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574" r:id="rId2"/>
    <sheet name="CPI" sheetId="733" r:id="rId3"/>
    <sheet name="CPI Y-O-Y" sheetId="734" r:id="rId4"/>
    <sheet name="CPI_NEP &amp; INDIA" sheetId="735" r:id="rId5"/>
    <sheet name="WPI" sheetId="736" r:id="rId6"/>
    <sheet name="WPI Y-O-Y" sheetId="737" r:id="rId7"/>
    <sheet name="SWRI" sheetId="738" r:id="rId8"/>
    <sheet name="SWRI Y-O-Y" sheetId="739" r:id="rId9"/>
    <sheet name="Direction" sheetId="705" r:id="rId10"/>
    <sheet name="Top X" sheetId="706" r:id="rId11"/>
    <sheet name="X-India" sheetId="707" r:id="rId12"/>
    <sheet name="X-China" sheetId="708" r:id="rId13"/>
    <sheet name="X-Other" sheetId="709" r:id="rId14"/>
    <sheet name="Top M" sheetId="710" r:id="rId15"/>
    <sheet name="M-India" sheetId="711" r:id="rId16"/>
    <sheet name="M-China" sheetId="712" r:id="rId17"/>
    <sheet name="M-Other" sheetId="713" r:id="rId18"/>
    <sheet name="X_BEC" sheetId="714" r:id="rId19"/>
    <sheet name="M_BEC" sheetId="715" r:id="rId20"/>
    <sheet name="Customswise Trade" sheetId="716" r:id="rId21"/>
    <sheet name="M_India_Convertible" sheetId="717" r:id="rId22"/>
    <sheet name="X&amp;MPrice Index &amp;TOT" sheetId="718" r:id="rId23"/>
    <sheet name="Migrant Worker" sheetId="719" r:id="rId24"/>
    <sheet name="Tourist Arrival " sheetId="720" r:id="rId25"/>
    <sheet name="BoP_BPM5" sheetId="721" r:id="rId26"/>
    <sheet name="BoP_BPM6" sheetId="722" r:id="rId27"/>
    <sheet name="BoP$_BMP5" sheetId="723" r:id="rId28"/>
    <sheet name="BoP$_BPM6" sheetId="724" r:id="rId29"/>
    <sheet name="ReserveRs" sheetId="725" r:id="rId30"/>
    <sheet name="Reserves $" sheetId="726" r:id="rId31"/>
    <sheet name="Exchange Rate" sheetId="727" r:id="rId32"/>
    <sheet name="GBO" sheetId="4" r:id="rId33"/>
    <sheet name="Revenue" sheetId="5" r:id="rId34"/>
    <sheet name="ODD" sheetId="6" r:id="rId35"/>
    <sheet name="MS" sheetId="673" r:id="rId36"/>
    <sheet name="MS y-o-y" sheetId="674" r:id="rId37"/>
    <sheet name="CBS" sheetId="675" r:id="rId38"/>
    <sheet name="CBS y-o-y" sheetId="676" r:id="rId39"/>
    <sheet name="ODCS" sheetId="677" r:id="rId40"/>
    <sheet name="ODCS y-o-y" sheetId="678" r:id="rId41"/>
    <sheet name="CALCB" sheetId="679" r:id="rId42"/>
    <sheet name="CALDB" sheetId="680" r:id="rId43"/>
    <sheet name="CALFC" sheetId="681" r:id="rId44"/>
    <sheet name="Deposits" sheetId="682" r:id="rId45"/>
    <sheet name="Sect credit" sheetId="683" r:id="rId46"/>
    <sheet name="Secu Credit" sheetId="684" r:id="rId47"/>
    <sheet name="Product credit" sheetId="685" r:id="rId48"/>
    <sheet name="Loan to Gov Ent" sheetId="686" r:id="rId49"/>
    <sheet name="Concessional loan" sheetId="687" r:id="rId50"/>
    <sheet name="MO Summary" sheetId="688" r:id="rId51"/>
    <sheet name="Monetary Operation" sheetId="689" r:id="rId52"/>
    <sheet name="Purchase &amp; Sale of FC" sheetId="690" r:id="rId53"/>
    <sheet name="Int Rate" sheetId="691" r:id="rId54"/>
    <sheet name="Inter bank" sheetId="692" r:id="rId55"/>
    <sheet name="TBs 91_364" sheetId="693" r:id="rId56"/>
    <sheet name="Stock Market Indicator" sheetId="699" r:id="rId57"/>
    <sheet name="Issue Approval" sheetId="700" r:id="rId58"/>
    <sheet name="Listed Companies" sheetId="701" r:id="rId59"/>
    <sheet name="Share Market Activities" sheetId="703" r:id="rId60"/>
    <sheet name="Turnover Details" sheetId="702" r:id="rId61"/>
    <sheet name="Securities Listed" sheetId="704" r:id="rId62"/>
    <sheet name="Payment_system" sheetId="635" r:id="rId63"/>
    <sheet name="COVID_TABLE" sheetId="583" r:id="rId64"/>
    <sheet name="Content" sheetId="14" r:id="rId65"/>
    <sheet name="CPI_Annual " sheetId="740" r:id="rId66"/>
    <sheet name="Price Statistics" sheetId="741" r:id="rId67"/>
    <sheet name="BoP-annex-annual" sheetId="728" r:id="rId68"/>
    <sheet name="BOP- Annex" sheetId="729" r:id="rId69"/>
    <sheet name="Trade_Annex_Annual" sheetId="730" r:id="rId70"/>
    <sheet name="Foreign Trade" sheetId="731" r:id="rId71"/>
    <sheet name="Forex_Reserves_Annex" sheetId="732" r:id="rId72"/>
    <sheet name="Gov Finance" sheetId="568" r:id="rId73"/>
    <sheet name="Gov.Fin(Growth Rate)" sheetId="569" r:id="rId74"/>
    <sheet name="Gov.Fin(as percent of GDP)" sheetId="570" r:id="rId75"/>
    <sheet name="Government Debt Position" sheetId="571" r:id="rId76"/>
    <sheet name="Gov Finance_Monthly" sheetId="572" r:id="rId77"/>
    <sheet name="FCGO_monthly" sheetId="573" r:id="rId78"/>
    <sheet name="Monetary Statistics (A)" sheetId="694" r:id="rId79"/>
    <sheet name="Monetary Statistics (B)" sheetId="695" r:id="rId80"/>
    <sheet name="Interest Rates- monthly series" sheetId="696" r:id="rId81"/>
    <sheet name="Monetary Indicator" sheetId="697" r:id="rId82"/>
    <sheet name="Monetary Ind. % of GDP" sheetId="698"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68">#REF!</definedName>
    <definedName name="\" localSheetId="67">#REF!</definedName>
    <definedName name="\" localSheetId="63">#REF!</definedName>
    <definedName name="\" localSheetId="65">#REF!</definedName>
    <definedName name="\" localSheetId="77">#REF!</definedName>
    <definedName name="\" localSheetId="70">#REF!</definedName>
    <definedName name="\" localSheetId="71">#REF!</definedName>
    <definedName name="\" localSheetId="23">#REF!</definedName>
    <definedName name="\" localSheetId="62">#REF!</definedName>
    <definedName name="\" localSheetId="69">#REF!</definedName>
    <definedName name="\">#REF!</definedName>
    <definedName name="_xlnm._FilterDatabase" localSheetId="28" hidden="1">'BoP$_BPM6'!$C$7:$I$77</definedName>
    <definedName name="_xlnm._FilterDatabase" localSheetId="26" hidden="1">BoP_BPM6!$C$7:$I$77</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53">#REF!</definedName>
    <definedName name="a" localSheetId="54">#REF!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50">#REF!</definedName>
    <definedName name="a" localSheetId="51">#REF!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52">#REF!</definedName>
    <definedName name="a" localSheetId="29">#REF!</definedName>
    <definedName name="a" localSheetId="30">#REF!</definedName>
    <definedName name="a" localSheetId="33">#REF!</definedName>
    <definedName name="a" localSheetId="1">#REF!</definedName>
    <definedName name="a" localSheetId="55">#REF!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[3]Control!$H$17:$H$19</definedName>
    <definedName name="Agency_List" localSheetId="16">[3]Control!$H$17:$H$19</definedName>
    <definedName name="Agency_List" localSheetId="23">[1]Control!$H$17:$H$19</definedName>
    <definedName name="Agency_List" localSheetId="15">[3]Control!$H$17:$H$19</definedName>
    <definedName name="Agency_List" localSheetId="17">[3]Control!$H$17:$H$19</definedName>
    <definedName name="Agency_List" localSheetId="24">[1]Control!$H$17:$H$19</definedName>
    <definedName name="Agency_List" localSheetId="69">[1]Control!$H$17:$H$19</definedName>
    <definedName name="Agency_List" localSheetId="18">[3]Control!$H$17:$H$19</definedName>
    <definedName name="Agency_List" localSheetId="12">[3]Control!$H$17:$H$19</definedName>
    <definedName name="Agency_List" localSheetId="11">[3]Control!$H$17:$H$19</definedName>
    <definedName name="Agency_List" localSheetId="13">[3]Control!$H$17:$H$19</definedName>
    <definedName name="Agency_List">[3]Control!$H$17:$H$19</definedName>
    <definedName name="asdf" localSheetId="31">#REF!</definedName>
    <definedName name="asdf" localSheetId="83">#REF!</definedName>
    <definedName name="asdf" localSheetId="70">#REF!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53">#REF!</definedName>
    <definedName name="b" localSheetId="54">#REF!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50">#REF!</definedName>
    <definedName name="b" localSheetId="51">#REF!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52">#REF!</definedName>
    <definedName name="b" localSheetId="33">#REF!</definedName>
    <definedName name="b" localSheetId="1">#REF!</definedName>
    <definedName name="b" localSheetId="55">#REF!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[3]Control!$J$20:$J$21</definedName>
    <definedName name="Coordinator_List" localSheetId="16">[3]Control!$J$20:$J$21</definedName>
    <definedName name="Coordinator_List" localSheetId="23">[1]Control!$J$20:$J$21</definedName>
    <definedName name="Coordinator_List" localSheetId="15">[3]Control!$J$20:$J$21</definedName>
    <definedName name="Coordinator_List" localSheetId="17">[3]Control!$J$20:$J$21</definedName>
    <definedName name="Coordinator_List" localSheetId="24">[1]Control!$J$20:$J$21</definedName>
    <definedName name="Coordinator_List" localSheetId="69">[1]Control!$J$20:$J$21</definedName>
    <definedName name="Coordinator_List" localSheetId="18">[3]Control!$J$20:$J$21</definedName>
    <definedName name="Coordinator_List" localSheetId="12">[3]Control!$J$20:$J$21</definedName>
    <definedName name="Coordinator_List" localSheetId="11">[3]Control!$J$20:$J$21</definedName>
    <definedName name="Coordinator_List" localSheetId="13">[3]Control!$J$20:$J$21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3">#REF!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[3]Control!$BA$330:$BA$487</definedName>
    <definedName name="Currency_Def" localSheetId="16">[3]Control!$BA$330:$BA$487</definedName>
    <definedName name="Currency_Def" localSheetId="23">[1]Control!$BA$330:$BA$487</definedName>
    <definedName name="Currency_Def" localSheetId="15">[3]Control!$BA$330:$BA$487</definedName>
    <definedName name="Currency_Def" localSheetId="17">[3]Control!$BA$330:$BA$487</definedName>
    <definedName name="Currency_Def" localSheetId="24">[1]Control!$BA$330:$BA$487</definedName>
    <definedName name="Currency_Def" localSheetId="69">[1]Control!$BA$330:$BA$487</definedName>
    <definedName name="Currency_Def" localSheetId="18">[3]Control!$BA$330:$BA$487</definedName>
    <definedName name="Currency_Def" localSheetId="12">[3]Control!$BA$330:$BA$487</definedName>
    <definedName name="Currency_Def" localSheetId="11">[3]Control!$BA$330:$BA$487</definedName>
    <definedName name="Currency_Def" localSheetId="13">[3]Control!$BA$330:$BA$487</definedName>
    <definedName name="Currency_Def">[3]Control!$BA$330:$BA$487</definedName>
    <definedName name="dsfg" localSheetId="31">#REF!</definedName>
    <definedName name="dsfg" localSheetId="83">#REF!</definedName>
    <definedName name="dsfg" localSheetId="70">#REF!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62">[6]Control!$C$8</definedName>
    <definedName name="g">[7]Control!$C$8</definedName>
    <definedName name="III" localSheetId="68">#REF!</definedName>
    <definedName name="III" localSheetId="67">#REF!</definedName>
    <definedName name="III" localSheetId="63">#REF!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62">[6]Control!$C$1</definedName>
    <definedName name="m">[7]Control!$C$1</definedName>
    <definedName name="ma" localSheetId="68">#REF!</definedName>
    <definedName name="ma" localSheetId="67">#REF!</definedName>
    <definedName name="ma" localSheetId="63">#REF!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53">#REF!</definedName>
    <definedName name="manoj" localSheetId="54">#REF!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50">#REF!</definedName>
    <definedName name="manoj" localSheetId="51">#REF!</definedName>
    <definedName name="manoj" localSheetId="78">#REF!</definedName>
    <definedName name="manoj" localSheetId="79">#REF!</definedName>
    <definedName name="manoj" localSheetId="17">#REF!</definedName>
    <definedName name="manoj" localSheetId="62">#REF!</definedName>
    <definedName name="manoj" localSheetId="52">#REF!</definedName>
    <definedName name="manoj" localSheetId="33">#REF!</definedName>
    <definedName name="manoj" localSheetId="1">#REF!</definedName>
    <definedName name="manoj" localSheetId="55">#REF!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Annex'!$A$1:$J$70</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'BoP-annex-annual'!$B$1:$K$52</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63">COVID_TABLE!$A$2:$AH$26</definedName>
    <definedName name="_xlnm.Print_Area" localSheetId="2">CPI!$A$1:$K$56</definedName>
    <definedName name="_xlnm.Print_Area" localSheetId="3">'CPI Y-O-Y'!$A$1:$G$20</definedName>
    <definedName name="_xlnm.Print_Area" localSheetId="65">'CPI_Annual '!$A$1:$H$55</definedName>
    <definedName name="_xlnm.Print_Area" localSheetId="83">'Explanatory Notes BPM6'!$A$1:$J$53</definedName>
    <definedName name="_xlnm.Print_Area" localSheetId="70">'Foreign Trade'!$A$1:$I$72</definedName>
    <definedName name="_xlnm.Print_Area" localSheetId="32">GBO!$A$3:$H$65</definedName>
    <definedName name="_xlnm.Print_Area" localSheetId="72">'Gov Finance'!$A$1:$K$58</definedName>
    <definedName name="_xlnm.Print_Area" localSheetId="76">'Gov Finance_Monthly'!$A$1:$E$73</definedName>
    <definedName name="_xlnm.Print_Area" localSheetId="74">'Gov.Fin(as percent of GDP)'!$A$1:$K$58</definedName>
    <definedName name="_xlnm.Print_Area" localSheetId="73">'Gov.Fin(Growth Rate)'!$A$1:$K$56</definedName>
    <definedName name="_xlnm.Print_Area" localSheetId="75">'Government Debt Position'!$A$1:$K$57</definedName>
    <definedName name="_xlnm.Print_Area" localSheetId="53">'Int Rate'!$A$1:$BJ$31</definedName>
    <definedName name="_xlnm.Print_Area" localSheetId="54">'Inter bank'!$A$1:$Q$21</definedName>
    <definedName name="_xlnm.Print_Area" localSheetId="80">'Interest Rates- monthly series'!$A$1:$G$68</definedName>
    <definedName name="_xlnm.Print_Area" localSheetId="57">'Issue Approval'!$A$1:$C$18</definedName>
    <definedName name="_xlnm.Print_Area" localSheetId="58">'Listed Companies'!$A$1:$L$23</definedName>
    <definedName name="_xlnm.Print_Area" localSheetId="50">'MO Summary'!$B$1:$G$17</definedName>
    <definedName name="_xlnm.Print_Area" localSheetId="82">'Monetary Ind. % of GDP'!$A$1:$G$53</definedName>
    <definedName name="_xlnm.Print_Area" localSheetId="81">'Monetary Indicator'!$A$1:$L$53</definedName>
    <definedName name="_xlnm.Print_Area" localSheetId="51">'Monetary Operation'!$A$1:$I$149</definedName>
    <definedName name="_xlnm.Print_Area" localSheetId="78">'Monetary Statistics (A)'!$A$1:$N$80</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Payment_system!$E$1:$V$47</definedName>
    <definedName name="_xlnm.Print_Area" localSheetId="47">'Product credit'!$A$1:$I$53</definedName>
    <definedName name="_xlnm.Print_Area" localSheetId="52">'Purchase &amp; Sale of FC'!$A$1:$Q$20</definedName>
    <definedName name="_xlnm.Print_Area" localSheetId="29">ReserveRs!$A$1:$I$47</definedName>
    <definedName name="_xlnm.Print_Area" localSheetId="45">'Sect credit'!$A$1:$I$117</definedName>
    <definedName name="_xlnm.Print_Area" localSheetId="61">'Securities Listed'!$A$1:$J$30</definedName>
    <definedName name="_xlnm.Print_Area" localSheetId="59">'Share Market Activities'!$A$1:$J$27</definedName>
    <definedName name="_xlnm.Print_Area" localSheetId="1">SMIs!$A$1:$I$66</definedName>
    <definedName name="_xlnm.Print_Area" localSheetId="56">'Stock Market Indicator'!$A$1:$F$25</definedName>
    <definedName name="_xlnm.Print_Area" localSheetId="55">'TBs 91_364'!$B$1:$P$18</definedName>
    <definedName name="_xlnm.Print_Area" localSheetId="69">Trade_Annex_Annual!$A$1:$O$53</definedName>
    <definedName name="_xlnm.Print_Area" localSheetId="60">'Turnover Details'!$A$1:$J$24</definedName>
    <definedName name="_xlnm.Print_Area" localSheetId="5">WPI!$A$1:$K$35</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53">#REF!</definedName>
    <definedName name="q" localSheetId="54">#REF!</definedName>
    <definedName name="q" localSheetId="80">#REF!</definedName>
    <definedName name="q" localSheetId="23">#REF!</definedName>
    <definedName name="q" localSheetId="50">#REF!</definedName>
    <definedName name="q" localSheetId="51">#REF!</definedName>
    <definedName name="q" localSheetId="78">#REF!</definedName>
    <definedName name="q" localSheetId="79">#REF!</definedName>
    <definedName name="q" localSheetId="34">#REF!</definedName>
    <definedName name="q" localSheetId="62">#REF!</definedName>
    <definedName name="q" localSheetId="52">#REF!</definedName>
    <definedName name="q" localSheetId="29">#REF!</definedName>
    <definedName name="q" localSheetId="30">#REF!</definedName>
    <definedName name="q" localSheetId="33">#REF!</definedName>
    <definedName name="q" localSheetId="1">#REF!</definedName>
    <definedName name="q" localSheetId="55">#REF!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3">#REF!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[3]Control!$C$1</definedName>
    <definedName name="Reporting_Country" localSheetId="16">[3]Control!$C$1</definedName>
    <definedName name="Reporting_Country" localSheetId="23">[1]Control!$C$1</definedName>
    <definedName name="Reporting_Country" localSheetId="15">[3]Control!$C$1</definedName>
    <definedName name="Reporting_Country" localSheetId="17">[3]Control!$C$1</definedName>
    <definedName name="Reporting_Country" localSheetId="24">[1]Control!$C$1</definedName>
    <definedName name="Reporting_Country" localSheetId="69">[1]Control!$C$1</definedName>
    <definedName name="Reporting_Country" localSheetId="18">[3]Control!$C$1</definedName>
    <definedName name="Reporting_Country" localSheetId="12">[3]Control!$C$1</definedName>
    <definedName name="Reporting_Country" localSheetId="11">[3]Control!$C$1</definedName>
    <definedName name="Reporting_Country" localSheetId="13">[3]Control!$C$1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[3]Control!$C$5</definedName>
    <definedName name="Reporting_Currency" localSheetId="16">[3]Control!$C$5</definedName>
    <definedName name="Reporting_Currency" localSheetId="23">[1]Control!$C$5</definedName>
    <definedName name="Reporting_Currency" localSheetId="15">[3]Control!$C$5</definedName>
    <definedName name="Reporting_Currency" localSheetId="17">[3]Control!$C$5</definedName>
    <definedName name="Reporting_Currency" localSheetId="24">[1]Control!$C$5</definedName>
    <definedName name="Reporting_Currency" localSheetId="69">[1]Control!$C$5</definedName>
    <definedName name="Reporting_Currency" localSheetId="18">[3]Control!$C$5</definedName>
    <definedName name="Reporting_Currency" localSheetId="12">[3]Control!$C$5</definedName>
    <definedName name="Reporting_Currency" localSheetId="11">[3]Control!$C$5</definedName>
    <definedName name="Reporting_Currency" localSheetId="13">[3]Control!$C$5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[3]Control!$C$8</definedName>
    <definedName name="Reporting_Frequency" localSheetId="16">[3]Control!$C$8</definedName>
    <definedName name="Reporting_Frequency" localSheetId="23">[1]Control!$C$8</definedName>
    <definedName name="Reporting_Frequency" localSheetId="15">[3]Control!$C$8</definedName>
    <definedName name="Reporting_Frequency" localSheetId="17">[3]Control!$C$8</definedName>
    <definedName name="Reporting_Frequency" localSheetId="24">[1]Control!$C$8</definedName>
    <definedName name="Reporting_Frequency" localSheetId="69">[1]Control!$C$8</definedName>
    <definedName name="Reporting_Frequency" localSheetId="18">[3]Control!$C$8</definedName>
    <definedName name="Reporting_Frequency" localSheetId="12">[3]Control!$C$8</definedName>
    <definedName name="Reporting_Frequency" localSheetId="11">[3]Control!$C$8</definedName>
    <definedName name="Reporting_Frequency" localSheetId="13">[3]Control!$C$8</definedName>
    <definedName name="Reporting_Frequency">[3]Control!$C$8</definedName>
    <definedName name="rrrrr">[8]Control!$A$19:$A$20</definedName>
    <definedName name="rrrrrrrrrr">[8]Control!$C$4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[3]Control!$V$42:$V$45</definedName>
    <definedName name="Scale_Def" localSheetId="16">[3]Control!$V$42:$V$45</definedName>
    <definedName name="Scale_Def" localSheetId="23">[1]Control!$V$42:$V$45</definedName>
    <definedName name="Scale_Def" localSheetId="15">[3]Control!$V$42:$V$45</definedName>
    <definedName name="Scale_Def" localSheetId="17">[3]Control!$V$42:$V$45</definedName>
    <definedName name="Scale_Def" localSheetId="24">[1]Control!$V$42:$V$45</definedName>
    <definedName name="Scale_Def" localSheetId="69">[1]Control!$V$42:$V$45</definedName>
    <definedName name="Scale_Def" localSheetId="18">[3]Control!$V$42:$V$45</definedName>
    <definedName name="Scale_Def" localSheetId="12">[3]Control!$V$42:$V$45</definedName>
    <definedName name="Scale_Def" localSheetId="11">[3]Control!$V$42:$V$45</definedName>
    <definedName name="Scale_Def" localSheetId="13">[3]Control!$V$42:$V$45</definedName>
    <definedName name="Scale_Def">[3]Control!$V$42:$V$45</definedName>
    <definedName name="t" localSheetId="68">#REF!</definedName>
    <definedName name="t" localSheetId="67">#REF!</definedName>
    <definedName name="t" localSheetId="63">#REF!</definedName>
    <definedName name="t" localSheetId="31">#REF!</definedName>
    <definedName name="t" localSheetId="83">#REF!</definedName>
    <definedName name="t" localSheetId="70">#REF!</definedName>
    <definedName name="t" localSheetId="71">#REF!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0" i="739" l="1"/>
  <c r="C20" i="739"/>
  <c r="D20" i="739"/>
  <c r="E20" i="739"/>
  <c r="F20" i="739"/>
  <c r="G20" i="739"/>
  <c r="B20" i="737"/>
  <c r="C20" i="737"/>
  <c r="D20" i="737"/>
  <c r="E20" i="737"/>
  <c r="F20" i="737"/>
  <c r="G20" i="737"/>
  <c r="G7" i="735"/>
  <c r="G19" i="735" s="1"/>
  <c r="J7" i="735"/>
  <c r="G8" i="735"/>
  <c r="J8" i="735"/>
  <c r="J19" i="735" s="1"/>
  <c r="G9" i="735"/>
  <c r="J9" i="735"/>
  <c r="G10" i="735"/>
  <c r="G11" i="735"/>
  <c r="G12" i="735"/>
  <c r="G13" i="735"/>
  <c r="G14" i="735"/>
  <c r="G15" i="735"/>
  <c r="G16" i="735"/>
  <c r="G17" i="735"/>
  <c r="G18" i="735"/>
  <c r="C19" i="735"/>
  <c r="D19" i="735"/>
  <c r="E19" i="735"/>
  <c r="F19" i="735"/>
  <c r="H19" i="735"/>
  <c r="I19" i="735"/>
  <c r="D20" i="734"/>
  <c r="E20" i="734"/>
  <c r="F20" i="734"/>
  <c r="G20" i="734"/>
  <c r="H40" i="731" l="1"/>
  <c r="H43" i="731"/>
  <c r="S17" i="720"/>
  <c r="R18" i="717"/>
  <c r="F7" i="716"/>
  <c r="I7" i="716"/>
  <c r="F8" i="716"/>
  <c r="I8" i="716"/>
  <c r="F9" i="716"/>
  <c r="I9" i="716"/>
  <c r="F10" i="716"/>
  <c r="I10" i="716"/>
  <c r="I11" i="716"/>
  <c r="F12" i="716"/>
  <c r="I12" i="716"/>
  <c r="F13" i="716"/>
  <c r="I13" i="716"/>
  <c r="F14" i="716"/>
  <c r="I14" i="716"/>
  <c r="F15" i="716"/>
  <c r="I15" i="716"/>
  <c r="F16" i="716"/>
  <c r="I16" i="716"/>
  <c r="I17" i="716"/>
  <c r="I18" i="716"/>
  <c r="F19" i="716"/>
  <c r="I19" i="716"/>
  <c r="E20" i="716"/>
  <c r="D21" i="716"/>
  <c r="F21" i="716" s="1"/>
  <c r="E21" i="716"/>
  <c r="G21" i="716"/>
  <c r="G20" i="716" s="1"/>
  <c r="H21" i="716"/>
  <c r="I21" i="716" s="1"/>
  <c r="I40" i="714"/>
  <c r="J40" i="714"/>
  <c r="D27" i="710"/>
  <c r="E27" i="710"/>
  <c r="F27" i="710"/>
  <c r="G27" i="710"/>
  <c r="H27" i="710"/>
  <c r="G28" i="710"/>
  <c r="D29" i="710"/>
  <c r="D28" i="710" s="1"/>
  <c r="E29" i="710"/>
  <c r="E28" i="710" s="1"/>
  <c r="F29" i="710"/>
  <c r="F28" i="710" s="1"/>
  <c r="G29" i="710"/>
  <c r="H29" i="710"/>
  <c r="H28" i="710" s="1"/>
  <c r="D26" i="706"/>
  <c r="E26" i="706"/>
  <c r="F26" i="706"/>
  <c r="G26" i="706"/>
  <c r="H26" i="706"/>
  <c r="D27" i="706"/>
  <c r="H27" i="706"/>
  <c r="D28" i="706"/>
  <c r="E28" i="706"/>
  <c r="E27" i="706" s="1"/>
  <c r="F28" i="706"/>
  <c r="F27" i="706" s="1"/>
  <c r="G28" i="706"/>
  <c r="G27" i="706" s="1"/>
  <c r="H28" i="706"/>
  <c r="D20" i="716" l="1"/>
  <c r="H20" i="716"/>
  <c r="I20" i="716" s="1"/>
  <c r="B23" i="702" l="1"/>
  <c r="C23" i="702"/>
  <c r="D23" i="702"/>
  <c r="E23" i="702"/>
  <c r="F23" i="702"/>
  <c r="G23" i="702"/>
  <c r="H23" i="702"/>
  <c r="I23" i="702"/>
  <c r="J23" i="702"/>
  <c r="B6" i="700"/>
  <c r="B8" i="700"/>
  <c r="B12" i="700"/>
  <c r="B16" i="700"/>
  <c r="B18" i="700"/>
  <c r="H48" i="697" l="1"/>
  <c r="I48" i="697"/>
  <c r="J48" i="697"/>
  <c r="K48" i="697"/>
  <c r="L48" i="697"/>
  <c r="H49" i="697"/>
  <c r="I49" i="697"/>
  <c r="J49" i="697"/>
  <c r="K49" i="697"/>
  <c r="L49" i="697"/>
  <c r="D18" i="695" l="1"/>
  <c r="F18" i="695"/>
  <c r="H18" i="695"/>
  <c r="J18" i="695"/>
  <c r="L18" i="695"/>
  <c r="N18" i="695"/>
  <c r="D19" i="695"/>
  <c r="F19" i="695"/>
  <c r="H19" i="695"/>
  <c r="J19" i="695"/>
  <c r="L19" i="695"/>
  <c r="N19" i="695"/>
  <c r="D20" i="695"/>
  <c r="F20" i="695"/>
  <c r="H20" i="695"/>
  <c r="J20" i="695"/>
  <c r="L20" i="695"/>
  <c r="N20" i="695"/>
  <c r="D21" i="695"/>
  <c r="F21" i="695"/>
  <c r="H21" i="695"/>
  <c r="J21" i="695"/>
  <c r="L21" i="695"/>
  <c r="N21" i="695"/>
  <c r="D22" i="695"/>
  <c r="F22" i="695"/>
  <c r="H22" i="695"/>
  <c r="J22" i="695"/>
  <c r="L22" i="695"/>
  <c r="N22" i="695"/>
  <c r="D23" i="695"/>
  <c r="F23" i="695"/>
  <c r="H23" i="695"/>
  <c r="J23" i="695"/>
  <c r="L23" i="695"/>
  <c r="N23" i="695"/>
  <c r="D24" i="695"/>
  <c r="F24" i="695"/>
  <c r="H24" i="695"/>
  <c r="J24" i="695"/>
  <c r="L24" i="695"/>
  <c r="N24" i="695"/>
  <c r="D25" i="695"/>
  <c r="F25" i="695"/>
  <c r="H25" i="695"/>
  <c r="J25" i="695"/>
  <c r="L25" i="695"/>
  <c r="N25" i="695"/>
  <c r="D26" i="695"/>
  <c r="F26" i="695"/>
  <c r="H26" i="695"/>
  <c r="J26" i="695"/>
  <c r="L26" i="695"/>
  <c r="N26" i="695"/>
  <c r="D27" i="695"/>
  <c r="F27" i="695"/>
  <c r="H27" i="695"/>
  <c r="J27" i="695"/>
  <c r="L27" i="695"/>
  <c r="N27" i="695"/>
  <c r="D28" i="695"/>
  <c r="F28" i="695"/>
  <c r="H28" i="695"/>
  <c r="J28" i="695"/>
  <c r="L28" i="695"/>
  <c r="N28" i="695"/>
  <c r="D29" i="695"/>
  <c r="F29" i="695"/>
  <c r="H29" i="695"/>
  <c r="J29" i="695"/>
  <c r="L29" i="695"/>
  <c r="N29" i="695"/>
  <c r="D30" i="695"/>
  <c r="F30" i="695"/>
  <c r="H30" i="695"/>
  <c r="J30" i="695"/>
  <c r="L30" i="695"/>
  <c r="N30" i="695"/>
  <c r="D31" i="695"/>
  <c r="F31" i="695"/>
  <c r="H31" i="695"/>
  <c r="J31" i="695"/>
  <c r="L31" i="695"/>
  <c r="N31" i="695"/>
  <c r="D32" i="695"/>
  <c r="F32" i="695"/>
  <c r="H32" i="695"/>
  <c r="J32" i="695"/>
  <c r="L32" i="695"/>
  <c r="N32" i="695"/>
  <c r="D33" i="695"/>
  <c r="F33" i="695"/>
  <c r="H33" i="695"/>
  <c r="J33" i="695"/>
  <c r="L33" i="695"/>
  <c r="N33" i="695"/>
  <c r="D34" i="695"/>
  <c r="F34" i="695"/>
  <c r="H34" i="695"/>
  <c r="J34" i="695"/>
  <c r="L34" i="695"/>
  <c r="N34" i="695"/>
  <c r="D35" i="695"/>
  <c r="F35" i="695"/>
  <c r="H35" i="695"/>
  <c r="J35" i="695"/>
  <c r="L35" i="695"/>
  <c r="N35" i="695"/>
  <c r="D36" i="695"/>
  <c r="F36" i="695"/>
  <c r="H36" i="695"/>
  <c r="J36" i="695"/>
  <c r="L36" i="695"/>
  <c r="N36" i="695"/>
  <c r="D37" i="695"/>
  <c r="F37" i="695"/>
  <c r="H37" i="695"/>
  <c r="J37" i="695"/>
  <c r="L37" i="695"/>
  <c r="N37" i="695"/>
  <c r="D38" i="695"/>
  <c r="F38" i="695"/>
  <c r="H38" i="695"/>
  <c r="J38" i="695"/>
  <c r="L38" i="695"/>
  <c r="N38" i="695"/>
  <c r="D39" i="695"/>
  <c r="F39" i="695"/>
  <c r="H39" i="695"/>
  <c r="J39" i="695"/>
  <c r="L39" i="695"/>
  <c r="N39" i="695"/>
  <c r="D40" i="695"/>
  <c r="F40" i="695"/>
  <c r="H40" i="695"/>
  <c r="J40" i="695"/>
  <c r="L40" i="695"/>
  <c r="N40" i="695"/>
  <c r="D41" i="695"/>
  <c r="F41" i="695"/>
  <c r="H41" i="695"/>
  <c r="J41" i="695"/>
  <c r="L41" i="695"/>
  <c r="N41" i="695"/>
  <c r="D42" i="695"/>
  <c r="F42" i="695"/>
  <c r="H42" i="695"/>
  <c r="J42" i="695"/>
  <c r="L42" i="695"/>
  <c r="N42" i="695"/>
  <c r="D43" i="695"/>
  <c r="F43" i="695"/>
  <c r="H43" i="695"/>
  <c r="J43" i="695"/>
  <c r="L43" i="695"/>
  <c r="N43" i="695"/>
  <c r="D44" i="695"/>
  <c r="F44" i="695"/>
  <c r="H44" i="695"/>
  <c r="J44" i="695"/>
  <c r="L44" i="695"/>
  <c r="N44" i="695"/>
  <c r="D45" i="695"/>
  <c r="F45" i="695"/>
  <c r="H45" i="695"/>
  <c r="J45" i="695"/>
  <c r="L45" i="695"/>
  <c r="N45" i="695"/>
  <c r="D46" i="695"/>
  <c r="F46" i="695"/>
  <c r="H46" i="695"/>
  <c r="J46" i="695"/>
  <c r="L46" i="695"/>
  <c r="N46" i="695"/>
  <c r="D47" i="695"/>
  <c r="F47" i="695"/>
  <c r="H47" i="695"/>
  <c r="J47" i="695"/>
  <c r="L47" i="695"/>
  <c r="N47" i="695"/>
  <c r="D48" i="695"/>
  <c r="F48" i="695"/>
  <c r="H48" i="695"/>
  <c r="J48" i="695"/>
  <c r="L48" i="695"/>
  <c r="N48" i="695"/>
  <c r="D49" i="695"/>
  <c r="F49" i="695"/>
  <c r="H49" i="695"/>
  <c r="J49" i="695"/>
  <c r="L49" i="695"/>
  <c r="N49" i="695"/>
  <c r="D50" i="695"/>
  <c r="F50" i="695"/>
  <c r="H50" i="695"/>
  <c r="J50" i="695"/>
  <c r="L50" i="695"/>
  <c r="N50" i="695"/>
  <c r="D51" i="695"/>
  <c r="F51" i="695"/>
  <c r="H51" i="695"/>
  <c r="J51" i="695"/>
  <c r="L51" i="695"/>
  <c r="N51" i="695"/>
  <c r="D52" i="695"/>
  <c r="F52" i="695"/>
  <c r="H52" i="695"/>
  <c r="J52" i="695"/>
  <c r="L52" i="695"/>
  <c r="N52" i="695"/>
  <c r="D53" i="695"/>
  <c r="F53" i="695"/>
  <c r="H53" i="695"/>
  <c r="J53" i="695"/>
  <c r="L53" i="695"/>
  <c r="N53" i="695"/>
  <c r="D54" i="695"/>
  <c r="F54" i="695"/>
  <c r="H54" i="695"/>
  <c r="J54" i="695"/>
  <c r="L54" i="695"/>
  <c r="N54" i="695"/>
  <c r="D55" i="695"/>
  <c r="F55" i="695"/>
  <c r="H55" i="695"/>
  <c r="J55" i="695"/>
  <c r="L55" i="695"/>
  <c r="N55" i="695"/>
  <c r="D56" i="695"/>
  <c r="F56" i="695"/>
  <c r="H56" i="695"/>
  <c r="J56" i="695"/>
  <c r="L56" i="695"/>
  <c r="N56" i="695"/>
  <c r="D57" i="695"/>
  <c r="F57" i="695"/>
  <c r="H57" i="695"/>
  <c r="J57" i="695"/>
  <c r="L57" i="695"/>
  <c r="N57" i="695"/>
  <c r="D58" i="695"/>
  <c r="F58" i="695"/>
  <c r="H58" i="695"/>
  <c r="J58" i="695"/>
  <c r="L58" i="695"/>
  <c r="N58" i="695"/>
  <c r="D18" i="694"/>
  <c r="F18" i="694"/>
  <c r="H18" i="694"/>
  <c r="J18" i="694"/>
  <c r="L18" i="694"/>
  <c r="N18" i="694"/>
  <c r="D19" i="694"/>
  <c r="F19" i="694"/>
  <c r="H19" i="694"/>
  <c r="J19" i="694"/>
  <c r="L19" i="694"/>
  <c r="N19" i="694"/>
  <c r="D20" i="694"/>
  <c r="F20" i="694"/>
  <c r="H20" i="694"/>
  <c r="J20" i="694"/>
  <c r="L20" i="694"/>
  <c r="N20" i="694"/>
  <c r="D21" i="694"/>
  <c r="F21" i="694"/>
  <c r="H21" i="694"/>
  <c r="J21" i="694"/>
  <c r="L21" i="694"/>
  <c r="N21" i="694"/>
  <c r="D22" i="694"/>
  <c r="F22" i="694"/>
  <c r="H22" i="694"/>
  <c r="J22" i="694"/>
  <c r="L22" i="694"/>
  <c r="N22" i="694"/>
  <c r="D23" i="694"/>
  <c r="F23" i="694"/>
  <c r="H23" i="694"/>
  <c r="J23" i="694"/>
  <c r="L23" i="694"/>
  <c r="N23" i="694"/>
  <c r="D24" i="694"/>
  <c r="F24" i="694"/>
  <c r="H24" i="694"/>
  <c r="J24" i="694"/>
  <c r="L24" i="694"/>
  <c r="N24" i="694"/>
  <c r="D25" i="694"/>
  <c r="F25" i="694"/>
  <c r="H25" i="694"/>
  <c r="J25" i="694"/>
  <c r="L25" i="694"/>
  <c r="N25" i="694"/>
  <c r="D26" i="694"/>
  <c r="F26" i="694"/>
  <c r="H26" i="694"/>
  <c r="J26" i="694"/>
  <c r="L26" i="694"/>
  <c r="N26" i="694"/>
  <c r="D27" i="694"/>
  <c r="F27" i="694"/>
  <c r="H27" i="694"/>
  <c r="J27" i="694"/>
  <c r="L27" i="694"/>
  <c r="N27" i="694"/>
  <c r="D28" i="694"/>
  <c r="F28" i="694"/>
  <c r="H28" i="694"/>
  <c r="J28" i="694"/>
  <c r="L28" i="694"/>
  <c r="N28" i="694"/>
  <c r="D29" i="694"/>
  <c r="F29" i="694"/>
  <c r="H29" i="694"/>
  <c r="J29" i="694"/>
  <c r="L29" i="694"/>
  <c r="N29" i="694"/>
  <c r="D30" i="694"/>
  <c r="F30" i="694"/>
  <c r="H30" i="694"/>
  <c r="J30" i="694"/>
  <c r="L30" i="694"/>
  <c r="N30" i="694"/>
  <c r="D31" i="694"/>
  <c r="F31" i="694"/>
  <c r="H31" i="694"/>
  <c r="J31" i="694"/>
  <c r="L31" i="694"/>
  <c r="N31" i="694"/>
  <c r="D32" i="694"/>
  <c r="F32" i="694"/>
  <c r="H32" i="694"/>
  <c r="J32" i="694"/>
  <c r="L32" i="694"/>
  <c r="N32" i="694"/>
  <c r="D33" i="694"/>
  <c r="F33" i="694"/>
  <c r="H33" i="694"/>
  <c r="J33" i="694"/>
  <c r="L33" i="694"/>
  <c r="N33" i="694"/>
  <c r="D34" i="694"/>
  <c r="F34" i="694"/>
  <c r="H34" i="694"/>
  <c r="J34" i="694"/>
  <c r="L34" i="694"/>
  <c r="N34" i="694"/>
  <c r="D35" i="694"/>
  <c r="F35" i="694"/>
  <c r="H35" i="694"/>
  <c r="J35" i="694"/>
  <c r="L35" i="694"/>
  <c r="N35" i="694"/>
  <c r="D36" i="694"/>
  <c r="F36" i="694"/>
  <c r="H36" i="694"/>
  <c r="J36" i="694"/>
  <c r="L36" i="694"/>
  <c r="N36" i="694"/>
  <c r="D37" i="694"/>
  <c r="F37" i="694"/>
  <c r="H37" i="694"/>
  <c r="J37" i="694"/>
  <c r="L37" i="694"/>
  <c r="N37" i="694"/>
  <c r="D38" i="694"/>
  <c r="F38" i="694"/>
  <c r="H38" i="694"/>
  <c r="J38" i="694"/>
  <c r="L38" i="694"/>
  <c r="N38" i="694"/>
  <c r="D39" i="694"/>
  <c r="F39" i="694"/>
  <c r="H39" i="694"/>
  <c r="J39" i="694"/>
  <c r="L39" i="694"/>
  <c r="N39" i="694"/>
  <c r="D40" i="694"/>
  <c r="F40" i="694"/>
  <c r="H40" i="694"/>
  <c r="J40" i="694"/>
  <c r="L40" i="694"/>
  <c r="N40" i="694"/>
  <c r="D41" i="694"/>
  <c r="F41" i="694"/>
  <c r="H41" i="694"/>
  <c r="J41" i="694"/>
  <c r="L41" i="694"/>
  <c r="N41" i="694"/>
  <c r="D42" i="694"/>
  <c r="F42" i="694"/>
  <c r="H42" i="694"/>
  <c r="J42" i="694"/>
  <c r="L42" i="694"/>
  <c r="N42" i="694"/>
  <c r="D43" i="694"/>
  <c r="F43" i="694"/>
  <c r="H43" i="694"/>
  <c r="J43" i="694"/>
  <c r="L43" i="694"/>
  <c r="N43" i="694"/>
  <c r="D44" i="694"/>
  <c r="F44" i="694"/>
  <c r="H44" i="694"/>
  <c r="J44" i="694"/>
  <c r="L44" i="694"/>
  <c r="N44" i="694"/>
  <c r="D45" i="694"/>
  <c r="F45" i="694"/>
  <c r="H45" i="694"/>
  <c r="J45" i="694"/>
  <c r="L45" i="694"/>
  <c r="N45" i="694"/>
  <c r="D46" i="694"/>
  <c r="F46" i="694"/>
  <c r="H46" i="694"/>
  <c r="J46" i="694"/>
  <c r="L46" i="694"/>
  <c r="N46" i="694"/>
  <c r="D47" i="694"/>
  <c r="F47" i="694"/>
  <c r="H47" i="694"/>
  <c r="J47" i="694"/>
  <c r="L47" i="694"/>
  <c r="N47" i="694"/>
  <c r="D48" i="694"/>
  <c r="F48" i="694"/>
  <c r="H48" i="694"/>
  <c r="J48" i="694"/>
  <c r="L48" i="694"/>
  <c r="N48" i="694"/>
  <c r="D49" i="694"/>
  <c r="F49" i="694"/>
  <c r="H49" i="694"/>
  <c r="J49" i="694"/>
  <c r="L49" i="694"/>
  <c r="N49" i="694"/>
  <c r="D50" i="694"/>
  <c r="F50" i="694"/>
  <c r="H50" i="694"/>
  <c r="J50" i="694"/>
  <c r="L50" i="694"/>
  <c r="N50" i="694"/>
  <c r="D51" i="694"/>
  <c r="F51" i="694"/>
  <c r="H51" i="694"/>
  <c r="J51" i="694"/>
  <c r="L51" i="694"/>
  <c r="N51" i="694"/>
  <c r="D52" i="694"/>
  <c r="F52" i="694"/>
  <c r="H52" i="694"/>
  <c r="J52" i="694"/>
  <c r="L52" i="694"/>
  <c r="N52" i="694"/>
  <c r="D53" i="694"/>
  <c r="F53" i="694"/>
  <c r="H53" i="694"/>
  <c r="J53" i="694"/>
  <c r="L53" i="694"/>
  <c r="N53" i="694"/>
  <c r="D54" i="694"/>
  <c r="F54" i="694"/>
  <c r="H54" i="694"/>
  <c r="J54" i="694"/>
  <c r="L54" i="694"/>
  <c r="N54" i="694"/>
  <c r="D55" i="694"/>
  <c r="F55" i="694"/>
  <c r="H55" i="694"/>
  <c r="J55" i="694"/>
  <c r="L55" i="694"/>
  <c r="N55" i="694"/>
  <c r="D56" i="694"/>
  <c r="F56" i="694"/>
  <c r="H56" i="694"/>
  <c r="J56" i="694"/>
  <c r="L56" i="694"/>
  <c r="N56" i="694"/>
  <c r="D57" i="694"/>
  <c r="F57" i="694"/>
  <c r="H57" i="694"/>
  <c r="J57" i="694"/>
  <c r="L57" i="694"/>
  <c r="N57" i="694"/>
  <c r="D58" i="694"/>
  <c r="F58" i="694"/>
  <c r="H58" i="694"/>
  <c r="J58" i="694"/>
  <c r="L58" i="694"/>
  <c r="N58" i="694"/>
  <c r="F8" i="690"/>
  <c r="F20" i="690" s="1"/>
  <c r="G8" i="690"/>
  <c r="G20" i="690" s="1"/>
  <c r="L8" i="690"/>
  <c r="M8" i="690"/>
  <c r="M20" i="690" s="1"/>
  <c r="P8" i="690"/>
  <c r="F9" i="690"/>
  <c r="G9" i="690"/>
  <c r="L9" i="690"/>
  <c r="M9" i="690"/>
  <c r="F10" i="690"/>
  <c r="G10" i="690"/>
  <c r="L10" i="690"/>
  <c r="M10" i="690"/>
  <c r="F11" i="690"/>
  <c r="G11" i="690"/>
  <c r="F12" i="690"/>
  <c r="G12" i="690"/>
  <c r="F13" i="690"/>
  <c r="G13" i="690"/>
  <c r="F14" i="690"/>
  <c r="G14" i="690"/>
  <c r="F15" i="690"/>
  <c r="G15" i="690"/>
  <c r="F16" i="690"/>
  <c r="G16" i="690"/>
  <c r="F17" i="690"/>
  <c r="G17" i="690"/>
  <c r="F18" i="690"/>
  <c r="G18" i="690"/>
  <c r="F19" i="690"/>
  <c r="G19" i="690"/>
  <c r="B20" i="690"/>
  <c r="C20" i="690"/>
  <c r="D20" i="690"/>
  <c r="E20" i="690"/>
  <c r="H20" i="690"/>
  <c r="I20" i="690"/>
  <c r="J20" i="690"/>
  <c r="K20" i="690"/>
  <c r="L20" i="690"/>
  <c r="N20" i="690"/>
  <c r="O20" i="690"/>
  <c r="P20" i="690"/>
  <c r="Q20" i="690"/>
  <c r="L27" i="690"/>
  <c r="W27" i="690"/>
  <c r="L28" i="690"/>
  <c r="W28" i="690"/>
  <c r="L29" i="690"/>
  <c r="W29" i="690"/>
  <c r="L30" i="690"/>
  <c r="W30" i="690"/>
  <c r="L31" i="690"/>
  <c r="W31" i="690"/>
  <c r="L32" i="690"/>
  <c r="W32" i="690"/>
  <c r="L33" i="690"/>
  <c r="W33" i="690"/>
  <c r="L34" i="690"/>
  <c r="W34" i="690"/>
  <c r="L35" i="690"/>
  <c r="W35" i="690"/>
  <c r="L36" i="690"/>
  <c r="W36" i="690"/>
  <c r="L37" i="690"/>
  <c r="W37" i="690"/>
  <c r="L38" i="690"/>
  <c r="W38" i="690"/>
  <c r="B39" i="690"/>
  <c r="C39" i="690"/>
  <c r="D39" i="690"/>
  <c r="E39" i="690"/>
  <c r="F39" i="690"/>
  <c r="G39" i="690"/>
  <c r="H39" i="690"/>
  <c r="I39" i="690"/>
  <c r="J39" i="690"/>
  <c r="K39" i="690"/>
  <c r="L39" i="690"/>
  <c r="M39" i="690"/>
  <c r="N39" i="690"/>
  <c r="O39" i="690"/>
  <c r="P39" i="690"/>
  <c r="Q39" i="690"/>
  <c r="R39" i="690"/>
  <c r="S39" i="690"/>
  <c r="T39" i="690"/>
  <c r="U39" i="690"/>
  <c r="V39" i="690"/>
  <c r="W39" i="690"/>
  <c r="B19" i="689"/>
  <c r="D19" i="689"/>
  <c r="F19" i="689"/>
  <c r="H19" i="689"/>
  <c r="B35" i="689"/>
  <c r="D35" i="689"/>
  <c r="F35" i="689"/>
  <c r="H35" i="689"/>
  <c r="M32" i="689" s="1"/>
  <c r="B51" i="689"/>
  <c r="D51" i="689"/>
  <c r="F51" i="689"/>
  <c r="B67" i="689"/>
  <c r="D67" i="689"/>
  <c r="F67" i="689"/>
  <c r="H67" i="689"/>
  <c r="B83" i="689"/>
  <c r="D83" i="689"/>
  <c r="F83" i="689"/>
  <c r="H83" i="689"/>
  <c r="B99" i="689"/>
  <c r="D99" i="689"/>
  <c r="H99" i="689"/>
  <c r="B115" i="689"/>
  <c r="D115" i="689"/>
  <c r="H115" i="689"/>
  <c r="B131" i="689"/>
  <c r="D131" i="689"/>
  <c r="F131" i="689"/>
  <c r="H131" i="689"/>
  <c r="B148" i="689"/>
  <c r="D148" i="689"/>
  <c r="H148" i="689"/>
  <c r="H152" i="689" s="1"/>
  <c r="G6" i="688"/>
  <c r="G11" i="688"/>
  <c r="G16" i="688"/>
  <c r="B5" i="684"/>
  <c r="D5" i="684"/>
  <c r="F5" i="684"/>
  <c r="F5" i="686" s="1"/>
  <c r="B6" i="684"/>
  <c r="C6" i="684"/>
  <c r="D6" i="684"/>
  <c r="E6" i="684"/>
  <c r="F6" i="684"/>
  <c r="F6" i="686" s="1"/>
  <c r="H6" i="684"/>
  <c r="H6" i="686" s="1"/>
  <c r="M34" i="573" l="1"/>
  <c r="N34" i="573"/>
  <c r="G6" i="6" l="1"/>
  <c r="F28" i="6"/>
  <c r="D32" i="6"/>
  <c r="D31" i="6"/>
  <c r="D30" i="6"/>
  <c r="D29" i="6"/>
  <c r="D28" i="6"/>
  <c r="D27" i="6"/>
  <c r="B17" i="5" l="1"/>
  <c r="N21" i="573" l="1"/>
  <c r="N33" i="573"/>
  <c r="M21" i="573"/>
  <c r="M33" i="573"/>
  <c r="M18" i="573" l="1"/>
  <c r="N18" i="573"/>
  <c r="M19" i="573"/>
  <c r="N19" i="573"/>
  <c r="M20" i="573"/>
  <c r="N20" i="573"/>
  <c r="M22" i="573"/>
  <c r="N22" i="573"/>
  <c r="M23" i="573"/>
  <c r="N23" i="573"/>
  <c r="M24" i="573"/>
  <c r="N24" i="573"/>
  <c r="M25" i="573"/>
  <c r="N25" i="573"/>
  <c r="M26" i="573"/>
  <c r="N26" i="573"/>
  <c r="M31" i="573"/>
  <c r="N31" i="573"/>
  <c r="M32" i="573"/>
  <c r="N32" i="573"/>
  <c r="H26" i="6" l="1"/>
  <c r="G26" i="6"/>
  <c r="H25" i="6"/>
  <c r="G25" i="6"/>
  <c r="H23" i="6"/>
  <c r="G23" i="6"/>
  <c r="H20" i="6"/>
  <c r="H19" i="6"/>
  <c r="H17" i="6"/>
  <c r="G17" i="6"/>
  <c r="G16" i="6"/>
  <c r="H16" i="6"/>
  <c r="H15" i="6"/>
  <c r="G15" i="6"/>
  <c r="G14" i="6"/>
  <c r="H14" i="6"/>
  <c r="H13" i="6"/>
  <c r="G13" i="6"/>
  <c r="G11" i="6"/>
  <c r="H11" i="6"/>
  <c r="H10" i="6"/>
  <c r="H9" i="6"/>
  <c r="G8" i="6"/>
  <c r="H8" i="6"/>
  <c r="H7" i="6"/>
  <c r="G32" i="6"/>
  <c r="G31" i="6"/>
  <c r="G30" i="6"/>
  <c r="G29" i="6"/>
  <c r="G28" i="6"/>
  <c r="G27" i="6" l="1"/>
  <c r="G50" i="569"/>
  <c r="G52" i="571" l="1"/>
  <c r="G51" i="571"/>
  <c r="C19" i="573" l="1"/>
  <c r="J20" i="573"/>
  <c r="J21" i="573"/>
  <c r="J22" i="573"/>
  <c r="J23" i="573"/>
  <c r="J24" i="573"/>
  <c r="J25" i="573"/>
  <c r="M27" i="573"/>
  <c r="N27" i="573"/>
  <c r="M28" i="573"/>
  <c r="N28" i="573"/>
  <c r="M29" i="573"/>
  <c r="N29" i="573"/>
  <c r="M30" i="573"/>
  <c r="N30" i="573"/>
  <c r="J38" i="572"/>
  <c r="K38" i="572"/>
  <c r="L38" i="572"/>
  <c r="J39" i="572"/>
  <c r="K39" i="572"/>
  <c r="L39" i="572"/>
  <c r="E6" i="571"/>
  <c r="F6" i="571"/>
  <c r="G6" i="571"/>
  <c r="H6" i="571"/>
  <c r="E7" i="571"/>
  <c r="K7" i="571" s="1"/>
  <c r="F7" i="571"/>
  <c r="G7" i="571"/>
  <c r="H7" i="571"/>
  <c r="I7" i="571"/>
  <c r="J7" i="571"/>
  <c r="E8" i="571"/>
  <c r="K9" i="571" s="1"/>
  <c r="F8" i="571"/>
  <c r="G8" i="571"/>
  <c r="I8" i="571"/>
  <c r="J8" i="571"/>
  <c r="E9" i="571"/>
  <c r="F9" i="571"/>
  <c r="G9" i="571"/>
  <c r="H9" i="571"/>
  <c r="I9" i="571"/>
  <c r="J9" i="571"/>
  <c r="E10" i="571"/>
  <c r="H10" i="571" s="1"/>
  <c r="F10" i="571"/>
  <c r="G10" i="571"/>
  <c r="I10" i="571"/>
  <c r="J10" i="571"/>
  <c r="K10" i="571"/>
  <c r="E11" i="571"/>
  <c r="K11" i="571" s="1"/>
  <c r="F11" i="571"/>
  <c r="G11" i="571"/>
  <c r="H11" i="571"/>
  <c r="I11" i="571"/>
  <c r="J11" i="571"/>
  <c r="E12" i="571"/>
  <c r="K13" i="571" s="1"/>
  <c r="F12" i="571"/>
  <c r="G12" i="571"/>
  <c r="I12" i="571"/>
  <c r="J12" i="571"/>
  <c r="E13" i="571"/>
  <c r="F13" i="571"/>
  <c r="G13" i="571"/>
  <c r="H13" i="571"/>
  <c r="I13" i="571"/>
  <c r="J13" i="571"/>
  <c r="E14" i="571"/>
  <c r="H14" i="571" s="1"/>
  <c r="F14" i="571"/>
  <c r="G14" i="571"/>
  <c r="I14" i="571"/>
  <c r="J14" i="571"/>
  <c r="K14" i="571"/>
  <c r="E15" i="571"/>
  <c r="K15" i="571" s="1"/>
  <c r="F15" i="571"/>
  <c r="G15" i="571"/>
  <c r="H15" i="571"/>
  <c r="I15" i="571"/>
  <c r="J15" i="571"/>
  <c r="E16" i="571"/>
  <c r="K17" i="571" s="1"/>
  <c r="F16" i="571"/>
  <c r="G16" i="571"/>
  <c r="I16" i="571"/>
  <c r="J16" i="571"/>
  <c r="E17" i="571"/>
  <c r="F17" i="571"/>
  <c r="G17" i="571"/>
  <c r="H17" i="571"/>
  <c r="I17" i="571"/>
  <c r="J17" i="571"/>
  <c r="E18" i="571"/>
  <c r="H18" i="571" s="1"/>
  <c r="F18" i="571"/>
  <c r="G18" i="571"/>
  <c r="I18" i="571"/>
  <c r="J18" i="571"/>
  <c r="K18" i="571"/>
  <c r="E19" i="571"/>
  <c r="K19" i="571" s="1"/>
  <c r="F19" i="571"/>
  <c r="G19" i="571"/>
  <c r="H19" i="571"/>
  <c r="I19" i="571"/>
  <c r="J19" i="571"/>
  <c r="E20" i="571"/>
  <c r="K21" i="571" s="1"/>
  <c r="F20" i="571"/>
  <c r="G20" i="571"/>
  <c r="I20" i="571"/>
  <c r="J20" i="571"/>
  <c r="E21" i="571"/>
  <c r="F21" i="571"/>
  <c r="G21" i="571"/>
  <c r="H21" i="571"/>
  <c r="I21" i="571"/>
  <c r="J21" i="571"/>
  <c r="E22" i="571"/>
  <c r="H22" i="571" s="1"/>
  <c r="F22" i="571"/>
  <c r="G22" i="571"/>
  <c r="I22" i="571"/>
  <c r="J22" i="571"/>
  <c r="K22" i="571"/>
  <c r="E23" i="571"/>
  <c r="K23" i="571" s="1"/>
  <c r="F23" i="571"/>
  <c r="G23" i="571"/>
  <c r="H23" i="571"/>
  <c r="I23" i="571"/>
  <c r="J23" i="571"/>
  <c r="E24" i="571"/>
  <c r="K25" i="571" s="1"/>
  <c r="F24" i="571"/>
  <c r="G24" i="571"/>
  <c r="I24" i="571"/>
  <c r="J24" i="571"/>
  <c r="E25" i="571"/>
  <c r="F25" i="571"/>
  <c r="G25" i="571"/>
  <c r="H25" i="571"/>
  <c r="I25" i="571"/>
  <c r="J25" i="571"/>
  <c r="E26" i="571"/>
  <c r="H26" i="571" s="1"/>
  <c r="F26" i="571"/>
  <c r="G26" i="571"/>
  <c r="I26" i="571"/>
  <c r="J26" i="571"/>
  <c r="K26" i="571"/>
  <c r="E27" i="571"/>
  <c r="F27" i="571"/>
  <c r="G27" i="571"/>
  <c r="H27" i="571"/>
  <c r="I27" i="571"/>
  <c r="J27" i="571"/>
  <c r="K27" i="571"/>
  <c r="E28" i="571"/>
  <c r="K28" i="571" s="1"/>
  <c r="F28" i="571"/>
  <c r="G28" i="571"/>
  <c r="I28" i="571"/>
  <c r="J28" i="571"/>
  <c r="E29" i="571"/>
  <c r="K29" i="571" s="1"/>
  <c r="F29" i="571"/>
  <c r="G29" i="571"/>
  <c r="I29" i="571"/>
  <c r="J29" i="571"/>
  <c r="E30" i="571"/>
  <c r="H30" i="571" s="1"/>
  <c r="F30" i="571"/>
  <c r="G30" i="571"/>
  <c r="I30" i="571"/>
  <c r="J30" i="571"/>
  <c r="K30" i="571"/>
  <c r="E31" i="571"/>
  <c r="F31" i="571"/>
  <c r="G31" i="571"/>
  <c r="H31" i="571"/>
  <c r="I31" i="571"/>
  <c r="J31" i="571"/>
  <c r="K31" i="571"/>
  <c r="E32" i="571"/>
  <c r="K32" i="571" s="1"/>
  <c r="F32" i="571"/>
  <c r="G32" i="571"/>
  <c r="I32" i="571"/>
  <c r="J32" i="571"/>
  <c r="E33" i="571"/>
  <c r="K33" i="571" s="1"/>
  <c r="F33" i="571"/>
  <c r="G33" i="571"/>
  <c r="I33" i="571"/>
  <c r="J33" i="571"/>
  <c r="E34" i="571"/>
  <c r="H34" i="571" s="1"/>
  <c r="F34" i="571"/>
  <c r="G34" i="571"/>
  <c r="I34" i="571"/>
  <c r="J34" i="571"/>
  <c r="K34" i="571"/>
  <c r="E35" i="571"/>
  <c r="F35" i="571"/>
  <c r="G35" i="571"/>
  <c r="H35" i="571"/>
  <c r="I35" i="571"/>
  <c r="J35" i="571"/>
  <c r="K35" i="571"/>
  <c r="E36" i="571"/>
  <c r="K36" i="571" s="1"/>
  <c r="F36" i="571"/>
  <c r="G36" i="571"/>
  <c r="I36" i="571"/>
  <c r="J36" i="571"/>
  <c r="E37" i="571"/>
  <c r="K37" i="571" s="1"/>
  <c r="F37" i="571"/>
  <c r="G37" i="571"/>
  <c r="I37" i="571"/>
  <c r="J37" i="571"/>
  <c r="E38" i="571"/>
  <c r="H38" i="571" s="1"/>
  <c r="F38" i="571"/>
  <c r="G38" i="571"/>
  <c r="I38" i="571"/>
  <c r="J38" i="571"/>
  <c r="K38" i="571"/>
  <c r="E39" i="571"/>
  <c r="F39" i="571"/>
  <c r="G39" i="571"/>
  <c r="H39" i="571"/>
  <c r="I39" i="571"/>
  <c r="J39" i="571"/>
  <c r="K39" i="571"/>
  <c r="E40" i="571"/>
  <c r="K40" i="571" s="1"/>
  <c r="F40" i="571"/>
  <c r="G40" i="571"/>
  <c r="I40" i="571"/>
  <c r="J40" i="571"/>
  <c r="E41" i="571"/>
  <c r="K41" i="571" s="1"/>
  <c r="F41" i="571"/>
  <c r="G41" i="571"/>
  <c r="I41" i="571"/>
  <c r="J41" i="571"/>
  <c r="E42" i="571"/>
  <c r="H42" i="571" s="1"/>
  <c r="F42" i="571"/>
  <c r="G42" i="571"/>
  <c r="I42" i="571"/>
  <c r="J42" i="571"/>
  <c r="K42" i="571"/>
  <c r="E43" i="571"/>
  <c r="F43" i="571"/>
  <c r="G43" i="571"/>
  <c r="H43" i="571"/>
  <c r="I43" i="571"/>
  <c r="J43" i="571"/>
  <c r="K43" i="571"/>
  <c r="E44" i="571"/>
  <c r="K44" i="571" s="1"/>
  <c r="F44" i="571"/>
  <c r="G44" i="571"/>
  <c r="I44" i="571"/>
  <c r="J44" i="571"/>
  <c r="E45" i="571"/>
  <c r="K45" i="571" s="1"/>
  <c r="F45" i="571"/>
  <c r="G45" i="571"/>
  <c r="I45" i="571"/>
  <c r="J45" i="571"/>
  <c r="E46" i="571"/>
  <c r="H46" i="571" s="1"/>
  <c r="F46" i="571"/>
  <c r="G46" i="571"/>
  <c r="I46" i="571"/>
  <c r="J46" i="571"/>
  <c r="K46" i="571"/>
  <c r="E47" i="571"/>
  <c r="F47" i="571"/>
  <c r="G47" i="571"/>
  <c r="H47" i="571"/>
  <c r="I47" i="571"/>
  <c r="J47" i="571"/>
  <c r="K47" i="571"/>
  <c r="E48" i="571"/>
  <c r="K48" i="571" s="1"/>
  <c r="F48" i="571"/>
  <c r="G48" i="571"/>
  <c r="I48" i="571"/>
  <c r="J48" i="571"/>
  <c r="E49" i="571"/>
  <c r="K49" i="571" s="1"/>
  <c r="F49" i="571"/>
  <c r="G49" i="571"/>
  <c r="I49" i="571"/>
  <c r="J49" i="571"/>
  <c r="E50" i="571"/>
  <c r="H50" i="571" s="1"/>
  <c r="F50" i="571"/>
  <c r="G50" i="571"/>
  <c r="I50" i="571"/>
  <c r="J50" i="571"/>
  <c r="K50" i="571"/>
  <c r="E51" i="571"/>
  <c r="H51" i="571" s="1"/>
  <c r="F51" i="571"/>
  <c r="I51" i="571"/>
  <c r="J51" i="571"/>
  <c r="K51" i="571"/>
  <c r="E52" i="571"/>
  <c r="F52" i="571"/>
  <c r="I52" i="571"/>
  <c r="J52" i="571"/>
  <c r="C6" i="570"/>
  <c r="D6" i="570"/>
  <c r="E6" i="570"/>
  <c r="F6" i="570"/>
  <c r="G6" i="570"/>
  <c r="H6" i="570"/>
  <c r="I6" i="570"/>
  <c r="J6" i="570"/>
  <c r="K6" i="570"/>
  <c r="C7" i="570"/>
  <c r="D7" i="570"/>
  <c r="E7" i="570"/>
  <c r="F7" i="570"/>
  <c r="G7" i="570"/>
  <c r="H7" i="570"/>
  <c r="I7" i="570"/>
  <c r="J7" i="570"/>
  <c r="K7" i="570"/>
  <c r="C8" i="570"/>
  <c r="D8" i="570"/>
  <c r="E8" i="570"/>
  <c r="F8" i="570"/>
  <c r="G8" i="570"/>
  <c r="H8" i="570"/>
  <c r="I8" i="570"/>
  <c r="J8" i="570"/>
  <c r="K8" i="570"/>
  <c r="C9" i="570"/>
  <c r="D9" i="570"/>
  <c r="E9" i="570"/>
  <c r="F9" i="570"/>
  <c r="G9" i="570"/>
  <c r="H9" i="570"/>
  <c r="I9" i="570"/>
  <c r="J9" i="570"/>
  <c r="K9" i="570"/>
  <c r="C10" i="570"/>
  <c r="D10" i="570"/>
  <c r="E10" i="570"/>
  <c r="F10" i="570"/>
  <c r="G10" i="570"/>
  <c r="H10" i="570"/>
  <c r="I10" i="570"/>
  <c r="J10" i="570"/>
  <c r="K10" i="570"/>
  <c r="C11" i="570"/>
  <c r="D11" i="570"/>
  <c r="E11" i="570"/>
  <c r="F11" i="570"/>
  <c r="G11" i="570"/>
  <c r="H11" i="570"/>
  <c r="I11" i="570"/>
  <c r="J11" i="570"/>
  <c r="K11" i="570"/>
  <c r="C12" i="570"/>
  <c r="D12" i="570"/>
  <c r="E12" i="570"/>
  <c r="F12" i="570"/>
  <c r="G12" i="570"/>
  <c r="H12" i="570"/>
  <c r="I12" i="570"/>
  <c r="J12" i="570"/>
  <c r="K12" i="570"/>
  <c r="C13" i="570"/>
  <c r="D13" i="570"/>
  <c r="E13" i="570"/>
  <c r="F13" i="570"/>
  <c r="G13" i="570"/>
  <c r="H13" i="570"/>
  <c r="I13" i="570"/>
  <c r="J13" i="570"/>
  <c r="K13" i="570"/>
  <c r="C14" i="570"/>
  <c r="D14" i="570"/>
  <c r="E14" i="570"/>
  <c r="F14" i="570"/>
  <c r="G14" i="570"/>
  <c r="H14" i="570"/>
  <c r="I14" i="570"/>
  <c r="J14" i="570"/>
  <c r="K14" i="570"/>
  <c r="C15" i="570"/>
  <c r="D15" i="570"/>
  <c r="E15" i="570"/>
  <c r="F15" i="570"/>
  <c r="G15" i="570"/>
  <c r="H15" i="570"/>
  <c r="I15" i="570"/>
  <c r="J15" i="570"/>
  <c r="K15" i="570"/>
  <c r="C16" i="570"/>
  <c r="D16" i="570"/>
  <c r="E16" i="570"/>
  <c r="F16" i="570"/>
  <c r="G16" i="570"/>
  <c r="H16" i="570"/>
  <c r="I16" i="570"/>
  <c r="J16" i="570"/>
  <c r="K16" i="570"/>
  <c r="C17" i="570"/>
  <c r="D17" i="570"/>
  <c r="E17" i="570"/>
  <c r="F17" i="570"/>
  <c r="G17" i="570"/>
  <c r="H17" i="570"/>
  <c r="I17" i="570"/>
  <c r="J17" i="570"/>
  <c r="K17" i="570"/>
  <c r="C18" i="570"/>
  <c r="D18" i="570"/>
  <c r="E18" i="570"/>
  <c r="F18" i="570"/>
  <c r="G18" i="570"/>
  <c r="H18" i="570"/>
  <c r="I18" i="570"/>
  <c r="J18" i="570"/>
  <c r="K18" i="570"/>
  <c r="C19" i="570"/>
  <c r="D19" i="570"/>
  <c r="E19" i="570"/>
  <c r="F19" i="570"/>
  <c r="G19" i="570"/>
  <c r="H19" i="570"/>
  <c r="I19" i="570"/>
  <c r="J19" i="570"/>
  <c r="K19" i="570"/>
  <c r="C20" i="570"/>
  <c r="D20" i="570"/>
  <c r="E20" i="570"/>
  <c r="F20" i="570"/>
  <c r="G20" i="570"/>
  <c r="H20" i="570"/>
  <c r="I20" i="570"/>
  <c r="J20" i="570"/>
  <c r="K20" i="570"/>
  <c r="C21" i="570"/>
  <c r="D21" i="570"/>
  <c r="E21" i="570"/>
  <c r="F21" i="570"/>
  <c r="G21" i="570"/>
  <c r="H21" i="570"/>
  <c r="I21" i="570"/>
  <c r="J21" i="570"/>
  <c r="K21" i="570"/>
  <c r="C22" i="570"/>
  <c r="D22" i="570"/>
  <c r="E22" i="570"/>
  <c r="F22" i="570"/>
  <c r="G22" i="570"/>
  <c r="H22" i="570"/>
  <c r="I22" i="570"/>
  <c r="J22" i="570"/>
  <c r="K22" i="570"/>
  <c r="C23" i="570"/>
  <c r="D23" i="570"/>
  <c r="E23" i="570"/>
  <c r="F23" i="570"/>
  <c r="G23" i="570"/>
  <c r="H23" i="570"/>
  <c r="I23" i="570"/>
  <c r="J23" i="570"/>
  <c r="K23" i="570"/>
  <c r="C24" i="570"/>
  <c r="D24" i="570"/>
  <c r="E24" i="570"/>
  <c r="F24" i="570"/>
  <c r="G24" i="570"/>
  <c r="H24" i="570"/>
  <c r="I24" i="570"/>
  <c r="J24" i="570"/>
  <c r="K24" i="570"/>
  <c r="C25" i="570"/>
  <c r="D25" i="570"/>
  <c r="E25" i="570"/>
  <c r="F25" i="570"/>
  <c r="G25" i="570"/>
  <c r="H25" i="570"/>
  <c r="I25" i="570"/>
  <c r="J25" i="570"/>
  <c r="K25" i="570"/>
  <c r="C26" i="570"/>
  <c r="D26" i="570"/>
  <c r="E26" i="570"/>
  <c r="F26" i="570"/>
  <c r="G26" i="570"/>
  <c r="H26" i="570"/>
  <c r="I26" i="570"/>
  <c r="J26" i="570"/>
  <c r="K26" i="570"/>
  <c r="C27" i="570"/>
  <c r="D27" i="570"/>
  <c r="E27" i="570"/>
  <c r="F27" i="570"/>
  <c r="G27" i="570"/>
  <c r="H27" i="570"/>
  <c r="I27" i="570"/>
  <c r="J27" i="570"/>
  <c r="K27" i="570"/>
  <c r="C28" i="570"/>
  <c r="D28" i="570"/>
  <c r="E28" i="570"/>
  <c r="F28" i="570"/>
  <c r="G28" i="570"/>
  <c r="H28" i="570"/>
  <c r="I28" i="570"/>
  <c r="J28" i="570"/>
  <c r="K28" i="570"/>
  <c r="C29" i="570"/>
  <c r="D29" i="570"/>
  <c r="E29" i="570"/>
  <c r="F29" i="570"/>
  <c r="G29" i="570"/>
  <c r="H29" i="570"/>
  <c r="I29" i="570"/>
  <c r="J29" i="570"/>
  <c r="K29" i="570"/>
  <c r="C30" i="570"/>
  <c r="D30" i="570"/>
  <c r="E30" i="570"/>
  <c r="F30" i="570"/>
  <c r="G30" i="570"/>
  <c r="H30" i="570"/>
  <c r="I30" i="570"/>
  <c r="J30" i="570"/>
  <c r="K30" i="570"/>
  <c r="C31" i="570"/>
  <c r="D31" i="570"/>
  <c r="E31" i="570"/>
  <c r="F31" i="570"/>
  <c r="G31" i="570"/>
  <c r="H31" i="570"/>
  <c r="I31" i="570"/>
  <c r="J31" i="570"/>
  <c r="K31" i="570"/>
  <c r="C32" i="570"/>
  <c r="D32" i="570"/>
  <c r="E32" i="570"/>
  <c r="F32" i="570"/>
  <c r="G32" i="570"/>
  <c r="H32" i="570"/>
  <c r="I32" i="570"/>
  <c r="J32" i="570"/>
  <c r="K32" i="570"/>
  <c r="C33" i="570"/>
  <c r="D33" i="570"/>
  <c r="E33" i="570"/>
  <c r="F33" i="570"/>
  <c r="G33" i="570"/>
  <c r="H33" i="570"/>
  <c r="I33" i="570"/>
  <c r="J33" i="570"/>
  <c r="K33" i="570"/>
  <c r="C34" i="570"/>
  <c r="D34" i="570"/>
  <c r="E34" i="570"/>
  <c r="F34" i="570"/>
  <c r="G34" i="570"/>
  <c r="H34" i="570"/>
  <c r="I34" i="570"/>
  <c r="J34" i="570"/>
  <c r="K34" i="570"/>
  <c r="C35" i="570"/>
  <c r="D35" i="570"/>
  <c r="E35" i="570"/>
  <c r="F35" i="570"/>
  <c r="G35" i="570"/>
  <c r="H35" i="570"/>
  <c r="I35" i="570"/>
  <c r="J35" i="570"/>
  <c r="K35" i="570"/>
  <c r="C36" i="570"/>
  <c r="D36" i="570"/>
  <c r="E36" i="570"/>
  <c r="F36" i="570"/>
  <c r="G36" i="570"/>
  <c r="H36" i="570"/>
  <c r="I36" i="570"/>
  <c r="J36" i="570"/>
  <c r="K36" i="570"/>
  <c r="C37" i="570"/>
  <c r="D37" i="570"/>
  <c r="E37" i="570"/>
  <c r="F37" i="570"/>
  <c r="G37" i="570"/>
  <c r="H37" i="570"/>
  <c r="I37" i="570"/>
  <c r="J37" i="570"/>
  <c r="K37" i="570"/>
  <c r="C38" i="570"/>
  <c r="D38" i="570"/>
  <c r="E38" i="570"/>
  <c r="F38" i="570"/>
  <c r="G38" i="570"/>
  <c r="H38" i="570"/>
  <c r="I38" i="570"/>
  <c r="J38" i="570"/>
  <c r="K38" i="570"/>
  <c r="C39" i="570"/>
  <c r="D39" i="570"/>
  <c r="E39" i="570"/>
  <c r="F39" i="570"/>
  <c r="G39" i="570"/>
  <c r="H39" i="570"/>
  <c r="I39" i="570"/>
  <c r="J39" i="570"/>
  <c r="K39" i="570"/>
  <c r="C40" i="570"/>
  <c r="D40" i="570"/>
  <c r="E40" i="570"/>
  <c r="F40" i="570"/>
  <c r="G40" i="570"/>
  <c r="H40" i="570"/>
  <c r="I40" i="570"/>
  <c r="J40" i="570"/>
  <c r="K40" i="570"/>
  <c r="C41" i="570"/>
  <c r="D41" i="570"/>
  <c r="E41" i="570"/>
  <c r="F41" i="570"/>
  <c r="G41" i="570"/>
  <c r="H41" i="570"/>
  <c r="I41" i="570"/>
  <c r="J41" i="570"/>
  <c r="K41" i="570"/>
  <c r="C42" i="570"/>
  <c r="D42" i="570"/>
  <c r="E42" i="570"/>
  <c r="F42" i="570"/>
  <c r="G42" i="570"/>
  <c r="H42" i="570"/>
  <c r="I42" i="570"/>
  <c r="J42" i="570"/>
  <c r="K42" i="570"/>
  <c r="C43" i="570"/>
  <c r="D43" i="570"/>
  <c r="E43" i="570"/>
  <c r="F43" i="570"/>
  <c r="G43" i="570"/>
  <c r="H43" i="570"/>
  <c r="I43" i="570"/>
  <c r="J43" i="570"/>
  <c r="K43" i="570"/>
  <c r="C44" i="570"/>
  <c r="D44" i="570"/>
  <c r="E44" i="570"/>
  <c r="F44" i="570"/>
  <c r="G44" i="570"/>
  <c r="H44" i="570"/>
  <c r="I44" i="570"/>
  <c r="J44" i="570"/>
  <c r="K44" i="570"/>
  <c r="C45" i="570"/>
  <c r="D45" i="570"/>
  <c r="E45" i="570"/>
  <c r="F45" i="570"/>
  <c r="G45" i="570"/>
  <c r="H45" i="570"/>
  <c r="I45" i="570"/>
  <c r="J45" i="570"/>
  <c r="K45" i="570"/>
  <c r="C46" i="570"/>
  <c r="D46" i="570"/>
  <c r="E46" i="570"/>
  <c r="F46" i="570"/>
  <c r="G46" i="570"/>
  <c r="H46" i="570"/>
  <c r="I46" i="570"/>
  <c r="J46" i="570"/>
  <c r="K46" i="570"/>
  <c r="C47" i="570"/>
  <c r="D47" i="570"/>
  <c r="E47" i="570"/>
  <c r="F47" i="570"/>
  <c r="G47" i="570"/>
  <c r="H47" i="570"/>
  <c r="I47" i="570"/>
  <c r="J47" i="570"/>
  <c r="K47" i="570"/>
  <c r="C48" i="570"/>
  <c r="D48" i="570"/>
  <c r="E48" i="570"/>
  <c r="F48" i="570"/>
  <c r="G48" i="570"/>
  <c r="H48" i="570"/>
  <c r="I48" i="570"/>
  <c r="J48" i="570"/>
  <c r="K48" i="570"/>
  <c r="C49" i="570"/>
  <c r="D49" i="570"/>
  <c r="E49" i="570"/>
  <c r="F49" i="570"/>
  <c r="G49" i="570"/>
  <c r="H49" i="570"/>
  <c r="I49" i="570"/>
  <c r="J49" i="570"/>
  <c r="K49" i="570"/>
  <c r="C50" i="570"/>
  <c r="D50" i="570"/>
  <c r="E50" i="570"/>
  <c r="F50" i="570"/>
  <c r="G50" i="570"/>
  <c r="H50" i="570"/>
  <c r="I50" i="570"/>
  <c r="J50" i="570"/>
  <c r="K50" i="570"/>
  <c r="C51" i="570"/>
  <c r="D51" i="570"/>
  <c r="E51" i="570"/>
  <c r="F51" i="570"/>
  <c r="G51" i="570"/>
  <c r="H51" i="570"/>
  <c r="I51" i="570"/>
  <c r="J51" i="570"/>
  <c r="K51" i="570"/>
  <c r="C52" i="570"/>
  <c r="D52" i="570"/>
  <c r="E52" i="570"/>
  <c r="F52" i="570"/>
  <c r="G52" i="570"/>
  <c r="H52" i="570"/>
  <c r="I52" i="570"/>
  <c r="J52" i="570"/>
  <c r="K52" i="570"/>
  <c r="C6" i="569"/>
  <c r="D6" i="569"/>
  <c r="E6" i="569"/>
  <c r="F6" i="569"/>
  <c r="G6" i="569"/>
  <c r="H6" i="569"/>
  <c r="I6" i="569"/>
  <c r="J6" i="569"/>
  <c r="K6" i="569"/>
  <c r="C7" i="569"/>
  <c r="D7" i="569"/>
  <c r="E7" i="569"/>
  <c r="F7" i="569"/>
  <c r="G7" i="569"/>
  <c r="H7" i="569"/>
  <c r="I7" i="569"/>
  <c r="J7" i="569"/>
  <c r="K7" i="569"/>
  <c r="C8" i="569"/>
  <c r="D8" i="569"/>
  <c r="E8" i="569"/>
  <c r="F8" i="569"/>
  <c r="G8" i="569"/>
  <c r="H8" i="569"/>
  <c r="I8" i="569"/>
  <c r="J8" i="569"/>
  <c r="K8" i="569"/>
  <c r="C9" i="569"/>
  <c r="D9" i="569"/>
  <c r="E9" i="569"/>
  <c r="F9" i="569"/>
  <c r="G9" i="569"/>
  <c r="H9" i="569"/>
  <c r="I9" i="569"/>
  <c r="J9" i="569"/>
  <c r="K9" i="569"/>
  <c r="C10" i="569"/>
  <c r="D10" i="569"/>
  <c r="E10" i="569"/>
  <c r="F10" i="569"/>
  <c r="G10" i="569"/>
  <c r="H10" i="569"/>
  <c r="I10" i="569"/>
  <c r="J10" i="569"/>
  <c r="K10" i="569"/>
  <c r="C11" i="569"/>
  <c r="D11" i="569"/>
  <c r="E11" i="569"/>
  <c r="F11" i="569"/>
  <c r="G11" i="569"/>
  <c r="H11" i="569"/>
  <c r="I11" i="569"/>
  <c r="J11" i="569"/>
  <c r="K11" i="569"/>
  <c r="C12" i="569"/>
  <c r="D12" i="569"/>
  <c r="E12" i="569"/>
  <c r="F12" i="569"/>
  <c r="G12" i="569"/>
  <c r="H12" i="569"/>
  <c r="I12" i="569"/>
  <c r="J12" i="569"/>
  <c r="K12" i="569"/>
  <c r="C13" i="569"/>
  <c r="D13" i="569"/>
  <c r="E13" i="569"/>
  <c r="F13" i="569"/>
  <c r="G13" i="569"/>
  <c r="H13" i="569"/>
  <c r="I13" i="569"/>
  <c r="J13" i="569"/>
  <c r="K13" i="569"/>
  <c r="C14" i="569"/>
  <c r="D14" i="569"/>
  <c r="E14" i="569"/>
  <c r="F14" i="569"/>
  <c r="G14" i="569"/>
  <c r="H14" i="569"/>
  <c r="I14" i="569"/>
  <c r="J14" i="569"/>
  <c r="K14" i="569"/>
  <c r="C15" i="569"/>
  <c r="D15" i="569"/>
  <c r="E15" i="569"/>
  <c r="F15" i="569"/>
  <c r="G15" i="569"/>
  <c r="H15" i="569"/>
  <c r="I15" i="569"/>
  <c r="J15" i="569"/>
  <c r="K15" i="569"/>
  <c r="C16" i="569"/>
  <c r="D16" i="569"/>
  <c r="E16" i="569"/>
  <c r="F16" i="569"/>
  <c r="G16" i="569"/>
  <c r="H16" i="569"/>
  <c r="I16" i="569"/>
  <c r="J16" i="569"/>
  <c r="K16" i="569"/>
  <c r="C17" i="569"/>
  <c r="D17" i="569"/>
  <c r="E17" i="569"/>
  <c r="F17" i="569"/>
  <c r="G17" i="569"/>
  <c r="H17" i="569"/>
  <c r="I17" i="569"/>
  <c r="J17" i="569"/>
  <c r="K17" i="569"/>
  <c r="C18" i="569"/>
  <c r="D18" i="569"/>
  <c r="E18" i="569"/>
  <c r="F18" i="569"/>
  <c r="G18" i="569"/>
  <c r="H18" i="569"/>
  <c r="I18" i="569"/>
  <c r="J18" i="569"/>
  <c r="K18" i="569"/>
  <c r="C19" i="569"/>
  <c r="D19" i="569"/>
  <c r="E19" i="569"/>
  <c r="F19" i="569"/>
  <c r="G19" i="569"/>
  <c r="H19" i="569"/>
  <c r="I19" i="569"/>
  <c r="J19" i="569"/>
  <c r="K19" i="569"/>
  <c r="C20" i="569"/>
  <c r="D20" i="569"/>
  <c r="E20" i="569"/>
  <c r="F20" i="569"/>
  <c r="G20" i="569"/>
  <c r="H20" i="569"/>
  <c r="I20" i="569"/>
  <c r="J20" i="569"/>
  <c r="K20" i="569"/>
  <c r="C21" i="569"/>
  <c r="D21" i="569"/>
  <c r="E21" i="569"/>
  <c r="F21" i="569"/>
  <c r="G21" i="569"/>
  <c r="H21" i="569"/>
  <c r="I21" i="569"/>
  <c r="J21" i="569"/>
  <c r="K21" i="569"/>
  <c r="C22" i="569"/>
  <c r="D22" i="569"/>
  <c r="E22" i="569"/>
  <c r="F22" i="569"/>
  <c r="G22" i="569"/>
  <c r="H22" i="569"/>
  <c r="I22" i="569"/>
  <c r="J22" i="569"/>
  <c r="K22" i="569"/>
  <c r="C23" i="569"/>
  <c r="D23" i="569"/>
  <c r="E23" i="569"/>
  <c r="F23" i="569"/>
  <c r="G23" i="569"/>
  <c r="H23" i="569"/>
  <c r="I23" i="569"/>
  <c r="J23" i="569"/>
  <c r="K23" i="569"/>
  <c r="C24" i="569"/>
  <c r="D24" i="569"/>
  <c r="E24" i="569"/>
  <c r="F24" i="569"/>
  <c r="G24" i="569"/>
  <c r="H24" i="569"/>
  <c r="I24" i="569"/>
  <c r="J24" i="569"/>
  <c r="K24" i="569"/>
  <c r="C25" i="569"/>
  <c r="D25" i="569"/>
  <c r="E25" i="569"/>
  <c r="F25" i="569"/>
  <c r="G25" i="569"/>
  <c r="H25" i="569"/>
  <c r="I25" i="569"/>
  <c r="J25" i="569"/>
  <c r="K25" i="569"/>
  <c r="C26" i="569"/>
  <c r="D26" i="569"/>
  <c r="E26" i="569"/>
  <c r="F26" i="569"/>
  <c r="G26" i="569"/>
  <c r="H26" i="569"/>
  <c r="I26" i="569"/>
  <c r="J26" i="569"/>
  <c r="K26" i="569"/>
  <c r="C27" i="569"/>
  <c r="D27" i="569"/>
  <c r="E27" i="569"/>
  <c r="F27" i="569"/>
  <c r="G27" i="569"/>
  <c r="H27" i="569"/>
  <c r="I27" i="569"/>
  <c r="J27" i="569"/>
  <c r="K27" i="569"/>
  <c r="C28" i="569"/>
  <c r="D28" i="569"/>
  <c r="E28" i="569"/>
  <c r="F28" i="569"/>
  <c r="G28" i="569"/>
  <c r="H28" i="569"/>
  <c r="I28" i="569"/>
  <c r="J28" i="569"/>
  <c r="K28" i="569"/>
  <c r="C29" i="569"/>
  <c r="D29" i="569"/>
  <c r="E29" i="569"/>
  <c r="F29" i="569"/>
  <c r="G29" i="569"/>
  <c r="H29" i="569"/>
  <c r="I29" i="569"/>
  <c r="J29" i="569"/>
  <c r="K29" i="569"/>
  <c r="C30" i="569"/>
  <c r="D30" i="569"/>
  <c r="E30" i="569"/>
  <c r="F30" i="569"/>
  <c r="G30" i="569"/>
  <c r="H30" i="569"/>
  <c r="I30" i="569"/>
  <c r="J30" i="569"/>
  <c r="K30" i="569"/>
  <c r="C31" i="569"/>
  <c r="D31" i="569"/>
  <c r="E31" i="569"/>
  <c r="F31" i="569"/>
  <c r="G31" i="569"/>
  <c r="H31" i="569"/>
  <c r="I31" i="569"/>
  <c r="J31" i="569"/>
  <c r="K31" i="569"/>
  <c r="C32" i="569"/>
  <c r="D32" i="569"/>
  <c r="E32" i="569"/>
  <c r="F32" i="569"/>
  <c r="G32" i="569"/>
  <c r="H32" i="569"/>
  <c r="I32" i="569"/>
  <c r="J32" i="569"/>
  <c r="K32" i="569"/>
  <c r="C33" i="569"/>
  <c r="D33" i="569"/>
  <c r="E33" i="569"/>
  <c r="F33" i="569"/>
  <c r="G33" i="569"/>
  <c r="H33" i="569"/>
  <c r="I33" i="569"/>
  <c r="J33" i="569"/>
  <c r="K33" i="569"/>
  <c r="C34" i="569"/>
  <c r="D34" i="569"/>
  <c r="E34" i="569"/>
  <c r="F34" i="569"/>
  <c r="G34" i="569"/>
  <c r="H34" i="569"/>
  <c r="I34" i="569"/>
  <c r="J34" i="569"/>
  <c r="K34" i="569"/>
  <c r="C35" i="569"/>
  <c r="D35" i="569"/>
  <c r="E35" i="569"/>
  <c r="F35" i="569"/>
  <c r="G35" i="569"/>
  <c r="H35" i="569"/>
  <c r="I35" i="569"/>
  <c r="J35" i="569"/>
  <c r="K35" i="569"/>
  <c r="C36" i="569"/>
  <c r="D36" i="569"/>
  <c r="E36" i="569"/>
  <c r="F36" i="569"/>
  <c r="G36" i="569"/>
  <c r="H36" i="569"/>
  <c r="I36" i="569"/>
  <c r="J36" i="569"/>
  <c r="K36" i="569"/>
  <c r="C37" i="569"/>
  <c r="D37" i="569"/>
  <c r="E37" i="569"/>
  <c r="F37" i="569"/>
  <c r="G37" i="569"/>
  <c r="H37" i="569"/>
  <c r="I37" i="569"/>
  <c r="J37" i="569"/>
  <c r="K37" i="569"/>
  <c r="C38" i="569"/>
  <c r="D38" i="569"/>
  <c r="E38" i="569"/>
  <c r="F38" i="569"/>
  <c r="G38" i="569"/>
  <c r="H38" i="569"/>
  <c r="I38" i="569"/>
  <c r="J38" i="569"/>
  <c r="K38" i="569"/>
  <c r="C39" i="569"/>
  <c r="D39" i="569"/>
  <c r="E39" i="569"/>
  <c r="F39" i="569"/>
  <c r="G39" i="569"/>
  <c r="H39" i="569"/>
  <c r="I39" i="569"/>
  <c r="J39" i="569"/>
  <c r="K39" i="569"/>
  <c r="C40" i="569"/>
  <c r="D40" i="569"/>
  <c r="E40" i="569"/>
  <c r="F40" i="569"/>
  <c r="G40" i="569"/>
  <c r="H40" i="569"/>
  <c r="I40" i="569"/>
  <c r="J40" i="569"/>
  <c r="K40" i="569"/>
  <c r="C41" i="569"/>
  <c r="D41" i="569"/>
  <c r="E41" i="569"/>
  <c r="F41" i="569"/>
  <c r="G41" i="569"/>
  <c r="H41" i="569"/>
  <c r="I41" i="569"/>
  <c r="J41" i="569"/>
  <c r="K41" i="569"/>
  <c r="C42" i="569"/>
  <c r="D42" i="569"/>
  <c r="E42" i="569"/>
  <c r="F42" i="569"/>
  <c r="G42" i="569"/>
  <c r="H42" i="569"/>
  <c r="I42" i="569"/>
  <c r="J42" i="569"/>
  <c r="K42" i="569"/>
  <c r="C43" i="569"/>
  <c r="D43" i="569"/>
  <c r="E43" i="569"/>
  <c r="F43" i="569"/>
  <c r="G43" i="569"/>
  <c r="H43" i="569"/>
  <c r="I43" i="569"/>
  <c r="J43" i="569"/>
  <c r="K43" i="569"/>
  <c r="C44" i="569"/>
  <c r="D44" i="569"/>
  <c r="E44" i="569"/>
  <c r="F44" i="569"/>
  <c r="G44" i="569"/>
  <c r="H44" i="569"/>
  <c r="I44" i="569"/>
  <c r="J44" i="569"/>
  <c r="K44" i="569"/>
  <c r="C45" i="569"/>
  <c r="D45" i="569"/>
  <c r="E45" i="569"/>
  <c r="F45" i="569"/>
  <c r="G45" i="569"/>
  <c r="H45" i="569"/>
  <c r="I45" i="569"/>
  <c r="J45" i="569"/>
  <c r="K45" i="569"/>
  <c r="C46" i="569"/>
  <c r="D46" i="569"/>
  <c r="E46" i="569"/>
  <c r="F46" i="569"/>
  <c r="G46" i="569"/>
  <c r="H46" i="569"/>
  <c r="I46" i="569"/>
  <c r="J46" i="569"/>
  <c r="K46" i="569"/>
  <c r="C47" i="569"/>
  <c r="D47" i="569"/>
  <c r="E47" i="569"/>
  <c r="F47" i="569"/>
  <c r="G47" i="569"/>
  <c r="H47" i="569"/>
  <c r="I47" i="569"/>
  <c r="J47" i="569"/>
  <c r="K47" i="569"/>
  <c r="C48" i="569"/>
  <c r="D48" i="569"/>
  <c r="E48" i="569"/>
  <c r="F48" i="569"/>
  <c r="G48" i="569"/>
  <c r="H48" i="569"/>
  <c r="I48" i="569"/>
  <c r="J48" i="569"/>
  <c r="K48" i="569"/>
  <c r="C49" i="569"/>
  <c r="D49" i="569"/>
  <c r="E49" i="569"/>
  <c r="F49" i="569"/>
  <c r="G49" i="569"/>
  <c r="H49" i="569"/>
  <c r="I49" i="569"/>
  <c r="J49" i="569"/>
  <c r="K49" i="569"/>
  <c r="C50" i="569"/>
  <c r="D50" i="569"/>
  <c r="E50" i="569"/>
  <c r="F50" i="569"/>
  <c r="H50" i="569"/>
  <c r="I50" i="569"/>
  <c r="J50" i="569"/>
  <c r="K50" i="569"/>
  <c r="C51" i="569"/>
  <c r="D51" i="569"/>
  <c r="E51" i="569"/>
  <c r="F51" i="569"/>
  <c r="G51" i="569"/>
  <c r="H51" i="569"/>
  <c r="I51" i="569"/>
  <c r="J51" i="569"/>
  <c r="K51" i="569"/>
  <c r="C6" i="568"/>
  <c r="F6" i="568"/>
  <c r="J6" i="568"/>
  <c r="C7" i="568"/>
  <c r="F7" i="568"/>
  <c r="J7" i="568"/>
  <c r="C8" i="568"/>
  <c r="F8" i="568" s="1"/>
  <c r="J8" i="568"/>
  <c r="C9" i="568"/>
  <c r="F9" i="568" s="1"/>
  <c r="J9" i="568"/>
  <c r="C10" i="568"/>
  <c r="F10" i="568"/>
  <c r="J10" i="568"/>
  <c r="C11" i="568"/>
  <c r="F11" i="568"/>
  <c r="J11" i="568"/>
  <c r="C12" i="568"/>
  <c r="F12" i="568"/>
  <c r="J12" i="568"/>
  <c r="C13" i="568"/>
  <c r="F13" i="568" s="1"/>
  <c r="J13" i="568"/>
  <c r="C14" i="568"/>
  <c r="F14" i="568"/>
  <c r="J14" i="568"/>
  <c r="C15" i="568"/>
  <c r="F15" i="568"/>
  <c r="J15" i="568"/>
  <c r="C16" i="568"/>
  <c r="F16" i="568"/>
  <c r="J16" i="568"/>
  <c r="C17" i="568"/>
  <c r="F17" i="568" s="1"/>
  <c r="J17" i="568"/>
  <c r="C18" i="568"/>
  <c r="F18" i="568"/>
  <c r="J18" i="568"/>
  <c r="C19" i="568"/>
  <c r="F19" i="568"/>
  <c r="J19" i="568"/>
  <c r="C20" i="568"/>
  <c r="F20" i="568"/>
  <c r="J20" i="568"/>
  <c r="C21" i="568"/>
  <c r="F21" i="568" s="1"/>
  <c r="J21" i="568"/>
  <c r="C22" i="568"/>
  <c r="F22" i="568"/>
  <c r="J22" i="568"/>
  <c r="C23" i="568"/>
  <c r="F23" i="568"/>
  <c r="J23" i="568"/>
  <c r="C24" i="568"/>
  <c r="F24" i="568"/>
  <c r="J24" i="568"/>
  <c r="C25" i="568"/>
  <c r="F25" i="568" s="1"/>
  <c r="J25" i="568"/>
  <c r="C26" i="568"/>
  <c r="F26" i="568"/>
  <c r="J26" i="568"/>
  <c r="C27" i="568"/>
  <c r="F27" i="568"/>
  <c r="J27" i="568"/>
  <c r="C28" i="568"/>
  <c r="F28" i="568"/>
  <c r="J28" i="568"/>
  <c r="C29" i="568"/>
  <c r="F29" i="568" s="1"/>
  <c r="J29" i="568"/>
  <c r="F30" i="568"/>
  <c r="J30" i="568"/>
  <c r="F31" i="568"/>
  <c r="J31" i="568"/>
  <c r="F32" i="568"/>
  <c r="J32" i="568"/>
  <c r="F33" i="568"/>
  <c r="J33" i="568"/>
  <c r="F34" i="568"/>
  <c r="J34" i="568"/>
  <c r="F35" i="568"/>
  <c r="J35" i="568"/>
  <c r="F36" i="568"/>
  <c r="J36" i="568"/>
  <c r="F37" i="568"/>
  <c r="J37" i="568"/>
  <c r="F38" i="568"/>
  <c r="J38" i="568"/>
  <c r="F39" i="568"/>
  <c r="J39" i="568"/>
  <c r="F40" i="568"/>
  <c r="J40" i="568"/>
  <c r="F41" i="568"/>
  <c r="J41" i="568"/>
  <c r="F42" i="568"/>
  <c r="J42" i="568"/>
  <c r="F43" i="568"/>
  <c r="J43" i="568"/>
  <c r="F44" i="568"/>
  <c r="J44" i="568"/>
  <c r="F45" i="568"/>
  <c r="J45" i="568"/>
  <c r="F46" i="568"/>
  <c r="J46" i="568"/>
  <c r="F47" i="568"/>
  <c r="J47" i="568"/>
  <c r="F48" i="568"/>
  <c r="J48" i="568"/>
  <c r="F49" i="568"/>
  <c r="J49" i="568"/>
  <c r="F50" i="568"/>
  <c r="J50" i="568"/>
  <c r="F51" i="568"/>
  <c r="J51" i="568"/>
  <c r="F52" i="568"/>
  <c r="J52" i="568"/>
  <c r="K52" i="571" l="1"/>
  <c r="H44" i="571"/>
  <c r="H24" i="571"/>
  <c r="H20" i="571"/>
  <c r="H16" i="571"/>
  <c r="H12" i="571"/>
  <c r="H8" i="571"/>
  <c r="H52" i="571"/>
  <c r="H48" i="571"/>
  <c r="H40" i="571"/>
  <c r="H36" i="571"/>
  <c r="H32" i="571"/>
  <c r="H28" i="571"/>
  <c r="H49" i="571"/>
  <c r="H45" i="571"/>
  <c r="H41" i="571"/>
  <c r="H37" i="571"/>
  <c r="H33" i="571"/>
  <c r="H29" i="571"/>
  <c r="K24" i="571"/>
  <c r="K20" i="571"/>
  <c r="K16" i="571"/>
  <c r="K12" i="571"/>
  <c r="K8" i="571"/>
  <c r="H14" i="5" l="1"/>
  <c r="G16" i="5"/>
  <c r="G8" i="5"/>
  <c r="C24" i="6" l="1"/>
  <c r="C18" i="6"/>
  <c r="C12" i="6"/>
  <c r="C6" i="6"/>
  <c r="E24" i="6"/>
  <c r="E18" i="6"/>
  <c r="E12" i="6"/>
  <c r="F6" i="6"/>
  <c r="H6" i="6" s="1"/>
  <c r="E6" i="6"/>
  <c r="F24" i="6" l="1"/>
  <c r="H24" i="6" s="1"/>
  <c r="F18" i="6"/>
  <c r="H18" i="6" s="1"/>
  <c r="F12" i="6"/>
  <c r="H12" i="6" s="1"/>
  <c r="H28" i="6" l="1"/>
  <c r="E28" i="6"/>
  <c r="F32" i="6" l="1"/>
  <c r="H32" i="6" s="1"/>
  <c r="E31" i="6"/>
  <c r="F31" i="6"/>
  <c r="H31" i="6" s="1"/>
  <c r="E30" i="6"/>
  <c r="F30" i="6"/>
  <c r="H30" i="6" s="1"/>
  <c r="E29" i="6"/>
  <c r="F29" i="6"/>
  <c r="H29" i="6" s="1"/>
  <c r="C29" i="6"/>
  <c r="D24" i="6"/>
  <c r="G24" i="6" s="1"/>
  <c r="D18" i="6"/>
  <c r="G18" i="6" s="1"/>
  <c r="D12" i="6"/>
  <c r="G12" i="6" s="1"/>
  <c r="D6" i="6"/>
  <c r="F27" i="6" l="1"/>
  <c r="H27" i="6" s="1"/>
  <c r="C28" i="6" l="1"/>
  <c r="C30" i="6"/>
  <c r="C31" i="6"/>
  <c r="C32" i="6"/>
  <c r="E32" i="6"/>
  <c r="E27" i="6" s="1"/>
  <c r="C27" i="6" l="1"/>
  <c r="B15" i="5" l="1"/>
  <c r="C15" i="5"/>
  <c r="C17" i="5" s="1"/>
  <c r="J27" i="4" l="1"/>
  <c r="J12" i="4"/>
  <c r="H16" i="5" l="1"/>
  <c r="H12" i="5"/>
  <c r="H11" i="5"/>
  <c r="H10" i="5"/>
  <c r="H9" i="5"/>
  <c r="G14" i="5"/>
  <c r="G13" i="5"/>
  <c r="G12" i="5"/>
  <c r="G11" i="5"/>
  <c r="G10" i="5"/>
  <c r="G9" i="5"/>
  <c r="H22" i="6" l="1"/>
  <c r="G22" i="6"/>
  <c r="H21" i="6"/>
  <c r="G21" i="6"/>
  <c r="G20" i="6"/>
  <c r="G19" i="6"/>
  <c r="G10" i="6"/>
  <c r="G9" i="6"/>
  <c r="G7" i="6"/>
  <c r="F15" i="5" l="1"/>
  <c r="F17" i="5" l="1"/>
  <c r="J15" i="5" s="1"/>
  <c r="H8" i="5"/>
  <c r="E15" i="5" l="1"/>
  <c r="E17" i="5" s="1"/>
  <c r="D15" i="5"/>
  <c r="D17" i="5" l="1"/>
  <c r="I8" i="5" s="1"/>
  <c r="H15" i="5"/>
  <c r="G15" i="5"/>
  <c r="I17" i="5" l="1"/>
  <c r="I13" i="5"/>
  <c r="I9" i="5"/>
  <c r="I16" i="5"/>
  <c r="I12" i="5"/>
  <c r="G17" i="5"/>
  <c r="I11" i="5"/>
  <c r="I14" i="5"/>
  <c r="I10" i="5"/>
  <c r="J11" i="5"/>
  <c r="J14" i="5"/>
  <c r="J10" i="5"/>
  <c r="J13" i="5"/>
  <c r="J9" i="5"/>
  <c r="J16" i="5"/>
  <c r="J12" i="5"/>
  <c r="H17" i="5"/>
  <c r="I15" i="5"/>
  <c r="J17" i="5"/>
  <c r="J8" i="5"/>
</calcChain>
</file>

<file path=xl/sharedStrings.xml><?xml version="1.0" encoding="utf-8"?>
<sst xmlns="http://schemas.openxmlformats.org/spreadsheetml/2006/main" count="6240" uniqueCount="2032">
  <si>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</si>
  <si>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</si>
  <si>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</si>
  <si>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</si>
  <si>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</si>
  <si>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</si>
  <si>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</si>
  <si>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</si>
  <si>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</si>
  <si>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</si>
  <si>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</si>
  <si>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</si>
  <si>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</si>
  <si>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</si>
  <si>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</si>
  <si>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</si>
  <si>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</si>
  <si>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</si>
  <si>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</si>
  <si>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</si>
  <si>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</si>
  <si>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</si>
  <si>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</si>
  <si>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</si>
  <si>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</si>
  <si>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</si>
  <si>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</si>
  <si>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</si>
  <si>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</si>
  <si>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</si>
  <si>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</si>
  <si>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</si>
  <si>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</si>
  <si>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</si>
  <si>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</si>
  <si>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</si>
  <si>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</si>
  <si>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</si>
  <si>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</si>
  <si>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</si>
  <si>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</si>
  <si>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</si>
  <si>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</si>
  <si>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</si>
  <si>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</si>
  <si>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</si>
  <si>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</si>
  <si>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</si>
  <si>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</si>
  <si>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</si>
  <si>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</si>
  <si>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</si>
  <si>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</si>
  <si>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</si>
  <si>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</si>
  <si>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</si>
  <si>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</si>
  <si>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</si>
  <si>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</si>
  <si>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</si>
  <si>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</si>
  <si>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</si>
  <si>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</si>
  <si>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</si>
  <si>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</si>
  <si>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</si>
  <si>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</si>
  <si>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</si>
  <si>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</si>
  <si>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</si>
  <si>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</si>
  <si>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</si>
  <si>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</si>
  <si>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</si>
  <si>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</si>
  <si>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</si>
  <si>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</si>
  <si>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</si>
  <si>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</si>
  <si>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</si>
  <si>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</si>
  <si>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</si>
  <si>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</si>
  <si>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</si>
  <si>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</si>
  <si>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</si>
  <si>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</si>
  <si>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</si>
  <si>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</si>
  <si>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</si>
  <si>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</si>
  <si>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</si>
  <si>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</si>
  <si>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</si>
  <si>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</si>
  <si>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</si>
  <si>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</si>
  <si>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</si>
  <si>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</si>
  <si>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</si>
  <si>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</si>
  <si>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</si>
  <si>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</si>
  <si>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</si>
  <si>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</si>
  <si>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</si>
  <si>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</si>
  <si>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</si>
  <si>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</si>
  <si>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</si>
  <si>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</si>
  <si>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</si>
  <si>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</si>
  <si>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</si>
  <si>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</si>
  <si>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</si>
  <si>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</si>
  <si>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</si>
  <si>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</si>
  <si>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</si>
  <si>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</si>
  <si>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</si>
  <si>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</si>
  <si>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</si>
  <si>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</si>
  <si>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</si>
  <si>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</si>
  <si>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</si>
  <si>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</si>
  <si>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</si>
  <si>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</si>
  <si>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Other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</si>
  <si>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</si>
  <si>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</si>
  <si>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</si>
  <si>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</si>
  <si>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</si>
  <si>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</si>
  <si>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</si>
  <si>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</si>
  <si>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</si>
  <si>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</si>
  <si>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</si>
  <si>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</si>
  <si>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</si>
  <si>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</si>
  <si>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</si>
  <si>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</si>
  <si>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</si>
  <si>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</si>
  <si>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</si>
  <si>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</si>
  <si>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</si>
  <si>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</si>
  <si>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</si>
  <si>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</si>
  <si>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</si>
  <si>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</si>
  <si>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Food and Beverage</t>
  </si>
  <si>
    <t>Particulars</t>
  </si>
  <si>
    <t>Mar-Apr</t>
  </si>
  <si>
    <t>Apr-May</t>
  </si>
  <si>
    <t>May-Jun</t>
  </si>
  <si>
    <t>Aug-Sep</t>
  </si>
  <si>
    <t>Sep-Oct</t>
  </si>
  <si>
    <t>Jun-Jul</t>
  </si>
  <si>
    <t>Jul-Aug</t>
  </si>
  <si>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</si>
  <si>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</si>
  <si>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</si>
  <si>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</si>
  <si>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</si>
  <si>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</si>
  <si>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</si>
  <si>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</si>
  <si>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</si>
  <si>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</si>
  <si>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</si>
  <si>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</si>
  <si>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</si>
  <si>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</si>
  <si>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</si>
  <si>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</si>
  <si>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</si>
  <si>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</si>
  <si>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</si>
  <si>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</si>
  <si>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</si>
  <si>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</si>
  <si>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</si>
  <si>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</si>
  <si>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</si>
  <si>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</si>
  <si>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</si>
  <si>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</si>
  <si>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</si>
  <si>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</si>
  <si>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</si>
  <si>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</si>
  <si>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</si>
  <si>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</si>
  <si>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</si>
  <si>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</si>
  <si>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</si>
  <si>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</si>
  <si>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</si>
  <si>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</si>
  <si>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</si>
  <si>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 Rs. Billion)</t>
  </si>
  <si>
    <t>Total resources available to the Federal Government[3+4]</t>
  </si>
  <si>
    <t>Amount (Rs. in million)</t>
  </si>
  <si>
    <t>Nov-Dec</t>
  </si>
  <si>
    <t>Electronic Payment Transactions</t>
  </si>
  <si>
    <t>Dec-Jan</t>
  </si>
  <si>
    <t>Jan-Feb</t>
  </si>
  <si>
    <t>Feb-Mar</t>
  </si>
  <si>
    <t>Monthly Tourist Arrival</t>
  </si>
  <si>
    <t>Outstanding Domestic Governemnt Debt</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</si>
  <si>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</si>
  <si>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</si>
  <si>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</si>
  <si>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</si>
  <si>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</si>
  <si>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</si>
  <si>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</si>
  <si>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</si>
  <si>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</si>
  <si>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</si>
  <si>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</si>
  <si>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</si>
  <si>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</si>
  <si>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</si>
  <si>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</si>
  <si>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</si>
  <si>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</si>
  <si>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</si>
  <si>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</si>
  <si>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</si>
  <si>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</si>
  <si>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</si>
  <si>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</si>
  <si>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</si>
  <si>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</si>
  <si>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</si>
  <si>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</si>
  <si>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</si>
  <si>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</si>
  <si>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</si>
  <si>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</si>
  <si>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</si>
  <si>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</si>
  <si>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</si>
  <si>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</si>
  <si>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</si>
  <si>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</si>
  <si>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</si>
  <si>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</si>
  <si>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</si>
  <si>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</si>
  <si>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</si>
  <si>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</si>
  <si>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Consumer Price Inflation (y-o-y)</t>
  </si>
  <si>
    <r>
      <t xml:space="preserve">Consumer Price Inflation </t>
    </r>
    <r>
      <rPr>
        <sz val="9"/>
        <color rgb="FF000000"/>
        <rFont val="Times New Roman"/>
        <family val="1"/>
      </rPr>
      <t>(Compared to previous month)</t>
    </r>
  </si>
  <si>
    <t>2021/22</t>
  </si>
  <si>
    <t>2019/20*</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</si>
  <si>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</si>
  <si>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</si>
  <si>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</si>
  <si>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</si>
  <si>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</si>
  <si>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</si>
  <si>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</si>
  <si>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</si>
  <si>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</si>
  <si>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</si>
  <si>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</si>
  <si>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</si>
  <si>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</si>
  <si>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</si>
  <si>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</si>
  <si>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</si>
  <si>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</si>
  <si>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</si>
  <si>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</si>
  <si>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</si>
  <si>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</si>
  <si>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</si>
  <si>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</si>
  <si>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</si>
  <si>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</si>
  <si>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</si>
  <si>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</si>
  <si>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</si>
  <si>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</si>
  <si>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</si>
  <si>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</si>
  <si>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</si>
  <si>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</si>
  <si>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</si>
  <si>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</si>
  <si>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</si>
  <si>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</si>
  <si>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</si>
  <si>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</si>
  <si>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</si>
  <si>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</si>
  <si>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</si>
  <si>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</si>
  <si>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</si>
  <si>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</si>
  <si>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</si>
  <si>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</si>
  <si>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</si>
  <si>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</si>
  <si>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</si>
  <si>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</si>
  <si>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</si>
  <si>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</si>
  <si>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</si>
  <si>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</si>
  <si>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</si>
  <si>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</si>
  <si>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</si>
  <si>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</si>
  <si>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</si>
  <si>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</si>
  <si>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</si>
  <si>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</si>
  <si>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</si>
  <si>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</si>
  <si>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</si>
  <si>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</si>
  <si>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</si>
  <si>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</si>
  <si>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</si>
  <si>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</si>
  <si>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</si>
  <si>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</si>
  <si>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</si>
  <si>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</si>
  <si>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</si>
  <si>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</si>
  <si>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</si>
  <si>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</si>
  <si>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</si>
  <si>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</si>
  <si>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</si>
  <si>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</si>
  <si>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</si>
  <si>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</si>
  <si>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</si>
  <si>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</si>
  <si>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</si>
  <si>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</si>
  <si>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</si>
  <si>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</si>
  <si>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</si>
  <si>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</si>
  <si>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</si>
  <si>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</si>
  <si>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</si>
  <si>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</si>
  <si>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</si>
  <si>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</si>
  <si>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</si>
  <si>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</si>
  <si>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</si>
  <si>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</si>
  <si>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</si>
  <si>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</si>
  <si>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</si>
  <si>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</si>
  <si>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</si>
  <si>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</si>
  <si>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</si>
  <si>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</si>
  <si>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</si>
  <si>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</si>
  <si>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</si>
  <si>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</si>
  <si>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</si>
  <si>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</si>
  <si>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</si>
  <si>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</si>
  <si>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</si>
  <si>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</si>
  <si>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</si>
  <si>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</si>
  <si>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</si>
  <si>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</si>
  <si>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</si>
  <si>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</si>
  <si>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</si>
  <si>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</si>
  <si>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</si>
  <si>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</si>
  <si>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</si>
  <si>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</si>
  <si>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 Yet to be finalized</t>
  </si>
  <si>
    <t>*After excluding Beruju Recovery</t>
  </si>
  <si>
    <t>194697.8#</t>
  </si>
  <si>
    <t>938322.3*</t>
  </si>
  <si>
    <t>July</t>
  </si>
  <si>
    <t>315479.8#</t>
  </si>
  <si>
    <t>812352.9*</t>
  </si>
  <si>
    <t>June</t>
  </si>
  <si>
    <t>317453.9#</t>
  </si>
  <si>
    <t>761003.5*</t>
  </si>
  <si>
    <t>May</t>
  </si>
  <si>
    <t>390541.7#</t>
  </si>
  <si>
    <t>683870.2*</t>
  </si>
  <si>
    <t>April</t>
  </si>
  <si>
    <t>385643.8#</t>
  </si>
  <si>
    <t>571203.4*</t>
  </si>
  <si>
    <t>March</t>
  </si>
  <si>
    <t>344301.5#</t>
  </si>
  <si>
    <t>498524.6*</t>
  </si>
  <si>
    <t>February</t>
  </si>
  <si>
    <t>294807.6#</t>
  </si>
  <si>
    <t>422235.9*</t>
  </si>
  <si>
    <t>January</t>
  </si>
  <si>
    <t>301234.9*</t>
  </si>
  <si>
    <t>December</t>
  </si>
  <si>
    <t>240145.4*</t>
  </si>
  <si>
    <t>November</t>
  </si>
  <si>
    <t>172364*</t>
  </si>
  <si>
    <t>October</t>
  </si>
  <si>
    <t>105367.3*</t>
  </si>
  <si>
    <t>September</t>
  </si>
  <si>
    <t>58814.8*</t>
  </si>
  <si>
    <t>August</t>
  </si>
  <si>
    <t>793784.3*</t>
  </si>
  <si>
    <t>647795.3*</t>
  </si>
  <si>
    <t>606824.1*</t>
  </si>
  <si>
    <t>590761.6*</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</si>
  <si>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</si>
  <si>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</si>
  <si>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</si>
  <si>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</si>
  <si>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</si>
  <si>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</si>
  <si>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</si>
  <si>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</si>
  <si>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</si>
  <si>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</si>
  <si>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</si>
  <si>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</si>
  <si>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</si>
  <si>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</si>
  <si>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</si>
  <si>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</si>
  <si>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</si>
  <si>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</si>
  <si>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93261.2*</t>
  </si>
  <si>
    <t>278254.3#</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</si>
  <si>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</si>
  <si>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</si>
  <si>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</si>
  <si>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</si>
  <si>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</si>
  <si>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</si>
  <si>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</si>
  <si>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</si>
  <si>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</si>
  <si>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</si>
  <si>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</si>
  <si>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</si>
  <si>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</si>
  <si>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</si>
  <si>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</si>
  <si>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</si>
  <si>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</si>
  <si>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</si>
  <si>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</si>
  <si>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</si>
  <si>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</si>
  <si>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External Debt (Rs. in billion)#</t>
  </si>
  <si>
    <t># Outstanding figure as of Ashad (Mid-July) end</t>
  </si>
  <si>
    <t>Table 59</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</si>
  <si>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</si>
  <si>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</si>
  <si>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</si>
  <si>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</si>
  <si>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</si>
  <si>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</si>
  <si>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</si>
  <si>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</si>
  <si>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</si>
  <si>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</si>
  <si>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</si>
  <si>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</si>
  <si>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</si>
  <si>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Total Amount (NPR in Million)</t>
  </si>
  <si>
    <t>No. of Transaction</t>
  </si>
  <si>
    <t>***Online payment using cards</t>
  </si>
  <si>
    <t>** Also includes card issued by PSPs</t>
  </si>
  <si>
    <t>* Transaction amount of mid-Jul and mid-Aug 2020 are revised.</t>
  </si>
  <si>
    <t>ConnectIPS</t>
  </si>
  <si>
    <t>RTGS*</t>
  </si>
  <si>
    <t xml:space="preserve"> Based on data reported by banking department of NRB, commercial banks conducting government transactions and report released from 81 DTCOs and payment centres. Expenditure excludes unrealized cheques and direct payments.</t>
  </si>
  <si>
    <t>R: Revised</t>
  </si>
  <si>
    <t>Includes 50% Local Govt. Deposit With NRB which is</t>
  </si>
  <si>
    <t>++</t>
  </si>
  <si>
    <t>A. Last year's Cash Balance in the Treasury</t>
  </si>
  <si>
    <t>B. Adjustment</t>
  </si>
  <si>
    <t>Cash Balance of General Government [11+A+B]</t>
  </si>
  <si>
    <t>2020/21***</t>
  </si>
  <si>
    <t>*** Preliminary Estimate</t>
  </si>
  <si>
    <t>17 (A)</t>
  </si>
  <si>
    <t xml:space="preserve">17 (B) </t>
  </si>
  <si>
    <t xml:space="preserve">Composition of Exports (Based on Broad Economic Classification) </t>
  </si>
  <si>
    <t xml:space="preserve">Composition of Imports (Based on Broad Economic Classification) </t>
  </si>
  <si>
    <t>Table 60 : Monthly Situation of Major Economic Indicators</t>
  </si>
  <si>
    <t>293552.7#</t>
  </si>
  <si>
    <t>Nepal Rastra Bank</t>
  </si>
  <si>
    <t>168577.7*</t>
  </si>
  <si>
    <t>Economic Research Department, Baluwatar, Kathmandu</t>
  </si>
  <si>
    <t>(Based on Three months' Data Ending Mid-Oct, 2021/22)</t>
  </si>
  <si>
    <t>Mid-Oct</t>
  </si>
  <si>
    <t>**Weighted average of mid Sep-mid Oct</t>
  </si>
  <si>
    <t>Three Months</t>
  </si>
  <si>
    <t>Growth Rate During Three months</t>
  </si>
  <si>
    <t>Composition During Three Months</t>
  </si>
  <si>
    <t>255039.3*</t>
  </si>
  <si>
    <t>238768.6#</t>
  </si>
  <si>
    <t>0.63**</t>
  </si>
  <si>
    <t>4.86**</t>
  </si>
  <si>
    <t>2.0**</t>
  </si>
  <si>
    <t>4.72**</t>
  </si>
  <si>
    <t>0.11**</t>
  </si>
  <si>
    <t>4.95**</t>
  </si>
  <si>
    <t>5.45**</t>
  </si>
  <si>
    <t>5.43**</t>
  </si>
  <si>
    <t>9.83**</t>
  </si>
  <si>
    <t>8.69**</t>
  </si>
  <si>
    <t>7.73**</t>
  </si>
  <si>
    <t>7.57**</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</si>
  <si>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</si>
  <si>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</si>
  <si>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</si>
  <si>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</si>
  <si>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</si>
  <si>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</si>
  <si>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</si>
  <si>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</si>
  <si>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</si>
  <si>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</si>
  <si>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</si>
  <si>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</si>
  <si>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</si>
  <si>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</si>
  <si>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</si>
  <si>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</si>
  <si>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</si>
  <si>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</si>
  <si>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</si>
  <si>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</si>
  <si>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</si>
  <si>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</si>
  <si>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</si>
  <si>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</si>
  <si>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</si>
  <si>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</si>
  <si>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</si>
  <si>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</si>
  <si>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</si>
  <si>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</si>
  <si>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</si>
  <si>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</si>
  <si>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</si>
  <si>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</si>
  <si>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</si>
  <si>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Oct (P)</t>
  </si>
  <si>
    <t>Jul (R)</t>
  </si>
  <si>
    <t>Oct</t>
  </si>
  <si>
    <t xml:space="preserve">Jul </t>
  </si>
  <si>
    <t>Changes during three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</si>
  <si>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</si>
  <si>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</si>
  <si>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</si>
  <si>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</si>
  <si>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</si>
  <si>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</si>
  <si>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</si>
  <si>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</si>
  <si>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</si>
  <si>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</si>
  <si>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</si>
  <si>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</si>
  <si>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</si>
  <si>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15. Other Liabilities</t>
  </si>
  <si>
    <t>14. Capital and Reserve</t>
  </si>
  <si>
    <t xml:space="preserve">     13.8 SDR Allocation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</si>
  <si>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</si>
  <si>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</si>
  <si>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</si>
  <si>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</si>
  <si>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</si>
  <si>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</si>
  <si>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</si>
  <si>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</si>
  <si>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</si>
  <si>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</si>
  <si>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</si>
  <si>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</si>
  <si>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</si>
  <si>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</si>
  <si>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</si>
  <si>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</si>
  <si>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</si>
  <si>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</si>
  <si>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</si>
  <si>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</si>
  <si>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</si>
  <si>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</si>
  <si>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</si>
  <si>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</si>
  <si>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</si>
  <si>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</si>
  <si>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</si>
  <si>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</si>
  <si>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</si>
  <si>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</si>
  <si>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</si>
  <si>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</si>
  <si>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</si>
  <si>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</si>
  <si>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</si>
  <si>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</si>
  <si>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</si>
  <si>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</si>
  <si>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</si>
  <si>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</si>
  <si>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</si>
  <si>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</si>
  <si>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xml:space="preserve">     13.7 SDR Allocation</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</si>
  <si>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</si>
  <si>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</si>
  <si>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</si>
  <si>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</si>
  <si>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</si>
  <si>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</si>
  <si>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</si>
  <si>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</si>
  <si>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</si>
  <si>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</si>
  <si>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</si>
  <si>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</si>
  <si>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</si>
  <si>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b.Non-Government</t>
  </si>
  <si>
    <t>a.Government</t>
  </si>
  <si>
    <t xml:space="preserve">    6.3 Claims on Financial Enterprises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</si>
  <si>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</si>
  <si>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</si>
  <si>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</si>
  <si>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</si>
  <si>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</si>
  <si>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</si>
  <si>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</si>
  <si>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</si>
  <si>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</si>
  <si>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</si>
  <si>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</si>
  <si>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</si>
  <si>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</si>
  <si>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</si>
  <si>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</si>
  <si>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</si>
  <si>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</si>
  <si>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</si>
  <si>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</si>
  <si>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</si>
  <si>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</si>
  <si>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</si>
  <si>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</si>
  <si>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</si>
  <si>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</si>
  <si>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</si>
  <si>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</si>
  <si>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</si>
  <si>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</si>
  <si>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</si>
  <si>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</si>
  <si>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</si>
  <si>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</si>
  <si>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</si>
  <si>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</si>
  <si>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</si>
  <si>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</si>
  <si>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</si>
  <si>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</si>
  <si>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</si>
  <si>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</si>
  <si>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</si>
  <si>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</si>
  <si>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</si>
  <si>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</si>
  <si>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</si>
  <si>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</si>
  <si>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</si>
  <si>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</si>
  <si>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</si>
  <si>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</si>
  <si>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</si>
  <si>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</si>
  <si>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</si>
  <si>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</si>
  <si>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</si>
  <si>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and  Professional Loan (Personal). It has separately compiled from others since October, 2021. 
</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</si>
  <si>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</si>
  <si>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</si>
  <si>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</si>
  <si>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</si>
  <si>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11.5 Others@</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</si>
  <si>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</si>
  <si>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</si>
  <si>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</si>
  <si>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</si>
  <si>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</si>
  <si>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</si>
  <si>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</si>
  <si>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</si>
  <si>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</si>
  <si>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</si>
  <si>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</si>
  <si>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</si>
  <si>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</si>
  <si>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</si>
  <si>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</si>
  <si>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</si>
  <si>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</si>
  <si>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</si>
  <si>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</si>
  <si>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</si>
  <si>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</si>
  <si>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</si>
  <si>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Development Banks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</si>
  <si>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</si>
  <si>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</si>
  <si>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</si>
  <si>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</si>
  <si>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</si>
  <si>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</si>
  <si>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</si>
  <si>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</si>
  <si>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</si>
  <si>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</si>
  <si>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</si>
  <si>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</si>
  <si>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</si>
  <si>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</si>
  <si>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</si>
  <si>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</si>
  <si>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</si>
  <si>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</si>
  <si>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</si>
  <si>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</si>
  <si>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</si>
  <si>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</si>
  <si>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</si>
  <si>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</si>
  <si>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</si>
  <si>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</si>
  <si>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</si>
  <si>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</si>
  <si>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</si>
  <si>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</si>
  <si>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</si>
  <si>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</si>
  <si>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</si>
  <si>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</si>
  <si>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</si>
  <si>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</si>
  <si>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</si>
  <si>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</si>
  <si>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</si>
  <si>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</si>
  <si>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</si>
  <si>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</si>
  <si>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</si>
  <si>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</si>
  <si>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</si>
  <si>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</si>
  <si>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</si>
  <si>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</si>
  <si>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</si>
  <si>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</si>
  <si>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</si>
  <si>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</si>
  <si>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</si>
  <si>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</si>
  <si>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</si>
  <si>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</si>
  <si>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</si>
  <si>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</si>
  <si>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</si>
  <si>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</si>
  <si>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</si>
  <si>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</si>
  <si>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</si>
  <si>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</si>
  <si>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</si>
  <si>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</si>
  <si>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</si>
  <si>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</si>
  <si>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</si>
  <si>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</si>
  <si>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</si>
  <si>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</si>
  <si>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</si>
  <si>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</si>
  <si>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</si>
  <si>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</si>
  <si>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</si>
  <si>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</si>
  <si>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</si>
  <si>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</si>
  <si>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</si>
  <si>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</si>
  <si>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</si>
  <si>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</si>
  <si>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</si>
  <si>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</si>
  <si>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</si>
  <si>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</si>
  <si>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</si>
  <si>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</si>
  <si>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</si>
  <si>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</si>
  <si>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</si>
  <si>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</si>
  <si>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</si>
  <si>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</si>
  <si>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</si>
  <si>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</si>
  <si>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</si>
  <si>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</si>
  <si>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</si>
  <si>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</si>
  <si>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</si>
  <si>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</si>
  <si>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</si>
  <si>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</si>
  <si>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</si>
  <si>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</si>
  <si>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</si>
  <si>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</si>
  <si>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</si>
  <si>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</si>
  <si>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</si>
  <si>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</si>
  <si>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</si>
  <si>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</si>
  <si>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</si>
  <si>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</si>
  <si>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</si>
  <si>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</si>
  <si>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</si>
  <si>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</si>
  <si>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</si>
  <si>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</si>
  <si>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</si>
  <si>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</si>
  <si>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</si>
  <si>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</si>
  <si>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</si>
  <si>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</si>
  <si>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</si>
  <si>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</si>
  <si>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</si>
  <si>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</si>
  <si>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</si>
  <si>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</si>
  <si>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</si>
  <si>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</si>
  <si>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</si>
  <si>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</si>
  <si>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</si>
  <si>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</si>
  <si>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</si>
  <si>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</si>
  <si>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</si>
  <si>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</si>
  <si>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</si>
  <si>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</si>
  <si>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</si>
  <si>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</si>
  <si>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</si>
  <si>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</si>
  <si>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</si>
  <si>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</si>
  <si>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</si>
  <si>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</si>
  <si>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</si>
  <si>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</si>
  <si>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</si>
  <si>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</si>
  <si>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</si>
  <si>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</si>
  <si>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</si>
  <si>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</si>
  <si>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</si>
  <si>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</si>
  <si>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</si>
  <si>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</si>
  <si>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</si>
  <si>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</si>
  <si>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</si>
  <si>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</si>
  <si>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</si>
  <si>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xml:space="preserve">** Without collateral = Rs. </t>
    </r>
    <r>
      <rPr>
        <sz val="12"/>
        <color theme="1"/>
        <rFont val="Times New Roman"/>
        <family val="1"/>
      </rPr>
      <t xml:space="preserve">2,717.4 </t>
    </r>
    <r>
      <rPr>
        <sz val="12"/>
        <rFont val="Times New Roman"/>
        <family val="1"/>
      </rPr>
      <t>million and with collateral Rs. 124,094.2</t>
    </r>
    <r>
      <rPr>
        <sz val="12"/>
        <color rgb="FFFF0000"/>
        <rFont val="Times New Roman"/>
        <family val="1"/>
      </rPr>
      <t xml:space="preserve"> </t>
    </r>
    <r>
      <rPr>
        <sz val="12"/>
        <rFont val="Times New Roman"/>
        <family val="1"/>
      </rPr>
      <t>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</si>
  <si>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</si>
  <si>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</si>
  <si>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</si>
  <si>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</si>
  <si>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</si>
  <si>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</si>
  <si>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</si>
  <si>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</si>
  <si>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</si>
  <si>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</si>
  <si>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</si>
  <si>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</si>
  <si>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</si>
  <si>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</si>
  <si>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</si>
  <si>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</si>
  <si>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</si>
  <si>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</si>
  <si>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</si>
  <si>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</si>
  <si>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</si>
  <si>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</si>
  <si>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</si>
  <si>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</si>
  <si>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</si>
  <si>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</si>
  <si>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mid-Oct</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</si>
  <si>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</si>
  <si>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</si>
  <si>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</si>
  <si>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</si>
  <si>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</si>
  <si>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</si>
  <si>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</si>
  <si>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</si>
  <si>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</si>
  <si>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</si>
  <si>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</si>
  <si>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</si>
  <si>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</si>
  <si>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</si>
  <si>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</si>
  <si>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</si>
  <si>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</si>
  <si>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</si>
  <si>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2020/21 (Overnight)</t>
  </si>
  <si>
    <t>2019/20 (Overnight)</t>
  </si>
  <si>
    <t>2020/21 (7 days)</t>
  </si>
  <si>
    <t>2019/20 (7 days)</t>
  </si>
  <si>
    <t>Repo Auction</t>
  </si>
  <si>
    <t>Deposit Auction</t>
  </si>
  <si>
    <t>Under Interest Rate Corridor System</t>
  </si>
  <si>
    <t>Mid-month</t>
  </si>
  <si>
    <t>Standing Liquidity Facility (SLF)</t>
  </si>
  <si>
    <t>Deposit Auction (7 days)</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</si>
  <si>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</si>
  <si>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</si>
  <si>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</si>
  <si>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</si>
  <si>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</si>
  <si>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</si>
  <si>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</si>
  <si>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</si>
  <si>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</si>
  <si>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</si>
  <si>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</si>
  <si>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</si>
  <si>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</si>
  <si>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</si>
  <si>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</si>
  <si>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</si>
  <si>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</si>
  <si>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</si>
  <si>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</si>
  <si>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</si>
  <si>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</si>
  <si>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</si>
  <si>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</si>
  <si>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</si>
  <si>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</si>
  <si>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</si>
  <si>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</si>
  <si>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</si>
  <si>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</si>
  <si>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</si>
  <si>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</si>
  <si>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</si>
  <si>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</si>
  <si>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</si>
  <si>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</si>
  <si>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</si>
  <si>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</si>
  <si>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</si>
  <si>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</si>
  <si>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</si>
  <si>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</si>
  <si>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</si>
  <si>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</si>
  <si>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</si>
  <si>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</si>
  <si>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</si>
  <si>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</si>
  <si>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</si>
  <si>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</si>
  <si>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</si>
  <si>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</si>
  <si>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</si>
  <si>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</si>
  <si>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</si>
  <si>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</si>
  <si>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</si>
  <si>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</si>
  <si>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</si>
  <si>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</si>
  <si>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</si>
  <si>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</si>
  <si>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</si>
  <si>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</si>
  <si>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</si>
  <si>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</si>
  <si>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</si>
  <si>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</si>
  <si>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</si>
  <si>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2021     Oct</t>
  </si>
  <si>
    <t>2021    Sept</t>
  </si>
  <si>
    <t>2021    Aug</t>
  </si>
  <si>
    <t>2021        Jul</t>
  </si>
  <si>
    <t>2021    Jun</t>
  </si>
  <si>
    <t>2021
May</t>
  </si>
  <si>
    <t>2021
April</t>
  </si>
  <si>
    <t>2021
March</t>
  </si>
  <si>
    <t>2021
Feb</t>
  </si>
  <si>
    <t>2021
Jan</t>
  </si>
  <si>
    <t>2020 
Dec</t>
  </si>
  <si>
    <t>2020 
Nov</t>
  </si>
  <si>
    <t>2020 
Oct</t>
  </si>
  <si>
    <t>2020 
Sep</t>
  </si>
  <si>
    <t>2020 
Aug</t>
  </si>
  <si>
    <t>2020 
July</t>
  </si>
  <si>
    <t>2020 
June</t>
  </si>
  <si>
    <t>2020 
May</t>
  </si>
  <si>
    <t>2020 
April</t>
  </si>
  <si>
    <t>2020 
March</t>
  </si>
  <si>
    <t>2020 
Feb</t>
  </si>
  <si>
    <t>2020 
Jan</t>
  </si>
  <si>
    <t>2019 
Dec</t>
  </si>
  <si>
    <t>2019 
Nov</t>
  </si>
  <si>
    <t>2019 
Oct</t>
  </si>
  <si>
    <t>2019 
Sep</t>
  </si>
  <si>
    <t>2019 
Aug</t>
  </si>
  <si>
    <t>2019 
July</t>
  </si>
  <si>
    <t>2019 
June</t>
  </si>
  <si>
    <t>2019 
May</t>
  </si>
  <si>
    <t>2019 
April</t>
  </si>
  <si>
    <t>2019 
March</t>
  </si>
  <si>
    <t>2019 
Feb</t>
  </si>
  <si>
    <t>2019 
Jan</t>
  </si>
  <si>
    <t>2018  
Dec</t>
  </si>
  <si>
    <t>2018  
Nov</t>
  </si>
  <si>
    <t>2018  
Oct</t>
  </si>
  <si>
    <t>2018  
Sept</t>
  </si>
  <si>
    <t>2018 
Aug</t>
  </si>
  <si>
    <t>2018 
July</t>
  </si>
  <si>
    <t>2018 
June</t>
  </si>
  <si>
    <t>2018 
May</t>
  </si>
  <si>
    <t>2018 
Apr</t>
  </si>
  <si>
    <t>2018 
March</t>
  </si>
  <si>
    <t>2018
Feb</t>
  </si>
  <si>
    <t>2018
Jan</t>
  </si>
  <si>
    <t>2017
Dec</t>
  </si>
  <si>
    <t>2017
Nov</t>
  </si>
  <si>
    <t>2017
Oct</t>
  </si>
  <si>
    <t>2017
Sept</t>
  </si>
  <si>
    <t>2017
Aug</t>
  </si>
  <si>
    <t>2017
July</t>
  </si>
  <si>
    <t>2017
June</t>
  </si>
  <si>
    <t>2017
May</t>
  </si>
  <si>
    <t>2017
Apr</t>
  </si>
  <si>
    <t>2017
March</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</si>
  <si>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</si>
  <si>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</si>
  <si>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</si>
  <si>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</si>
  <si>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</si>
  <si>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</si>
  <si>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</si>
  <si>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</si>
  <si>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</si>
  <si>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</si>
  <si>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</si>
  <si>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</si>
  <si>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</si>
  <si>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</si>
  <si>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</si>
  <si>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</si>
  <si>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</si>
  <si>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</si>
  <si>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</si>
  <si>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</si>
  <si>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</si>
  <si>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</si>
  <si>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</si>
  <si>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</si>
  <si>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</si>
  <si>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</si>
  <si>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</si>
  <si>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</si>
  <si>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</si>
  <si>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</si>
  <si>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</si>
  <si>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Government Deposits</t>
  </si>
  <si>
    <t>Claims on Government</t>
  </si>
  <si>
    <t>Domestic
 Credit</t>
  </si>
  <si>
    <t>Net Domestic
 Assets</t>
  </si>
  <si>
    <t>Net Foreign
 Assets</t>
  </si>
  <si>
    <t>Fiscal 
Year</t>
  </si>
  <si>
    <t>Base Rate</t>
  </si>
  <si>
    <t>Weighted Average 91 Days TB rate</t>
  </si>
  <si>
    <t>Interbank Rate (Commercial Bank)</t>
  </si>
  <si>
    <t>Interest Rates</t>
  </si>
  <si>
    <t>Table 46</t>
  </si>
  <si>
    <t>Interest Subsidized Concessional Loan*</t>
  </si>
  <si>
    <t>Annex 14</t>
  </si>
  <si>
    <t>Annex 15</t>
  </si>
  <si>
    <t>Annex 16</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</si>
  <si>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</si>
  <si>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</si>
  <si>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</si>
  <si>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</si>
  <si>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</si>
  <si>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</si>
  <si>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</si>
  <si>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</si>
  <si>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</si>
  <si>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</si>
  <si>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</si>
  <si>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</si>
  <si>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by CBS 2010/11. </t>
  </si>
  <si>
    <t>(As percentage of Nominal GDP at Producers' Price)</t>
  </si>
  <si>
    <t>Annex 18</t>
  </si>
  <si>
    <t>†    GDP at current prices</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</si>
  <si>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</si>
  <si>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</si>
  <si>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</si>
  <si>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</si>
  <si>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</si>
  <si>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</si>
  <si>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</si>
  <si>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</si>
  <si>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</si>
  <si>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</si>
  <si>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</si>
  <si>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</si>
  <si>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</si>
  <si>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</si>
  <si>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</si>
  <si>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</si>
  <si>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</si>
  <si>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</si>
  <si>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</si>
  <si>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</si>
  <si>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</si>
  <si>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</si>
  <si>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</si>
  <si>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1. Civil Bank Ltd.(9%, 10 years, Civil
Bank Debenture 2088)</t>
  </si>
  <si>
    <t>D. Debenture</t>
  </si>
  <si>
    <t>3.Mega Mutual Fund - 1 (Close End)</t>
  </si>
  <si>
    <t>2. Nabil Balance Fund III (Close End)</t>
  </si>
  <si>
    <t>1. NMB Saral Bachat Fund - E</t>
  </si>
  <si>
    <t>C. Mutual Funds</t>
  </si>
  <si>
    <t>3. Buddha Bhumi Nepal Hydro Power Co. Ltd</t>
  </si>
  <si>
    <t>2. Sahas Urja Limited</t>
  </si>
  <si>
    <t>1. Nyadi Hydropower Limited</t>
  </si>
  <si>
    <t>B. Ordinary Share</t>
  </si>
  <si>
    <t>4/31/2078</t>
  </si>
  <si>
    <t>1. Excel Development Bank</t>
  </si>
  <si>
    <t>A. Right Share</t>
  </si>
  <si>
    <t>Approval Date</t>
  </si>
  <si>
    <t>Amount of Public Issue</t>
  </si>
  <si>
    <t>Types of  Securities</t>
  </si>
  <si>
    <t>(Rs. Million)</t>
  </si>
  <si>
    <t>(Mid-July 2021 to Mid-October 2021)</t>
  </si>
  <si>
    <t>Public Issue Approval by SEBON</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</si>
  <si>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</si>
  <si>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</si>
  <si>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</si>
  <si>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</si>
  <si>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</si>
  <si>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</si>
  <si>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</si>
  <si>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</si>
  <si>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</si>
  <si>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</si>
  <si>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</si>
  <si>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</si>
  <si>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</si>
  <si>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</si>
  <si>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</si>
  <si>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</si>
  <si>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</si>
  <si>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</si>
  <si>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</si>
  <si>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</si>
  <si>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</si>
  <si>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</si>
  <si>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Source: Nepal Stock Exchange Limited</t>
  </si>
  <si>
    <t>Debentures</t>
  </si>
  <si>
    <t>Promoter Share</t>
  </si>
  <si>
    <t>Preferred Stock</t>
  </si>
  <si>
    <t>Mutual Fund</t>
  </si>
  <si>
    <t>Hydropower</t>
  </si>
  <si>
    <t>Hotel and tourism</t>
  </si>
  <si>
    <t>Microfinance</t>
  </si>
  <si>
    <t>Non-life Insurance Companies</t>
  </si>
  <si>
    <t>Life Insurance Companies</t>
  </si>
  <si>
    <t>% Share of Value</t>
  </si>
  <si>
    <t>Value (Rs                million)</t>
  </si>
  <si>
    <t>Share Units ('000)</t>
  </si>
  <si>
    <t>(Mid-July to Mid-Oct)</t>
  </si>
  <si>
    <t xml:space="preserve"> Securities Market Turnover </t>
  </si>
  <si>
    <t xml:space="preserve"> Table 57</t>
  </si>
  <si>
    <t>***Base: August 24, 2008</t>
  </si>
  <si>
    <t>**  Base: July 16, 2006</t>
  </si>
  <si>
    <t>*    Base: February 12, 1994</t>
  </si>
  <si>
    <t>Source: http://www.nepalstock.com/reports/monthly.php</t>
  </si>
  <si>
    <t>NEPSE Float Index***</t>
  </si>
  <si>
    <t>NEPSE Sensitive Index**</t>
  </si>
  <si>
    <t>NEPSE Overall Index*</t>
  </si>
  <si>
    <t>Microfinance Institutions</t>
  </si>
  <si>
    <t>Non- Life Insurance Companies</t>
  </si>
  <si>
    <t>7 Over 4</t>
  </si>
  <si>
    <t>4 Over 1</t>
  </si>
  <si>
    <t>Closing</t>
  </si>
  <si>
    <t>Low</t>
  </si>
  <si>
    <t>High</t>
  </si>
  <si>
    <t>Group</t>
  </si>
  <si>
    <t>Table 56</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</si>
  <si>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</si>
  <si>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</si>
  <si>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</si>
  <si>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</si>
  <si>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</si>
  <si>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</si>
  <si>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</si>
  <si>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</si>
  <si>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</si>
  <si>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</si>
  <si>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</si>
  <si>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</si>
  <si>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</si>
  <si>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</si>
  <si>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</si>
  <si>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</si>
  <si>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</si>
  <si>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</si>
  <si>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</si>
  <si>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</si>
  <si>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</si>
  <si>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</si>
  <si>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</si>
  <si>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</si>
  <si>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(Mid-July to Mid-October)</t>
  </si>
  <si>
    <t>Securities Listed  in Nepal Stock Exchange Limited</t>
  </si>
  <si>
    <t>Table 58</t>
  </si>
  <si>
    <t>Imports from India against Payment in Convertible Currency</t>
  </si>
  <si>
    <t>R= Revised</t>
  </si>
  <si>
    <t xml:space="preserve">P= Provisional   </t>
  </si>
  <si>
    <t>* Based on customs data</t>
  </si>
  <si>
    <t>Import</t>
  </si>
  <si>
    <t>Export</t>
  </si>
  <si>
    <t>6. Share of  export and import in total trade</t>
  </si>
  <si>
    <t>Other Countries</t>
  </si>
  <si>
    <t>China</t>
  </si>
  <si>
    <t>India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</si>
  <si>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</si>
  <si>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</si>
  <si>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</si>
  <si>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</si>
  <si>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</si>
  <si>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</si>
  <si>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</si>
  <si>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</si>
  <si>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</si>
  <si>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</si>
  <si>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</si>
  <si>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</si>
  <si>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</si>
  <si>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</si>
  <si>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</si>
  <si>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</si>
  <si>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</si>
  <si>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</si>
  <si>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</si>
  <si>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</si>
  <si>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2020/21</t>
    </r>
    <r>
      <rPr>
        <b/>
        <vertAlign val="superscript"/>
        <sz val="12"/>
        <rFont val="Times New Roman"/>
        <family val="1"/>
      </rPr>
      <t>R</t>
    </r>
  </si>
  <si>
    <r>
      <t>2019/20</t>
    </r>
    <r>
      <rPr>
        <b/>
        <vertAlign val="superscript"/>
        <sz val="12"/>
        <color rgb="FF000000"/>
        <rFont val="Times New Roman"/>
        <family val="1"/>
      </rPr>
      <t>R</t>
    </r>
  </si>
  <si>
    <t>Direction of Foreign Trade*</t>
  </si>
  <si>
    <t>Table 8</t>
  </si>
  <si>
    <t>R= Revised, P= Provisional</t>
  </si>
  <si>
    <t>*** Based on two months data</t>
  </si>
  <si>
    <t>** Not included in customs data</t>
  </si>
  <si>
    <t>* Top 20 exports commodities are selected based on Three Months data of FY 2021-22</t>
  </si>
  <si>
    <t>Aviation Fuel</t>
  </si>
  <si>
    <t>Electricity ***</t>
  </si>
  <si>
    <t>Other Exports**</t>
  </si>
  <si>
    <t>D.</t>
  </si>
  <si>
    <t>Total Exports (A+B)</t>
  </si>
  <si>
    <t>C.</t>
  </si>
  <si>
    <t xml:space="preserve"> Others </t>
  </si>
  <si>
    <t>B.</t>
  </si>
  <si>
    <t xml:space="preserve"> Top 20 Commodities</t>
  </si>
  <si>
    <t>A.</t>
  </si>
  <si>
    <t>Shoes and Sandles</t>
  </si>
  <si>
    <t>Handicraft Goods and other handicrafts</t>
  </si>
  <si>
    <t>Musical instruments, parts and accessories</t>
  </si>
  <si>
    <t>Rosin</t>
  </si>
  <si>
    <t>Herbs</t>
  </si>
  <si>
    <t>Silverware and Jewelleries</t>
  </si>
  <si>
    <t>Medicine (Ayurvedic)</t>
  </si>
  <si>
    <t>Noodles</t>
  </si>
  <si>
    <t>Pashmina</t>
  </si>
  <si>
    <t>Textiles</t>
  </si>
  <si>
    <t>Tea</t>
  </si>
  <si>
    <t>Cardamom</t>
  </si>
  <si>
    <t>Readymade Garments</t>
  </si>
  <si>
    <t>Juice</t>
  </si>
  <si>
    <t>Oil Cakes</t>
  </si>
  <si>
    <t>Jute Goods</t>
  </si>
  <si>
    <t>Woolen Carpet</t>
  </si>
  <si>
    <t>Polyster Yarn + Thread</t>
  </si>
  <si>
    <t>Palm Oil</t>
  </si>
  <si>
    <t>Soyabean Oil</t>
  </si>
  <si>
    <t>Share in Total Exports</t>
  </si>
  <si>
    <r>
      <t>2019/20</t>
    </r>
    <r>
      <rPr>
        <b/>
        <vertAlign val="superscript"/>
        <sz val="12"/>
        <rFont val="Times New Roman"/>
        <family val="1"/>
      </rPr>
      <t>R</t>
    </r>
  </si>
  <si>
    <t xml:space="preserve"> Exports of Major Commodities*</t>
  </si>
  <si>
    <t>Table 9</t>
  </si>
  <si>
    <t>* includes P.P. fabric</t>
  </si>
  <si>
    <t>Total (A+B)</t>
  </si>
  <si>
    <t xml:space="preserve"> B. Others</t>
  </si>
  <si>
    <t>Zinc sheet</t>
  </si>
  <si>
    <t>Wire</t>
  </si>
  <si>
    <t>Vegetables</t>
  </si>
  <si>
    <t>Turpentine</t>
  </si>
  <si>
    <t>Tooth Paste</t>
  </si>
  <si>
    <t>Thread</t>
  </si>
  <si>
    <t>Textiles*</t>
  </si>
  <si>
    <t>Skin</t>
  </si>
  <si>
    <t>Polyster Yarn</t>
  </si>
  <si>
    <t>Plastic Utensils</t>
  </si>
  <si>
    <t>Particle Board</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</si>
  <si>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</si>
  <si>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</si>
  <si>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</si>
  <si>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</si>
  <si>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</si>
  <si>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</si>
  <si>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</si>
  <si>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</si>
  <si>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</si>
  <si>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</si>
  <si>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</si>
  <si>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</si>
  <si>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</si>
  <si>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</si>
  <si>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</si>
  <si>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Table 10</t>
  </si>
  <si>
    <t>Wheat Flour</t>
  </si>
  <si>
    <t>Tanned Skin</t>
  </si>
  <si>
    <t xml:space="preserve"> Rudrakshya </t>
  </si>
  <si>
    <t>Readymade Leather Goods</t>
  </si>
  <si>
    <t>Other handicraft goods</t>
  </si>
  <si>
    <t>Handicraft ( Metal and Wooden )</t>
  </si>
  <si>
    <t>Agarbatti</t>
  </si>
  <si>
    <t>Major Commodities</t>
  </si>
  <si>
    <t xml:space="preserve"> Exports of Major Commodities to China</t>
  </si>
  <si>
    <t>Table 11</t>
  </si>
  <si>
    <t>Pulses</t>
  </si>
  <si>
    <t xml:space="preserve">Other handicraft goods </t>
  </si>
  <si>
    <t>Nepalese Paper &amp; Paper Products</t>
  </si>
  <si>
    <t xml:space="preserve"> Exports of Major Commodities to Other Countries</t>
  </si>
  <si>
    <t>Table 12</t>
  </si>
  <si>
    <t>** not included in customs data</t>
  </si>
  <si>
    <t>* Top 20 imports commodities are selected based on Three Months data of FY 2020-21</t>
  </si>
  <si>
    <t>Electricity***</t>
  </si>
  <si>
    <t>Other Imports**</t>
  </si>
  <si>
    <t>Total Imports (A+B)</t>
  </si>
  <si>
    <t>Edible Oil</t>
  </si>
  <si>
    <t>Computer and Parts</t>
  </si>
  <si>
    <t>M.S. Wire Rod, Bars, Coils, Bars</t>
  </si>
  <si>
    <t>Electrical Equipment</t>
  </si>
  <si>
    <t>Hotrolled Sheet Incoil</t>
  </si>
  <si>
    <t>Silver</t>
  </si>
  <si>
    <t>Rice/Paddy</t>
  </si>
  <si>
    <t>Gold</t>
  </si>
  <si>
    <t>Medicine</t>
  </si>
  <si>
    <t>M.S. Billet</t>
  </si>
  <si>
    <t>Crude Palm Oil</t>
  </si>
  <si>
    <t>Telecommunication Equipments and Parts</t>
  </si>
  <si>
    <t>Crude Soyabean Oil</t>
  </si>
  <si>
    <t>Other Machinery and Parts</t>
  </si>
  <si>
    <t>Transport Equip, Vehicle &amp; Other Vehicle Spare Parts</t>
  </si>
  <si>
    <t>Petroleum Products</t>
  </si>
  <si>
    <t>Percentage Change</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</si>
  <si>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</si>
  <si>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</si>
  <si>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</si>
  <si>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</si>
  <si>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</si>
  <si>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</si>
  <si>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</si>
  <si>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</si>
  <si>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</si>
  <si>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</si>
  <si>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</si>
  <si>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</si>
  <si>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</si>
  <si>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</si>
  <si>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</si>
  <si>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</si>
  <si>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Live Animals</t>
  </si>
  <si>
    <t>Insecticides</t>
  </si>
  <si>
    <t>Incense Sticks</t>
  </si>
  <si>
    <t>Hotrolled Sheet in Coil</t>
  </si>
  <si>
    <t>Glass Sheet and G.Wares</t>
  </si>
  <si>
    <t>Ferrous products obtained by direct reduction of iron</t>
  </si>
  <si>
    <t>Enamel &amp; other paints</t>
  </si>
  <si>
    <t>Dry Cell Battery</t>
  </si>
  <si>
    <t>Cuminseeds and Peppers</t>
  </si>
  <si>
    <t>Cosmetic Goods</t>
  </si>
  <si>
    <t>Cooking Stoves</t>
  </si>
  <si>
    <t>Coldrolled Sheet in Coil</t>
  </si>
  <si>
    <t>Coal</t>
  </si>
  <si>
    <t>Chemical</t>
  </si>
  <si>
    <t>Chemical Fertilizer</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</si>
  <si>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</si>
  <si>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</si>
  <si>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</si>
  <si>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</si>
  <si>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</si>
  <si>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</si>
  <si>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</si>
  <si>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</si>
  <si>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</si>
  <si>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</si>
  <si>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</si>
  <si>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</si>
  <si>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</si>
  <si>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 xml:space="preserve">Textiles </t>
  </si>
  <si>
    <t>Storage Battery</t>
  </si>
  <si>
    <t>Steel Rod &amp; Sheet</t>
  </si>
  <si>
    <t>Solar Panel</t>
  </si>
  <si>
    <t>Smart Cards</t>
  </si>
  <si>
    <t>Seasoning Powder &amp; Flavour for Instant Noodles</t>
  </si>
  <si>
    <t>Raw Wool</t>
  </si>
  <si>
    <t>Raw Silk</t>
  </si>
  <si>
    <t xml:space="preserve">Polythene Granules </t>
  </si>
  <si>
    <t>Polyethylene terephthalate (Plastic pet chips/Pet Resin)</t>
  </si>
  <si>
    <t>Plywood &amp; Partical board</t>
  </si>
  <si>
    <t>Parafin Wax</t>
  </si>
  <si>
    <t xml:space="preserve">P.V.C. Compound </t>
  </si>
  <si>
    <t>Other Stationaries</t>
  </si>
  <si>
    <t>Office Equip.&amp; Stationary</t>
  </si>
  <si>
    <t>Metal &amp; Wooden furniture</t>
  </si>
  <si>
    <t>Medical Equip.&amp; Tools</t>
  </si>
  <si>
    <t>Glasswares</t>
  </si>
  <si>
    <t>Garlic</t>
  </si>
  <si>
    <t>Fastener</t>
  </si>
  <si>
    <t>Electrical Goods</t>
  </si>
  <si>
    <t xml:space="preserve">Computer and Parts </t>
  </si>
  <si>
    <t xml:space="preserve">Ceramic Products </t>
  </si>
  <si>
    <t>Camera</t>
  </si>
  <si>
    <t>Bags</t>
  </si>
  <si>
    <t xml:space="preserve">Apple </t>
  </si>
  <si>
    <t>Aluminium scrap, flake, foil, bars, &amp; rods</t>
  </si>
  <si>
    <t>Table 15</t>
  </si>
  <si>
    <t>Zinc Ingot</t>
  </si>
  <si>
    <t>X-Ray Film</t>
  </si>
  <si>
    <t>Watches &amp; Bands</t>
  </si>
  <si>
    <t>Textile Dyes</t>
  </si>
  <si>
    <t>Tello</t>
  </si>
  <si>
    <t>Synthetic Carpet</t>
  </si>
  <si>
    <t>Synthetic &amp; Natural Rubber</t>
  </si>
  <si>
    <t>Small Cardamom</t>
  </si>
  <si>
    <t xml:space="preserve">Pulses </t>
  </si>
  <si>
    <t xml:space="preserve">Preparations, used in animals feeding </t>
  </si>
  <si>
    <t>Powder Milk</t>
  </si>
  <si>
    <t>Polythene Granules</t>
  </si>
  <si>
    <t xml:space="preserve">Peas </t>
  </si>
  <si>
    <t>P.V.C. Compound</t>
  </si>
  <si>
    <t xml:space="preserve">Oil seeds </t>
  </si>
  <si>
    <t>Flash Light</t>
  </si>
  <si>
    <t>Door Locks</t>
  </si>
  <si>
    <t>Copper Wire Rod,Scrapes &amp; Sheets</t>
  </si>
  <si>
    <t>Coconut Oil</t>
  </si>
  <si>
    <t>Clove</t>
  </si>
  <si>
    <t>Cigarette Paper</t>
  </si>
  <si>
    <r>
      <t>Chemical</t>
    </r>
    <r>
      <rPr>
        <vertAlign val="superscript"/>
        <sz val="12"/>
        <color rgb="FF000000"/>
        <rFont val="Times New Roman"/>
        <family val="1"/>
      </rPr>
      <t xml:space="preserve"> </t>
    </r>
  </si>
  <si>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</si>
  <si>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</si>
  <si>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</si>
  <si>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</si>
  <si>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</si>
  <si>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</si>
  <si>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</si>
  <si>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</si>
  <si>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</si>
  <si>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</si>
  <si>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</si>
  <si>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</si>
  <si>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</si>
  <si>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</si>
  <si>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</si>
  <si>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</si>
  <si>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</si>
  <si>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</si>
  <si>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</si>
  <si>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%Change</t>
  </si>
  <si>
    <t>Categories</t>
  </si>
  <si>
    <t>Code</t>
  </si>
  <si>
    <r>
      <t>Composition of Exports as per BEC</t>
    </r>
    <r>
      <rPr>
        <b/>
        <vertAlign val="superscript"/>
        <sz val="12"/>
        <color theme="1"/>
        <rFont val="Times New Roman"/>
        <family val="1"/>
      </rPr>
      <t>*</t>
    </r>
  </si>
  <si>
    <t>Table 17 (A)</t>
  </si>
  <si>
    <t>Import Composition (Percent of End User Category )</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</si>
  <si>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</si>
  <si>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</si>
  <si>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</si>
  <si>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</si>
  <si>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</si>
  <si>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</si>
  <si>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</si>
  <si>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</si>
  <si>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</si>
  <si>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</si>
  <si>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</si>
  <si>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</si>
  <si>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</si>
  <si>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</si>
  <si>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</si>
  <si>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</si>
  <si>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</si>
  <si>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</si>
  <si>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</si>
  <si>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Three Months, 2021/22</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</si>
  <si>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</si>
  <si>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</si>
  <si>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</si>
  <si>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</si>
  <si>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</si>
  <si>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</si>
  <si>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Average</t>
  </si>
  <si>
    <t>Sepember</t>
  </si>
  <si>
    <t>Index</t>
  </si>
  <si>
    <t>Percent 
Change</t>
  </si>
  <si>
    <t>Terms of Trade</t>
  </si>
  <si>
    <t>Import Unit Value Price Index</t>
  </si>
  <si>
    <t>Export Unit Value Price Index</t>
  </si>
  <si>
    <t>(FY 2018/19 = 100)</t>
  </si>
  <si>
    <t>Table 20</t>
  </si>
  <si>
    <t xml:space="preserve"> Source: Department of Foreign Employment.  </t>
  </si>
  <si>
    <t>Total Renew Entry</t>
  </si>
  <si>
    <t>Other</t>
  </si>
  <si>
    <t>Afghanistan</t>
  </si>
  <si>
    <t>Lebanon</t>
  </si>
  <si>
    <t>South Korea*</t>
  </si>
  <si>
    <t>Turkey</t>
  </si>
  <si>
    <t>Israel</t>
  </si>
  <si>
    <t>Jordan</t>
  </si>
  <si>
    <t>Malaysia</t>
  </si>
  <si>
    <t>Malta</t>
  </si>
  <si>
    <t>Poland</t>
  </si>
  <si>
    <t>Romania</t>
  </si>
  <si>
    <t>Cyprus</t>
  </si>
  <si>
    <t>Maldives</t>
  </si>
  <si>
    <t>Japan</t>
  </si>
  <si>
    <t>Oman</t>
  </si>
  <si>
    <t>Bahrain</t>
  </si>
  <si>
    <t>Kuwait</t>
  </si>
  <si>
    <t>Saudi Arabia</t>
  </si>
  <si>
    <t>UAE</t>
  </si>
  <si>
    <t>Qatar</t>
  </si>
  <si>
    <t>b) Renew Entry</t>
  </si>
  <si>
    <t>a) Institutional and Individual (New and Legalized )</t>
  </si>
  <si>
    <t>During Three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</si>
  <si>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</si>
  <si>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</si>
  <si>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</si>
  <si>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</si>
  <si>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</si>
  <si>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</si>
  <si>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</si>
  <si>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</si>
  <si>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</si>
  <si>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</si>
  <si>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</si>
  <si>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</si>
  <si>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</si>
  <si>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</si>
  <si>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</si>
  <si>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</si>
  <si>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</si>
  <si>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</si>
  <si>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</si>
  <si>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2021</t>
    </r>
    <r>
      <rPr>
        <b/>
        <vertAlign val="superscript"/>
        <sz val="11"/>
        <color theme="1"/>
        <rFont val="Times New Roman"/>
        <family val="1"/>
      </rPr>
      <t>P</t>
    </r>
  </si>
  <si>
    <r>
      <t>2020</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</si>
  <si>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</si>
  <si>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</si>
  <si>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</si>
  <si>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</si>
  <si>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</si>
  <si>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</si>
  <si>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</si>
  <si>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</si>
  <si>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</si>
  <si>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</si>
  <si>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</si>
  <si>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</si>
  <si>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</si>
  <si>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</si>
  <si>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</si>
  <si>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</si>
  <si>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</si>
  <si>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</si>
  <si>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</si>
  <si>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</si>
  <si>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</si>
  <si>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</si>
  <si>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</si>
  <si>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</si>
  <si>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</si>
  <si>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</si>
  <si>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</si>
  <si>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</si>
  <si>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</si>
  <si>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</si>
  <si>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</si>
  <si>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</si>
  <si>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</si>
  <si>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</si>
  <si>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</si>
  <si>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</si>
  <si>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</si>
  <si>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</si>
  <si>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</si>
  <si>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</si>
  <si>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</si>
  <si>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</si>
  <si>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</si>
  <si>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Transportation</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</si>
  <si>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</si>
  <si>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</si>
  <si>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</si>
  <si>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</si>
  <si>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</si>
  <si>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</si>
  <si>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</si>
  <si>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</si>
  <si>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</si>
  <si>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</si>
  <si>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</si>
  <si>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</si>
  <si>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</si>
  <si>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</si>
  <si>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</si>
  <si>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</si>
  <si>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</si>
  <si>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</si>
  <si>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</si>
  <si>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</si>
  <si>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</si>
  <si>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</si>
  <si>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</si>
  <si>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</si>
  <si>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</si>
  <si>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</si>
  <si>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</si>
  <si>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</si>
  <si>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</si>
  <si>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</si>
  <si>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</si>
  <si>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</si>
  <si>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</si>
  <si>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</si>
  <si>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</si>
  <si>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</si>
  <si>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</si>
  <si>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</si>
  <si>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</si>
  <si>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</si>
  <si>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</si>
  <si>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</si>
  <si>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</si>
  <si>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</si>
  <si>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</si>
  <si>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</si>
  <si>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</si>
  <si>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</si>
  <si>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</si>
  <si>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</si>
  <si>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</si>
  <si>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</si>
  <si>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</si>
  <si>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</si>
  <si>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</si>
  <si>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</si>
  <si>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</si>
  <si>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</si>
  <si>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</si>
  <si>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</si>
  <si>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</si>
  <si>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</si>
  <si>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</si>
  <si>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</si>
  <si>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</si>
  <si>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</si>
  <si>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</si>
  <si>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</si>
  <si>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</si>
  <si>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</si>
  <si>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</si>
  <si>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</si>
  <si>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</si>
  <si>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</si>
  <si>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</si>
  <si>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</si>
  <si>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</si>
  <si>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</si>
  <si>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</si>
  <si>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</si>
  <si>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</si>
  <si>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</si>
  <si>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</si>
  <si>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</si>
  <si>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</si>
  <si>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</si>
  <si>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</si>
  <si>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</si>
  <si>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</si>
  <si>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</si>
  <si>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</si>
  <si>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</si>
  <si>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</si>
  <si>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</si>
  <si>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</si>
  <si>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</si>
  <si>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</si>
  <si>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</si>
  <si>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</si>
  <si>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</si>
  <si>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</si>
  <si>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</si>
  <si>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</si>
  <si>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</si>
  <si>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</si>
  <si>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</si>
  <si>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</si>
  <si>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</si>
  <si>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</si>
  <si>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</si>
  <si>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</si>
  <si>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</si>
  <si>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</si>
  <si>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</si>
  <si>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</si>
  <si>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</si>
  <si>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</si>
  <si>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</si>
  <si>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</si>
  <si>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</si>
  <si>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</si>
  <si>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</si>
  <si>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</si>
  <si>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</si>
  <si>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</si>
  <si>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</si>
  <si>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</si>
  <si>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</si>
  <si>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</si>
  <si>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</si>
  <si>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</si>
  <si>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</si>
  <si>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</si>
  <si>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 xml:space="preserve">Three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</si>
  <si>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</si>
  <si>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</si>
  <si>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</si>
  <si>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</si>
  <si>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</si>
  <si>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</si>
  <si>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</si>
  <si>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</si>
  <si>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</si>
  <si>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</si>
  <si>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</si>
  <si>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</si>
  <si>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</si>
  <si>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</si>
  <si>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</si>
  <si>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</si>
  <si>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</si>
  <si>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</si>
  <si>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</si>
  <si>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</si>
  <si>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</si>
  <si>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</si>
  <si>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</si>
  <si>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</si>
  <si>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</si>
  <si>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</si>
  <si>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</si>
  <si>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</si>
  <si>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</si>
  <si>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</si>
  <si>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</si>
  <si>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</si>
  <si>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</si>
  <si>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</si>
  <si>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</si>
  <si>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</si>
  <si>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</si>
  <si>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</si>
  <si>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</si>
  <si>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</si>
  <si>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</si>
  <si>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</si>
  <si>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</si>
  <si>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</si>
  <si>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</si>
  <si>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</si>
  <si>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</si>
  <si>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 Refers to p.m. London historical fix.</t>
  </si>
  <si>
    <t>* Crude Oil Brent</t>
  </si>
  <si>
    <t>Gold ($/ounce)**</t>
  </si>
  <si>
    <t>Oil ($/barrel)*</t>
  </si>
  <si>
    <t>Oct-Oct</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</si>
  <si>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</si>
  <si>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</si>
  <si>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</si>
  <si>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</si>
  <si>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</si>
  <si>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</si>
  <si>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</si>
  <si>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</si>
  <si>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</si>
  <si>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</si>
  <si>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</si>
  <si>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</si>
  <si>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</si>
  <si>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</si>
  <si>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</si>
  <si>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</si>
  <si>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</si>
  <si>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</si>
  <si>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</si>
  <si>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</si>
  <si>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</si>
  <si>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</si>
  <si>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</si>
  <si>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</si>
  <si>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</si>
  <si>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</si>
  <si>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Annex 3</t>
  </si>
  <si>
    <t>* % Change Y on Y</t>
  </si>
  <si>
    <t>% Change*</t>
  </si>
  <si>
    <t>BOP
(-Deficit)</t>
  </si>
  <si>
    <t>Net Direct Investment in Nepal</t>
  </si>
  <si>
    <t>Services
Net</t>
  </si>
  <si>
    <t>Current A/C 
Balance</t>
  </si>
  <si>
    <t>Mid-Month (Cumulative)</t>
  </si>
  <si>
    <t>Annex 4</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</si>
  <si>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</si>
  <si>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</si>
  <si>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</si>
  <si>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</si>
  <si>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</si>
  <si>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</si>
  <si>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</si>
  <si>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</si>
  <si>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</si>
  <si>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</si>
  <si>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</si>
  <si>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</si>
  <si>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</si>
  <si>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</si>
  <si>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</si>
  <si>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</si>
  <si>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</si>
  <si>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</si>
  <si>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</si>
  <si>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</si>
  <si>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</si>
  <si>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</si>
  <si>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</si>
  <si>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P=Provisional</t>
  </si>
  <si>
    <t>Non-food and Services</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</si>
  <si>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</si>
  <si>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</si>
  <si>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</si>
  <si>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</si>
  <si>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</si>
  <si>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</si>
  <si>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</si>
  <si>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</si>
  <si>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</si>
  <si>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</si>
  <si>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</si>
  <si>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</si>
  <si>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</si>
  <si>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</si>
  <si>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</si>
  <si>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</si>
  <si>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</si>
  <si>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</si>
  <si>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</si>
  <si>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</si>
  <si>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</si>
  <si>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</si>
  <si>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</si>
  <si>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</si>
  <si>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</si>
  <si>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</si>
  <si>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</si>
  <si>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</si>
  <si>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1</t>
  </si>
  <si>
    <t>Sep/Oct</t>
  </si>
  <si>
    <t>Aug/Sep</t>
  </si>
  <si>
    <r>
      <t>2021/22</t>
    </r>
    <r>
      <rPr>
        <b/>
        <vertAlign val="superscript"/>
        <sz val="11"/>
        <color theme="1"/>
        <rFont val="Times New Roman"/>
        <family val="1"/>
      </rPr>
      <t>p</t>
    </r>
  </si>
  <si>
    <t>Weight %</t>
  </si>
  <si>
    <t>Groups &amp; Sub-Groups</t>
  </si>
  <si>
    <t>(2014/15=100)</t>
  </si>
  <si>
    <t>Table 2</t>
  </si>
  <si>
    <t>(y-o-y)</t>
  </si>
  <si>
    <t>(2014/15 = 100)</t>
  </si>
  <si>
    <t>Table 3</t>
  </si>
  <si>
    <t>2) CPI in India (2012 = 100)</t>
  </si>
  <si>
    <t>1) CPI in Nepal (2014/15 = 100)</t>
  </si>
  <si>
    <t xml:space="preserve">Note : </t>
  </si>
  <si>
    <t>Deviation</t>
  </si>
  <si>
    <t>Nepal</t>
  </si>
  <si>
    <t>Table 4</t>
  </si>
  <si>
    <t>3 Construction Material</t>
  </si>
  <si>
    <t>Capital Goods</t>
  </si>
  <si>
    <t>Intermediate Goods</t>
  </si>
  <si>
    <t>Consumption Goods</t>
  </si>
  <si>
    <t>2 Broad Economic Classification</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</si>
  <si>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</si>
  <si>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</si>
  <si>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</si>
  <si>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</si>
  <si>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</si>
  <si>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</si>
  <si>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</si>
  <si>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</si>
  <si>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</si>
  <si>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</si>
  <si>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Food, Beverage &amp; Tobacco</t>
  </si>
  <si>
    <t>1.3 Manufactured</t>
  </si>
  <si>
    <t>Electricity</t>
  </si>
  <si>
    <t>Fuel and Power</t>
  </si>
  <si>
    <t>1.2 Fuel and Power</t>
  </si>
  <si>
    <t>Nonfood</t>
  </si>
  <si>
    <t>Food</t>
  </si>
  <si>
    <t>1.1 Primary</t>
  </si>
  <si>
    <t>1 Overall</t>
  </si>
  <si>
    <r>
      <t>2021/22</t>
    </r>
    <r>
      <rPr>
        <b/>
        <vertAlign val="superscript"/>
        <sz val="11"/>
        <rFont val="Times New Roman"/>
        <family val="1"/>
      </rPr>
      <t>P</t>
    </r>
  </si>
  <si>
    <t xml:space="preserve"> Mid-Month</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</si>
  <si>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</si>
  <si>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</si>
  <si>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</si>
  <si>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</si>
  <si>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</si>
  <si>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</si>
  <si>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</si>
  <si>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</si>
  <si>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</si>
  <si>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</si>
  <si>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</si>
  <si>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</si>
  <si>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</si>
  <si>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</si>
  <si>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</si>
  <si>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</si>
  <si>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</si>
  <si>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</si>
  <si>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</si>
  <si>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</si>
  <si>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</si>
  <si>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</si>
  <si>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</si>
  <si>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</si>
  <si>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</si>
  <si>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</si>
  <si>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</si>
  <si>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</si>
  <si>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</si>
  <si>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</si>
  <si>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</si>
  <si>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(2004/05 = 100)</t>
  </si>
  <si>
    <t>National Salary and Wage Rate Index (Monthly Series)</t>
  </si>
  <si>
    <t>2030/31</t>
  </si>
  <si>
    <t>1973/74</t>
  </si>
  <si>
    <t>2029/30</t>
  </si>
  <si>
    <t>1972/73</t>
  </si>
  <si>
    <t>Non-Food and Services</t>
  </si>
  <si>
    <t>Food and Beverages</t>
  </si>
  <si>
    <t xml:space="preserve"> Overall</t>
  </si>
  <si>
    <t>(2014/15 =100)</t>
  </si>
  <si>
    <t>Annex 1</t>
  </si>
  <si>
    <t>* % Change Y on Y.</t>
  </si>
  <si>
    <t xml:space="preserve">September </t>
  </si>
  <si>
    <t xml:space="preserve">    -</t>
  </si>
  <si>
    <t>Wage Index</t>
  </si>
  <si>
    <t>Non-food &amp; Services</t>
  </si>
  <si>
    <t>Food &amp; Beverage</t>
  </si>
  <si>
    <t>SWRI</t>
  </si>
  <si>
    <t>WPI</t>
  </si>
  <si>
    <t>CPI</t>
  </si>
  <si>
    <t>Annex 2</t>
  </si>
  <si>
    <t>Table 7 (b)</t>
  </si>
  <si>
    <t>Table - 7 (a)</t>
  </si>
  <si>
    <t>7(a)</t>
  </si>
  <si>
    <t>7(b)</t>
  </si>
  <si>
    <t xml:space="preserve"> * Including EPS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</si>
</sst>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0.000_)"/>
    <numFmt numFmtId="174" formatCode="0.00_)"/>
    <numFmt numFmtId="175" formatCode="0_)"/>
    <numFmt numFmtId="176" formatCode="0.0000000"/>
    <numFmt numFmtId="177" formatCode="_-* #,##0.00_-;\-* #,##0.00_-;_-* &quot;-&quot;??_-;_-@_-"/>
    <numFmt numFmtId="178" formatCode="_-* #,##0.0_-;\-* #,##0.0_-;_-* &quot;-&quot;??_-;_-@_-"/>
    <numFmt numFmtId="179" formatCode="_(* #,##0.0_);_(* \(#,##0.0\);_(* &quot;-&quot;?_);_(@_)"/>
    <numFmt numFmtId="180" formatCode="[$-F800]dddd\,\ mmmm\ dd\,\ yyyy"/>
    <numFmt numFmtId="181" formatCode="0.000000"/>
    <numFmt numFmtId="182" formatCode="0.00000_)"/>
    <numFmt numFmtId="183" formatCode="0.0000000_)"/>
    <numFmt numFmtId="184" formatCode="0.000000_)"/>
    <numFmt numFmtId="185" formatCode="0.0000_)"/>
    <numFmt numFmtId="186" formatCode="0.00000000"/>
    <numFmt numFmtId="187" formatCode="0.00000"/>
    <numFmt numFmtId="188" formatCode="0.0000"/>
    <numFmt numFmtId="189" formatCode="0.000000000"/>
    <numFmt numFmtId="190" formatCode="0.000"/>
  </numFmts>
  <fonts count="101">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sz val="12"/>
      <color rgb="FF000000"/>
      <name val="Times New Roman"/>
      <family val="1"/>
    </font>
    <font>
      <b/>
      <sz val="10"/>
      <color rgb="FF000000"/>
      <name val="Times New Roman"/>
      <family val="1"/>
    </font>
    <font>
      <b/>
      <sz val="11"/>
      <color indexed="8"/>
      <name val="Times New Roman"/>
      <family val="1"/>
    </font>
    <font>
      <b/>
      <sz val="14"/>
      <color indexed="8"/>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i/>
      <sz val="10"/>
      <name val="Times New Roman"/>
      <family val="1"/>
    </font>
    <font>
      <b/>
      <sz val="12"/>
      <color indexed="8"/>
      <name val="Times New Roman"/>
      <family val="1"/>
    </font>
    <font>
      <sz val="11"/>
      <name val="Calibri"/>
      <family val="2"/>
      <scheme val="minor"/>
    </font>
    <font>
      <b/>
      <vertAlign val="superscript"/>
      <sz val="11"/>
      <color theme="1"/>
      <name val="Times New Roman"/>
      <family val="1"/>
    </font>
    <font>
      <b/>
      <sz val="13"/>
      <color theme="1"/>
      <name val="Times New Roman"/>
      <family val="1"/>
    </font>
    <font>
      <b/>
      <sz val="10"/>
      <color theme="1"/>
      <name val="Times New Roman"/>
      <family val="1"/>
    </font>
    <font>
      <sz val="8"/>
      <name val="Tahoma"/>
      <family val="2"/>
    </font>
    <font>
      <b/>
      <sz val="8"/>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sz val="13"/>
      <name val="Calibri"/>
      <family val="2"/>
      <scheme val="minor"/>
    </font>
    <font>
      <sz val="13"/>
      <color rgb="FF00B0F0"/>
      <name val="Calibri"/>
      <family val="2"/>
      <scheme val="minor"/>
    </font>
    <font>
      <b/>
      <sz val="12"/>
      <color rgb="FFFF0000"/>
      <name val="Times New Roman"/>
      <family val="1"/>
    </font>
    <font>
      <vertAlign val="superscript"/>
      <sz val="12"/>
      <color rgb="FF000000"/>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i/>
      <sz val="10"/>
      <color theme="1"/>
      <name val="Arial"/>
      <family val="2"/>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sz val="12"/>
      <color theme="1"/>
      <name val="Times"/>
      <family val="1"/>
    </font>
    <font>
      <i/>
      <sz val="12"/>
      <color theme="1"/>
      <name val="Times"/>
      <family val="1"/>
    </font>
    <font>
      <b/>
      <sz val="12"/>
      <color theme="1"/>
      <name val="Times"/>
      <family val="1"/>
    </font>
    <font>
      <i/>
      <sz val="16"/>
      <color theme="1"/>
      <name val="Times New Roman"/>
      <family val="1"/>
    </font>
    <font>
      <u/>
      <sz val="11"/>
      <color theme="10"/>
      <name val="Arial"/>
      <family val="2"/>
    </font>
    <font>
      <sz val="11"/>
      <color theme="1"/>
      <name val="Calibri"/>
      <family val="2"/>
    </font>
    <font>
      <sz val="12"/>
      <color theme="1"/>
      <name val="Calibri"/>
      <family val="2"/>
    </font>
    <font>
      <b/>
      <vertAlign val="superscript"/>
      <sz val="12"/>
      <color indexed="8"/>
      <name val="Times New Roman"/>
      <family val="1"/>
    </font>
    <font>
      <sz val="12"/>
      <color theme="1"/>
      <name val="Arial"/>
      <family val="2"/>
    </font>
    <font>
      <sz val="11"/>
      <color rgb="FFFF0000"/>
      <name val="Times New Roman"/>
      <family val="1"/>
    </font>
    <font>
      <b/>
      <sz val="9"/>
      <color theme="1"/>
      <name val="Times New Roman"/>
      <family val="1"/>
    </font>
    <font>
      <b/>
      <vertAlign val="superscript"/>
      <sz val="11"/>
      <name val="Times New Roman"/>
      <family val="1"/>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rgb="FFD8D8D8"/>
        <bgColor indexed="64"/>
      </patternFill>
    </fill>
    <fill>
      <patternFill patternType="solid">
        <fgColor theme="2"/>
        <bgColor indexed="64"/>
      </patternFill>
    </fill>
    <fill>
      <patternFill patternType="solid">
        <fgColor rgb="FFFFFFFF"/>
        <bgColor indexed="64"/>
      </patternFill>
    </fill>
    <fill>
      <patternFill patternType="solid">
        <fgColor rgb="FF92D050"/>
        <bgColor indexed="64"/>
      </patternFill>
    </fill>
    <fill>
      <patternFill patternType="solid">
        <fgColor rgb="FF00B0F0"/>
        <bgColor indexed="64"/>
      </patternFill>
    </fill>
    <fill>
      <patternFill patternType="solid">
        <fgColor indexed="2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s>
  <borders count="253">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style="double">
        <color indexed="64"/>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bottom style="double">
        <color indexed="64"/>
      </bottom>
      <diagonal/>
    </border>
    <border>
      <left style="thin">
        <color auto="1"/>
      </left>
      <right style="medium">
        <color auto="1"/>
      </right>
      <top/>
      <bottom style="double">
        <color indexed="64"/>
      </bottom>
      <diagonal/>
    </border>
    <border>
      <left/>
      <right style="medium">
        <color indexed="64"/>
      </right>
      <top style="thin">
        <color indexed="64"/>
      </top>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double">
        <color indexed="64"/>
      </left>
      <right/>
      <top style="thin">
        <color indexed="64"/>
      </top>
      <bottom/>
      <diagonal/>
    </border>
    <border>
      <left/>
      <right style="double">
        <color rgb="FF000000"/>
      </right>
      <top/>
      <bottom style="double">
        <color rgb="FF000000"/>
      </bottom>
      <diagonal/>
    </border>
    <border>
      <left/>
      <right style="thin">
        <color indexed="64"/>
      </right>
      <top/>
      <bottom style="double">
        <color rgb="FF000000"/>
      </bottom>
      <diagonal/>
    </border>
    <border>
      <left style="thin">
        <color indexed="64"/>
      </left>
      <right style="thin">
        <color indexed="64"/>
      </right>
      <top/>
      <bottom style="double">
        <color rgb="FF000000"/>
      </bottom>
      <diagonal/>
    </border>
    <border>
      <left style="thin">
        <color rgb="FF000000"/>
      </left>
      <right/>
      <top/>
      <bottom style="double">
        <color rgb="FF000000"/>
      </bottom>
      <diagonal/>
    </border>
    <border>
      <left style="thin">
        <color rgb="FF000000"/>
      </left>
      <right style="thin">
        <color indexed="64"/>
      </right>
      <top/>
      <bottom style="double">
        <color rgb="FF000000"/>
      </bottom>
      <diagonal/>
    </border>
    <border>
      <left style="double">
        <color rgb="FF000000"/>
      </left>
      <right/>
      <top/>
      <bottom style="double">
        <color rgb="FF000000"/>
      </bottom>
      <diagonal/>
    </border>
    <border>
      <left/>
      <right style="double">
        <color rgb="FF000000"/>
      </right>
      <top style="thin">
        <color rgb="FF000000"/>
      </top>
      <bottom/>
      <diagonal/>
    </border>
    <border>
      <left/>
      <right style="thin">
        <color indexed="64"/>
      </right>
      <top style="thin">
        <color rgb="FF000000"/>
      </top>
      <bottom/>
      <diagonal/>
    </border>
    <border>
      <left style="thin">
        <color indexed="64"/>
      </left>
      <right style="thin">
        <color indexed="64"/>
      </right>
      <top style="thin">
        <color rgb="FF000000"/>
      </top>
      <bottom/>
      <diagonal/>
    </border>
    <border>
      <left style="thin">
        <color rgb="FF000000"/>
      </left>
      <right/>
      <top/>
      <bottom/>
      <diagonal/>
    </border>
    <border>
      <left style="thin">
        <color rgb="FF000000"/>
      </left>
      <right style="thin">
        <color indexed="64"/>
      </right>
      <top style="thin">
        <color rgb="FF000000"/>
      </top>
      <bottom/>
      <diagonal/>
    </border>
    <border>
      <left style="double">
        <color rgb="FF000000"/>
      </left>
      <right/>
      <top/>
      <bottom/>
      <diagonal/>
    </border>
    <border>
      <left/>
      <right style="double">
        <color rgb="FF000000"/>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rgb="FF000000"/>
      </right>
      <top/>
      <bottom style="thin">
        <color rgb="FF000000"/>
      </bottom>
      <diagonal/>
    </border>
    <border>
      <left/>
      <right style="thin">
        <color indexed="64"/>
      </right>
      <top/>
      <bottom style="thin">
        <color rgb="FF000000"/>
      </bottom>
      <diagonal/>
    </border>
    <border>
      <left style="thin">
        <color indexed="64"/>
      </left>
      <right style="thin">
        <color indexed="64"/>
      </right>
      <top/>
      <bottom style="thin">
        <color rgb="FF000000"/>
      </bottom>
      <diagonal/>
    </border>
    <border>
      <left style="double">
        <color rgb="FF000000"/>
      </left>
      <right style="thin">
        <color rgb="FF000000"/>
      </right>
      <top/>
      <bottom style="thin">
        <color rgb="FF000000"/>
      </bottom>
      <diagonal/>
    </border>
    <border>
      <left/>
      <right style="double">
        <color rgb="FF000000"/>
      </right>
      <top/>
      <bottom/>
      <diagonal/>
    </border>
    <border>
      <left style="double">
        <color rgb="FF000000"/>
      </left>
      <right style="thin">
        <color rgb="FF000000"/>
      </right>
      <top/>
      <bottom/>
      <diagonal/>
    </border>
    <border>
      <left style="double">
        <color rgb="FF000000"/>
      </left>
      <right style="thin">
        <color rgb="FF000000"/>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double">
        <color rgb="FF000000"/>
      </left>
      <right/>
      <top/>
      <bottom style="thin">
        <color rgb="FF000000"/>
      </bottom>
      <diagonal/>
    </border>
    <border>
      <left style="double">
        <color rgb="FF000000"/>
      </left>
      <right/>
      <top style="thin">
        <color rgb="FF000000"/>
      </top>
      <bottom/>
      <diagonal/>
    </border>
    <border>
      <left/>
      <right style="double">
        <color rgb="FF000000"/>
      </right>
      <top style="double">
        <color rgb="FF000000"/>
      </top>
      <bottom/>
      <diagonal/>
    </border>
    <border>
      <left/>
      <right style="thin">
        <color indexed="64"/>
      </right>
      <top style="double">
        <color rgb="FF000000"/>
      </top>
      <bottom/>
      <diagonal/>
    </border>
    <border>
      <left style="thin">
        <color indexed="64"/>
      </left>
      <right style="thin">
        <color indexed="64"/>
      </right>
      <top style="double">
        <color rgb="FF000000"/>
      </top>
      <bottom/>
      <diagonal/>
    </border>
    <border>
      <left style="thin">
        <color rgb="FF000000"/>
      </left>
      <right style="thin">
        <color indexed="64"/>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indexed="64"/>
      </right>
      <top/>
      <bottom/>
      <diagonal/>
    </border>
    <border>
      <left style="thin">
        <color rgb="FF000000"/>
      </left>
      <right style="double">
        <color rgb="FF000000"/>
      </right>
      <top style="thin">
        <color rgb="FF000000"/>
      </top>
      <bottom/>
      <diagonal/>
    </border>
    <border>
      <left style="thin">
        <color rgb="FF000000"/>
      </left>
      <right style="thin">
        <color rgb="FF000000"/>
      </right>
      <top style="double">
        <color rgb="FF000000"/>
      </top>
      <bottom/>
      <diagonal/>
    </border>
    <border>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right style="thin">
        <color rgb="FF000000"/>
      </right>
      <top/>
      <bottom style="double">
        <color rgb="FF000000"/>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double">
        <color rgb="FF000000"/>
      </right>
      <top/>
      <bottom style="thin">
        <color indexed="64"/>
      </bottom>
      <diagonal/>
    </border>
    <border>
      <left style="thin">
        <color rgb="FF000000"/>
      </left>
      <right style="thin">
        <color rgb="FF000000"/>
      </right>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bottom style="thin">
        <color indexed="64"/>
      </bottom>
      <diagonal/>
    </border>
    <border>
      <left/>
      <right style="thin">
        <color rgb="FF000000"/>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style="double">
        <color indexed="64"/>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right style="thin">
        <color rgb="FF000000"/>
      </right>
      <top/>
      <bottom style="thin">
        <color rgb="FF000000"/>
      </bottom>
      <diagonal/>
    </border>
    <border>
      <left/>
      <right style="double">
        <color indexed="64"/>
      </right>
      <top style="thin">
        <color rgb="FF000000"/>
      </top>
      <bottom style="thin">
        <color rgb="FF000000"/>
      </bottom>
      <diagonal/>
    </border>
    <border>
      <left/>
      <right style="double">
        <color indexed="64"/>
      </right>
      <top style="double">
        <color rgb="FF000000"/>
      </top>
      <bottom style="thin">
        <color rgb="FF000000"/>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auto="1"/>
      </left>
      <right style="thin">
        <color auto="1"/>
      </right>
      <top style="thin">
        <color auto="1"/>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style="thin">
        <color rgb="FF000000"/>
      </left>
      <right style="double">
        <color rgb="FF000000"/>
      </right>
      <top/>
      <bottom style="double">
        <color rgb="FF000000"/>
      </bottom>
      <diagonal/>
    </border>
    <border>
      <left style="double">
        <color rgb="FF000000"/>
      </left>
      <right style="thin">
        <color rgb="FF000000"/>
      </right>
      <top/>
      <bottom style="double">
        <color indexed="64"/>
      </bottom>
      <diagonal/>
    </border>
    <border>
      <left style="double">
        <color rgb="FF000000"/>
      </left>
      <right style="thin">
        <color rgb="FF000000"/>
      </right>
      <top style="thin">
        <color indexed="64"/>
      </top>
      <bottom/>
      <diagonal/>
    </border>
    <border>
      <left style="thin">
        <color rgb="FF000000"/>
      </left>
      <right style="double">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right style="double">
        <color rgb="FF000000"/>
      </right>
      <top style="thin">
        <color indexed="64"/>
      </top>
      <bottom/>
      <diagonal/>
    </border>
    <border>
      <left style="double">
        <color rgb="FF000000"/>
      </left>
      <right style="thin">
        <color indexed="64"/>
      </right>
      <top/>
      <bottom style="thin">
        <color indexed="64"/>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s>
  <cellStyleXfs count="69">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565">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165" fontId="4" fillId="0" borderId="16" xfId="5" applyNumberFormat="1" applyFont="1" applyFill="1" applyBorder="1" applyAlignment="1">
      <alignment horizontal="center"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0" fontId="4" fillId="0" borderId="28" xfId="0" applyFont="1" applyFill="1" applyBorder="1" applyAlignment="1">
      <alignment horizontal="center"/>
    </xf>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28" fillId="6" borderId="28" xfId="0" applyFont="1" applyFill="1" applyBorder="1" applyAlignment="1">
      <alignment horizontal="center" vertical="center" wrapText="1"/>
    </xf>
    <xf numFmtId="0" fontId="0" fillId="0" borderId="0" xfId="0" applyFill="1"/>
    <xf numFmtId="165" fontId="0" fillId="0" borderId="0" xfId="0" applyNumberFormat="1"/>
    <xf numFmtId="0" fontId="10" fillId="0" borderId="25" xfId="0" applyFont="1" applyBorder="1" applyAlignment="1"/>
    <xf numFmtId="0" fontId="6" fillId="2" borderId="28" xfId="9" applyFont="1" applyFill="1" applyBorder="1"/>
    <xf numFmtId="0" fontId="9" fillId="0" borderId="0" xfId="9" applyFont="1"/>
    <xf numFmtId="165" fontId="6" fillId="0" borderId="27"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16" xfId="0" applyNumberFormat="1" applyFont="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2" fontId="13" fillId="0" borderId="28" xfId="0"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0" fontId="6" fillId="2" borderId="34" xfId="5" applyFont="1" applyFill="1" applyBorder="1" applyAlignment="1">
      <alignment vertical="center"/>
    </xf>
    <xf numFmtId="0" fontId="26"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13" fillId="0" borderId="33" xfId="0" applyNumberFormat="1" applyFont="1" applyFill="1" applyBorder="1" applyAlignment="1">
      <alignment horizontal="right" vertical="center"/>
    </xf>
    <xf numFmtId="2" fontId="22" fillId="0" borderId="32" xfId="0" applyNumberFormat="1" applyFont="1" applyFill="1" applyBorder="1" applyAlignment="1">
      <alignment horizontal="right" vertical="center"/>
    </xf>
    <xf numFmtId="165" fontId="9" fillId="0" borderId="0" xfId="9" applyNumberFormat="1" applyFont="1" applyBorder="1"/>
    <xf numFmtId="0" fontId="6" fillId="0" borderId="31" xfId="5" applyFont="1" applyBorder="1"/>
    <xf numFmtId="165" fontId="4" fillId="0" borderId="17" xfId="5" applyNumberFormat="1" applyFont="1" applyFill="1" applyBorder="1" applyAlignment="1">
      <alignment horizontal="center"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4" fillId="0" borderId="15" xfId="5" applyFont="1" applyFill="1" applyBorder="1" applyAlignment="1">
      <alignment vertical="center"/>
    </xf>
    <xf numFmtId="165"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5" fontId="18" fillId="0" borderId="22" xfId="5" applyNumberFormat="1" applyFont="1" applyFill="1" applyBorder="1" applyAlignment="1">
      <alignment horizontal="right"/>
    </xf>
    <xf numFmtId="165" fontId="18" fillId="0" borderId="22" xfId="5" applyNumberFormat="1" applyFont="1" applyBorder="1" applyAlignment="1">
      <alignment horizontal="right"/>
    </xf>
    <xf numFmtId="167" fontId="18" fillId="0" borderId="22" xfId="5" applyNumberFormat="1" applyFont="1" applyBorder="1" applyAlignment="1">
      <alignment horizontal="center"/>
    </xf>
    <xf numFmtId="165" fontId="18" fillId="0" borderId="22" xfId="5" applyNumberFormat="1" applyFont="1" applyBorder="1" applyAlignment="1">
      <alignment horizontal="center"/>
    </xf>
    <xf numFmtId="165" fontId="18" fillId="0" borderId="23" xfId="5" applyNumberFormat="1" applyFont="1" applyBorder="1" applyAlignment="1">
      <alignment horizontal="center"/>
    </xf>
    <xf numFmtId="165" fontId="19" fillId="0" borderId="12" xfId="5" applyNumberFormat="1" applyFont="1" applyBorder="1" applyAlignment="1">
      <alignment horizontal="right"/>
    </xf>
    <xf numFmtId="165" fontId="9" fillId="0" borderId="12" xfId="5" applyNumberFormat="1" applyFont="1" applyBorder="1" applyAlignment="1">
      <alignment horizontal="right"/>
    </xf>
    <xf numFmtId="165" fontId="9" fillId="0" borderId="12" xfId="5" applyNumberFormat="1" applyFont="1" applyBorder="1" applyAlignment="1">
      <alignment horizontal="center"/>
    </xf>
    <xf numFmtId="165"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5"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7" fontId="4" fillId="0" borderId="0" xfId="13" applyNumberFormat="1" applyFont="1" applyBorder="1"/>
    <xf numFmtId="167" fontId="4" fillId="0" borderId="23" xfId="13" applyNumberFormat="1" applyFont="1" applyFill="1" applyBorder="1"/>
    <xf numFmtId="167" fontId="4" fillId="0" borderId="22" xfId="13" applyNumberFormat="1" applyFont="1" applyFill="1" applyBorder="1"/>
    <xf numFmtId="165" fontId="4" fillId="0" borderId="22" xfId="13" applyNumberFormat="1" applyFont="1" applyFill="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7" borderId="16" xfId="4" applyNumberFormat="1" applyFont="1" applyFill="1" applyBorder="1" applyAlignment="1" applyProtection="1"/>
    <xf numFmtId="170" fontId="4" fillId="7"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7" borderId="20" xfId="4" applyNumberFormat="1" applyFont="1" applyFill="1" applyBorder="1" applyAlignment="1" applyProtection="1"/>
    <xf numFmtId="165" fontId="12" fillId="2" borderId="10" xfId="0" applyNumberFormat="1" applyFont="1" applyFill="1" applyBorder="1" applyAlignment="1">
      <alignment horizontal="center"/>
    </xf>
    <xf numFmtId="165" fontId="12" fillId="2" borderId="9" xfId="0" applyNumberFormat="1" applyFont="1" applyFill="1" applyBorder="1" applyAlignment="1">
      <alignment horizontal="center"/>
    </xf>
    <xf numFmtId="170" fontId="12" fillId="2" borderId="9" xfId="4" applyNumberFormat="1" applyFont="1" applyFill="1" applyBorder="1" applyAlignment="1" applyProtection="1"/>
    <xf numFmtId="165" fontId="14" fillId="0" borderId="0" xfId="0" applyNumberFormat="1" applyFont="1" applyFill="1" applyBorder="1" applyAlignment="1">
      <alignment horizontal="center"/>
    </xf>
    <xf numFmtId="0" fontId="36" fillId="0" borderId="0" xfId="0" applyFont="1" applyAlignment="1"/>
    <xf numFmtId="170" fontId="6" fillId="2" borderId="9" xfId="4"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6" fillId="2" borderId="37" xfId="4" applyNumberFormat="1" applyFont="1" applyFill="1" applyBorder="1" applyAlignment="1" applyProtection="1"/>
    <xf numFmtId="170" fontId="4" fillId="7" borderId="19" xfId="4" applyNumberFormat="1" applyFont="1" applyFill="1" applyBorder="1" applyAlignment="1" applyProtection="1"/>
    <xf numFmtId="170" fontId="4" fillId="7" borderId="40" xfId="4" applyNumberFormat="1" applyFont="1" applyFill="1" applyBorder="1" applyAlignment="1" applyProtection="1"/>
    <xf numFmtId="0" fontId="22" fillId="0" borderId="0" xfId="0" applyFont="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8" fontId="22" fillId="4" borderId="48" xfId="1" applyNumberFormat="1" applyFont="1" applyFill="1" applyBorder="1"/>
    <xf numFmtId="0" fontId="22" fillId="4" borderId="47" xfId="0" applyFont="1" applyFill="1" applyBorder="1"/>
    <xf numFmtId="0" fontId="22" fillId="4" borderId="17" xfId="0" applyFont="1" applyFill="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165" fontId="4" fillId="0" borderId="18" xfId="5" applyNumberFormat="1" applyFont="1" applyFill="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167" fontId="4" fillId="0" borderId="9"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5" fontId="4" fillId="0" borderId="20" xfId="5" applyNumberFormat="1" applyFont="1" applyFill="1" applyBorder="1" applyAlignment="1">
      <alignment horizontal="center" vertical="center"/>
    </xf>
    <xf numFmtId="167" fontId="4" fillId="0" borderId="10" xfId="5" applyNumberFormat="1" applyFont="1" applyFill="1" applyBorder="1" applyAlignment="1">
      <alignment horizontal="center" vertical="center"/>
    </xf>
    <xf numFmtId="165" fontId="40" fillId="0" borderId="0" xfId="16" applyNumberFormat="1" applyFont="1" applyBorder="1" applyAlignment="1">
      <alignment vertical="center"/>
    </xf>
    <xf numFmtId="0" fontId="29" fillId="0" borderId="0" xfId="0" applyFont="1" applyFill="1" applyBorder="1" applyAlignment="1">
      <alignment vertical="center"/>
    </xf>
    <xf numFmtId="1" fontId="29" fillId="0" borderId="23" xfId="1" applyNumberFormat="1" applyFont="1" applyBorder="1" applyAlignment="1">
      <alignment horizontal="right" vertical="center"/>
    </xf>
    <xf numFmtId="1" fontId="29" fillId="0" borderId="59"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7" xfId="1" applyNumberFormat="1" applyFont="1" applyBorder="1" applyAlignment="1">
      <alignment horizontal="righ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18" xfId="1" applyNumberFormat="1" applyFont="1" applyBorder="1" applyAlignment="1">
      <alignment horizontal="righ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23" xfId="0" applyFont="1" applyBorder="1" applyAlignment="1">
      <alignment horizontal="right" vertical="center"/>
    </xf>
    <xf numFmtId="0" fontId="29" fillId="0" borderId="59" xfId="0" applyFont="1" applyBorder="1" applyAlignment="1">
      <alignment horizontal="right" vertical="center"/>
    </xf>
    <xf numFmtId="0" fontId="29" fillId="0" borderId="17" xfId="0" applyFont="1" applyBorder="1" applyAlignment="1">
      <alignment horizontal="right" vertical="center"/>
    </xf>
    <xf numFmtId="0" fontId="29" fillId="0" borderId="19" xfId="0" applyFont="1" applyBorder="1" applyAlignment="1">
      <alignment horizontal="right" vertical="center"/>
    </xf>
    <xf numFmtId="0" fontId="29" fillId="0" borderId="18"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6" fillId="5" borderId="0" xfId="5" applyFont="1" applyFill="1" applyBorder="1" applyAlignment="1">
      <alignment horizontal="center" vertical="top"/>
    </xf>
    <xf numFmtId="0" fontId="19" fillId="0" borderId="0" xfId="5" applyFont="1" applyBorder="1" applyAlignment="1">
      <alignment horizontal="justify" wrapText="1"/>
    </xf>
    <xf numFmtId="0" fontId="4" fillId="0" borderId="22" xfId="5" applyFont="1" applyFill="1" applyBorder="1" applyAlignment="1">
      <alignment vertical="center"/>
    </xf>
    <xf numFmtId="165" fontId="4" fillId="0" borderId="0" xfId="1" applyNumberFormat="1" applyFont="1" applyFill="1" applyBorder="1" applyAlignment="1">
      <alignment horizontal="center"/>
    </xf>
    <xf numFmtId="165"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1" xfId="1" applyNumberFormat="1" applyFont="1" applyFill="1" applyBorder="1" applyAlignment="1">
      <alignment horizontal="center"/>
    </xf>
    <xf numFmtId="165" fontId="18" fillId="0" borderId="27" xfId="5" applyNumberFormat="1" applyFont="1" applyFill="1" applyBorder="1" applyAlignment="1">
      <alignment horizontal="right"/>
    </xf>
    <xf numFmtId="165" fontId="18" fillId="0" borderId="27" xfId="5" applyNumberFormat="1" applyFont="1" applyBorder="1" applyAlignment="1">
      <alignment horizontal="right"/>
    </xf>
    <xf numFmtId="167" fontId="18" fillId="0" borderId="27" xfId="5" applyNumberFormat="1" applyFont="1" applyBorder="1" applyAlignment="1">
      <alignment horizontal="center"/>
    </xf>
    <xf numFmtId="165" fontId="18" fillId="0" borderId="27" xfId="5" applyNumberFormat="1" applyFont="1" applyBorder="1" applyAlignment="1">
      <alignment horizontal="center"/>
    </xf>
    <xf numFmtId="165" fontId="18" fillId="0" borderId="28" xfId="5" applyNumberFormat="1" applyFont="1" applyBorder="1" applyAlignment="1">
      <alignment horizontal="center"/>
    </xf>
    <xf numFmtId="0" fontId="12" fillId="10" borderId="32" xfId="0" applyFont="1" applyFill="1" applyBorder="1"/>
    <xf numFmtId="0" fontId="12" fillId="10"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10" borderId="22" xfId="0" applyNumberFormat="1" applyFont="1" applyFill="1" applyBorder="1" applyAlignment="1">
      <alignment horizontal="center"/>
    </xf>
    <xf numFmtId="165" fontId="6" fillId="10" borderId="32" xfId="0" applyNumberFormat="1" applyFont="1" applyFill="1" applyBorder="1" applyAlignment="1">
      <alignment horizontal="center"/>
    </xf>
    <xf numFmtId="172" fontId="6" fillId="10" borderId="33" xfId="0" applyNumberFormat="1" applyFont="1" applyFill="1" applyBorder="1" applyAlignment="1">
      <alignment horizontal="center"/>
    </xf>
    <xf numFmtId="165" fontId="22" fillId="0" borderId="23" xfId="0" applyNumberFormat="1" applyFont="1" applyBorder="1"/>
    <xf numFmtId="165" fontId="22" fillId="0" borderId="22" xfId="0" applyNumberFormat="1" applyFont="1" applyBorder="1"/>
    <xf numFmtId="0" fontId="45" fillId="8" borderId="50" xfId="0" applyFont="1" applyFill="1" applyBorder="1" applyAlignment="1">
      <alignment horizontal="center" vertical="center" wrapText="1"/>
    </xf>
    <xf numFmtId="165" fontId="14" fillId="0" borderId="22" xfId="0" applyNumberFormat="1" applyFont="1" applyBorder="1" applyAlignment="1">
      <alignment horizontal="center"/>
    </xf>
    <xf numFmtId="165" fontId="14" fillId="0" borderId="56" xfId="0" applyNumberFormat="1" applyFont="1" applyBorder="1" applyAlignment="1">
      <alignment horizontal="center"/>
    </xf>
    <xf numFmtId="170" fontId="4" fillId="7" borderId="63" xfId="4" applyNumberFormat="1" applyFont="1" applyFill="1" applyBorder="1" applyAlignment="1" applyProtection="1"/>
    <xf numFmtId="168" fontId="22" fillId="0" borderId="64" xfId="1" applyNumberFormat="1" applyFont="1" applyBorder="1"/>
    <xf numFmtId="165" fontId="22" fillId="0" borderId="60" xfId="0" applyNumberFormat="1" applyFont="1" applyBorder="1"/>
    <xf numFmtId="0" fontId="22" fillId="0" borderId="63" xfId="0" applyFont="1" applyBorder="1"/>
    <xf numFmtId="165" fontId="22" fillId="0" borderId="61" xfId="0" applyNumberFormat="1" applyFont="1" applyBorder="1"/>
    <xf numFmtId="168" fontId="22" fillId="4" borderId="62" xfId="1" applyNumberFormat="1" applyFont="1" applyFill="1" applyBorder="1"/>
    <xf numFmtId="0" fontId="26" fillId="0" borderId="0" xfId="0" applyFont="1" applyBorder="1" applyAlignment="1">
      <alignment horizontal="right" vertical="center"/>
    </xf>
    <xf numFmtId="0" fontId="22" fillId="0" borderId="20" xfId="0" applyFont="1" applyBorder="1"/>
    <xf numFmtId="165" fontId="4" fillId="0" borderId="57"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165" fontId="4" fillId="0" borderId="22" xfId="5" applyNumberFormat="1" applyFont="1" applyFill="1" applyBorder="1" applyAlignment="1">
      <alignment horizontal="center" vertical="center"/>
    </xf>
    <xf numFmtId="165" fontId="4" fillId="0" borderId="56" xfId="5" applyNumberFormat="1" applyFont="1" applyFill="1" applyBorder="1" applyAlignment="1">
      <alignment horizontal="center" vertical="center"/>
    </xf>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0" fontId="26" fillId="0" borderId="0" xfId="0" applyFont="1" applyBorder="1" applyAlignment="1">
      <alignment horizontal="right" vertical="center"/>
    </xf>
    <xf numFmtId="165" fontId="22" fillId="0" borderId="40" xfId="0" applyNumberFormat="1" applyFont="1" applyBorder="1"/>
    <xf numFmtId="168" fontId="22" fillId="0" borderId="65" xfId="1" applyNumberFormat="1" applyFont="1" applyBorder="1"/>
    <xf numFmtId="0" fontId="47" fillId="9" borderId="27" xfId="0" applyFont="1" applyFill="1" applyBorder="1" applyAlignment="1">
      <alignment horizontal="center" vertical="center"/>
    </xf>
    <xf numFmtId="0" fontId="6" fillId="0" borderId="0" xfId="5" applyFont="1" applyFill="1" applyAlignment="1">
      <alignment horizontal="center" vertical="center"/>
    </xf>
    <xf numFmtId="165" fontId="4" fillId="0" borderId="16" xfId="7" applyNumberFormat="1" applyFont="1" applyFill="1" applyBorder="1" applyAlignment="1">
      <alignment horizontal="center" vertical="center"/>
    </xf>
    <xf numFmtId="165" fontId="4" fillId="0" borderId="20" xfId="7" applyNumberFormat="1" applyFont="1" applyFill="1" applyBorder="1" applyAlignment="1">
      <alignment horizontal="center" vertical="center"/>
    </xf>
    <xf numFmtId="165" fontId="4" fillId="0" borderId="57"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0" fontId="4" fillId="0" borderId="0" xfId="36" applyFont="1"/>
    <xf numFmtId="0" fontId="4" fillId="0" borderId="0" xfId="36" applyFont="1" applyFill="1"/>
    <xf numFmtId="173" fontId="4" fillId="0" borderId="0" xfId="36" applyNumberFormat="1" applyFont="1" applyFill="1"/>
    <xf numFmtId="0" fontId="4" fillId="0" borderId="0" xfId="36" applyFont="1" applyFill="1" applyBorder="1"/>
    <xf numFmtId="174"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75" fontId="8" fillId="0" borderId="0" xfId="36" applyNumberFormat="1" applyFont="1" applyFill="1" applyBorder="1" applyAlignment="1" applyProtection="1">
      <alignment horizontal="right" vertical="center"/>
    </xf>
    <xf numFmtId="173" fontId="8" fillId="0" borderId="0" xfId="36" applyNumberFormat="1" applyFont="1" applyFill="1" applyBorder="1" applyAlignment="1">
      <alignment horizontal="right" vertical="center"/>
    </xf>
    <xf numFmtId="0" fontId="8" fillId="0" borderId="0" xfId="36" applyFont="1" applyFill="1" applyBorder="1"/>
    <xf numFmtId="173" fontId="8" fillId="0" borderId="0" xfId="36" applyNumberFormat="1" applyFont="1" applyFill="1" applyBorder="1" applyAlignment="1" applyProtection="1">
      <alignment horizontal="right" vertical="center"/>
    </xf>
    <xf numFmtId="0" fontId="51" fillId="0" borderId="0" xfId="36" applyFont="1" applyFill="1" applyBorder="1" applyAlignment="1" applyProtection="1">
      <alignment horizontal="right" vertical="center"/>
    </xf>
    <xf numFmtId="170" fontId="52" fillId="0" borderId="0" xfId="36" applyNumberFormat="1" applyFont="1" applyFill="1" applyBorder="1" applyAlignment="1" applyProtection="1">
      <alignment horizontal="right" vertical="center"/>
    </xf>
    <xf numFmtId="0" fontId="52" fillId="0" borderId="0" xfId="36" applyFont="1" applyFill="1" applyBorder="1" applyAlignment="1" applyProtection="1">
      <alignment horizontal="right" vertical="center"/>
    </xf>
    <xf numFmtId="175" fontId="52"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4" fontId="5" fillId="0" borderId="0" xfId="36" quotePrefix="1" applyNumberFormat="1" applyFont="1" applyFill="1" applyBorder="1" applyAlignment="1" applyProtection="1">
      <alignment horizontal="left"/>
    </xf>
    <xf numFmtId="174"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66" xfId="36" applyNumberFormat="1" applyFont="1" applyFill="1" applyBorder="1" applyAlignment="1" applyProtection="1">
      <alignment horizontal="center" vertical="center"/>
    </xf>
    <xf numFmtId="170" fontId="6" fillId="0" borderId="67" xfId="36" applyNumberFormat="1" applyFont="1" applyFill="1" applyBorder="1" applyAlignment="1" applyProtection="1">
      <alignment horizontal="right" vertical="center"/>
    </xf>
    <xf numFmtId="170" fontId="6" fillId="0" borderId="68" xfId="36" applyNumberFormat="1" applyFont="1" applyFill="1" applyBorder="1" applyAlignment="1" applyProtection="1">
      <alignment horizontal="right" vertical="center"/>
    </xf>
    <xf numFmtId="170" fontId="6" fillId="0" borderId="67"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4"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69"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9"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4" fontId="4" fillId="0" borderId="15" xfId="36" quotePrefix="1" applyNumberFormat="1" applyFont="1" applyFill="1" applyBorder="1" applyAlignment="1" applyProtection="1">
      <alignment horizontal="left"/>
    </xf>
    <xf numFmtId="175" fontId="4" fillId="0" borderId="69" xfId="36" applyNumberFormat="1" applyFont="1" applyFill="1" applyBorder="1" applyAlignment="1" applyProtection="1">
      <alignment horizontal="right" vertical="center"/>
    </xf>
    <xf numFmtId="174"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75"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4" fontId="6" fillId="0" borderId="11" xfId="36" applyNumberFormat="1" applyFont="1" applyFill="1" applyBorder="1" applyAlignment="1" applyProtection="1">
      <alignment horizontal="left" vertical="center"/>
    </xf>
    <xf numFmtId="175" fontId="34" fillId="0" borderId="69" xfId="36" quotePrefix="1" applyNumberFormat="1" applyFont="1" applyFill="1" applyBorder="1" applyAlignment="1" applyProtection="1">
      <alignment horizontal="right" vertical="center"/>
    </xf>
    <xf numFmtId="175" fontId="34" fillId="0" borderId="69" xfId="36" applyNumberFormat="1" applyFont="1" applyFill="1" applyBorder="1" applyAlignment="1" applyProtection="1">
      <alignment horizontal="right" vertical="center"/>
    </xf>
    <xf numFmtId="175" fontId="38" fillId="0" borderId="69" xfId="36" quotePrefix="1" applyNumberFormat="1" applyFont="1" applyFill="1" applyBorder="1" applyAlignment="1" applyProtection="1">
      <alignment horizontal="right" vertical="center"/>
    </xf>
    <xf numFmtId="0" fontId="4" fillId="0" borderId="69" xfId="36" applyFont="1" applyFill="1" applyBorder="1" applyAlignment="1">
      <alignment horizontal="right" vertical="center"/>
    </xf>
    <xf numFmtId="170" fontId="53" fillId="0" borderId="29" xfId="36" applyNumberFormat="1" applyFont="1" applyFill="1" applyBorder="1" applyAlignment="1" applyProtection="1">
      <alignment horizontal="center" vertical="center"/>
    </xf>
    <xf numFmtId="170" fontId="53" fillId="0" borderId="69" xfId="36" applyNumberFormat="1" applyFont="1" applyFill="1" applyBorder="1" applyAlignment="1" applyProtection="1">
      <alignment horizontal="right" vertical="center"/>
    </xf>
    <xf numFmtId="170" fontId="53"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5" fontId="34" fillId="0" borderId="34" xfId="36" quotePrefix="1" applyNumberFormat="1" applyFont="1" applyFill="1" applyBorder="1" applyAlignment="1" applyProtection="1">
      <alignment horizontal="right" vertical="center"/>
    </xf>
    <xf numFmtId="175" fontId="34" fillId="0" borderId="34" xfId="36" applyNumberFormat="1" applyFont="1" applyFill="1" applyBorder="1" applyAlignment="1" applyProtection="1">
      <alignment horizontal="right" vertical="center"/>
    </xf>
    <xf numFmtId="0" fontId="4" fillId="0" borderId="0" xfId="36" applyFont="1" applyBorder="1"/>
    <xf numFmtId="175" fontId="6" fillId="2" borderId="29" xfId="36" applyNumberFormat="1" applyFont="1" applyFill="1" applyBorder="1" applyAlignment="1" applyProtection="1">
      <alignment horizontal="center" vertical="center"/>
    </xf>
    <xf numFmtId="175" fontId="6" fillId="2" borderId="69" xfId="36" applyNumberFormat="1"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73"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4"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4" fontId="4" fillId="0" borderId="0" xfId="36" quotePrefix="1" applyNumberFormat="1" applyFont="1" applyBorder="1" applyAlignment="1" applyProtection="1">
      <alignment horizontal="left"/>
    </xf>
    <xf numFmtId="170" fontId="6" fillId="0" borderId="66"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67" xfId="36" applyNumberFormat="1" applyFont="1" applyBorder="1" applyAlignment="1" applyProtection="1">
      <alignment horizontal="center" vertical="center"/>
    </xf>
    <xf numFmtId="174"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9" xfId="36" applyNumberFormat="1" applyFont="1" applyBorder="1" applyAlignment="1" applyProtection="1">
      <alignment horizontal="center" vertical="center"/>
    </xf>
    <xf numFmtId="174" fontId="4" fillId="0" borderId="15" xfId="36" quotePrefix="1" applyNumberFormat="1" applyFont="1" applyBorder="1" applyAlignment="1" applyProtection="1">
      <alignment horizontal="left"/>
    </xf>
    <xf numFmtId="174"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4"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75"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0" fontId="8" fillId="0" borderId="0" xfId="36" applyNumberFormat="1" applyFont="1" applyFill="1" applyBorder="1" applyAlignment="1">
      <alignment vertical="center"/>
    </xf>
    <xf numFmtId="170" fontId="8" fillId="0" borderId="0" xfId="36" applyNumberFormat="1" applyFont="1" applyFill="1" applyBorder="1" applyAlignment="1" applyProtection="1">
      <alignment horizontal="center" vertical="center"/>
    </xf>
    <xf numFmtId="170" fontId="54"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170" fontId="52"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4" fontId="5" fillId="0" borderId="0" xfId="36" applyNumberFormat="1" applyFont="1" applyFill="1" applyBorder="1" applyAlignment="1" applyProtection="1">
      <alignment horizontal="left"/>
    </xf>
    <xf numFmtId="170" fontId="4" fillId="0" borderId="56" xfId="36" applyNumberFormat="1" applyFont="1" applyFill="1" applyBorder="1" applyAlignment="1" applyProtection="1">
      <alignment horizontal="center" vertical="center"/>
    </xf>
    <xf numFmtId="0" fontId="4" fillId="0" borderId="63" xfId="36" applyFont="1" applyFill="1" applyBorder="1" applyAlignment="1">
      <alignment horizontal="right" vertical="center"/>
    </xf>
    <xf numFmtId="170" fontId="4" fillId="0" borderId="25" xfId="36" applyNumberFormat="1" applyFont="1" applyFill="1" applyBorder="1" applyAlignment="1" applyProtection="1">
      <alignment horizontal="right" vertical="center"/>
    </xf>
    <xf numFmtId="170" fontId="4" fillId="0" borderId="63" xfId="36" applyNumberFormat="1" applyFont="1" applyFill="1" applyBorder="1" applyAlignment="1" applyProtection="1">
      <alignment horizontal="center" vertical="center"/>
    </xf>
    <xf numFmtId="175" fontId="38" fillId="0" borderId="63" xfId="36" applyNumberFormat="1" applyFont="1" applyFill="1" applyBorder="1" applyAlignment="1" applyProtection="1">
      <alignment horizontal="right" vertical="center"/>
    </xf>
    <xf numFmtId="170" fontId="4" fillId="0" borderId="59"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74"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75" fontId="38"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4" fontId="4" fillId="0" borderId="11" xfId="36" applyNumberFormat="1" applyFont="1" applyFill="1" applyBorder="1" applyAlignment="1" applyProtection="1">
      <alignment horizontal="left"/>
    </xf>
    <xf numFmtId="175" fontId="38" fillId="0" borderId="69"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right" vertical="center"/>
    </xf>
    <xf numFmtId="174" fontId="6" fillId="0" borderId="11" xfId="36" applyNumberFormat="1" applyFont="1" applyFill="1" applyBorder="1" applyAlignment="1" applyProtection="1">
      <alignment horizontal="left"/>
    </xf>
    <xf numFmtId="174" fontId="4" fillId="0" borderId="11" xfId="36" quotePrefix="1" applyNumberFormat="1" applyFont="1" applyFill="1" applyBorder="1" applyAlignment="1" applyProtection="1">
      <alignment horizontal="left"/>
    </xf>
    <xf numFmtId="175" fontId="38" fillId="0" borderId="34" xfId="36" quotePrefix="1" applyNumberFormat="1" applyFont="1" applyFill="1" applyBorder="1" applyAlignment="1" applyProtection="1">
      <alignment horizontal="right" vertical="center"/>
    </xf>
    <xf numFmtId="175" fontId="6" fillId="2" borderId="61"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4" fontId="5" fillId="0" borderId="0" xfId="36" applyNumberFormat="1" applyFont="1" applyBorder="1" applyAlignment="1" applyProtection="1">
      <alignment horizontal="left"/>
    </xf>
    <xf numFmtId="170" fontId="4" fillId="0" borderId="56"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63" xfId="36" applyNumberFormat="1" applyFont="1" applyBorder="1" applyAlignment="1" applyProtection="1">
      <alignment horizontal="center"/>
    </xf>
    <xf numFmtId="174"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4" fontId="4" fillId="0" borderId="11" xfId="36" applyNumberFormat="1" applyFont="1" applyBorder="1" applyAlignment="1" applyProtection="1">
      <alignment horizontal="left"/>
    </xf>
    <xf numFmtId="170" fontId="4" fillId="0" borderId="69" xfId="36" applyNumberFormat="1" applyFont="1" applyBorder="1" applyAlignment="1" applyProtection="1">
      <alignment horizontal="center"/>
    </xf>
    <xf numFmtId="170" fontId="6" fillId="0" borderId="34" xfId="36" applyNumberFormat="1" applyFont="1" applyBorder="1" applyAlignment="1" applyProtection="1">
      <alignment horizontal="center"/>
    </xf>
    <xf numFmtId="174" fontId="4" fillId="0" borderId="11" xfId="36" quotePrefix="1" applyNumberFormat="1" applyFont="1" applyBorder="1" applyAlignment="1" applyProtection="1">
      <alignment horizontal="left"/>
    </xf>
    <xf numFmtId="175" fontId="6" fillId="2" borderId="2" xfId="36" applyNumberFormat="1" applyFont="1" applyFill="1" applyBorder="1" applyAlignment="1" applyProtection="1">
      <alignment horizontal="center" vertical="center"/>
    </xf>
    <xf numFmtId="174"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4" fontId="4" fillId="0" borderId="15" xfId="36" applyNumberFormat="1" applyFont="1" applyFill="1" applyBorder="1" applyAlignment="1" applyProtection="1">
      <alignment horizontal="left" indent="3"/>
    </xf>
    <xf numFmtId="174" fontId="4" fillId="0" borderId="15" xfId="36" applyNumberFormat="1" applyFont="1" applyFill="1" applyBorder="1" applyAlignment="1" applyProtection="1"/>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75" fontId="6" fillId="2" borderId="18" xfId="36" applyNumberFormat="1" applyFont="1" applyFill="1" applyBorder="1" applyAlignment="1" applyProtection="1">
      <alignment horizontal="center" vertical="center"/>
    </xf>
    <xf numFmtId="175" fontId="6" fillId="2" borderId="20"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4" fontId="4" fillId="0" borderId="15" xfId="36" applyNumberFormat="1" applyFont="1" applyBorder="1" applyAlignment="1" applyProtection="1">
      <alignment horizontal="left" indent="3"/>
    </xf>
    <xf numFmtId="174"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76"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4"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74"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6" fillId="0" borderId="28" xfId="36" applyNumberFormat="1" applyFont="1" applyFill="1" applyBorder="1" applyAlignment="1" applyProtection="1">
      <alignment horizontal="center"/>
    </xf>
    <xf numFmtId="170" fontId="6" fillId="0" borderId="27" xfId="36" applyNumberFormat="1" applyFont="1" applyFill="1" applyBorder="1" applyAlignment="1" applyProtection="1">
      <alignment horizontal="right"/>
    </xf>
    <xf numFmtId="170" fontId="6" fillId="0" borderId="27"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165" fontId="19" fillId="0" borderId="0" xfId="36" applyNumberFormat="1" applyFont="1" applyFill="1"/>
    <xf numFmtId="174"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70" xfId="39" applyNumberFormat="1" applyFont="1" applyFill="1" applyBorder="1" applyAlignment="1">
      <alignment horizontal="center" vertical="center"/>
    </xf>
    <xf numFmtId="165" fontId="17" fillId="0" borderId="71" xfId="39" applyNumberFormat="1" applyFont="1" applyFill="1" applyBorder="1" applyAlignment="1">
      <alignment horizontal="right" vertical="center"/>
    </xf>
    <xf numFmtId="165" fontId="17" fillId="0" borderId="71" xfId="39" applyNumberFormat="1" applyFont="1" applyFill="1" applyBorder="1" applyAlignment="1">
      <alignment horizontal="center" vertical="center"/>
    </xf>
    <xf numFmtId="0" fontId="17" fillId="0" borderId="72" xfId="36" applyFont="1" applyFill="1" applyBorder="1"/>
    <xf numFmtId="165" fontId="55"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9" xfId="38" applyNumberFormat="1" applyFont="1" applyFill="1" applyBorder="1" applyAlignment="1">
      <alignment horizontal="right" vertical="center"/>
    </xf>
    <xf numFmtId="0" fontId="17" fillId="0" borderId="15" xfId="36" applyFont="1" applyFill="1" applyBorder="1"/>
    <xf numFmtId="165" fontId="55" fillId="0" borderId="73" xfId="38" applyNumberFormat="1" applyFont="1" applyFill="1" applyBorder="1" applyAlignment="1">
      <alignment horizontal="center" vertical="center"/>
    </xf>
    <xf numFmtId="165" fontId="17" fillId="0" borderId="74" xfId="38" applyNumberFormat="1" applyFont="1" applyFill="1" applyBorder="1" applyAlignment="1">
      <alignment horizontal="right" vertical="center"/>
    </xf>
    <xf numFmtId="165" fontId="17" fillId="0" borderId="74" xfId="38" applyNumberFormat="1" applyFont="1" applyFill="1" applyBorder="1" applyAlignment="1">
      <alignment horizontal="center" vertical="center"/>
    </xf>
    <xf numFmtId="165" fontId="17" fillId="0" borderId="75" xfId="38" applyNumberFormat="1" applyFont="1" applyFill="1" applyBorder="1" applyAlignment="1">
      <alignment horizontal="right" vertical="center"/>
    </xf>
    <xf numFmtId="0" fontId="17" fillId="0" borderId="76" xfId="36" applyFont="1" applyFill="1" applyBorder="1"/>
    <xf numFmtId="165" fontId="56"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9"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56"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9"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56"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56"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9"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73" xfId="37" applyNumberFormat="1" applyFont="1" applyFill="1" applyBorder="1" applyAlignment="1">
      <alignment horizontal="center" vertical="center"/>
    </xf>
    <xf numFmtId="165" fontId="17" fillId="0" borderId="74" xfId="37" applyNumberFormat="1" applyFont="1" applyFill="1" applyBorder="1" applyAlignment="1">
      <alignment horizontal="right" vertical="center"/>
    </xf>
    <xf numFmtId="165" fontId="17" fillId="0" borderId="74" xfId="37" applyNumberFormat="1" applyFont="1" applyFill="1" applyBorder="1" applyAlignment="1">
      <alignment horizontal="center" vertical="center"/>
    </xf>
    <xf numFmtId="165" fontId="17" fillId="0" borderId="75" xfId="37" applyNumberFormat="1" applyFont="1" applyFill="1" applyBorder="1" applyAlignment="1">
      <alignment horizontal="right" vertical="center"/>
    </xf>
    <xf numFmtId="0" fontId="17" fillId="0" borderId="76"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9"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52" fillId="0" borderId="0" xfId="36" applyNumberFormat="1" applyFont="1" applyFill="1"/>
    <xf numFmtId="174" fontId="4" fillId="0" borderId="0" xfId="36" quotePrefix="1" applyNumberFormat="1" applyFont="1" applyFill="1" applyAlignment="1" applyProtection="1">
      <alignment horizontal="left" vertical="center"/>
    </xf>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77"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78" xfId="2" applyFont="1" applyFill="1" applyBorder="1" applyAlignment="1" applyProtection="1">
      <alignment horizontal="left" vertical="center" indent="2"/>
      <protection locked="0"/>
    </xf>
    <xf numFmtId="0" fontId="4" fillId="0" borderId="78" xfId="2" applyNumberFormat="1" applyFont="1" applyFill="1" applyBorder="1" applyAlignment="1" applyProtection="1">
      <alignment horizontal="left" vertical="center" indent="2"/>
      <protection hidden="1"/>
    </xf>
    <xf numFmtId="0" fontId="53" fillId="0" borderId="78"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79" xfId="2" applyNumberFormat="1" applyFont="1" applyFill="1" applyBorder="1" applyAlignment="1" applyProtection="1">
      <alignment vertical="center"/>
      <protection hidden="1"/>
    </xf>
    <xf numFmtId="0" fontId="6" fillId="0" borderId="79" xfId="2" applyFont="1" applyFill="1" applyBorder="1" applyAlignment="1" applyProtection="1">
      <alignment vertical="center"/>
      <protection hidden="1"/>
    </xf>
    <xf numFmtId="0" fontId="58" fillId="0" borderId="79" xfId="2" applyNumberFormat="1" applyFont="1" applyFill="1" applyBorder="1" applyAlignment="1" applyProtection="1">
      <alignment vertical="center"/>
      <protection hidden="1"/>
    </xf>
    <xf numFmtId="0" fontId="4" fillId="0" borderId="78" xfId="2" applyNumberFormat="1" applyFont="1" applyFill="1" applyBorder="1" applyAlignment="1" applyProtection="1">
      <alignment horizontal="left" vertical="center" wrapText="1" indent="3"/>
      <protection hidden="1"/>
    </xf>
    <xf numFmtId="0" fontId="4" fillId="0" borderId="78" xfId="2" applyNumberFormat="1" applyFont="1" applyFill="1" applyBorder="1" applyAlignment="1" applyProtection="1">
      <alignment horizontal="left" vertical="center" indent="3"/>
      <protection hidden="1"/>
    </xf>
    <xf numFmtId="0" fontId="4" fillId="0" borderId="78" xfId="2" applyNumberFormat="1" applyFont="1" applyFill="1" applyBorder="1" applyAlignment="1" applyProtection="1">
      <alignment horizontal="left" vertical="center" wrapText="1" indent="2"/>
      <protection hidden="1"/>
    </xf>
    <xf numFmtId="0" fontId="4" fillId="0" borderId="78"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7" xfId="36" applyFont="1" applyFill="1" applyBorder="1" applyAlignment="1">
      <alignment horizontal="center" vertical="center"/>
    </xf>
    <xf numFmtId="0" fontId="6" fillId="2" borderId="61"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59" fillId="0" borderId="0" xfId="0" applyFont="1"/>
    <xf numFmtId="0" fontId="50" fillId="0" borderId="0" xfId="0" applyFont="1"/>
    <xf numFmtId="3" fontId="50" fillId="0" borderId="0" xfId="0" applyNumberFormat="1" applyFont="1"/>
    <xf numFmtId="3" fontId="0" fillId="0" borderId="0" xfId="0" applyNumberFormat="1"/>
    <xf numFmtId="167" fontId="6" fillId="0"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0"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7" fontId="4" fillId="0" borderId="19" xfId="0" applyNumberFormat="1" applyFont="1" applyFill="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0"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19" xfId="0" applyNumberFormat="1" applyFont="1" applyFill="1" applyBorder="1" applyAlignment="1">
      <alignment horizont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0" fillId="0" borderId="0" xfId="0" applyNumberFormat="1"/>
    <xf numFmtId="167" fontId="4" fillId="0"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0"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9" borderId="27" xfId="0" applyFont="1" applyFill="1" applyBorder="1" applyAlignment="1">
      <alignment horizontal="center"/>
    </xf>
    <xf numFmtId="0" fontId="6" fillId="4" borderId="27" xfId="0" applyFont="1" applyFill="1" applyBorder="1" applyAlignment="1">
      <alignment horizontal="center"/>
    </xf>
    <xf numFmtId="0" fontId="6" fillId="9" borderId="11" xfId="0" applyFont="1" applyFill="1" applyBorder="1" applyAlignment="1">
      <alignment horizontal="center"/>
    </xf>
    <xf numFmtId="0" fontId="6" fillId="9" borderId="12" xfId="0" applyFont="1" applyFill="1" applyBorder="1" applyAlignment="1">
      <alignment horizontal="center"/>
    </xf>
    <xf numFmtId="43" fontId="22" fillId="0" borderId="0" xfId="0" applyNumberFormat="1" applyFont="1"/>
    <xf numFmtId="43" fontId="12" fillId="0" borderId="66" xfId="1" applyFont="1" applyFill="1" applyBorder="1" applyAlignment="1">
      <alignment horizontal="center" vertical="top"/>
    </xf>
    <xf numFmtId="43" fontId="12" fillId="0" borderId="32" xfId="1" applyFont="1" applyFill="1" applyBorder="1" applyAlignment="1">
      <alignment horizontal="center" vertical="top"/>
    </xf>
    <xf numFmtId="43" fontId="12" fillId="0" borderId="67" xfId="1" applyFont="1" applyBorder="1" applyAlignment="1">
      <alignment horizontal="right"/>
    </xf>
    <xf numFmtId="0" fontId="12" fillId="0" borderId="31" xfId="0" applyFont="1" applyBorder="1" applyAlignment="1"/>
    <xf numFmtId="43" fontId="14" fillId="0" borderId="36" xfId="1" applyFont="1" applyFill="1" applyBorder="1" applyAlignment="1">
      <alignment horizontal="center" vertical="top"/>
    </xf>
    <xf numFmtId="43" fontId="14" fillId="0" borderId="9" xfId="1" applyFont="1" applyFill="1" applyBorder="1" applyAlignment="1">
      <alignment horizontal="center" vertical="top"/>
    </xf>
    <xf numFmtId="43" fontId="14" fillId="0" borderId="42" xfId="1" applyFont="1" applyBorder="1" applyAlignment="1"/>
    <xf numFmtId="43" fontId="14" fillId="0" borderId="42" xfId="1" applyFont="1" applyBorder="1" applyAlignment="1">
      <alignment horizontal="right"/>
    </xf>
    <xf numFmtId="0" fontId="14" fillId="0" borderId="8" xfId="0" applyFont="1" applyBorder="1" applyAlignment="1">
      <alignment horizontal="left"/>
    </xf>
    <xf numFmtId="43" fontId="14" fillId="0" borderId="29"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9" xfId="1" applyFont="1" applyBorder="1" applyAlignment="1">
      <alignment horizontal="right"/>
    </xf>
    <xf numFmtId="0" fontId="14" fillId="0" borderId="15" xfId="0" applyFont="1" applyBorder="1" applyAlignment="1">
      <alignment horizontal="left"/>
    </xf>
    <xf numFmtId="43" fontId="14" fillId="0" borderId="69" xfId="1" applyFont="1" applyBorder="1" applyAlignment="1"/>
    <xf numFmtId="43" fontId="14" fillId="0" borderId="57"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61" xfId="1" applyFont="1" applyBorder="1" applyAlignment="1">
      <alignment horizontal="right"/>
    </xf>
    <xf numFmtId="0" fontId="14" fillId="0" borderId="30" xfId="0" applyFont="1" applyBorder="1" applyAlignment="1">
      <alignment horizontal="left"/>
    </xf>
    <xf numFmtId="43" fontId="12" fillId="0" borderId="14" xfId="1" applyFont="1" applyFill="1" applyBorder="1" applyAlignment="1">
      <alignment horizontal="center" vertical="top"/>
    </xf>
    <xf numFmtId="43" fontId="12" fillId="0" borderId="27"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2" fillId="0" borderId="36" xfId="1" applyFont="1" applyBorder="1" applyAlignment="1">
      <alignment horizontal="center" vertical="top"/>
    </xf>
    <xf numFmtId="43" fontId="12" fillId="0" borderId="80"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81" xfId="0" applyFont="1" applyFill="1" applyBorder="1" applyAlignment="1">
      <alignment horizontal="center"/>
    </xf>
    <xf numFmtId="0" fontId="12" fillId="6" borderId="82" xfId="0" applyFont="1" applyFill="1" applyBorder="1" applyAlignment="1">
      <alignment horizontal="center"/>
    </xf>
    <xf numFmtId="0" fontId="4" fillId="0" borderId="0" xfId="0" applyFont="1" applyFill="1"/>
    <xf numFmtId="177" fontId="4" fillId="0" borderId="0" xfId="0" applyNumberFormat="1" applyFont="1" applyFill="1"/>
    <xf numFmtId="2" fontId="4" fillId="0" borderId="0" xfId="0" applyNumberFormat="1" applyFont="1" applyFill="1"/>
    <xf numFmtId="178" fontId="0" fillId="0" borderId="0" xfId="0" applyNumberFormat="1"/>
    <xf numFmtId="43" fontId="6" fillId="11" borderId="0" xfId="1" quotePrefix="1" applyFont="1" applyFill="1" applyBorder="1" applyAlignment="1">
      <alignment horizontal="right"/>
    </xf>
    <xf numFmtId="178" fontId="6" fillId="11" borderId="0" xfId="47" quotePrefix="1" applyNumberFormat="1" applyFont="1" applyFill="1" applyBorder="1" applyAlignment="1">
      <alignment horizontal="right"/>
    </xf>
    <xf numFmtId="178" fontId="6" fillId="11" borderId="0" xfId="47" applyNumberFormat="1" applyFont="1" applyFill="1" applyBorder="1" applyAlignment="1">
      <alignment horizontal="right"/>
    </xf>
    <xf numFmtId="177" fontId="6" fillId="11" borderId="0" xfId="47" quotePrefix="1" applyNumberFormat="1" applyFont="1" applyFill="1" applyBorder="1" applyAlignment="1">
      <alignment horizontal="right"/>
    </xf>
    <xf numFmtId="178" fontId="6" fillId="0" borderId="32" xfId="47" quotePrefix="1" applyNumberFormat="1" applyFont="1" applyFill="1" applyBorder="1" applyAlignment="1">
      <alignment horizontal="right"/>
    </xf>
    <xf numFmtId="177" fontId="6" fillId="0" borderId="32" xfId="47" quotePrefix="1" applyNumberFormat="1" applyFont="1" applyFill="1" applyBorder="1" applyAlignment="1">
      <alignment horizontal="right"/>
    </xf>
    <xf numFmtId="178" fontId="6" fillId="0" borderId="32" xfId="47" applyNumberFormat="1" applyFont="1" applyFill="1" applyBorder="1" applyAlignment="1">
      <alignment horizontal="right"/>
    </xf>
    <xf numFmtId="178" fontId="6" fillId="0" borderId="32" xfId="47" applyNumberFormat="1" applyFont="1" applyFill="1" applyBorder="1" applyAlignment="1">
      <alignment vertical="center"/>
    </xf>
    <xf numFmtId="177" fontId="4" fillId="0" borderId="29" xfId="47" applyNumberFormat="1" applyFont="1" applyFill="1" applyBorder="1" applyAlignment="1">
      <alignment horizontal="right"/>
    </xf>
    <xf numFmtId="177" fontId="4" fillId="0" borderId="69" xfId="47" quotePrefix="1" applyNumberFormat="1" applyFont="1" applyFill="1" applyBorder="1" applyAlignment="1">
      <alignment horizontal="right"/>
    </xf>
    <xf numFmtId="178" fontId="4" fillId="0" borderId="69" xfId="47" quotePrefix="1" applyNumberFormat="1" applyFont="1" applyFill="1" applyBorder="1" applyAlignment="1">
      <alignment horizontal="right"/>
    </xf>
    <xf numFmtId="178" fontId="4" fillId="0" borderId="16" xfId="47" applyNumberFormat="1" applyFont="1" applyFill="1" applyBorder="1" applyAlignment="1">
      <alignment horizontal="right"/>
    </xf>
    <xf numFmtId="0" fontId="4" fillId="0" borderId="15" xfId="0" applyFont="1" applyFill="1" applyBorder="1"/>
    <xf numFmtId="178" fontId="4" fillId="0" borderId="16" xfId="47" quotePrefix="1" applyNumberFormat="1" applyFont="1" applyFill="1" applyBorder="1" applyAlignment="1">
      <alignment horizontal="right"/>
    </xf>
    <xf numFmtId="177" fontId="4" fillId="0" borderId="29" xfId="47" quotePrefix="1" applyNumberFormat="1" applyFont="1" applyFill="1" applyBorder="1" applyAlignment="1">
      <alignment horizontal="right"/>
    </xf>
    <xf numFmtId="178" fontId="4" fillId="0" borderId="69" xfId="47" applyNumberFormat="1" applyFont="1" applyFill="1" applyBorder="1" applyAlignment="1">
      <alignment horizontal="right"/>
    </xf>
    <xf numFmtId="178" fontId="4" fillId="0" borderId="29" xfId="47" quotePrefix="1" applyNumberFormat="1" applyFont="1" applyFill="1" applyBorder="1" applyAlignment="1">
      <alignment horizontal="right"/>
    </xf>
    <xf numFmtId="177" fontId="4" fillId="0" borderId="16" xfId="47" quotePrefix="1" applyNumberFormat="1" applyFont="1" applyFill="1" applyBorder="1" applyAlignment="1">
      <alignment horizontal="right"/>
    </xf>
    <xf numFmtId="178" fontId="4" fillId="0" borderId="19" xfId="47" applyNumberFormat="1" applyFont="1" applyFill="1" applyBorder="1" applyAlignment="1">
      <alignment horizontal="right"/>
    </xf>
    <xf numFmtId="178" fontId="4" fillId="0" borderId="18" xfId="47" quotePrefix="1" applyNumberFormat="1" applyFont="1" applyFill="1" applyBorder="1" applyAlignment="1">
      <alignment horizontal="right"/>
    </xf>
    <xf numFmtId="178"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43" fontId="6" fillId="0" borderId="0" xfId="1" quotePrefix="1" applyFont="1" applyFill="1" applyBorder="1" applyAlignment="1">
      <alignment horizontal="right"/>
    </xf>
    <xf numFmtId="178" fontId="6" fillId="0" borderId="0" xfId="47" quotePrefix="1" applyNumberFormat="1" applyFont="1" applyFill="1" applyBorder="1" applyAlignment="1">
      <alignment horizontal="right"/>
    </xf>
    <xf numFmtId="43" fontId="6" fillId="0" borderId="0" xfId="1" applyFont="1" applyFill="1" applyBorder="1" applyAlignment="1">
      <alignment horizontal="right"/>
    </xf>
    <xf numFmtId="178" fontId="6" fillId="0" borderId="0" xfId="0" applyNumberFormat="1" applyFont="1" applyFill="1" applyBorder="1" applyAlignment="1">
      <alignment vertical="center"/>
    </xf>
    <xf numFmtId="43" fontId="6" fillId="0" borderId="27" xfId="1" applyFont="1" applyFill="1" applyBorder="1" applyAlignment="1">
      <alignment horizontal="right"/>
    </xf>
    <xf numFmtId="178" fontId="6" fillId="0" borderId="27" xfId="47" quotePrefix="1" applyNumberFormat="1" applyFont="1" applyFill="1" applyBorder="1" applyAlignment="1">
      <alignment horizontal="right"/>
    </xf>
    <xf numFmtId="178"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78" fontId="6" fillId="0" borderId="11" xfId="47" applyNumberFormat="1" applyFont="1" applyFill="1" applyBorder="1" applyAlignment="1">
      <alignment vertical="center"/>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78"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0" xfId="1" quotePrefix="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178"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77" fontId="4" fillId="0" borderId="9" xfId="47" quotePrefix="1" applyNumberFormat="1" applyFont="1" applyFill="1" applyBorder="1" applyAlignment="1">
      <alignment horizontal="right"/>
    </xf>
    <xf numFmtId="177" fontId="4" fillId="0" borderId="69" xfId="47" applyNumberFormat="1" applyFont="1" applyFill="1" applyBorder="1" applyAlignment="1">
      <alignment horizontal="right"/>
    </xf>
    <xf numFmtId="178" fontId="4" fillId="0" borderId="9" xfId="47" quotePrefix="1" applyNumberFormat="1" applyFont="1" applyFill="1" applyBorder="1" applyAlignment="1">
      <alignment horizontal="right"/>
    </xf>
    <xf numFmtId="0" fontId="4" fillId="0" borderId="8" xfId="0" applyFont="1" applyFill="1" applyBorder="1"/>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43" fontId="4" fillId="0" borderId="0" xfId="0" applyNumberFormat="1" applyFont="1" applyFill="1"/>
    <xf numFmtId="168" fontId="6" fillId="0" borderId="27" xfId="1" applyNumberFormat="1" applyFont="1" applyFill="1" applyBorder="1" applyAlignment="1">
      <alignment horizontal="right"/>
    </xf>
    <xf numFmtId="177" fontId="4" fillId="0" borderId="10" xfId="47" quotePrefix="1" applyNumberFormat="1" applyFont="1" applyFill="1" applyBorder="1" applyAlignment="1">
      <alignment horizontal="right"/>
    </xf>
    <xf numFmtId="177" fontId="4" fillId="0" borderId="17" xfId="47" quotePrefix="1" applyNumberFormat="1" applyFont="1" applyFill="1" applyBorder="1" applyAlignment="1">
      <alignment horizontal="right"/>
    </xf>
    <xf numFmtId="177"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77"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77" fontId="6" fillId="0" borderId="27" xfId="47" quotePrefix="1" applyNumberFormat="1" applyFont="1" applyFill="1" applyBorder="1" applyAlignment="1">
      <alignment horizontal="right"/>
    </xf>
    <xf numFmtId="0" fontId="6" fillId="0" borderId="11" xfId="0" applyFont="1" applyFill="1" applyBorder="1" applyAlignment="1">
      <alignment horizontal="center" vertical="center"/>
    </xf>
    <xf numFmtId="177" fontId="4" fillId="0" borderId="29" xfId="45" applyNumberFormat="1" applyFont="1" applyFill="1" applyBorder="1" applyAlignment="1">
      <alignment horizontal="right"/>
    </xf>
    <xf numFmtId="178" fontId="4" fillId="0" borderId="16" xfId="45" applyNumberFormat="1" applyFont="1" applyFill="1" applyBorder="1" applyAlignment="1">
      <alignment horizontal="right"/>
    </xf>
    <xf numFmtId="178" fontId="4" fillId="0" borderId="29" xfId="44" applyNumberFormat="1" applyFont="1" applyFill="1" applyBorder="1" applyAlignment="1">
      <alignment horizontal="right"/>
    </xf>
    <xf numFmtId="178" fontId="4" fillId="0" borderId="16" xfId="44" applyNumberFormat="1" applyFont="1" applyFill="1" applyBorder="1" applyAlignment="1">
      <alignment horizontal="right"/>
    </xf>
    <xf numFmtId="177"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34" xfId="1" applyFont="1" applyFill="1" applyBorder="1" applyAlignment="1">
      <alignment horizontal="right"/>
    </xf>
    <xf numFmtId="178" fontId="6" fillId="0" borderId="27" xfId="45" applyNumberFormat="1" applyFont="1" applyFill="1" applyBorder="1" applyAlignment="1">
      <alignment horizontal="right"/>
    </xf>
    <xf numFmtId="177" fontId="4" fillId="0" borderId="69" xfId="45" applyNumberFormat="1" applyFont="1" applyFill="1" applyBorder="1" applyAlignment="1">
      <alignment horizontal="right"/>
    </xf>
    <xf numFmtId="177" fontId="4" fillId="0" borderId="16" xfId="45" applyNumberFormat="1" applyFont="1" applyFill="1" applyBorder="1" applyAlignment="1">
      <alignment horizontal="right"/>
    </xf>
    <xf numFmtId="177" fontId="4" fillId="0" borderId="61" xfId="45" applyNumberFormat="1" applyFont="1" applyFill="1" applyBorder="1" applyAlignment="1">
      <alignment horizontal="right"/>
    </xf>
    <xf numFmtId="178" fontId="4" fillId="0" borderId="20" xfId="45" applyNumberFormat="1" applyFont="1" applyFill="1" applyBorder="1" applyAlignment="1">
      <alignment horizontal="right"/>
    </xf>
    <xf numFmtId="178" fontId="4" fillId="12" borderId="20" xfId="45" applyNumberFormat="1" applyFont="1" applyFill="1" applyBorder="1" applyAlignment="1">
      <alignment horizontal="right"/>
    </xf>
    <xf numFmtId="179" fontId="0" fillId="0" borderId="0" xfId="0" applyNumberFormat="1"/>
    <xf numFmtId="177" fontId="4" fillId="0" borderId="20" xfId="45" applyNumberFormat="1" applyFont="1" applyFill="1" applyBorder="1" applyAlignment="1">
      <alignment horizontal="right"/>
    </xf>
    <xf numFmtId="177" fontId="6" fillId="0" borderId="28" xfId="43" applyNumberFormat="1" applyFont="1" applyFill="1" applyBorder="1" applyAlignment="1">
      <alignment horizontal="right"/>
    </xf>
    <xf numFmtId="178" fontId="6" fillId="0" borderId="34" xfId="44" applyNumberFormat="1" applyFont="1" applyFill="1" applyBorder="1" applyAlignment="1">
      <alignment horizontal="right"/>
    </xf>
    <xf numFmtId="177" fontId="6" fillId="0" borderId="34" xfId="44" applyNumberFormat="1" applyFont="1" applyFill="1" applyBorder="1" applyAlignment="1">
      <alignment horizontal="right"/>
    </xf>
    <xf numFmtId="177" fontId="6" fillId="0" borderId="27" xfId="43" applyNumberFormat="1" applyFont="1" applyFill="1" applyBorder="1" applyAlignment="1">
      <alignment horizontal="right"/>
    </xf>
    <xf numFmtId="178" fontId="6" fillId="0" borderId="27" xfId="43" applyNumberFormat="1" applyFont="1" applyFill="1" applyBorder="1" applyAlignment="1">
      <alignment horizontal="right"/>
    </xf>
    <xf numFmtId="177" fontId="4" fillId="0" borderId="27" xfId="43" quotePrefix="1" applyNumberFormat="1" applyFont="1" applyFill="1" applyBorder="1" applyAlignment="1">
      <alignment horizontal="right"/>
    </xf>
    <xf numFmtId="168" fontId="0" fillId="0" borderId="0" xfId="0" applyNumberFormat="1"/>
    <xf numFmtId="177" fontId="4" fillId="0" borderId="29" xfId="43" quotePrefix="1" applyNumberFormat="1" applyFont="1" applyFill="1" applyBorder="1" applyAlignment="1">
      <alignment horizontal="right"/>
    </xf>
    <xf numFmtId="177" fontId="4" fillId="0" borderId="16" xfId="43" quotePrefix="1" applyNumberFormat="1" applyFont="1" applyFill="1" applyBorder="1" applyAlignment="1">
      <alignment horizontal="right"/>
    </xf>
    <xf numFmtId="178" fontId="4" fillId="0" borderId="69" xfId="44" applyNumberFormat="1" applyFont="1" applyFill="1" applyBorder="1" applyAlignment="1">
      <alignment horizontal="right"/>
    </xf>
    <xf numFmtId="177" fontId="4" fillId="0" borderId="69" xfId="43" quotePrefix="1" applyNumberFormat="1" applyFont="1" applyFill="1" applyBorder="1" applyAlignment="1">
      <alignment horizontal="right"/>
    </xf>
    <xf numFmtId="178"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77" fontId="0" fillId="0" borderId="0" xfId="0" applyNumberFormat="1"/>
    <xf numFmtId="178" fontId="4" fillId="0" borderId="16" xfId="43" quotePrefix="1" applyNumberFormat="1" applyFont="1" applyFill="1" applyBorder="1" applyAlignment="1">
      <alignment horizontal="right"/>
    </xf>
    <xf numFmtId="177" fontId="4" fillId="0" borderId="19" xfId="43" applyNumberFormat="1" applyFont="1" applyFill="1" applyBorder="1" applyAlignment="1">
      <alignment horizontal="right"/>
    </xf>
    <xf numFmtId="177" fontId="4" fillId="0" borderId="69" xfId="44" applyNumberFormat="1" applyFont="1" applyFill="1" applyBorder="1" applyAlignment="1">
      <alignment horizontal="right"/>
    </xf>
    <xf numFmtId="178" fontId="4" fillId="0" borderId="16" xfId="43" applyNumberFormat="1" applyFont="1" applyFill="1" applyBorder="1" applyAlignment="1">
      <alignment horizontal="right"/>
    </xf>
    <xf numFmtId="177" fontId="4" fillId="0" borderId="0" xfId="44" applyNumberFormat="1" applyFont="1" applyFill="1" applyBorder="1" applyAlignment="1">
      <alignment horizontal="right"/>
    </xf>
    <xf numFmtId="177" fontId="4" fillId="0" borderId="16" xfId="43" applyNumberFormat="1" applyFont="1" applyFill="1" applyBorder="1" applyAlignment="1">
      <alignment horizontal="right"/>
    </xf>
    <xf numFmtId="178" fontId="4" fillId="0" borderId="20" xfId="43" applyNumberFormat="1" applyFont="1" applyFill="1" applyBorder="1" applyAlignment="1">
      <alignment horizontal="right"/>
    </xf>
    <xf numFmtId="177" fontId="4" fillId="0" borderId="61" xfId="43" quotePrefix="1" applyNumberFormat="1" applyFont="1" applyFill="1" applyBorder="1" applyAlignment="1">
      <alignment horizontal="right"/>
    </xf>
    <xf numFmtId="177" fontId="4" fillId="0" borderId="20" xfId="43" applyNumberFormat="1" applyFont="1" applyFill="1" applyBorder="1" applyAlignment="1">
      <alignment horizontal="right"/>
    </xf>
    <xf numFmtId="177"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0" applyNumberFormat="1" applyFont="1" applyFill="1"/>
    <xf numFmtId="168" fontId="4" fillId="0" borderId="0" xfId="1" applyNumberFormat="1" applyFont="1" applyFill="1"/>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9"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78"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68" fontId="6" fillId="0" borderId="67" xfId="49" applyNumberFormat="1" applyFont="1" applyFill="1" applyBorder="1" applyAlignment="1">
      <alignment horizontal="right" vertical="center"/>
    </xf>
    <xf numFmtId="178" fontId="6" fillId="0" borderId="67" xfId="48" applyNumberFormat="1" applyFont="1" applyFill="1" applyBorder="1" applyAlignment="1">
      <alignment vertical="center"/>
    </xf>
    <xf numFmtId="178"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42" xfId="49" applyNumberFormat="1" applyFont="1" applyFill="1" applyBorder="1" applyAlignment="1">
      <alignment horizontal="right" vertical="center"/>
    </xf>
    <xf numFmtId="178" fontId="4" fillId="0" borderId="69" xfId="48" applyNumberFormat="1" applyFont="1" applyFill="1" applyBorder="1"/>
    <xf numFmtId="178" fontId="4" fillId="0" borderId="9" xfId="48" applyNumberFormat="1" applyFont="1" applyFill="1" applyBorder="1"/>
    <xf numFmtId="178" fontId="4" fillId="0" borderId="69" xfId="50" applyNumberFormat="1" applyFont="1" applyFill="1" applyBorder="1"/>
    <xf numFmtId="178" fontId="4" fillId="0" borderId="16" xfId="48" applyNumberFormat="1" applyFont="1" applyFill="1" applyBorder="1"/>
    <xf numFmtId="178" fontId="4" fillId="0" borderId="0" xfId="48" applyNumberFormat="1" applyFont="1" applyFill="1" applyBorder="1"/>
    <xf numFmtId="178" fontId="4" fillId="0" borderId="16" xfId="7" applyNumberFormat="1" applyFont="1" applyFill="1" applyBorder="1"/>
    <xf numFmtId="178" fontId="4" fillId="0" borderId="69" xfId="7" applyNumberFormat="1" applyFont="1" applyFill="1" applyBorder="1"/>
    <xf numFmtId="41" fontId="4" fillId="0" borderId="0" xfId="0" applyNumberFormat="1" applyFont="1" applyFill="1"/>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78"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68" xfId="5" applyNumberFormat="1" applyFont="1" applyFill="1" applyBorder="1" applyAlignment="1">
      <alignment horizontal="center"/>
    </xf>
    <xf numFmtId="0" fontId="6" fillId="0" borderId="31" xfId="51" applyFont="1" applyFill="1" applyBorder="1" applyAlignment="1">
      <alignment horizontal="left"/>
    </xf>
    <xf numFmtId="2" fontId="4" fillId="0"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8" xfId="5" applyNumberFormat="1" applyFont="1" applyFill="1" applyBorder="1" applyAlignment="1">
      <alignment horizontal="center"/>
    </xf>
    <xf numFmtId="1" fontId="4" fillId="0" borderId="27" xfId="5" applyNumberFormat="1" applyFont="1" applyFill="1" applyBorder="1" applyAlignment="1">
      <alignment horizontal="center"/>
    </xf>
    <xf numFmtId="2" fontId="4" fillId="0" borderId="28" xfId="51" applyNumberFormat="1" applyFont="1" applyFill="1" applyBorder="1" applyAlignment="1">
      <alignment horizontal="center"/>
    </xf>
    <xf numFmtId="2" fontId="4" fillId="0" borderId="0" xfId="51" applyNumberFormat="1" applyFont="1" applyFill="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5" fontId="4" fillId="0" borderId="28" xfId="51" applyNumberFormat="1" applyFont="1" applyFill="1" applyBorder="1" applyAlignment="1">
      <alignment horizontal="center"/>
    </xf>
    <xf numFmtId="165" fontId="4" fillId="0" borderId="27"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27"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28" xfId="51" applyNumberFormat="1" applyFont="1" applyFill="1" applyBorder="1" applyAlignment="1">
      <alignment horizontal="center"/>
    </xf>
    <xf numFmtId="165" fontId="19" fillId="0" borderId="27"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5" fontId="4" fillId="0" borderId="12" xfId="51" applyNumberFormat="1" applyFont="1" applyFill="1" applyBorder="1" applyAlignment="1">
      <alignment horizontal="center"/>
    </xf>
    <xf numFmtId="0" fontId="4" fillId="0" borderId="27" xfId="51" applyFont="1" applyFill="1" applyBorder="1"/>
    <xf numFmtId="165" fontId="4" fillId="0" borderId="83" xfId="51" applyNumberFormat="1" applyFont="1" applyFill="1" applyBorder="1" applyAlignment="1">
      <alignment horizontal="center"/>
    </xf>
    <xf numFmtId="165" fontId="4" fillId="0" borderId="80" xfId="51" applyNumberFormat="1" applyFont="1" applyFill="1" applyBorder="1" applyAlignment="1">
      <alignment horizontal="center"/>
    </xf>
    <xf numFmtId="165" fontId="4" fillId="0" borderId="84" xfId="51" applyNumberFormat="1" applyFont="1" applyFill="1" applyBorder="1" applyAlignment="1">
      <alignment horizontal="center"/>
    </xf>
    <xf numFmtId="0" fontId="4" fillId="0" borderId="80" xfId="51" applyFont="1" applyFill="1" applyBorder="1"/>
    <xf numFmtId="0" fontId="4" fillId="0" borderId="85" xfId="51" applyFont="1" applyFill="1" applyBorder="1" applyAlignment="1">
      <alignment horizontal="left" indent="1"/>
    </xf>
    <xf numFmtId="0" fontId="4" fillId="2" borderId="81" xfId="51" applyFont="1" applyFill="1" applyBorder="1"/>
    <xf numFmtId="0" fontId="4" fillId="2" borderId="82" xfId="51" applyFont="1" applyFill="1" applyBorder="1"/>
    <xf numFmtId="0" fontId="4" fillId="2" borderId="86" xfId="51" applyFont="1" applyFill="1" applyBorder="1"/>
    <xf numFmtId="0" fontId="6" fillId="2" borderId="82" xfId="51" applyFont="1" applyFill="1" applyBorder="1" applyAlignment="1">
      <alignment horizontal="left"/>
    </xf>
    <xf numFmtId="0" fontId="6" fillId="2" borderId="87" xfId="51" applyFont="1" applyFill="1" applyBorder="1" applyAlignment="1">
      <alignment horizontal="left"/>
    </xf>
    <xf numFmtId="0" fontId="6" fillId="2" borderId="7"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78" fontId="4" fillId="0" borderId="0" xfId="5" applyNumberFormat="1" applyFont="1" applyFill="1"/>
    <xf numFmtId="43" fontId="4" fillId="0" borderId="0" xfId="5" applyNumberFormat="1" applyFont="1" applyFill="1"/>
    <xf numFmtId="179" fontId="4" fillId="0" borderId="0" xfId="5" applyNumberFormat="1" applyFont="1" applyFill="1"/>
    <xf numFmtId="43" fontId="6" fillId="0" borderId="70" xfId="1" applyFont="1" applyFill="1" applyBorder="1"/>
    <xf numFmtId="168" fontId="6" fillId="0" borderId="63" xfId="7" applyNumberFormat="1" applyFont="1" applyFill="1" applyBorder="1"/>
    <xf numFmtId="43" fontId="6" fillId="0" borderId="71" xfId="1" applyFont="1" applyFill="1" applyBorder="1"/>
    <xf numFmtId="168" fontId="6" fillId="0" borderId="88" xfId="1" applyNumberFormat="1" applyFont="1" applyFill="1" applyBorder="1"/>
    <xf numFmtId="43" fontId="6" fillId="0" borderId="59" xfId="7" quotePrefix="1" applyFont="1" applyFill="1" applyBorder="1" applyAlignment="1">
      <alignment horizontal="center"/>
    </xf>
    <xf numFmtId="43" fontId="6" fillId="0" borderId="22" xfId="7" quotePrefix="1" applyFont="1" applyFill="1" applyBorder="1" applyAlignment="1">
      <alignment horizontal="center"/>
    </xf>
    <xf numFmtId="168" fontId="6" fillId="0" borderId="22" xfId="7"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8" fontId="4" fillId="0" borderId="89" xfId="1" applyNumberFormat="1" applyFont="1" applyFill="1" applyBorder="1"/>
    <xf numFmtId="43" fontId="4" fillId="0" borderId="50" xfId="1" applyFont="1" applyFill="1" applyBorder="1"/>
    <xf numFmtId="177" fontId="4" fillId="0" borderId="89" xfId="5" applyNumberFormat="1" applyFont="1" applyFill="1" applyBorder="1"/>
    <xf numFmtId="178" fontId="4" fillId="0" borderId="90" xfId="5" applyNumberFormat="1" applyFont="1" applyFill="1" applyBorder="1"/>
    <xf numFmtId="177" fontId="4" fillId="0" borderId="50" xfId="52" applyNumberFormat="1" applyFont="1" applyFill="1" applyBorder="1"/>
    <xf numFmtId="177" fontId="4" fillId="0" borderId="50" xfId="5" applyNumberFormat="1" applyFont="1" applyFill="1" applyBorder="1"/>
    <xf numFmtId="178" fontId="4" fillId="0" borderId="50" xfId="5" applyNumberFormat="1" applyFont="1" applyFill="1" applyBorder="1"/>
    <xf numFmtId="178" fontId="4" fillId="0" borderId="90" xfId="52" applyNumberFormat="1" applyFont="1" applyFill="1" applyBorder="1"/>
    <xf numFmtId="178" fontId="4" fillId="0" borderId="50" xfId="52" applyNumberFormat="1" applyFont="1" applyFill="1" applyBorder="1"/>
    <xf numFmtId="0" fontId="4" fillId="0" borderId="53" xfId="5" applyFont="1" applyFill="1" applyBorder="1"/>
    <xf numFmtId="43" fontId="4" fillId="0" borderId="17" xfId="1" applyFont="1" applyFill="1" applyBorder="1"/>
    <xf numFmtId="168" fontId="4" fillId="0" borderId="19" xfId="1" applyNumberFormat="1" applyFont="1" applyFill="1" applyBorder="1"/>
    <xf numFmtId="43" fontId="4" fillId="0" borderId="16" xfId="1" applyFont="1" applyFill="1" applyBorder="1"/>
    <xf numFmtId="177" fontId="4" fillId="0" borderId="19" xfId="5" applyNumberFormat="1" applyFont="1" applyFill="1" applyBorder="1"/>
    <xf numFmtId="178" fontId="4" fillId="0" borderId="69" xfId="5" applyNumberFormat="1" applyFont="1" applyFill="1" applyBorder="1"/>
    <xf numFmtId="177" fontId="4" fillId="0" borderId="16" xfId="52" applyNumberFormat="1" applyFont="1" applyFill="1" applyBorder="1"/>
    <xf numFmtId="177" fontId="4" fillId="0" borderId="16" xfId="5" applyNumberFormat="1" applyFont="1" applyFill="1" applyBorder="1"/>
    <xf numFmtId="178" fontId="4" fillId="0" borderId="16" xfId="5" applyNumberFormat="1" applyFont="1" applyFill="1" applyBorder="1"/>
    <xf numFmtId="178" fontId="4" fillId="0" borderId="69" xfId="52" applyNumberFormat="1" applyFont="1" applyFill="1" applyBorder="1"/>
    <xf numFmtId="178" fontId="4" fillId="0" borderId="16" xfId="52" applyNumberFormat="1" applyFont="1" applyFill="1" applyBorder="1"/>
    <xf numFmtId="0" fontId="4" fillId="0" borderId="15" xfId="5" applyFont="1" applyFill="1" applyBorder="1"/>
    <xf numFmtId="43" fontId="4" fillId="0" borderId="91" xfId="1" applyFont="1" applyFill="1" applyBorder="1"/>
    <xf numFmtId="168" fontId="4" fillId="0" borderId="0" xfId="1" applyNumberFormat="1" applyFont="1" applyFill="1" applyBorder="1"/>
    <xf numFmtId="43" fontId="4" fillId="0" borderId="92" xfId="1" applyFont="1" applyFill="1" applyBorder="1"/>
    <xf numFmtId="177" fontId="4" fillId="0" borderId="93" xfId="5" applyNumberFormat="1" applyFont="1" applyFill="1" applyBorder="1"/>
    <xf numFmtId="178" fontId="4" fillId="0" borderId="94" xfId="7" applyNumberFormat="1" applyFont="1" applyFill="1" applyBorder="1"/>
    <xf numFmtId="177" fontId="4" fillId="0" borderId="92" xfId="52" applyNumberFormat="1" applyFont="1" applyFill="1" applyBorder="1"/>
    <xf numFmtId="177" fontId="4" fillId="0" borderId="92" xfId="5" applyNumberFormat="1" applyFont="1" applyFill="1" applyBorder="1"/>
    <xf numFmtId="178" fontId="4" fillId="0" borderId="92" xfId="7" applyNumberFormat="1" applyFont="1" applyFill="1" applyBorder="1"/>
    <xf numFmtId="178" fontId="4" fillId="0" borderId="94" xfId="52" applyNumberFormat="1" applyFont="1" applyFill="1" applyBorder="1"/>
    <xf numFmtId="178" fontId="4" fillId="0" borderId="92" xfId="52" applyNumberFormat="1" applyFont="1" applyFill="1" applyBorder="1"/>
    <xf numFmtId="0" fontId="4" fillId="0" borderId="95" xfId="5" applyFont="1" applyFill="1" applyBorder="1"/>
    <xf numFmtId="0" fontId="6" fillId="2" borderId="81" xfId="5" applyFont="1" applyFill="1" applyBorder="1" applyAlignment="1">
      <alignment horizontal="center" vertical="center"/>
    </xf>
    <xf numFmtId="0" fontId="6" fillId="2" borderId="82"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9" xfId="5" applyFont="1" applyFill="1" applyBorder="1" applyAlignment="1">
      <alignment horizontal="center" vertical="center"/>
    </xf>
    <xf numFmtId="0" fontId="6" fillId="2" borderId="61"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6"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96" xfId="1" applyFont="1" applyFill="1" applyBorder="1" applyAlignment="1">
      <alignment horizontal="right" vertical="center"/>
    </xf>
    <xf numFmtId="43" fontId="6" fillId="0" borderId="71" xfId="1" applyFont="1" applyFill="1" applyBorder="1" applyAlignment="1">
      <alignment horizontal="right" vertical="center"/>
    </xf>
    <xf numFmtId="43" fontId="6" fillId="0" borderId="97" xfId="1" applyFont="1" applyFill="1" applyBorder="1" applyAlignment="1">
      <alignment horizontal="right" vertical="center"/>
    </xf>
    <xf numFmtId="43" fontId="6" fillId="0" borderId="97" xfId="1" quotePrefix="1" applyFont="1" applyFill="1" applyBorder="1" applyAlignment="1">
      <alignment horizontal="right" vertical="center"/>
    </xf>
    <xf numFmtId="43" fontId="6" fillId="0" borderId="71" xfId="1" quotePrefix="1" applyFont="1" applyFill="1" applyBorder="1" applyAlignment="1">
      <alignment horizontal="right" vertical="center"/>
    </xf>
    <xf numFmtId="43" fontId="6" fillId="0" borderId="98" xfId="1" applyFont="1" applyFill="1" applyBorder="1" applyAlignment="1" applyProtection="1">
      <alignment horizontal="right" vertical="center"/>
    </xf>
    <xf numFmtId="43" fontId="6" fillId="0" borderId="88" xfId="1" applyFont="1" applyFill="1" applyBorder="1" applyAlignment="1">
      <alignment horizontal="right" vertical="center"/>
    </xf>
    <xf numFmtId="0" fontId="6" fillId="0" borderId="72"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9"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9"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69"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99" xfId="31" applyFont="1" applyFill="1" applyBorder="1" applyAlignment="1">
      <alignment horizontal="center" vertical="center"/>
    </xf>
    <xf numFmtId="0" fontId="6" fillId="4" borderId="82" xfId="31" quotePrefix="1" applyFont="1" applyFill="1" applyBorder="1" applyAlignment="1">
      <alignment horizontal="center" vertical="center"/>
    </xf>
    <xf numFmtId="0" fontId="6" fillId="4" borderId="100" xfId="31" applyFont="1" applyFill="1" applyBorder="1" applyAlignment="1" applyProtection="1">
      <alignment horizontal="center" vertical="center"/>
    </xf>
    <xf numFmtId="0" fontId="6" fillId="4" borderId="82" xfId="31" applyFont="1" applyFill="1" applyBorder="1" applyAlignment="1" applyProtection="1">
      <alignment horizontal="center" vertical="center"/>
    </xf>
    <xf numFmtId="0" fontId="6" fillId="4" borderId="101"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51" fillId="0" borderId="0" xfId="5" applyFont="1" applyAlignment="1">
      <alignment horizontal="center" vertical="center"/>
    </xf>
    <xf numFmtId="0" fontId="22" fillId="5" borderId="0" xfId="0" applyFont="1" applyFill="1"/>
    <xf numFmtId="165" fontId="22" fillId="0" borderId="0" xfId="0" applyNumberFormat="1" applyFont="1" applyBorder="1"/>
    <xf numFmtId="0" fontId="0" fillId="0" borderId="0" xfId="0" applyBorder="1"/>
    <xf numFmtId="0" fontId="22" fillId="0" borderId="0" xfId="0" applyFont="1" applyBorder="1" applyAlignment="1">
      <alignment horizontal="center" vertical="center"/>
    </xf>
    <xf numFmtId="165" fontId="22" fillId="0" borderId="19" xfId="0" applyNumberFormat="1" applyFont="1" applyBorder="1"/>
    <xf numFmtId="180" fontId="22" fillId="0" borderId="16" xfId="0" applyNumberFormat="1" applyFont="1" applyBorder="1"/>
    <xf numFmtId="165" fontId="22" fillId="2" borderId="28" xfId="0" applyNumberFormat="1" applyFont="1" applyFill="1" applyBorder="1"/>
    <xf numFmtId="165" fontId="22" fillId="2" borderId="27" xfId="0" applyNumberFormat="1" applyFont="1" applyFill="1" applyBorder="1"/>
    <xf numFmtId="180" fontId="22" fillId="2" borderId="27" xfId="0" applyNumberFormat="1" applyFont="1" applyFill="1" applyBorder="1"/>
    <xf numFmtId="180" fontId="22" fillId="0" borderId="40" xfId="0" applyNumberFormat="1" applyFont="1" applyBorder="1"/>
    <xf numFmtId="180" fontId="22" fillId="0" borderId="19" xfId="0" applyNumberFormat="1" applyFont="1" applyBorder="1"/>
    <xf numFmtId="165" fontId="22" fillId="0" borderId="10" xfId="0" applyNumberFormat="1" applyFont="1" applyBorder="1"/>
    <xf numFmtId="165" fontId="22" fillId="0" borderId="9" xfId="0" applyNumberFormat="1" applyFont="1" applyBorder="1"/>
    <xf numFmtId="180"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80" fontId="22" fillId="0" borderId="16" xfId="0" applyNumberFormat="1" applyFont="1" applyFill="1" applyBorder="1"/>
    <xf numFmtId="180" fontId="22" fillId="0" borderId="20" xfId="0" applyNumberFormat="1" applyFont="1" applyBorder="1"/>
    <xf numFmtId="168" fontId="22" fillId="13" borderId="28" xfId="1" applyNumberFormat="1" applyFont="1" applyFill="1" applyBorder="1"/>
    <xf numFmtId="168" fontId="22" fillId="13" borderId="27" xfId="1" applyNumberFormat="1" applyFont="1" applyFill="1" applyBorder="1"/>
    <xf numFmtId="165" fontId="22" fillId="0" borderId="27" xfId="0" applyNumberFormat="1" applyFont="1" applyBorder="1"/>
    <xf numFmtId="180" fontId="22" fillId="13" borderId="27" xfId="0" applyNumberFormat="1" applyFont="1" applyFill="1" applyBorder="1"/>
    <xf numFmtId="0" fontId="22" fillId="13" borderId="11" xfId="0" applyFont="1" applyFill="1" applyBorder="1"/>
    <xf numFmtId="168" fontId="22" fillId="0" borderId="28" xfId="1" applyNumberFormat="1" applyFont="1" applyBorder="1"/>
    <xf numFmtId="168" fontId="22" fillId="0" borderId="27" xfId="1" applyNumberFormat="1" applyFont="1" applyBorder="1"/>
    <xf numFmtId="180"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22" fillId="0" borderId="0" xfId="0" applyFont="1" applyFill="1" applyBorder="1"/>
    <xf numFmtId="165" fontId="22" fillId="0" borderId="29" xfId="0" applyNumberFormat="1" applyFont="1" applyBorder="1"/>
    <xf numFmtId="0" fontId="22" fillId="2" borderId="27" xfId="0" applyFont="1" applyFill="1" applyBorder="1"/>
    <xf numFmtId="0" fontId="22" fillId="0" borderId="0" xfId="0" applyFont="1" applyFill="1"/>
    <xf numFmtId="0" fontId="22" fillId="13" borderId="0" xfId="0" applyFont="1" applyFill="1"/>
    <xf numFmtId="0" fontId="22" fillId="0" borderId="9" xfId="0" applyFont="1" applyBorder="1"/>
    <xf numFmtId="180" fontId="22" fillId="0" borderId="22" xfId="0" applyNumberFormat="1" applyFont="1" applyBorder="1"/>
    <xf numFmtId="165" fontId="22" fillId="0" borderId="25" xfId="0" applyNumberFormat="1" applyFont="1" applyBorder="1"/>
    <xf numFmtId="165" fontId="22" fillId="0" borderId="59" xfId="0" applyNumberFormat="1" applyFont="1" applyBorder="1"/>
    <xf numFmtId="0" fontId="22" fillId="0" borderId="22" xfId="0" applyFont="1" applyBorder="1"/>
    <xf numFmtId="165" fontId="22" fillId="0" borderId="56" xfId="0" applyNumberFormat="1" applyFont="1" applyBorder="1"/>
    <xf numFmtId="2" fontId="22" fillId="0" borderId="20" xfId="0" applyNumberFormat="1" applyFont="1" applyBorder="1" applyAlignment="1">
      <alignment horizontal="center"/>
    </xf>
    <xf numFmtId="2" fontId="22" fillId="0" borderId="16" xfId="0" applyNumberFormat="1" applyFont="1" applyBorder="1" applyAlignment="1">
      <alignment horizontal="center"/>
    </xf>
    <xf numFmtId="180" fontId="22" fillId="2" borderId="9" xfId="0" applyNumberFormat="1" applyFont="1" applyFill="1" applyBorder="1"/>
    <xf numFmtId="2" fontId="22" fillId="2" borderId="9" xfId="0" applyNumberFormat="1" applyFont="1" applyFill="1" applyBorder="1" applyAlignment="1">
      <alignment horizontal="center"/>
    </xf>
    <xf numFmtId="2" fontId="22" fillId="0" borderId="16" xfId="0" applyNumberFormat="1" applyFont="1" applyFill="1" applyBorder="1" applyAlignment="1">
      <alignment horizontal="center"/>
    </xf>
    <xf numFmtId="2" fontId="22" fillId="0" borderId="18" xfId="0" applyNumberFormat="1" applyFont="1" applyBorder="1" applyAlignment="1">
      <alignment horizontal="center"/>
    </xf>
    <xf numFmtId="2" fontId="22" fillId="0" borderId="17" xfId="0" applyNumberFormat="1" applyFont="1" applyBorder="1" applyAlignment="1">
      <alignment horizontal="center"/>
    </xf>
    <xf numFmtId="2" fontId="22" fillId="2" borderId="10" xfId="0" applyNumberFormat="1" applyFont="1" applyFill="1" applyBorder="1" applyAlignment="1">
      <alignment horizontal="center"/>
    </xf>
    <xf numFmtId="2" fontId="22" fillId="0" borderId="17" xfId="0" applyNumberFormat="1" applyFont="1" applyFill="1" applyBorder="1" applyAlignment="1">
      <alignment horizontal="center"/>
    </xf>
    <xf numFmtId="2" fontId="22" fillId="0" borderId="22" xfId="0" applyNumberFormat="1" applyFont="1" applyBorder="1" applyAlignment="1">
      <alignment horizontal="center"/>
    </xf>
    <xf numFmtId="2" fontId="22" fillId="0" borderId="23" xfId="0" applyNumberFormat="1" applyFont="1" applyBorder="1" applyAlignment="1">
      <alignment horizontal="center"/>
    </xf>
    <xf numFmtId="0" fontId="22" fillId="0" borderId="0" xfId="21" applyFont="1" applyFill="1"/>
    <xf numFmtId="43" fontId="22" fillId="0" borderId="0" xfId="21" applyNumberFormat="1" applyFont="1" applyFill="1"/>
    <xf numFmtId="0" fontId="13" fillId="0" borderId="0" xfId="21" applyFont="1" applyFill="1"/>
    <xf numFmtId="168" fontId="0" fillId="0" borderId="0" xfId="0" applyNumberFormat="1" applyFill="1"/>
    <xf numFmtId="165"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8" fontId="13" fillId="0" borderId="22" xfId="23" applyNumberFormat="1" applyFont="1" applyFill="1" applyBorder="1"/>
    <xf numFmtId="0" fontId="17" fillId="0" borderId="22" xfId="21" applyFont="1" applyFill="1" applyBorder="1" applyAlignment="1">
      <alignment horizontal="center"/>
    </xf>
    <xf numFmtId="0" fontId="17" fillId="0" borderId="102"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168" fontId="13" fillId="0" borderId="16" xfId="23" applyNumberFormat="1" applyFont="1" applyFill="1" applyBorder="1"/>
    <xf numFmtId="0" fontId="17" fillId="0" borderId="16" xfId="21" applyFont="1" applyFill="1" applyBorder="1" applyAlignment="1">
      <alignment horizontal="center"/>
    </xf>
    <xf numFmtId="0" fontId="17" fillId="0" borderId="78"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62" fillId="4" borderId="28" xfId="21" applyFont="1" applyFill="1" applyBorder="1" applyAlignment="1">
      <alignment horizontal="center" vertical="center"/>
    </xf>
    <xf numFmtId="0" fontId="62" fillId="4" borderId="27" xfId="21" applyFont="1" applyFill="1" applyBorder="1" applyAlignment="1">
      <alignment horizontal="center" vertical="center" wrapText="1"/>
    </xf>
    <xf numFmtId="0" fontId="62" fillId="4" borderId="27" xfId="21" applyFont="1" applyFill="1" applyBorder="1" applyAlignment="1">
      <alignment horizontal="center" vertic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62" fillId="0" borderId="35" xfId="21" applyFont="1" applyFill="1" applyBorder="1" applyAlignment="1">
      <alignment horizontal="center" vertical="center"/>
    </xf>
    <xf numFmtId="0" fontId="62" fillId="0" borderId="2" xfId="21" applyFont="1" applyFill="1" applyBorder="1" applyAlignment="1">
      <alignment horizontal="center" vertical="center" wrapText="1"/>
    </xf>
    <xf numFmtId="0" fontId="62"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19" fillId="0" borderId="0" xfId="5" applyFont="1" applyBorder="1"/>
    <xf numFmtId="165"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6"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5" fontId="19" fillId="0" borderId="0" xfId="5" applyNumberFormat="1" applyFont="1"/>
    <xf numFmtId="0" fontId="4" fillId="0" borderId="21" xfId="5" applyFont="1" applyFill="1" applyBorder="1" applyAlignment="1">
      <alignment horizontal="left" vertical="center" wrapText="1"/>
    </xf>
    <xf numFmtId="165" fontId="19" fillId="0" borderId="27" xfId="0" applyNumberFormat="1" applyFont="1" applyFill="1" applyBorder="1" applyAlignment="1">
      <alignment horizontal="right"/>
    </xf>
    <xf numFmtId="0" fontId="4" fillId="0" borderId="15" xfId="5" applyFont="1" applyFill="1" applyBorder="1" applyAlignment="1">
      <alignment horizontal="left" vertical="center" wrapText="1"/>
    </xf>
    <xf numFmtId="165" fontId="19" fillId="0" borderId="27"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0" fontId="4" fillId="0" borderId="15" xfId="5" applyFont="1" applyBorder="1" applyAlignment="1">
      <alignment vertical="center" wrapText="1"/>
    </xf>
    <xf numFmtId="0" fontId="4" fillId="5" borderId="15" xfId="5" applyFont="1" applyFill="1" applyBorder="1" applyAlignment="1">
      <alignment vertical="center"/>
    </xf>
    <xf numFmtId="0" fontId="4" fillId="0" borderId="30" xfId="5" applyFont="1" applyBorder="1" applyAlignment="1">
      <alignment vertical="center"/>
    </xf>
    <xf numFmtId="0" fontId="17" fillId="14"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24" fillId="0" borderId="0" xfId="5" applyFont="1"/>
    <xf numFmtId="165"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0" fontId="2" fillId="0" borderId="0" xfId="0" applyFont="1"/>
    <xf numFmtId="4" fontId="2" fillId="0" borderId="0" xfId="0" applyNumberFormat="1" applyFont="1"/>
    <xf numFmtId="0" fontId="56" fillId="0" borderId="0" xfId="5" applyFont="1" applyBorder="1" applyAlignment="1">
      <alignment horizontal="center" vertical="center"/>
    </xf>
    <xf numFmtId="0" fontId="57" fillId="0" borderId="0" xfId="5" applyFont="1" applyBorder="1" applyAlignment="1">
      <alignment horizontal="right" vertical="center"/>
    </xf>
    <xf numFmtId="0" fontId="19" fillId="0" borderId="0" xfId="5" applyFont="1" applyBorder="1" applyAlignment="1">
      <alignment horizontal="center" vertical="center"/>
    </xf>
    <xf numFmtId="2" fontId="19" fillId="0" borderId="0" xfId="5" applyNumberFormat="1" applyFont="1" applyFill="1" applyBorder="1" applyAlignment="1">
      <alignment vertical="center"/>
    </xf>
    <xf numFmtId="165" fontId="19" fillId="0" borderId="0" xfId="5" applyNumberFormat="1" applyFont="1" applyBorder="1"/>
    <xf numFmtId="165" fontId="17" fillId="0" borderId="33" xfId="0" applyNumberFormat="1" applyFont="1" applyFill="1" applyBorder="1" applyAlignment="1">
      <alignment horizontal="right" vertical="center"/>
    </xf>
    <xf numFmtId="165"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5" fontId="19" fillId="0" borderId="32" xfId="0" applyNumberFormat="1" applyFont="1" applyFill="1" applyBorder="1" applyAlignment="1">
      <alignment horizontal="right" vertical="center"/>
    </xf>
    <xf numFmtId="0" fontId="18" fillId="0" borderId="77" xfId="5" applyFont="1" applyBorder="1" applyAlignment="1">
      <alignment horizontal="right" vertical="center" wrapText="1"/>
    </xf>
    <xf numFmtId="165" fontId="19" fillId="0" borderId="28" xfId="0" applyNumberFormat="1" applyFont="1" applyFill="1" applyBorder="1" applyAlignment="1">
      <alignment vertical="center"/>
    </xf>
    <xf numFmtId="165" fontId="19" fillId="0" borderId="27" xfId="0" applyNumberFormat="1" applyFont="1" applyFill="1" applyBorder="1" applyAlignment="1">
      <alignment vertical="center"/>
    </xf>
    <xf numFmtId="0" fontId="19" fillId="0" borderId="27" xfId="0" applyFont="1" applyFill="1" applyBorder="1" applyAlignment="1">
      <alignment horizontal="right"/>
    </xf>
    <xf numFmtId="0" fontId="9" fillId="0" borderId="79" xfId="5" applyFont="1" applyBorder="1" applyAlignment="1">
      <alignment vertical="center"/>
    </xf>
    <xf numFmtId="0" fontId="9" fillId="0" borderId="79" xfId="5" applyFont="1" applyFill="1" applyBorder="1" applyAlignment="1">
      <alignment vertical="center"/>
    </xf>
    <xf numFmtId="165" fontId="19" fillId="0" borderId="28"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0" fontId="39" fillId="0" borderId="45" xfId="5" applyFont="1" applyBorder="1" applyAlignment="1">
      <alignment horizontal="left" vertical="center"/>
    </xf>
    <xf numFmtId="0" fontId="39" fillId="0" borderId="78" xfId="5" applyFont="1" applyBorder="1" applyAlignment="1">
      <alignment horizontal="left" vertical="center"/>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165" fontId="2" fillId="0" borderId="0" xfId="5" applyNumberFormat="1" applyFont="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2" fontId="19" fillId="0" borderId="0" xfId="5" applyNumberFormat="1" applyFont="1" applyFill="1" applyBorder="1" applyAlignment="1">
      <alignment horizontal="center"/>
    </xf>
    <xf numFmtId="2" fontId="19" fillId="0" borderId="0" xfId="5" applyNumberFormat="1" applyFont="1" applyFill="1" applyBorder="1"/>
    <xf numFmtId="0" fontId="56" fillId="0" borderId="0" xfId="5" applyFont="1"/>
    <xf numFmtId="0" fontId="2" fillId="0" borderId="0" xfId="5" applyFont="1" applyFill="1"/>
    <xf numFmtId="165" fontId="9" fillId="0" borderId="17" xfId="5" applyNumberFormat="1" applyFont="1" applyFill="1" applyBorder="1" applyAlignment="1">
      <alignment vertical="center"/>
    </xf>
    <xf numFmtId="165"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vertical="center"/>
    </xf>
    <xf numFmtId="165"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6" fillId="0" borderId="0" xfId="5" applyFont="1" applyBorder="1" applyAlignment="1">
      <alignment vertical="center"/>
    </xf>
    <xf numFmtId="0" fontId="63"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5" fontId="19" fillId="0" borderId="33"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0" fontId="9" fillId="0" borderId="8" xfId="5" applyFont="1" applyBorder="1" applyAlignment="1">
      <alignment horizontal="left" vertical="center"/>
    </xf>
    <xf numFmtId="0" fontId="9" fillId="0" borderId="15" xfId="5" applyFont="1" applyBorder="1" applyAlignment="1">
      <alignment horizontal="left" vertical="center"/>
    </xf>
    <xf numFmtId="0" fontId="19" fillId="0" borderId="0" xfId="5" applyFont="1" applyFill="1" applyAlignment="1">
      <alignment vertical="center"/>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19" fillId="7" borderId="0" xfId="5" applyNumberFormat="1" applyFont="1" applyFill="1" applyBorder="1" applyAlignment="1">
      <alignment horizontal="right" vertical="center"/>
    </xf>
    <xf numFmtId="165" fontId="17" fillId="0" borderId="33" xfId="5" applyNumberFormat="1" applyFont="1" applyFill="1" applyBorder="1" applyAlignment="1">
      <alignment vertical="center"/>
    </xf>
    <xf numFmtId="165" fontId="17" fillId="0" borderId="32" xfId="5" applyNumberFormat="1" applyFont="1" applyFill="1" applyBorder="1" applyAlignment="1">
      <alignment vertical="center"/>
    </xf>
    <xf numFmtId="0" fontId="6" fillId="0" borderId="31" xfId="5" applyFont="1" applyBorder="1" applyAlignment="1">
      <alignment horizontal="left" vertical="top"/>
    </xf>
    <xf numFmtId="165" fontId="4" fillId="0" borderId="19" xfId="5" applyNumberFormat="1" applyFont="1" applyFill="1" applyBorder="1" applyAlignment="1">
      <alignment horizontal="right" vertical="center"/>
    </xf>
    <xf numFmtId="165" fontId="19" fillId="0" borderId="17" xfId="5" applyNumberFormat="1" applyFont="1" applyFill="1" applyBorder="1" applyAlignment="1">
      <alignment vertical="center"/>
    </xf>
    <xf numFmtId="165"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5" fontId="17" fillId="0" borderId="28" xfId="5" applyNumberFormat="1" applyFont="1" applyFill="1" applyBorder="1" applyAlignment="1">
      <alignment vertical="center"/>
    </xf>
    <xf numFmtId="165" fontId="17" fillId="0" borderId="27" xfId="5" applyNumberFormat="1" applyFont="1" applyFill="1" applyBorder="1" applyAlignment="1">
      <alignment vertical="center"/>
    </xf>
    <xf numFmtId="0" fontId="4" fillId="0" borderId="11" xfId="5" applyFont="1" applyFill="1" applyBorder="1" applyAlignment="1">
      <alignment vertical="top"/>
    </xf>
    <xf numFmtId="165" fontId="19" fillId="0" borderId="10" xfId="5" applyNumberFormat="1" applyFont="1" applyFill="1" applyBorder="1" applyAlignment="1">
      <alignment vertical="center"/>
    </xf>
    <xf numFmtId="165" fontId="19" fillId="0" borderId="9" xfId="5" applyNumberFormat="1" applyFont="1" applyFill="1" applyBorder="1" applyAlignment="1">
      <alignment vertical="center"/>
    </xf>
    <xf numFmtId="165" fontId="19" fillId="0" borderId="42" xfId="5" applyNumberFormat="1" applyFont="1" applyFill="1" applyBorder="1" applyAlignment="1">
      <alignment vertical="center"/>
    </xf>
    <xf numFmtId="165" fontId="19" fillId="0" borderId="37" xfId="5" applyNumberFormat="1" applyFont="1" applyFill="1" applyBorder="1" applyAlignment="1">
      <alignment vertical="center"/>
    </xf>
    <xf numFmtId="0" fontId="4" fillId="0" borderId="8" xfId="5" applyFont="1" applyBorder="1" applyAlignment="1">
      <alignment vertical="top"/>
    </xf>
    <xf numFmtId="165" fontId="19" fillId="0" borderId="69" xfId="5" applyNumberFormat="1" applyFont="1" applyFill="1" applyBorder="1" applyAlignment="1">
      <alignment vertical="center"/>
    </xf>
    <xf numFmtId="0" fontId="4" fillId="0" borderId="15" xfId="5" applyFont="1" applyBorder="1" applyAlignment="1">
      <alignment vertical="top"/>
    </xf>
    <xf numFmtId="165" fontId="19" fillId="0" borderId="18" xfId="5" applyNumberFormat="1" applyFont="1" applyFill="1" applyBorder="1" applyAlignment="1">
      <alignment vertical="center"/>
    </xf>
    <xf numFmtId="165" fontId="19" fillId="0" borderId="20" xfId="5" applyNumberFormat="1" applyFont="1" applyFill="1" applyBorder="1" applyAlignment="1">
      <alignment vertical="center"/>
    </xf>
    <xf numFmtId="0" fontId="4" fillId="0" borderId="30" xfId="5" applyFont="1" applyBorder="1" applyAlignment="1">
      <alignment vertical="top"/>
    </xf>
    <xf numFmtId="0" fontId="64" fillId="4" borderId="28" xfId="5" applyFont="1" applyFill="1" applyBorder="1" applyAlignment="1">
      <alignment vertical="top"/>
    </xf>
    <xf numFmtId="0" fontId="64" fillId="4" borderId="27" xfId="5" applyFont="1" applyFill="1" applyBorder="1" applyAlignment="1">
      <alignment vertical="top"/>
    </xf>
    <xf numFmtId="0" fontId="6" fillId="4" borderId="27" xfId="5" applyFont="1" applyFill="1" applyBorder="1" applyAlignment="1">
      <alignment vertical="top"/>
    </xf>
    <xf numFmtId="0" fontId="6" fillId="4" borderId="79" xfId="5" applyFont="1" applyFill="1" applyBorder="1" applyAlignment="1">
      <alignment vertical="top"/>
    </xf>
    <xf numFmtId="0" fontId="64" fillId="14" borderId="28" xfId="5" applyFont="1" applyFill="1" applyBorder="1" applyAlignment="1">
      <alignment horizontal="center" vertical="top" wrapText="1"/>
    </xf>
    <xf numFmtId="0" fontId="64" fillId="14" borderId="27" xfId="5" applyFont="1" applyFill="1" applyBorder="1" applyAlignment="1">
      <alignment horizontal="center" vertical="top" wrapText="1"/>
    </xf>
    <xf numFmtId="165" fontId="19" fillId="0" borderId="20" xfId="0" applyNumberFormat="1" applyFont="1" applyFill="1" applyBorder="1" applyAlignment="1">
      <alignment horizontal="right"/>
    </xf>
    <xf numFmtId="165" fontId="19" fillId="0" borderId="20" xfId="0" applyNumberFormat="1" applyFont="1" applyFill="1" applyBorder="1" applyAlignment="1">
      <alignment horizontal="center"/>
    </xf>
    <xf numFmtId="165" fontId="19" fillId="0" borderId="18" xfId="0" applyNumberFormat="1" applyFont="1" applyFill="1" applyBorder="1" applyAlignment="1">
      <alignment horizontal="center"/>
    </xf>
    <xf numFmtId="165" fontId="19" fillId="0" borderId="16" xfId="0" applyNumberFormat="1" applyFont="1" applyFill="1" applyBorder="1" applyAlignment="1">
      <alignment horizontal="right"/>
    </xf>
    <xf numFmtId="165" fontId="19" fillId="0" borderId="16" xfId="0" applyNumberFormat="1" applyFont="1" applyFill="1" applyBorder="1" applyAlignment="1">
      <alignment horizontal="center"/>
    </xf>
    <xf numFmtId="165" fontId="19" fillId="0" borderId="17" xfId="0" applyNumberFormat="1" applyFont="1" applyFill="1" applyBorder="1" applyAlignment="1">
      <alignment horizontal="center"/>
    </xf>
    <xf numFmtId="1" fontId="19" fillId="0" borderId="16" xfId="0" applyNumberFormat="1" applyFont="1" applyFill="1" applyBorder="1" applyAlignment="1">
      <alignment horizontal="right"/>
    </xf>
    <xf numFmtId="165" fontId="19" fillId="0" borderId="16" xfId="0" applyNumberFormat="1" applyFont="1" applyFill="1" applyBorder="1"/>
    <xf numFmtId="165" fontId="19" fillId="0" borderId="22" xfId="0" applyNumberFormat="1" applyFont="1" applyFill="1" applyBorder="1" applyAlignment="1">
      <alignment horizontal="right"/>
    </xf>
    <xf numFmtId="165" fontId="19" fillId="0" borderId="22" xfId="0" applyNumberFormat="1" applyFont="1" applyFill="1" applyBorder="1" applyAlignment="1">
      <alignment horizontal="center"/>
    </xf>
    <xf numFmtId="165" fontId="19" fillId="0" borderId="23" xfId="0" applyNumberFormat="1" applyFont="1" applyFill="1" applyBorder="1" applyAlignment="1">
      <alignment horizontal="center"/>
    </xf>
    <xf numFmtId="165" fontId="17" fillId="0" borderId="20" xfId="0" applyNumberFormat="1" applyFont="1" applyFill="1" applyBorder="1"/>
    <xf numFmtId="165" fontId="19" fillId="0" borderId="9" xfId="0" applyNumberFormat="1" applyFont="1" applyFill="1" applyBorder="1"/>
    <xf numFmtId="165" fontId="17" fillId="0" borderId="20" xfId="0" applyNumberFormat="1" applyFont="1" applyFill="1" applyBorder="1" applyAlignment="1">
      <alignment vertical="center"/>
    </xf>
    <xf numFmtId="165" fontId="19" fillId="0" borderId="16" xfId="0" applyNumberFormat="1" applyFont="1" applyFill="1" applyBorder="1" applyAlignment="1">
      <alignment vertical="center"/>
    </xf>
    <xf numFmtId="165" fontId="19" fillId="0" borderId="9" xfId="0" applyNumberFormat="1" applyFont="1" applyFill="1" applyBorder="1" applyAlignment="1">
      <alignment vertical="center"/>
    </xf>
    <xf numFmtId="0" fontId="17" fillId="4" borderId="38" xfId="0" applyFont="1" applyFill="1" applyBorder="1" applyAlignment="1">
      <alignment horizontal="center" vertical="center"/>
    </xf>
    <xf numFmtId="0" fontId="17" fillId="4" borderId="6" xfId="57" applyFont="1" applyFill="1" applyBorder="1" applyAlignment="1">
      <alignment horizontal="center" vertical="center" wrapText="1"/>
    </xf>
    <xf numFmtId="0" fontId="17" fillId="4" borderId="7" xfId="0" applyFont="1" applyFill="1" applyBorder="1" applyAlignment="1">
      <alignment vertical="center"/>
    </xf>
    <xf numFmtId="0" fontId="17" fillId="0" borderId="30" xfId="0" applyFont="1" applyBorder="1"/>
    <xf numFmtId="14" fontId="19" fillId="0" borderId="18" xfId="0" applyNumberFormat="1" applyFont="1" applyFill="1" applyBorder="1"/>
    <xf numFmtId="0" fontId="19" fillId="0" borderId="8" xfId="0" applyFont="1" applyBorder="1"/>
    <xf numFmtId="14" fontId="19" fillId="0" borderId="10" xfId="0" applyNumberFormat="1" applyFont="1" applyFill="1" applyBorder="1" applyAlignment="1">
      <alignment horizontal="right"/>
    </xf>
    <xf numFmtId="0" fontId="17" fillId="0" borderId="30" xfId="0" applyFont="1" applyBorder="1" applyAlignment="1">
      <alignment horizontal="left" vertical="center"/>
    </xf>
    <xf numFmtId="0" fontId="19" fillId="0" borderId="15" xfId="0" applyFont="1" applyBorder="1" applyAlignment="1">
      <alignment horizontal="left" vertical="center"/>
    </xf>
    <xf numFmtId="14" fontId="19" fillId="0" borderId="17" xfId="0" applyNumberFormat="1" applyFont="1" applyFill="1" applyBorder="1"/>
    <xf numFmtId="0" fontId="19" fillId="0" borderId="8" xfId="0" applyFont="1" applyBorder="1" applyAlignment="1">
      <alignment horizontal="left" vertical="center"/>
    </xf>
    <xf numFmtId="14" fontId="19" fillId="0" borderId="10" xfId="0" applyNumberFormat="1" applyFont="1" applyFill="1" applyBorder="1"/>
    <xf numFmtId="0" fontId="17" fillId="0" borderId="30" xfId="0" applyFont="1" applyBorder="1" applyAlignment="1">
      <alignment horizontal="left"/>
    </xf>
    <xf numFmtId="0" fontId="0" fillId="0" borderId="18" xfId="0" applyFill="1" applyBorder="1"/>
    <xf numFmtId="14" fontId="19" fillId="0" borderId="17" xfId="0" applyNumberFormat="1" applyFont="1" applyFill="1" applyBorder="1" applyAlignment="1">
      <alignment horizontal="right"/>
    </xf>
    <xf numFmtId="0" fontId="17" fillId="0" borderId="30" xfId="0" applyFont="1" applyFill="1" applyBorder="1" applyAlignment="1">
      <alignment horizontal="left"/>
    </xf>
    <xf numFmtId="0" fontId="0" fillId="0" borderId="18" xfId="0" applyFill="1" applyBorder="1" applyAlignment="1">
      <alignment horizontal="right"/>
    </xf>
    <xf numFmtId="0" fontId="19" fillId="0" borderId="8" xfId="0" applyFont="1" applyFill="1" applyBorder="1" applyAlignment="1">
      <alignment horizontal="left" wrapText="1"/>
    </xf>
    <xf numFmtId="0" fontId="17" fillId="0" borderId="31" xfId="0" applyFont="1" applyBorder="1"/>
    <xf numFmtId="165" fontId="17" fillId="0" borderId="32" xfId="0" applyNumberFormat="1" applyFont="1" applyFill="1" applyBorder="1"/>
    <xf numFmtId="0" fontId="0" fillId="0" borderId="33" xfId="0" applyBorder="1"/>
    <xf numFmtId="0" fontId="9" fillId="0" borderId="103" xfId="5" applyFont="1" applyBorder="1" applyAlignment="1">
      <alignment horizontal="left" vertical="center" wrapText="1"/>
    </xf>
    <xf numFmtId="0" fontId="17" fillId="0" borderId="20" xfId="0" applyFont="1" applyFill="1" applyBorder="1" applyAlignment="1">
      <alignment horizontal="right"/>
    </xf>
    <xf numFmtId="165" fontId="17" fillId="0" borderId="20" xfId="0" applyNumberFormat="1" applyFont="1" applyFill="1" applyBorder="1" applyAlignment="1">
      <alignment horizontal="right"/>
    </xf>
    <xf numFmtId="165" fontId="17" fillId="0" borderId="18" xfId="0" applyNumberFormat="1" applyFont="1" applyFill="1" applyBorder="1" applyAlignment="1">
      <alignment vertical="center"/>
    </xf>
    <xf numFmtId="0" fontId="19" fillId="0" borderId="16" xfId="0" applyFont="1" applyFill="1" applyBorder="1" applyAlignment="1">
      <alignment horizontal="right"/>
    </xf>
    <xf numFmtId="165" fontId="19" fillId="0" borderId="17" xfId="0" applyNumberFormat="1" applyFont="1" applyFill="1" applyBorder="1" applyAlignment="1">
      <alignment vertical="center"/>
    </xf>
    <xf numFmtId="0" fontId="19" fillId="0" borderId="9" xfId="0" applyFont="1" applyFill="1" applyBorder="1" applyAlignment="1">
      <alignment horizontal="right"/>
    </xf>
    <xf numFmtId="165" fontId="19" fillId="0" borderId="9" xfId="0" applyNumberFormat="1" applyFont="1" applyFill="1" applyBorder="1" applyAlignment="1">
      <alignment horizontal="right"/>
    </xf>
    <xf numFmtId="165" fontId="19" fillId="0" borderId="10" xfId="0" applyNumberFormat="1" applyFont="1" applyFill="1" applyBorder="1" applyAlignment="1">
      <alignment vertical="center"/>
    </xf>
    <xf numFmtId="2" fontId="17" fillId="0" borderId="33"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165" fontId="19" fillId="0" borderId="20" xfId="0" applyNumberFormat="1" applyFont="1" applyFill="1" applyBorder="1" applyAlignment="1">
      <alignment horizontal="right" vertical="center"/>
    </xf>
    <xf numFmtId="165" fontId="19" fillId="0" borderId="18"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165" fontId="19" fillId="0" borderId="16" xfId="0" applyNumberFormat="1" applyFont="1" applyFill="1" applyBorder="1" applyAlignment="1">
      <alignment horizontal="right" vertical="center"/>
    </xf>
    <xf numFmtId="165" fontId="19" fillId="0" borderId="17"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165" fontId="19" fillId="0" borderId="9" xfId="0" applyNumberFormat="1" applyFont="1" applyFill="1" applyBorder="1" applyAlignment="1">
      <alignment horizontal="right" vertical="center"/>
    </xf>
    <xf numFmtId="165" fontId="19" fillId="0" borderId="10" xfId="0" applyNumberFormat="1" applyFont="1" applyFill="1" applyBorder="1" applyAlignment="1">
      <alignment horizontal="right" vertical="center"/>
    </xf>
    <xf numFmtId="2" fontId="4" fillId="0" borderId="16"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0" fontId="33" fillId="0" borderId="0" xfId="24" applyFont="1" applyAlignment="1"/>
    <xf numFmtId="0" fontId="65" fillId="0" borderId="0" xfId="24" applyFont="1"/>
    <xf numFmtId="0" fontId="46" fillId="0" borderId="0" xfId="24" applyFont="1"/>
    <xf numFmtId="165" fontId="46" fillId="0" borderId="0" xfId="24" applyNumberFormat="1" applyFont="1"/>
    <xf numFmtId="165" fontId="46" fillId="0" borderId="104" xfId="24" applyNumberFormat="1" applyFont="1" applyBorder="1" applyAlignment="1">
      <alignment horizontal="center" vertical="center"/>
    </xf>
    <xf numFmtId="165" fontId="46" fillId="0" borderId="105" xfId="24" applyNumberFormat="1" applyFont="1" applyBorder="1" applyAlignment="1">
      <alignment horizontal="center" vertical="center"/>
    </xf>
    <xf numFmtId="165" fontId="46" fillId="0" borderId="106" xfId="24" applyNumberFormat="1" applyFont="1" applyBorder="1" applyAlignment="1">
      <alignment horizontal="center" vertical="center"/>
    </xf>
    <xf numFmtId="165" fontId="46" fillId="0" borderId="107" xfId="24" applyNumberFormat="1" applyFont="1" applyBorder="1" applyAlignment="1">
      <alignment horizontal="center" vertical="center"/>
    </xf>
    <xf numFmtId="165" fontId="46" fillId="0" borderId="108" xfId="24" applyNumberFormat="1" applyFont="1" applyBorder="1" applyAlignment="1">
      <alignment horizontal="center" vertical="center"/>
    </xf>
    <xf numFmtId="170" fontId="46" fillId="0" borderId="109" xfId="24" applyNumberFormat="1" applyFont="1" applyBorder="1" applyAlignment="1">
      <alignment horizontal="left"/>
    </xf>
    <xf numFmtId="165" fontId="46" fillId="0" borderId="110" xfId="24" applyNumberFormat="1" applyFont="1" applyBorder="1" applyAlignment="1">
      <alignment horizontal="center" vertical="center"/>
    </xf>
    <xf numFmtId="165" fontId="46" fillId="0" borderId="111" xfId="24" applyNumberFormat="1" applyFont="1" applyBorder="1" applyAlignment="1">
      <alignment horizontal="center" vertical="center"/>
    </xf>
    <xf numFmtId="165" fontId="46" fillId="0" borderId="112" xfId="24" applyNumberFormat="1" applyFont="1" applyBorder="1" applyAlignment="1">
      <alignment horizontal="center" vertical="center"/>
    </xf>
    <xf numFmtId="165" fontId="46" fillId="0" borderId="113" xfId="24" applyNumberFormat="1" applyFont="1" applyBorder="1" applyAlignment="1">
      <alignment horizontal="center" vertical="center"/>
    </xf>
    <xf numFmtId="165" fontId="46" fillId="0" borderId="114" xfId="24" applyNumberFormat="1" applyFont="1" applyBorder="1" applyAlignment="1">
      <alignment horizontal="center" vertical="center"/>
    </xf>
    <xf numFmtId="170" fontId="46" fillId="0" borderId="115" xfId="24" applyNumberFormat="1" applyFont="1" applyBorder="1" applyAlignment="1">
      <alignment horizontal="left"/>
    </xf>
    <xf numFmtId="0" fontId="25" fillId="0" borderId="116" xfId="24" applyFont="1" applyBorder="1" applyAlignment="1">
      <alignment horizontal="left"/>
    </xf>
    <xf numFmtId="0" fontId="25" fillId="0" borderId="117" xfId="24" applyFont="1" applyBorder="1" applyAlignment="1">
      <alignment horizontal="left"/>
    </xf>
    <xf numFmtId="0" fontId="25" fillId="0" borderId="118" xfId="24" applyFont="1" applyBorder="1" applyAlignment="1">
      <alignment horizontal="left"/>
    </xf>
    <xf numFmtId="165" fontId="25" fillId="0" borderId="119" xfId="24" applyNumberFormat="1" applyFont="1" applyBorder="1" applyAlignment="1">
      <alignment horizontal="left"/>
    </xf>
    <xf numFmtId="170" fontId="25" fillId="0" borderId="120" xfId="24" quotePrefix="1" applyNumberFormat="1" applyFont="1" applyBorder="1" applyAlignment="1">
      <alignment horizontal="left"/>
    </xf>
    <xf numFmtId="165" fontId="46" fillId="0" borderId="121" xfId="24" applyNumberFormat="1" applyFont="1" applyBorder="1" applyAlignment="1">
      <alignment horizontal="center" vertical="center"/>
    </xf>
    <xf numFmtId="165" fontId="46" fillId="0" borderId="122" xfId="24" applyNumberFormat="1" applyFont="1" applyBorder="1" applyAlignment="1">
      <alignment horizontal="center" vertical="center"/>
    </xf>
    <xf numFmtId="165" fontId="46" fillId="0" borderId="123" xfId="24" applyNumberFormat="1" applyFont="1" applyBorder="1" applyAlignment="1">
      <alignment horizontal="center" vertical="center"/>
    </xf>
    <xf numFmtId="170" fontId="46" fillId="0" borderId="124" xfId="24" applyNumberFormat="1" applyFont="1" applyBorder="1" applyAlignment="1">
      <alignment horizontal="left"/>
    </xf>
    <xf numFmtId="165" fontId="46" fillId="0" borderId="125" xfId="24" applyNumberFormat="1" applyFont="1" applyBorder="1" applyAlignment="1">
      <alignment horizontal="center" vertical="center"/>
    </xf>
    <xf numFmtId="165" fontId="46" fillId="0" borderId="69" xfId="24" applyNumberFormat="1" applyFont="1" applyBorder="1" applyAlignment="1">
      <alignment horizontal="center" vertical="center"/>
    </xf>
    <xf numFmtId="165" fontId="46" fillId="0" borderId="16" xfId="24" applyNumberFormat="1" applyFont="1" applyBorder="1" applyAlignment="1">
      <alignment horizontal="center" vertical="center"/>
    </xf>
    <xf numFmtId="170" fontId="46" fillId="0" borderId="126" xfId="24" applyNumberFormat="1" applyFont="1" applyBorder="1" applyAlignment="1">
      <alignment horizontal="left"/>
    </xf>
    <xf numFmtId="170" fontId="46" fillId="0" borderId="127" xfId="24" quotePrefix="1" applyNumberFormat="1" applyFont="1" applyBorder="1" applyAlignment="1">
      <alignment horizontal="left"/>
    </xf>
    <xf numFmtId="0" fontId="25" fillId="0" borderId="116" xfId="24" applyFont="1" applyBorder="1"/>
    <xf numFmtId="0" fontId="25" fillId="0" borderId="117" xfId="24" applyFont="1" applyBorder="1"/>
    <xf numFmtId="0" fontId="25" fillId="0" borderId="118" xfId="24" applyFont="1" applyBorder="1"/>
    <xf numFmtId="165" fontId="25" fillId="0" borderId="119" xfId="24" applyNumberFormat="1" applyFont="1" applyBorder="1"/>
    <xf numFmtId="170" fontId="25" fillId="0" borderId="120" xfId="24" quotePrefix="1" applyNumberFormat="1" applyFont="1" applyBorder="1"/>
    <xf numFmtId="0" fontId="25" fillId="0" borderId="119" xfId="24" applyFont="1" applyBorder="1"/>
    <xf numFmtId="165" fontId="46" fillId="0" borderId="128" xfId="24" applyNumberFormat="1" applyFont="1" applyBorder="1" applyAlignment="1">
      <alignment horizontal="center" vertical="center"/>
    </xf>
    <xf numFmtId="165" fontId="46" fillId="0" borderId="129" xfId="24" applyNumberFormat="1" applyFont="1" applyBorder="1" applyAlignment="1">
      <alignment horizontal="center" vertical="center"/>
    </xf>
    <xf numFmtId="170" fontId="46" fillId="0" borderId="130" xfId="24" applyNumberFormat="1" applyFont="1" applyBorder="1" applyAlignment="1">
      <alignment horizontal="left"/>
    </xf>
    <xf numFmtId="170" fontId="46" fillId="0" borderId="131" xfId="24" quotePrefix="1" applyNumberFormat="1" applyFont="1" applyBorder="1" applyAlignment="1">
      <alignment horizontal="left"/>
    </xf>
    <xf numFmtId="165" fontId="46" fillId="0" borderId="132" xfId="24" applyNumberFormat="1" applyFont="1" applyBorder="1" applyAlignment="1">
      <alignment horizontal="center" vertical="center"/>
    </xf>
    <xf numFmtId="165" fontId="46" fillId="0" borderId="133" xfId="24" applyNumberFormat="1" applyFont="1" applyBorder="1" applyAlignment="1">
      <alignment horizontal="center" vertical="center"/>
    </xf>
    <xf numFmtId="165" fontId="46" fillId="0" borderId="134" xfId="24" applyNumberFormat="1" applyFont="1" applyBorder="1" applyAlignment="1">
      <alignment horizontal="center" vertical="center"/>
    </xf>
    <xf numFmtId="165" fontId="46" fillId="0" borderId="135" xfId="24" applyNumberFormat="1" applyFont="1" applyBorder="1" applyAlignment="1">
      <alignment horizontal="center" vertical="center"/>
    </xf>
    <xf numFmtId="170" fontId="25" fillId="0" borderId="136" xfId="24" quotePrefix="1" applyNumberFormat="1" applyFont="1" applyBorder="1" applyAlignment="1">
      <alignment horizontal="left"/>
    </xf>
    <xf numFmtId="0" fontId="46" fillId="0" borderId="0" xfId="24" applyFont="1" applyAlignment="1">
      <alignment horizontal="right"/>
    </xf>
    <xf numFmtId="0" fontId="46" fillId="0" borderId="0" xfId="0" applyFont="1" applyAlignment="1">
      <alignment horizontal="right"/>
    </xf>
    <xf numFmtId="0" fontId="46" fillId="0" borderId="0" xfId="58" applyFont="1" applyAlignment="1">
      <alignment horizontal="right"/>
    </xf>
    <xf numFmtId="165" fontId="46" fillId="0" borderId="137" xfId="24" applyNumberFormat="1" applyFont="1" applyBorder="1" applyAlignment="1">
      <alignment horizontal="center"/>
    </xf>
    <xf numFmtId="165" fontId="46" fillId="0" borderId="138" xfId="24" applyNumberFormat="1" applyFont="1" applyBorder="1" applyAlignment="1">
      <alignment horizontal="center"/>
    </xf>
    <xf numFmtId="165" fontId="46" fillId="0" borderId="139" xfId="24" applyNumberFormat="1" applyFont="1" applyBorder="1"/>
    <xf numFmtId="0" fontId="46" fillId="0" borderId="140" xfId="24" applyFont="1" applyBorder="1" applyAlignment="1">
      <alignment horizontal="left"/>
    </xf>
    <xf numFmtId="165" fontId="46" fillId="0" borderId="141" xfId="24" applyNumberFormat="1" applyFont="1" applyBorder="1" applyAlignment="1">
      <alignment horizontal="center"/>
    </xf>
    <xf numFmtId="165" fontId="46" fillId="0" borderId="142" xfId="24" applyNumberFormat="1" applyFont="1" applyBorder="1" applyAlignment="1">
      <alignment horizontal="center"/>
    </xf>
    <xf numFmtId="165" fontId="46" fillId="0" borderId="142" xfId="24" applyNumberFormat="1" applyFont="1" applyBorder="1"/>
    <xf numFmtId="0" fontId="46" fillId="0" borderId="126" xfId="24" applyFont="1" applyBorder="1" applyAlignment="1">
      <alignment horizontal="left"/>
    </xf>
    <xf numFmtId="165" fontId="25" fillId="0" borderId="143" xfId="24" applyNumberFormat="1" applyFont="1" applyBorder="1" applyAlignment="1">
      <alignment horizontal="center"/>
    </xf>
    <xf numFmtId="165" fontId="25" fillId="0" borderId="144" xfId="24" applyNumberFormat="1" applyFont="1" applyBorder="1" applyAlignment="1">
      <alignment horizontal="center"/>
    </xf>
    <xf numFmtId="165" fontId="25" fillId="0" borderId="144" xfId="24" applyNumberFormat="1" applyFont="1" applyBorder="1"/>
    <xf numFmtId="0" fontId="25" fillId="0" borderId="145" xfId="24" applyFont="1" applyBorder="1" applyAlignment="1">
      <alignment horizontal="left"/>
    </xf>
    <xf numFmtId="165" fontId="46" fillId="0" borderId="146" xfId="24" applyNumberFormat="1" applyFont="1" applyBorder="1"/>
    <xf numFmtId="0" fontId="46" fillId="0" borderId="124" xfId="24" applyFont="1" applyBorder="1" applyAlignment="1">
      <alignment horizontal="left"/>
    </xf>
    <xf numFmtId="165" fontId="4" fillId="0" borderId="146" xfId="24" applyNumberFormat="1" applyFont="1" applyBorder="1"/>
    <xf numFmtId="165" fontId="4" fillId="0" borderId="142" xfId="24" applyNumberFormat="1" applyFont="1" applyBorder="1"/>
    <xf numFmtId="165" fontId="6" fillId="0" borderId="144" xfId="24" applyNumberFormat="1" applyFont="1" applyBorder="1"/>
    <xf numFmtId="2" fontId="46" fillId="0" borderId="0" xfId="24" applyNumberFormat="1" applyFont="1"/>
    <xf numFmtId="0" fontId="25" fillId="15" borderId="147" xfId="24" quotePrefix="1" applyFont="1" applyFill="1" applyBorder="1" applyAlignment="1">
      <alignment horizontal="center" vertical="center"/>
    </xf>
    <xf numFmtId="0" fontId="25" fillId="15" borderId="146" xfId="24" quotePrefix="1" applyFont="1" applyFill="1" applyBorder="1" applyAlignment="1">
      <alignment horizontal="center" vertical="center"/>
    </xf>
    <xf numFmtId="170" fontId="25" fillId="15" borderId="144" xfId="24" applyNumberFormat="1" applyFont="1" applyFill="1" applyBorder="1" applyAlignment="1">
      <alignment horizontal="center" vertical="center" wrapText="1"/>
    </xf>
    <xf numFmtId="0" fontId="25" fillId="15" borderId="144" xfId="24" applyFont="1" applyFill="1" applyBorder="1" applyAlignment="1">
      <alignment horizontal="center" vertical="center"/>
    </xf>
    <xf numFmtId="0" fontId="25" fillId="15" borderId="150" xfId="24" applyFont="1" applyFill="1" applyBorder="1" applyAlignment="1">
      <alignment horizontal="center" vertical="center"/>
    </xf>
    <xf numFmtId="0" fontId="0" fillId="0" borderId="0" xfId="25" applyFont="1"/>
    <xf numFmtId="0" fontId="59" fillId="0" borderId="0" xfId="25" applyFont="1"/>
    <xf numFmtId="0" fontId="66" fillId="0" borderId="0" xfId="25" applyFont="1"/>
    <xf numFmtId="0" fontId="65" fillId="0" borderId="0" xfId="25" applyFont="1"/>
    <xf numFmtId="0" fontId="4" fillId="0" borderId="0" xfId="25" applyFont="1"/>
    <xf numFmtId="0" fontId="46" fillId="0" borderId="0" xfId="25" applyFont="1"/>
    <xf numFmtId="0" fontId="46" fillId="0" borderId="0" xfId="25" applyFont="1" applyAlignment="1">
      <alignment horizontal="center"/>
    </xf>
    <xf numFmtId="0" fontId="46" fillId="0" borderId="0" xfId="25" applyFont="1" applyAlignment="1">
      <alignment horizontal="right"/>
    </xf>
    <xf numFmtId="165" fontId="46" fillId="0" borderId="0" xfId="25" applyNumberFormat="1" applyFont="1" applyAlignment="1">
      <alignment horizontal="right"/>
    </xf>
    <xf numFmtId="181" fontId="46" fillId="0" borderId="0" xfId="25" applyNumberFormat="1" applyFont="1"/>
    <xf numFmtId="165" fontId="46" fillId="0" borderId="0" xfId="25" applyNumberFormat="1" applyFont="1"/>
    <xf numFmtId="0" fontId="19" fillId="0" borderId="0" xfId="25" applyFont="1" applyAlignment="1">
      <alignment horizontal="left"/>
    </xf>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170" fontId="4" fillId="0" borderId="0" xfId="25" applyNumberFormat="1" applyFont="1"/>
    <xf numFmtId="165" fontId="6" fillId="0" borderId="154" xfId="25" applyNumberFormat="1" applyFont="1" applyBorder="1" applyAlignment="1">
      <alignment horizontal="center" vertical="center"/>
    </xf>
    <xf numFmtId="165" fontId="4" fillId="0" borderId="155" xfId="25" applyNumberFormat="1" applyFont="1" applyBorder="1" applyAlignment="1">
      <alignment horizontal="center" vertical="center"/>
    </xf>
    <xf numFmtId="165" fontId="4" fillId="0" borderId="156" xfId="25" applyNumberFormat="1" applyFont="1" applyFill="1" applyBorder="1" applyAlignment="1">
      <alignment horizontal="right" vertical="center"/>
    </xf>
    <xf numFmtId="170" fontId="4" fillId="0" borderId="156" xfId="25" applyNumberFormat="1" applyFont="1" applyFill="1" applyBorder="1" applyAlignment="1">
      <alignment horizontal="left"/>
    </xf>
    <xf numFmtId="165" fontId="6" fillId="0" borderId="143" xfId="25" applyNumberFormat="1" applyFont="1" applyBorder="1" applyAlignment="1">
      <alignment horizontal="center" vertical="center"/>
    </xf>
    <xf numFmtId="165" fontId="4" fillId="0" borderId="157" xfId="25" applyNumberFormat="1" applyFont="1" applyBorder="1" applyAlignment="1">
      <alignment horizontal="center" vertical="center"/>
    </xf>
    <xf numFmtId="165" fontId="4" fillId="0" borderId="144" xfId="25" applyNumberFormat="1" applyFont="1" applyFill="1" applyBorder="1" applyAlignment="1">
      <alignment horizontal="right" vertical="center"/>
    </xf>
    <xf numFmtId="170" fontId="4" fillId="0" borderId="158" xfId="25" applyNumberFormat="1" applyFont="1" applyFill="1" applyBorder="1" applyAlignment="1">
      <alignment horizontal="left"/>
    </xf>
    <xf numFmtId="165" fontId="6" fillId="0" borderId="159" xfId="25" applyNumberFormat="1" applyFont="1" applyBorder="1" applyAlignment="1">
      <alignment horizontal="center" vertical="center"/>
    </xf>
    <xf numFmtId="165" fontId="6" fillId="0" borderId="157" xfId="25" applyNumberFormat="1" applyFont="1" applyBorder="1" applyAlignment="1">
      <alignment horizontal="center" vertical="center"/>
    </xf>
    <xf numFmtId="165" fontId="6" fillId="0" borderId="144" xfId="25" applyNumberFormat="1" applyFont="1" applyBorder="1" applyAlignment="1">
      <alignment horizontal="center" vertical="center"/>
    </xf>
    <xf numFmtId="170" fontId="6" fillId="0" borderId="158" xfId="25" applyNumberFormat="1" applyFont="1" applyBorder="1" applyAlignment="1">
      <alignment horizontal="left"/>
    </xf>
    <xf numFmtId="165" fontId="25" fillId="0" borderId="160" xfId="25" applyNumberFormat="1" applyFont="1" applyFill="1" applyBorder="1" applyAlignment="1">
      <alignment horizontal="center" vertical="center"/>
    </xf>
    <xf numFmtId="170" fontId="6" fillId="0" borderId="161" xfId="25" applyNumberFormat="1" applyFont="1" applyFill="1" applyBorder="1" applyAlignment="1">
      <alignment horizontal="center" vertical="center"/>
    </xf>
    <xf numFmtId="170" fontId="6" fillId="0" borderId="161" xfId="25" applyNumberFormat="1" applyFont="1" applyBorder="1" applyAlignment="1">
      <alignment horizontal="right" vertical="center"/>
    </xf>
    <xf numFmtId="170" fontId="6" fillId="0" borderId="158" xfId="25" applyNumberFormat="1" applyFont="1" applyBorder="1" applyAlignment="1">
      <alignment horizontal="left" vertical="center"/>
    </xf>
    <xf numFmtId="0" fontId="6" fillId="0" borderId="145" xfId="25" applyFont="1" applyBorder="1" applyAlignment="1">
      <alignment horizontal="center" vertical="center"/>
    </xf>
    <xf numFmtId="170" fontId="6" fillId="0" borderId="162" xfId="25" applyNumberFormat="1" applyFont="1" applyFill="1" applyBorder="1" applyAlignment="1">
      <alignment horizontal="center" vertical="center"/>
    </xf>
    <xf numFmtId="170" fontId="6" fillId="0" borderId="162" xfId="25" applyNumberFormat="1" applyFont="1" applyBorder="1" applyAlignment="1">
      <alignment horizontal="right" vertical="center"/>
    </xf>
    <xf numFmtId="175" fontId="6" fillId="0" borderId="163" xfId="25" applyNumberFormat="1" applyFont="1" applyBorder="1" applyAlignment="1">
      <alignment horizontal="left" vertical="center"/>
    </xf>
    <xf numFmtId="0" fontId="6" fillId="0" borderId="127" xfId="25" applyFont="1" applyBorder="1" applyAlignment="1">
      <alignment horizontal="center" vertical="center"/>
    </xf>
    <xf numFmtId="0" fontId="69" fillId="0" borderId="0" xfId="25" applyFont="1"/>
    <xf numFmtId="165" fontId="59" fillId="0" borderId="0" xfId="25" applyNumberFormat="1" applyFont="1"/>
    <xf numFmtId="165" fontId="46" fillId="0" borderId="141" xfId="25" applyNumberFormat="1" applyFont="1" applyFill="1" applyBorder="1" applyAlignment="1">
      <alignment horizontal="center" vertical="center"/>
    </xf>
    <xf numFmtId="165" fontId="46" fillId="0" borderId="113" xfId="25" applyNumberFormat="1" applyFont="1" applyFill="1" applyBorder="1" applyAlignment="1">
      <alignment horizontal="center" vertical="center"/>
    </xf>
    <xf numFmtId="165" fontId="4" fillId="0" borderId="142" xfId="25" applyNumberFormat="1" applyFont="1" applyBorder="1" applyAlignment="1">
      <alignment horizontal="right" vertical="center"/>
    </xf>
    <xf numFmtId="0" fontId="4" fillId="0" borderId="142" xfId="25" applyFont="1" applyBorder="1" applyAlignment="1">
      <alignment horizontal="left" vertical="center"/>
    </xf>
    <xf numFmtId="175" fontId="4" fillId="0" borderId="126" xfId="25" applyNumberFormat="1" applyFont="1" applyBorder="1" applyAlignment="1">
      <alignment horizontal="center" vertical="center"/>
    </xf>
    <xf numFmtId="0" fontId="70" fillId="0" borderId="0" xfId="25" applyFont="1"/>
    <xf numFmtId="165" fontId="14" fillId="0" borderId="141" xfId="25" applyNumberFormat="1" applyFont="1" applyFill="1" applyBorder="1" applyAlignment="1">
      <alignment horizontal="center" vertical="center"/>
    </xf>
    <xf numFmtId="170" fontId="37" fillId="0" borderId="0" xfId="25" applyNumberFormat="1" applyFont="1"/>
    <xf numFmtId="0" fontId="50" fillId="0" borderId="0" xfId="25" applyFont="1"/>
    <xf numFmtId="0" fontId="37" fillId="0" borderId="0" xfId="25" applyFont="1"/>
    <xf numFmtId="0" fontId="46" fillId="0" borderId="142" xfId="25" applyFont="1" applyBorder="1" applyAlignment="1">
      <alignment horizontal="left" vertical="center"/>
    </xf>
    <xf numFmtId="165" fontId="50" fillId="0" borderId="0" xfId="25" applyNumberFormat="1" applyFont="1"/>
    <xf numFmtId="165" fontId="14" fillId="0" borderId="160" xfId="25" applyNumberFormat="1" applyFont="1" applyFill="1" applyBorder="1" applyAlignment="1">
      <alignment horizontal="center" vertical="center"/>
    </xf>
    <xf numFmtId="175" fontId="4" fillId="0" borderId="127" xfId="25" applyNumberFormat="1" applyFont="1" applyBorder="1" applyAlignment="1">
      <alignment horizontal="center" vertical="center"/>
    </xf>
    <xf numFmtId="170" fontId="25" fillId="15" borderId="164" xfId="25" applyNumberFormat="1" applyFont="1" applyFill="1" applyBorder="1" applyAlignment="1">
      <alignment horizontal="center" vertical="center"/>
    </xf>
    <xf numFmtId="170" fontId="25" fillId="15" borderId="144" xfId="25" applyNumberFormat="1" applyFont="1" applyFill="1" applyBorder="1" applyAlignment="1">
      <alignment horizontal="center" vertical="center" wrapText="1"/>
    </xf>
    <xf numFmtId="170" fontId="25" fillId="15" borderId="144" xfId="25" applyNumberFormat="1" applyFont="1" applyFill="1" applyBorder="1" applyAlignment="1">
      <alignment horizontal="center" vertical="center"/>
    </xf>
    <xf numFmtId="0" fontId="0" fillId="0" borderId="0" xfId="25" applyFont="1" applyFill="1"/>
    <xf numFmtId="0" fontId="65" fillId="0" borderId="0" xfId="25" applyFont="1" applyFill="1"/>
    <xf numFmtId="0" fontId="46" fillId="0" borderId="0" xfId="25" applyFont="1" applyFill="1"/>
    <xf numFmtId="182" fontId="46" fillId="0" borderId="0" xfId="25" applyNumberFormat="1" applyFont="1"/>
    <xf numFmtId="183" fontId="46" fillId="0" borderId="0" xfId="25" applyNumberFormat="1" applyFont="1"/>
    <xf numFmtId="170" fontId="46" fillId="0" borderId="0" xfId="25" applyNumberFormat="1" applyFont="1"/>
    <xf numFmtId="174" fontId="46" fillId="0" borderId="0" xfId="25" applyNumberFormat="1" applyFont="1"/>
    <xf numFmtId="184" fontId="46" fillId="0" borderId="0" xfId="25" applyNumberFormat="1" applyFont="1"/>
    <xf numFmtId="185" fontId="46" fillId="0" borderId="0" xfId="25" applyNumberFormat="1" applyFont="1"/>
    <xf numFmtId="2" fontId="46" fillId="0" borderId="0" xfId="25" applyNumberFormat="1" applyFont="1"/>
    <xf numFmtId="165" fontId="46" fillId="0" borderId="0" xfId="25" applyNumberFormat="1" applyFont="1" applyFill="1"/>
    <xf numFmtId="170" fontId="46" fillId="0" borderId="0" xfId="25" applyNumberFormat="1" applyFont="1" applyFill="1"/>
    <xf numFmtId="170" fontId="25" fillId="0" borderId="168" xfId="25" applyNumberFormat="1" applyFont="1" applyBorder="1" applyAlignment="1">
      <alignment horizontal="center"/>
    </xf>
    <xf numFmtId="170" fontId="25" fillId="0" borderId="156" xfId="25" applyNumberFormat="1" applyFont="1" applyBorder="1" applyAlignment="1">
      <alignment horizontal="center"/>
    </xf>
    <xf numFmtId="165" fontId="25" fillId="0" borderId="156" xfId="25" applyNumberFormat="1" applyFont="1" applyBorder="1" applyAlignment="1">
      <alignment horizontal="right"/>
    </xf>
    <xf numFmtId="170" fontId="25" fillId="0" borderId="156" xfId="25" applyNumberFormat="1" applyFont="1" applyBorder="1" applyAlignment="1">
      <alignment horizontal="right"/>
    </xf>
    <xf numFmtId="165" fontId="25" fillId="0" borderId="156" xfId="25" applyNumberFormat="1" applyFont="1" applyFill="1" applyBorder="1" applyAlignment="1">
      <alignment horizontal="right"/>
    </xf>
    <xf numFmtId="165" fontId="25" fillId="0" borderId="169" xfId="25" applyNumberFormat="1" applyFont="1" applyBorder="1"/>
    <xf numFmtId="170" fontId="25" fillId="0" borderId="169" xfId="25" applyNumberFormat="1" applyFont="1" applyBorder="1"/>
    <xf numFmtId="170" fontId="46" fillId="0" borderId="170" xfId="25" applyNumberFormat="1" applyFont="1" applyBorder="1"/>
    <xf numFmtId="170" fontId="25" fillId="0" borderId="171" xfId="25" applyNumberFormat="1" applyFont="1" applyBorder="1" applyAlignment="1">
      <alignment horizontal="center"/>
    </xf>
    <xf numFmtId="170" fontId="25" fillId="0" borderId="142" xfId="25" applyNumberFormat="1" applyFont="1" applyBorder="1" applyAlignment="1">
      <alignment horizontal="center"/>
    </xf>
    <xf numFmtId="165" fontId="25" fillId="0" borderId="142" xfId="25" applyNumberFormat="1" applyFont="1" applyBorder="1"/>
    <xf numFmtId="170" fontId="25" fillId="0" borderId="142" xfId="25" applyNumberFormat="1" applyFont="1" applyBorder="1"/>
    <xf numFmtId="165" fontId="25" fillId="0" borderId="142" xfId="25" applyNumberFormat="1" applyFont="1" applyFill="1" applyBorder="1"/>
    <xf numFmtId="175" fontId="25" fillId="0" borderId="126" xfId="25" applyNumberFormat="1" applyFont="1" applyBorder="1" applyAlignment="1">
      <alignment horizontal="left"/>
    </xf>
    <xf numFmtId="170" fontId="4" fillId="0" borderId="141" xfId="27" applyNumberFormat="1" applyFont="1" applyBorder="1" applyAlignment="1">
      <alignment horizontal="center"/>
    </xf>
    <xf numFmtId="170" fontId="4" fillId="0" borderId="142" xfId="25" applyNumberFormat="1" applyFont="1" applyBorder="1" applyAlignment="1">
      <alignment horizontal="center"/>
    </xf>
    <xf numFmtId="165" fontId="46" fillId="0" borderId="142" xfId="25" applyNumberFormat="1" applyFont="1" applyBorder="1" applyAlignment="1">
      <alignment horizontal="right"/>
    </xf>
    <xf numFmtId="170" fontId="46" fillId="0" borderId="142" xfId="25" applyNumberFormat="1" applyFont="1" applyBorder="1" applyAlignment="1">
      <alignment horizontal="right"/>
    </xf>
    <xf numFmtId="165" fontId="46" fillId="0" borderId="142" xfId="25" applyNumberFormat="1" applyFont="1" applyFill="1" applyBorder="1" applyAlignment="1">
      <alignment horizontal="right"/>
    </xf>
    <xf numFmtId="165" fontId="46" fillId="0" borderId="142" xfId="25" applyNumberFormat="1" applyFont="1" applyBorder="1"/>
    <xf numFmtId="170" fontId="46" fillId="0" borderId="142" xfId="25" applyNumberFormat="1" applyFont="1" applyBorder="1"/>
    <xf numFmtId="175" fontId="46" fillId="0" borderId="126" xfId="25" applyNumberFormat="1" applyFont="1" applyBorder="1" applyAlignment="1">
      <alignment horizontal="center"/>
    </xf>
    <xf numFmtId="170" fontId="46" fillId="0" borderId="142" xfId="25" applyNumberFormat="1" applyFont="1" applyFill="1" applyBorder="1"/>
    <xf numFmtId="170" fontId="6" fillId="0" borderId="172" xfId="27" applyNumberFormat="1" applyFont="1" applyBorder="1" applyAlignment="1">
      <alignment horizontal="center"/>
    </xf>
    <xf numFmtId="165" fontId="6" fillId="0" borderId="142" xfId="25" applyNumberFormat="1" applyFont="1" applyBorder="1" applyAlignment="1">
      <alignment horizontal="center"/>
    </xf>
    <xf numFmtId="170" fontId="46" fillId="0" borderId="126" xfId="25" applyNumberFormat="1" applyFont="1" applyBorder="1" applyAlignment="1">
      <alignment horizontal="center"/>
    </xf>
    <xf numFmtId="49" fontId="25" fillId="15" borderId="143" xfId="25" applyNumberFormat="1" applyFont="1" applyFill="1" applyBorder="1" applyAlignment="1">
      <alignment horizontal="center"/>
    </xf>
    <xf numFmtId="49" fontId="25" fillId="15" borderId="144" xfId="25" applyNumberFormat="1" applyFont="1" applyFill="1" applyBorder="1" applyAlignment="1">
      <alignment horizontal="center"/>
    </xf>
    <xf numFmtId="0" fontId="25" fillId="15" borderId="150" xfId="25" applyFont="1" applyFill="1" applyBorder="1" applyAlignment="1">
      <alignment horizontal="center" vertical="center"/>
    </xf>
    <xf numFmtId="0" fontId="33" fillId="0" borderId="0" xfId="25" applyFont="1" applyAlignment="1"/>
    <xf numFmtId="170" fontId="46" fillId="0" borderId="0" xfId="25" applyNumberFormat="1" applyFont="1" applyBorder="1"/>
    <xf numFmtId="170" fontId="46" fillId="0" borderId="174" xfId="25" applyNumberFormat="1" applyFont="1" applyBorder="1"/>
    <xf numFmtId="165" fontId="33" fillId="0" borderId="0" xfId="25" applyNumberFormat="1" applyFont="1" applyAlignment="1"/>
    <xf numFmtId="170" fontId="6" fillId="0" borderId="175" xfId="27" applyNumberFormat="1" applyFont="1" applyBorder="1" applyAlignment="1">
      <alignment horizontal="center"/>
    </xf>
    <xf numFmtId="170" fontId="6" fillId="0" borderId="176" xfId="25" applyNumberFormat="1" applyFont="1" applyBorder="1" applyAlignment="1">
      <alignment horizontal="center"/>
    </xf>
    <xf numFmtId="165" fontId="25" fillId="0" borderId="156" xfId="25" applyNumberFormat="1" applyFont="1" applyBorder="1" applyAlignment="1">
      <alignment horizontal="center"/>
    </xf>
    <xf numFmtId="165" fontId="25" fillId="0" borderId="156" xfId="25" applyNumberFormat="1" applyFont="1" applyFill="1" applyBorder="1" applyAlignment="1">
      <alignment horizontal="center"/>
    </xf>
    <xf numFmtId="0" fontId="25" fillId="0" borderId="170" xfId="25" applyFont="1" applyBorder="1" applyAlignment="1">
      <alignment horizontal="center"/>
    </xf>
    <xf numFmtId="170" fontId="6" fillId="0" borderId="141" xfId="27" applyNumberFormat="1" applyFont="1" applyBorder="1" applyAlignment="1">
      <alignment horizontal="center"/>
    </xf>
    <xf numFmtId="170" fontId="6" fillId="0" borderId="142" xfId="25" applyNumberFormat="1" applyFont="1" applyBorder="1" applyAlignment="1">
      <alignment horizontal="center"/>
    </xf>
    <xf numFmtId="165" fontId="25" fillId="0" borderId="142" xfId="25" applyNumberFormat="1" applyFont="1" applyBorder="1" applyAlignment="1">
      <alignment horizontal="center"/>
    </xf>
    <xf numFmtId="165" fontId="25" fillId="0" borderId="142" xfId="25" applyNumberFormat="1" applyFont="1" applyFill="1" applyBorder="1" applyAlignment="1">
      <alignment horizontal="center"/>
    </xf>
    <xf numFmtId="0" fontId="25" fillId="0" borderId="126" xfId="25" applyFont="1" applyBorder="1" applyAlignment="1">
      <alignment horizontal="center"/>
    </xf>
    <xf numFmtId="165" fontId="46" fillId="0" borderId="142" xfId="25" applyNumberFormat="1" applyFont="1" applyBorder="1" applyAlignment="1">
      <alignment horizontal="center"/>
    </xf>
    <xf numFmtId="165" fontId="46" fillId="0" borderId="142" xfId="25" applyNumberFormat="1" applyFont="1" applyFill="1" applyBorder="1" applyAlignment="1">
      <alignment horizontal="center"/>
    </xf>
    <xf numFmtId="0" fontId="46" fillId="0" borderId="142" xfId="25" applyFont="1" applyBorder="1"/>
    <xf numFmtId="0" fontId="46" fillId="0" borderId="126" xfId="25" applyFont="1" applyBorder="1" applyAlignment="1">
      <alignment horizontal="center"/>
    </xf>
    <xf numFmtId="0" fontId="46" fillId="0" borderId="142" xfId="25" applyFont="1" applyFill="1" applyBorder="1"/>
    <xf numFmtId="0" fontId="25" fillId="0" borderId="142" xfId="25" applyFont="1" applyBorder="1"/>
    <xf numFmtId="173" fontId="46" fillId="0" borderId="0" xfId="25" applyNumberFormat="1" applyFont="1"/>
    <xf numFmtId="170" fontId="6" fillId="0" borderId="177" xfId="27" applyNumberFormat="1" applyFont="1" applyBorder="1" applyAlignment="1">
      <alignment horizontal="center"/>
    </xf>
    <xf numFmtId="170" fontId="6" fillId="0" borderId="178" xfId="25" applyNumberFormat="1" applyFont="1" applyBorder="1" applyAlignment="1">
      <alignment horizontal="center"/>
    </xf>
    <xf numFmtId="165" fontId="25" fillId="0" borderId="156" xfId="25" applyNumberFormat="1" applyFont="1" applyBorder="1"/>
    <xf numFmtId="170" fontId="25" fillId="0" borderId="156" xfId="25" applyNumberFormat="1" applyFont="1" applyFill="1" applyBorder="1"/>
    <xf numFmtId="0" fontId="46" fillId="0" borderId="170" xfId="25" applyFont="1" applyBorder="1"/>
    <xf numFmtId="165" fontId="25" fillId="0" borderId="142" xfId="25" applyNumberFormat="1" applyFont="1" applyBorder="1" applyAlignment="1">
      <alignment horizontal="right"/>
    </xf>
    <xf numFmtId="170" fontId="25" fillId="0" borderId="142" xfId="25" applyNumberFormat="1" applyFont="1" applyFill="1" applyBorder="1" applyAlignment="1">
      <alignment horizontal="right"/>
    </xf>
    <xf numFmtId="0" fontId="46" fillId="0" borderId="126" xfId="25" applyFont="1" applyBorder="1"/>
    <xf numFmtId="170" fontId="46" fillId="0" borderId="142" xfId="25" applyNumberFormat="1" applyFont="1" applyFill="1" applyBorder="1" applyAlignment="1">
      <alignment horizontal="right"/>
    </xf>
    <xf numFmtId="186" fontId="46" fillId="0" borderId="0" xfId="25" applyNumberFormat="1" applyFont="1"/>
    <xf numFmtId="187" fontId="46" fillId="0" borderId="0" xfId="25" applyNumberFormat="1" applyFont="1" applyAlignment="1">
      <alignment horizontal="right"/>
    </xf>
    <xf numFmtId="188" fontId="66" fillId="0" borderId="0" xfId="25" applyNumberFormat="1" applyFont="1"/>
    <xf numFmtId="0" fontId="4" fillId="0" borderId="0" xfId="25" applyFont="1" applyAlignment="1">
      <alignment horizontal="right"/>
    </xf>
    <xf numFmtId="165" fontId="4" fillId="0" borderId="0" xfId="25" applyNumberFormat="1" applyFont="1" applyAlignment="1">
      <alignment horizontal="right" vertical="center"/>
    </xf>
    <xf numFmtId="170" fontId="4" fillId="0" borderId="0" xfId="25" applyNumberFormat="1" applyFont="1" applyAlignment="1">
      <alignment horizontal="left"/>
    </xf>
    <xf numFmtId="165" fontId="4" fillId="0" borderId="168" xfId="25" applyNumberFormat="1" applyFont="1" applyBorder="1" applyAlignment="1">
      <alignment horizontal="center" vertical="center"/>
    </xf>
    <xf numFmtId="170" fontId="4" fillId="0" borderId="156" xfId="25" applyNumberFormat="1" applyFont="1" applyBorder="1" applyAlignment="1">
      <alignment horizontal="left"/>
    </xf>
    <xf numFmtId="0" fontId="46" fillId="0" borderId="125" xfId="25" applyFont="1" applyBorder="1"/>
    <xf numFmtId="175" fontId="6" fillId="0" borderId="180" xfId="25" applyNumberFormat="1" applyFont="1" applyBorder="1" applyAlignment="1">
      <alignment horizontal="left" vertical="center"/>
    </xf>
    <xf numFmtId="165" fontId="4" fillId="0" borderId="146" xfId="25" applyNumberFormat="1" applyFont="1" applyBorder="1" applyAlignment="1">
      <alignment horizontal="center" vertical="center"/>
    </xf>
    <xf numFmtId="165" fontId="4" fillId="0" borderId="146" xfId="25" applyNumberFormat="1" applyFont="1" applyBorder="1" applyAlignment="1">
      <alignment horizontal="right" vertical="center"/>
    </xf>
    <xf numFmtId="175" fontId="6" fillId="0" borderId="146" xfId="25" applyNumberFormat="1" applyFont="1" applyBorder="1" applyAlignment="1">
      <alignment horizontal="left" vertical="center"/>
    </xf>
    <xf numFmtId="165" fontId="71" fillId="0" borderId="0" xfId="25" applyNumberFormat="1" applyFont="1"/>
    <xf numFmtId="165" fontId="12" fillId="0" borderId="160" xfId="25" applyNumberFormat="1" applyFont="1" applyFill="1" applyBorder="1" applyAlignment="1">
      <alignment horizontal="center" vertical="center"/>
    </xf>
    <xf numFmtId="165" fontId="6" fillId="0" borderId="144" xfId="25" applyNumberFormat="1" applyFont="1" applyFill="1" applyBorder="1" applyAlignment="1">
      <alignment horizontal="center" vertical="center"/>
    </xf>
    <xf numFmtId="165" fontId="6" fillId="0" borderId="144" xfId="25" applyNumberFormat="1" applyFont="1" applyBorder="1" applyAlignment="1">
      <alignment horizontal="right" vertical="center"/>
    </xf>
    <xf numFmtId="175" fontId="6" fillId="0" borderId="144" xfId="25" applyNumberFormat="1" applyFont="1" applyBorder="1" applyAlignment="1">
      <alignment horizontal="left" vertical="center"/>
    </xf>
    <xf numFmtId="175" fontId="6" fillId="0" borderId="158" xfId="25" applyNumberFormat="1" applyFont="1" applyBorder="1" applyAlignment="1">
      <alignment horizontal="center" vertical="center"/>
    </xf>
    <xf numFmtId="165" fontId="6" fillId="0" borderId="182" xfId="25" applyNumberFormat="1" applyFont="1" applyFill="1" applyBorder="1" applyAlignment="1">
      <alignment horizontal="center" vertical="center"/>
    </xf>
    <xf numFmtId="165" fontId="6" fillId="0" borderId="182" xfId="25" applyNumberFormat="1" applyFont="1" applyBorder="1" applyAlignment="1">
      <alignment horizontal="right" vertical="center"/>
    </xf>
    <xf numFmtId="175" fontId="6" fillId="0" borderId="182" xfId="25" applyNumberFormat="1" applyFont="1" applyBorder="1" applyAlignment="1">
      <alignment horizontal="left" vertical="center"/>
    </xf>
    <xf numFmtId="0" fontId="6" fillId="0" borderId="163" xfId="25" applyFont="1" applyBorder="1" applyAlignment="1">
      <alignment horizontal="center" vertical="center"/>
    </xf>
    <xf numFmtId="0" fontId="6" fillId="0" borderId="158" xfId="25" applyFont="1" applyBorder="1" applyAlignment="1">
      <alignment horizontal="center" vertical="center"/>
    </xf>
    <xf numFmtId="165" fontId="4" fillId="0" borderId="142" xfId="25" applyNumberFormat="1" applyFont="1" applyFill="1" applyBorder="1" applyAlignment="1">
      <alignment horizontal="center" vertical="center"/>
    </xf>
    <xf numFmtId="0" fontId="4" fillId="0" borderId="0" xfId="25" applyFont="1" applyAlignment="1">
      <alignment vertical="center"/>
    </xf>
    <xf numFmtId="165" fontId="72" fillId="0" borderId="0" xfId="25" applyNumberFormat="1" applyFont="1"/>
    <xf numFmtId="165" fontId="4" fillId="0" borderId="182" xfId="25" applyNumberFormat="1" applyFont="1" applyFill="1" applyBorder="1" applyAlignment="1">
      <alignment horizontal="center" vertical="center"/>
    </xf>
    <xf numFmtId="165" fontId="4" fillId="0" borderId="182" xfId="25" applyNumberFormat="1" applyFont="1" applyBorder="1" applyAlignment="1">
      <alignment horizontal="right" vertical="center"/>
    </xf>
    <xf numFmtId="0" fontId="6" fillId="15" borderId="183" xfId="25" applyFont="1" applyFill="1" applyBorder="1" applyAlignment="1">
      <alignment horizontal="center" vertical="center" wrapText="1"/>
    </xf>
    <xf numFmtId="170" fontId="6" fillId="15" borderId="184" xfId="25" applyNumberFormat="1" applyFont="1" applyFill="1" applyBorder="1" applyAlignment="1">
      <alignment horizontal="center" vertical="center" wrapText="1"/>
    </xf>
    <xf numFmtId="170" fontId="6" fillId="15" borderId="144" xfId="25" applyNumberFormat="1" applyFont="1" applyFill="1" applyBorder="1" applyAlignment="1">
      <alignment horizontal="center" vertical="center" wrapText="1"/>
    </xf>
    <xf numFmtId="170" fontId="25" fillId="0" borderId="0" xfId="25" applyNumberFormat="1" applyFont="1" applyAlignment="1">
      <alignment horizontal="right"/>
    </xf>
    <xf numFmtId="0" fontId="46" fillId="0" borderId="170" xfId="25" applyFont="1" applyBorder="1" applyAlignment="1">
      <alignment horizontal="left"/>
    </xf>
    <xf numFmtId="170" fontId="25" fillId="0" borderId="142" xfId="25" applyNumberFormat="1" applyFont="1" applyBorder="1" applyAlignment="1">
      <alignment horizontal="left"/>
    </xf>
    <xf numFmtId="0" fontId="46" fillId="0" borderId="126" xfId="25" applyFont="1" applyBorder="1" applyAlignment="1">
      <alignment horizontal="left"/>
    </xf>
    <xf numFmtId="0" fontId="46" fillId="0" borderId="142" xfId="25" applyFont="1" applyBorder="1" applyAlignment="1">
      <alignment horizontal="left"/>
    </xf>
    <xf numFmtId="170" fontId="73" fillId="0" borderId="0" xfId="25" applyNumberFormat="1" applyFont="1" applyAlignment="1">
      <alignment horizontal="right"/>
    </xf>
    <xf numFmtId="0" fontId="46" fillId="0" borderId="142" xfId="25" applyFont="1" applyFill="1" applyBorder="1" applyAlignment="1">
      <alignment horizontal="left"/>
    </xf>
    <xf numFmtId="0" fontId="46" fillId="0" borderId="142" xfId="25" applyFont="1" applyFill="1" applyBorder="1" applyAlignment="1">
      <alignment horizontal="left" wrapText="1"/>
    </xf>
    <xf numFmtId="170" fontId="25" fillId="0" borderId="0" xfId="25" applyNumberFormat="1" applyFont="1" applyAlignment="1">
      <alignment horizontal="center"/>
    </xf>
    <xf numFmtId="170" fontId="68" fillId="0" borderId="0" xfId="25" applyNumberFormat="1" applyFont="1" applyAlignment="1">
      <alignment horizontal="right"/>
    </xf>
    <xf numFmtId="0" fontId="25" fillId="0" borderId="0" xfId="25" applyFont="1" applyAlignment="1">
      <alignment horizontal="center"/>
    </xf>
    <xf numFmtId="170" fontId="25" fillId="0" borderId="0" xfId="25" applyNumberFormat="1" applyFont="1"/>
    <xf numFmtId="175" fontId="25" fillId="0" borderId="0" xfId="25" applyNumberFormat="1" applyFont="1" applyAlignment="1">
      <alignment horizontal="left"/>
    </xf>
    <xf numFmtId="175" fontId="46" fillId="0" borderId="0" xfId="25" applyNumberFormat="1" applyFont="1" applyAlignment="1">
      <alignment horizontal="left"/>
    </xf>
    <xf numFmtId="170" fontId="46" fillId="0" borderId="0" xfId="25" applyNumberFormat="1" applyFont="1" applyAlignment="1">
      <alignment horizontal="right"/>
    </xf>
    <xf numFmtId="184" fontId="46" fillId="0" borderId="0" xfId="25" applyNumberFormat="1" applyFont="1" applyAlignment="1">
      <alignment horizontal="left"/>
    </xf>
    <xf numFmtId="175" fontId="46" fillId="0" borderId="0" xfId="25" applyNumberFormat="1" applyFont="1" applyAlignment="1">
      <alignment horizontal="center"/>
    </xf>
    <xf numFmtId="182" fontId="46" fillId="0" borderId="0" xfId="25" applyNumberFormat="1" applyFont="1" applyAlignment="1">
      <alignment horizontal="left"/>
    </xf>
    <xf numFmtId="174" fontId="46" fillId="0" borderId="0" xfId="25" applyNumberFormat="1" applyFont="1" applyAlignment="1">
      <alignment horizontal="left"/>
    </xf>
    <xf numFmtId="185" fontId="46" fillId="0" borderId="0" xfId="25" applyNumberFormat="1" applyFont="1" applyAlignment="1">
      <alignment horizontal="left"/>
    </xf>
    <xf numFmtId="173" fontId="46" fillId="0" borderId="0" xfId="25" applyNumberFormat="1" applyFont="1" applyAlignment="1">
      <alignment horizontal="left"/>
    </xf>
    <xf numFmtId="170" fontId="46" fillId="0" borderId="0" xfId="25" applyNumberFormat="1" applyFont="1" applyAlignment="1">
      <alignment horizontal="left"/>
    </xf>
    <xf numFmtId="0" fontId="26" fillId="0" borderId="0" xfId="25" applyFont="1"/>
    <xf numFmtId="175" fontId="46" fillId="0" borderId="0" xfId="25" applyNumberFormat="1" applyFont="1"/>
    <xf numFmtId="0" fontId="46" fillId="0" borderId="170" xfId="25" applyFont="1" applyBorder="1" applyAlignment="1">
      <alignment horizontal="center"/>
    </xf>
    <xf numFmtId="0" fontId="4" fillId="0" borderId="142" xfId="25" applyFont="1" applyFill="1" applyBorder="1" applyAlignment="1">
      <alignment horizontal="left"/>
    </xf>
    <xf numFmtId="175" fontId="4" fillId="0" borderId="142" xfId="25" applyNumberFormat="1" applyFont="1" applyFill="1" applyBorder="1" applyAlignment="1">
      <alignment horizontal="left"/>
    </xf>
    <xf numFmtId="165" fontId="4" fillId="0" borderId="142" xfId="25" applyNumberFormat="1" applyFont="1" applyFill="1" applyBorder="1" applyAlignment="1">
      <alignment horizontal="left"/>
    </xf>
    <xf numFmtId="49" fontId="25" fillId="15" borderId="143" xfId="25" applyNumberFormat="1" applyFont="1" applyFill="1" applyBorder="1" applyAlignment="1">
      <alignment horizontal="center" vertical="center"/>
    </xf>
    <xf numFmtId="49" fontId="25" fillId="15" borderId="144" xfId="25" applyNumberFormat="1" applyFont="1" applyFill="1" applyBorder="1" applyAlignment="1">
      <alignment horizontal="center" vertical="center"/>
    </xf>
    <xf numFmtId="189" fontId="46" fillId="0" borderId="0" xfId="25" applyNumberFormat="1" applyFont="1"/>
    <xf numFmtId="170" fontId="6" fillId="0" borderId="185" xfId="27" applyNumberFormat="1" applyFont="1" applyBorder="1" applyAlignment="1">
      <alignment horizontal="center"/>
    </xf>
    <xf numFmtId="170" fontId="6" fillId="0" borderId="186" xfId="25" applyNumberFormat="1" applyFont="1" applyBorder="1" applyAlignment="1">
      <alignment horizontal="center"/>
    </xf>
    <xf numFmtId="165" fontId="37" fillId="0" borderId="0" xfId="25" applyNumberFormat="1" applyFont="1"/>
    <xf numFmtId="165" fontId="25" fillId="0" borderId="182" xfId="25" applyNumberFormat="1" applyFont="1" applyBorder="1" applyAlignment="1">
      <alignment horizontal="right"/>
    </xf>
    <xf numFmtId="0" fontId="75" fillId="0" borderId="0" xfId="0" applyFont="1"/>
    <xf numFmtId="0" fontId="76" fillId="0" borderId="0" xfId="0" applyFont="1" applyFill="1" applyBorder="1"/>
    <xf numFmtId="2" fontId="12" fillId="0" borderId="27" xfId="0" applyNumberFormat="1" applyFont="1" applyBorder="1"/>
    <xf numFmtId="165" fontId="12" fillId="0" borderId="27" xfId="0" applyNumberFormat="1" applyFont="1" applyBorder="1"/>
    <xf numFmtId="2" fontId="14" fillId="0" borderId="146" xfId="0" applyNumberFormat="1" applyFont="1" applyBorder="1" applyAlignment="1">
      <alignment horizontal="right" vertical="center"/>
    </xf>
    <xf numFmtId="165" fontId="14" fillId="0" borderId="146" xfId="0" applyNumberFormat="1" applyFont="1" applyBorder="1" applyAlignment="1">
      <alignment horizontal="right" vertical="center"/>
    </xf>
    <xf numFmtId="0" fontId="14" fillId="0" borderId="146" xfId="0" applyFont="1" applyBorder="1" applyAlignment="1">
      <alignment horizontal="left"/>
    </xf>
    <xf numFmtId="0" fontId="14" fillId="0" borderId="146" xfId="0" applyFont="1" applyBorder="1" applyAlignment="1">
      <alignment horizontal="left" vertical="center"/>
    </xf>
    <xf numFmtId="2" fontId="14" fillId="0" borderId="142" xfId="0" applyNumberFormat="1" applyFont="1" applyBorder="1" applyAlignment="1">
      <alignment horizontal="right" vertical="center"/>
    </xf>
    <xf numFmtId="165" fontId="14" fillId="0" borderId="142" xfId="0" applyNumberFormat="1" applyFont="1" applyBorder="1" applyAlignment="1">
      <alignment horizontal="right" vertical="center"/>
    </xf>
    <xf numFmtId="0" fontId="14" fillId="0" borderId="142" xfId="0" applyFont="1" applyBorder="1" applyAlignment="1">
      <alignment horizontal="left"/>
    </xf>
    <xf numFmtId="0" fontId="14" fillId="0" borderId="142" xfId="0" applyFont="1" applyBorder="1" applyAlignment="1">
      <alignment horizontal="left" vertical="center"/>
    </xf>
    <xf numFmtId="2" fontId="14" fillId="0" borderId="182" xfId="0" applyNumberFormat="1" applyFont="1" applyBorder="1" applyAlignment="1">
      <alignment horizontal="right" vertical="center"/>
    </xf>
    <xf numFmtId="165" fontId="14" fillId="0" borderId="182" xfId="0" applyNumberFormat="1" applyFont="1" applyBorder="1" applyAlignment="1">
      <alignment horizontal="right" vertical="center"/>
    </xf>
    <xf numFmtId="0" fontId="14" fillId="0" borderId="182" xfId="0" applyFont="1" applyBorder="1" applyAlignment="1">
      <alignment horizontal="left"/>
    </xf>
    <xf numFmtId="0" fontId="14" fillId="0" borderId="182" xfId="0" applyFont="1" applyBorder="1" applyAlignment="1">
      <alignment horizontal="left" vertical="center"/>
    </xf>
    <xf numFmtId="0" fontId="14" fillId="0" borderId="0" xfId="0" applyFont="1" applyBorder="1"/>
    <xf numFmtId="165" fontId="12" fillId="0" borderId="0" xfId="0" applyNumberFormat="1" applyFont="1" applyBorder="1" applyAlignment="1">
      <alignment horizontal="right" vertical="center" wrapText="1"/>
    </xf>
    <xf numFmtId="165" fontId="12" fillId="0" borderId="0" xfId="0" applyNumberFormat="1" applyFont="1" applyBorder="1"/>
    <xf numFmtId="0" fontId="12" fillId="0" borderId="0" xfId="0" applyFont="1" applyFill="1" applyBorder="1" applyAlignment="1">
      <alignment horizontal="left"/>
    </xf>
    <xf numFmtId="165" fontId="12" fillId="0" borderId="184" xfId="0" applyNumberFormat="1" applyFont="1" applyBorder="1" applyAlignment="1">
      <alignment horizontal="right" vertical="center"/>
    </xf>
    <xf numFmtId="165" fontId="12" fillId="0" borderId="191" xfId="0" applyNumberFormat="1" applyFont="1" applyBorder="1"/>
    <xf numFmtId="0" fontId="14" fillId="0" borderId="0" xfId="0" applyFont="1" applyBorder="1" applyAlignment="1">
      <alignment horizontal="right"/>
    </xf>
    <xf numFmtId="165" fontId="14" fillId="0" borderId="16" xfId="0" applyNumberFormat="1" applyFont="1" applyBorder="1" applyAlignment="1">
      <alignment horizontal="right" vertical="center"/>
    </xf>
    <xf numFmtId="0" fontId="12" fillId="0" borderId="0" xfId="0" applyFont="1" applyBorder="1" applyAlignment="1">
      <alignment horizontal="center" vertical="center" wrapText="1"/>
    </xf>
    <xf numFmtId="0" fontId="12" fillId="2" borderId="144" xfId="0" applyFont="1" applyFill="1" applyBorder="1" applyAlignment="1">
      <alignment horizontal="center" vertical="center" wrapText="1"/>
    </xf>
    <xf numFmtId="0" fontId="12" fillId="0" borderId="0" xfId="0" applyFont="1" applyBorder="1" applyAlignment="1">
      <alignment vertical="center" wrapText="1"/>
    </xf>
    <xf numFmtId="165" fontId="12" fillId="0" borderId="0" xfId="0" applyNumberFormat="1" applyFont="1" applyBorder="1" applyAlignment="1">
      <alignment horizontal="right" vertical="center"/>
    </xf>
    <xf numFmtId="0" fontId="12" fillId="0" borderId="0" xfId="0" applyFont="1" applyBorder="1"/>
    <xf numFmtId="0" fontId="36" fillId="0" borderId="0" xfId="0" applyFont="1" applyAlignment="1">
      <alignment wrapText="1"/>
    </xf>
    <xf numFmtId="165" fontId="12" fillId="0" borderId="184" xfId="0" applyNumberFormat="1" applyFont="1" applyBorder="1" applyAlignment="1">
      <alignment horizontal="center" vertical="center"/>
    </xf>
    <xf numFmtId="0" fontId="12" fillId="0" borderId="184" xfId="0" applyFont="1" applyBorder="1"/>
    <xf numFmtId="165" fontId="14" fillId="0" borderId="146" xfId="0" applyNumberFormat="1" applyFont="1" applyBorder="1" applyAlignment="1">
      <alignment horizontal="center" vertical="center"/>
    </xf>
    <xf numFmtId="0" fontId="14" fillId="0" borderId="146" xfId="0" applyFont="1" applyBorder="1"/>
    <xf numFmtId="0" fontId="14" fillId="0" borderId="146" xfId="0" applyFont="1" applyBorder="1" applyAlignment="1">
      <alignment horizontal="center" vertical="center"/>
    </xf>
    <xf numFmtId="165" fontId="14" fillId="0" borderId="142" xfId="0" applyNumberFormat="1" applyFont="1" applyBorder="1" applyAlignment="1">
      <alignment horizontal="center" vertical="center"/>
    </xf>
    <xf numFmtId="0" fontId="14" fillId="0" borderId="142" xfId="0" applyFont="1" applyBorder="1"/>
    <xf numFmtId="0" fontId="14" fillId="0" borderId="142" xfId="0" applyFont="1" applyBorder="1" applyAlignment="1">
      <alignment horizontal="center" vertical="center"/>
    </xf>
    <xf numFmtId="165" fontId="14" fillId="0" borderId="182" xfId="0" applyNumberFormat="1" applyFont="1" applyBorder="1" applyAlignment="1">
      <alignment horizontal="center" vertical="center"/>
    </xf>
    <xf numFmtId="0" fontId="14" fillId="0" borderId="182" xfId="0" applyFont="1" applyBorder="1"/>
    <xf numFmtId="0" fontId="14" fillId="0" borderId="182" xfId="0" applyFont="1" applyBorder="1" applyAlignment="1">
      <alignment horizontal="center" vertical="center"/>
    </xf>
    <xf numFmtId="0" fontId="12" fillId="0" borderId="0" xfId="0" applyFont="1" applyAlignment="1">
      <alignment wrapText="1"/>
    </xf>
    <xf numFmtId="165" fontId="12" fillId="0" borderId="144" xfId="0" applyNumberFormat="1" applyFont="1" applyBorder="1" applyAlignment="1">
      <alignment horizontal="center" vertical="center" wrapText="1"/>
    </xf>
    <xf numFmtId="165" fontId="12" fillId="0" borderId="144" xfId="0" applyNumberFormat="1" applyFont="1" applyBorder="1" applyAlignment="1">
      <alignment horizontal="right" vertical="center" wrapText="1"/>
    </xf>
    <xf numFmtId="0" fontId="12" fillId="0" borderId="144" xfId="0" applyFont="1" applyBorder="1" applyAlignment="1">
      <alignment vertical="top" wrapText="1"/>
    </xf>
    <xf numFmtId="0" fontId="12" fillId="0" borderId="144" xfId="0" applyFont="1" applyBorder="1" applyAlignment="1">
      <alignment horizontal="center" vertical="top" wrapText="1"/>
    </xf>
    <xf numFmtId="165" fontId="14" fillId="0" borderId="16" xfId="0" applyNumberFormat="1" applyFont="1" applyBorder="1" applyAlignment="1">
      <alignment horizontal="center" vertical="center"/>
    </xf>
    <xf numFmtId="0" fontId="36" fillId="0" borderId="0" xfId="0" applyFont="1"/>
    <xf numFmtId="0" fontId="12" fillId="0" borderId="144" xfId="0" applyFont="1" applyBorder="1" applyAlignment="1">
      <alignment vertical="top"/>
    </xf>
    <xf numFmtId="0" fontId="12" fillId="0" borderId="144" xfId="0" applyFont="1" applyBorder="1" applyAlignment="1">
      <alignment horizontal="center" vertical="top"/>
    </xf>
    <xf numFmtId="0" fontId="25" fillId="15" borderId="161" xfId="25" applyFont="1" applyFill="1" applyBorder="1" applyAlignment="1">
      <alignment horizontal="center"/>
    </xf>
    <xf numFmtId="0" fontId="76" fillId="0" borderId="0" xfId="0" applyFont="1"/>
    <xf numFmtId="165" fontId="12" fillId="0" borderId="27" xfId="0" applyNumberFormat="1" applyFont="1" applyBorder="1" applyAlignment="1">
      <alignment horizontal="right"/>
    </xf>
    <xf numFmtId="165" fontId="14" fillId="0" borderId="0" xfId="0" applyNumberFormat="1" applyFont="1" applyBorder="1" applyAlignment="1">
      <alignment horizontal="right"/>
    </xf>
    <xf numFmtId="0" fontId="12" fillId="0" borderId="196" xfId="0" applyFont="1" applyBorder="1"/>
    <xf numFmtId="0" fontId="12" fillId="0" borderId="191" xfId="0" applyFont="1" applyBorder="1"/>
    <xf numFmtId="165" fontId="12" fillId="0" borderId="144" xfId="0" applyNumberFormat="1" applyFont="1" applyBorder="1" applyAlignment="1">
      <alignment horizontal="right" vertical="center"/>
    </xf>
    <xf numFmtId="165" fontId="14" fillId="0" borderId="129" xfId="0" applyNumberFormat="1" applyFont="1" applyBorder="1" applyAlignment="1">
      <alignment horizontal="right" vertical="center"/>
    </xf>
    <xf numFmtId="0" fontId="12" fillId="0" borderId="144" xfId="0" applyFont="1" applyBorder="1" applyAlignment="1">
      <alignment wrapText="1"/>
    </xf>
    <xf numFmtId="0" fontId="12" fillId="2" borderId="144" xfId="0" applyFont="1" applyFill="1" applyBorder="1" applyAlignment="1">
      <alignment horizontal="center" vertical="center"/>
    </xf>
    <xf numFmtId="0" fontId="14" fillId="0" borderId="0" xfId="0" applyFont="1" applyAlignment="1"/>
    <xf numFmtId="0" fontId="0" fillId="0" borderId="0" xfId="25" applyFont="1" applyAlignment="1"/>
    <xf numFmtId="187" fontId="0" fillId="0" borderId="0" xfId="25" applyNumberFormat="1" applyFont="1"/>
    <xf numFmtId="165" fontId="0" fillId="0" borderId="0" xfId="25" applyNumberFormat="1" applyFont="1"/>
    <xf numFmtId="190" fontId="46" fillId="0" borderId="0" xfId="25" applyNumberFormat="1" applyFont="1"/>
    <xf numFmtId="190" fontId="0" fillId="0" borderId="0" xfId="25" applyNumberFormat="1" applyFont="1"/>
    <xf numFmtId="165" fontId="6" fillId="0" borderId="169" xfId="25" applyNumberFormat="1" applyFont="1" applyBorder="1" applyAlignment="1">
      <alignment horizontal="center" vertical="center"/>
    </xf>
    <xf numFmtId="165" fontId="25" fillId="0" borderId="197" xfId="25" applyNumberFormat="1" applyFont="1" applyBorder="1" applyAlignment="1">
      <alignment horizontal="center" vertical="center"/>
    </xf>
    <xf numFmtId="165" fontId="25" fillId="0" borderId="169" xfId="25" applyNumberFormat="1" applyFont="1" applyBorder="1" applyAlignment="1">
      <alignment vertical="center"/>
    </xf>
    <xf numFmtId="165" fontId="46" fillId="0" borderId="171" xfId="25" applyNumberFormat="1" applyFont="1" applyBorder="1" applyAlignment="1">
      <alignment horizontal="center"/>
    </xf>
    <xf numFmtId="165" fontId="46" fillId="0" borderId="0" xfId="25" applyNumberFormat="1" applyFont="1" applyFill="1" applyBorder="1" applyAlignment="1">
      <alignment horizontal="center"/>
    </xf>
    <xf numFmtId="165" fontId="46" fillId="0" borderId="123" xfId="25" applyNumberFormat="1" applyFont="1" applyFill="1" applyBorder="1" applyAlignment="1">
      <alignment horizontal="center"/>
    </xf>
    <xf numFmtId="165" fontId="46" fillId="0" borderId="129" xfId="25" applyNumberFormat="1" applyFont="1" applyFill="1" applyBorder="1" applyAlignment="1">
      <alignment horizontal="center"/>
    </xf>
    <xf numFmtId="165" fontId="46" fillId="0" borderId="113" xfId="25" applyNumberFormat="1" applyFont="1" applyFill="1" applyBorder="1" applyAlignment="1">
      <alignment horizontal="center"/>
    </xf>
    <xf numFmtId="165" fontId="46" fillId="0" borderId="142" xfId="25" applyNumberFormat="1" applyFont="1" applyFill="1" applyBorder="1"/>
    <xf numFmtId="1" fontId="46" fillId="0" borderId="115" xfId="25" applyNumberFormat="1" applyFont="1" applyFill="1" applyBorder="1" applyAlignment="1">
      <alignment horizontal="center"/>
    </xf>
    <xf numFmtId="165" fontId="4" fillId="0" borderId="113" xfId="25" applyNumberFormat="1" applyFont="1" applyBorder="1" applyAlignment="1">
      <alignment horizontal="center"/>
    </xf>
    <xf numFmtId="165" fontId="4" fillId="0" borderId="0" xfId="25" applyNumberFormat="1" applyFont="1" applyFill="1" applyBorder="1" applyAlignment="1">
      <alignment horizontal="center"/>
    </xf>
    <xf numFmtId="165" fontId="46" fillId="0" borderId="129" xfId="25" applyNumberFormat="1" applyFont="1" applyBorder="1" applyAlignment="1">
      <alignment horizontal="center"/>
    </xf>
    <xf numFmtId="165" fontId="4" fillId="0" borderId="113" xfId="25" applyNumberFormat="1" applyFont="1" applyFill="1" applyBorder="1" applyAlignment="1">
      <alignment horizontal="center"/>
    </xf>
    <xf numFmtId="165" fontId="14" fillId="0" borderId="113" xfId="25" applyNumberFormat="1" applyFont="1" applyFill="1" applyBorder="1" applyAlignment="1">
      <alignment horizontal="center"/>
    </xf>
    <xf numFmtId="0" fontId="46" fillId="0" borderId="115" xfId="25" applyFont="1" applyBorder="1" applyAlignment="1">
      <alignment horizontal="center"/>
    </xf>
    <xf numFmtId="1" fontId="46" fillId="0" borderId="115" xfId="25" applyNumberFormat="1" applyFont="1" applyBorder="1" applyAlignment="1">
      <alignment horizontal="center"/>
    </xf>
    <xf numFmtId="165" fontId="4" fillId="0" borderId="142" xfId="25" applyNumberFormat="1" applyFont="1" applyBorder="1" applyAlignment="1">
      <alignment horizontal="center"/>
    </xf>
    <xf numFmtId="165" fontId="4" fillId="0" borderId="181" xfId="25" applyNumberFormat="1" applyFont="1" applyFill="1" applyBorder="1" applyAlignment="1">
      <alignment horizontal="center"/>
    </xf>
    <xf numFmtId="165" fontId="4" fillId="0" borderId="142" xfId="25" applyNumberFormat="1" applyFont="1" applyFill="1" applyBorder="1" applyAlignment="1">
      <alignment horizontal="center"/>
    </xf>
    <xf numFmtId="165" fontId="46" fillId="0" borderId="183" xfId="25" applyNumberFormat="1" applyFont="1" applyBorder="1" applyAlignment="1">
      <alignment horizontal="center"/>
    </xf>
    <xf numFmtId="165" fontId="4" fillId="0" borderId="198" xfId="25" applyNumberFormat="1" applyFont="1" applyBorder="1" applyAlignment="1">
      <alignment horizontal="center"/>
    </xf>
    <xf numFmtId="165" fontId="4" fillId="0" borderId="199" xfId="25" applyNumberFormat="1" applyFont="1" applyFill="1" applyBorder="1" applyAlignment="1">
      <alignment horizontal="center"/>
    </xf>
    <xf numFmtId="165" fontId="46" fillId="0" borderId="114" xfId="25" applyNumberFormat="1" applyFont="1" applyBorder="1" applyAlignment="1">
      <alignment horizontal="center"/>
    </xf>
    <xf numFmtId="165" fontId="4" fillId="0" borderId="198" xfId="25" applyNumberFormat="1" applyFont="1" applyFill="1" applyBorder="1" applyAlignment="1">
      <alignment horizontal="center"/>
    </xf>
    <xf numFmtId="165" fontId="46" fillId="0" borderId="198" xfId="25" applyNumberFormat="1" applyFont="1" applyFill="1" applyBorder="1" applyAlignment="1">
      <alignment horizontal="center"/>
    </xf>
    <xf numFmtId="165" fontId="46" fillId="0" borderId="182" xfId="25" applyNumberFormat="1" applyFont="1" applyFill="1" applyBorder="1"/>
    <xf numFmtId="0" fontId="25" fillId="15" borderId="141" xfId="25" quotePrefix="1" applyFont="1" applyFill="1" applyBorder="1" applyAlignment="1">
      <alignment horizontal="center" vertical="center"/>
    </xf>
    <xf numFmtId="0" fontId="25" fillId="15" borderId="144" xfId="25" quotePrefix="1" applyFont="1" applyFill="1" applyBorder="1" applyAlignment="1">
      <alignment horizontal="center" vertical="center"/>
    </xf>
    <xf numFmtId="0" fontId="25" fillId="15" borderId="157" xfId="25" applyFont="1" applyFill="1" applyBorder="1" applyAlignment="1">
      <alignment horizontal="center" vertical="center"/>
    </xf>
    <xf numFmtId="2" fontId="25" fillId="0" borderId="177" xfId="25" applyNumberFormat="1" applyFont="1" applyBorder="1"/>
    <xf numFmtId="2" fontId="25" fillId="0" borderId="200" xfId="25" applyNumberFormat="1" applyFont="1" applyBorder="1"/>
    <xf numFmtId="2" fontId="25" fillId="0" borderId="178" xfId="25" applyNumberFormat="1" applyFont="1" applyBorder="1"/>
    <xf numFmtId="170" fontId="25" fillId="0" borderId="201" xfId="25" applyNumberFormat="1" applyFont="1" applyBorder="1" applyAlignment="1">
      <alignment horizontal="left"/>
    </xf>
    <xf numFmtId="2" fontId="46" fillId="0" borderId="141" xfId="25" applyNumberFormat="1" applyFont="1" applyBorder="1" applyAlignment="1">
      <alignment horizontal="center"/>
    </xf>
    <xf numFmtId="2" fontId="46" fillId="0" borderId="113" xfId="25" applyNumberFormat="1" applyFont="1" applyBorder="1" applyAlignment="1">
      <alignment horizontal="right"/>
    </xf>
    <xf numFmtId="2" fontId="46" fillId="0" borderId="142" xfId="25" applyNumberFormat="1" applyFont="1" applyBorder="1" applyAlignment="1">
      <alignment horizontal="right"/>
    </xf>
    <xf numFmtId="2" fontId="46" fillId="0" borderId="142" xfId="25" applyNumberFormat="1" applyFont="1" applyBorder="1"/>
    <xf numFmtId="170" fontId="46" fillId="0" borderId="126" xfId="25" applyNumberFormat="1" applyFont="1" applyBorder="1" applyAlignment="1">
      <alignment horizontal="left"/>
    </xf>
    <xf numFmtId="2" fontId="46" fillId="0" borderId="141" xfId="25" applyNumberFormat="1" applyFont="1" applyBorder="1" applyAlignment="1">
      <alignment horizontal="right"/>
    </xf>
    <xf numFmtId="2" fontId="46" fillId="0" borderId="113" xfId="25" applyNumberFormat="1" applyFont="1" applyBorder="1"/>
    <xf numFmtId="2" fontId="46" fillId="0" borderId="141" xfId="25" applyNumberFormat="1" applyFont="1" applyBorder="1"/>
    <xf numFmtId="2" fontId="46" fillId="0" borderId="172" xfId="25" applyNumberFormat="1" applyFont="1" applyBorder="1"/>
    <xf numFmtId="2" fontId="46" fillId="0" borderId="198" xfId="25" applyNumberFormat="1" applyFont="1" applyBorder="1"/>
    <xf numFmtId="2" fontId="46" fillId="0" borderId="182" xfId="25" applyNumberFormat="1" applyFont="1" applyBorder="1"/>
    <xf numFmtId="170" fontId="46" fillId="0" borderId="127" xfId="25" applyNumberFormat="1" applyFont="1" applyBorder="1" applyAlignment="1">
      <alignment horizontal="left"/>
    </xf>
    <xf numFmtId="0" fontId="25" fillId="15" borderId="202" xfId="25" quotePrefix="1" applyFont="1" applyFill="1" applyBorder="1" applyAlignment="1">
      <alignment horizontal="center" vertical="center"/>
    </xf>
    <xf numFmtId="0" fontId="25" fillId="15" borderId="173" xfId="25" quotePrefix="1" applyFont="1" applyFill="1" applyBorder="1" applyAlignment="1">
      <alignment horizontal="center" vertical="center"/>
    </xf>
    <xf numFmtId="170" fontId="25" fillId="15" borderId="167" xfId="25" quotePrefix="1" applyNumberFormat="1" applyFont="1" applyFill="1" applyBorder="1" applyAlignment="1">
      <alignment horizontal="center" vertical="center"/>
    </xf>
    <xf numFmtId="170" fontId="25" fillId="15" borderId="173" xfId="25" quotePrefix="1" applyNumberFormat="1" applyFont="1" applyFill="1" applyBorder="1" applyAlignment="1">
      <alignment horizontal="center" vertical="center"/>
    </xf>
    <xf numFmtId="170" fontId="25" fillId="15" borderId="173" xfId="25" applyNumberFormat="1" applyFont="1" applyFill="1" applyBorder="1" applyAlignment="1">
      <alignment horizontal="center" vertical="center"/>
    </xf>
    <xf numFmtId="170" fontId="25" fillId="15" borderId="203" xfId="25" applyNumberFormat="1" applyFont="1" applyFill="1" applyBorder="1" applyAlignment="1">
      <alignment horizontal="center" vertical="center"/>
    </xf>
    <xf numFmtId="164" fontId="25" fillId="0" borderId="0" xfId="25" applyNumberFormat="1" applyFont="1" applyAlignment="1">
      <alignment horizontal="center" vertical="center"/>
    </xf>
    <xf numFmtId="165" fontId="27" fillId="0" borderId="154" xfId="25" applyNumberFormat="1" applyFont="1" applyBorder="1" applyAlignment="1">
      <alignment horizontal="center" wrapText="1"/>
    </xf>
    <xf numFmtId="165" fontId="27" fillId="0" borderId="169" xfId="25" applyNumberFormat="1" applyFont="1" applyBorder="1" applyAlignment="1">
      <alignment horizontal="center" wrapText="1"/>
    </xf>
    <xf numFmtId="165" fontId="27" fillId="0" borderId="197" xfId="25" applyNumberFormat="1" applyFont="1" applyBorder="1" applyAlignment="1">
      <alignment horizontal="center" wrapText="1"/>
    </xf>
    <xf numFmtId="165" fontId="27" fillId="0" borderId="156" xfId="25" applyNumberFormat="1" applyFont="1" applyBorder="1" applyAlignment="1">
      <alignment horizontal="center" wrapText="1"/>
    </xf>
    <xf numFmtId="164" fontId="27" fillId="0" borderId="170" xfId="25" applyNumberFormat="1" applyFont="1" applyBorder="1" applyAlignment="1">
      <alignment horizontal="left"/>
    </xf>
    <xf numFmtId="165" fontId="29" fillId="0" borderId="141" xfId="25" applyNumberFormat="1" applyFont="1" applyBorder="1" applyAlignment="1">
      <alignment horizontal="center"/>
    </xf>
    <xf numFmtId="165" fontId="29" fillId="0" borderId="181" xfId="25" applyNumberFormat="1" applyFont="1" applyBorder="1" applyAlignment="1">
      <alignment horizontal="center"/>
    </xf>
    <xf numFmtId="165" fontId="29" fillId="0" borderId="129" xfId="25" applyNumberFormat="1" applyFont="1" applyBorder="1" applyAlignment="1">
      <alignment horizontal="center"/>
    </xf>
    <xf numFmtId="165" fontId="29" fillId="0" borderId="142" xfId="25" applyNumberFormat="1" applyFont="1" applyBorder="1" applyAlignment="1">
      <alignment horizontal="center"/>
    </xf>
    <xf numFmtId="164" fontId="29" fillId="0" borderId="124" xfId="25" applyNumberFormat="1" applyFont="1" applyBorder="1" applyAlignment="1">
      <alignment horizontal="left"/>
    </xf>
    <xf numFmtId="164" fontId="29" fillId="0" borderId="126" xfId="25" applyNumberFormat="1" applyFont="1" applyBorder="1" applyAlignment="1">
      <alignment horizontal="left"/>
    </xf>
    <xf numFmtId="165" fontId="29" fillId="0" borderId="172" xfId="25" applyNumberFormat="1" applyFont="1" applyBorder="1" applyAlignment="1">
      <alignment horizontal="center"/>
    </xf>
    <xf numFmtId="165" fontId="29" fillId="0" borderId="163" xfId="25" applyNumberFormat="1" applyFont="1" applyBorder="1" applyAlignment="1">
      <alignment horizontal="center"/>
    </xf>
    <xf numFmtId="165" fontId="29" fillId="0" borderId="114" xfId="25" applyNumberFormat="1" applyFont="1" applyBorder="1" applyAlignment="1">
      <alignment horizontal="center"/>
    </xf>
    <xf numFmtId="165" fontId="29" fillId="0" borderId="182" xfId="25" applyNumberFormat="1" applyFont="1" applyBorder="1" applyAlignment="1">
      <alignment horizontal="center"/>
    </xf>
    <xf numFmtId="164" fontId="29" fillId="0" borderId="127" xfId="25" applyNumberFormat="1" applyFont="1" applyBorder="1" applyAlignment="1">
      <alignment horizontal="left"/>
    </xf>
    <xf numFmtId="165" fontId="29" fillId="0" borderId="147" xfId="25" applyNumberFormat="1" applyFont="1" applyBorder="1" applyAlignment="1">
      <alignment horizontal="center"/>
    </xf>
    <xf numFmtId="165" fontId="29" fillId="0" borderId="204" xfId="25" applyNumberFormat="1" applyFont="1" applyBorder="1" applyAlignment="1">
      <alignment horizontal="center"/>
    </xf>
    <xf numFmtId="165" fontId="29" fillId="0" borderId="128" xfId="25" applyNumberFormat="1" applyFont="1" applyBorder="1" applyAlignment="1">
      <alignment horizontal="center"/>
    </xf>
    <xf numFmtId="165" fontId="29" fillId="0" borderId="146" xfId="25" applyNumberFormat="1" applyFont="1" applyBorder="1" applyAlignment="1">
      <alignment horizontal="center"/>
    </xf>
    <xf numFmtId="171" fontId="46" fillId="0" borderId="0" xfId="25" applyNumberFormat="1" applyFont="1"/>
    <xf numFmtId="0" fontId="27" fillId="15" borderId="164" xfId="25" applyFont="1" applyFill="1" applyBorder="1" applyAlignment="1">
      <alignment horizontal="center" vertical="center" wrapText="1"/>
    </xf>
    <xf numFmtId="0" fontId="27" fillId="15" borderId="144" xfId="25" applyFont="1" applyFill="1" applyBorder="1" applyAlignment="1">
      <alignment horizontal="center" vertical="center" wrapText="1"/>
    </xf>
    <xf numFmtId="164" fontId="27" fillId="15" borderId="144"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65" fontId="6" fillId="0" borderId="67" xfId="0" applyNumberFormat="1" applyFont="1" applyFill="1" applyBorder="1" applyAlignment="1">
      <alignment vertical="center"/>
    </xf>
    <xf numFmtId="188" fontId="14" fillId="0" borderId="0" xfId="26"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78"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79"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65" fontId="6" fillId="0" borderId="16" xfId="0" applyNumberFormat="1" applyFont="1" applyFill="1" applyBorder="1" applyAlignment="1">
      <alignment vertical="center"/>
    </xf>
    <xf numFmtId="165" fontId="14" fillId="0" borderId="205" xfId="26" applyNumberFormat="1" applyFont="1" applyBorder="1" applyAlignment="1">
      <alignment horizontal="center" vertical="center"/>
    </xf>
    <xf numFmtId="165" fontId="14" fillId="0" borderId="119" xfId="26" applyNumberFormat="1" applyFont="1" applyBorder="1" applyAlignment="1">
      <alignment horizontal="center" vertical="center"/>
    </xf>
    <xf numFmtId="165" fontId="12" fillId="0" borderId="119" xfId="26" applyNumberFormat="1" applyFont="1" applyBorder="1" applyAlignment="1">
      <alignment vertical="center"/>
    </xf>
    <xf numFmtId="1" fontId="14" fillId="0" borderId="120" xfId="26" applyNumberFormat="1" applyFont="1" applyBorder="1" applyAlignment="1">
      <alignment horizontal="center" vertical="center"/>
    </xf>
    <xf numFmtId="49" fontId="12" fillId="15" borderId="164" xfId="26" applyNumberFormat="1" applyFont="1" applyFill="1" applyBorder="1" applyAlignment="1">
      <alignment horizontal="center" vertical="center"/>
    </xf>
    <xf numFmtId="49" fontId="12" fillId="15" borderId="165" xfId="26" applyNumberFormat="1" applyFont="1" applyFill="1" applyBorder="1" applyAlignment="1">
      <alignment horizontal="center" vertical="center"/>
    </xf>
    <xf numFmtId="170" fontId="12" fillId="15" borderId="144" xfId="26" applyNumberFormat="1" applyFont="1" applyFill="1" applyBorder="1" applyAlignment="1">
      <alignment horizontal="center" vertical="center" wrapText="1"/>
    </xf>
    <xf numFmtId="49" fontId="12" fillId="15" borderId="146" xfId="26" applyNumberFormat="1" applyFont="1" applyFill="1" applyBorder="1" applyAlignment="1">
      <alignment horizontal="center" vertical="center"/>
    </xf>
    <xf numFmtId="0" fontId="14" fillId="0" borderId="0" xfId="25" applyFont="1"/>
    <xf numFmtId="0" fontId="13" fillId="0" borderId="0" xfId="27" applyFont="1"/>
    <xf numFmtId="0" fontId="45" fillId="0" borderId="154" xfId="25" applyFont="1" applyBorder="1" applyAlignment="1">
      <alignment horizontal="center" vertical="center"/>
    </xf>
    <xf numFmtId="0" fontId="45" fillId="0" borderId="156" xfId="25" applyFont="1" applyBorder="1" applyAlignment="1">
      <alignment horizontal="center" vertical="center"/>
    </xf>
    <xf numFmtId="0" fontId="45" fillId="0" borderId="156" xfId="25" applyFont="1" applyBorder="1" applyAlignment="1">
      <alignment vertical="center"/>
    </xf>
    <xf numFmtId="0" fontId="12" fillId="0" borderId="170" xfId="25" applyFont="1" applyBorder="1" applyAlignment="1">
      <alignment horizontal="center" vertical="center"/>
    </xf>
    <xf numFmtId="0" fontId="22" fillId="0" borderId="141" xfId="25" applyFont="1" applyBorder="1" applyAlignment="1">
      <alignment horizontal="center" vertical="center"/>
    </xf>
    <xf numFmtId="0" fontId="22" fillId="0" borderId="146" xfId="25" applyFont="1" applyBorder="1" applyAlignment="1">
      <alignment horizontal="center" vertical="center"/>
    </xf>
    <xf numFmtId="0" fontId="22" fillId="0" borderId="146" xfId="25" applyFont="1" applyBorder="1" applyAlignment="1">
      <alignment vertical="center"/>
    </xf>
    <xf numFmtId="0" fontId="12" fillId="0" borderId="124" xfId="25" applyFont="1" applyBorder="1" applyAlignment="1">
      <alignment horizontal="center" vertical="center"/>
    </xf>
    <xf numFmtId="0" fontId="22" fillId="0" borderId="142" xfId="25" applyFont="1" applyBorder="1" applyAlignment="1">
      <alignment horizontal="center" vertical="center"/>
    </xf>
    <xf numFmtId="0" fontId="22" fillId="0" borderId="142" xfId="25" applyFont="1" applyBorder="1" applyAlignment="1">
      <alignment vertical="center"/>
    </xf>
    <xf numFmtId="0" fontId="12" fillId="0" borderId="126" xfId="25" applyFont="1" applyBorder="1" applyAlignment="1">
      <alignment horizontal="center" vertical="center"/>
    </xf>
    <xf numFmtId="0" fontId="29" fillId="0" borderId="141" xfId="25" applyFont="1" applyBorder="1" applyAlignment="1">
      <alignment horizontal="center" vertical="center"/>
    </xf>
    <xf numFmtId="0" fontId="45" fillId="0" borderId="126" xfId="25" applyFont="1" applyBorder="1" applyAlignment="1">
      <alignment horizontal="center" vertical="center"/>
    </xf>
    <xf numFmtId="0" fontId="22" fillId="0" borderId="172" xfId="25" applyFont="1" applyBorder="1" applyAlignment="1">
      <alignment horizontal="center" vertical="center"/>
    </xf>
    <xf numFmtId="0" fontId="22" fillId="0" borderId="182" xfId="25" applyFont="1" applyBorder="1" applyAlignment="1">
      <alignment horizontal="center" vertical="center"/>
    </xf>
    <xf numFmtId="0" fontId="22" fillId="0" borderId="182" xfId="25" applyFont="1" applyBorder="1" applyAlignment="1">
      <alignment vertical="center"/>
    </xf>
    <xf numFmtId="0" fontId="45" fillId="0" borderId="127" xfId="25" applyFont="1" applyBorder="1" applyAlignment="1">
      <alignment horizontal="center" vertical="center"/>
    </xf>
    <xf numFmtId="0" fontId="14" fillId="0" borderId="0" xfId="25" applyFont="1" applyAlignment="1">
      <alignment horizontal="center"/>
    </xf>
    <xf numFmtId="0" fontId="45" fillId="17" borderId="126" xfId="25" applyFont="1" applyFill="1" applyBorder="1" applyAlignment="1">
      <alignment horizontal="center" vertical="center"/>
    </xf>
    <xf numFmtId="0" fontId="45" fillId="17" borderId="203" xfId="25" applyFont="1" applyFill="1" applyBorder="1" applyAlignment="1">
      <alignment horizontal="center" vertical="center"/>
    </xf>
    <xf numFmtId="0" fontId="22"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5" fontId="14" fillId="0" borderId="0" xfId="28" applyNumberFormat="1" applyFont="1"/>
    <xf numFmtId="165" fontId="14" fillId="0" borderId="0" xfId="28" applyNumberFormat="1" applyFont="1" applyFill="1"/>
    <xf numFmtId="181" fontId="6" fillId="0" borderId="0" xfId="29" applyNumberFormat="1" applyFont="1" applyFill="1" applyBorder="1"/>
    <xf numFmtId="187" fontId="4" fillId="0" borderId="0" xfId="29" applyNumberFormat="1" applyFont="1" applyFill="1" applyBorder="1"/>
    <xf numFmtId="165" fontId="6" fillId="0" borderId="209" xfId="28" applyNumberFormat="1" applyFont="1" applyBorder="1" applyAlignment="1">
      <alignment horizontal="center"/>
    </xf>
    <xf numFmtId="165" fontId="6" fillId="0" borderId="156" xfId="28" applyNumberFormat="1" applyFont="1" applyFill="1" applyBorder="1" applyAlignment="1">
      <alignment horizontal="center"/>
    </xf>
    <xf numFmtId="165" fontId="6" fillId="0" borderId="156" xfId="28" applyNumberFormat="1" applyFont="1" applyFill="1" applyBorder="1"/>
    <xf numFmtId="165" fontId="6" fillId="0" borderId="156" xfId="28" applyNumberFormat="1" applyFont="1" applyBorder="1"/>
    <xf numFmtId="165" fontId="12" fillId="0" borderId="156" xfId="28" applyNumberFormat="1" applyFont="1" applyFill="1" applyBorder="1"/>
    <xf numFmtId="0" fontId="12" fillId="0" borderId="210" xfId="28" applyFont="1" applyBorder="1"/>
    <xf numFmtId="0" fontId="14" fillId="0" borderId="210" xfId="28" applyFont="1" applyBorder="1"/>
    <xf numFmtId="0" fontId="12" fillId="0" borderId="211" xfId="28" applyFont="1" applyBorder="1"/>
    <xf numFmtId="165" fontId="14" fillId="0" borderId="125" xfId="28" applyNumberFormat="1" applyFont="1" applyBorder="1" applyAlignment="1">
      <alignment horizontal="center"/>
    </xf>
    <xf numFmtId="165" fontId="4" fillId="0" borderId="142" xfId="28" applyNumberFormat="1" applyFont="1" applyFill="1" applyBorder="1" applyAlignment="1">
      <alignment horizontal="center"/>
    </xf>
    <xf numFmtId="165" fontId="4" fillId="0" borderId="142" xfId="28" applyNumberFormat="1" applyFont="1" applyFill="1" applyBorder="1"/>
    <xf numFmtId="165" fontId="4" fillId="0" borderId="142" xfId="28" applyNumberFormat="1" applyFont="1" applyBorder="1"/>
    <xf numFmtId="165" fontId="14" fillId="0" borderId="142" xfId="28" applyNumberFormat="1" applyFont="1" applyFill="1" applyBorder="1"/>
    <xf numFmtId="0" fontId="14" fillId="0" borderId="115" xfId="28" applyFont="1" applyBorder="1"/>
    <xf numFmtId="165" fontId="4" fillId="0" borderId="125" xfId="28" applyNumberFormat="1" applyFont="1" applyBorder="1" applyAlignment="1">
      <alignment horizontal="center"/>
    </xf>
    <xf numFmtId="165" fontId="6" fillId="0" borderId="116" xfId="28" applyNumberFormat="1" applyFont="1" applyBorder="1" applyAlignment="1">
      <alignment horizontal="center"/>
    </xf>
    <xf numFmtId="165" fontId="6" fillId="0" borderId="144" xfId="28" applyNumberFormat="1" applyFont="1" applyFill="1" applyBorder="1" applyAlignment="1">
      <alignment horizontal="center"/>
    </xf>
    <xf numFmtId="165" fontId="6" fillId="0" borderId="144" xfId="28" applyNumberFormat="1" applyFont="1" applyFill="1" applyBorder="1"/>
    <xf numFmtId="165" fontId="6" fillId="0" borderId="144" xfId="28" applyNumberFormat="1" applyFont="1" applyBorder="1"/>
    <xf numFmtId="165" fontId="12" fillId="0" borderId="144" xfId="28" applyNumberFormat="1" applyFont="1" applyFill="1" applyBorder="1"/>
    <xf numFmtId="0" fontId="12" fillId="0" borderId="119" xfId="28" applyFont="1" applyBorder="1"/>
    <xf numFmtId="0" fontId="12" fillId="0" borderId="120" xfId="28" applyFont="1" applyBorder="1"/>
    <xf numFmtId="165" fontId="4" fillId="0" borderId="116" xfId="28" applyNumberFormat="1" applyFont="1" applyBorder="1" applyAlignment="1">
      <alignment horizontal="center"/>
    </xf>
    <xf numFmtId="165" fontId="4" fillId="0" borderId="144" xfId="28" applyNumberFormat="1" applyFont="1" applyFill="1" applyBorder="1" applyAlignment="1">
      <alignment horizontal="center"/>
    </xf>
    <xf numFmtId="165" fontId="4" fillId="0" borderId="144" xfId="28" applyNumberFormat="1" applyFont="1" applyFill="1" applyBorder="1" applyAlignment="1">
      <alignment horizontal="right"/>
    </xf>
    <xf numFmtId="165" fontId="4" fillId="0" borderId="144" xfId="28" applyNumberFormat="1" applyFont="1" applyBorder="1" applyAlignment="1">
      <alignment horizontal="right"/>
    </xf>
    <xf numFmtId="165" fontId="14" fillId="0" borderId="144" xfId="28" applyNumberFormat="1" applyFont="1" applyFill="1" applyBorder="1"/>
    <xf numFmtId="0" fontId="14" fillId="0" borderId="119" xfId="28" applyFont="1" applyBorder="1"/>
    <xf numFmtId="0" fontId="14" fillId="0" borderId="120" xfId="28" applyFont="1" applyBorder="1"/>
    <xf numFmtId="165" fontId="12" fillId="0" borderId="125" xfId="28" applyNumberFormat="1" applyFont="1" applyBorder="1" applyAlignment="1">
      <alignment horizontal="center"/>
    </xf>
    <xf numFmtId="165" fontId="6" fillId="0" borderId="144" xfId="28" applyNumberFormat="1" applyFont="1" applyFill="1" applyBorder="1" applyAlignment="1">
      <alignment horizontal="right"/>
    </xf>
    <xf numFmtId="165" fontId="6" fillId="0" borderId="144" xfId="28" applyNumberFormat="1" applyFont="1" applyBorder="1" applyAlignment="1">
      <alignment horizontal="right"/>
    </xf>
    <xf numFmtId="165" fontId="14" fillId="0" borderId="116" xfId="28" applyNumberFormat="1" applyFont="1" applyBorder="1" applyAlignment="1">
      <alignment horizontal="center"/>
    </xf>
    <xf numFmtId="165" fontId="14" fillId="0" borderId="144" xfId="28" applyNumberFormat="1" applyFont="1" applyFill="1" applyBorder="1" applyAlignment="1">
      <alignment horizontal="center"/>
    </xf>
    <xf numFmtId="165" fontId="14" fillId="0" borderId="144" xfId="28" applyNumberFormat="1" applyFont="1" applyFill="1" applyBorder="1" applyAlignment="1">
      <alignment horizontal="right"/>
    </xf>
    <xf numFmtId="165" fontId="14" fillId="0" borderId="144" xfId="28" applyNumberFormat="1" applyFont="1" applyBorder="1" applyAlignment="1">
      <alignment horizontal="right"/>
    </xf>
    <xf numFmtId="165" fontId="14" fillId="0" borderId="142" xfId="28" applyNumberFormat="1" applyFont="1" applyFill="1" applyBorder="1" applyAlignment="1">
      <alignment horizontal="center"/>
    </xf>
    <xf numFmtId="165" fontId="14" fillId="0" borderId="142" xfId="28" applyNumberFormat="1" applyFont="1" applyFill="1" applyBorder="1" applyAlignment="1">
      <alignment horizontal="right"/>
    </xf>
    <xf numFmtId="165" fontId="14" fillId="0" borderId="142" xfId="28" applyNumberFormat="1" applyFont="1" applyBorder="1" applyAlignment="1">
      <alignment horizontal="right"/>
    </xf>
    <xf numFmtId="165" fontId="12" fillId="0" borderId="116" xfId="28" applyNumberFormat="1" applyFont="1" applyBorder="1" applyAlignment="1">
      <alignment horizontal="center"/>
    </xf>
    <xf numFmtId="165" fontId="12" fillId="0" borderId="144" xfId="28" applyNumberFormat="1" applyFont="1" applyFill="1" applyBorder="1" applyAlignment="1">
      <alignment horizontal="center"/>
    </xf>
    <xf numFmtId="165" fontId="12" fillId="0" borderId="144" xfId="28" applyNumberFormat="1" applyFont="1" applyFill="1" applyBorder="1" applyAlignment="1">
      <alignment horizontal="right"/>
    </xf>
    <xf numFmtId="165" fontId="12" fillId="0" borderId="144" xfId="28" applyNumberFormat="1" applyFont="1" applyBorder="1" applyAlignment="1">
      <alignment horizontal="right"/>
    </xf>
    <xf numFmtId="165" fontId="14" fillId="0" borderId="129" xfId="28" applyNumberFormat="1" applyFont="1" applyFill="1" applyBorder="1" applyAlignment="1">
      <alignment horizontal="center"/>
    </xf>
    <xf numFmtId="0" fontId="14" fillId="0" borderId="181" xfId="28" applyFont="1" applyBorder="1"/>
    <xf numFmtId="165" fontId="14" fillId="0" borderId="69" xfId="28" applyNumberFormat="1" applyFont="1" applyFill="1" applyBorder="1" applyAlignment="1">
      <alignment horizontal="center"/>
    </xf>
    <xf numFmtId="165" fontId="14" fillId="0" borderId="129" xfId="28" applyNumberFormat="1" applyFont="1" applyFill="1" applyBorder="1" applyAlignment="1">
      <alignment horizontal="right"/>
    </xf>
    <xf numFmtId="165" fontId="14" fillId="0" borderId="129" xfId="28" applyNumberFormat="1" applyFont="1" applyBorder="1" applyAlignment="1">
      <alignment horizontal="right"/>
    </xf>
    <xf numFmtId="165" fontId="14" fillId="0" borderId="129" xfId="28" applyNumberFormat="1" applyFont="1" applyFill="1" applyBorder="1"/>
    <xf numFmtId="165" fontId="14" fillId="0" borderId="129" xfId="28" applyNumberFormat="1" applyFont="1" applyBorder="1"/>
    <xf numFmtId="165" fontId="14" fillId="0" borderId="111" xfId="28" applyNumberFormat="1" applyFont="1" applyFill="1" applyBorder="1" applyAlignment="1">
      <alignment horizontal="center"/>
    </xf>
    <xf numFmtId="165" fontId="14" fillId="0" borderId="114" xfId="28" applyNumberFormat="1" applyFont="1" applyFill="1" applyBorder="1" applyAlignment="1">
      <alignment horizontal="right"/>
    </xf>
    <xf numFmtId="165" fontId="14" fillId="0" borderId="114" xfId="28" applyNumberFormat="1" applyFont="1" applyBorder="1" applyAlignment="1">
      <alignment horizontal="right"/>
    </xf>
    <xf numFmtId="165" fontId="12" fillId="0" borderId="121" xfId="28" applyNumberFormat="1" applyFont="1" applyBorder="1" applyAlignment="1">
      <alignment horizontal="center"/>
    </xf>
    <xf numFmtId="165" fontId="12" fillId="0" borderId="146" xfId="28" applyNumberFormat="1" applyFont="1" applyBorder="1" applyAlignment="1">
      <alignment horizontal="right"/>
    </xf>
    <xf numFmtId="0" fontId="12" fillId="0" borderId="0" xfId="28" applyFont="1"/>
    <xf numFmtId="0" fontId="12" fillId="16" borderId="147" xfId="28" applyFont="1" applyFill="1" applyBorder="1" applyAlignment="1">
      <alignment horizontal="center" vertical="center"/>
    </xf>
    <xf numFmtId="0" fontId="12" fillId="16" borderId="157" xfId="28" applyFont="1" applyFill="1" applyBorder="1" applyAlignment="1">
      <alignment horizontal="center" vertical="center"/>
    </xf>
    <xf numFmtId="0" fontId="12" fillId="16" borderId="144"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56" fillId="0" borderId="0" xfId="30" applyFont="1" applyAlignment="1">
      <alignment vertical="center"/>
    </xf>
    <xf numFmtId="165" fontId="19" fillId="0" borderId="0" xfId="30" applyNumberFormat="1" applyFont="1" applyFill="1" applyAlignment="1">
      <alignment horizontal="right" vertical="center"/>
    </xf>
    <xf numFmtId="165" fontId="19" fillId="0" borderId="0" xfId="30" applyNumberFormat="1" applyFont="1" applyAlignment="1">
      <alignment horizontal="right" vertical="center"/>
    </xf>
    <xf numFmtId="165" fontId="19" fillId="0" borderId="0" xfId="30" applyNumberFormat="1" applyFont="1" applyFill="1" applyAlignment="1">
      <alignment vertical="center"/>
    </xf>
    <xf numFmtId="0" fontId="17" fillId="0" borderId="0" xfId="30" applyFont="1" applyFill="1" applyAlignment="1">
      <alignment vertical="center"/>
    </xf>
    <xf numFmtId="187" fontId="17" fillId="0" borderId="0" xfId="30" applyNumberFormat="1" applyFont="1" applyFill="1" applyAlignment="1">
      <alignment vertical="center"/>
    </xf>
    <xf numFmtId="181" fontId="19" fillId="0" borderId="0" xfId="30" applyNumberFormat="1" applyFont="1" applyFill="1" applyAlignment="1">
      <alignment vertical="center"/>
    </xf>
    <xf numFmtId="165" fontId="79" fillId="0" borderId="212" xfId="30" applyNumberFormat="1" applyFont="1" applyBorder="1" applyAlignment="1">
      <alignment horizontal="center" vertical="center"/>
    </xf>
    <xf numFmtId="165" fontId="79" fillId="0" borderId="100" xfId="30" applyNumberFormat="1" applyFont="1" applyFill="1" applyBorder="1" applyAlignment="1">
      <alignment horizontal="center" vertical="center"/>
    </xf>
    <xf numFmtId="165" fontId="79" fillId="0" borderId="75" xfId="30" applyNumberFormat="1" applyFont="1" applyFill="1" applyBorder="1" applyAlignment="1">
      <alignment horizontal="right" vertical="center"/>
    </xf>
    <xf numFmtId="165" fontId="80" fillId="0" borderId="213" xfId="30" applyNumberFormat="1" applyFont="1" applyFill="1" applyBorder="1" applyAlignment="1">
      <alignment horizontal="right" vertical="center"/>
    </xf>
    <xf numFmtId="0" fontId="81" fillId="0" borderId="74" xfId="30" applyFont="1" applyBorder="1" applyAlignment="1">
      <alignment vertical="center"/>
    </xf>
    <xf numFmtId="0" fontId="82" fillId="0" borderId="214" xfId="30" applyFont="1" applyFill="1" applyBorder="1" applyAlignment="1">
      <alignment horizontal="right" vertical="center"/>
    </xf>
    <xf numFmtId="165" fontId="79" fillId="0" borderId="215" xfId="30" applyNumberFormat="1" applyFont="1" applyBorder="1" applyAlignment="1">
      <alignment horizontal="center" vertical="center"/>
    </xf>
    <xf numFmtId="165" fontId="79" fillId="0" borderId="100" xfId="30" applyNumberFormat="1" applyFont="1" applyFill="1" applyBorder="1" applyAlignment="1">
      <alignment horizontal="right" vertical="center"/>
    </xf>
    <xf numFmtId="165" fontId="79" fillId="0" borderId="86" xfId="30" applyNumberFormat="1" applyFont="1" applyFill="1" applyBorder="1" applyAlignment="1">
      <alignment horizontal="right" vertical="center"/>
    </xf>
    <xf numFmtId="165" fontId="80" fillId="0" borderId="86" xfId="30" applyNumberFormat="1" applyFont="1" applyFill="1" applyBorder="1" applyAlignment="1">
      <alignment horizontal="right" vertical="center"/>
    </xf>
    <xf numFmtId="2" fontId="81" fillId="0" borderId="82" xfId="30" applyNumberFormat="1" applyFont="1" applyFill="1" applyBorder="1" applyAlignment="1">
      <alignment horizontal="left" vertical="center" wrapText="1"/>
    </xf>
    <xf numFmtId="0" fontId="82" fillId="0" borderId="216" xfId="30" applyFont="1" applyFill="1" applyBorder="1" applyAlignment="1">
      <alignment horizontal="right" vertical="center"/>
    </xf>
    <xf numFmtId="165" fontId="80" fillId="0" borderId="217" xfId="30" applyNumberFormat="1" applyFont="1" applyBorder="1" applyAlignment="1">
      <alignment horizontal="center" vertical="center" wrapText="1"/>
    </xf>
    <xf numFmtId="165" fontId="80" fillId="0" borderId="34" xfId="30" applyNumberFormat="1" applyFont="1" applyFill="1" applyBorder="1" applyAlignment="1">
      <alignment horizontal="center" vertical="center" wrapText="1"/>
    </xf>
    <xf numFmtId="165" fontId="80" fillId="0" borderId="34" xfId="30" applyNumberFormat="1" applyFont="1" applyFill="1" applyBorder="1" applyAlignment="1">
      <alignment horizontal="right" vertical="center" wrapText="1"/>
    </xf>
    <xf numFmtId="2" fontId="83" fillId="0" borderId="27" xfId="30" applyNumberFormat="1" applyFont="1" applyFill="1" applyBorder="1" applyAlignment="1">
      <alignment horizontal="left" vertical="center" wrapText="1" indent="4"/>
    </xf>
    <xf numFmtId="0" fontId="84" fillId="0" borderId="218" xfId="30" applyFont="1" applyFill="1" applyBorder="1" applyAlignment="1">
      <alignment horizontal="right" vertical="center"/>
    </xf>
    <xf numFmtId="2" fontId="83" fillId="0" borderId="27" xfId="30" applyNumberFormat="1" applyFont="1" applyFill="1" applyBorder="1" applyAlignment="1">
      <alignment horizontal="left" vertical="center" wrapText="1" indent="2"/>
    </xf>
    <xf numFmtId="2" fontId="83" fillId="0" borderId="27" xfId="30" applyNumberFormat="1" applyFont="1" applyFill="1" applyBorder="1" applyAlignment="1">
      <alignment horizontal="left" vertical="center" wrapText="1" indent="1"/>
    </xf>
    <xf numFmtId="0" fontId="82" fillId="0" borderId="218" xfId="30" applyFont="1" applyFill="1" applyBorder="1" applyAlignment="1">
      <alignment horizontal="right" vertical="center"/>
    </xf>
    <xf numFmtId="165" fontId="79" fillId="0" borderId="217" xfId="30" applyNumberFormat="1" applyFont="1" applyBorder="1" applyAlignment="1">
      <alignment horizontal="center" vertical="center"/>
    </xf>
    <xf numFmtId="165" fontId="79" fillId="0" borderId="34" xfId="30" applyNumberFormat="1" applyFont="1" applyFill="1" applyBorder="1" applyAlignment="1">
      <alignment horizontal="center" vertical="center"/>
    </xf>
    <xf numFmtId="165" fontId="79" fillId="0" borderId="34" xfId="30" applyNumberFormat="1" applyFont="1" applyFill="1" applyBorder="1" applyAlignment="1">
      <alignment horizontal="right" vertical="center"/>
    </xf>
    <xf numFmtId="2" fontId="81" fillId="0" borderId="27" xfId="30" applyNumberFormat="1" applyFont="1" applyFill="1" applyBorder="1" applyAlignment="1">
      <alignment horizontal="left" vertical="center" wrapText="1"/>
    </xf>
    <xf numFmtId="165" fontId="80" fillId="0" borderId="217" xfId="30" applyNumberFormat="1" applyFont="1" applyBorder="1" applyAlignment="1">
      <alignment horizontal="center" vertical="center"/>
    </xf>
    <xf numFmtId="165" fontId="80" fillId="0" borderId="34" xfId="30" applyNumberFormat="1" applyFont="1" applyFill="1" applyBorder="1" applyAlignment="1">
      <alignment horizontal="center" vertical="center"/>
    </xf>
    <xf numFmtId="165" fontId="80" fillId="0" borderId="34" xfId="30" applyNumberFormat="1" applyFont="1" applyFill="1" applyBorder="1" applyAlignment="1">
      <alignment horizontal="right" vertical="center"/>
    </xf>
    <xf numFmtId="2" fontId="85" fillId="0" borderId="27" xfId="30" applyNumberFormat="1" applyFont="1" applyFill="1" applyBorder="1" applyAlignment="1">
      <alignment horizontal="left" vertical="center" wrapText="1" indent="8"/>
    </xf>
    <xf numFmtId="2" fontId="83" fillId="0" borderId="27" xfId="30" applyNumberFormat="1" applyFont="1" applyFill="1" applyBorder="1" applyAlignment="1">
      <alignment horizontal="left" vertical="center" wrapText="1" indent="6"/>
    </xf>
    <xf numFmtId="2" fontId="81" fillId="0" borderId="27" xfId="30" applyNumberFormat="1" applyFont="1" applyFill="1" applyBorder="1" applyAlignment="1">
      <alignment vertical="center" wrapText="1"/>
    </xf>
    <xf numFmtId="0" fontId="17" fillId="0" borderId="0" xfId="30" applyFont="1" applyFill="1" applyAlignment="1">
      <alignment horizontal="left" vertical="center"/>
    </xf>
    <xf numFmtId="165" fontId="17" fillId="0" borderId="0" xfId="30" applyNumberFormat="1" applyFont="1" applyFill="1" applyAlignment="1">
      <alignment vertical="center"/>
    </xf>
    <xf numFmtId="165" fontId="82" fillId="4" borderId="9" xfId="30" applyNumberFormat="1" applyFont="1" applyFill="1" applyBorder="1" applyAlignment="1">
      <alignment horizontal="center" vertical="center"/>
    </xf>
    <xf numFmtId="165" fontId="82"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82" fillId="4" borderId="220" xfId="30" applyFont="1" applyFill="1" applyBorder="1" applyAlignment="1">
      <alignment horizontal="right" vertical="center"/>
    </xf>
    <xf numFmtId="165" fontId="80" fillId="0" borderId="34" xfId="30" applyNumberFormat="1" applyFont="1" applyBorder="1" applyAlignment="1">
      <alignment horizontal="center" vertical="center"/>
    </xf>
    <xf numFmtId="165" fontId="79" fillId="0" borderId="13" xfId="30" applyNumberFormat="1" applyFont="1" applyFill="1" applyBorder="1" applyAlignment="1">
      <alignment horizontal="center" vertical="center"/>
    </xf>
    <xf numFmtId="165" fontId="79" fillId="0" borderId="13" xfId="30" applyNumberFormat="1" applyFont="1" applyFill="1" applyBorder="1" applyAlignment="1">
      <alignment horizontal="right" vertical="center"/>
    </xf>
    <xf numFmtId="2" fontId="81" fillId="0" borderId="13" xfId="30" applyNumberFormat="1" applyFont="1" applyFill="1" applyBorder="1" applyAlignment="1">
      <alignment horizontal="left" vertical="center" wrapText="1"/>
    </xf>
    <xf numFmtId="0" fontId="82" fillId="0" borderId="12" xfId="30" applyFont="1" applyFill="1" applyBorder="1" applyAlignment="1">
      <alignment horizontal="right" vertical="center"/>
    </xf>
    <xf numFmtId="188" fontId="17" fillId="0" borderId="0" xfId="30" applyNumberFormat="1" applyFont="1" applyFill="1" applyAlignment="1">
      <alignment vertical="center"/>
    </xf>
    <xf numFmtId="165" fontId="80" fillId="0" borderId="221" xfId="30" applyNumberFormat="1" applyFont="1" applyBorder="1" applyAlignment="1">
      <alignment horizontal="center" vertical="center"/>
    </xf>
    <xf numFmtId="165" fontId="79" fillId="0" borderId="61" xfId="30" applyNumberFormat="1" applyFont="1" applyFill="1" applyBorder="1" applyAlignment="1">
      <alignment horizontal="center" vertical="center"/>
    </xf>
    <xf numFmtId="165" fontId="79" fillId="0" borderId="61" xfId="30" applyNumberFormat="1" applyFont="1" applyFill="1" applyBorder="1" applyAlignment="1">
      <alignment horizontal="right" vertical="center"/>
    </xf>
    <xf numFmtId="2" fontId="81" fillId="0" borderId="20" xfId="30" applyNumberFormat="1" applyFont="1" applyFill="1" applyBorder="1" applyAlignment="1">
      <alignment horizontal="left" vertical="center" wrapText="1"/>
    </xf>
    <xf numFmtId="0" fontId="82" fillId="0" borderId="222" xfId="30" applyFont="1" applyFill="1" applyBorder="1" applyAlignment="1">
      <alignment horizontal="right" vertical="center"/>
    </xf>
    <xf numFmtId="165" fontId="86" fillId="0" borderId="217" xfId="30" applyNumberFormat="1" applyFont="1" applyBorder="1" applyAlignment="1">
      <alignment horizontal="center" vertical="center"/>
    </xf>
    <xf numFmtId="165" fontId="86" fillId="0" borderId="34" xfId="30" applyNumberFormat="1" applyFont="1" applyFill="1" applyBorder="1" applyAlignment="1">
      <alignment horizontal="center" vertical="center"/>
    </xf>
    <xf numFmtId="165" fontId="86" fillId="0" borderId="34" xfId="30" applyNumberFormat="1" applyFont="1" applyFill="1" applyBorder="1" applyAlignment="1">
      <alignment horizontal="right" vertical="center"/>
    </xf>
    <xf numFmtId="2" fontId="85" fillId="0" borderId="27" xfId="30" applyNumberFormat="1" applyFont="1" applyFill="1" applyBorder="1" applyAlignment="1">
      <alignment horizontal="left" vertical="center" wrapText="1" indent="4"/>
    </xf>
    <xf numFmtId="2" fontId="85" fillId="0" borderId="27" xfId="30" applyNumberFormat="1" applyFont="1" applyFill="1" applyBorder="1" applyAlignment="1">
      <alignment horizontal="left" vertical="center" wrapText="1" indent="6"/>
    </xf>
    <xf numFmtId="2" fontId="81" fillId="0" borderId="27" xfId="30" applyNumberFormat="1" applyFont="1" applyFill="1" applyBorder="1" applyAlignment="1">
      <alignment horizontal="left" vertical="center" wrapText="1" indent="1"/>
    </xf>
    <xf numFmtId="165" fontId="79" fillId="0" borderId="34" xfId="30" applyNumberFormat="1" applyFont="1" applyFill="1" applyBorder="1" applyAlignment="1">
      <alignment horizontal="right" vertical="center" wrapText="1"/>
    </xf>
    <xf numFmtId="0" fontId="17" fillId="18" borderId="0" xfId="30" applyFont="1" applyFill="1" applyAlignment="1">
      <alignment horizontal="center" vertical="center"/>
    </xf>
    <xf numFmtId="165" fontId="82" fillId="0" borderId="27" xfId="30" applyNumberFormat="1" applyFont="1" applyFill="1" applyBorder="1" applyAlignment="1">
      <alignment horizontal="center" vertical="center"/>
    </xf>
    <xf numFmtId="165" fontId="82" fillId="0" borderId="27" xfId="30" applyNumberFormat="1" applyFont="1" applyBorder="1" applyAlignment="1">
      <alignment horizontal="center" vertical="center"/>
    </xf>
    <xf numFmtId="0" fontId="81" fillId="7" borderId="9" xfId="30" applyFont="1" applyFill="1" applyBorder="1" applyAlignment="1">
      <alignment vertical="center"/>
    </xf>
    <xf numFmtId="0" fontId="82" fillId="0" borderId="220" xfId="30" applyFont="1" applyFill="1" applyBorder="1" applyAlignment="1">
      <alignment horizontal="center" vertical="center"/>
    </xf>
    <xf numFmtId="0" fontId="17" fillId="18" borderId="0" xfId="30" applyFont="1" applyFill="1" applyAlignment="1">
      <alignment horizontal="left" vertical="center"/>
    </xf>
    <xf numFmtId="49" fontId="82" fillId="4" borderId="223" xfId="30" applyNumberFormat="1" applyFont="1" applyFill="1" applyBorder="1" applyAlignment="1">
      <alignment horizontal="center" vertical="center"/>
    </xf>
    <xf numFmtId="49" fontId="82" fillId="4" borderId="224" xfId="30" applyNumberFormat="1" applyFont="1" applyFill="1" applyBorder="1" applyAlignment="1">
      <alignment horizontal="center" vertical="center"/>
    </xf>
    <xf numFmtId="0" fontId="81" fillId="4" borderId="80" xfId="30" applyFont="1" applyFill="1" applyBorder="1" applyAlignment="1">
      <alignment horizontal="center" vertical="center"/>
    </xf>
    <xf numFmtId="0" fontId="82" fillId="4" borderId="225" xfId="30" applyFont="1" applyFill="1" applyBorder="1" applyAlignment="1">
      <alignment horizontal="left" vertical="center"/>
    </xf>
    <xf numFmtId="0" fontId="19" fillId="18" borderId="0" xfId="30" applyFont="1" applyFill="1" applyAlignment="1">
      <alignment vertical="center"/>
    </xf>
    <xf numFmtId="0" fontId="86" fillId="0" borderId="0" xfId="30" applyFont="1" applyFill="1" applyBorder="1" applyAlignment="1">
      <alignment horizontal="right"/>
    </xf>
    <xf numFmtId="0" fontId="79" fillId="0" borderId="0" xfId="30" applyFont="1" applyFill="1" applyBorder="1" applyAlignment="1">
      <alignment vertical="center"/>
    </xf>
    <xf numFmtId="0" fontId="80" fillId="0" borderId="0" xfId="30" applyFont="1" applyFill="1" applyBorder="1" applyAlignment="1">
      <alignment horizontal="right" vertical="center"/>
    </xf>
    <xf numFmtId="0" fontId="80" fillId="0" borderId="0" xfId="30" applyFont="1" applyFill="1" applyBorder="1" applyAlignment="1">
      <alignment vertical="center"/>
    </xf>
    <xf numFmtId="0" fontId="80" fillId="0" borderId="0" xfId="30" applyFont="1" applyFill="1" applyBorder="1" applyAlignment="1">
      <alignment horizontal="left" vertical="center"/>
    </xf>
    <xf numFmtId="0" fontId="56" fillId="0" borderId="0" xfId="30" applyFont="1" applyFill="1" applyAlignment="1">
      <alignment horizontal="left" vertical="center"/>
    </xf>
    <xf numFmtId="0" fontId="89" fillId="0" borderId="0" xfId="28" applyFont="1"/>
    <xf numFmtId="165" fontId="89" fillId="0" borderId="0" xfId="28" applyNumberFormat="1" applyFont="1"/>
    <xf numFmtId="2" fontId="89" fillId="0" borderId="0" xfId="28" applyNumberFormat="1" applyFont="1"/>
    <xf numFmtId="0" fontId="90" fillId="0" borderId="0" xfId="28" applyFont="1"/>
    <xf numFmtId="188" fontId="89" fillId="0" borderId="0" xfId="28" applyNumberFormat="1" applyFont="1"/>
    <xf numFmtId="165" fontId="91" fillId="0" borderId="156" xfId="28" applyNumberFormat="1" applyFont="1" applyFill="1" applyBorder="1" applyAlignment="1"/>
    <xf numFmtId="165" fontId="89" fillId="0" borderId="142" xfId="28" applyNumberFormat="1" applyFont="1" applyFill="1" applyBorder="1" applyAlignment="1"/>
    <xf numFmtId="165" fontId="91" fillId="0" borderId="144" xfId="28" applyNumberFormat="1" applyFont="1" applyFill="1" applyBorder="1" applyAlignment="1"/>
    <xf numFmtId="0" fontId="91" fillId="0" borderId="0" xfId="28" applyFont="1"/>
    <xf numFmtId="165" fontId="89" fillId="0" borderId="144" xfId="28" applyNumberFormat="1" applyFont="1" applyFill="1" applyBorder="1" applyAlignment="1"/>
    <xf numFmtId="165" fontId="89" fillId="0" borderId="142" xfId="28" applyNumberFormat="1" applyFont="1" applyFill="1" applyBorder="1" applyAlignment="1">
      <alignment vertical="center"/>
    </xf>
    <xf numFmtId="165" fontId="14" fillId="0" borderId="142" xfId="28" applyNumberFormat="1" applyFont="1" applyBorder="1" applyAlignment="1">
      <alignment horizontal="right" vertical="center"/>
    </xf>
    <xf numFmtId="165" fontId="14" fillId="0" borderId="227" xfId="28" applyNumberFormat="1" applyFont="1" applyFill="1" applyBorder="1" applyAlignment="1">
      <alignment horizontal="right"/>
    </xf>
    <xf numFmtId="165" fontId="14" fillId="0" borderId="227" xfId="28" applyNumberFormat="1" applyFont="1" applyBorder="1" applyAlignment="1">
      <alignment horizontal="right"/>
    </xf>
    <xf numFmtId="165" fontId="91" fillId="0" borderId="146" xfId="28" applyNumberFormat="1" applyFont="1" applyFill="1" applyBorder="1" applyAlignment="1"/>
    <xf numFmtId="0" fontId="12" fillId="0" borderId="189" xfId="28" applyFont="1" applyBorder="1"/>
    <xf numFmtId="0" fontId="12" fillId="0" borderId="130" xfId="28" applyFont="1" applyBorder="1"/>
    <xf numFmtId="0" fontId="12" fillId="16" borderId="143" xfId="28" applyFont="1" applyFill="1" applyBorder="1" applyAlignment="1">
      <alignment horizontal="center" vertical="center"/>
    </xf>
    <xf numFmtId="0" fontId="90" fillId="0" borderId="0" xfId="28" applyFont="1" applyAlignment="1">
      <alignment horizontal="right"/>
    </xf>
    <xf numFmtId="0" fontId="89" fillId="0" borderId="0" xfId="28" applyFont="1" applyAlignment="1">
      <alignment horizontal="center"/>
    </xf>
    <xf numFmtId="188" fontId="80" fillId="0" borderId="0" xfId="30" applyNumberFormat="1" applyFont="1" applyFill="1" applyAlignment="1">
      <alignment vertical="center"/>
    </xf>
    <xf numFmtId="190" fontId="19" fillId="0" borderId="0" xfId="30" applyNumberFormat="1" applyFont="1" applyFill="1" applyAlignment="1">
      <alignment vertical="center"/>
    </xf>
    <xf numFmtId="0" fontId="92" fillId="0" borderId="0" xfId="28" applyFont="1"/>
    <xf numFmtId="2" fontId="81" fillId="4" borderId="9" xfId="30" applyNumberFormat="1" applyFont="1" applyFill="1" applyBorder="1" applyAlignment="1">
      <alignment horizontal="left" vertical="center" wrapText="1"/>
    </xf>
    <xf numFmtId="0" fontId="82" fillId="7" borderId="9" xfId="30" applyFont="1" applyFill="1" applyBorder="1" applyAlignment="1">
      <alignment vertical="center"/>
    </xf>
    <xf numFmtId="0" fontId="82" fillId="4" borderId="80" xfId="30" applyFont="1" applyFill="1" applyBorder="1" applyAlignment="1">
      <alignment horizontal="center" vertical="center"/>
    </xf>
    <xf numFmtId="0" fontId="33" fillId="0" borderId="0" xfId="55" applyFont="1" applyAlignment="1"/>
    <xf numFmtId="0" fontId="14" fillId="0" borderId="0" xfId="55" applyFont="1"/>
    <xf numFmtId="165" fontId="14" fillId="0" borderId="0" xfId="55" applyNumberFormat="1" applyFont="1"/>
    <xf numFmtId="170" fontId="14" fillId="0" borderId="0" xfId="55" applyNumberFormat="1" applyFont="1"/>
    <xf numFmtId="174" fontId="14" fillId="0" borderId="0" xfId="55" applyNumberFormat="1" applyFont="1" applyAlignment="1">
      <alignment horizontal="right"/>
    </xf>
    <xf numFmtId="174" fontId="14" fillId="0" borderId="0" xfId="55" applyNumberFormat="1" applyFont="1" applyAlignment="1"/>
    <xf numFmtId="170" fontId="14" fillId="0" borderId="0" xfId="55" applyNumberFormat="1" applyFont="1" applyAlignment="1">
      <alignment horizontal="left"/>
    </xf>
    <xf numFmtId="170" fontId="14" fillId="0" borderId="0" xfId="55" quotePrefix="1" applyNumberFormat="1" applyFont="1"/>
    <xf numFmtId="170" fontId="14" fillId="0" borderId="0" xfId="55" quotePrefix="1" applyNumberFormat="1" applyFont="1" applyAlignment="1">
      <alignment horizontal="left"/>
    </xf>
    <xf numFmtId="170" fontId="12" fillId="0" borderId="0" xfId="55" applyNumberFormat="1" applyFont="1" applyAlignment="1">
      <alignment horizontal="center"/>
    </xf>
    <xf numFmtId="170" fontId="12" fillId="0" borderId="0" xfId="55" applyNumberFormat="1" applyFont="1" applyAlignment="1">
      <alignment horizontal="right"/>
    </xf>
    <xf numFmtId="170" fontId="12" fillId="0" borderId="0" xfId="55" applyNumberFormat="1" applyFont="1" applyAlignment="1">
      <alignment horizontal="left"/>
    </xf>
    <xf numFmtId="165" fontId="33" fillId="0" borderId="0" xfId="55" applyNumberFormat="1" applyFont="1" applyAlignment="1"/>
    <xf numFmtId="170" fontId="12" fillId="0" borderId="104" xfId="55" applyNumberFormat="1" applyFont="1" applyFill="1" applyBorder="1" applyAlignment="1">
      <alignment horizontal="center" vertical="center"/>
    </xf>
    <xf numFmtId="170" fontId="14" fillId="0" borderId="139" xfId="55" applyNumberFormat="1" applyFont="1" applyFill="1" applyBorder="1" applyAlignment="1">
      <alignment horizontal="center" vertical="center"/>
    </xf>
    <xf numFmtId="170" fontId="14" fillId="0" borderId="139" xfId="55" applyNumberFormat="1" applyFont="1" applyFill="1" applyBorder="1" applyAlignment="1">
      <alignment horizontal="right" vertical="center"/>
    </xf>
    <xf numFmtId="170" fontId="14" fillId="0" borderId="139" xfId="55" applyNumberFormat="1" applyFont="1" applyBorder="1" applyAlignment="1">
      <alignment horizontal="right" vertical="center"/>
    </xf>
    <xf numFmtId="170" fontId="14" fillId="0" borderId="139" xfId="33" applyNumberFormat="1" applyFont="1" applyFill="1" applyBorder="1" applyAlignment="1">
      <alignment horizontal="right" vertical="center"/>
    </xf>
    <xf numFmtId="170" fontId="14" fillId="0" borderId="153" xfId="55" applyNumberFormat="1" applyFont="1" applyFill="1" applyBorder="1" applyAlignment="1">
      <alignment vertical="center"/>
    </xf>
    <xf numFmtId="170" fontId="14" fillId="0" borderId="140" xfId="55" applyNumberFormat="1" applyFont="1" applyFill="1" applyBorder="1" applyAlignment="1">
      <alignment vertical="center"/>
    </xf>
    <xf numFmtId="170" fontId="12" fillId="0" borderId="125" xfId="55" applyNumberFormat="1" applyFont="1" applyFill="1" applyBorder="1" applyAlignment="1">
      <alignment horizontal="center" vertical="center"/>
    </xf>
    <xf numFmtId="170" fontId="14" fillId="0" borderId="142" xfId="55" applyNumberFormat="1" applyFont="1" applyFill="1" applyBorder="1" applyAlignment="1">
      <alignment horizontal="center" vertical="center"/>
    </xf>
    <xf numFmtId="170" fontId="14" fillId="0" borderId="142" xfId="55" applyNumberFormat="1" applyFont="1" applyFill="1" applyBorder="1" applyAlignment="1">
      <alignment horizontal="right" vertical="center"/>
    </xf>
    <xf numFmtId="170" fontId="14" fillId="0" borderId="142" xfId="55" applyNumberFormat="1" applyFont="1" applyBorder="1" applyAlignment="1">
      <alignment horizontal="right" vertical="center"/>
    </xf>
    <xf numFmtId="170" fontId="14" fillId="0" borderId="142" xfId="33" applyNumberFormat="1" applyFont="1" applyFill="1" applyBorder="1" applyAlignment="1">
      <alignment horizontal="right" vertical="center"/>
    </xf>
    <xf numFmtId="170" fontId="14" fillId="0" borderId="0" xfId="55" applyNumberFormat="1" applyFont="1" applyFill="1" applyAlignment="1">
      <alignment vertical="center"/>
    </xf>
    <xf numFmtId="170" fontId="14" fillId="0" borderId="126" xfId="55" applyNumberFormat="1" applyFont="1" applyFill="1" applyBorder="1" applyAlignment="1">
      <alignment vertical="center"/>
    </xf>
    <xf numFmtId="170" fontId="12" fillId="0" borderId="132" xfId="55" applyNumberFormat="1" applyFont="1" applyFill="1" applyBorder="1" applyAlignment="1">
      <alignment horizontal="center" vertical="center"/>
    </xf>
    <xf numFmtId="170" fontId="14" fillId="0" borderId="173" xfId="55" applyNumberFormat="1" applyFont="1" applyFill="1" applyBorder="1" applyAlignment="1">
      <alignment horizontal="center" vertical="center"/>
    </xf>
    <xf numFmtId="170" fontId="14" fillId="0" borderId="173" xfId="55" applyNumberFormat="1" applyFont="1" applyFill="1" applyBorder="1" applyAlignment="1">
      <alignment horizontal="right" vertical="center"/>
    </xf>
    <xf numFmtId="170" fontId="14" fillId="0" borderId="173" xfId="55" applyNumberFormat="1" applyFont="1" applyBorder="1" applyAlignment="1">
      <alignment horizontal="right" vertical="center"/>
    </xf>
    <xf numFmtId="170" fontId="14" fillId="0" borderId="173" xfId="33" applyNumberFormat="1" applyFont="1" applyFill="1" applyBorder="1" applyAlignment="1">
      <alignment horizontal="right" vertical="center"/>
    </xf>
    <xf numFmtId="170" fontId="14" fillId="0" borderId="174" xfId="55" applyNumberFormat="1" applyFont="1" applyFill="1" applyBorder="1" applyAlignment="1">
      <alignment vertical="center"/>
    </xf>
    <xf numFmtId="170" fontId="14" fillId="0" borderId="152" xfId="55" applyNumberFormat="1" applyFont="1" applyFill="1" applyBorder="1" applyAlignment="1">
      <alignment vertical="center"/>
    </xf>
    <xf numFmtId="170" fontId="12" fillId="0" borderId="0" xfId="33" applyNumberFormat="1" applyFont="1" applyAlignment="1">
      <alignment horizontal="right"/>
    </xf>
    <xf numFmtId="181" fontId="33" fillId="0" borderId="0" xfId="55" applyNumberFormat="1" applyFont="1" applyAlignment="1"/>
    <xf numFmtId="173" fontId="14" fillId="0" borderId="0" xfId="55" applyNumberFormat="1" applyFont="1"/>
    <xf numFmtId="175" fontId="14" fillId="0" borderId="0" xfId="55" applyNumberFormat="1" applyFont="1"/>
    <xf numFmtId="170" fontId="12" fillId="0" borderId="154" xfId="55" applyNumberFormat="1" applyFont="1" applyBorder="1" applyAlignment="1">
      <alignment horizontal="center"/>
    </xf>
    <xf numFmtId="170" fontId="12" fillId="0" borderId="156" xfId="55" applyNumberFormat="1" applyFont="1" applyBorder="1" applyAlignment="1">
      <alignment horizontal="center"/>
    </xf>
    <xf numFmtId="170" fontId="6" fillId="0" borderId="156" xfId="55" applyNumberFormat="1" applyFont="1" applyBorder="1" applyAlignment="1">
      <alignment horizontal="right"/>
    </xf>
    <xf numFmtId="170" fontId="12" fillId="0" borderId="156" xfId="55" applyNumberFormat="1" applyFont="1" applyBorder="1" applyAlignment="1">
      <alignment horizontal="right"/>
    </xf>
    <xf numFmtId="170" fontId="6" fillId="0" borderId="156" xfId="33" applyNumberFormat="1" applyFont="1" applyBorder="1" applyAlignment="1">
      <alignment horizontal="right"/>
    </xf>
    <xf numFmtId="170" fontId="14" fillId="0" borderId="141" xfId="55" applyNumberFormat="1" applyFont="1" applyBorder="1" applyAlignment="1">
      <alignment horizontal="center"/>
    </xf>
    <xf numFmtId="170" fontId="14" fillId="0" borderId="181" xfId="55" applyNumberFormat="1" applyFont="1" applyBorder="1" applyAlignment="1">
      <alignment horizontal="center"/>
    </xf>
    <xf numFmtId="170" fontId="4" fillId="0" borderId="181" xfId="55" applyNumberFormat="1" applyFont="1" applyBorder="1" applyAlignment="1">
      <alignment horizontal="right"/>
    </xf>
    <xf numFmtId="170" fontId="14" fillId="0" borderId="181" xfId="55" applyNumberFormat="1" applyFont="1" applyBorder="1" applyAlignment="1">
      <alignment horizontal="right"/>
    </xf>
    <xf numFmtId="170" fontId="4" fillId="0" borderId="181" xfId="33" applyNumberFormat="1" applyFont="1" applyBorder="1" applyAlignment="1">
      <alignment horizontal="right"/>
    </xf>
    <xf numFmtId="170" fontId="14" fillId="0" borderId="181" xfId="55" applyNumberFormat="1" applyFont="1" applyBorder="1"/>
    <xf numFmtId="170" fontId="14" fillId="0" borderId="115" xfId="55" quotePrefix="1" applyNumberFormat="1" applyFont="1" applyBorder="1" applyAlignment="1">
      <alignment horizontal="left"/>
    </xf>
    <xf numFmtId="170" fontId="14" fillId="0" borderId="181" xfId="33" applyNumberFormat="1" applyFont="1" applyBorder="1" applyAlignment="1">
      <alignment horizontal="right"/>
    </xf>
    <xf numFmtId="170" fontId="14" fillId="0" borderId="142" xfId="55" applyNumberFormat="1" applyFont="1" applyBorder="1" applyAlignment="1">
      <alignment horizontal="center"/>
    </xf>
    <xf numFmtId="170" fontId="14" fillId="0" borderId="69" xfId="55" applyNumberFormat="1" applyFont="1" applyBorder="1"/>
    <xf numFmtId="170" fontId="12" fillId="0" borderId="115" xfId="55" applyNumberFormat="1" applyFont="1" applyBorder="1" applyAlignment="1">
      <alignment horizontal="left"/>
    </xf>
    <xf numFmtId="170" fontId="14" fillId="0" borderId="142" xfId="55" applyNumberFormat="1" applyFont="1" applyFill="1" applyBorder="1" applyAlignment="1">
      <alignment horizontal="right"/>
    </xf>
    <xf numFmtId="170" fontId="14" fillId="0" borderId="142" xfId="55" applyNumberFormat="1" applyFont="1" applyBorder="1" applyAlignment="1">
      <alignment horizontal="right"/>
    </xf>
    <xf numFmtId="170" fontId="14" fillId="0" borderId="142" xfId="33" applyNumberFormat="1" applyFont="1" applyBorder="1" applyAlignment="1">
      <alignment horizontal="right"/>
    </xf>
    <xf numFmtId="170" fontId="12" fillId="0" borderId="141" xfId="55" applyNumberFormat="1" applyFont="1" applyBorder="1" applyAlignment="1">
      <alignment horizontal="center"/>
    </xf>
    <xf numFmtId="170" fontId="12" fillId="0" borderId="142" xfId="55" applyNumberFormat="1" applyFont="1" applyBorder="1" applyAlignment="1">
      <alignment horizontal="center"/>
    </xf>
    <xf numFmtId="170" fontId="12" fillId="0" borderId="142" xfId="55" applyNumberFormat="1" applyFont="1" applyBorder="1" applyAlignment="1">
      <alignment horizontal="right"/>
    </xf>
    <xf numFmtId="170" fontId="12" fillId="0" borderId="142" xfId="33" applyNumberFormat="1" applyFont="1" applyBorder="1" applyAlignment="1">
      <alignment horizontal="right"/>
    </xf>
    <xf numFmtId="170" fontId="14" fillId="0" borderId="115" xfId="55" applyNumberFormat="1" applyFont="1" applyBorder="1"/>
    <xf numFmtId="170" fontId="14" fillId="0" borderId="181" xfId="33" applyNumberFormat="1" applyFont="1" applyBorder="1"/>
    <xf numFmtId="170" fontId="14" fillId="0" borderId="181" xfId="55" applyNumberFormat="1" applyFont="1" applyBorder="1" applyAlignment="1">
      <alignment horizontal="left"/>
    </xf>
    <xf numFmtId="170" fontId="12" fillId="0" borderId="181" xfId="55" applyNumberFormat="1" applyFont="1" applyBorder="1" applyAlignment="1">
      <alignment vertical="center"/>
    </xf>
    <xf numFmtId="170" fontId="12" fillId="0" borderId="115" xfId="55" applyNumberFormat="1" applyFont="1" applyBorder="1" applyAlignment="1">
      <alignment vertical="center"/>
    </xf>
    <xf numFmtId="170" fontId="12" fillId="0" borderId="143" xfId="55" applyNumberFormat="1" applyFont="1" applyBorder="1" applyAlignment="1">
      <alignment horizontal="center"/>
    </xf>
    <xf numFmtId="170" fontId="12" fillId="0" borderId="144" xfId="55" applyNumberFormat="1" applyFont="1" applyBorder="1" applyAlignment="1">
      <alignment horizontal="center"/>
    </xf>
    <xf numFmtId="170" fontId="12" fillId="0" borderId="144" xfId="55" applyNumberFormat="1" applyFont="1" applyBorder="1" applyAlignment="1">
      <alignment horizontal="right"/>
    </xf>
    <xf numFmtId="170" fontId="12" fillId="0" borderId="144" xfId="33" applyNumberFormat="1" applyFont="1" applyBorder="1" applyAlignment="1">
      <alignment horizontal="right"/>
    </xf>
    <xf numFmtId="2" fontId="14" fillId="0" borderId="0" xfId="55" applyNumberFormat="1" applyFont="1"/>
    <xf numFmtId="170" fontId="14" fillId="0" borderId="181" xfId="55" quotePrefix="1" applyNumberFormat="1" applyFont="1" applyBorder="1" applyAlignment="1">
      <alignment horizontal="left"/>
    </xf>
    <xf numFmtId="170" fontId="12" fillId="0" borderId="181" xfId="55" applyNumberFormat="1" applyFont="1" applyBorder="1"/>
    <xf numFmtId="170" fontId="12" fillId="0" borderId="126" xfId="55" applyNumberFormat="1" applyFont="1" applyBorder="1" applyAlignment="1">
      <alignment horizontal="left"/>
    </xf>
    <xf numFmtId="170" fontId="12" fillId="0" borderId="146" xfId="55" applyNumberFormat="1" applyFont="1" applyBorder="1" applyAlignment="1">
      <alignment horizontal="right"/>
    </xf>
    <xf numFmtId="170" fontId="12" fillId="0" borderId="146" xfId="33" applyNumberFormat="1" applyFont="1" applyBorder="1" applyAlignment="1">
      <alignment horizontal="right"/>
    </xf>
    <xf numFmtId="175" fontId="12" fillId="16" borderId="172" xfId="55" quotePrefix="1" applyNumberFormat="1" applyFont="1" applyFill="1" applyBorder="1" applyAlignment="1">
      <alignment horizontal="center"/>
    </xf>
    <xf numFmtId="175" fontId="12" fillId="16" borderId="182" xfId="55" quotePrefix="1" applyNumberFormat="1" applyFont="1" applyFill="1" applyBorder="1" applyAlignment="1">
      <alignment horizontal="center"/>
    </xf>
    <xf numFmtId="170" fontId="12" fillId="16" borderId="116" xfId="55" quotePrefix="1" applyNumberFormat="1" applyFont="1" applyFill="1" applyBorder="1" applyAlignment="1">
      <alignment horizontal="left"/>
    </xf>
    <xf numFmtId="170" fontId="12" fillId="16" borderId="157" xfId="55" quotePrefix="1" applyNumberFormat="1" applyFont="1" applyFill="1" applyBorder="1" applyAlignment="1">
      <alignment horizontal="right"/>
    </xf>
    <xf numFmtId="182" fontId="33" fillId="0" borderId="0" xfId="55" applyNumberFormat="1" applyFont="1" applyAlignment="1"/>
    <xf numFmtId="170" fontId="6" fillId="0" borderId="144" xfId="55" applyNumberFormat="1" applyFont="1" applyBorder="1" applyAlignment="1">
      <alignment horizontal="right"/>
    </xf>
    <xf numFmtId="170" fontId="6" fillId="0" borderId="144" xfId="59" applyNumberFormat="1" applyFont="1" applyBorder="1" applyAlignment="1">
      <alignment horizontal="right"/>
    </xf>
    <xf numFmtId="170" fontId="12" fillId="0" borderId="144" xfId="55" applyNumberFormat="1" applyFont="1" applyBorder="1" applyAlignment="1">
      <alignment horizontal="left"/>
    </xf>
    <xf numFmtId="170" fontId="12" fillId="0" borderId="120" xfId="55" quotePrefix="1" applyNumberFormat="1" applyFont="1" applyBorder="1" applyAlignment="1">
      <alignment horizontal="left"/>
    </xf>
    <xf numFmtId="170" fontId="4" fillId="0" borderId="181" xfId="59" applyNumberFormat="1" applyFont="1" applyBorder="1" applyAlignment="1">
      <alignment horizontal="right"/>
    </xf>
    <xf numFmtId="170" fontId="14" fillId="0" borderId="181" xfId="59" applyNumberFormat="1" applyFont="1" applyBorder="1" applyAlignment="1">
      <alignment horizontal="right"/>
    </xf>
    <xf numFmtId="170" fontId="14" fillId="0" borderId="142" xfId="59" applyNumberFormat="1" applyFont="1" applyBorder="1" applyAlignment="1">
      <alignment horizontal="right"/>
    </xf>
    <xf numFmtId="170" fontId="12" fillId="0" borderId="142" xfId="59" applyNumberFormat="1" applyFont="1" applyBorder="1" applyAlignment="1">
      <alignment horizontal="right"/>
    </xf>
    <xf numFmtId="170" fontId="14" fillId="0" borderId="181" xfId="59" applyNumberFormat="1" applyFont="1" applyBorder="1"/>
    <xf numFmtId="170" fontId="12" fillId="19" borderId="181" xfId="55" applyNumberFormat="1" applyFont="1" applyFill="1" applyBorder="1" applyAlignment="1">
      <alignment vertical="center"/>
    </xf>
    <xf numFmtId="170" fontId="12" fillId="19" borderId="115" xfId="55" applyNumberFormat="1" applyFont="1" applyFill="1" applyBorder="1" applyAlignment="1">
      <alignment vertical="center"/>
    </xf>
    <xf numFmtId="170" fontId="14" fillId="0" borderId="172" xfId="55" applyNumberFormat="1" applyFont="1" applyBorder="1" applyAlignment="1">
      <alignment horizontal="center"/>
    </xf>
    <xf numFmtId="170" fontId="14" fillId="0" borderId="182" xfId="55" applyNumberFormat="1" applyFont="1" applyBorder="1" applyAlignment="1">
      <alignment horizontal="center"/>
    </xf>
    <xf numFmtId="170" fontId="12" fillId="19" borderId="163" xfId="55" applyNumberFormat="1" applyFont="1" applyFill="1" applyBorder="1" applyAlignment="1">
      <alignment vertical="center"/>
    </xf>
    <xf numFmtId="170" fontId="12" fillId="19" borderId="131" xfId="55" applyNumberFormat="1" applyFont="1" applyFill="1" applyBorder="1" applyAlignment="1">
      <alignment vertical="center"/>
    </xf>
    <xf numFmtId="170" fontId="12" fillId="0" borderId="144" xfId="59" applyNumberFormat="1" applyFont="1" applyBorder="1" applyAlignment="1">
      <alignment horizontal="right"/>
    </xf>
    <xf numFmtId="0" fontId="33" fillId="0" borderId="0" xfId="27" applyFont="1" applyAlignment="1"/>
    <xf numFmtId="165" fontId="13" fillId="0" borderId="0" xfId="27" applyNumberFormat="1" applyFont="1"/>
    <xf numFmtId="2" fontId="13" fillId="0" borderId="0" xfId="27" applyNumberFormat="1" applyFont="1"/>
    <xf numFmtId="165" fontId="94" fillId="0" borderId="0" xfId="27" applyNumberFormat="1" applyFont="1"/>
    <xf numFmtId="165" fontId="22" fillId="0" borderId="228" xfId="27" applyNumberFormat="1" applyFont="1" applyBorder="1" applyAlignment="1">
      <alignment horizontal="center"/>
    </xf>
    <xf numFmtId="165" fontId="22" fillId="0" borderId="156" xfId="27" applyNumberFormat="1" applyFont="1" applyBorder="1" applyAlignment="1">
      <alignment horizontal="center"/>
    </xf>
    <xf numFmtId="0" fontId="22" fillId="0" borderId="156" xfId="27" applyFont="1" applyBorder="1"/>
    <xf numFmtId="0" fontId="22" fillId="0" borderId="156" xfId="24" applyFont="1" applyBorder="1"/>
    <xf numFmtId="0" fontId="62" fillId="0" borderId="170" xfId="27" applyFont="1" applyBorder="1" applyAlignment="1">
      <alignment horizontal="left"/>
    </xf>
    <xf numFmtId="165" fontId="22" fillId="0" borderId="143" xfId="27" applyNumberFormat="1" applyFont="1" applyBorder="1" applyAlignment="1">
      <alignment horizontal="center"/>
    </xf>
    <xf numFmtId="165" fontId="22" fillId="0" borderId="144" xfId="27" applyNumberFormat="1" applyFont="1" applyBorder="1" applyAlignment="1">
      <alignment horizontal="center"/>
    </xf>
    <xf numFmtId="0" fontId="22" fillId="0" borderId="144" xfId="27" applyFont="1" applyBorder="1"/>
    <xf numFmtId="0" fontId="22" fillId="0" borderId="144" xfId="24" applyFont="1" applyBorder="1"/>
    <xf numFmtId="0" fontId="62" fillId="0" borderId="145" xfId="27" applyFont="1" applyBorder="1" applyAlignment="1">
      <alignment horizontal="left"/>
    </xf>
    <xf numFmtId="1" fontId="62" fillId="16" borderId="164" xfId="27" applyNumberFormat="1" applyFont="1" applyFill="1" applyBorder="1" applyAlignment="1">
      <alignment horizontal="center" vertical="center"/>
    </xf>
    <xf numFmtId="1" fontId="62" fillId="16" borderId="144" xfId="27" applyNumberFormat="1" applyFont="1" applyFill="1" applyBorder="1" applyAlignment="1">
      <alignment horizontal="center" vertical="center"/>
    </xf>
    <xf numFmtId="0" fontId="12" fillId="0" borderId="0" xfId="27" applyFont="1" applyAlignment="1">
      <alignment horizontal="center"/>
    </xf>
    <xf numFmtId="0" fontId="95" fillId="0" borderId="0" xfId="27" applyFont="1"/>
    <xf numFmtId="0" fontId="14" fillId="0" borderId="0" xfId="27" applyFont="1"/>
    <xf numFmtId="165" fontId="95" fillId="0" borderId="0" xfId="27" applyNumberFormat="1" applyFont="1" applyAlignment="1"/>
    <xf numFmtId="165" fontId="95" fillId="0" borderId="0" xfId="27" applyNumberFormat="1" applyFont="1"/>
    <xf numFmtId="181" fontId="95" fillId="0" borderId="0" xfId="27" applyNumberFormat="1" applyFont="1"/>
    <xf numFmtId="2" fontId="14" fillId="0" borderId="137" xfId="27" applyNumberFormat="1" applyFont="1" applyBorder="1" applyAlignment="1">
      <alignment horizontal="center"/>
    </xf>
    <xf numFmtId="2" fontId="14" fillId="0" borderId="138" xfId="27" applyNumberFormat="1" applyFont="1" applyBorder="1" applyAlignment="1">
      <alignment horizontal="center"/>
    </xf>
    <xf numFmtId="0" fontId="14" fillId="20" borderId="138" xfId="27" applyFont="1" applyFill="1" applyBorder="1" applyAlignment="1">
      <alignment horizontal="left"/>
    </xf>
    <xf numFmtId="0" fontId="4" fillId="0" borderId="229" xfId="27" applyFont="1" applyBorder="1" applyAlignment="1">
      <alignment vertical="center"/>
    </xf>
    <xf numFmtId="2" fontId="14" fillId="0" borderId="141" xfId="27" applyNumberFormat="1" applyFont="1" applyBorder="1" applyAlignment="1">
      <alignment horizontal="center"/>
    </xf>
    <xf numFmtId="2" fontId="14" fillId="0" borderId="142" xfId="27" applyNumberFormat="1" applyFont="1" applyBorder="1" applyAlignment="1">
      <alignment horizontal="center"/>
    </xf>
    <xf numFmtId="0" fontId="14" fillId="20" borderId="142" xfId="27" applyFont="1" applyFill="1" applyBorder="1" applyAlignment="1">
      <alignment horizontal="left"/>
    </xf>
    <xf numFmtId="0" fontId="4" fillId="0" borderId="126" xfId="27" applyFont="1" applyBorder="1" applyAlignment="1">
      <alignment vertical="center"/>
    </xf>
    <xf numFmtId="2" fontId="14" fillId="0" borderId="208" xfId="27" applyNumberFormat="1" applyFont="1" applyBorder="1" applyAlignment="1">
      <alignment horizontal="center"/>
    </xf>
    <xf numFmtId="2" fontId="14" fillId="0" borderId="173" xfId="27" applyNumberFormat="1" applyFont="1" applyBorder="1" applyAlignment="1">
      <alignment horizontal="center"/>
    </xf>
    <xf numFmtId="170" fontId="14" fillId="20" borderId="173" xfId="27" applyNumberFormat="1" applyFont="1" applyFill="1" applyBorder="1" applyAlignment="1">
      <alignment horizontal="left"/>
    </xf>
    <xf numFmtId="0" fontId="4" fillId="0" borderId="230" xfId="27" applyFont="1" applyBorder="1" applyAlignment="1">
      <alignment vertical="center"/>
    </xf>
    <xf numFmtId="2" fontId="12" fillId="0" borderId="231" xfId="58" applyNumberFormat="1" applyFont="1" applyBorder="1" applyAlignment="1">
      <alignment horizontal="center"/>
    </xf>
    <xf numFmtId="2" fontId="12" fillId="0" borderId="232" xfId="58" applyNumberFormat="1" applyFont="1" applyBorder="1" applyAlignment="1">
      <alignment horizontal="center"/>
    </xf>
    <xf numFmtId="0" fontId="12" fillId="0" borderId="232" xfId="58" applyFont="1" applyBorder="1" applyAlignment="1">
      <alignment horizontal="left"/>
    </xf>
    <xf numFmtId="2" fontId="14" fillId="0" borderId="141" xfId="58" applyNumberFormat="1" applyFont="1" applyBorder="1" applyAlignment="1">
      <alignment horizontal="center"/>
    </xf>
    <xf numFmtId="2" fontId="14" fillId="0" borderId="142" xfId="58" applyNumberFormat="1" applyFont="1" applyBorder="1" applyAlignment="1">
      <alignment horizontal="center"/>
    </xf>
    <xf numFmtId="170" fontId="14" fillId="20" borderId="142" xfId="58" applyNumberFormat="1" applyFont="1" applyFill="1" applyBorder="1" applyAlignment="1">
      <alignment horizontal="left"/>
    </xf>
    <xf numFmtId="170" fontId="14" fillId="20" borderId="142" xfId="27" applyNumberFormat="1" applyFont="1" applyFill="1" applyBorder="1" applyAlignment="1">
      <alignment horizontal="left"/>
    </xf>
    <xf numFmtId="2" fontId="12" fillId="0" borderId="172" xfId="24" applyNumberFormat="1" applyFont="1" applyBorder="1" applyAlignment="1">
      <alignment horizontal="center"/>
    </xf>
    <xf numFmtId="2" fontId="12" fillId="0" borderId="182" xfId="24" applyNumberFormat="1" applyFont="1" applyBorder="1" applyAlignment="1">
      <alignment horizontal="center"/>
    </xf>
    <xf numFmtId="0" fontId="12" fillId="0" borderId="182" xfId="24" applyFont="1" applyBorder="1" applyAlignment="1">
      <alignment horizontal="left"/>
    </xf>
    <xf numFmtId="2" fontId="14" fillId="0" borderId="141" xfId="24" applyNumberFormat="1" applyFont="1" applyBorder="1" applyAlignment="1">
      <alignment horizontal="center"/>
    </xf>
    <xf numFmtId="2" fontId="14" fillId="0" borderId="142" xfId="24" applyNumberFormat="1" applyFont="1" applyBorder="1" applyAlignment="1">
      <alignment horizontal="center"/>
    </xf>
    <xf numFmtId="170" fontId="14" fillId="20" borderId="142" xfId="24" applyNumberFormat="1" applyFont="1" applyFill="1" applyBorder="1" applyAlignment="1">
      <alignment horizontal="left"/>
    </xf>
    <xf numFmtId="2" fontId="12" fillId="0" borderId="154" xfId="27" applyNumberFormat="1" applyFont="1" applyBorder="1" applyAlignment="1">
      <alignment horizontal="center"/>
    </xf>
    <xf numFmtId="2" fontId="12" fillId="0" borderId="156" xfId="27" applyNumberFormat="1" applyFont="1" applyBorder="1" applyAlignment="1">
      <alignment horizontal="center"/>
    </xf>
    <xf numFmtId="0" fontId="12" fillId="0" borderId="156" xfId="27" applyFont="1" applyBorder="1" applyAlignment="1">
      <alignment horizontal="left"/>
    </xf>
    <xf numFmtId="2" fontId="95" fillId="0" borderId="0" xfId="27" applyNumberFormat="1" applyFont="1"/>
    <xf numFmtId="2" fontId="14" fillId="0" borderId="147" xfId="27" applyNumberFormat="1" applyFont="1" applyBorder="1" applyAlignment="1">
      <alignment horizontal="center"/>
    </xf>
    <xf numFmtId="2" fontId="14" fillId="0" borderId="146" xfId="27" applyNumberFormat="1" applyFont="1" applyBorder="1" applyAlignment="1">
      <alignment horizontal="center"/>
    </xf>
    <xf numFmtId="170" fontId="14" fillId="20" borderId="146" xfId="27" applyNumberFormat="1" applyFont="1" applyFill="1" applyBorder="1" applyAlignment="1">
      <alignment horizontal="left"/>
    </xf>
    <xf numFmtId="2" fontId="33" fillId="0" borderId="0" xfId="27" applyNumberFormat="1" applyFont="1" applyAlignment="1"/>
    <xf numFmtId="2" fontId="14" fillId="0" borderId="182" xfId="27" applyNumberFormat="1" applyFont="1" applyBorder="1" applyAlignment="1">
      <alignment horizontal="center"/>
    </xf>
    <xf numFmtId="170" fontId="14" fillId="20" borderId="182" xfId="27" applyNumberFormat="1" applyFont="1" applyFill="1" applyBorder="1" applyAlignment="1">
      <alignment horizontal="left"/>
    </xf>
    <xf numFmtId="2" fontId="12" fillId="0" borderId="139" xfId="27" applyNumberFormat="1" applyFont="1" applyBorder="1" applyAlignment="1">
      <alignment horizontal="center"/>
    </xf>
    <xf numFmtId="0" fontId="12" fillId="0" borderId="139" xfId="27" applyFont="1" applyBorder="1" applyAlignment="1">
      <alignment horizontal="left"/>
    </xf>
    <xf numFmtId="2" fontId="14" fillId="0" borderId="172" xfId="27" applyNumberFormat="1" applyFont="1" applyBorder="1" applyAlignment="1">
      <alignment horizontal="center"/>
    </xf>
    <xf numFmtId="2" fontId="12" fillId="0" borderId="143" xfId="27" applyNumberFormat="1" applyFont="1" applyBorder="1" applyAlignment="1">
      <alignment horizontal="center"/>
    </xf>
    <xf numFmtId="2" fontId="12" fillId="0" borderId="144" xfId="27" applyNumberFormat="1" applyFont="1" applyBorder="1" applyAlignment="1">
      <alignment horizontal="center"/>
    </xf>
    <xf numFmtId="0" fontId="12" fillId="0" borderId="144" xfId="27" applyFont="1" applyBorder="1"/>
    <xf numFmtId="2" fontId="14" fillId="0" borderId="125" xfId="27" applyNumberFormat="1" applyFont="1" applyBorder="1" applyAlignment="1">
      <alignment horizontal="center"/>
    </xf>
    <xf numFmtId="2" fontId="14" fillId="0" borderId="181" xfId="27" applyNumberFormat="1" applyFont="1" applyBorder="1" applyAlignment="1">
      <alignment horizontal="center"/>
    </xf>
    <xf numFmtId="2" fontId="14" fillId="0" borderId="110" xfId="27" applyNumberFormat="1" applyFont="1" applyBorder="1" applyAlignment="1">
      <alignment horizontal="center"/>
    </xf>
    <xf numFmtId="2" fontId="14" fillId="0" borderId="163" xfId="27" applyNumberFormat="1" applyFont="1" applyBorder="1" applyAlignment="1">
      <alignment horizontal="center"/>
    </xf>
    <xf numFmtId="2" fontId="12" fillId="0" borderId="143" xfId="27" applyNumberFormat="1" applyFont="1" applyBorder="1"/>
    <xf numFmtId="2" fontId="12" fillId="0" borderId="144" xfId="27" applyNumberFormat="1" applyFont="1" applyBorder="1"/>
    <xf numFmtId="2" fontId="14" fillId="0" borderId="141" xfId="27" applyNumberFormat="1" applyFont="1" applyBorder="1"/>
    <xf numFmtId="2" fontId="14" fillId="0" borderId="142" xfId="27" applyNumberFormat="1" applyFont="1" applyBorder="1"/>
    <xf numFmtId="2" fontId="14" fillId="0" borderId="125" xfId="27" applyNumberFormat="1" applyFont="1" applyBorder="1"/>
    <xf numFmtId="2" fontId="14" fillId="0" borderId="181" xfId="27" applyNumberFormat="1" applyFont="1" applyBorder="1"/>
    <xf numFmtId="2" fontId="14" fillId="0" borderId="110" xfId="27" applyNumberFormat="1" applyFont="1" applyBorder="1"/>
    <xf numFmtId="2" fontId="14" fillId="0" borderId="163" xfId="27" applyNumberFormat="1" applyFont="1" applyBorder="1"/>
    <xf numFmtId="2" fontId="12" fillId="0" borderId="172" xfId="27" applyNumberFormat="1" applyFont="1" applyBorder="1"/>
    <xf numFmtId="2" fontId="12" fillId="0" borderId="182" xfId="27" applyNumberFormat="1" applyFont="1" applyBorder="1"/>
    <xf numFmtId="2" fontId="14" fillId="0" borderId="147" xfId="27" applyNumberFormat="1" applyFont="1" applyBorder="1"/>
    <xf numFmtId="2" fontId="14" fillId="0" borderId="146" xfId="27" applyNumberFormat="1" applyFont="1" applyBorder="1"/>
    <xf numFmtId="170" fontId="14" fillId="0" borderId="142" xfId="27" applyNumberFormat="1" applyFont="1" applyBorder="1" applyAlignment="1">
      <alignment horizontal="left"/>
    </xf>
    <xf numFmtId="2" fontId="14" fillId="0" borderId="172" xfId="27" applyNumberFormat="1" applyFont="1" applyBorder="1"/>
    <xf numFmtId="2" fontId="14" fillId="0" borderId="182" xfId="27" applyNumberFormat="1" applyFont="1" applyBorder="1"/>
    <xf numFmtId="2" fontId="12" fillId="0" borderId="158" xfId="27" applyNumberFormat="1" applyFont="1" applyBorder="1"/>
    <xf numFmtId="170" fontId="12" fillId="0" borderId="144" xfId="27" applyNumberFormat="1" applyFont="1" applyBorder="1" applyAlignment="1">
      <alignment horizontal="left"/>
    </xf>
    <xf numFmtId="2" fontId="12" fillId="20" borderId="143" xfId="27" applyNumberFormat="1" applyFont="1" applyFill="1" applyBorder="1"/>
    <xf numFmtId="2" fontId="12" fillId="20" borderId="144" xfId="27" applyNumberFormat="1" applyFont="1" applyFill="1" applyBorder="1"/>
    <xf numFmtId="170" fontId="12" fillId="20" borderId="144" xfId="27" applyNumberFormat="1" applyFont="1" applyFill="1" applyBorder="1" applyAlignment="1">
      <alignment horizontal="left"/>
    </xf>
    <xf numFmtId="2" fontId="14" fillId="20" borderId="147" xfId="27" applyNumberFormat="1" applyFont="1" applyFill="1" applyBorder="1"/>
    <xf numFmtId="2" fontId="14" fillId="20" borderId="146" xfId="27" applyNumberFormat="1" applyFont="1" applyFill="1" applyBorder="1"/>
    <xf numFmtId="2" fontId="14" fillId="20" borderId="141" xfId="27" applyNumberFormat="1" applyFont="1" applyFill="1" applyBorder="1"/>
    <xf numFmtId="2" fontId="14" fillId="20" borderId="0" xfId="27" applyNumberFormat="1" applyFont="1" applyFill="1" applyBorder="1"/>
    <xf numFmtId="2" fontId="14" fillId="20" borderId="142" xfId="27" applyNumberFormat="1" applyFont="1" applyFill="1" applyBorder="1"/>
    <xf numFmtId="0" fontId="12" fillId="16" borderId="236" xfId="27" applyFont="1" applyFill="1" applyBorder="1" applyAlignment="1">
      <alignment horizontal="center" vertical="center"/>
    </xf>
    <xf numFmtId="0" fontId="12" fillId="16" borderId="237" xfId="27" applyFont="1" applyFill="1" applyBorder="1" applyAlignment="1">
      <alignment horizontal="center" vertical="center"/>
    </xf>
    <xf numFmtId="0" fontId="12" fillId="16" borderId="238"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0" fontId="12" fillId="0" borderId="0" xfId="14" applyFont="1" applyAlignment="1">
      <alignment horizontal="center" vertical="center"/>
    </xf>
    <xf numFmtId="167" fontId="22" fillId="0" borderId="240" xfId="15" applyNumberFormat="1" applyFont="1" applyBorder="1" applyAlignment="1">
      <alignment horizontal="center"/>
    </xf>
    <xf numFmtId="2" fontId="14" fillId="0" borderId="22" xfId="14" applyNumberFormat="1" applyFont="1" applyBorder="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63"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69" xfId="14" applyFont="1" applyBorder="1" applyAlignment="1">
      <alignment horizontal="center" vertical="center"/>
    </xf>
    <xf numFmtId="0" fontId="12" fillId="0" borderId="15" xfId="14" applyFont="1" applyBorder="1" applyAlignment="1">
      <alignment horizontal="center" vertical="center"/>
    </xf>
    <xf numFmtId="2" fontId="14" fillId="0" borderId="16" xfId="14" applyNumberFormat="1"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1"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0" fontId="13" fillId="0" borderId="0" xfId="15" applyFont="1"/>
    <xf numFmtId="165" fontId="0" fillId="0" borderId="0" xfId="15" applyNumberFormat="1" applyFont="1"/>
    <xf numFmtId="2" fontId="0" fillId="0" borderId="0" xfId="34" applyNumberFormat="1" applyFont="1"/>
    <xf numFmtId="179" fontId="0" fillId="0" borderId="0" xfId="15" applyNumberFormat="1" applyFont="1"/>
    <xf numFmtId="167" fontId="22" fillId="0" borderId="137" xfId="15" applyNumberFormat="1" applyFont="1" applyFill="1" applyBorder="1"/>
    <xf numFmtId="167" fontId="22" fillId="0" borderId="138" xfId="15" applyNumberFormat="1" applyFont="1" applyFill="1" applyBorder="1"/>
    <xf numFmtId="180" fontId="22" fillId="0" borderId="25" xfId="15" applyNumberFormat="1" applyFont="1" applyFill="1" applyBorder="1"/>
    <xf numFmtId="167" fontId="22" fillId="0" borderId="141" xfId="15" applyNumberFormat="1" applyFont="1" applyBorder="1"/>
    <xf numFmtId="167" fontId="22" fillId="0" borderId="0" xfId="15" applyNumberFormat="1" applyFont="1" applyBorder="1"/>
    <xf numFmtId="167" fontId="22" fillId="0" borderId="16" xfId="15" applyNumberFormat="1" applyFont="1" applyBorder="1"/>
    <xf numFmtId="167" fontId="22" fillId="0" borderId="69" xfId="15" applyNumberFormat="1" applyFont="1" applyBorder="1"/>
    <xf numFmtId="180" fontId="22" fillId="0" borderId="0" xfId="15" applyNumberFormat="1" applyFont="1" applyBorder="1"/>
    <xf numFmtId="167" fontId="22" fillId="0" borderId="160" xfId="15" applyNumberFormat="1" applyFont="1" applyBorder="1"/>
    <xf numFmtId="167" fontId="22" fillId="0" borderId="40" xfId="15" applyNumberFormat="1" applyFont="1" applyBorder="1"/>
    <xf numFmtId="167" fontId="22" fillId="0" borderId="60" xfId="15" applyNumberFormat="1" applyFont="1" applyBorder="1"/>
    <xf numFmtId="180" fontId="22" fillId="0" borderId="40" xfId="15" applyNumberFormat="1" applyFont="1" applyBorder="1"/>
    <xf numFmtId="167" fontId="22" fillId="2" borderId="244" xfId="15" applyNumberFormat="1" applyFont="1" applyFill="1" applyBorder="1"/>
    <xf numFmtId="167" fontId="22" fillId="2" borderId="20" xfId="15" applyNumberFormat="1" applyFont="1" applyFill="1" applyBorder="1"/>
    <xf numFmtId="167" fontId="22" fillId="2" borderId="61" xfId="15" applyNumberFormat="1" applyFont="1" applyFill="1" applyBorder="1"/>
    <xf numFmtId="180" fontId="22" fillId="2" borderId="20" xfId="15" applyNumberFormat="1" applyFont="1" applyFill="1" applyBorder="1"/>
    <xf numFmtId="167" fontId="22" fillId="0" borderId="125" xfId="15" applyNumberFormat="1" applyFont="1" applyBorder="1"/>
    <xf numFmtId="180" fontId="22" fillId="0" borderId="16" xfId="15" applyNumberFormat="1" applyFont="1" applyBorder="1"/>
    <xf numFmtId="167" fontId="22" fillId="0" borderId="19" xfId="15" applyNumberFormat="1" applyFont="1" applyBorder="1"/>
    <xf numFmtId="167" fontId="22" fillId="0" borderId="125" xfId="15" applyNumberFormat="1" applyFont="1" applyFill="1" applyBorder="1"/>
    <xf numFmtId="167" fontId="22" fillId="0" borderId="69" xfId="15" applyNumberFormat="1" applyFont="1" applyFill="1" applyBorder="1"/>
    <xf numFmtId="167" fontId="22" fillId="0" borderId="16" xfId="15" applyNumberFormat="1" applyFont="1" applyFill="1" applyBorder="1"/>
    <xf numFmtId="167" fontId="22" fillId="0" borderId="142" xfId="15" applyNumberFormat="1" applyFont="1" applyBorder="1"/>
    <xf numFmtId="180" fontId="22" fillId="0" borderId="20" xfId="15" applyNumberFormat="1" applyFont="1" applyBorder="1"/>
    <xf numFmtId="167" fontId="22" fillId="16" borderId="246" xfId="15" applyNumberFormat="1" applyFont="1" applyFill="1" applyBorder="1"/>
    <xf numFmtId="167" fontId="22" fillId="16" borderId="184" xfId="15" applyNumberFormat="1" applyFont="1" applyFill="1" applyBorder="1"/>
    <xf numFmtId="167" fontId="22" fillId="16" borderId="247" xfId="15" applyNumberFormat="1" applyFont="1" applyFill="1" applyBorder="1"/>
    <xf numFmtId="180" fontId="22" fillId="16" borderId="184" xfId="15" applyNumberFormat="1" applyFont="1" applyFill="1" applyBorder="1"/>
    <xf numFmtId="180" fontId="22" fillId="0" borderId="142" xfId="15" applyNumberFormat="1" applyFont="1" applyBorder="1"/>
    <xf numFmtId="167" fontId="0" fillId="0" borderId="0" xfId="15" applyNumberFormat="1" applyFont="1"/>
    <xf numFmtId="167" fontId="22" fillId="0" borderId="141" xfId="15" applyNumberFormat="1" applyFont="1" applyFill="1" applyBorder="1"/>
    <xf numFmtId="167" fontId="22" fillId="0" borderId="142" xfId="15" applyNumberFormat="1" applyFont="1" applyFill="1" applyBorder="1"/>
    <xf numFmtId="167" fontId="22" fillId="0" borderId="172" xfId="15" applyNumberFormat="1" applyFont="1" applyBorder="1"/>
    <xf numFmtId="167" fontId="22" fillId="0" borderId="182" xfId="15" applyNumberFormat="1" applyFont="1" applyBorder="1"/>
    <xf numFmtId="180" fontId="22" fillId="0" borderId="182" xfId="15" applyNumberFormat="1" applyFont="1" applyBorder="1"/>
    <xf numFmtId="167" fontId="22" fillId="16" borderId="143" xfId="15" applyNumberFormat="1" applyFont="1" applyFill="1" applyBorder="1"/>
    <xf numFmtId="167" fontId="22" fillId="16" borderId="144" xfId="15" applyNumberFormat="1" applyFont="1" applyFill="1" applyBorder="1"/>
    <xf numFmtId="180" fontId="22" fillId="16" borderId="144" xfId="15" applyNumberFormat="1" applyFont="1" applyFill="1" applyBorder="1"/>
    <xf numFmtId="167" fontId="22" fillId="0" borderId="147" xfId="15" applyNumberFormat="1" applyFont="1" applyBorder="1"/>
    <xf numFmtId="167" fontId="22" fillId="0" borderId="146" xfId="15" applyNumberFormat="1" applyFont="1" applyBorder="1"/>
    <xf numFmtId="167" fontId="22" fillId="0" borderId="186" xfId="15" applyNumberFormat="1" applyFont="1" applyBorder="1"/>
    <xf numFmtId="180" fontId="22" fillId="0" borderId="146" xfId="15" applyNumberFormat="1" applyFont="1" applyBorder="1"/>
    <xf numFmtId="167" fontId="22" fillId="16" borderId="146" xfId="15" applyNumberFormat="1" applyFont="1" applyFill="1" applyBorder="1"/>
    <xf numFmtId="9" fontId="0" fillId="0" borderId="0" xfId="34" applyFont="1"/>
    <xf numFmtId="0" fontId="45" fillId="0" borderId="0" xfId="15" applyFont="1"/>
    <xf numFmtId="0" fontId="45" fillId="16" borderId="144" xfId="15" applyFont="1" applyFill="1" applyBorder="1" applyAlignment="1">
      <alignment horizontal="center" vertical="center" wrapText="1"/>
    </xf>
    <xf numFmtId="181" fontId="14" fillId="0" borderId="0" xfId="14" applyNumberFormat="1" applyFont="1" applyAlignment="1">
      <alignment vertical="center"/>
    </xf>
    <xf numFmtId="188" fontId="14" fillId="0" borderId="0" xfId="14" applyNumberFormat="1" applyFont="1" applyAlignment="1">
      <alignment vertical="center"/>
    </xf>
    <xf numFmtId="187" fontId="14" fillId="0" borderId="0" xfId="14" applyNumberFormat="1" applyFont="1" applyAlignment="1">
      <alignment vertical="center"/>
    </xf>
    <xf numFmtId="0" fontId="12" fillId="0" borderId="0" xfId="14" applyFont="1" applyAlignment="1">
      <alignment horizontal="left" vertical="center"/>
    </xf>
    <xf numFmtId="3" fontId="14" fillId="0" borderId="0" xfId="14" applyNumberFormat="1" applyFont="1" applyAlignment="1">
      <alignment vertical="center"/>
    </xf>
    <xf numFmtId="167" fontId="14" fillId="0" borderId="240" xfId="15" applyNumberFormat="1" applyFont="1" applyBorder="1" applyAlignment="1">
      <alignment horizontal="center" vertical="center"/>
    </xf>
    <xf numFmtId="167" fontId="14" fillId="0" borderId="22" xfId="14" applyNumberFormat="1"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3" fillId="0" borderId="0" xfId="15"/>
    <xf numFmtId="0" fontId="22" fillId="0" borderId="0" xfId="15" applyFont="1"/>
    <xf numFmtId="0" fontId="22" fillId="19" borderId="0" xfId="15" applyFont="1" applyFill="1"/>
    <xf numFmtId="0" fontId="45" fillId="0" borderId="0" xfId="15" applyFont="1" applyAlignment="1">
      <alignment horizontal="left"/>
    </xf>
    <xf numFmtId="169" fontId="22" fillId="19" borderId="0" xfId="15" applyNumberFormat="1" applyFont="1" applyFill="1"/>
    <xf numFmtId="167" fontId="22" fillId="0" borderId="125" xfId="35" applyNumberFormat="1" applyFont="1" applyFill="1" applyBorder="1" applyAlignment="1">
      <alignment horizontal="center"/>
    </xf>
    <xf numFmtId="165" fontId="22" fillId="0" borderId="142" xfId="15" applyNumberFormat="1" applyFont="1" applyBorder="1" applyAlignment="1">
      <alignment horizontal="center"/>
    </xf>
    <xf numFmtId="179" fontId="22" fillId="0" borderId="181" xfId="15" applyNumberFormat="1" applyFont="1" applyFill="1" applyBorder="1"/>
    <xf numFmtId="179" fontId="22" fillId="0" borderId="142" xfId="15" applyNumberFormat="1" applyFont="1" applyFill="1" applyBorder="1" applyAlignment="1">
      <alignment horizontal="center"/>
    </xf>
    <xf numFmtId="179" fontId="22" fillId="0" borderId="142" xfId="15" applyNumberFormat="1" applyFont="1" applyFill="1" applyBorder="1"/>
    <xf numFmtId="180" fontId="22" fillId="0" borderId="113" xfId="15" applyNumberFormat="1" applyFont="1" applyBorder="1"/>
    <xf numFmtId="167" fontId="22" fillId="0" borderId="110" xfId="35" applyNumberFormat="1" applyFont="1" applyFill="1" applyBorder="1" applyAlignment="1">
      <alignment horizontal="center"/>
    </xf>
    <xf numFmtId="165" fontId="22" fillId="0" borderId="182" xfId="15" applyNumberFormat="1" applyFont="1" applyBorder="1" applyAlignment="1">
      <alignment horizontal="center"/>
    </xf>
    <xf numFmtId="179" fontId="22" fillId="0" borderId="163" xfId="15" applyNumberFormat="1" applyFont="1" applyFill="1" applyBorder="1"/>
    <xf numFmtId="179" fontId="22" fillId="0" borderId="182" xfId="15" applyNumberFormat="1" applyFont="1" applyFill="1" applyBorder="1"/>
    <xf numFmtId="180" fontId="22" fillId="0" borderId="198" xfId="15" applyNumberFormat="1" applyFont="1" applyBorder="1"/>
    <xf numFmtId="179" fontId="22" fillId="19" borderId="0" xfId="15" applyNumberFormat="1" applyFont="1" applyFill="1"/>
    <xf numFmtId="167" fontId="22" fillId="16" borderId="248" xfId="35" applyNumberFormat="1" applyFont="1" applyFill="1" applyBorder="1" applyAlignment="1">
      <alignment horizontal="center"/>
    </xf>
    <xf numFmtId="165" fontId="22" fillId="16" borderId="161" xfId="15" applyNumberFormat="1" applyFont="1" applyFill="1" applyBorder="1" applyAlignment="1">
      <alignment horizontal="center"/>
    </xf>
    <xf numFmtId="179" fontId="22" fillId="16" borderId="194" xfId="15" applyNumberFormat="1" applyFont="1" applyFill="1" applyBorder="1"/>
    <xf numFmtId="179" fontId="22" fillId="16" borderId="146" xfId="15" applyNumberFormat="1" applyFont="1" applyFill="1" applyBorder="1" applyAlignment="1">
      <alignment horizontal="center"/>
    </xf>
    <xf numFmtId="179" fontId="22" fillId="16" borderId="161" xfId="15" applyNumberFormat="1" applyFont="1" applyFill="1" applyBorder="1"/>
    <xf numFmtId="180" fontId="22" fillId="16" borderId="195" xfId="15" applyNumberFormat="1" applyFont="1" applyFill="1" applyBorder="1"/>
    <xf numFmtId="0" fontId="0" fillId="0" borderId="115" xfId="0" applyBorder="1" applyAlignment="1">
      <alignment horizontal="center" vertical="center"/>
    </xf>
    <xf numFmtId="165" fontId="22" fillId="0" borderId="16" xfId="15" applyNumberFormat="1" applyFont="1" applyBorder="1" applyAlignment="1">
      <alignment horizontal="center"/>
    </xf>
    <xf numFmtId="179" fontId="22" fillId="0" borderId="146" xfId="15" applyNumberFormat="1" applyFont="1" applyBorder="1" applyAlignment="1">
      <alignment horizontal="center"/>
    </xf>
    <xf numFmtId="179" fontId="22" fillId="0" borderId="129" xfId="15" applyNumberFormat="1" applyFont="1" applyFill="1" applyBorder="1"/>
    <xf numFmtId="180" fontId="22" fillId="0" borderId="113" xfId="15" applyNumberFormat="1" applyFont="1" applyFill="1" applyBorder="1"/>
    <xf numFmtId="165" fontId="22" fillId="0" borderId="16" xfId="15" applyNumberFormat="1" applyFont="1" applyFill="1" applyBorder="1" applyAlignment="1">
      <alignment horizontal="center"/>
    </xf>
    <xf numFmtId="165" fontId="22" fillId="0" borderId="20" xfId="15" applyNumberFormat="1" applyFont="1" applyBorder="1" applyAlignment="1">
      <alignment horizontal="center"/>
    </xf>
    <xf numFmtId="179" fontId="22" fillId="0" borderId="114" xfId="15" applyNumberFormat="1" applyFont="1" applyFill="1" applyBorder="1"/>
    <xf numFmtId="165" fontId="22" fillId="16" borderId="247" xfId="15" applyNumberFormat="1" applyFont="1" applyFill="1" applyBorder="1" applyAlignment="1">
      <alignment horizontal="center"/>
    </xf>
    <xf numFmtId="167" fontId="22" fillId="16" borderId="116" xfId="35" applyNumberFormat="1" applyFont="1" applyFill="1" applyBorder="1" applyAlignment="1">
      <alignment horizontal="center"/>
    </xf>
    <xf numFmtId="165" fontId="22" fillId="16" borderId="146" xfId="15" applyNumberFormat="1" applyFont="1" applyFill="1" applyBorder="1" applyAlignment="1">
      <alignment horizontal="center"/>
    </xf>
    <xf numFmtId="179" fontId="22" fillId="16" borderId="158" xfId="15" applyNumberFormat="1" applyFont="1" applyFill="1" applyBorder="1"/>
    <xf numFmtId="179" fontId="22" fillId="16" borderId="144" xfId="15" applyNumberFormat="1" applyFont="1" applyFill="1" applyBorder="1"/>
    <xf numFmtId="180" fontId="22" fillId="16" borderId="157" xfId="15" applyNumberFormat="1" applyFont="1" applyFill="1" applyBorder="1"/>
    <xf numFmtId="167" fontId="22" fillId="0" borderId="121" xfId="35" applyNumberFormat="1" applyFont="1" applyFill="1" applyBorder="1" applyAlignment="1">
      <alignment horizontal="center"/>
    </xf>
    <xf numFmtId="165" fontId="22" fillId="0" borderId="146" xfId="15" applyNumberFormat="1" applyFont="1" applyBorder="1" applyAlignment="1">
      <alignment horizontal="center"/>
    </xf>
    <xf numFmtId="179" fontId="22" fillId="0" borderId="204" xfId="15" applyNumberFormat="1" applyFont="1" applyBorder="1"/>
    <xf numFmtId="179" fontId="22" fillId="0" borderId="146" xfId="15" applyNumberFormat="1" applyFont="1" applyFill="1" applyBorder="1"/>
    <xf numFmtId="180" fontId="22" fillId="0" borderId="165" xfId="15" applyNumberFormat="1" applyFont="1" applyFill="1" applyBorder="1"/>
    <xf numFmtId="167" fontId="22" fillId="0" borderId="121" xfId="35" applyNumberFormat="1" applyFont="1" applyBorder="1" applyAlignment="1">
      <alignment horizontal="center"/>
    </xf>
    <xf numFmtId="179" fontId="22" fillId="0" borderId="146" xfId="15" applyNumberFormat="1" applyFont="1" applyBorder="1"/>
    <xf numFmtId="180" fontId="22" fillId="0" borderId="165" xfId="15" applyNumberFormat="1" applyFont="1" applyBorder="1"/>
    <xf numFmtId="167" fontId="22" fillId="0" borderId="125" xfId="35" applyNumberFormat="1" applyFont="1" applyBorder="1" applyAlignment="1">
      <alignment horizontal="center"/>
    </xf>
    <xf numFmtId="179" fontId="22" fillId="0" borderId="181" xfId="15" applyNumberFormat="1" applyFont="1" applyBorder="1"/>
    <xf numFmtId="179" fontId="22" fillId="0" borderId="142" xfId="15" applyNumberFormat="1" applyFont="1" applyBorder="1" applyAlignment="1">
      <alignment horizontal="center"/>
    </xf>
    <xf numFmtId="179" fontId="22" fillId="0" borderId="142" xfId="15" applyNumberFormat="1" applyFont="1" applyBorder="1"/>
    <xf numFmtId="167" fontId="22" fillId="0" borderId="110" xfId="35" applyNumberFormat="1" applyFont="1" applyBorder="1" applyAlignment="1">
      <alignment horizontal="center"/>
    </xf>
    <xf numFmtId="179" fontId="22" fillId="0" borderId="163" xfId="15" applyNumberFormat="1" applyFont="1" applyBorder="1"/>
    <xf numFmtId="179" fontId="22" fillId="0" borderId="182" xfId="15" applyNumberFormat="1" applyFont="1" applyBorder="1" applyAlignment="1">
      <alignment horizontal="center"/>
    </xf>
    <xf numFmtId="179" fontId="22" fillId="0" borderId="182" xfId="15" applyNumberFormat="1" applyFont="1" applyBorder="1"/>
    <xf numFmtId="167" fontId="22" fillId="16" borderId="143" xfId="35" applyNumberFormat="1" applyFont="1" applyFill="1" applyBorder="1" applyAlignment="1">
      <alignment horizontal="center"/>
    </xf>
    <xf numFmtId="165" fontId="22" fillId="16" borderId="157" xfId="15" applyNumberFormat="1" applyFont="1" applyFill="1" applyBorder="1" applyAlignment="1">
      <alignment horizontal="center"/>
    </xf>
    <xf numFmtId="179" fontId="22" fillId="16" borderId="144" xfId="15" applyNumberFormat="1" applyFont="1" applyFill="1" applyBorder="1" applyAlignment="1">
      <alignment horizontal="center"/>
    </xf>
    <xf numFmtId="167" fontId="22" fillId="0" borderId="147" xfId="35" applyNumberFormat="1" applyFont="1" applyBorder="1" applyAlignment="1">
      <alignment horizontal="center"/>
    </xf>
    <xf numFmtId="165" fontId="22" fillId="0" borderId="165" xfId="15" applyNumberFormat="1" applyFont="1" applyBorder="1" applyAlignment="1">
      <alignment horizontal="center"/>
    </xf>
    <xf numFmtId="167" fontId="22" fillId="0" borderId="141" xfId="35" applyNumberFormat="1" applyFont="1" applyBorder="1" applyAlignment="1">
      <alignment horizontal="center"/>
    </xf>
    <xf numFmtId="165" fontId="22" fillId="0" borderId="113" xfId="15" applyNumberFormat="1" applyFont="1" applyBorder="1" applyAlignment="1">
      <alignment horizontal="center"/>
    </xf>
    <xf numFmtId="167" fontId="22" fillId="0" borderId="172" xfId="35" applyNumberFormat="1" applyFont="1" applyBorder="1" applyAlignment="1">
      <alignment horizontal="center"/>
    </xf>
    <xf numFmtId="165" fontId="22" fillId="0" borderId="198" xfId="15" applyNumberFormat="1" applyFont="1" applyBorder="1" applyAlignment="1">
      <alignment horizontal="center"/>
    </xf>
    <xf numFmtId="0" fontId="45" fillId="19" borderId="0" xfId="15" applyFont="1" applyFill="1"/>
    <xf numFmtId="0" fontId="45" fillId="16" borderId="144" xfId="15" applyFont="1" applyFill="1" applyBorder="1" applyAlignment="1">
      <alignment horizontal="center" vertical="center"/>
    </xf>
    <xf numFmtId="0" fontId="45" fillId="16" borderId="163" xfId="15" applyFont="1" applyFill="1" applyBorder="1" applyAlignment="1">
      <alignment horizontal="center" vertical="center" wrapText="1"/>
    </xf>
    <xf numFmtId="0" fontId="45" fillId="16" borderId="182" xfId="15" applyFont="1" applyFill="1" applyBorder="1" applyAlignment="1">
      <alignment horizontal="center" vertical="center" wrapText="1"/>
    </xf>
    <xf numFmtId="168" fontId="22" fillId="0" borderId="0" xfId="15" applyNumberFormat="1" applyFont="1"/>
    <xf numFmtId="0" fontId="22" fillId="0" borderId="0" xfId="15" applyFont="1" applyAlignment="1">
      <alignment horizontal="left"/>
    </xf>
    <xf numFmtId="165" fontId="22" fillId="0" borderId="141" xfId="15" applyNumberFormat="1" applyFont="1" applyBorder="1" applyAlignment="1">
      <alignment horizontal="center"/>
    </xf>
    <xf numFmtId="167" fontId="22" fillId="0" borderId="142" xfId="15" applyNumberFormat="1" applyFont="1" applyBorder="1" applyAlignment="1">
      <alignment horizontal="center"/>
    </xf>
    <xf numFmtId="165" fontId="22" fillId="0" borderId="172" xfId="15" applyNumberFormat="1" applyFont="1" applyBorder="1" applyAlignment="1">
      <alignment horizontal="center"/>
    </xf>
    <xf numFmtId="167" fontId="22" fillId="0" borderId="182" xfId="15" applyNumberFormat="1" applyFont="1" applyBorder="1" applyAlignment="1">
      <alignment horizontal="center"/>
    </xf>
    <xf numFmtId="165" fontId="22" fillId="0" borderId="0" xfId="15" applyNumberFormat="1" applyFont="1"/>
    <xf numFmtId="179" fontId="22" fillId="0" borderId="0" xfId="15" applyNumberFormat="1" applyFont="1"/>
    <xf numFmtId="2" fontId="22" fillId="0" borderId="0" xfId="15" applyNumberFormat="1" applyFont="1"/>
    <xf numFmtId="170" fontId="22" fillId="0" borderId="0" xfId="15" applyNumberFormat="1" applyFont="1"/>
    <xf numFmtId="165" fontId="22" fillId="2" borderId="141" xfId="15" applyNumberFormat="1" applyFont="1" applyFill="1" applyBorder="1" applyAlignment="1">
      <alignment horizontal="center"/>
    </xf>
    <xf numFmtId="165" fontId="22" fillId="2" borderId="142" xfId="15" applyNumberFormat="1" applyFont="1" applyFill="1" applyBorder="1" applyAlignment="1">
      <alignment horizontal="center"/>
    </xf>
    <xf numFmtId="167" fontId="22" fillId="2" borderId="142" xfId="15" applyNumberFormat="1" applyFont="1" applyFill="1" applyBorder="1" applyAlignment="1">
      <alignment horizontal="center"/>
    </xf>
    <xf numFmtId="180" fontId="22" fillId="2" borderId="142" xfId="15" applyNumberFormat="1" applyFont="1" applyFill="1" applyBorder="1"/>
    <xf numFmtId="165" fontId="22" fillId="16" borderId="141" xfId="15" applyNumberFormat="1" applyFont="1" applyFill="1" applyBorder="1" applyAlignment="1">
      <alignment horizontal="center"/>
    </xf>
    <xf numFmtId="165" fontId="22" fillId="16" borderId="142" xfId="15" applyNumberFormat="1" applyFont="1" applyFill="1" applyBorder="1" applyAlignment="1">
      <alignment horizontal="center"/>
    </xf>
    <xf numFmtId="167" fontId="22" fillId="16" borderId="142" xfId="15" applyNumberFormat="1" applyFont="1" applyFill="1" applyBorder="1" applyAlignment="1">
      <alignment horizontal="center"/>
    </xf>
    <xf numFmtId="180" fontId="22" fillId="16" borderId="142" xfId="15" applyNumberFormat="1" applyFont="1" applyFill="1" applyBorder="1"/>
    <xf numFmtId="165" fontId="22" fillId="16" borderId="147" xfId="15" applyNumberFormat="1" applyFont="1" applyFill="1" applyBorder="1" applyAlignment="1">
      <alignment horizontal="center"/>
    </xf>
    <xf numFmtId="167" fontId="22" fillId="16" borderId="146" xfId="15" applyNumberFormat="1" applyFont="1" applyFill="1" applyBorder="1" applyAlignment="1">
      <alignment horizontal="center"/>
    </xf>
    <xf numFmtId="180" fontId="22" fillId="16" borderId="146" xfId="15" applyNumberFormat="1" applyFont="1" applyFill="1" applyBorder="1"/>
    <xf numFmtId="165" fontId="22" fillId="0" borderId="147" xfId="15" applyNumberFormat="1" applyFont="1" applyBorder="1" applyAlignment="1">
      <alignment horizontal="center"/>
    </xf>
    <xf numFmtId="167" fontId="22" fillId="0" borderId="146" xfId="15" applyNumberFormat="1" applyFont="1" applyBorder="1" applyAlignment="1">
      <alignment horizontal="center"/>
    </xf>
    <xf numFmtId="2" fontId="98" fillId="0" borderId="0" xfId="15" applyNumberFormat="1" applyFont="1"/>
    <xf numFmtId="168" fontId="45" fillId="0" borderId="0" xfId="15" applyNumberFormat="1" applyFont="1" applyAlignment="1">
      <alignment horizontal="center" vertical="center" wrapText="1"/>
    </xf>
    <xf numFmtId="0" fontId="12" fillId="16" borderId="143" xfId="15" applyFont="1" applyFill="1" applyBorder="1" applyAlignment="1">
      <alignment horizontal="center" vertical="center" wrapText="1"/>
    </xf>
    <xf numFmtId="0" fontId="12" fillId="16" borderId="158" xfId="15" applyFont="1" applyFill="1" applyBorder="1" applyAlignment="1">
      <alignment horizontal="center" vertical="center" wrapText="1"/>
    </xf>
    <xf numFmtId="0" fontId="11" fillId="0" borderId="0" xfId="15" applyFont="1"/>
    <xf numFmtId="168" fontId="11" fillId="0" borderId="0" xfId="15" applyNumberFormat="1" applyFont="1"/>
    <xf numFmtId="180" fontId="22" fillId="0" borderId="107" xfId="15" applyNumberFormat="1" applyFont="1" applyFill="1" applyBorder="1"/>
    <xf numFmtId="179" fontId="22" fillId="0" borderId="139" xfId="15" applyNumberFormat="1" applyFont="1" applyFill="1" applyBorder="1"/>
    <xf numFmtId="179" fontId="22" fillId="0" borderId="139" xfId="15" applyNumberFormat="1" applyFont="1" applyFill="1" applyBorder="1" applyAlignment="1">
      <alignment horizontal="center"/>
    </xf>
    <xf numFmtId="179" fontId="22" fillId="0" borderId="179" xfId="15" applyNumberFormat="1" applyFont="1" applyFill="1" applyBorder="1"/>
    <xf numFmtId="165" fontId="22" fillId="0" borderId="139" xfId="15" applyNumberFormat="1" applyFont="1" applyFill="1" applyBorder="1" applyAlignment="1">
      <alignment horizontal="center"/>
    </xf>
    <xf numFmtId="167" fontId="22" fillId="0" borderId="104" xfId="35" applyNumberFormat="1" applyFont="1" applyFill="1" applyBorder="1" applyAlignment="1">
      <alignment horizontal="center"/>
    </xf>
    <xf numFmtId="180" fontId="22" fillId="0" borderId="139" xfId="15" applyNumberFormat="1" applyFont="1" applyFill="1" applyBorder="1"/>
    <xf numFmtId="167" fontId="22" fillId="0" borderId="139" xfId="15" applyNumberFormat="1" applyFont="1" applyFill="1" applyBorder="1" applyAlignment="1">
      <alignment horizontal="center"/>
    </xf>
    <xf numFmtId="165" fontId="22" fillId="0" borderId="228" xfId="15" applyNumberFormat="1" applyFont="1" applyFill="1" applyBorder="1" applyAlignment="1">
      <alignment horizontal="center"/>
    </xf>
    <xf numFmtId="2" fontId="4" fillId="0" borderId="20" xfId="5" applyNumberFormat="1" applyFont="1" applyFill="1" applyBorder="1" applyAlignment="1">
      <alignment horizontal="center" vertical="center"/>
    </xf>
    <xf numFmtId="2" fontId="4" fillId="0" borderId="57" xfId="5" applyNumberFormat="1" applyFont="1" applyFill="1" applyBorder="1" applyAlignment="1">
      <alignment horizontal="center" vertical="center"/>
    </xf>
    <xf numFmtId="2" fontId="4" fillId="0" borderId="29" xfId="5" applyNumberFormat="1" applyFont="1" applyFill="1" applyBorder="1" applyAlignment="1">
      <alignment horizontal="center" vertical="center"/>
    </xf>
    <xf numFmtId="2" fontId="4" fillId="0" borderId="44" xfId="5" applyNumberFormat="1" applyFont="1" applyFill="1" applyBorder="1" applyAlignment="1">
      <alignment horizontal="center" vertical="center"/>
    </xf>
    <xf numFmtId="2" fontId="4" fillId="0" borderId="37" xfId="5" applyNumberFormat="1" applyFont="1" applyFill="1" applyBorder="1" applyAlignment="1">
      <alignment horizontal="center" vertical="center"/>
    </xf>
    <xf numFmtId="2" fontId="4" fillId="0" borderId="9" xfId="5" applyNumberFormat="1" applyFont="1" applyFill="1" applyBorder="1" applyAlignment="1">
      <alignment horizontal="center" vertical="center"/>
    </xf>
    <xf numFmtId="2" fontId="4" fillId="0" borderId="36" xfId="5" applyNumberFormat="1" applyFont="1" applyFill="1" applyBorder="1" applyAlignment="1">
      <alignment horizontal="center" vertical="center"/>
    </xf>
    <xf numFmtId="0" fontId="22" fillId="11" borderId="0" xfId="0" applyFont="1" applyFill="1" applyBorder="1" applyAlignment="1">
      <alignment horizontal="left" vertical="top" wrapText="1"/>
    </xf>
    <xf numFmtId="2" fontId="22" fillId="11" borderId="23" xfId="0" applyNumberFormat="1" applyFont="1" applyFill="1" applyBorder="1" applyAlignment="1">
      <alignment horizontal="center" wrapText="1"/>
    </xf>
    <xf numFmtId="2" fontId="22" fillId="11" borderId="22" xfId="0" applyNumberFormat="1" applyFont="1" applyFill="1" applyBorder="1" applyAlignment="1">
      <alignment horizontal="center" wrapText="1"/>
    </xf>
    <xf numFmtId="2" fontId="22" fillId="11" borderId="59" xfId="0" applyNumberFormat="1" applyFont="1" applyFill="1" applyBorder="1" applyAlignment="1">
      <alignment horizontal="center" wrapText="1"/>
    </xf>
    <xf numFmtId="0" fontId="22" fillId="11" borderId="21" xfId="0" applyFont="1" applyFill="1" applyBorder="1" applyAlignment="1">
      <alignment horizontal="left" vertical="top" wrapText="1"/>
    </xf>
    <xf numFmtId="2" fontId="22" fillId="11" borderId="18" xfId="0" applyNumberFormat="1" applyFont="1" applyFill="1" applyBorder="1" applyAlignment="1">
      <alignment horizontal="center" wrapText="1"/>
    </xf>
    <xf numFmtId="2" fontId="22" fillId="11" borderId="20" xfId="0" applyNumberFormat="1" applyFont="1" applyFill="1" applyBorder="1" applyAlignment="1">
      <alignment horizontal="center" wrapText="1"/>
    </xf>
    <xf numFmtId="2" fontId="22" fillId="11" borderId="19" xfId="0" applyNumberFormat="1" applyFont="1" applyFill="1" applyBorder="1" applyAlignment="1">
      <alignment horizontal="center" wrapText="1"/>
    </xf>
    <xf numFmtId="0" fontId="22" fillId="11" borderId="15" xfId="0" applyFont="1" applyFill="1" applyBorder="1" applyAlignment="1">
      <alignment horizontal="left" vertical="top" wrapText="1"/>
    </xf>
    <xf numFmtId="2" fontId="22" fillId="11" borderId="28" xfId="0" applyNumberFormat="1" applyFont="1" applyFill="1" applyBorder="1" applyAlignment="1">
      <alignment horizontal="center" wrapText="1"/>
    </xf>
    <xf numFmtId="2" fontId="22" fillId="11" borderId="27" xfId="0" applyNumberFormat="1" applyFont="1" applyFill="1" applyBorder="1" applyAlignment="1">
      <alignment horizontal="center" wrapText="1"/>
    </xf>
    <xf numFmtId="1" fontId="22" fillId="11" borderId="12" xfId="0" applyNumberFormat="1" applyFont="1" applyFill="1" applyBorder="1" applyAlignment="1">
      <alignment horizontal="center" wrapText="1"/>
    </xf>
    <xf numFmtId="0" fontId="22" fillId="11" borderId="11" xfId="0" applyFont="1" applyFill="1" applyBorder="1" applyAlignment="1">
      <alignment horizontal="left" vertical="top" wrapText="1"/>
    </xf>
    <xf numFmtId="0" fontId="22" fillId="11" borderId="29" xfId="0" applyFont="1" applyFill="1" applyBorder="1" applyAlignment="1">
      <alignment horizontal="center" wrapText="1"/>
    </xf>
    <xf numFmtId="0" fontId="22" fillId="11" borderId="0" xfId="0" applyFont="1" applyFill="1" applyBorder="1" applyAlignment="1">
      <alignment horizontal="center" wrapText="1"/>
    </xf>
    <xf numFmtId="0" fontId="45" fillId="11" borderId="78" xfId="0" applyFont="1" applyFill="1" applyBorder="1" applyAlignment="1">
      <alignment horizontal="left" vertical="top" wrapText="1"/>
    </xf>
    <xf numFmtId="0" fontId="22" fillId="11" borderId="78" xfId="0" applyFont="1" applyFill="1" applyBorder="1" applyAlignment="1">
      <alignment horizontal="left" vertical="top" wrapText="1" indent="1"/>
    </xf>
    <xf numFmtId="2" fontId="22" fillId="11" borderId="10" xfId="0" applyNumberFormat="1" applyFont="1" applyFill="1" applyBorder="1" applyAlignment="1">
      <alignment horizontal="center" wrapText="1"/>
    </xf>
    <xf numFmtId="2" fontId="22" fillId="11" borderId="9" xfId="0" applyNumberFormat="1" applyFont="1" applyFill="1" applyBorder="1" applyAlignment="1">
      <alignment horizontal="center" wrapText="1"/>
    </xf>
    <xf numFmtId="2" fontId="22" fillId="11" borderId="37" xfId="0" applyNumberFormat="1" applyFont="1" applyFill="1" applyBorder="1" applyAlignment="1">
      <alignment horizontal="center" wrapText="1"/>
    </xf>
    <xf numFmtId="0" fontId="22" fillId="11" borderId="8" xfId="0" applyFont="1" applyFill="1" applyBorder="1" applyAlignment="1">
      <alignment horizontal="left" vertical="top" wrapText="1"/>
    </xf>
    <xf numFmtId="0" fontId="22" fillId="11" borderId="29" xfId="0" applyFont="1" applyFill="1" applyBorder="1" applyAlignment="1">
      <alignment horizontal="center" vertical="top" wrapText="1"/>
    </xf>
    <xf numFmtId="0" fontId="22" fillId="11" borderId="0" xfId="0" applyFont="1" applyFill="1" applyBorder="1" applyAlignment="1">
      <alignment horizontal="center" vertical="top" wrapText="1"/>
    </xf>
    <xf numFmtId="0" fontId="45" fillId="11" borderId="0" xfId="0" applyFont="1" applyFill="1" applyBorder="1" applyAlignment="1">
      <alignment vertical="top" wrapText="1"/>
    </xf>
    <xf numFmtId="0" fontId="45" fillId="11" borderId="44" xfId="0" applyFont="1" applyFill="1" applyBorder="1" applyAlignment="1">
      <alignment vertical="top" wrapText="1"/>
    </xf>
    <xf numFmtId="0" fontId="22" fillId="11" borderId="29" xfId="0" applyFont="1" applyFill="1" applyBorder="1" applyAlignment="1">
      <alignment vertical="top" wrapText="1" indent="1"/>
    </xf>
    <xf numFmtId="0" fontId="22" fillId="11" borderId="0" xfId="0" applyFont="1" applyFill="1" applyBorder="1" applyAlignment="1">
      <alignment vertical="top" wrapText="1" indent="1"/>
    </xf>
    <xf numFmtId="0" fontId="22" fillId="11" borderId="8" xfId="0" applyFont="1" applyFill="1" applyBorder="1" applyAlignment="1">
      <alignment horizontal="left" vertical="top" wrapText="1" indent="1"/>
    </xf>
    <xf numFmtId="2" fontId="22" fillId="11" borderId="17" xfId="0" applyNumberFormat="1" applyFont="1" applyFill="1" applyBorder="1" applyAlignment="1">
      <alignment horizontal="center" wrapText="1"/>
    </xf>
    <xf numFmtId="2" fontId="22" fillId="11" borderId="16" xfId="0" applyNumberFormat="1" applyFont="1" applyFill="1" applyBorder="1" applyAlignment="1">
      <alignment horizontal="center" wrapText="1"/>
    </xf>
    <xf numFmtId="0" fontId="22" fillId="11" borderId="15" xfId="0" applyFont="1" applyFill="1" applyBorder="1" applyAlignment="1">
      <alignment horizontal="left" vertical="top" wrapText="1" indent="1"/>
    </xf>
    <xf numFmtId="0" fontId="22" fillId="11" borderId="15" xfId="0" applyFont="1" applyFill="1" applyBorder="1" applyAlignment="1">
      <alignment horizontal="left" vertical="top" indent="1"/>
    </xf>
    <xf numFmtId="0" fontId="22" fillId="11" borderId="30" xfId="0" applyFont="1" applyFill="1" applyBorder="1" applyAlignment="1">
      <alignment horizontal="left" vertical="top" wrapText="1" indent="1"/>
    </xf>
    <xf numFmtId="2" fontId="45" fillId="11" borderId="28" xfId="0" applyNumberFormat="1" applyFont="1" applyFill="1" applyBorder="1" applyAlignment="1">
      <alignment horizontal="center" wrapText="1"/>
    </xf>
    <xf numFmtId="2" fontId="45" fillId="11" borderId="27" xfId="0" applyNumberFormat="1" applyFont="1" applyFill="1" applyBorder="1" applyAlignment="1">
      <alignment horizontal="center" wrapText="1"/>
    </xf>
    <xf numFmtId="2" fontId="45" fillId="11" borderId="12" xfId="0" applyNumberFormat="1" applyFont="1" applyFill="1" applyBorder="1" applyAlignment="1">
      <alignment horizontal="center" wrapText="1"/>
    </xf>
    <xf numFmtId="0" fontId="45" fillId="11" borderId="11" xfId="0" applyFont="1" applyFill="1" applyBorder="1" applyAlignment="1">
      <alignment horizontal="left" vertical="top" wrapText="1"/>
    </xf>
    <xf numFmtId="0" fontId="22" fillId="11" borderId="14" xfId="0" applyFont="1" applyFill="1" applyBorder="1" applyAlignment="1">
      <alignment horizontal="center" wrapText="1"/>
    </xf>
    <xf numFmtId="0" fontId="22" fillId="11" borderId="13" xfId="0" applyFont="1" applyFill="1" applyBorder="1" applyAlignment="1">
      <alignment horizontal="center" wrapText="1"/>
    </xf>
    <xf numFmtId="0" fontId="22" fillId="11" borderId="79" xfId="0" applyFont="1" applyFill="1" applyBorder="1" applyAlignment="1">
      <alignment vertical="top" wrapText="1"/>
    </xf>
    <xf numFmtId="2" fontId="22" fillId="11" borderId="14" xfId="0" applyNumberFormat="1" applyFont="1" applyFill="1" applyBorder="1" applyAlignment="1">
      <alignment horizontal="center" wrapText="1"/>
    </xf>
    <xf numFmtId="2" fontId="22" fillId="11" borderId="13" xfId="0" applyNumberFormat="1" applyFont="1" applyFill="1" applyBorder="1" applyAlignment="1">
      <alignment horizontal="center" wrapText="1"/>
    </xf>
    <xf numFmtId="1" fontId="45" fillId="0" borderId="27" xfId="0" applyNumberFormat="1" applyFont="1" applyBorder="1" applyAlignment="1">
      <alignment horizontal="center"/>
    </xf>
    <xf numFmtId="0" fontId="99" fillId="4" borderId="20" xfId="0" applyFont="1" applyFill="1" applyBorder="1" applyAlignment="1">
      <alignment horizontal="center" vertical="top" wrapText="1"/>
    </xf>
    <xf numFmtId="0" fontId="99" fillId="4" borderId="2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22" fillId="0" borderId="24" xfId="0" applyFont="1" applyBorder="1"/>
    <xf numFmtId="2" fontId="18" fillId="0" borderId="33" xfId="63" applyNumberFormat="1" applyFont="1" applyBorder="1" applyAlignment="1">
      <alignment horizontal="center"/>
    </xf>
    <xf numFmtId="2" fontId="18" fillId="0" borderId="32" xfId="63" applyNumberFormat="1" applyFont="1" applyBorder="1" applyAlignment="1">
      <alignment horizontal="center"/>
    </xf>
    <xf numFmtId="2" fontId="18" fillId="0" borderId="41" xfId="63" applyNumberFormat="1" applyFont="1" applyBorder="1" applyAlignment="1">
      <alignment horizontal="center"/>
    </xf>
    <xf numFmtId="164" fontId="18" fillId="0" borderId="31" xfId="63" applyNumberFormat="1" applyFont="1" applyBorder="1" applyAlignment="1" applyProtection="1">
      <alignment horizontal="center" vertical="center"/>
    </xf>
    <xf numFmtId="0" fontId="22" fillId="0" borderId="10" xfId="6" applyFont="1" applyBorder="1" applyAlignment="1">
      <alignment horizontal="center"/>
    </xf>
    <xf numFmtId="0" fontId="22" fillId="0" borderId="16" xfId="6" applyFont="1" applyBorder="1" applyAlignment="1">
      <alignment horizontal="center"/>
    </xf>
    <xf numFmtId="0" fontId="22" fillId="0" borderId="9" xfId="6" applyFont="1" applyBorder="1" applyAlignment="1">
      <alignment horizontal="center"/>
    </xf>
    <xf numFmtId="0" fontId="22" fillId="0" borderId="37" xfId="6" applyFont="1" applyBorder="1" applyAlignment="1">
      <alignment horizontal="center"/>
    </xf>
    <xf numFmtId="164" fontId="9" fillId="0" borderId="8" xfId="63" applyNumberFormat="1" applyFont="1" applyBorder="1" applyAlignment="1" applyProtection="1">
      <alignment horizontal="left" vertical="center"/>
    </xf>
    <xf numFmtId="0" fontId="22" fillId="0" borderId="17" xfId="6" applyFont="1" applyBorder="1" applyAlignment="1">
      <alignment horizontal="center"/>
    </xf>
    <xf numFmtId="0" fontId="22" fillId="0" borderId="19" xfId="6" applyFont="1" applyBorder="1" applyAlignment="1">
      <alignment horizontal="center"/>
    </xf>
    <xf numFmtId="164" fontId="9" fillId="0" borderId="15" xfId="63" applyNumberFormat="1" applyFont="1" applyBorder="1" applyAlignment="1" applyProtection="1">
      <alignment horizontal="left" vertical="center"/>
    </xf>
    <xf numFmtId="2" fontId="22" fillId="0" borderId="17" xfId="6" applyNumberFormat="1" applyFont="1" applyBorder="1" applyAlignment="1">
      <alignment horizontal="center"/>
    </xf>
    <xf numFmtId="2" fontId="22" fillId="0" borderId="16" xfId="6" applyNumberFormat="1" applyFont="1" applyBorder="1" applyAlignment="1">
      <alignment horizontal="center"/>
    </xf>
    <xf numFmtId="2" fontId="22" fillId="0" borderId="19" xfId="6" applyNumberFormat="1" applyFont="1" applyBorder="1" applyAlignment="1">
      <alignment horizontal="center"/>
    </xf>
    <xf numFmtId="0" fontId="22" fillId="5" borderId="16" xfId="6" applyFont="1" applyFill="1" applyBorder="1" applyAlignment="1">
      <alignment horizontal="center"/>
    </xf>
    <xf numFmtId="0" fontId="22" fillId="0" borderId="20" xfId="6" applyFont="1" applyBorder="1" applyAlignment="1">
      <alignment horizontal="center"/>
    </xf>
    <xf numFmtId="2" fontId="22" fillId="0" borderId="40" xfId="6" applyNumberFormat="1" applyFont="1" applyBorder="1" applyAlignment="1">
      <alignment horizontal="center"/>
    </xf>
    <xf numFmtId="164" fontId="9" fillId="0" borderId="30" xfId="63" applyNumberFormat="1" applyFont="1" applyBorder="1" applyAlignment="1" applyProtection="1">
      <alignment horizontal="left" vertical="center"/>
    </xf>
    <xf numFmtId="164" fontId="18" fillId="4" borderId="28" xfId="63" applyNumberFormat="1" applyFont="1" applyFill="1" applyBorder="1" applyAlignment="1" applyProtection="1">
      <alignment horizontal="center" vertical="center"/>
    </xf>
    <xf numFmtId="164" fontId="18" fillId="4" borderId="27" xfId="63" applyNumberFormat="1" applyFont="1" applyFill="1" applyBorder="1" applyAlignment="1" applyProtection="1">
      <alignment horizontal="center" vertical="center"/>
    </xf>
    <xf numFmtId="164" fontId="18" fillId="4" borderId="12" xfId="63" applyNumberFormat="1" applyFont="1" applyFill="1" applyBorder="1" applyAlignment="1" applyProtection="1">
      <alignment horizontal="center" vertical="center"/>
    </xf>
    <xf numFmtId="0" fontId="9" fillId="0" borderId="0" xfId="10" applyFont="1"/>
    <xf numFmtId="0" fontId="56" fillId="0" borderId="0" xfId="10" applyFont="1"/>
    <xf numFmtId="0" fontId="76" fillId="0" borderId="0" xfId="11" quotePrefix="1" applyFont="1"/>
    <xf numFmtId="0" fontId="22" fillId="0" borderId="0" xfId="6" applyFont="1"/>
    <xf numFmtId="0" fontId="76" fillId="0" borderId="0" xfId="11" applyFont="1"/>
    <xf numFmtId="0" fontId="22" fillId="0" borderId="0" xfId="11" applyFont="1"/>
    <xf numFmtId="0" fontId="99" fillId="0" borderId="0" xfId="11" applyFont="1"/>
    <xf numFmtId="174" fontId="18" fillId="0" borderId="33" xfId="3" applyNumberFormat="1" applyFont="1" applyBorder="1" applyAlignment="1">
      <alignment horizontal="center"/>
    </xf>
    <xf numFmtId="174" fontId="18" fillId="0" borderId="32" xfId="3" applyNumberFormat="1" applyFont="1" applyBorder="1" applyAlignment="1">
      <alignment horizontal="center"/>
    </xf>
    <xf numFmtId="164" fontId="18" fillId="0" borderId="31" xfId="3" applyNumberFormat="1" applyFont="1" applyBorder="1" applyAlignment="1" applyProtection="1">
      <alignment horizontal="center" vertical="center"/>
    </xf>
    <xf numFmtId="174" fontId="9" fillId="0" borderId="17" xfId="3" applyNumberFormat="1" applyFont="1" applyFill="1" applyBorder="1" applyAlignment="1" applyProtection="1">
      <alignment horizontal="center"/>
    </xf>
    <xf numFmtId="174" fontId="9" fillId="0" borderId="16" xfId="3" applyNumberFormat="1" applyFont="1" applyFill="1" applyBorder="1" applyAlignment="1" applyProtection="1">
      <alignment horizontal="center"/>
    </xf>
    <xf numFmtId="174" fontId="9" fillId="0" borderId="16" xfId="10" applyNumberFormat="1" applyFont="1" applyFill="1" applyBorder="1" applyAlignment="1">
      <alignment horizontal="center"/>
    </xf>
    <xf numFmtId="174" fontId="9" fillId="0" borderId="16" xfId="10" applyNumberFormat="1" applyFont="1" applyBorder="1" applyAlignment="1">
      <alignment horizontal="center"/>
    </xf>
    <xf numFmtId="174" fontId="22" fillId="0" borderId="16" xfId="11" applyNumberFormat="1" applyFont="1" applyBorder="1" applyAlignment="1">
      <alignment horizontal="center"/>
    </xf>
    <xf numFmtId="174" fontId="9" fillId="0" borderId="16" xfId="3" applyNumberFormat="1" applyFont="1" applyBorder="1" applyAlignment="1" applyProtection="1">
      <alignment horizontal="center"/>
    </xf>
    <xf numFmtId="164" fontId="9" fillId="0" borderId="15" xfId="3" applyNumberFormat="1" applyFont="1" applyBorder="1" applyAlignment="1" applyProtection="1">
      <alignment horizontal="left" vertical="center"/>
    </xf>
    <xf numFmtId="174" fontId="9" fillId="0" borderId="16" xfId="10" quotePrefix="1" applyNumberFormat="1" applyFont="1" applyFill="1" applyBorder="1" applyAlignment="1">
      <alignment horizontal="center"/>
    </xf>
    <xf numFmtId="174" fontId="9" fillId="0" borderId="16" xfId="64" applyNumberFormat="1" applyFont="1" applyBorder="1" applyAlignment="1">
      <alignment horizontal="center"/>
    </xf>
    <xf numFmtId="174" fontId="9" fillId="5" borderId="16" xfId="3" applyNumberFormat="1" applyFont="1" applyFill="1" applyBorder="1" applyAlignment="1" applyProtection="1">
      <alignment horizontal="center"/>
    </xf>
    <xf numFmtId="174" fontId="9" fillId="0" borderId="20" xfId="3" applyNumberFormat="1" applyFont="1" applyFill="1" applyBorder="1" applyAlignment="1" applyProtection="1">
      <alignment horizontal="center"/>
    </xf>
    <xf numFmtId="174" fontId="22" fillId="0" borderId="20" xfId="11" applyNumberFormat="1" applyFont="1" applyBorder="1" applyAlignment="1">
      <alignment horizontal="center"/>
    </xf>
    <xf numFmtId="174" fontId="9" fillId="0" borderId="20" xfId="3" applyNumberFormat="1" applyFont="1" applyBorder="1" applyAlignment="1" applyProtection="1">
      <alignment horizontal="center"/>
    </xf>
    <xf numFmtId="164" fontId="9" fillId="0" borderId="30" xfId="3" applyNumberFormat="1" applyFont="1" applyBorder="1" applyAlignment="1" applyProtection="1">
      <alignment horizontal="left" vertical="center"/>
    </xf>
    <xf numFmtId="164" fontId="18" fillId="4" borderId="28" xfId="3" applyNumberFormat="1" applyFont="1" applyFill="1" applyBorder="1" applyAlignment="1" applyProtection="1">
      <alignment horizontal="center" vertical="center"/>
    </xf>
    <xf numFmtId="164" fontId="18" fillId="4" borderId="27" xfId="3" applyNumberFormat="1" applyFont="1" applyFill="1" applyBorder="1" applyAlignment="1" applyProtection="1">
      <alignment horizontal="center" vertical="center"/>
    </xf>
    <xf numFmtId="0" fontId="22" fillId="0" borderId="0" xfId="12" applyNumberFormat="1" applyFont="1"/>
    <xf numFmtId="0" fontId="22" fillId="0" borderId="0" xfId="12" applyFont="1"/>
    <xf numFmtId="2" fontId="9" fillId="11" borderId="0" xfId="12" applyNumberFormat="1" applyFont="1" applyFill="1" applyBorder="1" applyAlignment="1">
      <alignment vertical="top"/>
    </xf>
    <xf numFmtId="0" fontId="9" fillId="0" borderId="0" xfId="62" applyFont="1"/>
    <xf numFmtId="0" fontId="9" fillId="0" borderId="0" xfId="62" applyFont="1" applyFill="1"/>
    <xf numFmtId="0" fontId="9" fillId="0" borderId="0" xfId="62" applyFont="1" applyFill="1" applyBorder="1"/>
    <xf numFmtId="2" fontId="45" fillId="0" borderId="33" xfId="0" applyNumberFormat="1" applyFont="1" applyBorder="1" applyAlignment="1">
      <alignment horizontal="center"/>
    </xf>
    <xf numFmtId="2" fontId="45" fillId="0" borderId="32" xfId="0" applyNumberFormat="1" applyFont="1" applyBorder="1" applyAlignment="1">
      <alignment horizontal="center"/>
    </xf>
    <xf numFmtId="2" fontId="18" fillId="11" borderId="32" xfId="12" applyNumberFormat="1" applyFont="1" applyFill="1" applyBorder="1" applyAlignment="1">
      <alignment horizontal="center" wrapText="1"/>
    </xf>
    <xf numFmtId="2" fontId="18" fillId="11" borderId="31" xfId="12" applyNumberFormat="1" applyFont="1" applyFill="1" applyBorder="1" applyAlignment="1">
      <alignment vertical="top"/>
    </xf>
    <xf numFmtId="2" fontId="22" fillId="0" borderId="10" xfId="0" applyNumberFormat="1" applyFont="1" applyBorder="1" applyAlignment="1">
      <alignment horizontal="center"/>
    </xf>
    <xf numFmtId="2" fontId="22" fillId="0" borderId="9" xfId="0" applyNumberFormat="1" applyFont="1" applyBorder="1" applyAlignment="1">
      <alignment horizontal="center"/>
    </xf>
    <xf numFmtId="2" fontId="9" fillId="11" borderId="16" xfId="12" applyNumberFormat="1" applyFont="1" applyFill="1" applyBorder="1" applyAlignment="1">
      <alignment horizontal="center" wrapText="1"/>
    </xf>
    <xf numFmtId="2" fontId="9" fillId="11" borderId="15" xfId="12" applyNumberFormat="1" applyFont="1" applyFill="1" applyBorder="1" applyAlignment="1">
      <alignment vertical="top"/>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1" fontId="18" fillId="11" borderId="27" xfId="12" applyNumberFormat="1" applyFont="1" applyFill="1" applyBorder="1" applyAlignment="1">
      <alignment horizontal="center" wrapText="1"/>
    </xf>
    <xf numFmtId="2" fontId="18" fillId="11" borderId="11" xfId="12" applyNumberFormat="1" applyFont="1" applyFill="1" applyBorder="1" applyAlignment="1">
      <alignment horizontal="left" vertical="top"/>
    </xf>
    <xf numFmtId="2" fontId="18" fillId="11" borderId="16" xfId="12" applyNumberFormat="1" applyFont="1" applyFill="1" applyBorder="1" applyAlignment="1">
      <alignment horizontal="center" wrapText="1"/>
    </xf>
    <xf numFmtId="2" fontId="18" fillId="11" borderId="15" xfId="12" applyNumberFormat="1" applyFont="1" applyFill="1" applyBorder="1" applyAlignment="1">
      <alignment vertical="top"/>
    </xf>
    <xf numFmtId="2" fontId="18" fillId="11" borderId="11" xfId="12" applyNumberFormat="1" applyFont="1" applyFill="1" applyBorder="1" applyAlignment="1">
      <alignment vertical="top"/>
    </xf>
    <xf numFmtId="0" fontId="55" fillId="4" borderId="27" xfId="12" applyFont="1" applyFill="1" applyBorder="1" applyAlignment="1">
      <alignment horizontal="center" vertical="center" wrapText="1"/>
    </xf>
    <xf numFmtId="0" fontId="99" fillId="4" borderId="27" xfId="0" applyNumberFormat="1"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0" applyNumberFormat="1" applyFont="1"/>
    <xf numFmtId="2" fontId="18" fillId="0" borderId="33" xfId="66" applyNumberFormat="1" applyFont="1" applyBorder="1" applyAlignment="1">
      <alignment horizontal="center" vertical="center"/>
    </xf>
    <xf numFmtId="2" fontId="18" fillId="0" borderId="32" xfId="66" applyNumberFormat="1" applyFont="1" applyBorder="1" applyAlignment="1">
      <alignment horizontal="center" vertical="center"/>
    </xf>
    <xf numFmtId="2" fontId="18" fillId="0" borderId="41" xfId="66" applyNumberFormat="1" applyFont="1" applyBorder="1" applyAlignment="1">
      <alignment horizontal="center" vertical="center"/>
    </xf>
    <xf numFmtId="164" fontId="18" fillId="0" borderId="31" xfId="66" applyNumberFormat="1" applyFont="1" applyBorder="1" applyAlignment="1" applyProtection="1">
      <alignment horizontal="center" vertical="center"/>
    </xf>
    <xf numFmtId="2" fontId="9" fillId="0" borderId="36" xfId="66" applyNumberFormat="1" applyFont="1" applyBorder="1" applyAlignment="1">
      <alignment horizontal="center"/>
    </xf>
    <xf numFmtId="2" fontId="9" fillId="0" borderId="9" xfId="66" applyNumberFormat="1" applyFont="1" applyBorder="1" applyAlignment="1">
      <alignment horizontal="center"/>
    </xf>
    <xf numFmtId="2" fontId="9" fillId="0" borderId="44" xfId="66" applyNumberFormat="1" applyFont="1" applyBorder="1" applyAlignment="1">
      <alignment horizontal="center"/>
    </xf>
    <xf numFmtId="2" fontId="9" fillId="0" borderId="16" xfId="66" applyNumberFormat="1" applyFont="1" applyBorder="1" applyAlignment="1">
      <alignment horizontal="center" vertical="center"/>
    </xf>
    <xf numFmtId="164" fontId="9" fillId="0" borderId="15" xfId="66" applyNumberFormat="1" applyFont="1" applyBorder="1" applyAlignment="1" applyProtection="1">
      <alignment horizontal="left" vertical="center"/>
    </xf>
    <xf numFmtId="2" fontId="9" fillId="0" borderId="29" xfId="66" applyNumberFormat="1" applyFont="1" applyBorder="1" applyAlignment="1">
      <alignment horizontal="center"/>
    </xf>
    <xf numFmtId="2" fontId="9" fillId="0" borderId="16" xfId="66" applyNumberFormat="1" applyFont="1" applyBorder="1" applyAlignment="1">
      <alignment horizontal="center"/>
    </xf>
    <xf numFmtId="2" fontId="9" fillId="0" borderId="0" xfId="66" applyNumberFormat="1" applyFont="1" applyBorder="1" applyAlignment="1">
      <alignment horizontal="center"/>
    </xf>
    <xf numFmtId="2" fontId="9" fillId="0" borderId="29" xfId="66" applyNumberFormat="1" applyFont="1" applyFill="1" applyBorder="1" applyAlignment="1">
      <alignment horizontal="center"/>
    </xf>
    <xf numFmtId="2" fontId="9" fillId="0" borderId="16" xfId="66" applyNumberFormat="1" applyFont="1" applyFill="1" applyBorder="1" applyAlignment="1">
      <alignment horizontal="center"/>
    </xf>
    <xf numFmtId="2" fontId="9" fillId="0" borderId="0" xfId="66" applyNumberFormat="1" applyFont="1" applyFill="1" applyBorder="1" applyAlignment="1">
      <alignment horizontal="center"/>
    </xf>
    <xf numFmtId="2" fontId="9" fillId="0" borderId="57" xfId="66" applyNumberFormat="1" applyFont="1" applyFill="1" applyBorder="1" applyAlignment="1">
      <alignment horizontal="center"/>
    </xf>
    <xf numFmtId="2" fontId="9" fillId="0" borderId="20" xfId="66" applyNumberFormat="1" applyFont="1" applyFill="1" applyBorder="1" applyAlignment="1">
      <alignment horizontal="center"/>
    </xf>
    <xf numFmtId="2" fontId="9" fillId="0" borderId="60" xfId="66" applyNumberFormat="1" applyFont="1" applyFill="1" applyBorder="1" applyAlignment="1">
      <alignment horizontal="center"/>
    </xf>
    <xf numFmtId="2" fontId="9" fillId="0" borderId="20" xfId="66" applyNumberFormat="1" applyFont="1" applyBorder="1" applyAlignment="1">
      <alignment horizontal="center" vertical="center"/>
    </xf>
    <xf numFmtId="164" fontId="9" fillId="0" borderId="30" xfId="66" applyNumberFormat="1" applyFont="1" applyBorder="1" applyAlignment="1" applyProtection="1">
      <alignment horizontal="left" vertical="center"/>
    </xf>
    <xf numFmtId="164" fontId="18" fillId="4" borderId="18" xfId="66" applyNumberFormat="1" applyFont="1" applyFill="1" applyBorder="1" applyAlignment="1" applyProtection="1">
      <alignment horizontal="center" vertical="center"/>
    </xf>
    <xf numFmtId="164" fontId="18" fillId="4" borderId="27" xfId="66" applyNumberFormat="1" applyFont="1" applyFill="1" applyBorder="1" applyAlignment="1" applyProtection="1">
      <alignment horizontal="center" vertical="center"/>
    </xf>
    <xf numFmtId="0" fontId="18" fillId="0" borderId="0" xfId="62" applyFont="1"/>
    <xf numFmtId="0" fontId="9" fillId="0" borderId="0" xfId="62" applyFont="1" applyAlignment="1">
      <alignment horizontal="center"/>
    </xf>
    <xf numFmtId="0" fontId="9" fillId="0" borderId="0" xfId="62" applyFont="1" applyAlignment="1"/>
    <xf numFmtId="0" fontId="9" fillId="0" borderId="0" xfId="57" applyFont="1"/>
    <xf numFmtId="0" fontId="9" fillId="0" borderId="0" xfId="62" applyFont="1" applyFill="1" applyBorder="1" applyAlignment="1">
      <alignment horizontal="left" vertical="center"/>
    </xf>
    <xf numFmtId="2" fontId="9" fillId="0" borderId="56" xfId="62" applyNumberFormat="1" applyFont="1" applyBorder="1" applyAlignment="1">
      <alignment horizontal="center" vertical="center"/>
    </xf>
    <xf numFmtId="2" fontId="9" fillId="5" borderId="22" xfId="62" applyNumberFormat="1" applyFont="1" applyFill="1" applyBorder="1" applyAlignment="1">
      <alignment horizontal="center" vertical="center"/>
    </xf>
    <xf numFmtId="2" fontId="9" fillId="0" borderId="22" xfId="62" applyNumberFormat="1" applyFont="1" applyBorder="1" applyAlignment="1">
      <alignment horizontal="center" vertical="center"/>
    </xf>
    <xf numFmtId="2" fontId="9" fillId="0" borderId="22" xfId="0" applyNumberFormat="1" applyFont="1" applyFill="1" applyBorder="1" applyAlignment="1">
      <alignment horizontal="center" vertical="center"/>
    </xf>
    <xf numFmtId="2" fontId="9" fillId="5" borderId="22" xfId="0" applyNumberFormat="1" applyFont="1" applyFill="1" applyBorder="1" applyAlignment="1">
      <alignment horizontal="center" vertical="center"/>
    </xf>
    <xf numFmtId="2" fontId="9" fillId="5" borderId="25" xfId="0" applyNumberFormat="1" applyFont="1" applyFill="1" applyBorder="1" applyAlignment="1">
      <alignment horizontal="center" vertical="center"/>
    </xf>
    <xf numFmtId="0" fontId="9" fillId="0" borderId="59" xfId="62" applyFont="1" applyBorder="1" applyAlignment="1">
      <alignment horizontal="left" vertical="center"/>
    </xf>
    <xf numFmtId="0" fontId="18" fillId="0" borderId="21" xfId="62" applyFont="1" applyBorder="1" applyAlignment="1">
      <alignment vertical="center"/>
    </xf>
    <xf numFmtId="2" fontId="9" fillId="0" borderId="29" xfId="62" applyNumberFormat="1" applyFont="1" applyBorder="1" applyAlignment="1">
      <alignment horizontal="center" vertical="center"/>
    </xf>
    <xf numFmtId="2" fontId="9" fillId="5" borderId="16" xfId="62" applyNumberFormat="1" applyFont="1" applyFill="1" applyBorder="1" applyAlignment="1">
      <alignment horizontal="center" vertical="center"/>
    </xf>
    <xf numFmtId="2" fontId="9" fillId="0" borderId="16" xfId="62" applyNumberFormat="1" applyFont="1" applyBorder="1" applyAlignment="1">
      <alignment horizontal="center" vertical="center"/>
    </xf>
    <xf numFmtId="2" fontId="9" fillId="0" borderId="16" xfId="0" applyNumberFormat="1" applyFont="1" applyFill="1" applyBorder="1" applyAlignment="1">
      <alignment horizontal="center" vertical="center"/>
    </xf>
    <xf numFmtId="2" fontId="9" fillId="5" borderId="16" xfId="0" applyNumberFormat="1" applyFont="1" applyFill="1" applyBorder="1" applyAlignment="1">
      <alignment horizontal="center" vertical="center"/>
    </xf>
    <xf numFmtId="2" fontId="9" fillId="5" borderId="0" xfId="0" applyNumberFormat="1" applyFont="1" applyFill="1" applyBorder="1" applyAlignment="1">
      <alignment horizontal="center" vertical="center"/>
    </xf>
    <xf numFmtId="0" fontId="9" fillId="0" borderId="0" xfId="62" applyFont="1" applyBorder="1" applyAlignment="1">
      <alignment horizontal="left" vertical="center"/>
    </xf>
    <xf numFmtId="0" fontId="18" fillId="0" borderId="15" xfId="62" applyFont="1" applyBorder="1" applyAlignment="1">
      <alignment horizontal="center" vertical="center"/>
    </xf>
    <xf numFmtId="2" fontId="18" fillId="0" borderId="29" xfId="62" applyNumberFormat="1" applyFont="1" applyBorder="1" applyAlignment="1">
      <alignment horizontal="center" vertical="center"/>
    </xf>
    <xf numFmtId="2" fontId="18" fillId="5" borderId="16" xfId="62" applyNumberFormat="1" applyFont="1" applyFill="1" applyBorder="1" applyAlignment="1">
      <alignment horizontal="center" vertical="center"/>
    </xf>
    <xf numFmtId="2" fontId="18" fillId="0" borderId="16" xfId="62" applyNumberFormat="1" applyFont="1" applyBorder="1" applyAlignment="1">
      <alignment horizontal="center" vertical="center"/>
    </xf>
    <xf numFmtId="2" fontId="18" fillId="0" borderId="16" xfId="0" applyNumberFormat="1" applyFont="1" applyFill="1" applyBorder="1" applyAlignment="1">
      <alignment horizontal="center" vertical="center"/>
    </xf>
    <xf numFmtId="2" fontId="18" fillId="5" borderId="16" xfId="0" applyNumberFormat="1" applyFont="1" applyFill="1" applyBorder="1" applyAlignment="1">
      <alignment horizontal="center" vertical="center"/>
    </xf>
    <xf numFmtId="2" fontId="18" fillId="0" borderId="16" xfId="67" applyNumberFormat="1" applyFont="1" applyBorder="1" applyAlignment="1">
      <alignment horizontal="center" vertical="center"/>
    </xf>
    <xf numFmtId="0" fontId="18" fillId="0" borderId="0" xfId="62" applyFont="1" applyBorder="1" applyAlignment="1">
      <alignment horizontal="left" vertical="center"/>
    </xf>
    <xf numFmtId="2" fontId="48" fillId="0" borderId="29" xfId="62" applyNumberFormat="1" applyFont="1" applyBorder="1" applyAlignment="1">
      <alignment horizontal="center" vertical="center"/>
    </xf>
    <xf numFmtId="2" fontId="18" fillId="5" borderId="0" xfId="0" applyNumberFormat="1" applyFont="1" applyFill="1" applyBorder="1" applyAlignment="1">
      <alignment horizontal="center" vertical="center"/>
    </xf>
    <xf numFmtId="0" fontId="18" fillId="0" borderId="0" xfId="62" applyFont="1" applyFill="1"/>
    <xf numFmtId="2" fontId="18" fillId="0" borderId="14" xfId="62" applyNumberFormat="1" applyFont="1" applyFill="1" applyBorder="1" applyAlignment="1">
      <alignment horizontal="center" vertical="center"/>
    </xf>
    <xf numFmtId="2" fontId="18" fillId="5" borderId="27" xfId="62" applyNumberFormat="1" applyFont="1" applyFill="1" applyBorder="1" applyAlignment="1">
      <alignment horizontal="center" vertical="center"/>
    </xf>
    <xf numFmtId="2" fontId="18" fillId="0" borderId="27" xfId="62" applyNumberFormat="1" applyFont="1" applyFill="1" applyBorder="1" applyAlignment="1">
      <alignment horizontal="center" vertical="center"/>
    </xf>
    <xf numFmtId="2" fontId="18" fillId="0" borderId="27" xfId="0" applyNumberFormat="1" applyFont="1" applyFill="1" applyBorder="1" applyAlignment="1">
      <alignment horizontal="center" vertical="center"/>
    </xf>
    <xf numFmtId="2" fontId="18" fillId="5" borderId="27" xfId="0" applyNumberFormat="1" applyFont="1" applyFill="1" applyBorder="1" applyAlignment="1">
      <alignment horizontal="center" vertical="center"/>
    </xf>
    <xf numFmtId="2" fontId="18" fillId="5" borderId="13" xfId="0" applyNumberFormat="1" applyFont="1" applyFill="1" applyBorder="1" applyAlignment="1">
      <alignment horizontal="center" vertical="center"/>
    </xf>
    <xf numFmtId="2" fontId="18" fillId="0" borderId="27" xfId="67" applyNumberFormat="1" applyFont="1" applyFill="1" applyBorder="1" applyAlignment="1">
      <alignment horizontal="center" vertical="center"/>
    </xf>
    <xf numFmtId="0" fontId="18" fillId="0" borderId="13" xfId="62" applyFont="1" applyFill="1" applyBorder="1" applyAlignment="1">
      <alignment horizontal="left" vertical="center"/>
    </xf>
    <xf numFmtId="0" fontId="18" fillId="0" borderId="11" xfId="62" applyFont="1" applyFill="1" applyBorder="1" applyAlignment="1">
      <alignment horizontal="center" vertical="center"/>
    </xf>
    <xf numFmtId="2" fontId="9" fillId="0" borderId="36" xfId="62" applyNumberFormat="1" applyFont="1" applyBorder="1" applyAlignment="1">
      <alignment horizontal="center" vertical="center"/>
    </xf>
    <xf numFmtId="2" fontId="9" fillId="5" borderId="9" xfId="62" applyNumberFormat="1" applyFont="1" applyFill="1" applyBorder="1" applyAlignment="1">
      <alignment horizontal="center" vertical="center"/>
    </xf>
    <xf numFmtId="2" fontId="9" fillId="0" borderId="9" xfId="62" applyNumberFormat="1" applyFont="1" applyBorder="1" applyAlignment="1">
      <alignment horizontal="center" vertical="center"/>
    </xf>
    <xf numFmtId="2" fontId="9" fillId="0" borderId="9" xfId="0" applyNumberFormat="1" applyFont="1" applyFill="1" applyBorder="1" applyAlignment="1">
      <alignment horizontal="center" vertical="center"/>
    </xf>
    <xf numFmtId="2" fontId="9" fillId="5" borderId="9" xfId="0" applyNumberFormat="1" applyFont="1" applyFill="1" applyBorder="1" applyAlignment="1">
      <alignment horizontal="center" vertical="center"/>
    </xf>
    <xf numFmtId="2" fontId="9" fillId="0" borderId="9" xfId="67" applyNumberFormat="1" applyFont="1" applyBorder="1" applyAlignment="1">
      <alignment horizontal="center" vertical="center"/>
    </xf>
    <xf numFmtId="0" fontId="9" fillId="0" borderId="44" xfId="62" applyFont="1" applyBorder="1" applyAlignment="1">
      <alignment horizontal="left" vertical="center"/>
    </xf>
    <xf numFmtId="0" fontId="18" fillId="0" borderId="8" xfId="62" applyFont="1" applyBorder="1" applyAlignment="1">
      <alignment horizontal="center" vertical="center"/>
    </xf>
    <xf numFmtId="2" fontId="9" fillId="0" borderId="16" xfId="67" applyNumberFormat="1" applyFont="1" applyBorder="1" applyAlignment="1">
      <alignment horizontal="center" vertical="center"/>
    </xf>
    <xf numFmtId="0" fontId="18" fillId="0" borderId="15" xfId="62" applyFont="1" applyBorder="1" applyAlignment="1">
      <alignment vertical="center"/>
    </xf>
    <xf numFmtId="2" fontId="18" fillId="0" borderId="14" xfId="62" applyNumberFormat="1" applyFont="1" applyBorder="1" applyAlignment="1">
      <alignment horizontal="center" vertical="center"/>
    </xf>
    <xf numFmtId="2" fontId="18" fillId="0" borderId="27" xfId="62" applyNumberFormat="1" applyFont="1" applyBorder="1" applyAlignment="1">
      <alignment horizontal="center" vertical="center"/>
    </xf>
    <xf numFmtId="0" fontId="18" fillId="0" borderId="13" xfId="62" applyFont="1" applyBorder="1" applyAlignment="1">
      <alignment horizontal="left" vertical="center"/>
    </xf>
    <xf numFmtId="0" fontId="18" fillId="0" borderId="11" xfId="62" applyFont="1" applyBorder="1" applyAlignment="1">
      <alignment horizontal="center" vertical="center"/>
    </xf>
    <xf numFmtId="2" fontId="18" fillId="0" borderId="36" xfId="62" applyNumberFormat="1" applyFont="1" applyBorder="1" applyAlignment="1">
      <alignment horizontal="center" vertical="center"/>
    </xf>
    <xf numFmtId="2" fontId="18" fillId="0" borderId="9" xfId="0" applyNumberFormat="1" applyFont="1" applyFill="1" applyBorder="1" applyAlignment="1">
      <alignment horizontal="center" vertical="center"/>
    </xf>
    <xf numFmtId="2" fontId="18" fillId="5" borderId="9" xfId="0" applyNumberFormat="1" applyFont="1" applyFill="1" applyBorder="1" applyAlignment="1">
      <alignment horizontal="center" vertical="center"/>
    </xf>
    <xf numFmtId="2" fontId="18" fillId="0" borderId="9" xfId="62" applyNumberFormat="1" applyFont="1" applyBorder="1" applyAlignment="1">
      <alignment horizontal="center" vertical="center"/>
    </xf>
    <xf numFmtId="0" fontId="56" fillId="4" borderId="27" xfId="62" applyFont="1" applyFill="1" applyBorder="1" applyAlignment="1">
      <alignment horizontal="center" vertical="center"/>
    </xf>
    <xf numFmtId="0" fontId="55" fillId="4" borderId="27" xfId="0" applyFont="1" applyFill="1" applyBorder="1" applyAlignment="1">
      <alignment horizontal="center" vertical="center"/>
    </xf>
    <xf numFmtId="0" fontId="18" fillId="4" borderId="6" xfId="0" applyFont="1" applyFill="1" applyBorder="1" applyAlignment="1" applyProtection="1">
      <alignment horizontal="center" vertic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3"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8" fillId="4" borderId="28"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0" fontId="45" fillId="0" borderId="0" xfId="0" applyFont="1" applyBorder="1" applyAlignment="1"/>
    <xf numFmtId="43" fontId="22" fillId="0" borderId="23" xfId="0" applyNumberFormat="1" applyFont="1" applyBorder="1" applyAlignment="1">
      <alignment horizontal="center"/>
    </xf>
    <xf numFmtId="168" fontId="22" fillId="0" borderId="22" xfId="0" applyNumberFormat="1" applyFont="1" applyBorder="1" applyAlignment="1">
      <alignment horizontal="center"/>
    </xf>
    <xf numFmtId="43" fontId="22" fillId="0" borderId="22" xfId="0" applyNumberFormat="1" applyFont="1" applyBorder="1" applyAlignment="1"/>
    <xf numFmtId="43" fontId="22" fillId="0" borderId="22" xfId="0" applyNumberFormat="1" applyFont="1" applyBorder="1" applyAlignment="1">
      <alignment horizontal="center"/>
    </xf>
    <xf numFmtId="43" fontId="22" fillId="0" borderId="64" xfId="0" applyNumberFormat="1" applyFont="1" applyBorder="1" applyAlignment="1">
      <alignment horizontal="center"/>
    </xf>
    <xf numFmtId="168" fontId="22" fillId="0" borderId="63" xfId="0" applyNumberFormat="1" applyFont="1" applyBorder="1" applyAlignment="1">
      <alignment horizontal="center"/>
    </xf>
    <xf numFmtId="43" fontId="22" fillId="0" borderId="59" xfId="0" applyNumberFormat="1" applyFont="1" applyBorder="1" applyAlignment="1">
      <alignment horizontal="center"/>
    </xf>
    <xf numFmtId="180" fontId="22" fillId="0" borderId="64" xfId="0" applyNumberFormat="1" applyFont="1" applyBorder="1" applyAlignment="1">
      <alignment horizontal="left"/>
    </xf>
    <xf numFmtId="43" fontId="22" fillId="0" borderId="29" xfId="0" applyNumberFormat="1" applyFont="1" applyBorder="1" applyAlignment="1">
      <alignment horizontal="center"/>
    </xf>
    <xf numFmtId="168" fontId="22" fillId="0" borderId="16" xfId="0" applyNumberFormat="1" applyFont="1" applyBorder="1" applyAlignment="1">
      <alignment horizontal="center"/>
    </xf>
    <xf numFmtId="43" fontId="22" fillId="0" borderId="0" xfId="0" applyNumberFormat="1" applyFont="1" applyBorder="1" applyAlignment="1">
      <alignment horizontal="center"/>
    </xf>
    <xf numFmtId="168" fontId="22" fillId="0" borderId="47" xfId="0" applyNumberFormat="1" applyFont="1" applyBorder="1" applyAlignment="1">
      <alignment horizontal="center"/>
    </xf>
    <xf numFmtId="180" fontId="22" fillId="0" borderId="0" xfId="0" applyNumberFormat="1" applyFont="1" applyBorder="1" applyAlignment="1">
      <alignment horizontal="left"/>
    </xf>
    <xf numFmtId="43" fontId="22" fillId="0" borderId="57" xfId="0" applyNumberFormat="1" applyFont="1" applyBorder="1" applyAlignment="1">
      <alignment horizontal="center"/>
    </xf>
    <xf numFmtId="168" fontId="22" fillId="0" borderId="20" xfId="0" applyNumberFormat="1" applyFont="1" applyBorder="1" applyAlignment="1">
      <alignment horizontal="center"/>
    </xf>
    <xf numFmtId="43" fontId="22" fillId="0" borderId="60" xfId="0" applyNumberFormat="1" applyFont="1" applyBorder="1" applyAlignment="1">
      <alignment horizontal="center"/>
    </xf>
    <xf numFmtId="168" fontId="22" fillId="0" borderId="222" xfId="0" applyNumberFormat="1" applyFont="1" applyBorder="1" applyAlignment="1">
      <alignment horizontal="center"/>
    </xf>
    <xf numFmtId="43" fontId="22" fillId="0" borderId="40" xfId="0" applyNumberFormat="1" applyFont="1" applyBorder="1" applyAlignment="1">
      <alignment horizontal="center"/>
    </xf>
    <xf numFmtId="43" fontId="22" fillId="0" borderId="48" xfId="0" applyNumberFormat="1" applyFont="1" applyBorder="1" applyAlignment="1">
      <alignment horizontal="left"/>
    </xf>
    <xf numFmtId="43" fontId="22" fillId="4" borderId="28" xfId="0" applyNumberFormat="1" applyFont="1" applyFill="1" applyBorder="1" applyAlignment="1">
      <alignment horizontal="center"/>
    </xf>
    <xf numFmtId="168"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217" xfId="0" applyNumberFormat="1" applyFont="1" applyFill="1" applyBorder="1" applyAlignment="1">
      <alignment horizontal="center"/>
    </xf>
    <xf numFmtId="168"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80" fontId="22" fillId="4" borderId="217" xfId="0" applyNumberFormat="1" applyFont="1" applyFill="1" applyBorder="1" applyAlignment="1">
      <alignment horizontal="left"/>
    </xf>
    <xf numFmtId="43" fontId="22" fillId="0" borderId="17"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48" xfId="0" applyNumberFormat="1" applyFont="1" applyBorder="1" applyAlignment="1">
      <alignment horizontal="center"/>
    </xf>
    <xf numFmtId="168" fontId="22" fillId="0" borderId="69" xfId="0" applyNumberFormat="1" applyFont="1" applyBorder="1" applyAlignment="1">
      <alignment horizontal="center"/>
    </xf>
    <xf numFmtId="43" fontId="22" fillId="0" borderId="19" xfId="0" applyNumberFormat="1" applyFont="1" applyBorder="1" applyAlignment="1">
      <alignment horizontal="center"/>
    </xf>
    <xf numFmtId="180" fontId="22" fillId="0" borderId="48" xfId="0" applyNumberFormat="1" applyFont="1" applyBorder="1" applyAlignment="1">
      <alignment horizontal="left"/>
    </xf>
    <xf numFmtId="43" fontId="22" fillId="0" borderId="18" xfId="0" applyNumberFormat="1" applyFont="1" applyBorder="1" applyAlignment="1">
      <alignment horizontal="center"/>
    </xf>
    <xf numFmtId="43" fontId="22" fillId="0" borderId="20" xfId="0" applyNumberFormat="1" applyFont="1" applyBorder="1" applyAlignment="1">
      <alignment horizontal="center"/>
    </xf>
    <xf numFmtId="43" fontId="22" fillId="0" borderId="221" xfId="0" applyNumberFormat="1" applyFont="1" applyBorder="1" applyAlignment="1">
      <alignment horizontal="center"/>
    </xf>
    <xf numFmtId="168" fontId="22" fillId="0" borderId="61" xfId="0" applyNumberFormat="1" applyFont="1" applyBorder="1" applyAlignment="1">
      <alignment horizontal="center"/>
    </xf>
    <xf numFmtId="180" fontId="22" fillId="0" borderId="221" xfId="0" applyNumberFormat="1" applyFont="1" applyBorder="1" applyAlignment="1">
      <alignment horizontal="left"/>
    </xf>
    <xf numFmtId="43" fontId="22" fillId="0" borderId="69" xfId="0" applyNumberFormat="1" applyFont="1" applyBorder="1" applyAlignment="1">
      <alignment horizontal="center"/>
    </xf>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2"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80" fontId="22" fillId="0" borderId="62" xfId="0" applyNumberFormat="1" applyFont="1" applyBorder="1" applyAlignment="1">
      <alignment horizontal="left"/>
    </xf>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8"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45" fillId="4" borderId="51" xfId="0" applyFont="1" applyFill="1" applyBorder="1" applyAlignment="1">
      <alignment horizontal="center" vertical="center" wrapText="1"/>
    </xf>
    <xf numFmtId="0" fontId="45" fillId="4" borderId="90" xfId="0" applyFont="1" applyFill="1" applyBorder="1" applyAlignment="1">
      <alignment horizontal="center" vertical="center" wrapText="1"/>
    </xf>
    <xf numFmtId="0" fontId="45" fillId="4" borderId="82" xfId="0" applyFont="1" applyFill="1" applyBorder="1" applyAlignment="1">
      <alignment horizontal="center" vertical="center" wrapText="1"/>
    </xf>
    <xf numFmtId="0" fontId="45" fillId="4" borderId="89" xfId="0" applyFont="1" applyFill="1" applyBorder="1" applyAlignment="1">
      <alignment horizontal="center" vertical="center" wrapText="1"/>
    </xf>
    <xf numFmtId="0" fontId="0" fillId="0" borderId="0" xfId="26" applyFont="1"/>
    <xf numFmtId="165" fontId="6" fillId="0" borderId="0" xfId="0" applyNumberFormat="1" applyFont="1" applyFill="1" applyBorder="1" applyAlignment="1">
      <alignment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horizontal="center" vertical="center"/>
    </xf>
    <xf numFmtId="0" fontId="39" fillId="0" borderId="0" xfId="0" applyFont="1" applyFill="1" applyBorder="1" applyAlignment="1">
      <alignment horizontal="left"/>
    </xf>
    <xf numFmtId="1" fontId="4" fillId="0" borderId="16" xfId="0" applyNumberFormat="1" applyFont="1" applyFill="1" applyBorder="1" applyAlignment="1">
      <alignment vertical="center"/>
    </xf>
    <xf numFmtId="1" fontId="6" fillId="0" borderId="16" xfId="0" applyNumberFormat="1" applyFont="1" applyFill="1" applyBorder="1" applyAlignment="1">
      <alignment vertical="center"/>
    </xf>
    <xf numFmtId="1" fontId="6" fillId="0" borderId="9" xfId="0" applyNumberFormat="1" applyFont="1" applyFill="1" applyBorder="1" applyAlignment="1">
      <alignment vertical="center"/>
    </xf>
    <xf numFmtId="1" fontId="6" fillId="0" borderId="13" xfId="0" applyNumberFormat="1" applyFont="1" applyFill="1" applyBorder="1" applyAlignment="1">
      <alignment vertical="center"/>
    </xf>
    <xf numFmtId="1" fontId="6" fillId="0" borderId="67" xfId="0" applyNumberFormat="1" applyFont="1" applyFill="1" applyBorder="1" applyAlignment="1">
      <alignment vertical="center"/>
    </xf>
    <xf numFmtId="0" fontId="49" fillId="0" borderId="0" xfId="2" applyFont="1" applyBorder="1" applyAlignment="1">
      <alignment horizontal="center"/>
    </xf>
    <xf numFmtId="0" fontId="48"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8"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37" xfId="5" applyFont="1" applyFill="1" applyBorder="1" applyAlignment="1">
      <alignment horizontal="center" vertical="center"/>
    </xf>
    <xf numFmtId="0" fontId="37" fillId="2" borderId="44" xfId="5" applyFont="1" applyFill="1" applyBorder="1" applyAlignment="1">
      <alignment horizontal="center" vertical="center"/>
    </xf>
    <xf numFmtId="0" fontId="45" fillId="11" borderId="45" xfId="0" applyFont="1" applyFill="1" applyBorder="1" applyAlignment="1">
      <alignment horizontal="left" vertical="top" wrapText="1"/>
    </xf>
    <xf numFmtId="0" fontId="45" fillId="11" borderId="44" xfId="0" applyFont="1" applyFill="1" applyBorder="1" applyAlignment="1">
      <alignment horizontal="left" vertical="top" wrapText="1"/>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18" fillId="0" borderId="0" xfId="62" applyFont="1" applyBorder="1" applyAlignment="1">
      <alignment horizontal="center"/>
    </xf>
    <xf numFmtId="0" fontId="45" fillId="4" borderId="3" xfId="0" applyFont="1" applyFill="1" applyBorder="1" applyAlignment="1">
      <alignment horizontal="center" vertical="center" wrapText="1"/>
    </xf>
    <xf numFmtId="0" fontId="45" fillId="4" borderId="4" xfId="0" applyFont="1" applyFill="1" applyBorder="1" applyAlignment="1">
      <alignment horizontal="center" vertical="center" wrapText="1"/>
    </xf>
    <xf numFmtId="0" fontId="45" fillId="4" borderId="26" xfId="0" applyFont="1" applyFill="1" applyBorder="1" applyAlignment="1">
      <alignment horizontal="center" vertical="center" wrapText="1"/>
    </xf>
    <xf numFmtId="0" fontId="99" fillId="4" borderId="20" xfId="0" applyFont="1" applyFill="1" applyBorder="1" applyAlignment="1">
      <alignment horizontal="center" vertical="center"/>
    </xf>
    <xf numFmtId="0" fontId="99" fillId="4" borderId="16" xfId="0" applyFont="1" applyFill="1" applyBorder="1" applyAlignment="1">
      <alignment horizontal="center" vertical="center"/>
    </xf>
    <xf numFmtId="0" fontId="99" fillId="4" borderId="20" xfId="0" applyFont="1" applyFill="1" applyBorder="1" applyAlignment="1">
      <alignment horizontal="center" vertical="center" wrapText="1"/>
    </xf>
    <xf numFmtId="0" fontId="99" fillId="4" borderId="16" xfId="0" applyFont="1" applyFill="1" applyBorder="1" applyAlignment="1">
      <alignment horizontal="center" vertical="center" wrapText="1"/>
    </xf>
    <xf numFmtId="0" fontId="99" fillId="4" borderId="18" xfId="0" applyFont="1" applyFill="1" applyBorder="1" applyAlignment="1">
      <alignment horizontal="center" vertical="center" wrapText="1"/>
    </xf>
    <xf numFmtId="0" fontId="99" fillId="4" borderId="17"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45" fillId="4" borderId="5" xfId="0" applyFont="1" applyFill="1" applyBorder="1" applyAlignment="1">
      <alignment horizontal="center" vertical="center" wrapText="1"/>
    </xf>
    <xf numFmtId="164" fontId="18" fillId="4" borderId="38" xfId="63" applyNumberFormat="1" applyFont="1" applyFill="1" applyBorder="1" applyAlignment="1" applyProtection="1">
      <alignment horizontal="center" vertical="center"/>
    </xf>
    <xf numFmtId="164" fontId="18" fillId="4" borderId="11" xfId="63" applyNumberFormat="1" applyFont="1" applyFill="1" applyBorder="1" applyAlignment="1">
      <alignment horizontal="center" vertical="center"/>
    </xf>
    <xf numFmtId="164" fontId="18" fillId="4" borderId="6" xfId="63" applyNumberFormat="1" applyFont="1" applyFill="1" applyBorder="1" applyAlignment="1" applyProtection="1">
      <alignment horizontal="center" vertical="center"/>
    </xf>
    <xf numFmtId="164" fontId="18" fillId="4" borderId="3" xfId="63" applyNumberFormat="1" applyFont="1" applyFill="1" applyBorder="1" applyAlignment="1" applyProtection="1">
      <alignment horizontal="center" vertical="center"/>
    </xf>
    <xf numFmtId="164" fontId="18" fillId="4" borderId="7" xfId="63" applyNumberFormat="1" applyFont="1" applyFill="1" applyBorder="1" applyAlignment="1" applyProtection="1">
      <alignment horizontal="center" vertical="center"/>
    </xf>
    <xf numFmtId="164" fontId="18" fillId="0" borderId="0" xfId="63" applyNumberFormat="1" applyFont="1" applyBorder="1" applyAlignment="1">
      <alignment horizontal="center"/>
    </xf>
    <xf numFmtId="164" fontId="18" fillId="0" borderId="0" xfId="63" applyNumberFormat="1" applyFont="1" applyBorder="1" applyAlignment="1" applyProtection="1">
      <alignment horizontal="center"/>
    </xf>
    <xf numFmtId="164" fontId="18" fillId="0" borderId="0" xfId="63" quotePrefix="1" applyNumberFormat="1" applyFont="1" applyBorder="1" applyAlignment="1">
      <alignment horizontal="center"/>
    </xf>
    <xf numFmtId="164" fontId="18" fillId="4" borderId="5" xfId="63" applyNumberFormat="1" applyFont="1" applyFill="1" applyBorder="1" applyAlignment="1" applyProtection="1">
      <alignment horizontal="center" vertical="center"/>
    </xf>
    <xf numFmtId="164" fontId="18" fillId="0" borderId="0" xfId="3" applyNumberFormat="1" applyFont="1" applyBorder="1" applyAlignment="1">
      <alignment horizontal="center"/>
    </xf>
    <xf numFmtId="164" fontId="18" fillId="0" borderId="0" xfId="3" applyNumberFormat="1" applyFont="1" applyBorder="1" applyAlignment="1" applyProtection="1">
      <alignment horizontal="center"/>
    </xf>
    <xf numFmtId="164" fontId="18" fillId="0" borderId="0" xfId="3" quotePrefix="1" applyNumberFormat="1" applyFont="1" applyBorder="1" applyAlignment="1">
      <alignment horizontal="center"/>
    </xf>
    <xf numFmtId="164" fontId="18" fillId="4" borderId="38" xfId="3" applyNumberFormat="1" applyFont="1" applyFill="1" applyBorder="1" applyAlignment="1" applyProtection="1">
      <alignment horizontal="center" vertical="center"/>
    </xf>
    <xf numFmtId="164" fontId="18" fillId="4" borderId="11" xfId="3" applyNumberFormat="1" applyFont="1" applyFill="1" applyBorder="1" applyAlignment="1" applyProtection="1">
      <alignment horizontal="center" vertical="center"/>
    </xf>
    <xf numFmtId="164" fontId="18" fillId="4" borderId="3" xfId="3" applyNumberFormat="1" applyFont="1" applyFill="1" applyBorder="1" applyAlignment="1" applyProtection="1">
      <alignment horizontal="center" vertical="center"/>
    </xf>
    <xf numFmtId="164" fontId="18" fillId="4" borderId="4" xfId="3" quotePrefix="1" applyNumberFormat="1" applyFont="1" applyFill="1" applyBorder="1" applyAlignment="1" applyProtection="1">
      <alignment horizontal="center" vertical="center"/>
    </xf>
    <xf numFmtId="164" fontId="18" fillId="4" borderId="5" xfId="3" quotePrefix="1" applyNumberFormat="1" applyFont="1" applyFill="1" applyBorder="1" applyAlignment="1" applyProtection="1">
      <alignment horizontal="center" vertical="center"/>
    </xf>
    <xf numFmtId="164" fontId="18" fillId="4" borderId="6" xfId="3" applyNumberFormat="1" applyFont="1" applyFill="1" applyBorder="1" applyAlignment="1" applyProtection="1">
      <alignment horizontal="center" vertical="center"/>
    </xf>
    <xf numFmtId="164" fontId="18" fillId="4" borderId="6" xfId="3" quotePrefix="1" applyNumberFormat="1" applyFont="1" applyFill="1" applyBorder="1" applyAlignment="1" applyProtection="1">
      <alignment horizontal="center" vertical="center"/>
    </xf>
    <xf numFmtId="164" fontId="18" fillId="4" borderId="7" xfId="3" quotePrefix="1" applyNumberFormat="1" applyFont="1" applyFill="1" applyBorder="1" applyAlignment="1" applyProtection="1">
      <alignment horizontal="center" vertical="center"/>
    </xf>
    <xf numFmtId="164" fontId="18" fillId="0" borderId="0" xfId="65" applyNumberFormat="1" applyFont="1" applyBorder="1" applyAlignment="1">
      <alignment horizontal="center"/>
    </xf>
    <xf numFmtId="164" fontId="18" fillId="0" borderId="0" xfId="65"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6" xfId="12" applyFont="1" applyFill="1" applyBorder="1" applyAlignment="1">
      <alignment horizontal="center" vertical="center" wrapText="1"/>
    </xf>
    <xf numFmtId="0" fontId="55" fillId="4" borderId="27" xfId="12" applyFont="1" applyFill="1" applyBorder="1" applyAlignment="1">
      <alignment horizontal="center" vertical="center" wrapText="1"/>
    </xf>
    <xf numFmtId="0" fontId="45" fillId="0" borderId="0" xfId="12" applyNumberFormat="1" applyFont="1" applyAlignment="1">
      <alignment horizontal="center"/>
    </xf>
    <xf numFmtId="0" fontId="55" fillId="4" borderId="28" xfId="12" applyFont="1" applyFill="1" applyBorder="1" applyAlignment="1">
      <alignment horizontal="center" vertical="center" wrapText="1"/>
    </xf>
    <xf numFmtId="0" fontId="22" fillId="0" borderId="24" xfId="0" applyNumberFormat="1" applyFont="1" applyBorder="1" applyAlignment="1">
      <alignment horizontal="center"/>
    </xf>
    <xf numFmtId="164" fontId="18" fillId="4" borderId="38" xfId="66" applyNumberFormat="1" applyFont="1" applyFill="1" applyBorder="1" applyAlignment="1" applyProtection="1">
      <alignment horizontal="center" vertical="center"/>
    </xf>
    <xf numFmtId="164" fontId="18" fillId="4" borderId="11" xfId="66" applyNumberFormat="1" applyFont="1" applyFill="1" applyBorder="1" applyAlignment="1">
      <alignment horizontal="center" vertical="center"/>
    </xf>
    <xf numFmtId="164" fontId="18" fillId="4" borderId="3" xfId="66" applyNumberFormat="1" applyFont="1" applyFill="1" applyBorder="1" applyAlignment="1" applyProtection="1">
      <alignment horizontal="center" vertical="center"/>
    </xf>
    <xf numFmtId="164" fontId="18" fillId="4" borderId="5" xfId="66" quotePrefix="1" applyNumberFormat="1" applyFont="1" applyFill="1" applyBorder="1" applyAlignment="1" applyProtection="1">
      <alignment horizontal="center" vertical="center"/>
    </xf>
    <xf numFmtId="0" fontId="18" fillId="4" borderId="6" xfId="66" applyNumberFormat="1" applyFont="1" applyFill="1" applyBorder="1" applyAlignment="1" applyProtection="1">
      <alignment horizontal="center" vertical="center"/>
    </xf>
    <xf numFmtId="0" fontId="18" fillId="4" borderId="7" xfId="66" applyNumberFormat="1" applyFont="1" applyFill="1" applyBorder="1" applyAlignment="1" applyProtection="1">
      <alignment horizontal="center" vertical="center"/>
    </xf>
    <xf numFmtId="0" fontId="18" fillId="0" borderId="79" xfId="62" applyFont="1" applyBorder="1" applyAlignment="1">
      <alignment horizontal="center" vertical="center"/>
    </xf>
    <xf numFmtId="0" fontId="18" fillId="0" borderId="34" xfId="62" applyFont="1" applyBorder="1" applyAlignment="1">
      <alignment horizontal="center" vertical="center"/>
    </xf>
    <xf numFmtId="0" fontId="18" fillId="4" borderId="1" xfId="62" applyFont="1" applyFill="1" applyBorder="1" applyAlignment="1">
      <alignment horizontal="center" vertical="center"/>
    </xf>
    <xf numFmtId="0" fontId="18" fillId="4" borderId="15" xfId="62" applyFont="1" applyFill="1" applyBorder="1" applyAlignment="1">
      <alignment horizontal="center" vertical="center"/>
    </xf>
    <xf numFmtId="0" fontId="18" fillId="4" borderId="8" xfId="62" applyFont="1" applyFill="1" applyBorder="1" applyAlignment="1">
      <alignment horizontal="center" vertical="center"/>
    </xf>
    <xf numFmtId="0" fontId="18" fillId="4" borderId="2" xfId="62" applyFont="1" applyFill="1" applyBorder="1" applyAlignment="1">
      <alignment horizontal="center" vertical="center"/>
    </xf>
    <xf numFmtId="0" fontId="18" fillId="4" borderId="16" xfId="62" applyFont="1" applyFill="1" applyBorder="1" applyAlignment="1">
      <alignment horizontal="center" vertical="center"/>
    </xf>
    <xf numFmtId="0" fontId="18" fillId="4" borderId="9" xfId="62" applyFont="1" applyFill="1" applyBorder="1" applyAlignment="1">
      <alignment horizontal="center" vertical="center"/>
    </xf>
    <xf numFmtId="0" fontId="18" fillId="4" borderId="2" xfId="62" applyFont="1" applyFill="1" applyBorder="1" applyAlignment="1">
      <alignment horizontal="center" vertical="center" wrapText="1"/>
    </xf>
    <xf numFmtId="0" fontId="18" fillId="4" borderId="16" xfId="62" applyFont="1" applyFill="1" applyBorder="1" applyAlignment="1">
      <alignment horizontal="center" vertical="center" wrapText="1"/>
    </xf>
    <xf numFmtId="0" fontId="18" fillId="4" borderId="9" xfId="62" applyFont="1" applyFill="1" applyBorder="1" applyAlignment="1">
      <alignment horizontal="center" vertical="center" wrapText="1"/>
    </xf>
    <xf numFmtId="0" fontId="18" fillId="4" borderId="4"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165" fontId="55" fillId="4" borderId="27" xfId="62" applyNumberFormat="1" applyFont="1" applyFill="1" applyBorder="1" applyAlignment="1">
      <alignment horizontal="center" vertical="center"/>
    </xf>
    <xf numFmtId="0" fontId="55" fillId="4" borderId="27" xfId="62" applyFont="1" applyFill="1" applyBorder="1" applyAlignment="1">
      <alignment horizontal="center" vertical="center"/>
    </xf>
    <xf numFmtId="165" fontId="55" fillId="4" borderId="28" xfId="62" applyNumberFormat="1" applyFont="1" applyFill="1" applyBorder="1" applyAlignment="1">
      <alignment horizontal="center" vertical="center"/>
    </xf>
    <xf numFmtId="0" fontId="55" fillId="4" borderId="28" xfId="62" applyFont="1" applyFill="1" applyBorder="1" applyAlignment="1">
      <alignment horizontal="center" vertical="center"/>
    </xf>
    <xf numFmtId="0" fontId="18" fillId="4" borderId="6" xfId="62" applyFont="1" applyFill="1" applyBorder="1" applyAlignment="1">
      <alignment horizontal="center" vertical="center"/>
    </xf>
    <xf numFmtId="0" fontId="18" fillId="4" borderId="7" xfId="62" applyFont="1" applyFill="1" applyBorder="1" applyAlignment="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68" fillId="0" borderId="153" xfId="24" applyFont="1" applyBorder="1" applyAlignment="1">
      <alignment horizontal="right"/>
    </xf>
    <xf numFmtId="0" fontId="66" fillId="0" borderId="153" xfId="24" applyFont="1" applyBorder="1"/>
    <xf numFmtId="0" fontId="25" fillId="15" borderId="152" xfId="24" applyFont="1" applyFill="1" applyBorder="1" applyAlignment="1">
      <alignment horizontal="center" vertical="center"/>
    </xf>
    <xf numFmtId="0" fontId="66" fillId="0" borderId="124" xfId="24" applyFont="1" applyBorder="1"/>
    <xf numFmtId="49" fontId="25" fillId="15" borderId="149" xfId="24" applyNumberFormat="1" applyFont="1" applyFill="1" applyBorder="1" applyAlignment="1">
      <alignment horizontal="center" vertical="center"/>
    </xf>
    <xf numFmtId="0" fontId="66" fillId="0" borderId="151" xfId="24" applyFont="1" applyBorder="1"/>
    <xf numFmtId="0" fontId="25" fillId="15" borderId="149" xfId="24" applyFont="1" applyFill="1" applyBorder="1" applyAlignment="1">
      <alignment horizontal="center" vertical="center"/>
    </xf>
    <xf numFmtId="0" fontId="66" fillId="0" borderId="148" xfId="24" applyFont="1" applyBorder="1"/>
    <xf numFmtId="0" fontId="6" fillId="0" borderId="127" xfId="25" applyFont="1" applyBorder="1" applyAlignment="1">
      <alignment horizontal="center" vertical="center"/>
    </xf>
    <xf numFmtId="0" fontId="66" fillId="0" borderId="126" xfId="25" applyFont="1" applyBorder="1" applyAlignment="1">
      <alignment horizontal="center" vertical="center"/>
    </xf>
    <xf numFmtId="0" fontId="66" fillId="0" borderId="140" xfId="25" applyFont="1" applyBorder="1" applyAlignment="1">
      <alignment horizontal="center" vertical="center"/>
    </xf>
    <xf numFmtId="0" fontId="19" fillId="0" borderId="0" xfId="25" applyFont="1" applyAlignment="1">
      <alignment horizontal="left"/>
    </xf>
    <xf numFmtId="0" fontId="59" fillId="0" borderId="0" xfId="25" applyFont="1"/>
    <xf numFmtId="170" fontId="6" fillId="15" borderId="149" xfId="25" quotePrefix="1" applyNumberFormat="1" applyFont="1" applyFill="1" applyBorder="1" applyAlignment="1">
      <alignment horizontal="center"/>
    </xf>
    <xf numFmtId="170" fontId="6" fillId="15" borderId="151"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0" fontId="68" fillId="0" borderId="153" xfId="25" applyNumberFormat="1" applyFont="1" applyBorder="1" applyAlignment="1">
      <alignment horizontal="right"/>
    </xf>
    <xf numFmtId="0" fontId="66" fillId="0" borderId="153" xfId="25" applyFont="1" applyBorder="1"/>
    <xf numFmtId="170" fontId="6" fillId="15" borderId="152" xfId="25" applyNumberFormat="1" applyFont="1" applyFill="1" applyBorder="1" applyAlignment="1">
      <alignment horizontal="center" vertical="center"/>
    </xf>
    <xf numFmtId="0" fontId="66" fillId="0" borderId="124" xfId="25" applyFont="1" applyBorder="1"/>
    <xf numFmtId="170" fontId="6" fillId="15" borderId="167" xfId="25" applyNumberFormat="1" applyFont="1" applyFill="1" applyBorder="1" applyAlignment="1">
      <alignment horizontal="center" vertical="center"/>
    </xf>
    <xf numFmtId="0" fontId="66" fillId="0" borderId="165" xfId="25" applyFont="1" applyBorder="1"/>
    <xf numFmtId="170" fontId="6" fillId="15" borderId="149" xfId="25" applyNumberFormat="1" applyFont="1" applyFill="1" applyBorder="1" applyAlignment="1">
      <alignment horizontal="center"/>
    </xf>
    <xf numFmtId="0" fontId="66" fillId="0" borderId="151" xfId="25" applyFont="1" applyBorder="1"/>
    <xf numFmtId="0" fontId="66" fillId="0" borderId="166" xfId="25" applyFont="1" applyBorder="1"/>
    <xf numFmtId="0" fontId="66" fillId="0" borderId="148" xfId="25" applyFont="1" applyBorder="1"/>
    <xf numFmtId="0" fontId="25" fillId="15" borderId="149" xfId="25" applyFont="1" applyFill="1" applyBorder="1" applyAlignment="1">
      <alignment horizontal="center" vertical="center"/>
    </xf>
    <xf numFmtId="170" fontId="25" fillId="15" borderId="149" xfId="25" applyNumberFormat="1" applyFont="1" applyFill="1" applyBorder="1" applyAlignment="1">
      <alignment horizontal="center" vertical="center"/>
    </xf>
    <xf numFmtId="170" fontId="46" fillId="0" borderId="0" xfId="25" applyNumberFormat="1" applyFont="1" applyBorder="1" applyAlignment="1">
      <alignment horizontal="left"/>
    </xf>
    <xf numFmtId="0" fontId="46" fillId="0" borderId="0" xfId="25" applyFont="1" applyAlignment="1">
      <alignment horizontal="left"/>
    </xf>
    <xf numFmtId="170" fontId="25" fillId="0" borderId="0" xfId="25" applyNumberFormat="1" applyFont="1" applyAlignment="1">
      <alignment horizontal="center"/>
    </xf>
    <xf numFmtId="170" fontId="25" fillId="15" borderId="152" xfId="25" applyNumberFormat="1" applyFont="1" applyFill="1" applyBorder="1" applyAlignment="1">
      <alignment horizontal="center" vertical="center"/>
    </xf>
    <xf numFmtId="170" fontId="25" fillId="15" borderId="173" xfId="25" applyNumberFormat="1" applyFont="1" applyFill="1" applyBorder="1" applyAlignment="1">
      <alignment horizontal="center" vertical="center"/>
    </xf>
    <xf numFmtId="0" fontId="66" fillId="0" borderId="146" xfId="25" applyFont="1" applyBorder="1"/>
    <xf numFmtId="49" fontId="25" fillId="15" borderId="149" xfId="25" applyNumberFormat="1" applyFont="1" applyFill="1" applyBorder="1" applyAlignment="1">
      <alignment horizontal="center" vertical="center"/>
    </xf>
    <xf numFmtId="0" fontId="26" fillId="0" borderId="174" xfId="25" applyFont="1" applyBorder="1" applyAlignment="1">
      <alignment horizontal="left"/>
    </xf>
    <xf numFmtId="0" fontId="66" fillId="0" borderId="174" xfId="25" applyFont="1" applyBorder="1"/>
    <xf numFmtId="0" fontId="33" fillId="0" borderId="0" xfId="25" applyFont="1" applyAlignment="1"/>
    <xf numFmtId="0" fontId="26" fillId="0" borderId="174" xfId="25" applyFont="1" applyBorder="1" applyAlignment="1">
      <alignment horizontal="left" vertical="top"/>
    </xf>
    <xf numFmtId="170" fontId="68" fillId="0" borderId="0" xfId="25" applyNumberFormat="1" applyFont="1" applyAlignment="1">
      <alignment horizontal="right"/>
    </xf>
    <xf numFmtId="175" fontId="6" fillId="0" borderId="181" xfId="25" applyNumberFormat="1" applyFont="1" applyBorder="1" applyAlignment="1">
      <alignment horizontal="center" vertical="center"/>
    </xf>
    <xf numFmtId="0" fontId="66" fillId="0" borderId="179" xfId="25" applyFont="1" applyBorder="1"/>
    <xf numFmtId="170" fontId="6" fillId="15" borderId="149" xfId="25" quotePrefix="1" applyNumberFormat="1" applyFont="1" applyFill="1" applyBorder="1" applyAlignment="1">
      <alignment horizontal="center" vertical="center"/>
    </xf>
    <xf numFmtId="170" fontId="6" fillId="15" borderId="151" xfId="25" quotePrefix="1" applyNumberFormat="1" applyFont="1" applyFill="1" applyBorder="1" applyAlignment="1">
      <alignment horizontal="center" vertical="center"/>
    </xf>
    <xf numFmtId="170" fontId="6" fillId="15" borderId="173" xfId="25" applyNumberFormat="1" applyFont="1" applyFill="1" applyBorder="1" applyAlignment="1">
      <alignment horizontal="center" vertical="center"/>
    </xf>
    <xf numFmtId="170" fontId="6" fillId="15" borderId="149" xfId="25" applyNumberFormat="1" applyFont="1" applyFill="1" applyBorder="1" applyAlignment="1">
      <alignment horizontal="center" vertical="center"/>
    </xf>
    <xf numFmtId="0" fontId="26" fillId="0" borderId="0" xfId="25" applyFont="1" applyBorder="1" applyAlignment="1">
      <alignment horizontal="left"/>
    </xf>
    <xf numFmtId="0" fontId="46" fillId="0" borderId="174" xfId="25" applyFont="1" applyBorder="1" applyAlignment="1">
      <alignment horizontal="left"/>
    </xf>
    <xf numFmtId="0" fontId="14" fillId="0" borderId="0" xfId="25" applyFont="1"/>
    <xf numFmtId="0" fontId="12" fillId="0" borderId="0" xfId="0" applyFont="1" applyAlignment="1">
      <alignment horizontal="center" wrapText="1"/>
    </xf>
    <xf numFmtId="0" fontId="12" fillId="2" borderId="182" xfId="0" applyFont="1" applyFill="1" applyBorder="1" applyAlignment="1">
      <alignment horizontal="center" vertical="center" wrapText="1"/>
    </xf>
    <xf numFmtId="0" fontId="12" fillId="2" borderId="146" xfId="0" applyFont="1" applyFill="1" applyBorder="1" applyAlignment="1">
      <alignment horizontal="center" vertical="center" wrapText="1"/>
    </xf>
    <xf numFmtId="49" fontId="25" fillId="15" borderId="195" xfId="25" applyNumberFormat="1" applyFont="1" applyFill="1" applyBorder="1" applyAlignment="1">
      <alignment horizontal="center"/>
    </xf>
    <xf numFmtId="0" fontId="66" fillId="0" borderId="194" xfId="25" applyFont="1" applyBorder="1" applyAlignment="1"/>
    <xf numFmtId="0" fontId="12" fillId="0" borderId="188" xfId="0" applyFont="1" applyFill="1" applyBorder="1" applyAlignment="1">
      <alignment horizontal="left"/>
    </xf>
    <xf numFmtId="0" fontId="12" fillId="0" borderId="187" xfId="0" applyFont="1" applyFill="1" applyBorder="1" applyAlignment="1">
      <alignment horizontal="left"/>
    </xf>
    <xf numFmtId="0" fontId="12" fillId="2" borderId="40" xfId="0" applyFont="1" applyFill="1" applyBorder="1" applyAlignment="1">
      <alignment horizontal="center" vertical="center" wrapText="1"/>
    </xf>
    <xf numFmtId="0" fontId="12" fillId="2" borderId="60" xfId="0" applyFont="1" applyFill="1" applyBorder="1" applyAlignment="1">
      <alignment horizontal="center" vertical="center" wrapText="1"/>
    </xf>
    <xf numFmtId="0" fontId="12" fillId="2" borderId="61" xfId="0" applyFont="1" applyFill="1" applyBorder="1" applyAlignment="1">
      <alignment horizontal="center" vertical="center" wrapText="1"/>
    </xf>
    <xf numFmtId="0" fontId="12" fillId="2" borderId="190" xfId="0" applyFont="1" applyFill="1" applyBorder="1" applyAlignment="1">
      <alignment horizontal="center" vertical="center" wrapText="1"/>
    </xf>
    <xf numFmtId="0" fontId="12" fillId="2" borderId="189" xfId="0" applyFont="1" applyFill="1" applyBorder="1" applyAlignment="1">
      <alignment horizontal="center" vertical="center" wrapText="1"/>
    </xf>
    <xf numFmtId="0" fontId="12" fillId="2" borderId="122" xfId="0" applyFont="1" applyFill="1" applyBorder="1" applyAlignment="1">
      <alignment horizontal="center" vertical="center" wrapText="1"/>
    </xf>
    <xf numFmtId="0" fontId="25" fillId="15" borderId="195" xfId="25" applyFont="1" applyFill="1" applyBorder="1" applyAlignment="1">
      <alignment horizontal="center"/>
    </xf>
    <xf numFmtId="0" fontId="12" fillId="2" borderId="157" xfId="0" applyFont="1" applyFill="1" applyBorder="1" applyAlignment="1">
      <alignment horizontal="center" vertical="center" wrapText="1"/>
    </xf>
    <xf numFmtId="0" fontId="12" fillId="2" borderId="158" xfId="0" applyFont="1" applyFill="1" applyBorder="1" applyAlignment="1">
      <alignment horizontal="center" vertical="center" wrapText="1"/>
    </xf>
    <xf numFmtId="0" fontId="12" fillId="2" borderId="193" xfId="0" applyFont="1" applyFill="1" applyBorder="1" applyAlignment="1">
      <alignment horizontal="center" vertical="center" wrapText="1"/>
    </xf>
    <xf numFmtId="0" fontId="12" fillId="2" borderId="37"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192" xfId="0" applyFont="1" applyFill="1" applyBorder="1" applyAlignment="1">
      <alignment horizontal="center" vertical="center" wrapText="1"/>
    </xf>
    <xf numFmtId="0" fontId="12" fillId="2" borderId="42" xfId="0" applyFont="1" applyFill="1" applyBorder="1" applyAlignment="1">
      <alignment horizontal="center" vertical="center" wrapText="1"/>
    </xf>
    <xf numFmtId="0" fontId="25" fillId="15" borderId="136" xfId="25" applyFont="1" applyFill="1" applyBorder="1" applyAlignment="1">
      <alignment horizontal="center" vertical="center" wrapText="1"/>
    </xf>
    <xf numFmtId="0" fontId="66" fillId="0" borderId="130" xfId="25" applyFont="1" applyBorder="1"/>
    <xf numFmtId="0" fontId="25" fillId="15" borderId="173" xfId="25" applyFont="1" applyFill="1" applyBorder="1" applyAlignment="1">
      <alignment horizontal="center" vertical="center" wrapText="1"/>
    </xf>
    <xf numFmtId="170" fontId="46" fillId="0" borderId="174" xfId="25" applyNumberFormat="1" applyFont="1" applyBorder="1" applyAlignment="1">
      <alignment horizontal="left"/>
    </xf>
    <xf numFmtId="170" fontId="46" fillId="0" borderId="0" xfId="25" applyNumberFormat="1" applyFont="1" applyAlignment="1">
      <alignment horizontal="left"/>
    </xf>
    <xf numFmtId="0" fontId="27" fillId="15" borderId="165" xfId="25" applyFont="1" applyFill="1" applyBorder="1" applyAlignment="1">
      <alignment horizontal="center" vertical="center"/>
    </xf>
    <xf numFmtId="0" fontId="66" fillId="0" borderId="204" xfId="25" applyFont="1" applyBorder="1"/>
    <xf numFmtId="0" fontId="27" fillId="15" borderId="157" xfId="25" applyFont="1" applyFill="1" applyBorder="1" applyAlignment="1">
      <alignment horizontal="center" vertical="center"/>
    </xf>
    <xf numFmtId="0" fontId="66" fillId="0" borderId="205" xfId="25" applyFont="1" applyBorder="1"/>
    <xf numFmtId="164" fontId="27" fillId="15" borderId="152" xfId="25" applyNumberFormat="1" applyFont="1" applyFill="1" applyBorder="1" applyAlignment="1">
      <alignment horizontal="center" vertical="center"/>
    </xf>
    <xf numFmtId="0" fontId="66" fillId="0" borderId="126" xfId="25" applyFont="1" applyBorder="1"/>
    <xf numFmtId="0" fontId="27" fillId="16" borderId="149" xfId="25" applyFont="1" applyFill="1" applyBorder="1" applyAlignment="1">
      <alignment horizontal="center" vertical="center"/>
    </xf>
    <xf numFmtId="0" fontId="66" fillId="0" borderId="206" xfId="25" applyFont="1" applyBorder="1"/>
    <xf numFmtId="0" fontId="12" fillId="15" borderId="167" xfId="26" applyFont="1" applyFill="1" applyBorder="1" applyAlignment="1">
      <alignment horizontal="center" vertical="center" wrapText="1"/>
    </xf>
    <xf numFmtId="0" fontId="66" fillId="0" borderId="132" xfId="26" applyFont="1" applyBorder="1"/>
    <xf numFmtId="170" fontId="12" fillId="15" borderId="165" xfId="26" applyNumberFormat="1" applyFont="1" applyFill="1" applyBorder="1" applyAlignment="1">
      <alignment horizontal="center" vertical="center" wrapText="1"/>
    </xf>
    <xf numFmtId="0" fontId="66" fillId="0" borderId="204" xfId="26" applyFont="1" applyBorder="1"/>
    <xf numFmtId="0" fontId="66" fillId="0" borderId="121" xfId="26"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5" borderId="136" xfId="26" applyFont="1" applyFill="1" applyBorder="1" applyAlignment="1">
      <alignment horizontal="center" vertical="center" wrapText="1"/>
    </xf>
    <xf numFmtId="0" fontId="66" fillId="0" borderId="115" xfId="26" applyFont="1" applyBorder="1"/>
    <xf numFmtId="0" fontId="66" fillId="0" borderId="130" xfId="26" applyFont="1" applyBorder="1"/>
    <xf numFmtId="0" fontId="12" fillId="15" borderId="173" xfId="26" applyFont="1" applyFill="1" applyBorder="1" applyAlignment="1">
      <alignment horizontal="center" vertical="center" wrapText="1"/>
    </xf>
    <xf numFmtId="0" fontId="66" fillId="0" borderId="142" xfId="26" applyFont="1" applyBorder="1"/>
    <xf numFmtId="0" fontId="66" fillId="0" borderId="146" xfId="26" applyFont="1" applyBorder="1"/>
    <xf numFmtId="0" fontId="12" fillId="15" borderId="174" xfId="26" applyFont="1" applyFill="1" applyBorder="1" applyAlignment="1">
      <alignment horizontal="center" vertical="center"/>
    </xf>
    <xf numFmtId="0" fontId="66" fillId="0" borderId="207" xfId="26" applyFont="1" applyBorder="1"/>
    <xf numFmtId="0" fontId="66" fillId="0" borderId="189" xfId="26" applyFont="1" applyBorder="1"/>
    <xf numFmtId="0" fontId="12" fillId="15" borderId="173" xfId="26" applyFont="1" applyFill="1" applyBorder="1" applyAlignment="1">
      <alignment horizontal="center" vertical="center"/>
    </xf>
    <xf numFmtId="0" fontId="12" fillId="15" borderId="167" xfId="26"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45" fillId="17" borderId="173" xfId="25" applyFont="1" applyFill="1" applyBorder="1" applyAlignment="1">
      <alignment horizontal="center" vertical="center"/>
    </xf>
    <xf numFmtId="0" fontId="45" fillId="17" borderId="208" xfId="25" applyFont="1" applyFill="1" applyBorder="1" applyAlignment="1">
      <alignment horizontal="center" vertical="center"/>
    </xf>
    <xf numFmtId="0" fontId="45" fillId="17" borderId="147" xfId="25" applyFont="1" applyFill="1" applyBorder="1" applyAlignment="1">
      <alignment horizontal="center" vertical="center"/>
    </xf>
    <xf numFmtId="0" fontId="21" fillId="0" borderId="0" xfId="25" applyFont="1" applyAlignment="1">
      <alignment horizontal="left"/>
    </xf>
    <xf numFmtId="0" fontId="78" fillId="0" borderId="0" xfId="25" applyFont="1" applyAlignment="1"/>
    <xf numFmtId="0" fontId="12" fillId="15" borderId="167" xfId="28" applyFont="1" applyFill="1" applyBorder="1" applyAlignment="1">
      <alignment horizontal="center" vertical="center"/>
    </xf>
    <xf numFmtId="0" fontId="66" fillId="0" borderId="132" xfId="28" applyFont="1" applyBorder="1"/>
    <xf numFmtId="0" fontId="14" fillId="0" borderId="0" xfId="28" applyFont="1" applyAlignment="1">
      <alignment horizontal="left" wrapText="1"/>
    </xf>
    <xf numFmtId="0" fontId="12" fillId="16" borderId="165" xfId="28" applyFont="1" applyFill="1" applyBorder="1" applyAlignment="1">
      <alignment horizontal="center" vertical="center"/>
    </xf>
    <xf numFmtId="0" fontId="12" fillId="16" borderId="121" xfId="28" applyFont="1" applyFill="1" applyBorder="1" applyAlignment="1">
      <alignment horizontal="center" vertical="center"/>
    </xf>
    <xf numFmtId="0" fontId="14" fillId="0" borderId="174" xfId="28" applyFont="1" applyBorder="1" applyAlignment="1">
      <alignment horizontal="left"/>
    </xf>
    <xf numFmtId="0" fontId="66" fillId="0" borderId="174" xfId="28" applyFont="1" applyBorder="1"/>
    <xf numFmtId="0" fontId="12" fillId="0" borderId="0" xfId="28" applyFont="1" applyAlignment="1">
      <alignment horizontal="center" vertical="center"/>
    </xf>
    <xf numFmtId="0" fontId="0" fillId="0" borderId="0" xfId="28" applyFont="1" applyAlignment="1"/>
    <xf numFmtId="0" fontId="15" fillId="0" borderId="153" xfId="28" applyFont="1" applyBorder="1" applyAlignment="1">
      <alignment horizontal="right"/>
    </xf>
    <xf numFmtId="0" fontId="66" fillId="0" borderId="153" xfId="28" applyFont="1" applyBorder="1"/>
    <xf numFmtId="0" fontId="12" fillId="15" borderId="136" xfId="28" applyFont="1" applyFill="1" applyBorder="1" applyAlignment="1">
      <alignment horizontal="center" vertical="center"/>
    </xf>
    <xf numFmtId="0" fontId="66" fillId="0" borderId="207" xfId="28" applyFont="1" applyBorder="1"/>
    <xf numFmtId="0" fontId="66" fillId="0" borderId="115" xfId="28" applyFont="1" applyBorder="1"/>
    <xf numFmtId="0" fontId="66" fillId="0" borderId="181" xfId="28" applyFont="1" applyBorder="1"/>
    <xf numFmtId="0" fontId="66" fillId="0" borderId="130" xfId="28" applyFont="1" applyBorder="1"/>
    <xf numFmtId="0" fontId="66" fillId="0" borderId="189" xfId="28" applyFont="1" applyBorder="1"/>
    <xf numFmtId="0" fontId="66" fillId="0" borderId="204" xfId="28" applyFont="1" applyBorder="1"/>
    <xf numFmtId="0" fontId="12" fillId="15" borderId="174" xfId="28" applyFont="1" applyFill="1" applyBorder="1" applyAlignment="1">
      <alignment horizontal="center" vertical="center"/>
    </xf>
    <xf numFmtId="0" fontId="12" fillId="16" borderId="173" xfId="28" applyFont="1" applyFill="1" applyBorder="1" applyAlignment="1">
      <alignment horizontal="center" vertical="center"/>
    </xf>
    <xf numFmtId="0" fontId="12" fillId="16" borderId="146" xfId="28" applyFont="1" applyFill="1" applyBorder="1" applyAlignment="1">
      <alignment horizontal="center" vertical="center"/>
    </xf>
    <xf numFmtId="49" fontId="82" fillId="0" borderId="13" xfId="30" applyNumberFormat="1" applyFont="1" applyBorder="1" applyAlignment="1">
      <alignment horizontal="center" vertical="center"/>
    </xf>
    <xf numFmtId="49" fontId="82" fillId="0" borderId="219" xfId="30" applyNumberFormat="1" applyFont="1" applyBorder="1" applyAlignment="1">
      <alignment horizontal="center" vertical="center"/>
    </xf>
    <xf numFmtId="49" fontId="82" fillId="4" borderId="12" xfId="30" applyNumberFormat="1" applyFont="1" applyFill="1" applyBorder="1" applyAlignment="1">
      <alignment horizontal="center" vertical="center"/>
    </xf>
    <xf numFmtId="49" fontId="82" fillId="4" borderId="219" xfId="30" applyNumberFormat="1" applyFont="1" applyFill="1" applyBorder="1" applyAlignment="1">
      <alignment horizontal="center" vertical="center"/>
    </xf>
    <xf numFmtId="0" fontId="88" fillId="0" borderId="0" xfId="31" applyFont="1" applyFill="1" applyAlignment="1">
      <alignment horizontal="center" vertical="center"/>
    </xf>
    <xf numFmtId="0" fontId="79" fillId="0" borderId="226" xfId="30" applyFont="1" applyFill="1" applyBorder="1" applyAlignment="1">
      <alignment horizontal="center" vertical="center"/>
    </xf>
    <xf numFmtId="0" fontId="82" fillId="4" borderId="80" xfId="30" applyFont="1" applyFill="1" applyBorder="1" applyAlignment="1">
      <alignment horizontal="center" vertical="center"/>
    </xf>
    <xf numFmtId="0" fontId="91" fillId="0" borderId="0" xfId="28" applyFont="1" applyAlignment="1">
      <alignment horizontal="center" vertical="center"/>
    </xf>
    <xf numFmtId="0" fontId="90" fillId="0" borderId="0" xfId="28" applyFont="1" applyAlignment="1">
      <alignment horizontal="left"/>
    </xf>
    <xf numFmtId="0" fontId="12" fillId="16" borderId="136" xfId="28" applyFont="1" applyFill="1" applyBorder="1" applyAlignment="1">
      <alignment horizontal="center" vertical="center"/>
    </xf>
    <xf numFmtId="0" fontId="12" fillId="16" borderId="167" xfId="28" applyFont="1" applyFill="1" applyBorder="1" applyAlignment="1">
      <alignment horizontal="center" vertical="center"/>
    </xf>
    <xf numFmtId="0" fontId="12" fillId="16" borderId="165" xfId="28" applyFont="1" applyFill="1" applyBorder="1" applyAlignment="1">
      <alignment horizontal="center" vertical="center" wrapText="1"/>
    </xf>
    <xf numFmtId="0" fontId="12" fillId="16" borderId="121" xfId="28" applyFont="1" applyFill="1" applyBorder="1" applyAlignment="1">
      <alignment horizontal="center" vertical="center" wrapText="1"/>
    </xf>
    <xf numFmtId="49" fontId="82" fillId="0" borderId="12" xfId="30" applyNumberFormat="1" applyFont="1" applyBorder="1" applyAlignment="1">
      <alignment horizontal="center" vertical="center"/>
    </xf>
    <xf numFmtId="0" fontId="12" fillId="0" borderId="0" xfId="55" applyFont="1" applyAlignment="1">
      <alignment horizontal="center"/>
    </xf>
    <xf numFmtId="0" fontId="33"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6" borderId="136" xfId="55" applyNumberFormat="1" applyFont="1" applyFill="1" applyBorder="1" applyAlignment="1">
      <alignment horizontal="center" vertical="center"/>
    </xf>
    <xf numFmtId="0" fontId="66" fillId="0" borderId="207" xfId="55" applyFont="1" applyBorder="1"/>
    <xf numFmtId="0" fontId="66" fillId="0" borderId="115" xfId="55" applyFont="1" applyBorder="1"/>
    <xf numFmtId="0" fontId="66" fillId="0" borderId="181" xfId="55" applyFont="1" applyBorder="1"/>
    <xf numFmtId="0" fontId="66" fillId="0" borderId="130" xfId="55" applyFont="1" applyBorder="1"/>
    <xf numFmtId="0" fontId="66" fillId="0" borderId="204" xfId="55" applyFont="1" applyBorder="1"/>
    <xf numFmtId="175" fontId="12" fillId="16" borderId="149" xfId="55" applyNumberFormat="1" applyFont="1" applyFill="1" applyBorder="1" applyAlignment="1">
      <alignment horizontal="center" vertical="center"/>
    </xf>
    <xf numFmtId="175" fontId="12" fillId="16" borderId="151" xfId="55" applyNumberFormat="1" applyFont="1" applyFill="1" applyBorder="1" applyAlignment="1">
      <alignment horizontal="center" vertical="center"/>
    </xf>
    <xf numFmtId="170" fontId="12" fillId="16" borderId="167" xfId="55" quotePrefix="1" applyNumberFormat="1" applyFont="1" applyFill="1" applyBorder="1" applyAlignment="1">
      <alignment horizontal="center"/>
    </xf>
    <xf numFmtId="0" fontId="66" fillId="0" borderId="132" xfId="55" applyFont="1" applyBorder="1"/>
    <xf numFmtId="170" fontId="12" fillId="16" borderId="182" xfId="55" applyNumberFormat="1" applyFont="1" applyFill="1" applyBorder="1" applyAlignment="1">
      <alignment horizontal="center" vertical="center"/>
    </xf>
    <xf numFmtId="0" fontId="66" fillId="0" borderId="146" xfId="55" applyFont="1" applyBorder="1"/>
    <xf numFmtId="170" fontId="12" fillId="0" borderId="115" xfId="55" applyNumberFormat="1" applyFont="1" applyBorder="1" applyAlignment="1">
      <alignment horizontal="left"/>
    </xf>
    <xf numFmtId="170" fontId="12" fillId="0" borderId="211" xfId="55" applyNumberFormat="1" applyFont="1" applyBorder="1" applyAlignment="1">
      <alignment horizontal="left"/>
    </xf>
    <xf numFmtId="0" fontId="66" fillId="0" borderId="169" xfId="55" applyFont="1" applyBorder="1"/>
    <xf numFmtId="170" fontId="12" fillId="0" borderId="130" xfId="55" applyNumberFormat="1" applyFont="1" applyBorder="1" applyAlignment="1">
      <alignment horizontal="left"/>
    </xf>
    <xf numFmtId="170" fontId="12" fillId="0" borderId="120" xfId="55" applyNumberFormat="1" applyFont="1" applyBorder="1" applyAlignment="1">
      <alignment horizontal="left"/>
    </xf>
    <xf numFmtId="0" fontId="66" fillId="0" borderId="158" xfId="55" applyFont="1" applyBorder="1"/>
    <xf numFmtId="170" fontId="15" fillId="0" borderId="153" xfId="55" applyNumberFormat="1" applyFont="1" applyBorder="1" applyAlignment="1">
      <alignment horizontal="right"/>
    </xf>
    <xf numFmtId="0" fontId="66" fillId="0" borderId="153" xfId="55" applyFont="1" applyBorder="1"/>
    <xf numFmtId="170" fontId="14" fillId="0" borderId="0" xfId="55" quotePrefix="1" applyNumberFormat="1" applyFont="1" applyAlignment="1">
      <alignment horizontal="left"/>
    </xf>
    <xf numFmtId="170" fontId="14" fillId="0" borderId="0" xfId="55" applyNumberFormat="1" applyFont="1" applyAlignment="1">
      <alignment horizontal="left"/>
    </xf>
    <xf numFmtId="170" fontId="14" fillId="0" borderId="174" xfId="55" quotePrefix="1" applyNumberFormat="1" applyFont="1" applyBorder="1" applyAlignment="1">
      <alignment horizontal="left"/>
    </xf>
    <xf numFmtId="0" fontId="66" fillId="0" borderId="174" xfId="55" applyFont="1" applyBorder="1"/>
    <xf numFmtId="0" fontId="12" fillId="0" borderId="0" xfId="27" applyFont="1" applyAlignment="1">
      <alignment horizontal="center"/>
    </xf>
    <xf numFmtId="0" fontId="33" fillId="0" borderId="0" xfId="27" applyFont="1" applyAlignment="1"/>
    <xf numFmtId="170" fontId="12" fillId="0" borderId="0" xfId="27" applyNumberFormat="1" applyFont="1" applyAlignment="1">
      <alignment horizontal="center" wrapText="1"/>
    </xf>
    <xf numFmtId="0" fontId="12" fillId="16" borderId="136" xfId="27" applyFont="1" applyFill="1" applyBorder="1" applyAlignment="1">
      <alignment horizontal="center" vertical="center"/>
    </xf>
    <xf numFmtId="0" fontId="66" fillId="0" borderId="239" xfId="27" applyFont="1" applyBorder="1"/>
    <xf numFmtId="0" fontId="12" fillId="16" borderId="173" xfId="27" applyFont="1" applyFill="1" applyBorder="1" applyAlignment="1">
      <alignment horizontal="center" vertical="center"/>
    </xf>
    <xf numFmtId="0" fontId="66" fillId="0" borderId="237" xfId="27" applyFont="1" applyBorder="1"/>
    <xf numFmtId="0" fontId="12" fillId="16" borderId="149" xfId="27" applyFont="1" applyFill="1" applyBorder="1" applyAlignment="1">
      <alignment horizontal="center" vertical="center"/>
    </xf>
    <xf numFmtId="0" fontId="66" fillId="0" borderId="166" xfId="27" applyFont="1" applyBorder="1"/>
    <xf numFmtId="0" fontId="66" fillId="0" borderId="151" xfId="27" applyFont="1" applyBorder="1"/>
    <xf numFmtId="0" fontId="12" fillId="16" borderId="166" xfId="27" applyFont="1" applyFill="1" applyBorder="1" applyAlignment="1">
      <alignment horizontal="center" vertical="center"/>
    </xf>
    <xf numFmtId="0" fontId="66" fillId="0" borderId="148" xfId="27" applyFont="1" applyBorder="1"/>
    <xf numFmtId="0" fontId="4" fillId="0" borderId="233" xfId="27" applyFont="1" applyBorder="1" applyAlignment="1">
      <alignment horizontal="center" vertical="center"/>
    </xf>
    <xf numFmtId="0" fontId="4" fillId="0" borderId="115" xfId="27" applyFont="1" applyBorder="1" applyAlignment="1">
      <alignment horizontal="center" vertical="center"/>
    </xf>
    <xf numFmtId="0" fontId="14" fillId="0" borderId="126" xfId="0" applyFont="1" applyBorder="1" applyAlignment="1">
      <alignment horizontal="center" vertical="center"/>
    </xf>
    <xf numFmtId="0" fontId="14" fillId="0" borderId="0" xfId="27" applyFont="1" applyAlignment="1">
      <alignment horizontal="left"/>
    </xf>
    <xf numFmtId="0" fontId="14" fillId="0" borderId="230" xfId="27" applyFont="1" applyBorder="1" applyAlignment="1">
      <alignment horizontal="center" vertical="center"/>
    </xf>
    <xf numFmtId="0" fontId="66" fillId="0" borderId="126" xfId="27" applyFont="1" applyBorder="1"/>
    <xf numFmtId="0" fontId="66" fillId="0" borderId="234" xfId="27" applyFont="1" applyBorder="1"/>
    <xf numFmtId="0" fontId="14" fillId="0" borderId="235" xfId="27" applyFont="1" applyBorder="1" applyAlignment="1">
      <alignment horizontal="center" vertical="center"/>
    </xf>
    <xf numFmtId="0" fontId="66" fillId="0" borderId="124" xfId="27" applyFont="1" applyBorder="1"/>
    <xf numFmtId="0" fontId="14" fillId="0" borderId="127" xfId="27" applyFont="1" applyBorder="1" applyAlignment="1">
      <alignment horizontal="center" vertical="center"/>
    </xf>
    <xf numFmtId="0" fontId="93" fillId="0" borderId="0" xfId="27" applyFont="1" applyAlignment="1">
      <alignment horizontal="left"/>
    </xf>
    <xf numFmtId="0" fontId="13" fillId="16" borderId="152" xfId="27" applyFont="1" applyFill="1" applyBorder="1" applyAlignment="1">
      <alignment horizontal="center" vertical="center"/>
    </xf>
    <xf numFmtId="0" fontId="62" fillId="16" borderId="167" xfId="27" applyFont="1" applyFill="1" applyBorder="1" applyAlignment="1">
      <alignment horizontal="center" vertical="center"/>
    </xf>
    <xf numFmtId="0" fontId="66" fillId="0" borderId="174" xfId="27" applyFont="1" applyBorder="1"/>
    <xf numFmtId="0" fontId="66" fillId="0" borderId="207" xfId="27" applyFont="1" applyBorder="1"/>
    <xf numFmtId="0" fontId="66" fillId="0" borderId="165" xfId="27" applyFont="1" applyBorder="1"/>
    <xf numFmtId="0" fontId="66" fillId="0" borderId="189" xfId="27" applyFont="1" applyBorder="1"/>
    <xf numFmtId="0" fontId="66" fillId="0" borderId="204" xfId="27" applyFont="1" applyBorder="1"/>
    <xf numFmtId="0" fontId="62" fillId="16" borderId="174" xfId="27" applyFont="1" applyFill="1" applyBorder="1" applyAlignment="1">
      <alignment horizontal="center" vertical="center"/>
    </xf>
    <xf numFmtId="0" fontId="62" fillId="16" borderId="207" xfId="27" applyFont="1" applyFill="1" applyBorder="1" applyAlignment="1">
      <alignment horizontal="center" vertical="center"/>
    </xf>
    <xf numFmtId="0" fontId="62" fillId="16" borderId="165" xfId="27" applyFont="1" applyFill="1" applyBorder="1" applyAlignment="1">
      <alignment horizontal="center" vertical="center"/>
    </xf>
    <xf numFmtId="0" fontId="62" fillId="16" borderId="189" xfId="27" applyFont="1" applyFill="1" applyBorder="1" applyAlignment="1">
      <alignment horizontal="center" vertical="center"/>
    </xf>
    <xf numFmtId="0" fontId="62" fillId="16" borderId="204" xfId="27" applyFont="1" applyFill="1" applyBorder="1" applyAlignment="1">
      <alignment horizontal="center" vertical="center"/>
    </xf>
    <xf numFmtId="0" fontId="62" fillId="16" borderId="149" xfId="27" applyFont="1" applyFill="1" applyBorder="1" applyAlignment="1">
      <alignment horizontal="center" vertical="center"/>
    </xf>
    <xf numFmtId="0" fontId="62" fillId="16" borderId="157" xfId="27" applyFont="1" applyFill="1" applyBorder="1" applyAlignment="1">
      <alignment horizontal="center" vertical="center"/>
    </xf>
    <xf numFmtId="0" fontId="66" fillId="0" borderId="158" xfId="27" applyFont="1" applyBorder="1"/>
    <xf numFmtId="0" fontId="66" fillId="0" borderId="116" xfId="27" applyFont="1" applyBorder="1"/>
    <xf numFmtId="0" fontId="76" fillId="0" borderId="174" xfId="27" applyFont="1" applyBorder="1" applyAlignment="1">
      <alignment horizontal="left"/>
    </xf>
    <xf numFmtId="0" fontId="76" fillId="0" borderId="0" xfId="27" applyFont="1" applyAlignment="1">
      <alignment horizontal="left"/>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5" fontId="6" fillId="2" borderId="12" xfId="36" quotePrefix="1" applyNumberFormat="1" applyFont="1" applyFill="1" applyBorder="1" applyAlignment="1" applyProtection="1">
      <alignment horizontal="center" vertical="center"/>
    </xf>
    <xf numFmtId="175" fontId="6" fillId="2" borderId="13" xfId="36" quotePrefix="1" applyNumberFormat="1" applyFont="1" applyFill="1" applyBorder="1" applyAlignment="1" applyProtection="1">
      <alignment horizontal="center" vertical="center"/>
    </xf>
    <xf numFmtId="175" fontId="6" fillId="2" borderId="34" xfId="36" quotePrefix="1" applyNumberFormat="1" applyFont="1" applyFill="1" applyBorder="1" applyAlignment="1" applyProtection="1">
      <alignment horizontal="center" vertical="center"/>
    </xf>
    <xf numFmtId="175"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1" xfId="36" applyFont="1" applyFill="1" applyBorder="1" applyAlignment="1" applyProtection="1">
      <alignment horizontal="center" vertical="center"/>
    </xf>
    <xf numFmtId="0" fontId="6" fillId="2" borderId="5" xfId="36" applyFont="1" applyFill="1" applyBorder="1" applyAlignment="1" applyProtection="1">
      <alignment horizontal="center" vertical="center"/>
    </xf>
    <xf numFmtId="175" fontId="6" fillId="2" borderId="20" xfId="36" applyNumberFormat="1" applyFont="1" applyFill="1" applyBorder="1" applyAlignment="1">
      <alignment horizontal="center" vertical="center"/>
    </xf>
    <xf numFmtId="175" fontId="6" fillId="2" borderId="9" xfId="36" applyNumberFormat="1" applyFont="1" applyFill="1" applyBorder="1" applyAlignment="1">
      <alignment horizontal="center" vertical="center"/>
    </xf>
    <xf numFmtId="175" fontId="6" fillId="2" borderId="3" xfId="36" applyNumberFormat="1" applyFont="1" applyFill="1" applyBorder="1" applyAlignment="1" applyProtection="1">
      <alignment horizontal="center" vertical="center"/>
    </xf>
    <xf numFmtId="175" fontId="6" fillId="2" borderId="5" xfId="36" applyNumberFormat="1" applyFont="1" applyFill="1" applyBorder="1" applyAlignment="1" applyProtection="1">
      <alignment horizontal="center" vertical="center"/>
    </xf>
    <xf numFmtId="174"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5" fontId="6" fillId="2" borderId="20" xfId="36" quotePrefix="1" applyNumberFormat="1" applyFont="1" applyFill="1" applyBorder="1" applyAlignment="1" applyProtection="1">
      <alignment horizontal="center" vertical="center"/>
    </xf>
    <xf numFmtId="175" fontId="6" fillId="2" borderId="9" xfId="36" quotePrefix="1" applyNumberFormat="1" applyFont="1" applyFill="1" applyBorder="1" applyAlignment="1" applyProtection="1">
      <alignment horizontal="center" vertical="center"/>
    </xf>
    <xf numFmtId="175" fontId="6" fillId="2" borderId="20" xfId="36" applyNumberFormat="1" applyFont="1" applyFill="1" applyBorder="1" applyAlignment="1" applyProtection="1">
      <alignment horizontal="center" vertical="center"/>
    </xf>
    <xf numFmtId="175" fontId="6" fillId="2" borderId="9" xfId="36" applyNumberFormat="1" applyFont="1" applyFill="1" applyBorder="1" applyAlignment="1" applyProtection="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5" fontId="6" fillId="2" borderId="27" xfId="36" quotePrefix="1" applyNumberFormat="1" applyFont="1" applyFill="1" applyBorder="1" applyAlignment="1" applyProtection="1">
      <alignment horizontal="center" vertical="center"/>
    </xf>
    <xf numFmtId="175" fontId="6" fillId="2" borderId="28" xfId="36" quotePrefix="1" applyNumberFormat="1" applyFont="1" applyFill="1" applyBorder="1" applyAlignment="1" applyProtection="1">
      <alignment horizontal="center" vertical="center"/>
    </xf>
    <xf numFmtId="175" fontId="6" fillId="2" borderId="16" xfId="36" applyNumberFormat="1" applyFont="1" applyFill="1" applyBorder="1" applyAlignment="1">
      <alignment horizontal="center" vertical="center"/>
    </xf>
    <xf numFmtId="175" fontId="6" fillId="2" borderId="3" xfId="36" applyNumberFormat="1" applyFont="1" applyFill="1" applyBorder="1" applyAlignment="1">
      <alignment horizontal="center" vertical="center"/>
    </xf>
    <xf numFmtId="175" fontId="6" fillId="2" borderId="5" xfId="36" applyNumberFormat="1" applyFont="1" applyFill="1" applyBorder="1" applyAlignment="1">
      <alignment horizontal="center" vertical="center"/>
    </xf>
    <xf numFmtId="175" fontId="6" fillId="2" borderId="6" xfId="36" quotePrefix="1" applyNumberFormat="1" applyFont="1" applyFill="1" applyBorder="1" applyAlignment="1" applyProtection="1">
      <alignment horizontal="center" vertical="center"/>
    </xf>
    <xf numFmtId="175" fontId="6" fillId="2" borderId="7" xfId="36" quotePrefix="1" applyNumberFormat="1" applyFont="1" applyFill="1" applyBorder="1" applyAlignment="1" applyProtection="1">
      <alignment horizontal="center" vertical="center"/>
    </xf>
    <xf numFmtId="174" fontId="4" fillId="0" borderId="0" xfId="36" applyNumberFormat="1" applyFont="1" applyFill="1" applyBorder="1" applyAlignment="1" applyProtection="1">
      <alignment horizontal="left"/>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6"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4"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0" fontId="57" fillId="0" borderId="0" xfId="36" applyFont="1" applyFill="1" applyBorder="1" applyAlignment="1">
      <alignment horizontal="center"/>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6" xfId="7" applyNumberFormat="1" applyFont="1" applyFill="1" applyBorder="1" applyAlignment="1">
      <alignment horizontal="center" vertical="center" wrapText="1"/>
    </xf>
    <xf numFmtId="165" fontId="17" fillId="2" borderId="12" xfId="7" quotePrefix="1" applyNumberFormat="1" applyFont="1" applyFill="1" applyBorder="1" applyAlignment="1">
      <alignment horizontal="center" vertical="center"/>
    </xf>
    <xf numFmtId="165" fontId="17" fillId="2" borderId="34" xfId="7" quotePrefix="1" applyNumberFormat="1" applyFont="1" applyFill="1" applyBorder="1" applyAlignment="1">
      <alignment horizontal="center" vertical="center"/>
    </xf>
    <xf numFmtId="175" fontId="17" fillId="2" borderId="20" xfId="36" applyNumberFormat="1" applyFont="1" applyFill="1" applyBorder="1" applyAlignment="1">
      <alignment horizontal="center" vertical="center"/>
    </xf>
    <xf numFmtId="175" fontId="17" fillId="2" borderId="50" xfId="36"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0" fontId="19" fillId="0" borderId="0" xfId="36" quotePrefix="1" applyFont="1" applyFill="1" applyAlignment="1">
      <alignment horizontal="left" wrapText="1"/>
    </xf>
    <xf numFmtId="174" fontId="19" fillId="0" borderId="0" xfId="36" applyNumberFormat="1" applyFont="1" applyFill="1" applyBorder="1" applyAlignment="1" applyProtection="1">
      <alignment horizontal="left" wrapText="1"/>
    </xf>
    <xf numFmtId="0" fontId="57" fillId="0" borderId="25" xfId="36" applyFont="1" applyFill="1" applyBorder="1" applyAlignment="1">
      <alignment horizontal="center"/>
    </xf>
    <xf numFmtId="0" fontId="6" fillId="0" borderId="0" xfId="36" applyFont="1" applyFill="1" applyAlignment="1">
      <alignment horizontal="center"/>
    </xf>
    <xf numFmtId="0" fontId="17" fillId="2" borderId="3" xfId="36" applyFont="1" applyFill="1" applyBorder="1" applyAlignment="1" applyProtection="1">
      <alignment horizontal="center" vertical="center"/>
    </xf>
    <xf numFmtId="0" fontId="17" fillId="2" borderId="5" xfId="36" applyFont="1" applyFill="1" applyBorder="1" applyAlignment="1" applyProtection="1">
      <alignment horizontal="center" vertical="center"/>
    </xf>
    <xf numFmtId="175" fontId="17" fillId="2" borderId="3" xfId="36" applyNumberFormat="1" applyFont="1" applyFill="1" applyBorder="1" applyAlignment="1">
      <alignment horizontal="center" vertical="center"/>
    </xf>
    <xf numFmtId="175" fontId="17" fillId="2" borderId="5" xfId="36" applyNumberFormat="1" applyFont="1" applyFill="1" applyBorder="1" applyAlignment="1">
      <alignment horizontal="center" vertical="center"/>
    </xf>
    <xf numFmtId="0" fontId="8" fillId="0" borderId="25" xfId="36" applyFont="1" applyFill="1" applyBorder="1" applyAlignment="1">
      <alignment horizont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 fontId="6" fillId="2" borderId="20" xfId="36" applyNumberFormat="1" applyFont="1" applyFill="1" applyBorder="1" applyAlignment="1">
      <alignment horizontal="center" vertical="center"/>
    </xf>
    <xf numFmtId="1" fontId="6" fillId="2" borderId="16" xfId="36" applyNumberFormat="1" applyFont="1" applyFill="1" applyBorder="1" applyAlignment="1">
      <alignment horizontal="center" vertical="center"/>
    </xf>
    <xf numFmtId="1" fontId="6" fillId="2" borderId="3" xfId="36" applyNumberFormat="1" applyFont="1" applyFill="1" applyBorder="1" applyAlignment="1">
      <alignment horizontal="center" vertical="center"/>
    </xf>
    <xf numFmtId="1" fontId="6" fillId="2" borderId="5" xfId="36" applyNumberFormat="1" applyFont="1" applyFill="1" applyBorder="1" applyAlignment="1">
      <alignment horizontal="center" vertical="center"/>
    </xf>
    <xf numFmtId="174" fontId="4"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9" borderId="38" xfId="0" applyFont="1" applyFill="1" applyBorder="1" applyAlignment="1">
      <alignment horizontal="center"/>
    </xf>
    <xf numFmtId="0" fontId="6" fillId="9" borderId="11" xfId="0" applyFont="1" applyFill="1" applyBorder="1" applyAlignment="1">
      <alignment horizontal="center"/>
    </xf>
    <xf numFmtId="0" fontId="6" fillId="9" borderId="2" xfId="0" applyFont="1" applyFill="1" applyBorder="1" applyAlignment="1">
      <alignment horizontal="center" vertical="center"/>
    </xf>
    <xf numFmtId="0" fontId="6" fillId="9" borderId="9" xfId="0" applyFont="1" applyFill="1" applyBorder="1" applyAlignment="1">
      <alignment horizontal="center" vertical="center"/>
    </xf>
    <xf numFmtId="0" fontId="6" fillId="9" borderId="6" xfId="0" applyFont="1" applyFill="1" applyBorder="1" applyAlignment="1">
      <alignment horizontal="center"/>
    </xf>
    <xf numFmtId="0" fontId="6" fillId="9" borderId="3" xfId="0" applyFont="1" applyFill="1" applyBorder="1" applyAlignment="1">
      <alignment horizontal="center"/>
    </xf>
    <xf numFmtId="0" fontId="6" fillId="9" borderId="4" xfId="0" applyFont="1" applyFill="1" applyBorder="1" applyAlignment="1">
      <alignment horizontal="center"/>
    </xf>
    <xf numFmtId="0" fontId="6" fillId="9"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6" xfId="0" applyFont="1" applyFill="1" applyBorder="1" applyAlignment="1">
      <alignment horizontal="center"/>
    </xf>
    <xf numFmtId="0" fontId="12" fillId="6" borderId="7"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12" xfId="31" quotePrefix="1" applyFont="1" applyFill="1" applyBorder="1" applyAlignment="1">
      <alignment horizontal="center"/>
    </xf>
    <xf numFmtId="0" fontId="6" fillId="2" borderId="34" xfId="31" quotePrefix="1" applyFont="1" applyFill="1" applyBorder="1" applyAlignment="1">
      <alignment horizont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2" borderId="28" xfId="31" applyFont="1" applyFill="1" applyBorder="1" applyAlignment="1">
      <alignment horizontal="center"/>
    </xf>
    <xf numFmtId="178" fontId="6" fillId="2" borderId="12" xfId="43" applyNumberFormat="1" applyFont="1" applyFill="1" applyBorder="1" applyAlignment="1">
      <alignment horizontal="center" vertical="center"/>
    </xf>
    <xf numFmtId="178" fontId="6" fillId="2" borderId="13" xfId="43" applyNumberFormat="1" applyFont="1" applyFill="1" applyBorder="1" applyAlignment="1">
      <alignment horizontal="center" vertical="center"/>
    </xf>
    <xf numFmtId="178" fontId="6" fillId="2" borderId="34" xfId="43" applyNumberFormat="1" applyFont="1" applyFill="1" applyBorder="1" applyAlignment="1">
      <alignment horizontal="center" vertical="center"/>
    </xf>
    <xf numFmtId="178" fontId="6" fillId="2" borderId="44" xfId="43" applyNumberFormat="1" applyFont="1" applyFill="1" applyBorder="1" applyAlignment="1">
      <alignment horizontal="center" vertical="center"/>
    </xf>
    <xf numFmtId="178" fontId="6" fillId="2" borderId="36" xfId="43"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39" fontId="6" fillId="2" borderId="15"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78" fontId="6" fillId="2" borderId="27" xfId="44" applyNumberFormat="1" applyFont="1" applyFill="1" applyBorder="1" applyAlignment="1">
      <alignment horizontal="center" vertical="center"/>
    </xf>
    <xf numFmtId="178" fontId="6" fillId="2" borderId="28" xfId="44" applyNumberFormat="1"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78" fontId="6" fillId="2" borderId="12" xfId="44" applyNumberFormat="1" applyFont="1" applyFill="1" applyBorder="1" applyAlignment="1">
      <alignment horizontal="center" vertical="center"/>
    </xf>
    <xf numFmtId="178" fontId="6" fillId="2" borderId="13" xfId="44" applyNumberFormat="1" applyFont="1" applyFill="1" applyBorder="1" applyAlignment="1">
      <alignment horizontal="center" vertical="center"/>
    </xf>
    <xf numFmtId="178" fontId="6" fillId="2" borderId="34" xfId="44" applyNumberFormat="1" applyFont="1" applyFill="1" applyBorder="1" applyAlignment="1">
      <alignment horizontal="center" vertical="center"/>
    </xf>
    <xf numFmtId="178" fontId="6" fillId="2" borderId="14" xfId="44" applyNumberFormat="1" applyFont="1" applyFill="1" applyBorder="1" applyAlignment="1">
      <alignment horizontal="center" vertical="center"/>
    </xf>
    <xf numFmtId="178" fontId="6" fillId="2" borderId="40" xfId="0" applyNumberFormat="1" applyFont="1" applyFill="1" applyBorder="1" applyAlignment="1">
      <alignment horizontal="center" vertical="center"/>
    </xf>
    <xf numFmtId="178" fontId="6" fillId="2" borderId="60" xfId="0" applyNumberFormat="1" applyFont="1" applyFill="1" applyBorder="1" applyAlignment="1">
      <alignment horizontal="center" vertical="center"/>
    </xf>
    <xf numFmtId="178" fontId="6" fillId="2" borderId="57" xfId="0" applyNumberFormat="1" applyFont="1" applyFill="1" applyBorder="1" applyAlignment="1">
      <alignment horizontal="center" vertical="center"/>
    </xf>
    <xf numFmtId="178" fontId="6" fillId="11" borderId="0" xfId="47" applyNumberFormat="1" applyFont="1" applyFill="1" applyBorder="1" applyAlignment="1">
      <alignment horizontal="left" vertical="center"/>
    </xf>
    <xf numFmtId="178" fontId="6" fillId="2" borderId="37" xfId="44" applyNumberFormat="1" applyFont="1" applyFill="1" applyBorder="1" applyAlignment="1">
      <alignment horizontal="center" vertical="center"/>
    </xf>
    <xf numFmtId="178" fontId="6" fillId="2" borderId="44" xfId="44" applyNumberFormat="1" applyFont="1" applyFill="1" applyBorder="1" applyAlignment="1">
      <alignment horizontal="center" vertical="center"/>
    </xf>
    <xf numFmtId="178" fontId="6" fillId="2" borderId="36" xfId="44" applyNumberFormat="1" applyFont="1" applyFill="1" applyBorder="1" applyAlignment="1">
      <alignment horizontal="center" vertic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177" fontId="6" fillId="2" borderId="38" xfId="0" applyNumberFormat="1" applyFont="1" applyFill="1" applyBorder="1" applyAlignment="1">
      <alignment horizontal="center" vertical="center"/>
    </xf>
    <xf numFmtId="177"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1"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57"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4" fillId="0" borderId="25" xfId="0" applyFont="1" applyFill="1" applyBorder="1" applyAlignment="1">
      <alignment horizontal="right"/>
    </xf>
    <xf numFmtId="177" fontId="6" fillId="2" borderId="38" xfId="0" applyNumberFormat="1" applyFont="1" applyFill="1" applyBorder="1" applyAlignment="1">
      <alignment horizontal="center" vertical="center" wrapText="1"/>
    </xf>
    <xf numFmtId="177"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8"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61"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60" xfId="0" quotePrefix="1" applyNumberFormat="1" applyFont="1" applyFill="1" applyBorder="1" applyAlignment="1" applyProtection="1">
      <alignment horizontal="center" vertical="center" wrapText="1"/>
    </xf>
    <xf numFmtId="14" fontId="6" fillId="2" borderId="57"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3" xfId="31" quotePrefix="1" applyFont="1" applyFill="1" applyBorder="1" applyAlignment="1">
      <alignment horizontal="center" vertical="center"/>
    </xf>
    <xf numFmtId="0" fontId="4" fillId="0" borderId="0" xfId="5" applyFont="1" applyFill="1" applyBorder="1" applyAlignment="1">
      <alignment horizontal="left"/>
    </xf>
    <xf numFmtId="0" fontId="6" fillId="2" borderId="12" xfId="5" quotePrefix="1" applyFont="1" applyFill="1" applyBorder="1" applyAlignment="1">
      <alignment horizontal="center" vertical="center"/>
    </xf>
    <xf numFmtId="0" fontId="4" fillId="0" borderId="24" xfId="5" applyFont="1" applyFill="1" applyBorder="1" applyAlignment="1">
      <alignment horizontal="left"/>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14" borderId="3" xfId="0" applyFont="1" applyFill="1" applyBorder="1" applyAlignment="1">
      <alignment horizontal="center" vertical="center"/>
    </xf>
    <xf numFmtId="0" fontId="17" fillId="14" borderId="26" xfId="0" applyFont="1" applyFill="1" applyBorder="1" applyAlignment="1">
      <alignment horizontal="center" vertical="center"/>
    </xf>
    <xf numFmtId="0" fontId="17" fillId="14" borderId="20" xfId="0" applyFont="1" applyFill="1" applyBorder="1" applyAlignment="1">
      <alignment horizontal="center" vertical="center"/>
    </xf>
    <xf numFmtId="0" fontId="17" fillId="14" borderId="9" xfId="0" applyFont="1" applyFill="1" applyBorder="1" applyAlignment="1">
      <alignment horizontal="center" vertical="center"/>
    </xf>
    <xf numFmtId="0" fontId="17" fillId="14" borderId="18" xfId="0" applyFont="1" applyFill="1" applyBorder="1" applyAlignment="1">
      <alignment horizontal="center" vertical="center"/>
    </xf>
    <xf numFmtId="0" fontId="17" fillId="14" borderId="10" xfId="0" applyFont="1" applyFill="1" applyBorder="1" applyAlignment="1">
      <alignment horizontal="center" vertical="center"/>
    </xf>
    <xf numFmtId="0" fontId="17" fillId="14" borderId="4" xfId="0" applyFont="1" applyFill="1" applyBorder="1" applyAlignment="1">
      <alignment horizontal="center" vertical="center"/>
    </xf>
    <xf numFmtId="0" fontId="17" fillId="14" borderId="5" xfId="0" applyFont="1" applyFill="1" applyBorder="1" applyAlignment="1">
      <alignment horizontal="center" vertical="center"/>
    </xf>
    <xf numFmtId="0" fontId="17" fillId="0" borderId="0" xfId="5" applyFont="1" applyAlignment="1">
      <alignment horizontal="center"/>
    </xf>
    <xf numFmtId="0" fontId="19" fillId="0" borderId="0" xfId="5"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5" fillId="4" borderId="1" xfId="5" applyFont="1" applyFill="1" applyBorder="1" applyAlignment="1">
      <alignment horizontal="center" vertical="center"/>
    </xf>
    <xf numFmtId="0" fontId="55" fillId="4" borderId="8" xfId="5" applyFont="1" applyFill="1" applyBorder="1" applyAlignment="1">
      <alignment horizontal="center" vertical="center"/>
    </xf>
    <xf numFmtId="0" fontId="64" fillId="2" borderId="6" xfId="5" applyFont="1" applyFill="1" applyBorder="1" applyAlignment="1">
      <alignment horizontal="center" vertical="top"/>
    </xf>
    <xf numFmtId="0" fontId="64" fillId="2" borderId="7" xfId="5" applyFont="1" applyFill="1" applyBorder="1" applyAlignment="1">
      <alignment horizontal="center" vertical="top"/>
    </xf>
    <xf numFmtId="0" fontId="29" fillId="0" borderId="0" xfId="0" applyFont="1" applyAlignment="1">
      <alignment vertical="center"/>
    </xf>
    <xf numFmtId="0" fontId="6" fillId="5" borderId="0" xfId="5" applyFont="1" applyFill="1" applyBorder="1" applyAlignment="1">
      <alignment horizontal="center" vertical="top"/>
    </xf>
    <xf numFmtId="0" fontId="27" fillId="9" borderId="1" xfId="0" applyFont="1" applyFill="1" applyBorder="1" applyAlignment="1">
      <alignment horizontal="center" vertical="center"/>
    </xf>
    <xf numFmtId="0" fontId="27" fillId="9" borderId="15" xfId="0" applyFont="1" applyFill="1" applyBorder="1" applyAlignment="1">
      <alignment horizontal="center" vertical="center"/>
    </xf>
    <xf numFmtId="0" fontId="27" fillId="9" borderId="8" xfId="0" applyFont="1" applyFill="1" applyBorder="1" applyAlignment="1">
      <alignment horizontal="center" vertical="center"/>
    </xf>
    <xf numFmtId="0" fontId="47" fillId="9" borderId="27" xfId="0" applyFont="1" applyFill="1" applyBorder="1" applyAlignment="1">
      <alignment horizontal="center" vertical="center"/>
    </xf>
    <xf numFmtId="0" fontId="27" fillId="9" borderId="39" xfId="0" applyFont="1" applyFill="1" applyBorder="1" applyAlignment="1">
      <alignment horizontal="center" vertical="center"/>
    </xf>
    <xf numFmtId="0" fontId="27" fillId="9" borderId="24" xfId="0" applyFont="1" applyFill="1" applyBorder="1" applyAlignment="1">
      <alignment horizontal="center" vertical="center"/>
    </xf>
    <xf numFmtId="0" fontId="27" fillId="9" borderId="58" xfId="0" applyFont="1" applyFill="1" applyBorder="1" applyAlignment="1">
      <alignment horizontal="center" vertical="center"/>
    </xf>
    <xf numFmtId="0" fontId="47" fillId="9" borderId="19" xfId="0" applyFont="1" applyFill="1" applyBorder="1" applyAlignment="1">
      <alignment horizontal="center" vertical="center"/>
    </xf>
    <xf numFmtId="0" fontId="47" fillId="9" borderId="0" xfId="0" applyFont="1" applyFill="1" applyBorder="1" applyAlignment="1">
      <alignment horizontal="center" vertical="center"/>
    </xf>
    <xf numFmtId="0" fontId="47" fillId="9" borderId="29" xfId="0" applyFont="1" applyFill="1" applyBorder="1" applyAlignment="1">
      <alignment horizontal="center" vertical="center"/>
    </xf>
    <xf numFmtId="0" fontId="47" fillId="9" borderId="12" xfId="0" applyFont="1" applyFill="1" applyBorder="1" applyAlignment="1">
      <alignment horizontal="center" vertical="center"/>
    </xf>
    <xf numFmtId="0" fontId="47" fillId="9" borderId="13" xfId="0" applyFont="1" applyFill="1" applyBorder="1" applyAlignment="1">
      <alignment horizontal="center" vertical="center"/>
    </xf>
    <xf numFmtId="0" fontId="47" fillId="9" borderId="14" xfId="0" applyFont="1" applyFill="1" applyBorder="1" applyAlignment="1">
      <alignment horizontal="center" vertical="center"/>
    </xf>
    <xf numFmtId="0" fontId="27" fillId="9" borderId="6" xfId="0" applyFont="1" applyFill="1" applyBorder="1" applyAlignment="1">
      <alignment horizontal="center" vertical="center"/>
    </xf>
    <xf numFmtId="0" fontId="27" fillId="9" borderId="7" xfId="0" applyFont="1" applyFill="1" applyBorder="1" applyAlignment="1">
      <alignment horizontal="center" vertical="center"/>
    </xf>
    <xf numFmtId="0" fontId="47" fillId="9" borderId="28" xfId="0" applyFont="1" applyFill="1" applyBorder="1" applyAlignment="1">
      <alignment horizontal="center" vertical="center"/>
    </xf>
    <xf numFmtId="0" fontId="46" fillId="0" borderId="0" xfId="0" applyFont="1" applyBorder="1" applyAlignment="1">
      <alignmen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2" xfId="0" applyFont="1" applyFill="1" applyBorder="1" applyAlignment="1">
      <alignment horizontal="center" vertical="center"/>
    </xf>
    <xf numFmtId="0" fontId="26" fillId="0" borderId="25" xfId="0" applyFont="1" applyBorder="1" applyAlignment="1">
      <alignment horizontal="right" vertical="center"/>
    </xf>
    <xf numFmtId="0" fontId="26" fillId="0" borderId="0" xfId="0" applyFont="1" applyBorder="1" applyAlignment="1">
      <alignment horizontal="right" vertical="center"/>
    </xf>
    <xf numFmtId="0" fontId="25" fillId="6" borderId="3"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6"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14" xfId="0" applyFont="1" applyFill="1" applyBorder="1" applyAlignment="1">
      <alignment horizontal="center" vertical="center"/>
    </xf>
    <xf numFmtId="0" fontId="14" fillId="0" borderId="0" xfId="15"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4" fillId="0" borderId="0" xfId="0" applyFont="1" applyBorder="1" applyAlignment="1">
      <alignment horizontal="left"/>
    </xf>
    <xf numFmtId="0" fontId="14"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8" fillId="4" borderId="38" xfId="68" applyFont="1" applyFill="1" applyBorder="1" applyAlignment="1" applyProtection="1">
      <alignment horizontal="center" vertical="center" wrapText="1"/>
    </xf>
    <xf numFmtId="0" fontId="18" fillId="4" borderId="11"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xf>
    <xf numFmtId="0" fontId="18" fillId="4" borderId="7" xfId="68"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5" fillId="4" borderId="252" xfId="0" applyFont="1" applyFill="1" applyBorder="1" applyAlignment="1">
      <alignment horizontal="center" vertical="center" wrapText="1"/>
    </xf>
    <xf numFmtId="0" fontId="45" fillId="4" borderId="249" xfId="0" applyFont="1" applyFill="1" applyBorder="1" applyAlignment="1">
      <alignment horizontal="center" vertical="center" wrapText="1"/>
    </xf>
    <xf numFmtId="0" fontId="45" fillId="4" borderId="55" xfId="0" applyFont="1" applyFill="1" applyBorder="1" applyAlignment="1">
      <alignment horizontal="center" vertical="center" wrapText="1"/>
    </xf>
    <xf numFmtId="0" fontId="45" fillId="4" borderId="215" xfId="0" applyFont="1" applyFill="1" applyBorder="1" applyAlignment="1">
      <alignment horizontal="center" vertical="center" wrapText="1"/>
    </xf>
    <xf numFmtId="0" fontId="12" fillId="4" borderId="250" xfId="0" applyFont="1" applyFill="1" applyBorder="1" applyAlignment="1">
      <alignment horizontal="center"/>
    </xf>
    <xf numFmtId="0" fontId="12" fillId="4" borderId="251" xfId="0" applyFont="1" applyFill="1" applyBorder="1" applyAlignment="1">
      <alignment horizontal="center"/>
    </xf>
    <xf numFmtId="0" fontId="22" fillId="0" borderId="103" xfId="0" applyFont="1" applyBorder="1" applyAlignment="1">
      <alignment horizontal="center" vertical="center"/>
    </xf>
    <xf numFmtId="0" fontId="22" fillId="0" borderId="78" xfId="0" applyFont="1" applyBorder="1" applyAlignment="1">
      <alignment horizontal="center" vertical="center"/>
    </xf>
    <xf numFmtId="0" fontId="22" fillId="0" borderId="102"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45" xfId="0" applyFont="1" applyBorder="1" applyAlignment="1">
      <alignment horizontal="center" vertic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6" borderId="152" xfId="15" applyFont="1" applyFill="1" applyBorder="1" applyAlignment="1">
      <alignment horizontal="center" vertical="center" wrapText="1"/>
    </xf>
    <xf numFmtId="0" fontId="66" fillId="0" borderId="124" xfId="15" applyFont="1" applyBorder="1"/>
    <xf numFmtId="0" fontId="45" fillId="16" borderId="173" xfId="15" applyFont="1" applyFill="1" applyBorder="1" applyAlignment="1">
      <alignment horizontal="center" vertical="center" wrapText="1"/>
    </xf>
    <xf numFmtId="0" fontId="66" fillId="0" borderId="146" xfId="15" applyFont="1" applyBorder="1"/>
    <xf numFmtId="0" fontId="45" fillId="16" borderId="149" xfId="15" applyFont="1" applyFill="1" applyBorder="1" applyAlignment="1">
      <alignment horizontal="center" vertical="center" wrapText="1"/>
    </xf>
    <xf numFmtId="0" fontId="66" fillId="0" borderId="151" xfId="15" applyFont="1" applyBorder="1"/>
    <xf numFmtId="0" fontId="45" fillId="16" borderId="208" xfId="15" applyFont="1" applyFill="1" applyBorder="1" applyAlignment="1">
      <alignment horizontal="center" vertical="center" wrapText="1"/>
    </xf>
    <xf numFmtId="0" fontId="66" fillId="0" borderId="147" xfId="15" applyFont="1" applyBorder="1"/>
    <xf numFmtId="0" fontId="22" fillId="0" borderId="127" xfId="15" applyFont="1" applyBorder="1" applyAlignment="1">
      <alignment horizontal="center" vertical="center"/>
    </xf>
    <xf numFmtId="0" fontId="66" fillId="0" borderId="126" xfId="15" applyFont="1" applyBorder="1"/>
    <xf numFmtId="0" fontId="22" fillId="0" borderId="243" xfId="15" applyFont="1" applyBorder="1" applyAlignment="1">
      <alignment horizontal="center" vertical="center"/>
    </xf>
    <xf numFmtId="0" fontId="22" fillId="0" borderId="242" xfId="15" applyFont="1" applyBorder="1" applyAlignment="1">
      <alignment horizontal="center" vertical="center"/>
    </xf>
    <xf numFmtId="0" fontId="0" fillId="0" borderId="241" xfId="0" applyBorder="1"/>
    <xf numFmtId="0" fontId="0" fillId="0" borderId="245"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97" fillId="0" borderId="0" xfId="15" applyFont="1"/>
    <xf numFmtId="0" fontId="15" fillId="0" borderId="0" xfId="15" applyFont="1" applyAlignment="1">
      <alignment horizontal="right"/>
    </xf>
    <xf numFmtId="0" fontId="33" fillId="0" borderId="0" xfId="15"/>
    <xf numFmtId="0" fontId="22" fillId="0" borderId="233" xfId="15" applyFont="1" applyBorder="1" applyAlignment="1">
      <alignment horizontal="center" vertical="center"/>
    </xf>
    <xf numFmtId="0" fontId="22" fillId="0" borderId="115" xfId="15" applyFont="1" applyBorder="1" applyAlignment="1">
      <alignment horizontal="center" vertical="center"/>
    </xf>
    <xf numFmtId="0" fontId="22" fillId="0" borderId="109" xfId="15" applyFont="1" applyBorder="1" applyAlignment="1">
      <alignment horizontal="center" vertical="center"/>
    </xf>
    <xf numFmtId="0" fontId="0" fillId="0" borderId="126" xfId="0" applyBorder="1" applyAlignment="1">
      <alignment horizontal="center" vertical="center"/>
    </xf>
    <xf numFmtId="0" fontId="12" fillId="16" borderId="152" xfId="15" applyFont="1" applyFill="1" applyBorder="1" applyAlignment="1">
      <alignment horizontal="center" vertical="center" wrapText="1"/>
    </xf>
    <xf numFmtId="0" fontId="12" fillId="16" borderId="173" xfId="15" applyFont="1" applyFill="1" applyBorder="1" applyAlignment="1">
      <alignment horizontal="center" vertical="center" wrapText="1"/>
    </xf>
    <xf numFmtId="0" fontId="12" fillId="16" borderId="149" xfId="15" applyFont="1" applyFill="1" applyBorder="1" applyAlignment="1">
      <alignment horizontal="center" vertical="center"/>
    </xf>
    <xf numFmtId="0" fontId="66" fillId="0" borderId="148" xfId="15" applyFont="1" applyBorder="1"/>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4" fillId="0" borderId="8"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22" fillId="0" borderId="21" xfId="0"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55"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15" fillId="0" borderId="0"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61" fillId="0" borderId="0" xfId="0" applyFont="1" applyBorder="1" applyAlignment="1">
      <alignment horizontal="right"/>
    </xf>
    <xf numFmtId="0" fontId="62"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62" fillId="4" borderId="2" xfId="21" applyFont="1" applyFill="1" applyBorder="1" applyAlignment="1">
      <alignment horizontal="center" vertical="center" wrapText="1"/>
    </xf>
    <xf numFmtId="0" fontId="0" fillId="4" borderId="9" xfId="0" applyFill="1" applyBorder="1"/>
    <xf numFmtId="0" fontId="62" fillId="4" borderId="2" xfId="21" applyFont="1" applyFill="1" applyBorder="1" applyAlignment="1">
      <alignment horizontal="center" vertical="center"/>
    </xf>
    <xf numFmtId="0" fontId="62"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69">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6"/>
    <cellStyle name="Normal_bartaman point 3 3" xfId="63"/>
    <cellStyle name="Normal_bartaman point 3 4" xfId="64"/>
    <cellStyle name="Normal_Bartamane_Book1" xfId="62"/>
    <cellStyle name="Normal_Comm_wt" xfId="67"/>
    <cellStyle name="Normal_CPI" xfId="65"/>
    <cellStyle name="Normal_IndexSeries" xfId="68"/>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5.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6.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E8" sqref="E8"/>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742" t="s">
        <v>514</v>
      </c>
      <c r="C4" s="2742"/>
    </row>
    <row r="5" spans="1:13">
      <c r="B5" s="2743" t="s">
        <v>516</v>
      </c>
      <c r="C5" s="2743"/>
    </row>
    <row r="6" spans="1:13" ht="20.25">
      <c r="A6" s="2744" t="s">
        <v>0</v>
      </c>
      <c r="B6" s="2744"/>
      <c r="C6" s="2744"/>
      <c r="D6" s="1"/>
      <c r="E6" s="1"/>
      <c r="F6" s="2"/>
      <c r="G6" s="2"/>
      <c r="H6" s="2"/>
      <c r="I6" s="2"/>
    </row>
    <row r="7" spans="1:13" s="6" customFormat="1">
      <c r="A7" s="2745" t="s">
        <v>517</v>
      </c>
      <c r="B7" s="2745"/>
      <c r="C7" s="2745"/>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2029</v>
      </c>
      <c r="B16" s="9" t="s">
        <v>10</v>
      </c>
      <c r="C16" s="9"/>
      <c r="D16" s="9"/>
      <c r="E16" s="9"/>
    </row>
    <row r="17" spans="1:11">
      <c r="A17" s="10" t="s">
        <v>2030</v>
      </c>
      <c r="B17" s="9" t="s">
        <v>2007</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508</v>
      </c>
      <c r="B28" s="9" t="s">
        <v>510</v>
      </c>
      <c r="C28" s="9"/>
      <c r="D28" s="9"/>
      <c r="E28" s="9"/>
      <c r="G28" s="10"/>
      <c r="H28" s="9"/>
      <c r="I28" s="9"/>
      <c r="J28" s="9"/>
      <c r="K28" s="9"/>
    </row>
    <row r="29" spans="1:11">
      <c r="A29" s="10" t="s">
        <v>509</v>
      </c>
      <c r="B29" s="9" t="s">
        <v>511</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1275</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216</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217</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218</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219</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212</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3"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workbookViewId="0">
      <selection activeCell="E50" sqref="E50"/>
    </sheetView>
  </sheetViews>
  <sheetFormatPr defaultRowHeight="15" customHeight="1"/>
  <cols>
    <col min="1" max="1" width="10.140625" style="1417" customWidth="1"/>
    <col min="2" max="2" width="32" style="1417" customWidth="1"/>
    <col min="3" max="3" width="16.42578125" style="1417" customWidth="1"/>
    <col min="4" max="6" width="16.7109375" style="1417" customWidth="1"/>
    <col min="7" max="7" width="17.7109375" style="1417" customWidth="1"/>
    <col min="8" max="8" width="11.85546875" style="1417" customWidth="1"/>
    <col min="9" max="9" width="12.140625" style="1417" customWidth="1"/>
    <col min="10" max="10" width="11.42578125" style="1417" bestFit="1" customWidth="1"/>
    <col min="11" max="16384" width="9.140625" style="1417"/>
  </cols>
  <sheetData>
    <row r="1" spans="1:10" ht="15.75" customHeight="1">
      <c r="A1" s="1419"/>
      <c r="B1" s="2844" t="s">
        <v>1308</v>
      </c>
      <c r="C1" s="2845"/>
      <c r="D1" s="2845"/>
      <c r="E1" s="2845"/>
      <c r="F1" s="2845"/>
      <c r="G1" s="2845"/>
      <c r="H1" s="2845"/>
      <c r="I1" s="2845"/>
      <c r="J1" s="1419"/>
    </row>
    <row r="2" spans="1:10" ht="15.75" customHeight="1">
      <c r="A2" s="1419"/>
      <c r="B2" s="2844" t="s">
        <v>1307</v>
      </c>
      <c r="C2" s="2845"/>
      <c r="D2" s="2845"/>
      <c r="E2" s="2845"/>
      <c r="F2" s="2845"/>
      <c r="G2" s="2845"/>
      <c r="H2" s="2845"/>
      <c r="I2" s="2845"/>
      <c r="J2" s="1419"/>
    </row>
    <row r="3" spans="1:10" ht="15.75" customHeight="1">
      <c r="A3" s="1419"/>
      <c r="B3" s="2846"/>
      <c r="C3" s="2845"/>
      <c r="D3" s="2845"/>
      <c r="E3" s="2845"/>
      <c r="F3" s="2845"/>
      <c r="G3" s="2845"/>
      <c r="H3" s="2845"/>
      <c r="I3" s="2845"/>
      <c r="J3" s="1419"/>
    </row>
    <row r="4" spans="1:10" ht="17.25" customHeight="1" thickBot="1">
      <c r="A4" s="1419"/>
      <c r="B4" s="1419" t="s">
        <v>45</v>
      </c>
      <c r="C4" s="1419"/>
      <c r="D4" s="1419"/>
      <c r="E4" s="1419"/>
      <c r="F4" s="1420"/>
      <c r="G4" s="1420"/>
      <c r="H4" s="2847" t="s">
        <v>140</v>
      </c>
      <c r="I4" s="2848"/>
      <c r="J4" s="1419"/>
    </row>
    <row r="5" spans="1:10" ht="21" customHeight="1" thickTop="1">
      <c r="A5" s="1419"/>
      <c r="B5" s="2849" t="s">
        <v>66</v>
      </c>
      <c r="C5" s="2851" t="s">
        <v>1306</v>
      </c>
      <c r="D5" s="2852"/>
      <c r="E5" s="2853" t="s">
        <v>1305</v>
      </c>
      <c r="F5" s="2852"/>
      <c r="G5" s="1487" t="s">
        <v>266</v>
      </c>
      <c r="H5" s="2853" t="s">
        <v>1304</v>
      </c>
      <c r="I5" s="2854"/>
      <c r="J5" s="1419"/>
    </row>
    <row r="6" spans="1:10" ht="15.75">
      <c r="A6" s="1419"/>
      <c r="B6" s="2850"/>
      <c r="C6" s="1486" t="s">
        <v>1303</v>
      </c>
      <c r="D6" s="1485" t="s">
        <v>520</v>
      </c>
      <c r="E6" s="1486" t="s">
        <v>67</v>
      </c>
      <c r="F6" s="1485" t="s">
        <v>520</v>
      </c>
      <c r="G6" s="1485" t="s">
        <v>520</v>
      </c>
      <c r="H6" s="1484" t="s">
        <v>73</v>
      </c>
      <c r="I6" s="1483" t="s">
        <v>263</v>
      </c>
      <c r="J6" s="1419"/>
    </row>
    <row r="7" spans="1:10" ht="19.5" customHeight="1">
      <c r="A7" s="1419"/>
      <c r="B7" s="1476" t="s">
        <v>1302</v>
      </c>
      <c r="C7" s="1475">
        <v>97709.105393399994</v>
      </c>
      <c r="D7" s="1481">
        <v>27166.770089999998</v>
      </c>
      <c r="E7" s="1475">
        <v>141124.08048120001</v>
      </c>
      <c r="F7" s="1475">
        <v>31046.092904099998</v>
      </c>
      <c r="G7" s="1475">
        <v>65052.834116599995</v>
      </c>
      <c r="H7" s="1474">
        <v>14.2796615175389</v>
      </c>
      <c r="I7" s="1473">
        <v>109.53629919727841</v>
      </c>
      <c r="J7" s="1482"/>
    </row>
    <row r="8" spans="1:10" ht="19.5" customHeight="1">
      <c r="A8" s="1419"/>
      <c r="B8" s="1472" t="s">
        <v>1301</v>
      </c>
      <c r="C8" s="1471">
        <v>70108.885638499996</v>
      </c>
      <c r="D8" s="1480">
        <v>17870.881149000001</v>
      </c>
      <c r="E8" s="1471">
        <v>106372.1946357</v>
      </c>
      <c r="F8" s="1471">
        <v>21333.752364799999</v>
      </c>
      <c r="G8" s="1471">
        <v>52718.048940199995</v>
      </c>
      <c r="H8" s="1470">
        <v>19.377171091498013</v>
      </c>
      <c r="I8" s="1469">
        <v>147.11100062820205</v>
      </c>
      <c r="J8" s="1420"/>
    </row>
    <row r="9" spans="1:10" ht="19.5" customHeight="1">
      <c r="A9" s="1419"/>
      <c r="B9" s="1472" t="s">
        <v>1300</v>
      </c>
      <c r="C9" s="1471">
        <v>1191.1808956</v>
      </c>
      <c r="D9" s="1480">
        <v>451.86368099999993</v>
      </c>
      <c r="E9" s="1471">
        <v>1016.0567066</v>
      </c>
      <c r="F9" s="1471">
        <v>211.56813450000001</v>
      </c>
      <c r="G9" s="1471">
        <v>252.5606353</v>
      </c>
      <c r="H9" s="1470">
        <v>-53.178769749366062</v>
      </c>
      <c r="I9" s="1469">
        <v>19.375555254045107</v>
      </c>
      <c r="J9" s="1420"/>
    </row>
    <row r="10" spans="1:10" ht="19.5" customHeight="1">
      <c r="A10" s="1419"/>
      <c r="B10" s="1478" t="s">
        <v>1299</v>
      </c>
      <c r="C10" s="1477">
        <v>26409.038859299999</v>
      </c>
      <c r="D10" s="1479">
        <v>8844.0252599999985</v>
      </c>
      <c r="E10" s="1477">
        <v>33735.829138900001</v>
      </c>
      <c r="F10" s="1477">
        <v>9500.7724048999989</v>
      </c>
      <c r="G10" s="1477">
        <v>12082.2245411</v>
      </c>
      <c r="H10" s="1470">
        <v>7.4258849968504181</v>
      </c>
      <c r="I10" s="1469">
        <v>27.170971224072527</v>
      </c>
      <c r="J10" s="1420"/>
    </row>
    <row r="11" spans="1:10" ht="19.5" customHeight="1">
      <c r="A11" s="1419"/>
      <c r="B11" s="1476" t="s">
        <v>1298</v>
      </c>
      <c r="C11" s="1475">
        <v>1196799.0553496</v>
      </c>
      <c r="D11" s="1481">
        <v>334948.11687329999</v>
      </c>
      <c r="E11" s="1475">
        <v>1539837.0712011</v>
      </c>
      <c r="F11" s="1475">
        <v>292269.86098890001</v>
      </c>
      <c r="G11" s="1475">
        <v>478523.22052219999</v>
      </c>
      <c r="H11" s="1474">
        <v>-12.741751254730527</v>
      </c>
      <c r="I11" s="1473">
        <v>63.726502247993899</v>
      </c>
      <c r="J11" s="1420"/>
    </row>
    <row r="12" spans="1:10" ht="19.5" customHeight="1">
      <c r="A12" s="1419"/>
      <c r="B12" s="1472" t="s">
        <v>1297</v>
      </c>
      <c r="C12" s="1471">
        <v>735294.81507500005</v>
      </c>
      <c r="D12" s="1480">
        <v>207411.37616799999</v>
      </c>
      <c r="E12" s="1471">
        <v>971603.94696850004</v>
      </c>
      <c r="F12" s="1471">
        <v>193624.267639</v>
      </c>
      <c r="G12" s="1471">
        <v>287270.7554957</v>
      </c>
      <c r="H12" s="1470">
        <v>-6.6472287025532539</v>
      </c>
      <c r="I12" s="1469">
        <v>48.365057230996399</v>
      </c>
      <c r="J12" s="1420"/>
    </row>
    <row r="13" spans="1:10" ht="19.5" customHeight="1">
      <c r="A13" s="1419"/>
      <c r="B13" s="1472" t="s">
        <v>1296</v>
      </c>
      <c r="C13" s="1471">
        <v>181920.30864629999</v>
      </c>
      <c r="D13" s="1480">
        <v>59268.155364800004</v>
      </c>
      <c r="E13" s="1471">
        <v>233923.06065510001</v>
      </c>
      <c r="F13" s="1471">
        <v>43323.176839400003</v>
      </c>
      <c r="G13" s="1471">
        <v>67240.4987655</v>
      </c>
      <c r="H13" s="1470">
        <v>-26.903112518446793</v>
      </c>
      <c r="I13" s="1469">
        <v>55.206759224426349</v>
      </c>
      <c r="J13" s="1420"/>
    </row>
    <row r="14" spans="1:10" ht="19.5" customHeight="1">
      <c r="A14" s="1419"/>
      <c r="B14" s="1478" t="s">
        <v>1295</v>
      </c>
      <c r="C14" s="1477">
        <v>279583.93162829999</v>
      </c>
      <c r="D14" s="1479">
        <v>68268.585340499994</v>
      </c>
      <c r="E14" s="1477">
        <v>334310.0635775</v>
      </c>
      <c r="F14" s="1477">
        <v>55322.416510499999</v>
      </c>
      <c r="G14" s="1477">
        <v>124011.96626099999</v>
      </c>
      <c r="H14" s="1470">
        <v>-18.963581514731853</v>
      </c>
      <c r="I14" s="1469">
        <v>124.16223672634214</v>
      </c>
      <c r="J14" s="1420"/>
    </row>
    <row r="15" spans="1:10" ht="19.5" customHeight="1">
      <c r="A15" s="1419"/>
      <c r="B15" s="1476" t="s">
        <v>1294</v>
      </c>
      <c r="C15" s="1475">
        <v>-1099089.9499561999</v>
      </c>
      <c r="D15" s="1475">
        <v>-307781.34678329999</v>
      </c>
      <c r="E15" s="1475">
        <v>-1398712.9907199</v>
      </c>
      <c r="F15" s="1475">
        <v>-261223.76808479999</v>
      </c>
      <c r="G15" s="1475">
        <v>-413470.3864055</v>
      </c>
      <c r="H15" s="1474">
        <v>-15.126835717981269</v>
      </c>
      <c r="I15" s="1473">
        <v>58.282069597616726</v>
      </c>
      <c r="J15" s="1420"/>
    </row>
    <row r="16" spans="1:10" ht="19.5" customHeight="1">
      <c r="A16" s="1419"/>
      <c r="B16" s="1472" t="s">
        <v>1292</v>
      </c>
      <c r="C16" s="1471">
        <v>-665185.92943649995</v>
      </c>
      <c r="D16" s="1471">
        <v>-189540.49501899999</v>
      </c>
      <c r="E16" s="1471">
        <v>-865231.75233280007</v>
      </c>
      <c r="F16" s="1471">
        <v>-172290.51527420001</v>
      </c>
      <c r="G16" s="1471">
        <v>-234552.70655549999</v>
      </c>
      <c r="H16" s="1470">
        <v>-9.1009468678821435</v>
      </c>
      <c r="I16" s="1469">
        <v>36.137909961096717</v>
      </c>
      <c r="J16" s="1420"/>
    </row>
    <row r="17" spans="1:10" ht="19.5" customHeight="1">
      <c r="A17" s="1419"/>
      <c r="B17" s="1472" t="s">
        <v>1291</v>
      </c>
      <c r="C17" s="1471">
        <v>-180729.12775070002</v>
      </c>
      <c r="D17" s="1471">
        <v>-58816.291683800002</v>
      </c>
      <c r="E17" s="1471">
        <v>-232907.0039485</v>
      </c>
      <c r="F17" s="1471">
        <v>-43111.608704899998</v>
      </c>
      <c r="G17" s="1471">
        <v>-66987.938130199997</v>
      </c>
      <c r="H17" s="1470">
        <v>-26.701246422214687</v>
      </c>
      <c r="I17" s="1469">
        <v>55.38259912482981</v>
      </c>
      <c r="J17" s="1420"/>
    </row>
    <row r="18" spans="1:10" ht="19.5" customHeight="1">
      <c r="A18" s="1419"/>
      <c r="B18" s="1478" t="s">
        <v>1290</v>
      </c>
      <c r="C18" s="1477">
        <v>-253174.892769</v>
      </c>
      <c r="D18" s="1477">
        <v>-59424.560080499999</v>
      </c>
      <c r="E18" s="1477">
        <v>-300574.23443859996</v>
      </c>
      <c r="F18" s="1477">
        <v>-45821.644105599997</v>
      </c>
      <c r="G18" s="1477">
        <v>-111929.74171989999</v>
      </c>
      <c r="H18" s="1470">
        <v>-22.891067189176816</v>
      </c>
      <c r="I18" s="1469">
        <v>144.27264430308981</v>
      </c>
      <c r="J18" s="1420"/>
    </row>
    <row r="19" spans="1:10" ht="19.5" customHeight="1">
      <c r="A19" s="1419"/>
      <c r="B19" s="1476" t="s">
        <v>1293</v>
      </c>
      <c r="C19" s="1475">
        <v>1294508.160743</v>
      </c>
      <c r="D19" s="1475">
        <v>362114.8869633</v>
      </c>
      <c r="E19" s="1475">
        <v>1680961.1516821999</v>
      </c>
      <c r="F19" s="1475">
        <v>323315.95389300003</v>
      </c>
      <c r="G19" s="1475">
        <v>543576.05463879998</v>
      </c>
      <c r="H19" s="1474">
        <v>-10.714536868580115</v>
      </c>
      <c r="I19" s="1473">
        <v>68.125342437847664</v>
      </c>
      <c r="J19" s="1420"/>
    </row>
    <row r="20" spans="1:10" ht="19.5" customHeight="1">
      <c r="A20" s="1419"/>
      <c r="B20" s="1472" t="s">
        <v>1292</v>
      </c>
      <c r="C20" s="1471">
        <v>805403.70071350003</v>
      </c>
      <c r="D20" s="1471">
        <v>225282.25731699998</v>
      </c>
      <c r="E20" s="1471">
        <v>1077976.1416042</v>
      </c>
      <c r="F20" s="1471">
        <v>214958.02000379999</v>
      </c>
      <c r="G20" s="1471">
        <v>339988.80443590001</v>
      </c>
      <c r="H20" s="1470">
        <v>-4.5828008988175739</v>
      </c>
      <c r="I20" s="1469">
        <v>58.165210318689084</v>
      </c>
      <c r="J20" s="1420"/>
    </row>
    <row r="21" spans="1:10" ht="19.5" customHeight="1">
      <c r="A21" s="1419"/>
      <c r="B21" s="1472" t="s">
        <v>1291</v>
      </c>
      <c r="C21" s="1471">
        <v>183111.48954189999</v>
      </c>
      <c r="D21" s="1471">
        <v>59720.019045800007</v>
      </c>
      <c r="E21" s="1471">
        <v>234939.11736170002</v>
      </c>
      <c r="F21" s="1471">
        <v>43534.7449739</v>
      </c>
      <c r="G21" s="1471">
        <v>67493.059400800004</v>
      </c>
      <c r="H21" s="1470">
        <v>-27.10192382806731</v>
      </c>
      <c r="I21" s="1469">
        <v>55.032628401208086</v>
      </c>
      <c r="J21" s="1420"/>
    </row>
    <row r="22" spans="1:10" ht="19.5" customHeight="1" thickBot="1">
      <c r="A22" s="1419"/>
      <c r="B22" s="1468" t="s">
        <v>1290</v>
      </c>
      <c r="C22" s="1467">
        <v>305992.97048770002</v>
      </c>
      <c r="D22" s="1467">
        <v>77112.610600499989</v>
      </c>
      <c r="E22" s="1467">
        <v>368045.89271640003</v>
      </c>
      <c r="F22" s="1467">
        <v>64823.188915300001</v>
      </c>
      <c r="G22" s="1467">
        <v>136094.1908021</v>
      </c>
      <c r="H22" s="1466">
        <v>-15.93698046207802</v>
      </c>
      <c r="I22" s="1465">
        <v>109.9467691722555</v>
      </c>
      <c r="J22" s="1420"/>
    </row>
    <row r="23" spans="1:10" ht="15.75" customHeight="1" thickTop="1" thickBot="1">
      <c r="A23" s="1419"/>
      <c r="B23" s="1419"/>
      <c r="C23" s="1463"/>
      <c r="D23" s="1463"/>
      <c r="E23" s="1464"/>
      <c r="F23" s="1463"/>
      <c r="G23" s="1462"/>
      <c r="H23" s="1419"/>
      <c r="I23" s="1419"/>
      <c r="J23" s="1420"/>
    </row>
    <row r="24" spans="1:10" ht="15" customHeight="1" thickTop="1">
      <c r="A24" s="1419"/>
      <c r="B24" s="1461" t="s">
        <v>1289</v>
      </c>
      <c r="C24" s="1460">
        <v>8.1642030846070437</v>
      </c>
      <c r="D24" s="1459">
        <v>8.1107397598166848</v>
      </c>
      <c r="E24" s="1459">
        <v>9.164870954244579</v>
      </c>
      <c r="F24" s="1458">
        <v>10.622406565991792</v>
      </c>
      <c r="G24" s="1457">
        <v>13.594498934787225</v>
      </c>
      <c r="H24" s="1419"/>
      <c r="I24" s="1419"/>
      <c r="J24" s="1420"/>
    </row>
    <row r="25" spans="1:10" ht="15" customHeight="1">
      <c r="A25" s="1419"/>
      <c r="B25" s="1456" t="s">
        <v>1284</v>
      </c>
      <c r="C25" s="1431">
        <v>9.5347994030596954</v>
      </c>
      <c r="D25" s="1429">
        <v>8.6161528259302749</v>
      </c>
      <c r="E25" s="1429">
        <v>10.948102358743162</v>
      </c>
      <c r="F25" s="1428">
        <v>11.018119074090139</v>
      </c>
      <c r="G25" s="1427">
        <v>18.35134552740406</v>
      </c>
      <c r="H25" s="1419"/>
      <c r="I25" s="1419"/>
      <c r="J25" s="1420"/>
    </row>
    <row r="26" spans="1:10" ht="15" customHeight="1">
      <c r="A26" s="1419"/>
      <c r="B26" s="1432" t="s">
        <v>1283</v>
      </c>
      <c r="C26" s="1454">
        <v>0.65478170329842778</v>
      </c>
      <c r="D26" s="1444">
        <v>0.76240550801479234</v>
      </c>
      <c r="E26" s="1444">
        <v>0.43435508399836242</v>
      </c>
      <c r="F26" s="1443">
        <v>0.48834861599436225</v>
      </c>
      <c r="G26" s="1442">
        <v>0.37560791477886052</v>
      </c>
      <c r="H26" s="1419"/>
      <c r="I26" s="1419"/>
      <c r="J26" s="1420"/>
    </row>
    <row r="27" spans="1:10" ht="15" customHeight="1">
      <c r="A27" s="1419"/>
      <c r="B27" s="1455" t="s">
        <v>1282</v>
      </c>
      <c r="C27" s="1453">
        <v>9.4458357121932792</v>
      </c>
      <c r="D27" s="1440">
        <v>12.954751026242995</v>
      </c>
      <c r="E27" s="1440">
        <v>10.091179660548669</v>
      </c>
      <c r="F27" s="1439">
        <v>17.173458796935932</v>
      </c>
      <c r="G27" s="1438">
        <v>9.7427892689575781</v>
      </c>
      <c r="H27" s="1419"/>
      <c r="I27" s="1419"/>
      <c r="J27" s="1420"/>
    </row>
    <row r="28" spans="1:10" ht="15" customHeight="1">
      <c r="A28" s="1419"/>
      <c r="B28" s="1451" t="s">
        <v>1288</v>
      </c>
      <c r="C28" s="1448"/>
      <c r="D28" s="1450"/>
      <c r="E28" s="1449"/>
      <c r="F28" s="1448"/>
      <c r="G28" s="1447"/>
      <c r="H28" s="1419"/>
      <c r="I28" s="1419"/>
      <c r="J28" s="1420"/>
    </row>
    <row r="29" spans="1:10" ht="15" customHeight="1">
      <c r="A29" s="1419"/>
      <c r="B29" s="1446" t="s">
        <v>1284</v>
      </c>
      <c r="C29" s="1431">
        <v>71.752663537574136</v>
      </c>
      <c r="D29" s="1429">
        <v>65.782134165364823</v>
      </c>
      <c r="E29" s="1429">
        <v>75.374942584565133</v>
      </c>
      <c r="F29" s="1428">
        <v>68.716383831933413</v>
      </c>
      <c r="G29" s="1427">
        <v>81.038819685716902</v>
      </c>
      <c r="H29" s="1419"/>
      <c r="I29" s="1419"/>
      <c r="J29" s="1420"/>
    </row>
    <row r="30" spans="1:10" ht="15" customHeight="1">
      <c r="A30" s="1419"/>
      <c r="B30" s="1432" t="s">
        <v>1283</v>
      </c>
      <c r="C30" s="1454">
        <v>1.2191094072594604</v>
      </c>
      <c r="D30" s="1444">
        <v>1.6632955610955367</v>
      </c>
      <c r="E30" s="1444">
        <v>0.71997401374413561</v>
      </c>
      <c r="F30" s="1443">
        <v>0.68146460539664233</v>
      </c>
      <c r="G30" s="1442">
        <v>0.38823925003376958</v>
      </c>
      <c r="H30" s="1419"/>
      <c r="I30" s="1419"/>
      <c r="J30" s="1420"/>
    </row>
    <row r="31" spans="1:10" ht="15" customHeight="1">
      <c r="A31" s="1419"/>
      <c r="B31" s="1441" t="s">
        <v>1282</v>
      </c>
      <c r="C31" s="1453">
        <v>27.028227055166411</v>
      </c>
      <c r="D31" s="1440">
        <v>32.554570273539639</v>
      </c>
      <c r="E31" s="1440">
        <v>23.905083401690725</v>
      </c>
      <c r="F31" s="1439">
        <v>30.602151562992042</v>
      </c>
      <c r="G31" s="1438">
        <v>18.572941064249335</v>
      </c>
      <c r="H31" s="1419"/>
      <c r="I31" s="1419"/>
      <c r="J31" s="1420"/>
    </row>
    <row r="32" spans="1:10" ht="15" customHeight="1">
      <c r="A32" s="1419"/>
      <c r="B32" s="1451" t="s">
        <v>1287</v>
      </c>
      <c r="C32" s="1448"/>
      <c r="D32" s="1452"/>
      <c r="E32" s="1449"/>
      <c r="F32" s="1448"/>
      <c r="G32" s="1447"/>
      <c r="H32" s="1419"/>
      <c r="I32" s="1419"/>
      <c r="J32" s="1419"/>
    </row>
    <row r="33" spans="1:10" ht="15" customHeight="1">
      <c r="A33" s="1419"/>
      <c r="B33" s="1446" t="s">
        <v>1284</v>
      </c>
      <c r="C33" s="1428">
        <v>61.43845216022595</v>
      </c>
      <c r="D33" s="1429">
        <v>61.923434024397572</v>
      </c>
      <c r="E33" s="1429">
        <v>63.097841007986119</v>
      </c>
      <c r="F33" s="1428">
        <v>66.248455103741804</v>
      </c>
      <c r="G33" s="1427">
        <v>60.032772324446213</v>
      </c>
      <c r="H33" s="1419"/>
      <c r="I33" s="1419"/>
      <c r="J33" s="1420"/>
    </row>
    <row r="34" spans="1:10" ht="15" customHeight="1">
      <c r="A34" s="1419"/>
      <c r="B34" s="1445" t="s">
        <v>1283</v>
      </c>
      <c r="C34" s="1443">
        <v>15.200572546671905</v>
      </c>
      <c r="D34" s="1444">
        <v>17.694727147016394</v>
      </c>
      <c r="E34" s="1444">
        <v>15.191416353720847</v>
      </c>
      <c r="F34" s="1443">
        <v>14.823005250290024</v>
      </c>
      <c r="G34" s="1442">
        <v>14.051668943488718</v>
      </c>
      <c r="H34" s="1419"/>
      <c r="I34" s="1419"/>
      <c r="J34" s="1420"/>
    </row>
    <row r="35" spans="1:10" ht="15" customHeight="1">
      <c r="A35" s="1419"/>
      <c r="B35" s="1441" t="s">
        <v>1282</v>
      </c>
      <c r="C35" s="1443">
        <v>23.36097529310215</v>
      </c>
      <c r="D35" s="1444">
        <v>20.381838828586037</v>
      </c>
      <c r="E35" s="1444">
        <v>21.710742638293041</v>
      </c>
      <c r="F35" s="1443">
        <v>18.928539645968172</v>
      </c>
      <c r="G35" s="1442">
        <v>25.915558732065072</v>
      </c>
      <c r="H35" s="1419"/>
      <c r="I35" s="1419"/>
      <c r="J35" s="1420"/>
    </row>
    <row r="36" spans="1:10" ht="15" customHeight="1">
      <c r="A36" s="1419"/>
      <c r="B36" s="1451" t="s">
        <v>1286</v>
      </c>
      <c r="C36" s="1448"/>
      <c r="D36" s="1450"/>
      <c r="E36" s="1449"/>
      <c r="F36" s="1448"/>
      <c r="G36" s="1447"/>
      <c r="H36" s="1419"/>
      <c r="I36" s="1419"/>
      <c r="J36" s="1420"/>
    </row>
    <row r="37" spans="1:10" ht="15" customHeight="1">
      <c r="A37" s="1419"/>
      <c r="B37" s="1446" t="s">
        <v>1284</v>
      </c>
      <c r="C37" s="1428">
        <v>60.521518685800785</v>
      </c>
      <c r="D37" s="1429">
        <v>61.582840220804549</v>
      </c>
      <c r="E37" s="1429">
        <v>61.859134652597753</v>
      </c>
      <c r="F37" s="1428">
        <v>65.955145099304303</v>
      </c>
      <c r="G37" s="1427">
        <v>56.727812744845217</v>
      </c>
      <c r="H37" s="1419"/>
      <c r="I37" s="1419"/>
      <c r="J37" s="1420"/>
    </row>
    <row r="38" spans="1:10" ht="15" customHeight="1">
      <c r="A38" s="1419"/>
      <c r="B38" s="1445" t="s">
        <v>1283</v>
      </c>
      <c r="C38" s="1443">
        <v>16.443524732248012</v>
      </c>
      <c r="D38" s="1444">
        <v>19.109764869932441</v>
      </c>
      <c r="E38" s="1444">
        <v>16.651522184592402</v>
      </c>
      <c r="F38" s="1443">
        <v>16.503708303796021</v>
      </c>
      <c r="G38" s="1442">
        <v>16.201387168875346</v>
      </c>
      <c r="H38" s="1419"/>
      <c r="I38" s="1419"/>
      <c r="J38" s="1420"/>
    </row>
    <row r="39" spans="1:10" ht="15" customHeight="1">
      <c r="A39" s="1419"/>
      <c r="B39" s="1441" t="s">
        <v>1282</v>
      </c>
      <c r="C39" s="1439">
        <v>23.034956581951217</v>
      </c>
      <c r="D39" s="1440">
        <v>19.307394909263014</v>
      </c>
      <c r="E39" s="1440">
        <v>21.489343162809849</v>
      </c>
      <c r="F39" s="1439">
        <v>17.541146596861395</v>
      </c>
      <c r="G39" s="1438">
        <v>27.070800086303617</v>
      </c>
      <c r="H39" s="1419"/>
      <c r="I39" s="1419"/>
      <c r="J39" s="1420"/>
    </row>
    <row r="40" spans="1:10" ht="15" customHeight="1">
      <c r="A40" s="1419"/>
      <c r="B40" s="1451" t="s">
        <v>1285</v>
      </c>
      <c r="C40" s="1448"/>
      <c r="D40" s="1450"/>
      <c r="E40" s="1449"/>
      <c r="F40" s="1448"/>
      <c r="G40" s="1447"/>
      <c r="H40" s="1419"/>
      <c r="I40" s="1419"/>
      <c r="J40" s="1420"/>
    </row>
    <row r="41" spans="1:10" ht="15" customHeight="1">
      <c r="A41" s="1419"/>
      <c r="B41" s="1446" t="s">
        <v>1284</v>
      </c>
      <c r="C41" s="1428">
        <v>62.216965882333874</v>
      </c>
      <c r="D41" s="1429">
        <v>62.21292341947602</v>
      </c>
      <c r="E41" s="1429">
        <v>64.128557672223977</v>
      </c>
      <c r="F41" s="1428">
        <v>66.485435505276484</v>
      </c>
      <c r="G41" s="1427">
        <v>62.546685332159939</v>
      </c>
      <c r="H41" s="1419"/>
      <c r="I41" s="1419"/>
      <c r="J41" s="1420"/>
    </row>
    <row r="42" spans="1:10" ht="15" customHeight="1">
      <c r="A42" s="1419"/>
      <c r="B42" s="1445" t="s">
        <v>1283</v>
      </c>
      <c r="C42" s="1443">
        <v>14.145255711389316</v>
      </c>
      <c r="D42" s="1444">
        <v>16.492008805993269</v>
      </c>
      <c r="E42" s="1444">
        <v>13.976475133086078</v>
      </c>
      <c r="F42" s="1443">
        <v>13.465077874971685</v>
      </c>
      <c r="G42" s="1442">
        <v>12.416488700122812</v>
      </c>
      <c r="H42" s="1419"/>
      <c r="I42" s="1419"/>
      <c r="J42" s="1420"/>
    </row>
    <row r="43" spans="1:10" ht="15" customHeight="1">
      <c r="A43" s="1419"/>
      <c r="B43" s="1441" t="s">
        <v>1282</v>
      </c>
      <c r="C43" s="1439">
        <v>23.637778406284539</v>
      </c>
      <c r="D43" s="1440">
        <v>21.295067774530708</v>
      </c>
      <c r="E43" s="1440">
        <v>21.894967194695898</v>
      </c>
      <c r="F43" s="1439">
        <v>20.049486619751821</v>
      </c>
      <c r="G43" s="1438">
        <v>25.036825967717252</v>
      </c>
      <c r="H43" s="1419"/>
      <c r="I43" s="1419"/>
      <c r="J43" s="1420"/>
    </row>
    <row r="44" spans="1:10" ht="15" customHeight="1">
      <c r="A44" s="1419"/>
      <c r="B44" s="1437" t="s">
        <v>1281</v>
      </c>
      <c r="C44" s="1434"/>
      <c r="D44" s="1436"/>
      <c r="E44" s="1435"/>
      <c r="F44" s="1434"/>
      <c r="G44" s="1433"/>
      <c r="H44" s="1419"/>
      <c r="I44" s="1419"/>
      <c r="J44" s="1420"/>
    </row>
    <row r="45" spans="1:10" ht="15" customHeight="1">
      <c r="A45" s="1419"/>
      <c r="B45" s="1432" t="s">
        <v>1280</v>
      </c>
      <c r="C45" s="1431">
        <v>7.5479713729512961</v>
      </c>
      <c r="D45" s="1430">
        <v>7.5022516521816804</v>
      </c>
      <c r="E45" s="1429">
        <v>8.3954397363658249</v>
      </c>
      <c r="F45" s="1428">
        <v>9.6024005404863395</v>
      </c>
      <c r="G45" s="1427">
        <v>11.967568026856307</v>
      </c>
      <c r="H45" s="1419"/>
      <c r="I45" s="1419"/>
      <c r="J45" s="1420"/>
    </row>
    <row r="46" spans="1:10" ht="15" customHeight="1" thickBot="1">
      <c r="A46" s="1419"/>
      <c r="B46" s="1426" t="s">
        <v>1279</v>
      </c>
      <c r="C46" s="1425">
        <v>92.452028627048705</v>
      </c>
      <c r="D46" s="1424">
        <v>92.497748347818316</v>
      </c>
      <c r="E46" s="1423">
        <v>91.60456026363417</v>
      </c>
      <c r="F46" s="1422">
        <v>90.397599459513657</v>
      </c>
      <c r="G46" s="1421">
        <v>88.032431973143687</v>
      </c>
      <c r="H46" s="1419"/>
      <c r="I46" s="1419"/>
      <c r="J46" s="1420"/>
    </row>
    <row r="47" spans="1:10" ht="15.75" customHeight="1" thickTop="1">
      <c r="A47" s="1419"/>
      <c r="B47" s="1419" t="s">
        <v>1278</v>
      </c>
      <c r="C47" s="1419"/>
      <c r="D47" s="1419"/>
      <c r="E47" s="1419"/>
      <c r="F47" s="1419"/>
      <c r="G47" s="1419"/>
      <c r="H47" s="1419"/>
      <c r="I47" s="1419"/>
      <c r="J47" s="1419"/>
    </row>
    <row r="48" spans="1:10" ht="15.75" customHeight="1">
      <c r="A48" s="1419"/>
      <c r="B48" s="1419" t="s">
        <v>1277</v>
      </c>
      <c r="C48" s="1419"/>
      <c r="D48" s="1419"/>
      <c r="E48" s="1419"/>
      <c r="F48" s="1419"/>
      <c r="G48" s="1419"/>
      <c r="H48" s="1419"/>
      <c r="I48" s="1419"/>
      <c r="J48" s="1419"/>
    </row>
    <row r="49" spans="1:10" ht="15.75" customHeight="1">
      <c r="A49" s="1419"/>
      <c r="B49" s="1419" t="s">
        <v>1276</v>
      </c>
      <c r="C49" s="1419"/>
      <c r="D49" s="1419"/>
      <c r="E49" s="1419"/>
      <c r="F49" s="1419"/>
      <c r="G49" s="1419"/>
      <c r="H49" s="1419"/>
      <c r="I49" s="1419"/>
      <c r="J49" s="1419"/>
    </row>
    <row r="50" spans="1:10" ht="15.75" customHeight="1">
      <c r="A50" s="1419"/>
      <c r="B50" s="1419"/>
      <c r="C50" s="1419"/>
      <c r="D50" s="1419"/>
      <c r="E50" s="1419"/>
      <c r="F50" s="1419"/>
      <c r="G50" s="1419"/>
      <c r="H50" s="1419"/>
      <c r="I50" s="1419"/>
      <c r="J50" s="1419"/>
    </row>
    <row r="51" spans="1:10" ht="15.75" customHeight="1">
      <c r="A51" s="1419"/>
      <c r="B51" s="1419"/>
      <c r="C51" s="1419"/>
      <c r="D51" s="1419"/>
      <c r="E51" s="1419"/>
      <c r="F51" s="1419"/>
      <c r="G51" s="1419"/>
      <c r="H51" s="1419"/>
      <c r="I51" s="1419"/>
      <c r="J51" s="1419"/>
    </row>
    <row r="52" spans="1:10" ht="15.75" customHeight="1">
      <c r="A52" s="1419"/>
      <c r="B52" s="1419"/>
      <c r="C52" s="1419"/>
      <c r="D52" s="1419"/>
      <c r="E52" s="1419"/>
      <c r="F52" s="1419"/>
      <c r="G52" s="1419"/>
      <c r="H52" s="1419"/>
      <c r="I52" s="1419"/>
      <c r="J52" s="1419"/>
    </row>
    <row r="53" spans="1:10" ht="15.75" customHeight="1">
      <c r="A53" s="1419"/>
      <c r="B53" s="1419"/>
      <c r="C53" s="1419"/>
      <c r="D53" s="1419"/>
      <c r="E53" s="1419"/>
      <c r="F53" s="1419"/>
      <c r="G53" s="1419"/>
      <c r="H53" s="1419"/>
      <c r="I53" s="1419"/>
      <c r="J53" s="1419"/>
    </row>
    <row r="54" spans="1:10" ht="15.75" customHeight="1">
      <c r="A54" s="1419"/>
      <c r="B54" s="1419"/>
      <c r="C54" s="1419"/>
      <c r="D54" s="1419"/>
      <c r="E54" s="1419"/>
      <c r="F54" s="1419"/>
      <c r="G54" s="1419"/>
      <c r="H54" s="1419"/>
      <c r="I54" s="1419"/>
      <c r="J54" s="1419"/>
    </row>
    <row r="55" spans="1:10" ht="15.75" customHeight="1">
      <c r="A55" s="1419"/>
      <c r="B55" s="1419"/>
      <c r="C55" s="1419"/>
      <c r="D55" s="1419"/>
      <c r="E55" s="1419"/>
      <c r="F55" s="1419"/>
      <c r="G55" s="1419"/>
      <c r="H55" s="1419"/>
      <c r="I55" s="1419"/>
      <c r="J55" s="1419"/>
    </row>
    <row r="56" spans="1:10" ht="15.75" customHeight="1">
      <c r="A56" s="1419"/>
      <c r="B56" s="1419"/>
      <c r="C56" s="1419"/>
      <c r="D56" s="1419"/>
      <c r="E56" s="1419"/>
      <c r="F56" s="1419"/>
      <c r="G56" s="1419"/>
      <c r="H56" s="1419"/>
      <c r="I56" s="1419"/>
      <c r="J56" s="1419"/>
    </row>
    <row r="57" spans="1:10" ht="15.75" customHeight="1">
      <c r="A57" s="1419"/>
      <c r="B57" s="1419"/>
      <c r="C57" s="1419"/>
      <c r="D57" s="1419"/>
      <c r="E57" s="1419"/>
      <c r="F57" s="1419"/>
      <c r="G57" s="1419"/>
      <c r="H57" s="1419"/>
      <c r="I57" s="1419"/>
      <c r="J57" s="1419"/>
    </row>
    <row r="58" spans="1:10" ht="15.75" customHeight="1">
      <c r="A58" s="1419"/>
      <c r="B58" s="1419"/>
      <c r="C58" s="1419"/>
      <c r="D58" s="1419"/>
      <c r="E58" s="1419"/>
      <c r="F58" s="1419"/>
      <c r="G58" s="1419"/>
      <c r="H58" s="1419"/>
      <c r="I58" s="1419"/>
      <c r="J58" s="1419"/>
    </row>
    <row r="59" spans="1:10" ht="15.75" customHeight="1">
      <c r="A59" s="1419"/>
      <c r="B59" s="1419"/>
      <c r="C59" s="1419"/>
      <c r="D59" s="1419"/>
      <c r="E59" s="1419"/>
      <c r="F59" s="1419"/>
      <c r="G59" s="1419"/>
      <c r="H59" s="1419"/>
      <c r="I59" s="1419"/>
      <c r="J59" s="1419"/>
    </row>
    <row r="60" spans="1:10" ht="15.75" customHeight="1">
      <c r="A60" s="1419"/>
      <c r="B60" s="1419"/>
      <c r="C60" s="1419"/>
      <c r="D60" s="1419"/>
      <c r="E60" s="1419"/>
      <c r="F60" s="1420"/>
      <c r="G60" s="1420"/>
      <c r="H60" s="1419"/>
      <c r="I60" s="1419"/>
      <c r="J60" s="1419"/>
    </row>
    <row r="61" spans="1:10" ht="15.75" customHeight="1">
      <c r="A61" s="1419"/>
      <c r="B61" s="1419"/>
      <c r="C61" s="1419"/>
      <c r="D61" s="1419"/>
      <c r="E61" s="1419"/>
      <c r="F61" s="1419"/>
      <c r="G61" s="1419"/>
      <c r="H61" s="1419"/>
      <c r="I61" s="1420"/>
      <c r="J61" s="1419"/>
    </row>
    <row r="62" spans="1:10" ht="15.75" customHeight="1">
      <c r="A62" s="1419"/>
      <c r="B62" s="1419"/>
      <c r="C62" s="1419"/>
      <c r="D62" s="1419"/>
      <c r="E62" s="1419"/>
      <c r="F62" s="1419"/>
      <c r="G62" s="1419"/>
      <c r="H62" s="1419"/>
      <c r="I62" s="1419"/>
      <c r="J62" s="1419"/>
    </row>
    <row r="63" spans="1:10" ht="15.75" customHeight="1">
      <c r="A63" s="1419"/>
      <c r="B63" s="1419"/>
      <c r="C63" s="1419"/>
      <c r="D63" s="1419"/>
      <c r="E63" s="1419"/>
      <c r="F63" s="1419"/>
      <c r="G63" s="1420"/>
      <c r="H63" s="1419"/>
      <c r="I63" s="1419"/>
      <c r="J63" s="1419"/>
    </row>
    <row r="64" spans="1:10" ht="15.75" customHeight="1">
      <c r="A64" s="1419"/>
      <c r="B64" s="1419"/>
      <c r="C64" s="1419"/>
      <c r="D64" s="1419"/>
      <c r="E64" s="1419"/>
      <c r="F64" s="1419"/>
      <c r="G64" s="1419"/>
      <c r="H64" s="1419"/>
      <c r="I64" s="1419"/>
      <c r="J64" s="1419"/>
    </row>
    <row r="65" spans="1:10" ht="15.75" customHeight="1">
      <c r="A65" s="1419"/>
      <c r="B65" s="1419"/>
      <c r="C65" s="1419"/>
      <c r="D65" s="1419"/>
      <c r="E65" s="1419"/>
      <c r="F65" s="1419"/>
      <c r="G65" s="1419"/>
      <c r="H65" s="1419"/>
      <c r="I65" s="1419"/>
      <c r="J65" s="1419"/>
    </row>
    <row r="66" spans="1:10" ht="15.75" customHeight="1">
      <c r="A66" s="1419"/>
      <c r="B66" s="1419"/>
      <c r="C66" s="1419"/>
      <c r="D66" s="1419"/>
      <c r="E66" s="1419"/>
      <c r="F66" s="1419"/>
      <c r="G66" s="1419"/>
      <c r="H66" s="1419"/>
      <c r="I66" s="1419"/>
      <c r="J66" s="1419"/>
    </row>
    <row r="67" spans="1:10" ht="15.75" customHeight="1">
      <c r="A67" s="1419"/>
      <c r="B67" s="1419"/>
      <c r="C67" s="1419"/>
      <c r="D67" s="1419"/>
      <c r="E67" s="1419"/>
      <c r="F67" s="1419"/>
      <c r="G67" s="1419"/>
      <c r="H67" s="1419"/>
      <c r="I67" s="1419"/>
      <c r="J67" s="1419"/>
    </row>
    <row r="68" spans="1:10" ht="15.75" customHeight="1">
      <c r="A68" s="1419"/>
      <c r="B68" s="1419"/>
      <c r="C68" s="1419"/>
      <c r="D68" s="1419"/>
      <c r="E68" s="1419"/>
      <c r="F68" s="1419"/>
      <c r="G68" s="1419"/>
      <c r="H68" s="1419"/>
      <c r="I68" s="1419"/>
      <c r="J68" s="1419"/>
    </row>
    <row r="69" spans="1:10" ht="15.75" customHeight="1">
      <c r="A69" s="1419"/>
      <c r="B69" s="1419"/>
      <c r="C69" s="1419"/>
      <c r="D69" s="1419"/>
      <c r="E69" s="1419"/>
      <c r="F69" s="1419"/>
      <c r="G69" s="1419"/>
      <c r="H69" s="1419"/>
      <c r="I69" s="1419"/>
      <c r="J69" s="1419"/>
    </row>
    <row r="70" spans="1:10" ht="15.75" customHeight="1">
      <c r="A70" s="1419"/>
      <c r="B70" s="1419"/>
      <c r="C70" s="1419"/>
      <c r="D70" s="1419"/>
      <c r="E70" s="1419"/>
      <c r="F70" s="1419"/>
      <c r="G70" s="1419"/>
      <c r="H70" s="1419"/>
      <c r="I70" s="1419"/>
      <c r="J70" s="1419"/>
    </row>
    <row r="71" spans="1:10" ht="15.75" customHeight="1">
      <c r="A71" s="1419"/>
      <c r="B71" s="1419"/>
      <c r="C71" s="1419"/>
      <c r="D71" s="1419"/>
      <c r="E71" s="1419"/>
      <c r="F71" s="1419"/>
      <c r="G71" s="1419"/>
      <c r="H71" s="1419"/>
      <c r="I71" s="1419"/>
      <c r="J71" s="1419"/>
    </row>
    <row r="72" spans="1:10" ht="15.75" customHeight="1">
      <c r="A72" s="1419"/>
      <c r="B72" s="1419"/>
      <c r="C72" s="1419"/>
      <c r="D72" s="1419"/>
      <c r="E72" s="1419"/>
      <c r="F72" s="1419"/>
      <c r="G72" s="1419"/>
      <c r="H72" s="1419"/>
      <c r="I72" s="1419"/>
      <c r="J72" s="1419"/>
    </row>
    <row r="73" spans="1:10" ht="15.75" customHeight="1">
      <c r="A73" s="1419"/>
      <c r="B73" s="1419"/>
      <c r="C73" s="1419"/>
      <c r="D73" s="1419"/>
      <c r="E73" s="1419"/>
      <c r="F73" s="1419"/>
      <c r="G73" s="1419"/>
      <c r="H73" s="1419"/>
      <c r="I73" s="1419"/>
      <c r="J73" s="1419"/>
    </row>
    <row r="74" spans="1:10" ht="15.75" customHeight="1">
      <c r="A74" s="1419"/>
      <c r="B74" s="1419"/>
      <c r="C74" s="1419"/>
      <c r="D74" s="1419"/>
      <c r="E74" s="1419"/>
      <c r="F74" s="1419"/>
      <c r="G74" s="1419"/>
      <c r="H74" s="1419"/>
      <c r="I74" s="1419"/>
      <c r="J74" s="1419"/>
    </row>
    <row r="75" spans="1:10" ht="15.75" customHeight="1">
      <c r="A75" s="1419"/>
      <c r="B75" s="1419"/>
      <c r="C75" s="1419"/>
      <c r="D75" s="1419"/>
      <c r="E75" s="1419"/>
      <c r="F75" s="1419"/>
      <c r="G75" s="1419"/>
      <c r="H75" s="1419"/>
      <c r="I75" s="1419"/>
      <c r="J75" s="1419"/>
    </row>
    <row r="76" spans="1:10" ht="15.75" customHeight="1">
      <c r="A76" s="1419"/>
      <c r="B76" s="1419"/>
      <c r="C76" s="1419"/>
      <c r="D76" s="1419"/>
      <c r="E76" s="1419"/>
      <c r="F76" s="1419"/>
      <c r="G76" s="1419"/>
      <c r="H76" s="1419"/>
      <c r="I76" s="1419"/>
      <c r="J76" s="1419"/>
    </row>
    <row r="77" spans="1:10" ht="15.75" customHeight="1">
      <c r="A77" s="1419"/>
      <c r="B77" s="1419"/>
      <c r="C77" s="1419"/>
      <c r="D77" s="1419"/>
      <c r="E77" s="1419"/>
      <c r="F77" s="1419"/>
      <c r="G77" s="1419"/>
      <c r="H77" s="1419"/>
      <c r="I77" s="1419"/>
      <c r="J77" s="1419"/>
    </row>
    <row r="78" spans="1:10" ht="15.75" customHeight="1">
      <c r="A78" s="1419"/>
      <c r="B78" s="1419"/>
      <c r="C78" s="1419"/>
      <c r="D78" s="1419"/>
      <c r="E78" s="1419"/>
      <c r="F78" s="1419"/>
      <c r="G78" s="1419"/>
      <c r="H78" s="1419"/>
      <c r="I78" s="1419"/>
      <c r="J78" s="1419"/>
    </row>
    <row r="79" spans="1:10" ht="15.75" customHeight="1">
      <c r="A79" s="1419"/>
      <c r="B79" s="1419"/>
      <c r="C79" s="1419"/>
      <c r="D79" s="1419"/>
      <c r="E79" s="1419"/>
      <c r="F79" s="1419"/>
      <c r="G79" s="1419"/>
      <c r="H79" s="1419"/>
      <c r="I79" s="1419"/>
      <c r="J79" s="1419"/>
    </row>
    <row r="80" spans="1:10" ht="15.75" customHeight="1">
      <c r="A80" s="1419"/>
      <c r="B80" s="1419"/>
      <c r="C80" s="1419"/>
      <c r="D80" s="1419"/>
      <c r="E80" s="1419"/>
      <c r="F80" s="1419"/>
      <c r="G80" s="1419"/>
      <c r="H80" s="1419"/>
      <c r="I80" s="1419"/>
      <c r="J80" s="1419"/>
    </row>
    <row r="81" spans="1:10" ht="15.75" customHeight="1">
      <c r="A81" s="1419"/>
      <c r="B81" s="1419"/>
      <c r="C81" s="1419"/>
      <c r="D81" s="1419"/>
      <c r="E81" s="1419"/>
      <c r="F81" s="1419"/>
      <c r="G81" s="1419"/>
      <c r="H81" s="1419"/>
      <c r="I81" s="1419"/>
      <c r="J81" s="1419"/>
    </row>
    <row r="82" spans="1:10" ht="15.75" customHeight="1">
      <c r="A82" s="1419"/>
      <c r="B82" s="1419"/>
      <c r="C82" s="1419"/>
      <c r="D82" s="1419"/>
      <c r="E82" s="1419"/>
      <c r="F82" s="1419"/>
      <c r="G82" s="1419"/>
      <c r="H82" s="1419"/>
      <c r="I82" s="1419"/>
      <c r="J82" s="1419"/>
    </row>
    <row r="83" spans="1:10" ht="15.75" customHeight="1">
      <c r="A83" s="1419"/>
      <c r="B83" s="1419"/>
      <c r="C83" s="1419"/>
      <c r="D83" s="1419"/>
      <c r="E83" s="1419"/>
      <c r="F83" s="1419"/>
      <c r="G83" s="1419"/>
      <c r="H83" s="1419"/>
      <c r="I83" s="1419"/>
      <c r="J83" s="1419"/>
    </row>
    <row r="84" spans="1:10" ht="15.75" customHeight="1">
      <c r="A84" s="1419"/>
      <c r="B84" s="1419"/>
      <c r="C84" s="1419"/>
      <c r="D84" s="1419"/>
      <c r="E84" s="1419"/>
      <c r="F84" s="1419"/>
      <c r="G84" s="1419"/>
      <c r="H84" s="1419"/>
      <c r="I84" s="1419"/>
      <c r="J84" s="1419"/>
    </row>
    <row r="85" spans="1:10" ht="15.75" customHeight="1">
      <c r="A85" s="1419"/>
      <c r="B85" s="1419"/>
      <c r="C85" s="1419"/>
      <c r="D85" s="1419"/>
      <c r="E85" s="1419"/>
      <c r="F85" s="1419"/>
      <c r="G85" s="1419"/>
      <c r="H85" s="1419"/>
      <c r="I85" s="1419"/>
      <c r="J85" s="1419"/>
    </row>
    <row r="86" spans="1:10" ht="15.75" customHeight="1">
      <c r="A86" s="1419"/>
      <c r="B86" s="1419"/>
      <c r="C86" s="1419"/>
      <c r="D86" s="1419"/>
      <c r="E86" s="1419"/>
      <c r="F86" s="1419"/>
      <c r="G86" s="1419"/>
      <c r="H86" s="1419"/>
      <c r="I86" s="1419"/>
      <c r="J86" s="1419"/>
    </row>
    <row r="87" spans="1:10" ht="15.75" customHeight="1">
      <c r="A87" s="1419"/>
      <c r="B87" s="1419"/>
      <c r="C87" s="1419"/>
      <c r="D87" s="1419"/>
      <c r="E87" s="1419"/>
      <c r="F87" s="1419"/>
      <c r="G87" s="1419"/>
      <c r="H87" s="1419"/>
      <c r="I87" s="1419"/>
      <c r="J87" s="1419"/>
    </row>
    <row r="88" spans="1:10" ht="15.75" customHeight="1">
      <c r="A88" s="1419"/>
      <c r="B88" s="1419"/>
      <c r="C88" s="1419"/>
      <c r="D88" s="1419"/>
      <c r="E88" s="1419"/>
      <c r="F88" s="1419"/>
      <c r="G88" s="1419"/>
      <c r="H88" s="1419"/>
      <c r="I88" s="1419"/>
      <c r="J88" s="1419"/>
    </row>
    <row r="89" spans="1:10" ht="15.75" customHeight="1">
      <c r="A89" s="1419"/>
      <c r="B89" s="1419"/>
      <c r="C89" s="1419"/>
      <c r="D89" s="1419"/>
      <c r="E89" s="1419"/>
      <c r="F89" s="1419"/>
      <c r="G89" s="1419"/>
      <c r="H89" s="1419"/>
      <c r="I89" s="1419"/>
      <c r="J89" s="1419"/>
    </row>
    <row r="90" spans="1:10" ht="15.75" customHeight="1">
      <c r="A90" s="1419"/>
      <c r="B90" s="1419"/>
      <c r="C90" s="1419"/>
      <c r="D90" s="1419"/>
      <c r="E90" s="1419"/>
      <c r="F90" s="1419"/>
      <c r="G90" s="1419"/>
      <c r="H90" s="1419"/>
      <c r="I90" s="1419"/>
      <c r="J90" s="1419"/>
    </row>
    <row r="91" spans="1:10" ht="15.75" customHeight="1">
      <c r="A91" s="1419"/>
      <c r="B91" s="1419"/>
      <c r="C91" s="1419"/>
      <c r="D91" s="1419"/>
      <c r="E91" s="1419"/>
      <c r="F91" s="1419"/>
      <c r="G91" s="1419"/>
      <c r="H91" s="1419"/>
      <c r="I91" s="1419"/>
      <c r="J91" s="1419"/>
    </row>
    <row r="92" spans="1:10" ht="15.75" customHeight="1">
      <c r="A92" s="1419"/>
      <c r="B92" s="1419"/>
      <c r="C92" s="1419"/>
      <c r="D92" s="1419"/>
      <c r="E92" s="1419"/>
      <c r="F92" s="1419"/>
      <c r="G92" s="1419"/>
      <c r="H92" s="1419"/>
      <c r="I92" s="1419"/>
      <c r="J92" s="1419"/>
    </row>
    <row r="93" spans="1:10" ht="15.75" customHeight="1">
      <c r="A93" s="1419"/>
      <c r="B93" s="1419"/>
      <c r="C93" s="1419"/>
      <c r="D93" s="1419"/>
      <c r="E93" s="1419"/>
      <c r="F93" s="1419"/>
      <c r="G93" s="1419"/>
      <c r="H93" s="1419"/>
      <c r="I93" s="1419"/>
      <c r="J93" s="1419"/>
    </row>
    <row r="94" spans="1:10" ht="15.75" customHeight="1">
      <c r="A94" s="1419"/>
      <c r="B94" s="1419"/>
      <c r="C94" s="1419"/>
      <c r="D94" s="1419"/>
      <c r="E94" s="1419"/>
      <c r="F94" s="1419"/>
      <c r="G94" s="1419"/>
      <c r="H94" s="1419"/>
      <c r="I94" s="1419"/>
      <c r="J94" s="1419"/>
    </row>
    <row r="95" spans="1:10" ht="15.75" customHeight="1">
      <c r="A95" s="1419"/>
      <c r="B95" s="1419"/>
      <c r="C95" s="1419"/>
      <c r="D95" s="1419"/>
      <c r="E95" s="1419"/>
      <c r="F95" s="1419"/>
      <c r="G95" s="1419"/>
      <c r="H95" s="1419"/>
      <c r="I95" s="1419"/>
      <c r="J95" s="1419"/>
    </row>
    <row r="96" spans="1:10" ht="15.75" customHeight="1">
      <c r="A96" s="1419"/>
      <c r="B96" s="1419"/>
      <c r="C96" s="1419"/>
      <c r="D96" s="1419"/>
      <c r="E96" s="1419"/>
      <c r="F96" s="1419"/>
      <c r="G96" s="1419"/>
      <c r="H96" s="1419"/>
      <c r="I96" s="1419"/>
      <c r="J96" s="1419"/>
    </row>
    <row r="97" spans="1:10" ht="15.75" customHeight="1">
      <c r="A97" s="1419"/>
      <c r="B97" s="1419"/>
      <c r="C97" s="1419"/>
      <c r="D97" s="1419"/>
      <c r="E97" s="1419"/>
      <c r="F97" s="1419"/>
      <c r="G97" s="1419"/>
      <c r="H97" s="1419"/>
      <c r="I97" s="1419"/>
      <c r="J97" s="1419"/>
    </row>
    <row r="98" spans="1:10" ht="15.75" customHeight="1">
      <c r="A98" s="1419"/>
      <c r="B98" s="1419"/>
      <c r="C98" s="1419"/>
      <c r="D98" s="1419"/>
      <c r="E98" s="1419"/>
      <c r="F98" s="1419"/>
      <c r="G98" s="1419"/>
      <c r="H98" s="1419"/>
      <c r="I98" s="1419"/>
      <c r="J98" s="1419"/>
    </row>
    <row r="99" spans="1:10" ht="15.75" customHeight="1">
      <c r="A99" s="1419"/>
      <c r="B99" s="1419"/>
      <c r="C99" s="1419"/>
      <c r="D99" s="1419"/>
      <c r="E99" s="1419"/>
      <c r="F99" s="1419"/>
      <c r="G99" s="1419"/>
      <c r="H99" s="1419"/>
      <c r="I99" s="1419"/>
      <c r="J99" s="1419"/>
    </row>
    <row r="100" spans="1:10" ht="15.75" customHeight="1">
      <c r="A100" s="1419"/>
      <c r="B100" s="1419"/>
      <c r="C100" s="1419"/>
      <c r="D100" s="1419"/>
      <c r="E100" s="1419"/>
      <c r="F100" s="1419"/>
      <c r="G100" s="1419"/>
      <c r="H100" s="1419"/>
      <c r="I100" s="1419"/>
      <c r="J100" s="1419"/>
    </row>
    <row r="101" spans="1:10" ht="15.75" customHeight="1">
      <c r="A101" s="1419"/>
      <c r="B101" s="1419"/>
      <c r="C101" s="1419"/>
      <c r="D101" s="1419"/>
      <c r="E101" s="1419"/>
      <c r="F101" s="1419"/>
      <c r="G101" s="1419"/>
      <c r="H101" s="1419"/>
      <c r="I101" s="1419"/>
      <c r="J101" s="1419"/>
    </row>
    <row r="102" spans="1:10" ht="15.75" customHeight="1">
      <c r="A102" s="1419"/>
      <c r="B102" s="1419"/>
      <c r="C102" s="1419"/>
      <c r="D102" s="1419"/>
      <c r="E102" s="1419"/>
      <c r="F102" s="1419"/>
      <c r="G102" s="1419"/>
      <c r="H102" s="1419"/>
      <c r="I102" s="1419"/>
      <c r="J102" s="1419"/>
    </row>
    <row r="103" spans="1:10" ht="15.75" customHeight="1">
      <c r="A103" s="1419"/>
      <c r="B103" s="1419"/>
      <c r="C103" s="1419"/>
      <c r="D103" s="1419"/>
      <c r="E103" s="1419"/>
      <c r="F103" s="1419"/>
      <c r="G103" s="1419"/>
      <c r="H103" s="1419"/>
      <c r="I103" s="1419"/>
      <c r="J103" s="1419"/>
    </row>
    <row r="104" spans="1:10" ht="15.75" customHeight="1">
      <c r="A104" s="1419"/>
      <c r="B104" s="1419"/>
      <c r="C104" s="1419"/>
      <c r="D104" s="1419"/>
      <c r="E104" s="1419"/>
      <c r="F104" s="1419"/>
      <c r="G104" s="1419"/>
      <c r="H104" s="1419"/>
      <c r="I104" s="1419"/>
      <c r="J104" s="1419"/>
    </row>
    <row r="105" spans="1:10" ht="15.75" customHeight="1">
      <c r="A105" s="1419"/>
      <c r="B105" s="1419"/>
      <c r="C105" s="1419"/>
      <c r="D105" s="1419"/>
      <c r="E105" s="1419"/>
      <c r="F105" s="1419"/>
      <c r="G105" s="1419"/>
      <c r="H105" s="1419"/>
      <c r="I105" s="1419"/>
      <c r="J105" s="1419"/>
    </row>
    <row r="106" spans="1:10" ht="15.75" customHeight="1">
      <c r="A106" s="1419"/>
      <c r="B106" s="1419"/>
      <c r="C106" s="1419"/>
      <c r="D106" s="1419"/>
      <c r="E106" s="1419"/>
      <c r="F106" s="1419"/>
      <c r="G106" s="1419"/>
      <c r="H106" s="1419"/>
      <c r="I106" s="1419"/>
      <c r="J106" s="1419"/>
    </row>
    <row r="107" spans="1:10" ht="15.75" customHeight="1">
      <c r="A107" s="1419"/>
      <c r="B107" s="1419"/>
      <c r="C107" s="1419"/>
      <c r="D107" s="1419"/>
      <c r="E107" s="1419"/>
      <c r="F107" s="1419"/>
      <c r="G107" s="1419"/>
      <c r="H107" s="1419"/>
      <c r="I107" s="1419"/>
      <c r="J107" s="1419"/>
    </row>
    <row r="108" spans="1:10" ht="15.75" customHeight="1">
      <c r="A108" s="1419"/>
      <c r="B108" s="1419"/>
      <c r="C108" s="1419"/>
      <c r="D108" s="1419"/>
      <c r="E108" s="1419"/>
      <c r="F108" s="1419"/>
      <c r="G108" s="1419"/>
      <c r="H108" s="1419"/>
      <c r="I108" s="1419"/>
      <c r="J108" s="1419"/>
    </row>
    <row r="109" spans="1:10" ht="15.75" customHeight="1">
      <c r="A109" s="1419"/>
      <c r="B109" s="1419"/>
      <c r="C109" s="1419"/>
      <c r="D109" s="1419"/>
      <c r="E109" s="1419"/>
      <c r="F109" s="1419"/>
      <c r="G109" s="1419"/>
      <c r="H109" s="1419"/>
      <c r="I109" s="1419"/>
      <c r="J109" s="1419"/>
    </row>
    <row r="110" spans="1:10" ht="15.75" customHeight="1">
      <c r="A110" s="1419"/>
      <c r="B110" s="1419"/>
      <c r="C110" s="1419"/>
      <c r="D110" s="1419"/>
      <c r="E110" s="1419"/>
      <c r="F110" s="1419"/>
      <c r="G110" s="1419"/>
      <c r="H110" s="1419"/>
      <c r="I110" s="1419"/>
      <c r="J110" s="1419"/>
    </row>
    <row r="111" spans="1:10" ht="15.75" customHeight="1">
      <c r="A111" s="1419"/>
      <c r="B111" s="1419"/>
      <c r="C111" s="1419"/>
      <c r="D111" s="1419"/>
      <c r="E111" s="1419"/>
      <c r="F111" s="1419"/>
      <c r="G111" s="1419"/>
      <c r="H111" s="1419"/>
      <c r="I111" s="1419"/>
      <c r="J111" s="1419"/>
    </row>
    <row r="112" spans="1:10" ht="15.75" customHeight="1">
      <c r="A112" s="1419"/>
      <c r="B112" s="1419"/>
      <c r="C112" s="1419"/>
      <c r="D112" s="1419"/>
      <c r="E112" s="1419"/>
      <c r="F112" s="1419"/>
      <c r="G112" s="1419"/>
      <c r="H112" s="1419"/>
      <c r="I112" s="1419"/>
      <c r="J112" s="1419"/>
    </row>
    <row r="113" spans="1:10" ht="15.75" customHeight="1">
      <c r="A113" s="1419"/>
      <c r="B113" s="1419"/>
      <c r="C113" s="1419"/>
      <c r="D113" s="1419"/>
      <c r="E113" s="1419"/>
      <c r="F113" s="1419"/>
      <c r="G113" s="1419"/>
      <c r="H113" s="1419"/>
      <c r="I113" s="1419"/>
      <c r="J113" s="1419"/>
    </row>
    <row r="114" spans="1:10" ht="15.75" customHeight="1">
      <c r="A114" s="1419"/>
      <c r="B114" s="1419"/>
      <c r="C114" s="1419"/>
      <c r="D114" s="1419"/>
      <c r="E114" s="1419"/>
      <c r="F114" s="1419"/>
      <c r="G114" s="1419"/>
      <c r="H114" s="1419"/>
      <c r="I114" s="1419"/>
      <c r="J114" s="1419"/>
    </row>
    <row r="115" spans="1:10" ht="15.75" customHeight="1">
      <c r="A115" s="1419"/>
      <c r="B115" s="1419"/>
      <c r="C115" s="1419"/>
      <c r="D115" s="1419"/>
      <c r="E115" s="1419"/>
      <c r="F115" s="1419"/>
      <c r="G115" s="1419"/>
      <c r="H115" s="1419"/>
      <c r="I115" s="1419"/>
      <c r="J115" s="1419"/>
    </row>
    <row r="116" spans="1:10" ht="15.75" customHeight="1">
      <c r="A116" s="1419"/>
      <c r="B116" s="1419"/>
      <c r="C116" s="1419"/>
      <c r="D116" s="1419"/>
      <c r="E116" s="1419"/>
      <c r="F116" s="1419"/>
      <c r="G116" s="1419"/>
      <c r="H116" s="1419"/>
      <c r="I116" s="1419"/>
      <c r="J116" s="1419"/>
    </row>
    <row r="117" spans="1:10" ht="15.75" customHeight="1">
      <c r="A117" s="1419"/>
      <c r="B117" s="1419"/>
      <c r="C117" s="1419"/>
      <c r="D117" s="1419"/>
      <c r="E117" s="1419"/>
      <c r="F117" s="1419"/>
      <c r="G117" s="1419"/>
      <c r="H117" s="1419"/>
      <c r="I117" s="1419"/>
      <c r="J117" s="1419"/>
    </row>
    <row r="118" spans="1:10" ht="15.75" customHeight="1">
      <c r="A118" s="1419"/>
      <c r="B118" s="1419"/>
      <c r="C118" s="1419"/>
      <c r="D118" s="1419"/>
      <c r="E118" s="1419"/>
      <c r="F118" s="1419"/>
      <c r="G118" s="1419"/>
      <c r="H118" s="1419"/>
      <c r="I118" s="1419"/>
      <c r="J118" s="1419"/>
    </row>
    <row r="119" spans="1:10" ht="15.75" customHeight="1">
      <c r="A119" s="1419"/>
      <c r="B119" s="1419"/>
      <c r="C119" s="1419"/>
      <c r="D119" s="1419"/>
      <c r="E119" s="1419"/>
      <c r="F119" s="1419"/>
      <c r="G119" s="1419"/>
      <c r="H119" s="1419"/>
      <c r="I119" s="1419"/>
      <c r="J119" s="1419"/>
    </row>
    <row r="120" spans="1:10" ht="15.75" customHeight="1">
      <c r="A120" s="1419"/>
      <c r="B120" s="1419"/>
      <c r="C120" s="1419"/>
      <c r="D120" s="1419"/>
      <c r="E120" s="1419"/>
      <c r="F120" s="1419"/>
      <c r="G120" s="1419"/>
      <c r="H120" s="1419"/>
      <c r="I120" s="1419"/>
      <c r="J120" s="1419"/>
    </row>
    <row r="121" spans="1:10" ht="15.75" customHeight="1">
      <c r="A121" s="1419"/>
      <c r="B121" s="1419"/>
      <c r="C121" s="1419"/>
      <c r="D121" s="1419"/>
      <c r="E121" s="1419"/>
      <c r="F121" s="1419"/>
      <c r="G121" s="1419"/>
      <c r="H121" s="1419"/>
      <c r="I121" s="1419"/>
      <c r="J121" s="1419"/>
    </row>
    <row r="122" spans="1:10" ht="15.75" customHeight="1">
      <c r="A122" s="1419"/>
      <c r="B122" s="1419"/>
      <c r="C122" s="1419"/>
      <c r="D122" s="1419"/>
      <c r="E122" s="1419"/>
      <c r="F122" s="1419"/>
      <c r="G122" s="1419"/>
      <c r="H122" s="1419"/>
      <c r="I122" s="1419"/>
      <c r="J122" s="1419"/>
    </row>
    <row r="123" spans="1:10" ht="15.75" customHeight="1">
      <c r="A123" s="1419"/>
      <c r="B123" s="1419"/>
      <c r="C123" s="1419"/>
      <c r="D123" s="1419"/>
      <c r="E123" s="1419"/>
      <c r="F123" s="1419"/>
      <c r="G123" s="1419"/>
      <c r="H123" s="1419"/>
      <c r="I123" s="1419"/>
      <c r="J123" s="1419"/>
    </row>
    <row r="124" spans="1:10" ht="15.75" customHeight="1">
      <c r="A124" s="1419"/>
      <c r="B124" s="1419"/>
      <c r="C124" s="1419"/>
      <c r="D124" s="1419"/>
      <c r="E124" s="1419"/>
      <c r="F124" s="1419"/>
      <c r="G124" s="1419"/>
      <c r="H124" s="1419"/>
      <c r="I124" s="1419"/>
      <c r="J124" s="1419"/>
    </row>
    <row r="125" spans="1:10" ht="15.75" customHeight="1">
      <c r="A125" s="1419"/>
      <c r="B125" s="1419"/>
      <c r="C125" s="1419"/>
      <c r="D125" s="1419"/>
      <c r="E125" s="1419"/>
      <c r="F125" s="1419"/>
      <c r="G125" s="1419"/>
      <c r="H125" s="1419"/>
      <c r="I125" s="1419"/>
      <c r="J125" s="1419"/>
    </row>
    <row r="126" spans="1:10" ht="15.75" customHeight="1">
      <c r="A126" s="1419"/>
      <c r="B126" s="1419"/>
      <c r="C126" s="1419"/>
      <c r="D126" s="1419"/>
      <c r="E126" s="1419"/>
      <c r="F126" s="1419"/>
      <c r="G126" s="1419"/>
      <c r="H126" s="1419"/>
      <c r="I126" s="1419"/>
      <c r="J126" s="1419"/>
    </row>
    <row r="127" spans="1:10" ht="15.75" customHeight="1">
      <c r="A127" s="1419"/>
      <c r="B127" s="1419"/>
      <c r="C127" s="1419"/>
      <c r="D127" s="1419"/>
      <c r="E127" s="1419"/>
      <c r="F127" s="1419"/>
      <c r="G127" s="1419"/>
      <c r="H127" s="1419"/>
      <c r="I127" s="1419"/>
      <c r="J127" s="1419"/>
    </row>
    <row r="128" spans="1:10" ht="15.75" customHeight="1">
      <c r="A128" s="1419"/>
      <c r="B128" s="1419"/>
      <c r="C128" s="1419"/>
      <c r="D128" s="1419"/>
      <c r="E128" s="1419"/>
      <c r="F128" s="1419"/>
      <c r="G128" s="1419"/>
      <c r="H128" s="1419"/>
      <c r="I128" s="1419"/>
      <c r="J128" s="1419"/>
    </row>
    <row r="129" spans="1:10" ht="15.75" customHeight="1">
      <c r="A129" s="1419"/>
      <c r="B129" s="1419"/>
      <c r="C129" s="1419"/>
      <c r="D129" s="1419"/>
      <c r="E129" s="1419"/>
      <c r="F129" s="1419"/>
      <c r="G129" s="1419"/>
      <c r="H129" s="1419"/>
      <c r="I129" s="1419"/>
      <c r="J129" s="1419"/>
    </row>
    <row r="130" spans="1:10" ht="15.75" customHeight="1">
      <c r="A130" s="1419"/>
      <c r="B130" s="1419"/>
      <c r="C130" s="1419"/>
      <c r="D130" s="1419"/>
      <c r="E130" s="1419"/>
      <c r="F130" s="1419"/>
      <c r="G130" s="1419"/>
      <c r="H130" s="1419"/>
      <c r="I130" s="1419"/>
      <c r="J130" s="1419"/>
    </row>
    <row r="131" spans="1:10" ht="15.75" customHeight="1">
      <c r="A131" s="1419"/>
      <c r="B131" s="1419"/>
      <c r="C131" s="1419"/>
      <c r="D131" s="1419"/>
      <c r="E131" s="1419"/>
      <c r="F131" s="1419"/>
      <c r="G131" s="1419"/>
      <c r="H131" s="1419"/>
      <c r="I131" s="1419"/>
      <c r="J131" s="1419"/>
    </row>
    <row r="132" spans="1:10" ht="15.75" customHeight="1">
      <c r="A132" s="1419"/>
      <c r="B132" s="1419"/>
      <c r="C132" s="1419"/>
      <c r="D132" s="1419"/>
      <c r="E132" s="1419"/>
      <c r="F132" s="1419"/>
      <c r="G132" s="1419"/>
      <c r="H132" s="1419"/>
      <c r="I132" s="1419"/>
      <c r="J132" s="1419"/>
    </row>
    <row r="133" spans="1:10" ht="15.75" customHeight="1">
      <c r="A133" s="1419"/>
      <c r="B133" s="1419"/>
      <c r="C133" s="1419"/>
      <c r="D133" s="1419"/>
      <c r="E133" s="1419"/>
      <c r="F133" s="1419"/>
      <c r="G133" s="1419"/>
      <c r="H133" s="1419"/>
      <c r="I133" s="1419"/>
      <c r="J133" s="1419"/>
    </row>
    <row r="134" spans="1:10" ht="15.75" customHeight="1">
      <c r="A134" s="1419"/>
      <c r="B134" s="1419"/>
      <c r="C134" s="1419"/>
      <c r="D134" s="1419"/>
      <c r="E134" s="1419"/>
      <c r="F134" s="1419"/>
      <c r="G134" s="1419"/>
      <c r="H134" s="1419"/>
      <c r="I134" s="1419"/>
      <c r="J134" s="1419"/>
    </row>
    <row r="135" spans="1:10" ht="15.75" customHeight="1">
      <c r="A135" s="1419"/>
      <c r="B135" s="1419"/>
      <c r="C135" s="1419"/>
      <c r="D135" s="1419"/>
      <c r="E135" s="1419"/>
      <c r="F135" s="1419"/>
      <c r="G135" s="1419"/>
      <c r="H135" s="1419"/>
      <c r="I135" s="1419"/>
      <c r="J135" s="1419"/>
    </row>
    <row r="136" spans="1:10" ht="15.75" customHeight="1">
      <c r="A136" s="1419"/>
      <c r="B136" s="1419"/>
      <c r="C136" s="1419"/>
      <c r="D136" s="1419"/>
      <c r="E136" s="1419"/>
      <c r="F136" s="1419"/>
      <c r="G136" s="1419"/>
      <c r="H136" s="1419"/>
      <c r="I136" s="1419"/>
      <c r="J136" s="1419"/>
    </row>
    <row r="137" spans="1:10" ht="15.75" customHeight="1">
      <c r="A137" s="1419"/>
      <c r="B137" s="1419"/>
      <c r="C137" s="1419"/>
      <c r="D137" s="1419"/>
      <c r="E137" s="1419"/>
      <c r="F137" s="1419"/>
      <c r="G137" s="1419"/>
      <c r="H137" s="1419"/>
      <c r="I137" s="1419"/>
      <c r="J137" s="1419"/>
    </row>
    <row r="138" spans="1:10" ht="15.75" customHeight="1">
      <c r="A138" s="1419"/>
      <c r="B138" s="1419"/>
      <c r="C138" s="1419"/>
      <c r="D138" s="1419"/>
      <c r="E138" s="1419"/>
      <c r="F138" s="1419"/>
      <c r="G138" s="1419"/>
      <c r="H138" s="1419"/>
      <c r="I138" s="1419"/>
      <c r="J138" s="1419"/>
    </row>
    <row r="139" spans="1:10" ht="15.75" customHeight="1">
      <c r="A139" s="1419"/>
      <c r="B139" s="1419"/>
      <c r="C139" s="1419"/>
      <c r="D139" s="1419"/>
      <c r="E139" s="1419"/>
      <c r="F139" s="1419"/>
      <c r="G139" s="1419"/>
      <c r="H139" s="1419"/>
      <c r="I139" s="1419"/>
      <c r="J139" s="1419"/>
    </row>
    <row r="140" spans="1:10" ht="15.75" customHeight="1">
      <c r="A140" s="1419"/>
      <c r="B140" s="1419"/>
      <c r="C140" s="1419"/>
      <c r="D140" s="1419"/>
      <c r="E140" s="1419"/>
      <c r="F140" s="1419"/>
      <c r="G140" s="1419"/>
      <c r="H140" s="1419"/>
      <c r="I140" s="1419"/>
      <c r="J140" s="1419"/>
    </row>
    <row r="141" spans="1:10" ht="15.75" customHeight="1">
      <c r="A141" s="1419"/>
      <c r="B141" s="1419"/>
      <c r="C141" s="1419"/>
      <c r="D141" s="1419"/>
      <c r="E141" s="1419"/>
      <c r="F141" s="1419"/>
      <c r="G141" s="1419"/>
      <c r="H141" s="1419"/>
      <c r="I141" s="1419"/>
      <c r="J141" s="1419"/>
    </row>
    <row r="142" spans="1:10" ht="15.75" customHeight="1">
      <c r="A142" s="1419"/>
      <c r="B142" s="1419"/>
      <c r="C142" s="1419"/>
      <c r="D142" s="1419"/>
      <c r="E142" s="1419"/>
      <c r="F142" s="1419"/>
      <c r="G142" s="1419"/>
      <c r="H142" s="1419"/>
      <c r="I142" s="1419"/>
      <c r="J142" s="1419"/>
    </row>
    <row r="143" spans="1:10" ht="15.75" customHeight="1">
      <c r="A143" s="1419"/>
      <c r="B143" s="1419"/>
      <c r="C143" s="1419"/>
      <c r="D143" s="1419"/>
      <c r="E143" s="1419"/>
      <c r="F143" s="1419"/>
      <c r="G143" s="1419"/>
      <c r="H143" s="1419"/>
      <c r="I143" s="1419"/>
      <c r="J143" s="1419"/>
    </row>
    <row r="144" spans="1:10" ht="15.75" customHeight="1">
      <c r="A144" s="1419"/>
      <c r="B144" s="1419"/>
      <c r="C144" s="1419"/>
      <c r="D144" s="1419"/>
      <c r="E144" s="1419"/>
      <c r="F144" s="1419"/>
      <c r="G144" s="1419"/>
      <c r="H144" s="1419"/>
      <c r="I144" s="1419"/>
      <c r="J144" s="1419"/>
    </row>
    <row r="145" spans="1:10" ht="15.75" customHeight="1">
      <c r="A145" s="1419"/>
      <c r="B145" s="1419"/>
      <c r="C145" s="1419"/>
      <c r="D145" s="1419"/>
      <c r="E145" s="1419"/>
      <c r="F145" s="1419"/>
      <c r="G145" s="1419"/>
      <c r="H145" s="1419"/>
      <c r="I145" s="1419"/>
      <c r="J145" s="1419"/>
    </row>
    <row r="146" spans="1:10" ht="15.75" customHeight="1">
      <c r="A146" s="1419"/>
      <c r="B146" s="1419"/>
      <c r="C146" s="1419"/>
      <c r="D146" s="1419"/>
      <c r="E146" s="1419"/>
      <c r="F146" s="1419"/>
      <c r="G146" s="1419"/>
      <c r="H146" s="1419"/>
      <c r="I146" s="1419"/>
      <c r="J146" s="1419"/>
    </row>
    <row r="147" spans="1:10" ht="15.75" customHeight="1">
      <c r="A147" s="1419"/>
      <c r="B147" s="1419"/>
      <c r="C147" s="1419"/>
      <c r="D147" s="1419"/>
      <c r="E147" s="1419"/>
      <c r="F147" s="1419"/>
      <c r="G147" s="1419"/>
      <c r="H147" s="1419"/>
      <c r="I147" s="1419"/>
      <c r="J147" s="1419"/>
    </row>
    <row r="148" spans="1:10" ht="15.75" customHeight="1">
      <c r="A148" s="1419"/>
      <c r="B148" s="1419"/>
      <c r="C148" s="1419"/>
      <c r="D148" s="1419"/>
      <c r="E148" s="1419"/>
      <c r="F148" s="1419"/>
      <c r="G148" s="1419"/>
      <c r="H148" s="1419"/>
      <c r="I148" s="1419"/>
      <c r="J148" s="1419"/>
    </row>
    <row r="149" spans="1:10" ht="15.75" customHeight="1">
      <c r="A149" s="1419"/>
      <c r="B149" s="1419"/>
      <c r="C149" s="1419"/>
      <c r="D149" s="1419"/>
      <c r="E149" s="1419"/>
      <c r="F149" s="1419"/>
      <c r="G149" s="1419"/>
      <c r="H149" s="1419"/>
      <c r="I149" s="1419"/>
      <c r="J149" s="1419"/>
    </row>
    <row r="150" spans="1:10" ht="15.75" customHeight="1">
      <c r="A150" s="1419"/>
      <c r="B150" s="1419"/>
      <c r="C150" s="1419"/>
      <c r="D150" s="1419"/>
      <c r="E150" s="1419"/>
      <c r="F150" s="1419"/>
      <c r="G150" s="1419"/>
      <c r="H150" s="1419"/>
      <c r="I150" s="1419"/>
      <c r="J150" s="1419"/>
    </row>
    <row r="151" spans="1:10" ht="15.75" customHeight="1">
      <c r="A151" s="1419"/>
      <c r="B151" s="1419"/>
      <c r="C151" s="1419"/>
      <c r="D151" s="1419"/>
      <c r="E151" s="1419"/>
      <c r="F151" s="1419"/>
      <c r="G151" s="1419"/>
      <c r="H151" s="1419"/>
      <c r="I151" s="1419"/>
      <c r="J151" s="1419"/>
    </row>
    <row r="152" spans="1:10" ht="15.75" customHeight="1">
      <c r="A152" s="1419"/>
      <c r="B152" s="1419"/>
      <c r="C152" s="1419"/>
      <c r="D152" s="1419"/>
      <c r="E152" s="1419"/>
      <c r="F152" s="1419"/>
      <c r="G152" s="1419"/>
      <c r="H152" s="1419"/>
      <c r="I152" s="1419"/>
      <c r="J152" s="1419"/>
    </row>
    <row r="153" spans="1:10" ht="15.75" customHeight="1">
      <c r="A153" s="1419"/>
      <c r="B153" s="1419"/>
      <c r="C153" s="1419"/>
      <c r="D153" s="1419"/>
      <c r="E153" s="1419"/>
      <c r="F153" s="1419"/>
      <c r="G153" s="1419"/>
      <c r="H153" s="1419"/>
      <c r="I153" s="1419"/>
      <c r="J153" s="1419"/>
    </row>
    <row r="154" spans="1:10" ht="15.75" customHeight="1">
      <c r="A154" s="1419"/>
      <c r="B154" s="1419"/>
      <c r="C154" s="1419"/>
      <c r="D154" s="1419"/>
      <c r="E154" s="1419"/>
      <c r="F154" s="1419"/>
      <c r="G154" s="1419"/>
      <c r="H154" s="1419"/>
      <c r="I154" s="1419"/>
      <c r="J154" s="1419"/>
    </row>
    <row r="155" spans="1:10" ht="15.75" customHeight="1">
      <c r="A155" s="1419"/>
      <c r="B155" s="1419"/>
      <c r="C155" s="1419"/>
      <c r="D155" s="1419"/>
      <c r="E155" s="1419"/>
      <c r="F155" s="1419"/>
      <c r="G155" s="1419"/>
      <c r="H155" s="1419"/>
      <c r="I155" s="1419"/>
      <c r="J155" s="1419"/>
    </row>
    <row r="156" spans="1:10" ht="15.75" customHeight="1">
      <c r="A156" s="1419"/>
      <c r="B156" s="1419"/>
      <c r="C156" s="1419"/>
      <c r="D156" s="1419"/>
      <c r="E156" s="1419"/>
      <c r="F156" s="1419"/>
      <c r="G156" s="1419"/>
      <c r="H156" s="1419"/>
      <c r="I156" s="1419"/>
      <c r="J156" s="1419"/>
    </row>
    <row r="157" spans="1:10" ht="15.75" customHeight="1">
      <c r="A157" s="1419"/>
      <c r="B157" s="1419"/>
      <c r="C157" s="1419"/>
      <c r="D157" s="1419"/>
      <c r="E157" s="1419"/>
      <c r="F157" s="1419"/>
      <c r="G157" s="1419"/>
      <c r="H157" s="1419"/>
      <c r="I157" s="1419"/>
      <c r="J157" s="1419"/>
    </row>
    <row r="158" spans="1:10" ht="15.75" customHeight="1">
      <c r="A158" s="1419"/>
      <c r="B158" s="1419"/>
      <c r="C158" s="1419"/>
      <c r="D158" s="1419"/>
      <c r="E158" s="1419"/>
      <c r="F158" s="1419"/>
      <c r="G158" s="1419"/>
      <c r="H158" s="1419"/>
      <c r="I158" s="1419"/>
      <c r="J158" s="1419"/>
    </row>
    <row r="159" spans="1:10" ht="15.75" customHeight="1">
      <c r="A159" s="1419"/>
      <c r="B159" s="1419"/>
      <c r="C159" s="1419"/>
      <c r="D159" s="1419"/>
      <c r="E159" s="1419"/>
      <c r="F159" s="1419"/>
      <c r="G159" s="1419"/>
      <c r="H159" s="1419"/>
      <c r="I159" s="1419"/>
      <c r="J159" s="1419"/>
    </row>
    <row r="160" spans="1:10" ht="15.75" customHeight="1">
      <c r="A160" s="1419"/>
      <c r="B160" s="1419"/>
      <c r="C160" s="1419"/>
      <c r="D160" s="1419"/>
      <c r="E160" s="1419"/>
      <c r="F160" s="1419"/>
      <c r="G160" s="1419"/>
      <c r="H160" s="1419"/>
      <c r="I160" s="1419"/>
      <c r="J160" s="1419"/>
    </row>
    <row r="161" spans="1:10" ht="15.75" customHeight="1">
      <c r="A161" s="1419"/>
      <c r="B161" s="1419"/>
      <c r="C161" s="1419"/>
      <c r="D161" s="1419"/>
      <c r="E161" s="1419"/>
      <c r="F161" s="1419"/>
      <c r="G161" s="1419"/>
      <c r="H161" s="1419"/>
      <c r="I161" s="1419"/>
      <c r="J161" s="1419"/>
    </row>
    <row r="162" spans="1:10" ht="15.75" customHeight="1">
      <c r="A162" s="1419"/>
      <c r="B162" s="1419"/>
      <c r="C162" s="1419"/>
      <c r="D162" s="1419"/>
      <c r="E162" s="1419"/>
      <c r="F162" s="1419"/>
      <c r="G162" s="1419"/>
      <c r="H162" s="1419"/>
      <c r="I162" s="1419"/>
      <c r="J162" s="1419"/>
    </row>
    <row r="163" spans="1:10" ht="15.75" customHeight="1">
      <c r="A163" s="1419"/>
      <c r="B163" s="1419"/>
      <c r="C163" s="1419"/>
      <c r="D163" s="1419"/>
      <c r="E163" s="1419"/>
      <c r="F163" s="1419"/>
      <c r="G163" s="1419"/>
      <c r="H163" s="1419"/>
      <c r="I163" s="1419"/>
      <c r="J163" s="1419"/>
    </row>
    <row r="164" spans="1:10" ht="15.75" customHeight="1">
      <c r="A164" s="1419"/>
      <c r="B164" s="1419"/>
      <c r="C164" s="1419"/>
      <c r="D164" s="1419"/>
      <c r="E164" s="1419"/>
      <c r="F164" s="1419"/>
      <c r="G164" s="1419"/>
      <c r="H164" s="1419"/>
      <c r="I164" s="1419"/>
      <c r="J164" s="1419"/>
    </row>
    <row r="165" spans="1:10" ht="15.75" customHeight="1">
      <c r="A165" s="1419"/>
      <c r="B165" s="1419"/>
      <c r="C165" s="1419"/>
      <c r="D165" s="1419"/>
      <c r="E165" s="1419"/>
      <c r="F165" s="1419"/>
      <c r="G165" s="1419"/>
      <c r="H165" s="1419"/>
      <c r="I165" s="1419"/>
      <c r="J165" s="1419"/>
    </row>
    <row r="166" spans="1:10" ht="15.75" customHeight="1">
      <c r="A166" s="1419"/>
      <c r="B166" s="1419"/>
      <c r="C166" s="1419"/>
      <c r="D166" s="1419"/>
      <c r="E166" s="1419"/>
      <c r="F166" s="1419"/>
      <c r="G166" s="1419"/>
      <c r="H166" s="1419"/>
      <c r="I166" s="1419"/>
      <c r="J166" s="1419"/>
    </row>
    <row r="167" spans="1:10" ht="15.75" customHeight="1">
      <c r="A167" s="1419"/>
      <c r="B167" s="1419"/>
      <c r="C167" s="1419"/>
      <c r="D167" s="1419"/>
      <c r="E167" s="1419"/>
      <c r="F167" s="1419"/>
      <c r="G167" s="1419"/>
      <c r="H167" s="1419"/>
      <c r="I167" s="1419"/>
      <c r="J167" s="1419"/>
    </row>
    <row r="168" spans="1:10" ht="15.75" customHeight="1">
      <c r="A168" s="1419"/>
      <c r="B168" s="1419"/>
      <c r="C168" s="1419"/>
      <c r="D168" s="1419"/>
      <c r="E168" s="1419"/>
      <c r="F168" s="1419"/>
      <c r="G168" s="1419"/>
      <c r="H168" s="1419"/>
      <c r="I168" s="1419"/>
      <c r="J168" s="1419"/>
    </row>
    <row r="169" spans="1:10" ht="15.75" customHeight="1">
      <c r="A169" s="1419"/>
      <c r="B169" s="1419"/>
      <c r="C169" s="1419"/>
      <c r="D169" s="1419"/>
      <c r="E169" s="1419"/>
      <c r="F169" s="1419"/>
      <c r="G169" s="1419"/>
      <c r="H169" s="1419"/>
      <c r="I169" s="1419"/>
      <c r="J169" s="1419"/>
    </row>
    <row r="170" spans="1:10" ht="15.75" customHeight="1">
      <c r="A170" s="1419"/>
      <c r="B170" s="1419"/>
      <c r="C170" s="1419"/>
      <c r="D170" s="1419"/>
      <c r="E170" s="1419"/>
      <c r="F170" s="1419"/>
      <c r="G170" s="1419"/>
      <c r="H170" s="1419"/>
      <c r="I170" s="1419"/>
      <c r="J170" s="1419"/>
    </row>
    <row r="171" spans="1:10" ht="15.75" customHeight="1">
      <c r="A171" s="1419"/>
      <c r="B171" s="1419"/>
      <c r="C171" s="1419"/>
      <c r="D171" s="1419"/>
      <c r="E171" s="1419"/>
      <c r="F171" s="1419"/>
      <c r="G171" s="1419"/>
      <c r="H171" s="1419"/>
      <c r="I171" s="1419"/>
      <c r="J171" s="1419"/>
    </row>
    <row r="172" spans="1:10" ht="15.75" customHeight="1">
      <c r="A172" s="1419"/>
      <c r="B172" s="1419"/>
      <c r="C172" s="1419"/>
      <c r="D172" s="1419"/>
      <c r="E172" s="1419"/>
      <c r="F172" s="1419"/>
      <c r="G172" s="1419"/>
      <c r="H172" s="1419"/>
      <c r="I172" s="1419"/>
      <c r="J172" s="1419"/>
    </row>
    <row r="173" spans="1:10" ht="15.75" customHeight="1">
      <c r="A173" s="1419"/>
      <c r="B173" s="1419"/>
      <c r="C173" s="1419"/>
      <c r="D173" s="1419"/>
      <c r="E173" s="1419"/>
      <c r="F173" s="1419"/>
      <c r="G173" s="1419"/>
      <c r="H173" s="1419"/>
      <c r="I173" s="1419"/>
      <c r="J173" s="1419"/>
    </row>
    <row r="174" spans="1:10" ht="15.75" customHeight="1">
      <c r="A174" s="1419"/>
      <c r="B174" s="1419"/>
      <c r="C174" s="1419"/>
      <c r="D174" s="1419"/>
      <c r="E174" s="1419"/>
      <c r="F174" s="1419"/>
      <c r="G174" s="1419"/>
      <c r="H174" s="1419"/>
      <c r="I174" s="1419"/>
      <c r="J174" s="1419"/>
    </row>
    <row r="175" spans="1:10" ht="15.75" customHeight="1">
      <c r="A175" s="1419"/>
      <c r="B175" s="1419"/>
      <c r="C175" s="1419"/>
      <c r="D175" s="1419"/>
      <c r="E175" s="1419"/>
      <c r="F175" s="1419"/>
      <c r="G175" s="1419"/>
      <c r="H175" s="1419"/>
      <c r="I175" s="1419"/>
      <c r="J175" s="1419"/>
    </row>
    <row r="176" spans="1:10" ht="15.75" customHeight="1">
      <c r="A176" s="1419"/>
      <c r="B176" s="1419"/>
      <c r="C176" s="1419"/>
      <c r="D176" s="1419"/>
      <c r="E176" s="1419"/>
      <c r="F176" s="1419"/>
      <c r="G176" s="1419"/>
      <c r="H176" s="1419"/>
      <c r="I176" s="1419"/>
      <c r="J176" s="1419"/>
    </row>
    <row r="177" spans="1:10" ht="15.75" customHeight="1">
      <c r="A177" s="1419"/>
      <c r="B177" s="1419"/>
      <c r="C177" s="1419"/>
      <c r="D177" s="1419"/>
      <c r="E177" s="1419"/>
      <c r="F177" s="1419"/>
      <c r="G177" s="1419"/>
      <c r="H177" s="1419"/>
      <c r="I177" s="1419"/>
      <c r="J177" s="1419"/>
    </row>
    <row r="178" spans="1:10" ht="15.75" customHeight="1">
      <c r="A178" s="1419"/>
      <c r="B178" s="1419"/>
      <c r="C178" s="1419"/>
      <c r="D178" s="1419"/>
      <c r="E178" s="1419"/>
      <c r="F178" s="1419"/>
      <c r="G178" s="1419"/>
      <c r="H178" s="1419"/>
      <c r="I178" s="1419"/>
      <c r="J178" s="1419"/>
    </row>
    <row r="179" spans="1:10" ht="15.75" customHeight="1">
      <c r="A179" s="1419"/>
      <c r="B179" s="1419"/>
      <c r="C179" s="1419"/>
      <c r="D179" s="1419"/>
      <c r="E179" s="1419"/>
      <c r="F179" s="1419"/>
      <c r="G179" s="1419"/>
      <c r="H179" s="1419"/>
      <c r="I179" s="1419"/>
      <c r="J179" s="1419"/>
    </row>
    <row r="180" spans="1:10" ht="15.75" customHeight="1">
      <c r="A180" s="1419"/>
      <c r="B180" s="1419"/>
      <c r="C180" s="1419"/>
      <c r="D180" s="1419"/>
      <c r="E180" s="1419"/>
      <c r="F180" s="1419"/>
      <c r="G180" s="1419"/>
      <c r="H180" s="1419"/>
      <c r="I180" s="1419"/>
      <c r="J180" s="1419"/>
    </row>
    <row r="181" spans="1:10" ht="15.75" customHeight="1">
      <c r="A181" s="1419"/>
      <c r="B181" s="1419"/>
      <c r="C181" s="1419"/>
      <c r="D181" s="1419"/>
      <c r="E181" s="1419"/>
      <c r="F181" s="1419"/>
      <c r="G181" s="1419"/>
      <c r="H181" s="1419"/>
      <c r="I181" s="1419"/>
      <c r="J181" s="1419"/>
    </row>
    <row r="182" spans="1:10" ht="15.75" customHeight="1">
      <c r="A182" s="1419"/>
      <c r="B182" s="1419"/>
      <c r="C182" s="1419"/>
      <c r="D182" s="1419"/>
      <c r="E182" s="1419"/>
      <c r="F182" s="1419"/>
      <c r="G182" s="1419"/>
      <c r="H182" s="1419"/>
      <c r="I182" s="1419"/>
      <c r="J182" s="1419"/>
    </row>
    <row r="183" spans="1:10" ht="15.75" customHeight="1">
      <c r="A183" s="1419"/>
      <c r="B183" s="1419"/>
      <c r="C183" s="1419"/>
      <c r="D183" s="1419"/>
      <c r="E183" s="1419"/>
      <c r="F183" s="1419"/>
      <c r="G183" s="1419"/>
      <c r="H183" s="1419"/>
      <c r="I183" s="1419"/>
      <c r="J183" s="1419"/>
    </row>
    <row r="184" spans="1:10" ht="15.75" customHeight="1">
      <c r="A184" s="1419"/>
      <c r="B184" s="1419"/>
      <c r="C184" s="1419"/>
      <c r="D184" s="1419"/>
      <c r="E184" s="1419"/>
      <c r="F184" s="1419"/>
      <c r="G184" s="1419"/>
      <c r="H184" s="1419"/>
      <c r="I184" s="1419"/>
      <c r="J184" s="1419"/>
    </row>
    <row r="185" spans="1:10" ht="15.75" customHeight="1">
      <c r="A185" s="1419"/>
      <c r="B185" s="1419"/>
      <c r="C185" s="1419"/>
      <c r="D185" s="1419"/>
      <c r="E185" s="1419"/>
      <c r="F185" s="1419"/>
      <c r="G185" s="1419"/>
      <c r="H185" s="1419"/>
      <c r="I185" s="1419"/>
      <c r="J185" s="1419"/>
    </row>
    <row r="186" spans="1:10" ht="15.75" customHeight="1">
      <c r="A186" s="1419"/>
      <c r="B186" s="1419"/>
      <c r="C186" s="1419"/>
      <c r="D186" s="1419"/>
      <c r="E186" s="1419"/>
      <c r="F186" s="1419"/>
      <c r="G186" s="1419"/>
      <c r="H186" s="1419"/>
      <c r="I186" s="1419"/>
      <c r="J186" s="1419"/>
    </row>
    <row r="187" spans="1:10" ht="15.75" customHeight="1">
      <c r="A187" s="1419"/>
      <c r="B187" s="1419"/>
      <c r="C187" s="1419"/>
      <c r="D187" s="1419"/>
      <c r="E187" s="1419"/>
      <c r="F187" s="1419"/>
      <c r="G187" s="1419"/>
      <c r="H187" s="1419"/>
      <c r="I187" s="1419"/>
      <c r="J187" s="1419"/>
    </row>
    <row r="188" spans="1:10" ht="15.75" customHeight="1">
      <c r="A188" s="1419"/>
      <c r="B188" s="1419"/>
      <c r="C188" s="1419"/>
      <c r="D188" s="1419"/>
      <c r="E188" s="1419"/>
      <c r="F188" s="1419"/>
      <c r="G188" s="1419"/>
      <c r="H188" s="1419"/>
      <c r="I188" s="1419"/>
      <c r="J188" s="1419"/>
    </row>
    <row r="189" spans="1:10" ht="15.75" customHeight="1">
      <c r="A189" s="1419"/>
      <c r="B189" s="1419"/>
      <c r="C189" s="1419"/>
      <c r="D189" s="1419"/>
      <c r="E189" s="1419"/>
      <c r="F189" s="1419"/>
      <c r="G189" s="1419"/>
      <c r="H189" s="1419"/>
      <c r="I189" s="1419"/>
      <c r="J189" s="1419"/>
    </row>
    <row r="190" spans="1:10" ht="15.75" customHeight="1">
      <c r="A190" s="1419"/>
      <c r="B190" s="1419"/>
      <c r="C190" s="1419"/>
      <c r="D190" s="1419"/>
      <c r="E190" s="1419"/>
      <c r="F190" s="1419"/>
      <c r="G190" s="1419"/>
      <c r="H190" s="1419"/>
      <c r="I190" s="1419"/>
      <c r="J190" s="1419"/>
    </row>
    <row r="191" spans="1:10" ht="15.75" customHeight="1">
      <c r="A191" s="1419"/>
      <c r="B191" s="1419"/>
      <c r="C191" s="1419"/>
      <c r="D191" s="1419"/>
      <c r="E191" s="1419"/>
      <c r="F191" s="1419"/>
      <c r="G191" s="1419"/>
      <c r="H191" s="1419"/>
      <c r="I191" s="1419"/>
      <c r="J191" s="1419"/>
    </row>
    <row r="192" spans="1:10" ht="15.75" customHeight="1">
      <c r="A192" s="1419"/>
      <c r="B192" s="1419"/>
      <c r="C192" s="1419"/>
      <c r="D192" s="1419"/>
      <c r="E192" s="1419"/>
      <c r="F192" s="1419"/>
      <c r="G192" s="1419"/>
      <c r="H192" s="1419"/>
      <c r="I192" s="1419"/>
      <c r="J192" s="1419"/>
    </row>
    <row r="193" spans="1:10" ht="15.75" customHeight="1">
      <c r="A193" s="1419"/>
      <c r="B193" s="1419"/>
      <c r="C193" s="1419"/>
      <c r="D193" s="1419"/>
      <c r="E193" s="1419"/>
      <c r="F193" s="1419"/>
      <c r="G193" s="1419"/>
      <c r="H193" s="1419"/>
      <c r="I193" s="1419"/>
      <c r="J193" s="1419"/>
    </row>
    <row r="194" spans="1:10" ht="15.75" customHeight="1">
      <c r="A194" s="1419"/>
      <c r="B194" s="1419"/>
      <c r="C194" s="1419"/>
      <c r="D194" s="1419"/>
      <c r="E194" s="1419"/>
      <c r="F194" s="1419"/>
      <c r="G194" s="1419"/>
      <c r="H194" s="1419"/>
      <c r="I194" s="1419"/>
      <c r="J194" s="1419"/>
    </row>
    <row r="195" spans="1:10" ht="15.75" customHeight="1">
      <c r="A195" s="1419"/>
      <c r="B195" s="1419"/>
      <c r="C195" s="1419"/>
      <c r="D195" s="1419"/>
      <c r="E195" s="1419"/>
      <c r="F195" s="1419"/>
      <c r="G195" s="1419"/>
      <c r="H195" s="1419"/>
      <c r="I195" s="1419"/>
      <c r="J195" s="1419"/>
    </row>
    <row r="196" spans="1:10" ht="15.75" customHeight="1">
      <c r="A196" s="1419"/>
      <c r="B196" s="1419"/>
      <c r="C196" s="1419"/>
      <c r="D196" s="1419"/>
      <c r="E196" s="1419"/>
      <c r="F196" s="1419"/>
      <c r="G196" s="1419"/>
      <c r="H196" s="1419"/>
      <c r="I196" s="1419"/>
      <c r="J196" s="1419"/>
    </row>
    <row r="197" spans="1:10" ht="15.75" customHeight="1">
      <c r="A197" s="1419"/>
      <c r="B197" s="1419"/>
      <c r="C197" s="1419"/>
      <c r="D197" s="1419"/>
      <c r="E197" s="1419"/>
      <c r="F197" s="1419"/>
      <c r="G197" s="1419"/>
      <c r="H197" s="1419"/>
      <c r="I197" s="1419"/>
      <c r="J197" s="1419"/>
    </row>
    <row r="198" spans="1:10" ht="15.75" customHeight="1">
      <c r="A198" s="1419"/>
      <c r="B198" s="1419"/>
      <c r="C198" s="1419"/>
      <c r="D198" s="1419"/>
      <c r="E198" s="1419"/>
      <c r="F198" s="1419"/>
      <c r="G198" s="1419"/>
      <c r="H198" s="1419"/>
      <c r="I198" s="1419"/>
      <c r="J198" s="1419"/>
    </row>
    <row r="199" spans="1:10" ht="15.75" customHeight="1">
      <c r="A199" s="1419"/>
      <c r="B199" s="1419"/>
      <c r="C199" s="1419"/>
      <c r="D199" s="1419"/>
      <c r="E199" s="1419"/>
      <c r="F199" s="1419"/>
      <c r="G199" s="1419"/>
      <c r="H199" s="1419"/>
      <c r="I199" s="1419"/>
      <c r="J199" s="1419"/>
    </row>
    <row r="200" spans="1:10" ht="15.75" customHeight="1">
      <c r="A200" s="1419"/>
      <c r="B200" s="1419"/>
      <c r="C200" s="1419"/>
      <c r="D200" s="1419"/>
      <c r="E200" s="1419"/>
      <c r="F200" s="1419"/>
      <c r="G200" s="1419"/>
      <c r="H200" s="1419"/>
      <c r="I200" s="1419"/>
      <c r="J200" s="1419"/>
    </row>
    <row r="201" spans="1:10" ht="15.75" customHeight="1">
      <c r="A201" s="1419"/>
      <c r="B201" s="1419"/>
      <c r="C201" s="1419"/>
      <c r="D201" s="1419"/>
      <c r="E201" s="1419"/>
      <c r="F201" s="1419"/>
      <c r="G201" s="1419"/>
      <c r="H201" s="1419"/>
      <c r="I201" s="1419"/>
      <c r="J201" s="1419"/>
    </row>
    <row r="202" spans="1:10" ht="15.75" customHeight="1">
      <c r="A202" s="1419"/>
      <c r="B202" s="1419"/>
      <c r="C202" s="1419"/>
      <c r="D202" s="1419"/>
      <c r="E202" s="1419"/>
      <c r="F202" s="1419"/>
      <c r="G202" s="1419"/>
      <c r="H202" s="1419"/>
      <c r="I202" s="1419"/>
      <c r="J202" s="1419"/>
    </row>
    <row r="203" spans="1:10" ht="15.75" customHeight="1">
      <c r="A203" s="1419"/>
      <c r="B203" s="1419"/>
      <c r="C203" s="1419"/>
      <c r="D203" s="1419"/>
      <c r="E203" s="1419"/>
      <c r="F203" s="1419"/>
      <c r="G203" s="1419"/>
      <c r="H203" s="1419"/>
      <c r="I203" s="1419"/>
      <c r="J203" s="1419"/>
    </row>
    <row r="204" spans="1:10" ht="15.75" customHeight="1">
      <c r="A204" s="1419"/>
      <c r="B204" s="1419"/>
      <c r="C204" s="1419"/>
      <c r="D204" s="1419"/>
      <c r="E204" s="1419"/>
      <c r="F204" s="1419"/>
      <c r="G204" s="1419"/>
      <c r="H204" s="1419"/>
      <c r="I204" s="1419"/>
      <c r="J204" s="1419"/>
    </row>
    <row r="205" spans="1:10" ht="15.75" customHeight="1">
      <c r="A205" s="1419"/>
      <c r="B205" s="1419"/>
      <c r="C205" s="1419"/>
      <c r="D205" s="1419"/>
      <c r="E205" s="1419"/>
      <c r="F205" s="1419"/>
      <c r="G205" s="1419"/>
      <c r="H205" s="1419"/>
      <c r="I205" s="1419"/>
      <c r="J205" s="1419"/>
    </row>
    <row r="206" spans="1:10" ht="15.75" customHeight="1">
      <c r="A206" s="1419"/>
      <c r="B206" s="1419"/>
      <c r="C206" s="1419"/>
      <c r="D206" s="1419"/>
      <c r="E206" s="1419"/>
      <c r="F206" s="1419"/>
      <c r="G206" s="1419"/>
      <c r="H206" s="1419"/>
      <c r="I206" s="1419"/>
      <c r="J206" s="1419"/>
    </row>
    <row r="207" spans="1:10" ht="15.75" customHeight="1">
      <c r="A207" s="1419"/>
      <c r="B207" s="1419"/>
      <c r="C207" s="1419"/>
      <c r="D207" s="1419"/>
      <c r="E207" s="1419"/>
      <c r="F207" s="1419"/>
      <c r="G207" s="1419"/>
      <c r="H207" s="1419"/>
      <c r="I207" s="1419"/>
      <c r="J207" s="1419"/>
    </row>
    <row r="208" spans="1:10" ht="15.75" customHeight="1">
      <c r="A208" s="1419"/>
      <c r="B208" s="1419"/>
      <c r="C208" s="1419"/>
      <c r="D208" s="1419"/>
      <c r="E208" s="1419"/>
      <c r="F208" s="1419"/>
      <c r="G208" s="1419"/>
      <c r="H208" s="1419"/>
      <c r="I208" s="1419"/>
      <c r="J208" s="1419"/>
    </row>
    <row r="209" spans="1:10" ht="15.75" customHeight="1">
      <c r="A209" s="1419"/>
      <c r="B209" s="1419"/>
      <c r="C209" s="1419"/>
      <c r="D209" s="1419"/>
      <c r="E209" s="1419"/>
      <c r="F209" s="1419"/>
      <c r="G209" s="1419"/>
      <c r="H209" s="1419"/>
      <c r="I209" s="1419"/>
      <c r="J209" s="1419"/>
    </row>
    <row r="210" spans="1:10" ht="15.75" customHeight="1">
      <c r="A210" s="1419"/>
      <c r="B210" s="1419"/>
      <c r="C210" s="1419"/>
      <c r="D210" s="1419"/>
      <c r="E210" s="1419"/>
      <c r="F210" s="1419"/>
      <c r="G210" s="1419"/>
      <c r="H210" s="1419"/>
      <c r="I210" s="1419"/>
      <c r="J210" s="1419"/>
    </row>
    <row r="211" spans="1:10" ht="15.75" customHeight="1">
      <c r="A211" s="1419"/>
      <c r="B211" s="1419"/>
      <c r="C211" s="1419"/>
      <c r="D211" s="1419"/>
      <c r="E211" s="1419"/>
      <c r="F211" s="1419"/>
      <c r="G211" s="1419"/>
      <c r="H211" s="1419"/>
      <c r="I211" s="1419"/>
      <c r="J211" s="1419"/>
    </row>
    <row r="212" spans="1:10" ht="15.75" customHeight="1">
      <c r="A212" s="1419"/>
      <c r="B212" s="1419"/>
      <c r="C212" s="1419"/>
      <c r="D212" s="1419"/>
      <c r="E212" s="1419"/>
      <c r="F212" s="1419"/>
      <c r="G212" s="1419"/>
      <c r="H212" s="1419"/>
      <c r="I212" s="1419"/>
      <c r="J212" s="1419"/>
    </row>
    <row r="213" spans="1:10" ht="15.75" customHeight="1">
      <c r="A213" s="1419"/>
      <c r="B213" s="1419"/>
      <c r="C213" s="1419"/>
      <c r="D213" s="1419"/>
      <c r="E213" s="1419"/>
      <c r="F213" s="1419"/>
      <c r="G213" s="1419"/>
      <c r="H213" s="1419"/>
      <c r="I213" s="1419"/>
      <c r="J213" s="1419"/>
    </row>
    <row r="214" spans="1:10" ht="15.75" customHeight="1">
      <c r="A214" s="1419"/>
      <c r="B214" s="1419"/>
      <c r="C214" s="1419"/>
      <c r="D214" s="1419"/>
      <c r="E214" s="1419"/>
      <c r="F214" s="1419"/>
      <c r="G214" s="1419"/>
      <c r="H214" s="1419"/>
      <c r="I214" s="1419"/>
      <c r="J214" s="1419"/>
    </row>
    <row r="215" spans="1:10" ht="15.75" customHeight="1">
      <c r="A215" s="1419"/>
      <c r="B215" s="1419"/>
      <c r="C215" s="1419"/>
      <c r="D215" s="1419"/>
      <c r="E215" s="1419"/>
      <c r="F215" s="1419"/>
      <c r="G215" s="1419"/>
      <c r="H215" s="1419"/>
      <c r="I215" s="1419"/>
      <c r="J215" s="1419"/>
    </row>
    <row r="216" spans="1:10" ht="15.75" customHeight="1">
      <c r="A216" s="1419"/>
      <c r="B216" s="1419"/>
      <c r="C216" s="1419"/>
      <c r="D216" s="1419"/>
      <c r="E216" s="1419"/>
      <c r="F216" s="1419"/>
      <c r="G216" s="1419"/>
      <c r="H216" s="1419"/>
      <c r="I216" s="1419"/>
      <c r="J216" s="1419"/>
    </row>
    <row r="217" spans="1:10" ht="15.75" customHeight="1">
      <c r="A217" s="1419"/>
      <c r="B217" s="1419"/>
      <c r="C217" s="1419"/>
      <c r="D217" s="1419"/>
      <c r="E217" s="1419"/>
      <c r="F217" s="1419"/>
      <c r="G217" s="1419"/>
      <c r="H217" s="1419"/>
      <c r="I217" s="1419"/>
      <c r="J217" s="1419"/>
    </row>
    <row r="218" spans="1:10" ht="15.75" customHeight="1">
      <c r="A218" s="1419"/>
      <c r="B218" s="1419"/>
      <c r="C218" s="1419"/>
      <c r="D218" s="1419"/>
      <c r="E218" s="1419"/>
      <c r="F218" s="1419"/>
      <c r="G218" s="1419"/>
      <c r="H218" s="1419"/>
      <c r="I218" s="1419"/>
      <c r="J218" s="1419"/>
    </row>
    <row r="219" spans="1:10" ht="15.75" customHeight="1">
      <c r="A219" s="1419"/>
      <c r="B219" s="1419"/>
      <c r="C219" s="1419"/>
      <c r="D219" s="1419"/>
      <c r="E219" s="1419"/>
      <c r="F219" s="1419"/>
      <c r="G219" s="1419"/>
      <c r="H219" s="1419"/>
      <c r="I219" s="1419"/>
      <c r="J219" s="1419"/>
    </row>
    <row r="220" spans="1:10" ht="15.75" customHeight="1">
      <c r="A220" s="1419"/>
      <c r="B220" s="1419"/>
      <c r="C220" s="1419"/>
      <c r="D220" s="1419"/>
      <c r="E220" s="1419"/>
      <c r="F220" s="1419"/>
      <c r="G220" s="1419"/>
      <c r="H220" s="1419"/>
      <c r="I220" s="1419"/>
      <c r="J220" s="1419"/>
    </row>
    <row r="221" spans="1:10" ht="15.75" customHeight="1">
      <c r="A221" s="1419"/>
      <c r="B221" s="1419"/>
      <c r="C221" s="1419"/>
      <c r="D221" s="1419"/>
      <c r="E221" s="1419"/>
      <c r="F221" s="1419"/>
      <c r="G221" s="1419"/>
      <c r="H221" s="1419"/>
      <c r="I221" s="1419"/>
      <c r="J221" s="1419"/>
    </row>
    <row r="222" spans="1:10" ht="15.75" customHeight="1">
      <c r="A222" s="1419"/>
      <c r="B222" s="1419"/>
      <c r="C222" s="1419"/>
      <c r="D222" s="1419"/>
      <c r="E222" s="1419"/>
      <c r="F222" s="1419"/>
      <c r="G222" s="1419"/>
      <c r="H222" s="1419"/>
      <c r="I222" s="1419"/>
      <c r="J222" s="1419"/>
    </row>
    <row r="223" spans="1:10" ht="15.75" customHeight="1">
      <c r="A223" s="1419"/>
      <c r="B223" s="1419"/>
      <c r="C223" s="1419"/>
      <c r="D223" s="1419"/>
      <c r="E223" s="1419"/>
      <c r="F223" s="1419"/>
      <c r="G223" s="1419"/>
      <c r="H223" s="1419"/>
      <c r="I223" s="1419"/>
      <c r="J223" s="1419"/>
    </row>
    <row r="224" spans="1:10" ht="15.75" customHeight="1">
      <c r="A224" s="1419"/>
      <c r="B224" s="1419"/>
      <c r="C224" s="1419"/>
      <c r="D224" s="1419"/>
      <c r="E224" s="1419"/>
      <c r="F224" s="1419"/>
      <c r="G224" s="1419"/>
      <c r="H224" s="1419"/>
      <c r="I224" s="1419"/>
      <c r="J224" s="1419"/>
    </row>
    <row r="225" spans="1:10" ht="15.75" customHeight="1">
      <c r="A225" s="1419"/>
      <c r="B225" s="1419"/>
      <c r="C225" s="1419"/>
      <c r="D225" s="1419"/>
      <c r="E225" s="1419"/>
      <c r="F225" s="1419"/>
      <c r="G225" s="1419"/>
      <c r="H225" s="1419"/>
      <c r="I225" s="1419"/>
      <c r="J225" s="1419"/>
    </row>
    <row r="226" spans="1:10" ht="15.75" customHeight="1">
      <c r="A226" s="1419"/>
      <c r="B226" s="1419"/>
      <c r="C226" s="1419"/>
      <c r="D226" s="1419"/>
      <c r="E226" s="1419"/>
      <c r="F226" s="1419"/>
      <c r="G226" s="1419"/>
      <c r="H226" s="1419"/>
      <c r="I226" s="1419"/>
      <c r="J226" s="1419"/>
    </row>
    <row r="227" spans="1:10" ht="15.75" customHeight="1">
      <c r="A227" s="1419"/>
      <c r="B227" s="1419"/>
      <c r="C227" s="1419"/>
      <c r="D227" s="1419"/>
      <c r="E227" s="1419"/>
      <c r="F227" s="1419"/>
      <c r="G227" s="1419"/>
      <c r="H227" s="1419"/>
      <c r="I227" s="1419"/>
      <c r="J227" s="1419"/>
    </row>
    <row r="228" spans="1:10" ht="15.75" customHeight="1">
      <c r="A228" s="1419"/>
      <c r="B228" s="1419"/>
      <c r="C228" s="1419"/>
      <c r="D228" s="1419"/>
      <c r="E228" s="1419"/>
      <c r="F228" s="1419"/>
      <c r="G228" s="1419"/>
      <c r="H228" s="1419"/>
      <c r="I228" s="1419"/>
      <c r="J228" s="1419"/>
    </row>
    <row r="229" spans="1:10" ht="15.75" customHeight="1">
      <c r="A229" s="1419"/>
      <c r="B229" s="1419"/>
      <c r="C229" s="1419"/>
      <c r="D229" s="1419"/>
      <c r="E229" s="1419"/>
      <c r="F229" s="1419"/>
      <c r="G229" s="1419"/>
      <c r="H229" s="1419"/>
      <c r="I229" s="1419"/>
      <c r="J229" s="1419"/>
    </row>
    <row r="230" spans="1:10" ht="15.75" customHeight="1">
      <c r="A230" s="1419"/>
      <c r="B230" s="1419"/>
      <c r="C230" s="1419"/>
      <c r="D230" s="1419"/>
      <c r="E230" s="1419"/>
      <c r="F230" s="1419"/>
      <c r="G230" s="1419"/>
      <c r="H230" s="1419"/>
      <c r="I230" s="1419"/>
      <c r="J230" s="1419"/>
    </row>
    <row r="231" spans="1:10" ht="15.75" customHeight="1">
      <c r="A231" s="1419"/>
      <c r="B231" s="1419"/>
      <c r="C231" s="1419"/>
      <c r="D231" s="1419"/>
      <c r="E231" s="1419"/>
      <c r="F231" s="1419"/>
      <c r="G231" s="1419"/>
      <c r="H231" s="1419"/>
      <c r="I231" s="1419"/>
      <c r="J231" s="1419"/>
    </row>
    <row r="232" spans="1:10" ht="15.75" customHeight="1">
      <c r="A232" s="1419"/>
      <c r="B232" s="1419"/>
      <c r="C232" s="1419"/>
      <c r="D232" s="1419"/>
      <c r="E232" s="1419"/>
      <c r="F232" s="1419"/>
      <c r="G232" s="1419"/>
      <c r="H232" s="1419"/>
      <c r="I232" s="1419"/>
      <c r="J232" s="1419"/>
    </row>
    <row r="233" spans="1:10" ht="15.75" customHeight="1">
      <c r="A233" s="1419"/>
      <c r="B233" s="1419"/>
      <c r="C233" s="1419"/>
      <c r="D233" s="1419"/>
      <c r="E233" s="1419"/>
      <c r="F233" s="1419"/>
      <c r="G233" s="1419"/>
      <c r="H233" s="1419"/>
      <c r="I233" s="1419"/>
      <c r="J233" s="1419"/>
    </row>
    <row r="234" spans="1:10" ht="15.75" customHeight="1">
      <c r="A234" s="1419"/>
      <c r="B234" s="1419"/>
      <c r="C234" s="1419"/>
      <c r="D234" s="1419"/>
      <c r="E234" s="1419"/>
      <c r="F234" s="1419"/>
      <c r="G234" s="1419"/>
      <c r="H234" s="1419"/>
      <c r="I234" s="1419"/>
      <c r="J234" s="1419"/>
    </row>
    <row r="235" spans="1:10" ht="15.75" customHeight="1">
      <c r="A235" s="1419"/>
      <c r="B235" s="1419"/>
      <c r="C235" s="1419"/>
      <c r="D235" s="1419"/>
      <c r="E235" s="1419"/>
      <c r="F235" s="1419"/>
      <c r="G235" s="1419"/>
      <c r="H235" s="1419"/>
      <c r="I235" s="1419"/>
      <c r="J235" s="1419"/>
    </row>
    <row r="236" spans="1:10" ht="15.75" customHeight="1">
      <c r="A236" s="1419"/>
      <c r="B236" s="1419"/>
      <c r="C236" s="1419"/>
      <c r="D236" s="1419"/>
      <c r="E236" s="1419"/>
      <c r="F236" s="1419"/>
      <c r="G236" s="1419"/>
      <c r="H236" s="1419"/>
      <c r="I236" s="1419"/>
      <c r="J236" s="1419"/>
    </row>
    <row r="237" spans="1:10" ht="15.75" customHeight="1">
      <c r="A237" s="1419"/>
      <c r="B237" s="1419"/>
      <c r="C237" s="1419"/>
      <c r="D237" s="1419"/>
      <c r="E237" s="1419"/>
      <c r="F237" s="1419"/>
      <c r="G237" s="1419"/>
      <c r="H237" s="1419"/>
      <c r="I237" s="1419"/>
      <c r="J237" s="1419"/>
    </row>
    <row r="238" spans="1:10" ht="15.75" customHeight="1">
      <c r="A238" s="1419"/>
      <c r="B238" s="1419"/>
      <c r="C238" s="1419"/>
      <c r="D238" s="1419"/>
      <c r="E238" s="1419"/>
      <c r="F238" s="1419"/>
      <c r="G238" s="1419"/>
      <c r="H238" s="1419"/>
      <c r="I238" s="1419"/>
      <c r="J238" s="1419"/>
    </row>
    <row r="239" spans="1:10" ht="15.75" customHeight="1">
      <c r="A239" s="1419"/>
      <c r="B239" s="1419"/>
      <c r="C239" s="1419"/>
      <c r="D239" s="1419"/>
      <c r="E239" s="1419"/>
      <c r="F239" s="1419"/>
      <c r="G239" s="1419"/>
      <c r="H239" s="1419"/>
      <c r="I239" s="1419"/>
      <c r="J239" s="1419"/>
    </row>
    <row r="240" spans="1:10" ht="15.75" customHeight="1">
      <c r="A240" s="1419"/>
      <c r="B240" s="1419"/>
      <c r="C240" s="1419"/>
      <c r="D240" s="1419"/>
      <c r="E240" s="1419"/>
      <c r="F240" s="1419"/>
      <c r="G240" s="1419"/>
      <c r="H240" s="1419"/>
      <c r="I240" s="1419"/>
      <c r="J240" s="1419"/>
    </row>
    <row r="241" spans="1:10" ht="15.75" customHeight="1">
      <c r="A241" s="1419"/>
      <c r="B241" s="1419"/>
      <c r="C241" s="1419"/>
      <c r="D241" s="1419"/>
      <c r="E241" s="1419"/>
      <c r="F241" s="1419"/>
      <c r="G241" s="1419"/>
      <c r="H241" s="1419"/>
      <c r="I241" s="1419"/>
      <c r="J241" s="1419"/>
    </row>
    <row r="242" spans="1:10" ht="15.75" customHeight="1">
      <c r="A242" s="1419"/>
      <c r="B242" s="1419"/>
      <c r="C242" s="1419"/>
      <c r="D242" s="1419"/>
      <c r="E242" s="1419"/>
      <c r="F242" s="1419"/>
      <c r="G242" s="1419"/>
      <c r="H242" s="1419"/>
      <c r="I242" s="1419"/>
      <c r="J242" s="1419"/>
    </row>
    <row r="243" spans="1:10" ht="15.75" customHeight="1">
      <c r="A243" s="1419"/>
      <c r="B243" s="1419"/>
      <c r="C243" s="1419"/>
      <c r="D243" s="1419"/>
      <c r="E243" s="1419"/>
      <c r="F243" s="1419"/>
      <c r="G243" s="1419"/>
      <c r="H243" s="1419"/>
      <c r="I243" s="1419"/>
      <c r="J243" s="1419"/>
    </row>
    <row r="244" spans="1:10" ht="15.75" customHeight="1">
      <c r="A244" s="1419"/>
      <c r="B244" s="1419"/>
      <c r="C244" s="1419"/>
      <c r="D244" s="1419"/>
      <c r="E244" s="1419"/>
      <c r="F244" s="1419"/>
      <c r="G244" s="1419"/>
      <c r="H244" s="1419"/>
      <c r="I244" s="1419"/>
      <c r="J244" s="1419"/>
    </row>
    <row r="245" spans="1:10" ht="15.75" customHeight="1">
      <c r="A245" s="1419"/>
      <c r="B245" s="1419"/>
      <c r="C245" s="1419"/>
      <c r="D245" s="1419"/>
      <c r="E245" s="1419"/>
      <c r="F245" s="1419"/>
      <c r="G245" s="1419"/>
      <c r="H245" s="1419"/>
      <c r="I245" s="1419"/>
      <c r="J245" s="1419"/>
    </row>
    <row r="246" spans="1:10" ht="15.75" customHeight="1">
      <c r="A246" s="1419"/>
      <c r="B246" s="1419"/>
      <c r="C246" s="1419"/>
      <c r="D246" s="1419"/>
      <c r="E246" s="1419"/>
      <c r="F246" s="1419"/>
      <c r="G246" s="1419"/>
      <c r="H246" s="1419"/>
      <c r="I246" s="1419"/>
      <c r="J246" s="1419"/>
    </row>
    <row r="247" spans="1:10" ht="15.75" customHeight="1">
      <c r="A247" s="1419"/>
      <c r="B247" s="1419"/>
      <c r="C247" s="1419"/>
      <c r="D247" s="1419"/>
      <c r="E247" s="1419"/>
      <c r="F247" s="1419"/>
      <c r="G247" s="1419"/>
      <c r="H247" s="1419"/>
      <c r="I247" s="1419"/>
      <c r="J247" s="1419"/>
    </row>
    <row r="248" spans="1:10" ht="15.75" customHeight="1">
      <c r="A248" s="1419"/>
      <c r="B248" s="1419"/>
      <c r="C248" s="1419"/>
      <c r="D248" s="1419"/>
      <c r="E248" s="1419"/>
      <c r="F248" s="1419"/>
      <c r="G248" s="1419"/>
      <c r="H248" s="1419"/>
      <c r="I248" s="1419"/>
      <c r="J248" s="1419"/>
    </row>
    <row r="249" spans="1:10" ht="15.75" customHeight="1">
      <c r="A249" s="1419"/>
      <c r="B249" s="1419"/>
      <c r="C249" s="1419"/>
      <c r="D249" s="1419"/>
      <c r="E249" s="1419"/>
      <c r="F249" s="1419"/>
      <c r="G249" s="1419"/>
      <c r="H249" s="1419"/>
      <c r="I249" s="1419"/>
      <c r="J249" s="1419"/>
    </row>
    <row r="250" spans="1:10" ht="15.75" customHeight="1">
      <c r="A250" s="1418"/>
      <c r="B250" s="1418"/>
      <c r="C250" s="1418"/>
      <c r="D250" s="1418"/>
      <c r="E250" s="1418"/>
      <c r="F250" s="1418"/>
      <c r="G250" s="1418"/>
      <c r="H250" s="1418"/>
      <c r="I250" s="1418"/>
      <c r="J250" s="1418"/>
    </row>
    <row r="251" spans="1:10" ht="15.75" customHeight="1">
      <c r="A251" s="1418"/>
      <c r="B251" s="1418"/>
      <c r="C251" s="1418"/>
      <c r="D251" s="1418"/>
      <c r="E251" s="1418"/>
      <c r="F251" s="1418"/>
      <c r="G251" s="1418"/>
      <c r="H251" s="1418"/>
      <c r="I251" s="1418"/>
      <c r="J251" s="1418"/>
    </row>
    <row r="252" spans="1:10" ht="15.75" customHeight="1">
      <c r="A252" s="1418"/>
      <c r="B252" s="1418"/>
      <c r="C252" s="1418"/>
      <c r="D252" s="1418"/>
      <c r="E252" s="1418"/>
      <c r="F252" s="1418"/>
      <c r="G252" s="1418"/>
      <c r="H252" s="1418"/>
      <c r="I252" s="1418"/>
      <c r="J252" s="1418"/>
    </row>
    <row r="253" spans="1:10" ht="15.75" customHeight="1">
      <c r="A253" s="1418"/>
      <c r="B253" s="1418"/>
      <c r="C253" s="1418"/>
      <c r="D253" s="1418"/>
      <c r="E253" s="1418"/>
      <c r="F253" s="1418"/>
      <c r="G253" s="1418"/>
      <c r="H253" s="1418"/>
      <c r="I253" s="1418"/>
      <c r="J253" s="1418"/>
    </row>
    <row r="254" spans="1:10" ht="15.75" customHeight="1">
      <c r="A254" s="1418"/>
      <c r="B254" s="1418"/>
      <c r="C254" s="1418"/>
      <c r="D254" s="1418"/>
      <c r="E254" s="1418"/>
      <c r="F254" s="1418"/>
      <c r="G254" s="1418"/>
      <c r="H254" s="1418"/>
      <c r="I254" s="1418"/>
      <c r="J254" s="1418"/>
    </row>
    <row r="255" spans="1:10" ht="15.75" customHeight="1">
      <c r="A255" s="1418"/>
      <c r="B255" s="1418"/>
      <c r="C255" s="1418"/>
      <c r="D255" s="1418"/>
      <c r="E255" s="1418"/>
      <c r="F255" s="1418"/>
      <c r="G255" s="1418"/>
      <c r="H255" s="1418"/>
      <c r="I255" s="1418"/>
      <c r="J255" s="1418"/>
    </row>
    <row r="256" spans="1:10" ht="15.75" customHeight="1">
      <c r="A256" s="1418"/>
      <c r="B256" s="1418"/>
      <c r="C256" s="1418"/>
      <c r="D256" s="1418"/>
      <c r="E256" s="1418"/>
      <c r="F256" s="1418"/>
      <c r="G256" s="1418"/>
      <c r="H256" s="1418"/>
      <c r="I256" s="1418"/>
      <c r="J256" s="1418"/>
    </row>
    <row r="257" spans="1:10" ht="15.75" customHeight="1">
      <c r="A257" s="1418"/>
      <c r="B257" s="1418"/>
      <c r="C257" s="1418"/>
      <c r="D257" s="1418"/>
      <c r="E257" s="1418"/>
      <c r="F257" s="1418"/>
      <c r="G257" s="1418"/>
      <c r="H257" s="1418"/>
      <c r="I257" s="1418"/>
      <c r="J257" s="1418"/>
    </row>
    <row r="258" spans="1:10" ht="15.75" customHeight="1">
      <c r="A258" s="1418"/>
      <c r="B258" s="1418"/>
      <c r="C258" s="1418"/>
      <c r="D258" s="1418"/>
      <c r="E258" s="1418"/>
      <c r="F258" s="1418"/>
      <c r="G258" s="1418"/>
      <c r="H258" s="1418"/>
      <c r="I258" s="1418"/>
      <c r="J258" s="1418"/>
    </row>
    <row r="259" spans="1:10" ht="15.75" customHeight="1">
      <c r="A259" s="1418"/>
      <c r="B259" s="1418"/>
      <c r="C259" s="1418"/>
      <c r="D259" s="1418"/>
      <c r="E259" s="1418"/>
      <c r="F259" s="1418"/>
      <c r="G259" s="1418"/>
      <c r="H259" s="1418"/>
      <c r="I259" s="1418"/>
      <c r="J259" s="1418"/>
    </row>
    <row r="260" spans="1:10" ht="15.75" customHeight="1">
      <c r="A260" s="1418"/>
      <c r="B260" s="1418"/>
      <c r="C260" s="1418"/>
      <c r="D260" s="1418"/>
      <c r="E260" s="1418"/>
      <c r="F260" s="1418"/>
      <c r="G260" s="1418"/>
      <c r="H260" s="1418"/>
      <c r="I260" s="1418"/>
      <c r="J260" s="1418"/>
    </row>
    <row r="261" spans="1:10" ht="15.75" customHeight="1">
      <c r="A261" s="1418"/>
      <c r="B261" s="1418"/>
      <c r="C261" s="1418"/>
      <c r="D261" s="1418"/>
      <c r="E261" s="1418"/>
      <c r="F261" s="1418"/>
      <c r="G261" s="1418"/>
      <c r="H261" s="1418"/>
      <c r="I261" s="1418"/>
      <c r="J261" s="1418"/>
    </row>
    <row r="262" spans="1:10" ht="15.75" customHeight="1">
      <c r="A262" s="1418"/>
      <c r="B262" s="1418"/>
      <c r="C262" s="1418"/>
      <c r="D262" s="1418"/>
      <c r="E262" s="1418"/>
      <c r="F262" s="1418"/>
      <c r="G262" s="1418"/>
      <c r="H262" s="1418"/>
      <c r="I262" s="1418"/>
      <c r="J262" s="1418"/>
    </row>
    <row r="263" spans="1:10" ht="15.75" customHeight="1">
      <c r="A263" s="1418"/>
      <c r="B263" s="1418"/>
      <c r="C263" s="1418"/>
      <c r="D263" s="1418"/>
      <c r="E263" s="1418"/>
      <c r="F263" s="1418"/>
      <c r="G263" s="1418"/>
      <c r="H263" s="1418"/>
      <c r="I263" s="1418"/>
      <c r="J263" s="1418"/>
    </row>
    <row r="264" spans="1:10" ht="15.75" customHeight="1">
      <c r="A264" s="1418"/>
      <c r="B264" s="1418"/>
      <c r="C264" s="1418"/>
      <c r="D264" s="1418"/>
      <c r="E264" s="1418"/>
      <c r="F264" s="1418"/>
      <c r="G264" s="1418"/>
      <c r="H264" s="1418"/>
      <c r="I264" s="1418"/>
      <c r="J264" s="1418"/>
    </row>
    <row r="265" spans="1:10" ht="15.75" customHeight="1">
      <c r="A265" s="1418"/>
      <c r="B265" s="1418"/>
      <c r="C265" s="1418"/>
      <c r="D265" s="1418"/>
      <c r="E265" s="1418"/>
      <c r="F265" s="1418"/>
      <c r="G265" s="1418"/>
      <c r="H265" s="1418"/>
      <c r="I265" s="1418"/>
      <c r="J265" s="1418"/>
    </row>
    <row r="266" spans="1:10" ht="15.75" customHeight="1">
      <c r="A266" s="1418"/>
      <c r="B266" s="1418"/>
      <c r="C266" s="1418"/>
      <c r="D266" s="1418"/>
      <c r="E266" s="1418"/>
      <c r="F266" s="1418"/>
      <c r="G266" s="1418"/>
      <c r="H266" s="1418"/>
      <c r="I266" s="1418"/>
      <c r="J266" s="1418"/>
    </row>
    <row r="267" spans="1:10" ht="15.75" customHeight="1">
      <c r="A267" s="1418"/>
      <c r="B267" s="1418"/>
      <c r="C267" s="1418"/>
      <c r="D267" s="1418"/>
      <c r="E267" s="1418"/>
      <c r="F267" s="1418"/>
      <c r="G267" s="1418"/>
      <c r="H267" s="1418"/>
      <c r="I267" s="1418"/>
      <c r="J267" s="1418"/>
    </row>
    <row r="268" spans="1:10" ht="15.75" customHeight="1">
      <c r="A268" s="1418"/>
      <c r="B268" s="1418"/>
      <c r="C268" s="1418"/>
      <c r="D268" s="1418"/>
      <c r="E268" s="1418"/>
      <c r="F268" s="1418"/>
      <c r="G268" s="1418"/>
      <c r="H268" s="1418"/>
      <c r="I268" s="1418"/>
      <c r="J268" s="1418"/>
    </row>
    <row r="269" spans="1:10" ht="15.75" customHeight="1">
      <c r="A269" s="1418"/>
      <c r="B269" s="1418"/>
      <c r="C269" s="1418"/>
      <c r="D269" s="1418"/>
      <c r="E269" s="1418"/>
      <c r="F269" s="1418"/>
      <c r="G269" s="1418"/>
      <c r="H269" s="1418"/>
      <c r="I269" s="1418"/>
      <c r="J269" s="1418"/>
    </row>
    <row r="270" spans="1:10" ht="15.75" customHeight="1">
      <c r="A270" s="1418"/>
      <c r="B270" s="1418"/>
      <c r="C270" s="1418"/>
      <c r="D270" s="1418"/>
      <c r="E270" s="1418"/>
      <c r="F270" s="1418"/>
      <c r="G270" s="1418"/>
      <c r="H270" s="1418"/>
      <c r="I270" s="1418"/>
      <c r="J270" s="1418"/>
    </row>
    <row r="271" spans="1:10" ht="15.75" customHeight="1">
      <c r="A271" s="1418"/>
      <c r="B271" s="1418"/>
      <c r="C271" s="1418"/>
      <c r="D271" s="1418"/>
      <c r="E271" s="1418"/>
      <c r="F271" s="1418"/>
      <c r="G271" s="1418"/>
      <c r="H271" s="1418"/>
      <c r="I271" s="1418"/>
      <c r="J271" s="1418"/>
    </row>
    <row r="272" spans="1:10" ht="15.75" customHeight="1">
      <c r="A272" s="1418"/>
      <c r="B272" s="1418"/>
      <c r="C272" s="1418"/>
      <c r="D272" s="1418"/>
      <c r="E272" s="1418"/>
      <c r="F272" s="1418"/>
      <c r="G272" s="1418"/>
      <c r="H272" s="1418"/>
      <c r="I272" s="1418"/>
      <c r="J272" s="1418"/>
    </row>
    <row r="273" spans="1:10" ht="15.75" customHeight="1">
      <c r="A273" s="1418"/>
      <c r="B273" s="1418"/>
      <c r="C273" s="1418"/>
      <c r="D273" s="1418"/>
      <c r="E273" s="1418"/>
      <c r="F273" s="1418"/>
      <c r="G273" s="1418"/>
      <c r="H273" s="1418"/>
      <c r="I273" s="1418"/>
      <c r="J273" s="1418"/>
    </row>
    <row r="274" spans="1:10" ht="15.75" customHeight="1">
      <c r="A274" s="1418"/>
      <c r="B274" s="1418"/>
      <c r="C274" s="1418"/>
      <c r="D274" s="1418"/>
      <c r="E274" s="1418"/>
      <c r="F274" s="1418"/>
      <c r="G274" s="1418"/>
      <c r="H274" s="1418"/>
      <c r="I274" s="1418"/>
      <c r="J274" s="1418"/>
    </row>
    <row r="275" spans="1:10" ht="15.75" customHeight="1">
      <c r="A275" s="1418"/>
      <c r="B275" s="1418"/>
      <c r="C275" s="1418"/>
      <c r="D275" s="1418"/>
      <c r="E275" s="1418"/>
      <c r="F275" s="1418"/>
      <c r="G275" s="1418"/>
      <c r="H275" s="1418"/>
      <c r="I275" s="1418"/>
      <c r="J275" s="1418"/>
    </row>
    <row r="276" spans="1:10" ht="15.75" customHeight="1">
      <c r="A276" s="1418"/>
      <c r="B276" s="1418"/>
      <c r="C276" s="1418"/>
      <c r="D276" s="1418"/>
      <c r="E276" s="1418"/>
      <c r="F276" s="1418"/>
      <c r="G276" s="1418"/>
      <c r="H276" s="1418"/>
      <c r="I276" s="1418"/>
      <c r="J276" s="1418"/>
    </row>
    <row r="277" spans="1:10" ht="15.75" customHeight="1">
      <c r="A277" s="1418"/>
      <c r="B277" s="1418"/>
      <c r="C277" s="1418"/>
      <c r="D277" s="1418"/>
      <c r="E277" s="1418"/>
      <c r="F277" s="1418"/>
      <c r="G277" s="1418"/>
      <c r="H277" s="1418"/>
      <c r="I277" s="1418"/>
      <c r="J277" s="1418"/>
    </row>
    <row r="278" spans="1:10" ht="15.75" customHeight="1">
      <c r="A278" s="1418"/>
      <c r="B278" s="1418"/>
      <c r="C278" s="1418"/>
      <c r="D278" s="1418"/>
      <c r="E278" s="1418"/>
      <c r="F278" s="1418"/>
      <c r="G278" s="1418"/>
      <c r="H278" s="1418"/>
      <c r="I278" s="1418"/>
      <c r="J278" s="1418"/>
    </row>
    <row r="279" spans="1:10" ht="15.75" customHeight="1">
      <c r="A279" s="1418"/>
      <c r="B279" s="1418"/>
      <c r="C279" s="1418"/>
      <c r="D279" s="1418"/>
      <c r="E279" s="1418"/>
      <c r="F279" s="1418"/>
      <c r="G279" s="1418"/>
      <c r="H279" s="1418"/>
      <c r="I279" s="1418"/>
      <c r="J279" s="1418"/>
    </row>
    <row r="280" spans="1:10" ht="15.75" customHeight="1">
      <c r="A280" s="1418"/>
      <c r="B280" s="1418"/>
      <c r="C280" s="1418"/>
      <c r="D280" s="1418"/>
      <c r="E280" s="1418"/>
      <c r="F280" s="1418"/>
      <c r="G280" s="1418"/>
      <c r="H280" s="1418"/>
      <c r="I280" s="1418"/>
      <c r="J280" s="1418"/>
    </row>
    <row r="281" spans="1:10" ht="15.75" customHeight="1">
      <c r="A281" s="1418"/>
      <c r="B281" s="1418"/>
      <c r="C281" s="1418"/>
      <c r="D281" s="1418"/>
      <c r="E281" s="1418"/>
      <c r="F281" s="1418"/>
      <c r="G281" s="1418"/>
      <c r="H281" s="1418"/>
      <c r="I281" s="1418"/>
      <c r="J281" s="1418"/>
    </row>
    <row r="282" spans="1:10" ht="15.75" customHeight="1">
      <c r="A282" s="1418"/>
      <c r="B282" s="1418"/>
      <c r="C282" s="1418"/>
      <c r="D282" s="1418"/>
      <c r="E282" s="1418"/>
      <c r="F282" s="1418"/>
      <c r="G282" s="1418"/>
      <c r="H282" s="1418"/>
      <c r="I282" s="1418"/>
      <c r="J282" s="1418"/>
    </row>
    <row r="283" spans="1:10" ht="15.75" customHeight="1">
      <c r="A283" s="1418"/>
      <c r="B283" s="1418"/>
      <c r="C283" s="1418"/>
      <c r="D283" s="1418"/>
      <c r="E283" s="1418"/>
      <c r="F283" s="1418"/>
      <c r="G283" s="1418"/>
      <c r="H283" s="1418"/>
      <c r="I283" s="1418"/>
      <c r="J283" s="1418"/>
    </row>
    <row r="284" spans="1:10" ht="15.75" customHeight="1">
      <c r="A284" s="1418"/>
      <c r="B284" s="1418"/>
      <c r="C284" s="1418"/>
      <c r="D284" s="1418"/>
      <c r="E284" s="1418"/>
      <c r="F284" s="1418"/>
      <c r="G284" s="1418"/>
      <c r="H284" s="1418"/>
      <c r="I284" s="1418"/>
      <c r="J284" s="1418"/>
    </row>
    <row r="285" spans="1:10" ht="15.75" customHeight="1">
      <c r="A285" s="1418"/>
      <c r="B285" s="1418"/>
      <c r="C285" s="1418"/>
      <c r="D285" s="1418"/>
      <c r="E285" s="1418"/>
      <c r="F285" s="1418"/>
      <c r="G285" s="1418"/>
      <c r="H285" s="1418"/>
      <c r="I285" s="1418"/>
      <c r="J285" s="1418"/>
    </row>
    <row r="286" spans="1:10" ht="15.75" customHeight="1">
      <c r="A286" s="1418"/>
      <c r="B286" s="1418"/>
      <c r="C286" s="1418"/>
      <c r="D286" s="1418"/>
      <c r="E286" s="1418"/>
      <c r="F286" s="1418"/>
      <c r="G286" s="1418"/>
      <c r="H286" s="1418"/>
      <c r="I286" s="1418"/>
      <c r="J286" s="1418"/>
    </row>
    <row r="287" spans="1:10" ht="15.75" customHeight="1">
      <c r="A287" s="1418"/>
      <c r="B287" s="1418"/>
      <c r="C287" s="1418"/>
      <c r="D287" s="1418"/>
      <c r="E287" s="1418"/>
      <c r="F287" s="1418"/>
      <c r="G287" s="1418"/>
      <c r="H287" s="1418"/>
      <c r="I287" s="1418"/>
      <c r="J287" s="1418"/>
    </row>
    <row r="288" spans="1:10" ht="15.75" customHeight="1">
      <c r="A288" s="1418"/>
      <c r="B288" s="1418"/>
      <c r="C288" s="1418"/>
      <c r="D288" s="1418"/>
      <c r="E288" s="1418"/>
      <c r="F288" s="1418"/>
      <c r="G288" s="1418"/>
      <c r="H288" s="1418"/>
      <c r="I288" s="1418"/>
      <c r="J288" s="1418"/>
    </row>
    <row r="289" spans="1:10" ht="15.75" customHeight="1">
      <c r="A289" s="1418"/>
      <c r="B289" s="1418"/>
      <c r="C289" s="1418"/>
      <c r="D289" s="1418"/>
      <c r="E289" s="1418"/>
      <c r="F289" s="1418"/>
      <c r="G289" s="1418"/>
      <c r="H289" s="1418"/>
      <c r="I289" s="1418"/>
      <c r="J289" s="1418"/>
    </row>
    <row r="290" spans="1:10" ht="15.75" customHeight="1">
      <c r="A290" s="1418"/>
      <c r="B290" s="1418"/>
      <c r="C290" s="1418"/>
      <c r="D290" s="1418"/>
      <c r="E290" s="1418"/>
      <c r="F290" s="1418"/>
      <c r="G290" s="1418"/>
      <c r="H290" s="1418"/>
      <c r="I290" s="1418"/>
      <c r="J290" s="1418"/>
    </row>
    <row r="291" spans="1:10" ht="15.75" customHeight="1">
      <c r="A291" s="1418"/>
      <c r="B291" s="1418"/>
      <c r="C291" s="1418"/>
      <c r="D291" s="1418"/>
      <c r="E291" s="1418"/>
      <c r="F291" s="1418"/>
      <c r="G291" s="1418"/>
      <c r="H291" s="1418"/>
      <c r="I291" s="1418"/>
      <c r="J291" s="1418"/>
    </row>
    <row r="292" spans="1:10" ht="15.75" customHeight="1">
      <c r="A292" s="1418"/>
      <c r="B292" s="1418"/>
      <c r="C292" s="1418"/>
      <c r="D292" s="1418"/>
      <c r="E292" s="1418"/>
      <c r="F292" s="1418"/>
      <c r="G292" s="1418"/>
      <c r="H292" s="1418"/>
      <c r="I292" s="1418"/>
      <c r="J292" s="1418"/>
    </row>
    <row r="293" spans="1:10" ht="15.75" customHeight="1">
      <c r="A293" s="1418"/>
      <c r="B293" s="1418"/>
      <c r="C293" s="1418"/>
      <c r="D293" s="1418"/>
      <c r="E293" s="1418"/>
      <c r="F293" s="1418"/>
      <c r="G293" s="1418"/>
      <c r="H293" s="1418"/>
      <c r="I293" s="1418"/>
      <c r="J293" s="1418"/>
    </row>
    <row r="294" spans="1:10" ht="15.75" customHeight="1">
      <c r="A294" s="1418"/>
      <c r="B294" s="1418"/>
      <c r="C294" s="1418"/>
      <c r="D294" s="1418"/>
      <c r="E294" s="1418"/>
      <c r="F294" s="1418"/>
      <c r="G294" s="1418"/>
      <c r="H294" s="1418"/>
      <c r="I294" s="1418"/>
      <c r="J294" s="1418"/>
    </row>
    <row r="295" spans="1:10" ht="15.75" customHeight="1">
      <c r="A295" s="1418"/>
      <c r="B295" s="1418"/>
      <c r="C295" s="1418"/>
      <c r="D295" s="1418"/>
      <c r="E295" s="1418"/>
      <c r="F295" s="1418"/>
      <c r="G295" s="1418"/>
      <c r="H295" s="1418"/>
      <c r="I295" s="1418"/>
      <c r="J295" s="1418"/>
    </row>
    <row r="296" spans="1:10" ht="15.75" customHeight="1">
      <c r="A296" s="1418"/>
      <c r="B296" s="1418"/>
      <c r="C296" s="1418"/>
      <c r="D296" s="1418"/>
      <c r="E296" s="1418"/>
      <c r="F296" s="1418"/>
      <c r="G296" s="1418"/>
      <c r="H296" s="1418"/>
      <c r="I296" s="1418"/>
      <c r="J296" s="1418"/>
    </row>
    <row r="297" spans="1:10" ht="15.75" customHeight="1">
      <c r="A297" s="1418"/>
      <c r="B297" s="1418"/>
      <c r="C297" s="1418"/>
      <c r="D297" s="1418"/>
      <c r="E297" s="1418"/>
      <c r="F297" s="1418"/>
      <c r="G297" s="1418"/>
      <c r="H297" s="1418"/>
      <c r="I297" s="1418"/>
      <c r="J297" s="1418"/>
    </row>
    <row r="298" spans="1:10" ht="15.75" customHeight="1">
      <c r="A298" s="1418"/>
      <c r="B298" s="1418"/>
      <c r="C298" s="1418"/>
      <c r="D298" s="1418"/>
      <c r="E298" s="1418"/>
      <c r="F298" s="1418"/>
      <c r="G298" s="1418"/>
      <c r="H298" s="1418"/>
      <c r="I298" s="1418"/>
      <c r="J298" s="1418"/>
    </row>
    <row r="299" spans="1:10" ht="15.75" customHeight="1">
      <c r="A299" s="1418"/>
      <c r="B299" s="1418"/>
      <c r="C299" s="1418"/>
      <c r="D299" s="1418"/>
      <c r="E299" s="1418"/>
      <c r="F299" s="1418"/>
      <c r="G299" s="1418"/>
      <c r="H299" s="1418"/>
      <c r="I299" s="1418"/>
      <c r="J299" s="1418"/>
    </row>
    <row r="300" spans="1:10" ht="15.75" customHeight="1">
      <c r="A300" s="1418"/>
      <c r="B300" s="1418"/>
      <c r="C300" s="1418"/>
      <c r="D300" s="1418"/>
      <c r="E300" s="1418"/>
      <c r="F300" s="1418"/>
      <c r="G300" s="1418"/>
      <c r="H300" s="1418"/>
      <c r="I300" s="1418"/>
      <c r="J300" s="1418"/>
    </row>
    <row r="301" spans="1:10" ht="15.75" customHeight="1">
      <c r="A301" s="1418"/>
      <c r="B301" s="1418"/>
      <c r="C301" s="1418"/>
      <c r="D301" s="1418"/>
      <c r="E301" s="1418"/>
      <c r="F301" s="1418"/>
      <c r="G301" s="1418"/>
      <c r="H301" s="1418"/>
      <c r="I301" s="1418"/>
      <c r="J301" s="1418"/>
    </row>
    <row r="302" spans="1:10" ht="15.75" customHeight="1">
      <c r="A302" s="1418"/>
      <c r="B302" s="1418"/>
      <c r="C302" s="1418"/>
      <c r="D302" s="1418"/>
      <c r="E302" s="1418"/>
      <c r="F302" s="1418"/>
      <c r="G302" s="1418"/>
      <c r="H302" s="1418"/>
      <c r="I302" s="1418"/>
      <c r="J302" s="1418"/>
    </row>
    <row r="303" spans="1:10" ht="15.75" customHeight="1">
      <c r="A303" s="1418"/>
      <c r="B303" s="1418"/>
      <c r="C303" s="1418"/>
      <c r="D303" s="1418"/>
      <c r="E303" s="1418"/>
      <c r="F303" s="1418"/>
      <c r="G303" s="1418"/>
      <c r="H303" s="1418"/>
      <c r="I303" s="1418"/>
      <c r="J303" s="1418"/>
    </row>
    <row r="304" spans="1:10" ht="15.75" customHeight="1">
      <c r="A304" s="1418"/>
      <c r="B304" s="1418"/>
      <c r="C304" s="1418"/>
      <c r="D304" s="1418"/>
      <c r="E304" s="1418"/>
      <c r="F304" s="1418"/>
      <c r="G304" s="1418"/>
      <c r="H304" s="1418"/>
      <c r="I304" s="1418"/>
      <c r="J304" s="1418"/>
    </row>
    <row r="305" spans="1:10" ht="15.75" customHeight="1">
      <c r="A305" s="1418"/>
      <c r="B305" s="1418"/>
      <c r="C305" s="1418"/>
      <c r="D305" s="1418"/>
      <c r="E305" s="1418"/>
      <c r="F305" s="1418"/>
      <c r="G305" s="1418"/>
      <c r="H305" s="1418"/>
      <c r="I305" s="1418"/>
      <c r="J305" s="1418"/>
    </row>
    <row r="306" spans="1:10" ht="15.75" customHeight="1">
      <c r="A306" s="1418"/>
      <c r="B306" s="1418"/>
      <c r="C306" s="1418"/>
      <c r="D306" s="1418"/>
      <c r="E306" s="1418"/>
      <c r="F306" s="1418"/>
      <c r="G306" s="1418"/>
      <c r="H306" s="1418"/>
      <c r="I306" s="1418"/>
      <c r="J306" s="1418"/>
    </row>
    <row r="307" spans="1:10" ht="15.75" customHeight="1">
      <c r="A307" s="1418"/>
      <c r="B307" s="1418"/>
      <c r="C307" s="1418"/>
      <c r="D307" s="1418"/>
      <c r="E307" s="1418"/>
      <c r="F307" s="1418"/>
      <c r="G307" s="1418"/>
      <c r="H307" s="1418"/>
      <c r="I307" s="1418"/>
      <c r="J307" s="1418"/>
    </row>
    <row r="308" spans="1:10" ht="15.75" customHeight="1">
      <c r="A308" s="1418"/>
      <c r="B308" s="1418"/>
      <c r="C308" s="1418"/>
      <c r="D308" s="1418"/>
      <c r="E308" s="1418"/>
      <c r="F308" s="1418"/>
      <c r="G308" s="1418"/>
      <c r="H308" s="1418"/>
      <c r="I308" s="1418"/>
      <c r="J308" s="1418"/>
    </row>
    <row r="309" spans="1:10" ht="15.75" customHeight="1">
      <c r="A309" s="1418"/>
      <c r="B309" s="1418"/>
      <c r="C309" s="1418"/>
      <c r="D309" s="1418"/>
      <c r="E309" s="1418"/>
      <c r="F309" s="1418"/>
      <c r="G309" s="1418"/>
      <c r="H309" s="1418"/>
      <c r="I309" s="1418"/>
      <c r="J309" s="1418"/>
    </row>
    <row r="310" spans="1:10" ht="15.75" customHeight="1">
      <c r="A310" s="1418"/>
      <c r="B310" s="1418"/>
      <c r="C310" s="1418"/>
      <c r="D310" s="1418"/>
      <c r="E310" s="1418"/>
      <c r="F310" s="1418"/>
      <c r="G310" s="1418"/>
      <c r="H310" s="1418"/>
      <c r="I310" s="1418"/>
      <c r="J310" s="1418"/>
    </row>
    <row r="311" spans="1:10" ht="15.75" customHeight="1">
      <c r="A311" s="1418"/>
      <c r="B311" s="1418"/>
      <c r="C311" s="1418"/>
      <c r="D311" s="1418"/>
      <c r="E311" s="1418"/>
      <c r="F311" s="1418"/>
      <c r="G311" s="1418"/>
      <c r="H311" s="1418"/>
      <c r="I311" s="1418"/>
      <c r="J311" s="1418"/>
    </row>
    <row r="312" spans="1:10" ht="15.75" customHeight="1">
      <c r="A312" s="1418"/>
      <c r="B312" s="1418"/>
      <c r="C312" s="1418"/>
      <c r="D312" s="1418"/>
      <c r="E312" s="1418"/>
      <c r="F312" s="1418"/>
      <c r="G312" s="1418"/>
      <c r="H312" s="1418"/>
      <c r="I312" s="1418"/>
      <c r="J312" s="1418"/>
    </row>
    <row r="313" spans="1:10" ht="15.75" customHeight="1">
      <c r="A313" s="1418"/>
      <c r="B313" s="1418"/>
      <c r="C313" s="1418"/>
      <c r="D313" s="1418"/>
      <c r="E313" s="1418"/>
      <c r="F313" s="1418"/>
      <c r="G313" s="1418"/>
      <c r="H313" s="1418"/>
      <c r="I313" s="1418"/>
      <c r="J313" s="1418"/>
    </row>
    <row r="314" spans="1:10" ht="15.75" customHeight="1">
      <c r="A314" s="1418"/>
      <c r="B314" s="1418"/>
      <c r="C314" s="1418"/>
      <c r="D314" s="1418"/>
      <c r="E314" s="1418"/>
      <c r="F314" s="1418"/>
      <c r="G314" s="1418"/>
      <c r="H314" s="1418"/>
      <c r="I314" s="1418"/>
      <c r="J314" s="1418"/>
    </row>
    <row r="315" spans="1:10" ht="15.75" customHeight="1">
      <c r="A315" s="1418"/>
      <c r="B315" s="1418"/>
      <c r="C315" s="1418"/>
      <c r="D315" s="1418"/>
      <c r="E315" s="1418"/>
      <c r="F315" s="1418"/>
      <c r="G315" s="1418"/>
      <c r="H315" s="1418"/>
      <c r="I315" s="1418"/>
      <c r="J315" s="1418"/>
    </row>
    <row r="316" spans="1:10" ht="15.75" customHeight="1">
      <c r="A316" s="1418"/>
      <c r="B316" s="1418"/>
      <c r="C316" s="1418"/>
      <c r="D316" s="1418"/>
      <c r="E316" s="1418"/>
      <c r="F316" s="1418"/>
      <c r="G316" s="1418"/>
      <c r="H316" s="1418"/>
      <c r="I316" s="1418"/>
      <c r="J316" s="1418"/>
    </row>
    <row r="317" spans="1:10" ht="15.75" customHeight="1">
      <c r="A317" s="1418"/>
      <c r="B317" s="1418"/>
      <c r="C317" s="1418"/>
      <c r="D317" s="1418"/>
      <c r="E317" s="1418"/>
      <c r="F317" s="1418"/>
      <c r="G317" s="1418"/>
      <c r="H317" s="1418"/>
      <c r="I317" s="1418"/>
      <c r="J317" s="1418"/>
    </row>
    <row r="318" spans="1:10" ht="15.75" customHeight="1">
      <c r="A318" s="1418"/>
      <c r="B318" s="1418"/>
      <c r="C318" s="1418"/>
      <c r="D318" s="1418"/>
      <c r="E318" s="1418"/>
      <c r="F318" s="1418"/>
      <c r="G318" s="1418"/>
      <c r="H318" s="1418"/>
      <c r="I318" s="1418"/>
      <c r="J318" s="1418"/>
    </row>
    <row r="319" spans="1:10" ht="15.75" customHeight="1">
      <c r="A319" s="1418"/>
      <c r="B319" s="1418"/>
      <c r="C319" s="1418"/>
      <c r="D319" s="1418"/>
      <c r="E319" s="1418"/>
      <c r="F319" s="1418"/>
      <c r="G319" s="1418"/>
      <c r="H319" s="1418"/>
      <c r="I319" s="1418"/>
      <c r="J319" s="1418"/>
    </row>
    <row r="320" spans="1:10" ht="15.75" customHeight="1">
      <c r="A320" s="1418"/>
      <c r="B320" s="1418"/>
      <c r="C320" s="1418"/>
      <c r="D320" s="1418"/>
      <c r="E320" s="1418"/>
      <c r="F320" s="1418"/>
      <c r="G320" s="1418"/>
      <c r="H320" s="1418"/>
      <c r="I320" s="1418"/>
      <c r="J320" s="1418"/>
    </row>
    <row r="321" spans="1:10" ht="15.75" customHeight="1">
      <c r="A321" s="1418"/>
      <c r="B321" s="1418"/>
      <c r="C321" s="1418"/>
      <c r="D321" s="1418"/>
      <c r="E321" s="1418"/>
      <c r="F321" s="1418"/>
      <c r="G321" s="1418"/>
      <c r="H321" s="1418"/>
      <c r="I321" s="1418"/>
      <c r="J321" s="1418"/>
    </row>
    <row r="322" spans="1:10" ht="15.75" customHeight="1">
      <c r="A322" s="1418"/>
      <c r="B322" s="1418"/>
      <c r="C322" s="1418"/>
      <c r="D322" s="1418"/>
      <c r="E322" s="1418"/>
      <c r="F322" s="1418"/>
      <c r="G322" s="1418"/>
      <c r="H322" s="1418"/>
      <c r="I322" s="1418"/>
      <c r="J322" s="1418"/>
    </row>
    <row r="323" spans="1:10" ht="15.75" customHeight="1">
      <c r="A323" s="1418"/>
      <c r="B323" s="1418"/>
      <c r="C323" s="1418"/>
      <c r="D323" s="1418"/>
      <c r="E323" s="1418"/>
      <c r="F323" s="1418"/>
      <c r="G323" s="1418"/>
      <c r="H323" s="1418"/>
      <c r="I323" s="1418"/>
      <c r="J323" s="1418"/>
    </row>
    <row r="324" spans="1:10" ht="15.75" customHeight="1">
      <c r="A324" s="1418"/>
      <c r="B324" s="1418"/>
      <c r="C324" s="1418"/>
      <c r="D324" s="1418"/>
      <c r="E324" s="1418"/>
      <c r="F324" s="1418"/>
      <c r="G324" s="1418"/>
      <c r="H324" s="1418"/>
      <c r="I324" s="1418"/>
      <c r="J324" s="1418"/>
    </row>
    <row r="325" spans="1:10" ht="15.75" customHeight="1">
      <c r="A325" s="1418"/>
      <c r="B325" s="1418"/>
      <c r="C325" s="1418"/>
      <c r="D325" s="1418"/>
      <c r="E325" s="1418"/>
      <c r="F325" s="1418"/>
      <c r="G325" s="1418"/>
      <c r="H325" s="1418"/>
      <c r="I325" s="1418"/>
      <c r="J325" s="1418"/>
    </row>
    <row r="326" spans="1:10" ht="15.75" customHeight="1">
      <c r="A326" s="1418"/>
      <c r="B326" s="1418"/>
      <c r="C326" s="1418"/>
      <c r="D326" s="1418"/>
      <c r="E326" s="1418"/>
      <c r="F326" s="1418"/>
      <c r="G326" s="1418"/>
      <c r="H326" s="1418"/>
      <c r="I326" s="1418"/>
      <c r="J326" s="1418"/>
    </row>
    <row r="327" spans="1:10" ht="15.75" customHeight="1">
      <c r="A327" s="1418"/>
      <c r="B327" s="1418"/>
      <c r="C327" s="1418"/>
      <c r="D327" s="1418"/>
      <c r="E327" s="1418"/>
      <c r="F327" s="1418"/>
      <c r="G327" s="1418"/>
      <c r="H327" s="1418"/>
      <c r="I327" s="1418"/>
      <c r="J327" s="1418"/>
    </row>
    <row r="328" spans="1:10" ht="15.75" customHeight="1">
      <c r="A328" s="1418"/>
      <c r="B328" s="1418"/>
      <c r="C328" s="1418"/>
      <c r="D328" s="1418"/>
      <c r="E328" s="1418"/>
      <c r="F328" s="1418"/>
      <c r="G328" s="1418"/>
      <c r="H328" s="1418"/>
      <c r="I328" s="1418"/>
      <c r="J328" s="1418"/>
    </row>
    <row r="329" spans="1:10" ht="15.75" customHeight="1">
      <c r="A329" s="1418"/>
      <c r="B329" s="1418"/>
      <c r="C329" s="1418"/>
      <c r="D329" s="1418"/>
      <c r="E329" s="1418"/>
      <c r="F329" s="1418"/>
      <c r="G329" s="1418"/>
      <c r="H329" s="1418"/>
      <c r="I329" s="1418"/>
      <c r="J329" s="1418"/>
    </row>
    <row r="330" spans="1:10" ht="15.75" customHeight="1">
      <c r="A330" s="1418"/>
      <c r="B330" s="1418"/>
      <c r="C330" s="1418"/>
      <c r="D330" s="1418"/>
      <c r="E330" s="1418"/>
      <c r="F330" s="1418"/>
      <c r="G330" s="1418"/>
      <c r="H330" s="1418"/>
      <c r="I330" s="1418"/>
      <c r="J330" s="1418"/>
    </row>
    <row r="331" spans="1:10" ht="15.75" customHeight="1">
      <c r="A331" s="1418"/>
      <c r="B331" s="1418"/>
      <c r="C331" s="1418"/>
      <c r="D331" s="1418"/>
      <c r="E331" s="1418"/>
      <c r="F331" s="1418"/>
      <c r="G331" s="1418"/>
      <c r="H331" s="1418"/>
      <c r="I331" s="1418"/>
      <c r="J331" s="1418"/>
    </row>
    <row r="332" spans="1:10" ht="15.75" customHeight="1">
      <c r="A332" s="1418"/>
      <c r="B332" s="1418"/>
      <c r="C332" s="1418"/>
      <c r="D332" s="1418"/>
      <c r="E332" s="1418"/>
      <c r="F332" s="1418"/>
      <c r="G332" s="1418"/>
      <c r="H332" s="1418"/>
      <c r="I332" s="1418"/>
      <c r="J332" s="1418"/>
    </row>
    <row r="333" spans="1:10" ht="15.75" customHeight="1">
      <c r="A333" s="1418"/>
      <c r="B333" s="1418"/>
      <c r="C333" s="1418"/>
      <c r="D333" s="1418"/>
      <c r="E333" s="1418"/>
      <c r="F333" s="1418"/>
      <c r="G333" s="1418"/>
      <c r="H333" s="1418"/>
      <c r="I333" s="1418"/>
      <c r="J333" s="1418"/>
    </row>
    <row r="334" spans="1:10" ht="15.75" customHeight="1">
      <c r="A334" s="1418"/>
      <c r="B334" s="1418"/>
      <c r="C334" s="1418"/>
      <c r="D334" s="1418"/>
      <c r="E334" s="1418"/>
      <c r="F334" s="1418"/>
      <c r="G334" s="1418"/>
      <c r="H334" s="1418"/>
      <c r="I334" s="1418"/>
      <c r="J334" s="1418"/>
    </row>
    <row r="335" spans="1:10" ht="15.75" customHeight="1">
      <c r="A335" s="1418"/>
      <c r="B335" s="1418"/>
      <c r="C335" s="1418"/>
      <c r="D335" s="1418"/>
      <c r="E335" s="1418"/>
      <c r="F335" s="1418"/>
      <c r="G335" s="1418"/>
      <c r="H335" s="1418"/>
      <c r="I335" s="1418"/>
      <c r="J335" s="1418"/>
    </row>
    <row r="336" spans="1:10" ht="15.75" customHeight="1">
      <c r="A336" s="1418"/>
      <c r="B336" s="1418"/>
      <c r="C336" s="1418"/>
      <c r="D336" s="1418"/>
      <c r="E336" s="1418"/>
      <c r="F336" s="1418"/>
      <c r="G336" s="1418"/>
      <c r="H336" s="1418"/>
      <c r="I336" s="1418"/>
      <c r="J336" s="1418"/>
    </row>
    <row r="337" spans="1:10" ht="15.75" customHeight="1">
      <c r="A337" s="1418"/>
      <c r="B337" s="1418"/>
      <c r="C337" s="1418"/>
      <c r="D337" s="1418"/>
      <c r="E337" s="1418"/>
      <c r="F337" s="1418"/>
      <c r="G337" s="1418"/>
      <c r="H337" s="1418"/>
      <c r="I337" s="1418"/>
      <c r="J337" s="1418"/>
    </row>
    <row r="338" spans="1:10" ht="15.75" customHeight="1">
      <c r="A338" s="1418"/>
      <c r="B338" s="1418"/>
      <c r="C338" s="1418"/>
      <c r="D338" s="1418"/>
      <c r="E338" s="1418"/>
      <c r="F338" s="1418"/>
      <c r="G338" s="1418"/>
      <c r="H338" s="1418"/>
      <c r="I338" s="1418"/>
      <c r="J338" s="1418"/>
    </row>
    <row r="339" spans="1:10" ht="15.75" customHeight="1">
      <c r="A339" s="1418"/>
      <c r="B339" s="1418"/>
      <c r="C339" s="1418"/>
      <c r="D339" s="1418"/>
      <c r="E339" s="1418"/>
      <c r="F339" s="1418"/>
      <c r="G339" s="1418"/>
      <c r="H339" s="1418"/>
      <c r="I339" s="1418"/>
      <c r="J339" s="1418"/>
    </row>
    <row r="340" spans="1:10" ht="15.75" customHeight="1">
      <c r="A340" s="1418"/>
      <c r="B340" s="1418"/>
      <c r="C340" s="1418"/>
      <c r="D340" s="1418"/>
      <c r="E340" s="1418"/>
      <c r="F340" s="1418"/>
      <c r="G340" s="1418"/>
      <c r="H340" s="1418"/>
      <c r="I340" s="1418"/>
      <c r="J340" s="1418"/>
    </row>
    <row r="341" spans="1:10" ht="15.75" customHeight="1">
      <c r="A341" s="1418"/>
      <c r="B341" s="1418"/>
      <c r="C341" s="1418"/>
      <c r="D341" s="1418"/>
      <c r="E341" s="1418"/>
      <c r="F341" s="1418"/>
      <c r="G341" s="1418"/>
      <c r="H341" s="1418"/>
      <c r="I341" s="1418"/>
      <c r="J341" s="1418"/>
    </row>
    <row r="342" spans="1:10" ht="15.75" customHeight="1">
      <c r="A342" s="1418"/>
      <c r="B342" s="1418"/>
      <c r="C342" s="1418"/>
      <c r="D342" s="1418"/>
      <c r="E342" s="1418"/>
      <c r="F342" s="1418"/>
      <c r="G342" s="1418"/>
      <c r="H342" s="1418"/>
      <c r="I342" s="1418"/>
      <c r="J342" s="1418"/>
    </row>
    <row r="343" spans="1:10" ht="15.75" customHeight="1">
      <c r="A343" s="1418"/>
      <c r="B343" s="1418"/>
      <c r="C343" s="1418"/>
      <c r="D343" s="1418"/>
      <c r="E343" s="1418"/>
      <c r="F343" s="1418"/>
      <c r="G343" s="1418"/>
      <c r="H343" s="1418"/>
      <c r="I343" s="1418"/>
      <c r="J343" s="1418"/>
    </row>
    <row r="344" spans="1:10" ht="15.75" customHeight="1">
      <c r="A344" s="1418"/>
      <c r="B344" s="1418"/>
      <c r="C344" s="1418"/>
      <c r="D344" s="1418"/>
      <c r="E344" s="1418"/>
      <c r="F344" s="1418"/>
      <c r="G344" s="1418"/>
      <c r="H344" s="1418"/>
      <c r="I344" s="1418"/>
      <c r="J344" s="1418"/>
    </row>
    <row r="345" spans="1:10" ht="15.75" customHeight="1">
      <c r="A345" s="1418"/>
      <c r="B345" s="1418"/>
      <c r="C345" s="1418"/>
      <c r="D345" s="1418"/>
      <c r="E345" s="1418"/>
      <c r="F345" s="1418"/>
      <c r="G345" s="1418"/>
      <c r="H345" s="1418"/>
      <c r="I345" s="1418"/>
      <c r="J345" s="1418"/>
    </row>
    <row r="346" spans="1:10" ht="15.75" customHeight="1">
      <c r="A346" s="1418"/>
      <c r="B346" s="1418"/>
      <c r="C346" s="1418"/>
      <c r="D346" s="1418"/>
      <c r="E346" s="1418"/>
      <c r="F346" s="1418"/>
      <c r="G346" s="1418"/>
      <c r="H346" s="1418"/>
      <c r="I346" s="1418"/>
      <c r="J346" s="1418"/>
    </row>
    <row r="347" spans="1:10" ht="15.75" customHeight="1">
      <c r="A347" s="1418"/>
      <c r="B347" s="1418"/>
      <c r="C347" s="1418"/>
      <c r="D347" s="1418"/>
      <c r="E347" s="1418"/>
      <c r="F347" s="1418"/>
      <c r="G347" s="1418"/>
      <c r="H347" s="1418"/>
      <c r="I347" s="1418"/>
      <c r="J347" s="1418"/>
    </row>
    <row r="348" spans="1:10" ht="15.75" customHeight="1">
      <c r="A348" s="1418"/>
      <c r="B348" s="1418"/>
      <c r="C348" s="1418"/>
      <c r="D348" s="1418"/>
      <c r="E348" s="1418"/>
      <c r="F348" s="1418"/>
      <c r="G348" s="1418"/>
      <c r="H348" s="1418"/>
      <c r="I348" s="1418"/>
      <c r="J348" s="1418"/>
    </row>
    <row r="349" spans="1:10" ht="15.75" customHeight="1">
      <c r="A349" s="1418"/>
      <c r="B349" s="1418"/>
      <c r="C349" s="1418"/>
      <c r="D349" s="1418"/>
      <c r="E349" s="1418"/>
      <c r="F349" s="1418"/>
      <c r="G349" s="1418"/>
      <c r="H349" s="1418"/>
      <c r="I349" s="1418"/>
      <c r="J349" s="1418"/>
    </row>
    <row r="350" spans="1:10" ht="15.75" customHeight="1">
      <c r="A350" s="1418"/>
      <c r="B350" s="1418"/>
      <c r="C350" s="1418"/>
      <c r="D350" s="1418"/>
      <c r="E350" s="1418"/>
      <c r="F350" s="1418"/>
      <c r="G350" s="1418"/>
      <c r="H350" s="1418"/>
      <c r="I350" s="1418"/>
      <c r="J350" s="1418"/>
    </row>
    <row r="351" spans="1:10" ht="15.75" customHeight="1">
      <c r="A351" s="1418"/>
      <c r="B351" s="1418"/>
      <c r="C351" s="1418"/>
      <c r="D351" s="1418"/>
      <c r="E351" s="1418"/>
      <c r="F351" s="1418"/>
      <c r="G351" s="1418"/>
      <c r="H351" s="1418"/>
      <c r="I351" s="1418"/>
      <c r="J351" s="1418"/>
    </row>
    <row r="352" spans="1:10" ht="15.75" customHeight="1">
      <c r="A352" s="1418"/>
      <c r="B352" s="1418"/>
      <c r="C352" s="1418"/>
      <c r="D352" s="1418"/>
      <c r="E352" s="1418"/>
      <c r="F352" s="1418"/>
      <c r="G352" s="1418"/>
      <c r="H352" s="1418"/>
      <c r="I352" s="1418"/>
      <c r="J352" s="1418"/>
    </row>
    <row r="353" spans="1:10" ht="15.75" customHeight="1">
      <c r="A353" s="1418"/>
      <c r="B353" s="1418"/>
      <c r="C353" s="1418"/>
      <c r="D353" s="1418"/>
      <c r="E353" s="1418"/>
      <c r="F353" s="1418"/>
      <c r="G353" s="1418"/>
      <c r="H353" s="1418"/>
      <c r="I353" s="1418"/>
      <c r="J353" s="1418"/>
    </row>
    <row r="354" spans="1:10" ht="15.75" customHeight="1">
      <c r="A354" s="1418"/>
      <c r="B354" s="1418"/>
      <c r="C354" s="1418"/>
      <c r="D354" s="1418"/>
      <c r="E354" s="1418"/>
      <c r="F354" s="1418"/>
      <c r="G354" s="1418"/>
      <c r="H354" s="1418"/>
      <c r="I354" s="1418"/>
      <c r="J354" s="1418"/>
    </row>
    <row r="355" spans="1:10" ht="15.75" customHeight="1">
      <c r="A355" s="1418"/>
      <c r="B355" s="1418"/>
      <c r="C355" s="1418"/>
      <c r="D355" s="1418"/>
      <c r="E355" s="1418"/>
      <c r="F355" s="1418"/>
      <c r="G355" s="1418"/>
      <c r="H355" s="1418"/>
      <c r="I355" s="1418"/>
      <c r="J355" s="1418"/>
    </row>
    <row r="356" spans="1:10" ht="15.75" customHeight="1">
      <c r="A356" s="1418"/>
      <c r="B356" s="1418"/>
      <c r="C356" s="1418"/>
      <c r="D356" s="1418"/>
      <c r="E356" s="1418"/>
      <c r="F356" s="1418"/>
      <c r="G356" s="1418"/>
      <c r="H356" s="1418"/>
      <c r="I356" s="1418"/>
      <c r="J356" s="1418"/>
    </row>
    <row r="357" spans="1:10" ht="15.75" customHeight="1">
      <c r="A357" s="1418"/>
      <c r="B357" s="1418"/>
      <c r="C357" s="1418"/>
      <c r="D357" s="1418"/>
      <c r="E357" s="1418"/>
      <c r="F357" s="1418"/>
      <c r="G357" s="1418"/>
      <c r="H357" s="1418"/>
      <c r="I357" s="1418"/>
      <c r="J357" s="1418"/>
    </row>
    <row r="358" spans="1:10" ht="15.75" customHeight="1">
      <c r="A358" s="1418"/>
      <c r="B358" s="1418"/>
      <c r="C358" s="1418"/>
      <c r="D358" s="1418"/>
      <c r="E358" s="1418"/>
      <c r="F358" s="1418"/>
      <c r="G358" s="1418"/>
      <c r="H358" s="1418"/>
      <c r="I358" s="1418"/>
      <c r="J358" s="1418"/>
    </row>
    <row r="359" spans="1:10" ht="15.75" customHeight="1">
      <c r="A359" s="1418"/>
      <c r="B359" s="1418"/>
      <c r="C359" s="1418"/>
      <c r="D359" s="1418"/>
      <c r="E359" s="1418"/>
      <c r="F359" s="1418"/>
      <c r="G359" s="1418"/>
      <c r="H359" s="1418"/>
      <c r="I359" s="1418"/>
      <c r="J359" s="1418"/>
    </row>
    <row r="360" spans="1:10" ht="15.75" customHeight="1">
      <c r="A360" s="1418"/>
      <c r="B360" s="1418"/>
      <c r="C360" s="1418"/>
      <c r="D360" s="1418"/>
      <c r="E360" s="1418"/>
      <c r="F360" s="1418"/>
      <c r="G360" s="1418"/>
      <c r="H360" s="1418"/>
      <c r="I360" s="1418"/>
      <c r="J360" s="1418"/>
    </row>
    <row r="361" spans="1:10" ht="15.75" customHeight="1">
      <c r="A361" s="1418"/>
      <c r="B361" s="1418"/>
      <c r="C361" s="1418"/>
      <c r="D361" s="1418"/>
      <c r="E361" s="1418"/>
      <c r="F361" s="1418"/>
      <c r="G361" s="1418"/>
      <c r="H361" s="1418"/>
      <c r="I361" s="1418"/>
      <c r="J361" s="1418"/>
    </row>
    <row r="362" spans="1:10" ht="15.75" customHeight="1">
      <c r="A362" s="1418"/>
      <c r="B362" s="1418"/>
      <c r="C362" s="1418"/>
      <c r="D362" s="1418"/>
      <c r="E362" s="1418"/>
      <c r="F362" s="1418"/>
      <c r="G362" s="1418"/>
      <c r="H362" s="1418"/>
      <c r="I362" s="1418"/>
      <c r="J362" s="1418"/>
    </row>
    <row r="363" spans="1:10" ht="15.75" customHeight="1">
      <c r="A363" s="1418"/>
      <c r="B363" s="1418"/>
      <c r="C363" s="1418"/>
      <c r="D363" s="1418"/>
      <c r="E363" s="1418"/>
      <c r="F363" s="1418"/>
      <c r="G363" s="1418"/>
      <c r="H363" s="1418"/>
      <c r="I363" s="1418"/>
      <c r="J363" s="1418"/>
    </row>
    <row r="364" spans="1:10" ht="15.75" customHeight="1">
      <c r="A364" s="1418"/>
      <c r="B364" s="1418"/>
      <c r="C364" s="1418"/>
      <c r="D364" s="1418"/>
      <c r="E364" s="1418"/>
      <c r="F364" s="1418"/>
      <c r="G364" s="1418"/>
      <c r="H364" s="1418"/>
      <c r="I364" s="1418"/>
      <c r="J364" s="1418"/>
    </row>
    <row r="365" spans="1:10" ht="15.75" customHeight="1">
      <c r="A365" s="1418"/>
      <c r="B365" s="1418"/>
      <c r="C365" s="1418"/>
      <c r="D365" s="1418"/>
      <c r="E365" s="1418"/>
      <c r="F365" s="1418"/>
      <c r="G365" s="1418"/>
      <c r="H365" s="1418"/>
      <c r="I365" s="1418"/>
      <c r="J365" s="1418"/>
    </row>
    <row r="366" spans="1:10" ht="15.75" customHeight="1">
      <c r="A366" s="1418"/>
      <c r="B366" s="1418"/>
      <c r="C366" s="1418"/>
      <c r="D366" s="1418"/>
      <c r="E366" s="1418"/>
      <c r="F366" s="1418"/>
      <c r="G366" s="1418"/>
      <c r="H366" s="1418"/>
      <c r="I366" s="1418"/>
      <c r="J366" s="1418"/>
    </row>
    <row r="367" spans="1:10" ht="15.75" customHeight="1">
      <c r="A367" s="1418"/>
      <c r="B367" s="1418"/>
      <c r="C367" s="1418"/>
      <c r="D367" s="1418"/>
      <c r="E367" s="1418"/>
      <c r="F367" s="1418"/>
      <c r="G367" s="1418"/>
      <c r="H367" s="1418"/>
      <c r="I367" s="1418"/>
      <c r="J367" s="1418"/>
    </row>
    <row r="368" spans="1:10" ht="15.75" customHeight="1">
      <c r="A368" s="1418"/>
      <c r="B368" s="1418"/>
      <c r="C368" s="1418"/>
      <c r="D368" s="1418"/>
      <c r="E368" s="1418"/>
      <c r="F368" s="1418"/>
      <c r="G368" s="1418"/>
      <c r="H368" s="1418"/>
      <c r="I368" s="1418"/>
      <c r="J368" s="1418"/>
    </row>
    <row r="369" spans="1:10" ht="15.75" customHeight="1">
      <c r="A369" s="1418"/>
      <c r="B369" s="1418"/>
      <c r="C369" s="1418"/>
      <c r="D369" s="1418"/>
      <c r="E369" s="1418"/>
      <c r="F369" s="1418"/>
      <c r="G369" s="1418"/>
      <c r="H369" s="1418"/>
      <c r="I369" s="1418"/>
      <c r="J369" s="1418"/>
    </row>
    <row r="370" spans="1:10" ht="15.75" customHeight="1">
      <c r="A370" s="1418"/>
      <c r="B370" s="1418"/>
      <c r="C370" s="1418"/>
      <c r="D370" s="1418"/>
      <c r="E370" s="1418"/>
      <c r="F370" s="1418"/>
      <c r="G370" s="1418"/>
      <c r="H370" s="1418"/>
      <c r="I370" s="1418"/>
      <c r="J370" s="1418"/>
    </row>
    <row r="371" spans="1:10" ht="15.75" customHeight="1">
      <c r="A371" s="1418"/>
      <c r="B371" s="1418"/>
      <c r="C371" s="1418"/>
      <c r="D371" s="1418"/>
      <c r="E371" s="1418"/>
      <c r="F371" s="1418"/>
      <c r="G371" s="1418"/>
      <c r="H371" s="1418"/>
      <c r="I371" s="1418"/>
      <c r="J371" s="1418"/>
    </row>
    <row r="372" spans="1:10" ht="15.75" customHeight="1">
      <c r="A372" s="1418"/>
      <c r="B372" s="1418"/>
      <c r="C372" s="1418"/>
      <c r="D372" s="1418"/>
      <c r="E372" s="1418"/>
      <c r="F372" s="1418"/>
      <c r="G372" s="1418"/>
      <c r="H372" s="1418"/>
      <c r="I372" s="1418"/>
      <c r="J372" s="1418"/>
    </row>
    <row r="373" spans="1:10" ht="15.75" customHeight="1">
      <c r="A373" s="1418"/>
      <c r="B373" s="1418"/>
      <c r="C373" s="1418"/>
      <c r="D373" s="1418"/>
      <c r="E373" s="1418"/>
      <c r="F373" s="1418"/>
      <c r="G373" s="1418"/>
      <c r="H373" s="1418"/>
      <c r="I373" s="1418"/>
      <c r="J373" s="1418"/>
    </row>
    <row r="374" spans="1:10" ht="15.75" customHeight="1">
      <c r="A374" s="1418"/>
      <c r="B374" s="1418"/>
      <c r="C374" s="1418"/>
      <c r="D374" s="1418"/>
      <c r="E374" s="1418"/>
      <c r="F374" s="1418"/>
      <c r="G374" s="1418"/>
      <c r="H374" s="1418"/>
      <c r="I374" s="1418"/>
      <c r="J374" s="1418"/>
    </row>
    <row r="375" spans="1:10" ht="15.75" customHeight="1">
      <c r="A375" s="1418"/>
      <c r="B375" s="1418"/>
      <c r="C375" s="1418"/>
      <c r="D375" s="1418"/>
      <c r="E375" s="1418"/>
      <c r="F375" s="1418"/>
      <c r="G375" s="1418"/>
      <c r="H375" s="1418"/>
      <c r="I375" s="1418"/>
      <c r="J375" s="1418"/>
    </row>
    <row r="376" spans="1:10" ht="15.75" customHeight="1">
      <c r="A376" s="1418"/>
      <c r="B376" s="1418"/>
      <c r="C376" s="1418"/>
      <c r="D376" s="1418"/>
      <c r="E376" s="1418"/>
      <c r="F376" s="1418"/>
      <c r="G376" s="1418"/>
      <c r="H376" s="1418"/>
      <c r="I376" s="1418"/>
      <c r="J376" s="1418"/>
    </row>
    <row r="377" spans="1:10" ht="15.75" customHeight="1">
      <c r="A377" s="1418"/>
      <c r="B377" s="1418"/>
      <c r="C377" s="1418"/>
      <c r="D377" s="1418"/>
      <c r="E377" s="1418"/>
      <c r="F377" s="1418"/>
      <c r="G377" s="1418"/>
      <c r="H377" s="1418"/>
      <c r="I377" s="1418"/>
      <c r="J377" s="1418"/>
    </row>
    <row r="378" spans="1:10" ht="15.75" customHeight="1">
      <c r="A378" s="1418"/>
      <c r="B378" s="1418"/>
      <c r="C378" s="1418"/>
      <c r="D378" s="1418"/>
      <c r="E378" s="1418"/>
      <c r="F378" s="1418"/>
      <c r="G378" s="1418"/>
      <c r="H378" s="1418"/>
      <c r="I378" s="1418"/>
      <c r="J378" s="1418"/>
    </row>
    <row r="379" spans="1:10" ht="15.75" customHeight="1">
      <c r="A379" s="1418"/>
      <c r="B379" s="1418"/>
      <c r="C379" s="1418"/>
      <c r="D379" s="1418"/>
      <c r="E379" s="1418"/>
      <c r="F379" s="1418"/>
      <c r="G379" s="1418"/>
      <c r="H379" s="1418"/>
      <c r="I379" s="1418"/>
      <c r="J379" s="1418"/>
    </row>
    <row r="380" spans="1:10" ht="15.75" customHeight="1">
      <c r="A380" s="1418"/>
      <c r="B380" s="1418"/>
      <c r="C380" s="1418"/>
      <c r="D380" s="1418"/>
      <c r="E380" s="1418"/>
      <c r="F380" s="1418"/>
      <c r="G380" s="1418"/>
      <c r="H380" s="1418"/>
      <c r="I380" s="1418"/>
      <c r="J380" s="1418"/>
    </row>
    <row r="381" spans="1:10" ht="15.75" customHeight="1">
      <c r="A381" s="1418"/>
      <c r="B381" s="1418"/>
      <c r="C381" s="1418"/>
      <c r="D381" s="1418"/>
      <c r="E381" s="1418"/>
      <c r="F381" s="1418"/>
      <c r="G381" s="1418"/>
      <c r="H381" s="1418"/>
      <c r="I381" s="1418"/>
      <c r="J381" s="1418"/>
    </row>
    <row r="382" spans="1:10" ht="15.75" customHeight="1">
      <c r="A382" s="1418"/>
      <c r="B382" s="1418"/>
      <c r="C382" s="1418"/>
      <c r="D382" s="1418"/>
      <c r="E382" s="1418"/>
      <c r="F382" s="1418"/>
      <c r="G382" s="1418"/>
      <c r="H382" s="1418"/>
      <c r="I382" s="1418"/>
      <c r="J382" s="1418"/>
    </row>
    <row r="383" spans="1:10" ht="15.75" customHeight="1">
      <c r="A383" s="1418"/>
      <c r="B383" s="1418"/>
      <c r="C383" s="1418"/>
      <c r="D383" s="1418"/>
      <c r="E383" s="1418"/>
      <c r="F383" s="1418"/>
      <c r="G383" s="1418"/>
      <c r="H383" s="1418"/>
      <c r="I383" s="1418"/>
      <c r="J383" s="1418"/>
    </row>
    <row r="384" spans="1:10" ht="15.75" customHeight="1">
      <c r="A384" s="1418"/>
      <c r="B384" s="1418"/>
      <c r="C384" s="1418"/>
      <c r="D384" s="1418"/>
      <c r="E384" s="1418"/>
      <c r="F384" s="1418"/>
      <c r="G384" s="1418"/>
      <c r="H384" s="1418"/>
      <c r="I384" s="1418"/>
      <c r="J384" s="1418"/>
    </row>
    <row r="385" spans="1:10" ht="15.75" customHeight="1">
      <c r="A385" s="1418"/>
      <c r="B385" s="1418"/>
      <c r="C385" s="1418"/>
      <c r="D385" s="1418"/>
      <c r="E385" s="1418"/>
      <c r="F385" s="1418"/>
      <c r="G385" s="1418"/>
      <c r="H385" s="1418"/>
      <c r="I385" s="1418"/>
      <c r="J385" s="1418"/>
    </row>
    <row r="386" spans="1:10" ht="15.75" customHeight="1">
      <c r="A386" s="1418"/>
      <c r="B386" s="1418"/>
      <c r="C386" s="1418"/>
      <c r="D386" s="1418"/>
      <c r="E386" s="1418"/>
      <c r="F386" s="1418"/>
      <c r="G386" s="1418"/>
      <c r="H386" s="1418"/>
      <c r="I386" s="1418"/>
      <c r="J386" s="1418"/>
    </row>
    <row r="387" spans="1:10" ht="15.75" customHeight="1">
      <c r="A387" s="1418"/>
      <c r="B387" s="1418"/>
      <c r="C387" s="1418"/>
      <c r="D387" s="1418"/>
      <c r="E387" s="1418"/>
      <c r="F387" s="1418"/>
      <c r="G387" s="1418"/>
      <c r="H387" s="1418"/>
      <c r="I387" s="1418"/>
      <c r="J387" s="1418"/>
    </row>
    <row r="388" spans="1:10" ht="15.75" customHeight="1">
      <c r="A388" s="1418"/>
      <c r="B388" s="1418"/>
      <c r="C388" s="1418"/>
      <c r="D388" s="1418"/>
      <c r="E388" s="1418"/>
      <c r="F388" s="1418"/>
      <c r="G388" s="1418"/>
      <c r="H388" s="1418"/>
      <c r="I388" s="1418"/>
      <c r="J388" s="1418"/>
    </row>
    <row r="389" spans="1:10" ht="15.75" customHeight="1">
      <c r="A389" s="1418"/>
      <c r="B389" s="1418"/>
      <c r="C389" s="1418"/>
      <c r="D389" s="1418"/>
      <c r="E389" s="1418"/>
      <c r="F389" s="1418"/>
      <c r="G389" s="1418"/>
      <c r="H389" s="1418"/>
      <c r="I389" s="1418"/>
      <c r="J389" s="1418"/>
    </row>
    <row r="390" spans="1:10" ht="15.75" customHeight="1">
      <c r="A390" s="1418"/>
      <c r="B390" s="1418"/>
      <c r="C390" s="1418"/>
      <c r="D390" s="1418"/>
      <c r="E390" s="1418"/>
      <c r="F390" s="1418"/>
      <c r="G390" s="1418"/>
      <c r="H390" s="1418"/>
      <c r="I390" s="1418"/>
      <c r="J390" s="1418"/>
    </row>
    <row r="391" spans="1:10" ht="15.75" customHeight="1">
      <c r="A391" s="1418"/>
      <c r="B391" s="1418"/>
      <c r="C391" s="1418"/>
      <c r="D391" s="1418"/>
      <c r="E391" s="1418"/>
      <c r="F391" s="1418"/>
      <c r="G391" s="1418"/>
      <c r="H391" s="1418"/>
      <c r="I391" s="1418"/>
      <c r="J391" s="1418"/>
    </row>
    <row r="392" spans="1:10" ht="15.75" customHeight="1">
      <c r="A392" s="1418"/>
      <c r="B392" s="1418"/>
      <c r="C392" s="1418"/>
      <c r="D392" s="1418"/>
      <c r="E392" s="1418"/>
      <c r="F392" s="1418"/>
      <c r="G392" s="1418"/>
      <c r="H392" s="1418"/>
      <c r="I392" s="1418"/>
      <c r="J392" s="1418"/>
    </row>
    <row r="393" spans="1:10" ht="15.75" customHeight="1">
      <c r="A393" s="1418"/>
      <c r="B393" s="1418"/>
      <c r="C393" s="1418"/>
      <c r="D393" s="1418"/>
      <c r="E393" s="1418"/>
      <c r="F393" s="1418"/>
      <c r="G393" s="1418"/>
      <c r="H393" s="1418"/>
      <c r="I393" s="1418"/>
      <c r="J393" s="1418"/>
    </row>
    <row r="394" spans="1:10" ht="15.75" customHeight="1">
      <c r="A394" s="1418"/>
      <c r="B394" s="1418"/>
      <c r="C394" s="1418"/>
      <c r="D394" s="1418"/>
      <c r="E394" s="1418"/>
      <c r="F394" s="1418"/>
      <c r="G394" s="1418"/>
      <c r="H394" s="1418"/>
      <c r="I394" s="1418"/>
      <c r="J394" s="1418"/>
    </row>
    <row r="395" spans="1:10" ht="15.75" customHeight="1">
      <c r="A395" s="1418"/>
      <c r="B395" s="1418"/>
      <c r="C395" s="1418"/>
      <c r="D395" s="1418"/>
      <c r="E395" s="1418"/>
      <c r="F395" s="1418"/>
      <c r="G395" s="1418"/>
      <c r="H395" s="1418"/>
      <c r="I395" s="1418"/>
      <c r="J395" s="1418"/>
    </row>
    <row r="396" spans="1:10" ht="15.75" customHeight="1">
      <c r="A396" s="1418"/>
      <c r="B396" s="1418"/>
      <c r="C396" s="1418"/>
      <c r="D396" s="1418"/>
      <c r="E396" s="1418"/>
      <c r="F396" s="1418"/>
      <c r="G396" s="1418"/>
      <c r="H396" s="1418"/>
      <c r="I396" s="1418"/>
      <c r="J396" s="1418"/>
    </row>
    <row r="397" spans="1:10" ht="15.75" customHeight="1">
      <c r="A397" s="1418"/>
      <c r="B397" s="1418"/>
      <c r="C397" s="1418"/>
      <c r="D397" s="1418"/>
      <c r="E397" s="1418"/>
      <c r="F397" s="1418"/>
      <c r="G397" s="1418"/>
      <c r="H397" s="1418"/>
      <c r="I397" s="1418"/>
      <c r="J397" s="1418"/>
    </row>
    <row r="398" spans="1:10" ht="15.75" customHeight="1">
      <c r="A398" s="1418"/>
      <c r="B398" s="1418"/>
      <c r="C398" s="1418"/>
      <c r="D398" s="1418"/>
      <c r="E398" s="1418"/>
      <c r="F398" s="1418"/>
      <c r="G398" s="1418"/>
      <c r="H398" s="1418"/>
      <c r="I398" s="1418"/>
      <c r="J398" s="1418"/>
    </row>
    <row r="399" spans="1:10" ht="15.75" customHeight="1">
      <c r="A399" s="1418"/>
      <c r="B399" s="1418"/>
      <c r="C399" s="1418"/>
      <c r="D399" s="1418"/>
      <c r="E399" s="1418"/>
      <c r="F399" s="1418"/>
      <c r="G399" s="1418"/>
      <c r="H399" s="1418"/>
      <c r="I399" s="1418"/>
      <c r="J399" s="1418"/>
    </row>
    <row r="400" spans="1:10" ht="15.75" customHeight="1">
      <c r="A400" s="1418"/>
      <c r="B400" s="1418"/>
      <c r="C400" s="1418"/>
      <c r="D400" s="1418"/>
      <c r="E400" s="1418"/>
      <c r="F400" s="1418"/>
      <c r="G400" s="1418"/>
      <c r="H400" s="1418"/>
      <c r="I400" s="1418"/>
      <c r="J400" s="1418"/>
    </row>
    <row r="401" spans="1:10" ht="15.75" customHeight="1">
      <c r="A401" s="1418"/>
      <c r="B401" s="1418"/>
      <c r="C401" s="1418"/>
      <c r="D401" s="1418"/>
      <c r="E401" s="1418"/>
      <c r="F401" s="1418"/>
      <c r="G401" s="1418"/>
      <c r="H401" s="1418"/>
      <c r="I401" s="1418"/>
      <c r="J401" s="1418"/>
    </row>
    <row r="402" spans="1:10" ht="15.75" customHeight="1">
      <c r="A402" s="1418"/>
      <c r="B402" s="1418"/>
      <c r="C402" s="1418"/>
      <c r="D402" s="1418"/>
      <c r="E402" s="1418"/>
      <c r="F402" s="1418"/>
      <c r="G402" s="1418"/>
      <c r="H402" s="1418"/>
      <c r="I402" s="1418"/>
      <c r="J402" s="1418"/>
    </row>
    <row r="403" spans="1:10" ht="15.75" customHeight="1">
      <c r="A403" s="1418"/>
      <c r="B403" s="1418"/>
      <c r="C403" s="1418"/>
      <c r="D403" s="1418"/>
      <c r="E403" s="1418"/>
      <c r="F403" s="1418"/>
      <c r="G403" s="1418"/>
      <c r="H403" s="1418"/>
      <c r="I403" s="1418"/>
      <c r="J403" s="1418"/>
    </row>
    <row r="404" spans="1:10" ht="15.75" customHeight="1">
      <c r="A404" s="1418"/>
      <c r="B404" s="1418"/>
      <c r="C404" s="1418"/>
      <c r="D404" s="1418"/>
      <c r="E404" s="1418"/>
      <c r="F404" s="1418"/>
      <c r="G404" s="1418"/>
      <c r="H404" s="1418"/>
      <c r="I404" s="1418"/>
      <c r="J404" s="1418"/>
    </row>
    <row r="405" spans="1:10" ht="15.75" customHeight="1">
      <c r="A405" s="1418"/>
      <c r="B405" s="1418"/>
      <c r="C405" s="1418"/>
      <c r="D405" s="1418"/>
      <c r="E405" s="1418"/>
      <c r="F405" s="1418"/>
      <c r="G405" s="1418"/>
      <c r="H405" s="1418"/>
      <c r="I405" s="1418"/>
      <c r="J405" s="1418"/>
    </row>
    <row r="406" spans="1:10" ht="15.75" customHeight="1">
      <c r="A406" s="1418"/>
      <c r="B406" s="1418"/>
      <c r="C406" s="1418"/>
      <c r="D406" s="1418"/>
      <c r="E406" s="1418"/>
      <c r="F406" s="1418"/>
      <c r="G406" s="1418"/>
      <c r="H406" s="1418"/>
      <c r="I406" s="1418"/>
      <c r="J406" s="1418"/>
    </row>
    <row r="407" spans="1:10" ht="15.75" customHeight="1">
      <c r="A407" s="1418"/>
      <c r="B407" s="1418"/>
      <c r="C407" s="1418"/>
      <c r="D407" s="1418"/>
      <c r="E407" s="1418"/>
      <c r="F407" s="1418"/>
      <c r="G407" s="1418"/>
      <c r="H407" s="1418"/>
      <c r="I407" s="1418"/>
      <c r="J407" s="1418"/>
    </row>
    <row r="408" spans="1:10" ht="15.75" customHeight="1">
      <c r="A408" s="1418"/>
      <c r="B408" s="1418"/>
      <c r="C408" s="1418"/>
      <c r="D408" s="1418"/>
      <c r="E408" s="1418"/>
      <c r="F408" s="1418"/>
      <c r="G408" s="1418"/>
      <c r="H408" s="1418"/>
      <c r="I408" s="1418"/>
      <c r="J408" s="1418"/>
    </row>
    <row r="409" spans="1:10" ht="15.75" customHeight="1">
      <c r="A409" s="1418"/>
      <c r="B409" s="1418"/>
      <c r="C409" s="1418"/>
      <c r="D409" s="1418"/>
      <c r="E409" s="1418"/>
      <c r="F409" s="1418"/>
      <c r="G409" s="1418"/>
      <c r="H409" s="1418"/>
      <c r="I409" s="1418"/>
      <c r="J409" s="1418"/>
    </row>
    <row r="410" spans="1:10" ht="15.75" customHeight="1">
      <c r="A410" s="1418"/>
      <c r="B410" s="1418"/>
      <c r="C410" s="1418"/>
      <c r="D410" s="1418"/>
      <c r="E410" s="1418"/>
      <c r="F410" s="1418"/>
      <c r="G410" s="1418"/>
      <c r="H410" s="1418"/>
      <c r="I410" s="1418"/>
      <c r="J410" s="1418"/>
    </row>
    <row r="411" spans="1:10" ht="15.75" customHeight="1">
      <c r="A411" s="1418"/>
      <c r="B411" s="1418"/>
      <c r="C411" s="1418"/>
      <c r="D411" s="1418"/>
      <c r="E411" s="1418"/>
      <c r="F411" s="1418"/>
      <c r="G411" s="1418"/>
      <c r="H411" s="1418"/>
      <c r="I411" s="1418"/>
      <c r="J411" s="1418"/>
    </row>
    <row r="412" spans="1:10" ht="15.75" customHeight="1">
      <c r="A412" s="1418"/>
      <c r="B412" s="1418"/>
      <c r="C412" s="1418"/>
      <c r="D412" s="1418"/>
      <c r="E412" s="1418"/>
      <c r="F412" s="1418"/>
      <c r="G412" s="1418"/>
      <c r="H412" s="1418"/>
      <c r="I412" s="1418"/>
      <c r="J412" s="1418"/>
    </row>
    <row r="413" spans="1:10" ht="15.75" customHeight="1">
      <c r="A413" s="1418"/>
      <c r="B413" s="1418"/>
      <c r="C413" s="1418"/>
      <c r="D413" s="1418"/>
      <c r="E413" s="1418"/>
      <c r="F413" s="1418"/>
      <c r="G413" s="1418"/>
      <c r="H413" s="1418"/>
      <c r="I413" s="1418"/>
      <c r="J413" s="1418"/>
    </row>
    <row r="414" spans="1:10" ht="15.75" customHeight="1">
      <c r="A414" s="1418"/>
      <c r="B414" s="1418"/>
      <c r="C414" s="1418"/>
      <c r="D414" s="1418"/>
      <c r="E414" s="1418"/>
      <c r="F414" s="1418"/>
      <c r="G414" s="1418"/>
      <c r="H414" s="1418"/>
      <c r="I414" s="1418"/>
      <c r="J414" s="1418"/>
    </row>
    <row r="415" spans="1:10" ht="15.75" customHeight="1">
      <c r="A415" s="1418"/>
      <c r="B415" s="1418"/>
      <c r="C415" s="1418"/>
      <c r="D415" s="1418"/>
      <c r="E415" s="1418"/>
      <c r="F415" s="1418"/>
      <c r="G415" s="1418"/>
      <c r="H415" s="1418"/>
      <c r="I415" s="1418"/>
      <c r="J415" s="1418"/>
    </row>
    <row r="416" spans="1:10" ht="15.75" customHeight="1">
      <c r="A416" s="1418"/>
      <c r="B416" s="1418"/>
      <c r="C416" s="1418"/>
      <c r="D416" s="1418"/>
      <c r="E416" s="1418"/>
      <c r="F416" s="1418"/>
      <c r="G416" s="1418"/>
      <c r="H416" s="1418"/>
      <c r="I416" s="1418"/>
      <c r="J416" s="1418"/>
    </row>
    <row r="417" spans="1:10" ht="15.75" customHeight="1">
      <c r="A417" s="1418"/>
      <c r="B417" s="1418"/>
      <c r="C417" s="1418"/>
      <c r="D417" s="1418"/>
      <c r="E417" s="1418"/>
      <c r="F417" s="1418"/>
      <c r="G417" s="1418"/>
      <c r="H417" s="1418"/>
      <c r="I417" s="1418"/>
      <c r="J417" s="1418"/>
    </row>
    <row r="418" spans="1:10" ht="15.75" customHeight="1">
      <c r="A418" s="1418"/>
      <c r="B418" s="1418"/>
      <c r="C418" s="1418"/>
      <c r="D418" s="1418"/>
      <c r="E418" s="1418"/>
      <c r="F418" s="1418"/>
      <c r="G418" s="1418"/>
      <c r="H418" s="1418"/>
      <c r="I418" s="1418"/>
      <c r="J418" s="1418"/>
    </row>
    <row r="419" spans="1:10" ht="15.75" customHeight="1">
      <c r="A419" s="1418"/>
      <c r="B419" s="1418"/>
      <c r="C419" s="1418"/>
      <c r="D419" s="1418"/>
      <c r="E419" s="1418"/>
      <c r="F419" s="1418"/>
      <c r="G419" s="1418"/>
      <c r="H419" s="1418"/>
      <c r="I419" s="1418"/>
      <c r="J419" s="1418"/>
    </row>
    <row r="420" spans="1:10" ht="15.75" customHeight="1">
      <c r="A420" s="1418"/>
      <c r="B420" s="1418"/>
      <c r="C420" s="1418"/>
      <c r="D420" s="1418"/>
      <c r="E420" s="1418"/>
      <c r="F420" s="1418"/>
      <c r="G420" s="1418"/>
      <c r="H420" s="1418"/>
      <c r="I420" s="1418"/>
      <c r="J420" s="1418"/>
    </row>
    <row r="421" spans="1:10" ht="15.75" customHeight="1">
      <c r="A421" s="1418"/>
      <c r="B421" s="1418"/>
      <c r="C421" s="1418"/>
      <c r="D421" s="1418"/>
      <c r="E421" s="1418"/>
      <c r="F421" s="1418"/>
      <c r="G421" s="1418"/>
      <c r="H421" s="1418"/>
      <c r="I421" s="1418"/>
      <c r="J421" s="1418"/>
    </row>
    <row r="422" spans="1:10" ht="15.75" customHeight="1">
      <c r="A422" s="1418"/>
      <c r="B422" s="1418"/>
      <c r="C422" s="1418"/>
      <c r="D422" s="1418"/>
      <c r="E422" s="1418"/>
      <c r="F422" s="1418"/>
      <c r="G422" s="1418"/>
      <c r="H422" s="1418"/>
      <c r="I422" s="1418"/>
      <c r="J422" s="1418"/>
    </row>
    <row r="423" spans="1:10" ht="15.75" customHeight="1">
      <c r="A423" s="1418"/>
      <c r="B423" s="1418"/>
      <c r="C423" s="1418"/>
      <c r="D423" s="1418"/>
      <c r="E423" s="1418"/>
      <c r="F423" s="1418"/>
      <c r="G423" s="1418"/>
      <c r="H423" s="1418"/>
      <c r="I423" s="1418"/>
      <c r="J423" s="1418"/>
    </row>
    <row r="424" spans="1:10" ht="15.75" customHeight="1">
      <c r="A424" s="1418"/>
      <c r="B424" s="1418"/>
      <c r="C424" s="1418"/>
      <c r="D424" s="1418"/>
      <c r="E424" s="1418"/>
      <c r="F424" s="1418"/>
      <c r="G424" s="1418"/>
      <c r="H424" s="1418"/>
      <c r="I424" s="1418"/>
      <c r="J424" s="1418"/>
    </row>
    <row r="425" spans="1:10" ht="15.75" customHeight="1">
      <c r="A425" s="1418"/>
      <c r="B425" s="1418"/>
      <c r="C425" s="1418"/>
      <c r="D425" s="1418"/>
      <c r="E425" s="1418"/>
      <c r="F425" s="1418"/>
      <c r="G425" s="1418"/>
      <c r="H425" s="1418"/>
      <c r="I425" s="1418"/>
      <c r="J425" s="1418"/>
    </row>
    <row r="426" spans="1:10" ht="15.75" customHeight="1">
      <c r="A426" s="1418"/>
      <c r="B426" s="1418"/>
      <c r="C426" s="1418"/>
      <c r="D426" s="1418"/>
      <c r="E426" s="1418"/>
      <c r="F426" s="1418"/>
      <c r="G426" s="1418"/>
      <c r="H426" s="1418"/>
      <c r="I426" s="1418"/>
      <c r="J426" s="1418"/>
    </row>
    <row r="427" spans="1:10" ht="15.75" customHeight="1">
      <c r="A427" s="1418"/>
      <c r="B427" s="1418"/>
      <c r="C427" s="1418"/>
      <c r="D427" s="1418"/>
      <c r="E427" s="1418"/>
      <c r="F427" s="1418"/>
      <c r="G427" s="1418"/>
      <c r="H427" s="1418"/>
      <c r="I427" s="1418"/>
      <c r="J427" s="1418"/>
    </row>
    <row r="428" spans="1:10" ht="15.75" customHeight="1">
      <c r="A428" s="1418"/>
      <c r="B428" s="1418"/>
      <c r="C428" s="1418"/>
      <c r="D428" s="1418"/>
      <c r="E428" s="1418"/>
      <c r="F428" s="1418"/>
      <c r="G428" s="1418"/>
      <c r="H428" s="1418"/>
      <c r="I428" s="1418"/>
      <c r="J428" s="1418"/>
    </row>
    <row r="429" spans="1:10" ht="15.75" customHeight="1">
      <c r="A429" s="1418"/>
      <c r="B429" s="1418"/>
      <c r="C429" s="1418"/>
      <c r="D429" s="1418"/>
      <c r="E429" s="1418"/>
      <c r="F429" s="1418"/>
      <c r="G429" s="1418"/>
      <c r="H429" s="1418"/>
      <c r="I429" s="1418"/>
      <c r="J429" s="1418"/>
    </row>
    <row r="430" spans="1:10" ht="15.75" customHeight="1">
      <c r="A430" s="1418"/>
      <c r="B430" s="1418"/>
      <c r="C430" s="1418"/>
      <c r="D430" s="1418"/>
      <c r="E430" s="1418"/>
      <c r="F430" s="1418"/>
      <c r="G430" s="1418"/>
      <c r="H430" s="1418"/>
      <c r="I430" s="1418"/>
      <c r="J430" s="1418"/>
    </row>
    <row r="431" spans="1:10" ht="15.75" customHeight="1">
      <c r="A431" s="1418"/>
      <c r="B431" s="1418"/>
      <c r="C431" s="1418"/>
      <c r="D431" s="1418"/>
      <c r="E431" s="1418"/>
      <c r="F431" s="1418"/>
      <c r="G431" s="1418"/>
      <c r="H431" s="1418"/>
      <c r="I431" s="1418"/>
      <c r="J431" s="1418"/>
    </row>
    <row r="432" spans="1:10" ht="15.75" customHeight="1">
      <c r="A432" s="1418"/>
      <c r="B432" s="1418"/>
      <c r="C432" s="1418"/>
      <c r="D432" s="1418"/>
      <c r="E432" s="1418"/>
      <c r="F432" s="1418"/>
      <c r="G432" s="1418"/>
      <c r="H432" s="1418"/>
      <c r="I432" s="1418"/>
      <c r="J432" s="1418"/>
    </row>
    <row r="433" spans="1:10" ht="15.75" customHeight="1">
      <c r="A433" s="1418"/>
      <c r="B433" s="1418"/>
      <c r="C433" s="1418"/>
      <c r="D433" s="1418"/>
      <c r="E433" s="1418"/>
      <c r="F433" s="1418"/>
      <c r="G433" s="1418"/>
      <c r="H433" s="1418"/>
      <c r="I433" s="1418"/>
      <c r="J433" s="1418"/>
    </row>
    <row r="434" spans="1:10" ht="15.75" customHeight="1">
      <c r="A434" s="1418"/>
      <c r="B434" s="1418"/>
      <c r="C434" s="1418"/>
      <c r="D434" s="1418"/>
      <c r="E434" s="1418"/>
      <c r="F434" s="1418"/>
      <c r="G434" s="1418"/>
      <c r="H434" s="1418"/>
      <c r="I434" s="1418"/>
      <c r="J434" s="1418"/>
    </row>
    <row r="435" spans="1:10" ht="15.75" customHeight="1">
      <c r="A435" s="1418"/>
      <c r="B435" s="1418"/>
      <c r="C435" s="1418"/>
      <c r="D435" s="1418"/>
      <c r="E435" s="1418"/>
      <c r="F435" s="1418"/>
      <c r="G435" s="1418"/>
      <c r="H435" s="1418"/>
      <c r="I435" s="1418"/>
      <c r="J435" s="1418"/>
    </row>
    <row r="436" spans="1:10" ht="15.75" customHeight="1">
      <c r="A436" s="1418"/>
      <c r="B436" s="1418"/>
      <c r="C436" s="1418"/>
      <c r="D436" s="1418"/>
      <c r="E436" s="1418"/>
      <c r="F436" s="1418"/>
      <c r="G436" s="1418"/>
      <c r="H436" s="1418"/>
      <c r="I436" s="1418"/>
      <c r="J436" s="1418"/>
    </row>
    <row r="437" spans="1:10" ht="15.75" customHeight="1">
      <c r="A437" s="1418"/>
      <c r="B437" s="1418"/>
      <c r="C437" s="1418"/>
      <c r="D437" s="1418"/>
      <c r="E437" s="1418"/>
      <c r="F437" s="1418"/>
      <c r="G437" s="1418"/>
      <c r="H437" s="1418"/>
      <c r="I437" s="1418"/>
      <c r="J437" s="1418"/>
    </row>
    <row r="438" spans="1:10" ht="15.75" customHeight="1">
      <c r="A438" s="1418"/>
      <c r="B438" s="1418"/>
      <c r="C438" s="1418"/>
      <c r="D438" s="1418"/>
      <c r="E438" s="1418"/>
      <c r="F438" s="1418"/>
      <c r="G438" s="1418"/>
      <c r="H438" s="1418"/>
      <c r="I438" s="1418"/>
      <c r="J438" s="1418"/>
    </row>
    <row r="439" spans="1:10" ht="15.75" customHeight="1">
      <c r="A439" s="1418"/>
      <c r="B439" s="1418"/>
      <c r="C439" s="1418"/>
      <c r="D439" s="1418"/>
      <c r="E439" s="1418"/>
      <c r="F439" s="1418"/>
      <c r="G439" s="1418"/>
      <c r="H439" s="1418"/>
      <c r="I439" s="1418"/>
      <c r="J439" s="1418"/>
    </row>
    <row r="440" spans="1:10" ht="15.75" customHeight="1">
      <c r="A440" s="1418"/>
      <c r="B440" s="1418"/>
      <c r="C440" s="1418"/>
      <c r="D440" s="1418"/>
      <c r="E440" s="1418"/>
      <c r="F440" s="1418"/>
      <c r="G440" s="1418"/>
      <c r="H440" s="1418"/>
      <c r="I440" s="1418"/>
      <c r="J440" s="1418"/>
    </row>
    <row r="441" spans="1:10" ht="15.75" customHeight="1">
      <c r="A441" s="1418"/>
      <c r="B441" s="1418"/>
      <c r="C441" s="1418"/>
      <c r="D441" s="1418"/>
      <c r="E441" s="1418"/>
      <c r="F441" s="1418"/>
      <c r="G441" s="1418"/>
      <c r="H441" s="1418"/>
      <c r="I441" s="1418"/>
      <c r="J441" s="1418"/>
    </row>
    <row r="442" spans="1:10" ht="15.75" customHeight="1">
      <c r="A442" s="1418"/>
      <c r="B442" s="1418"/>
      <c r="C442" s="1418"/>
      <c r="D442" s="1418"/>
      <c r="E442" s="1418"/>
      <c r="F442" s="1418"/>
      <c r="G442" s="1418"/>
      <c r="H442" s="1418"/>
      <c r="I442" s="1418"/>
      <c r="J442" s="1418"/>
    </row>
    <row r="443" spans="1:10" ht="15.75" customHeight="1">
      <c r="A443" s="1418"/>
      <c r="B443" s="1418"/>
      <c r="C443" s="1418"/>
      <c r="D443" s="1418"/>
      <c r="E443" s="1418"/>
      <c r="F443" s="1418"/>
      <c r="G443" s="1418"/>
      <c r="H443" s="1418"/>
      <c r="I443" s="1418"/>
      <c r="J443" s="1418"/>
    </row>
    <row r="444" spans="1:10" ht="15.75" customHeight="1">
      <c r="A444" s="1418"/>
      <c r="B444" s="1418"/>
      <c r="C444" s="1418"/>
      <c r="D444" s="1418"/>
      <c r="E444" s="1418"/>
      <c r="F444" s="1418"/>
      <c r="G444" s="1418"/>
      <c r="H444" s="1418"/>
      <c r="I444" s="1418"/>
      <c r="J444" s="1418"/>
    </row>
    <row r="445" spans="1:10" ht="15.75" customHeight="1">
      <c r="A445" s="1418"/>
      <c r="B445" s="1418"/>
      <c r="C445" s="1418"/>
      <c r="D445" s="1418"/>
      <c r="E445" s="1418"/>
      <c r="F445" s="1418"/>
      <c r="G445" s="1418"/>
      <c r="H445" s="1418"/>
      <c r="I445" s="1418"/>
      <c r="J445" s="1418"/>
    </row>
    <row r="446" spans="1:10" ht="15.75" customHeight="1">
      <c r="A446" s="1418"/>
      <c r="B446" s="1418"/>
      <c r="C446" s="1418"/>
      <c r="D446" s="1418"/>
      <c r="E446" s="1418"/>
      <c r="F446" s="1418"/>
      <c r="G446" s="1418"/>
      <c r="H446" s="1418"/>
      <c r="I446" s="1418"/>
      <c r="J446" s="1418"/>
    </row>
    <row r="447" spans="1:10" ht="15.75" customHeight="1">
      <c r="A447" s="1418"/>
      <c r="B447" s="1418"/>
      <c r="C447" s="1418"/>
      <c r="D447" s="1418"/>
      <c r="E447" s="1418"/>
      <c r="F447" s="1418"/>
      <c r="G447" s="1418"/>
      <c r="H447" s="1418"/>
      <c r="I447" s="1418"/>
      <c r="J447" s="1418"/>
    </row>
    <row r="448" spans="1:10" ht="15.75" customHeight="1">
      <c r="A448" s="1418"/>
      <c r="B448" s="1418"/>
      <c r="C448" s="1418"/>
      <c r="D448" s="1418"/>
      <c r="E448" s="1418"/>
      <c r="F448" s="1418"/>
      <c r="G448" s="1418"/>
      <c r="H448" s="1418"/>
      <c r="I448" s="1418"/>
      <c r="J448" s="1418"/>
    </row>
    <row r="449" spans="1:10" ht="15.75" customHeight="1">
      <c r="A449" s="1418"/>
      <c r="B449" s="1418"/>
      <c r="C449" s="1418"/>
      <c r="D449" s="1418"/>
      <c r="E449" s="1418"/>
      <c r="F449" s="1418"/>
      <c r="G449" s="1418"/>
      <c r="H449" s="1418"/>
      <c r="I449" s="1418"/>
      <c r="J449" s="1418"/>
    </row>
    <row r="450" spans="1:10" ht="15.75" customHeight="1">
      <c r="A450" s="1418"/>
      <c r="B450" s="1418"/>
      <c r="C450" s="1418"/>
      <c r="D450" s="1418"/>
      <c r="E450" s="1418"/>
      <c r="F450" s="1418"/>
      <c r="G450" s="1418"/>
      <c r="H450" s="1418"/>
      <c r="I450" s="1418"/>
      <c r="J450" s="1418"/>
    </row>
    <row r="451" spans="1:10" ht="15.75" customHeight="1">
      <c r="A451" s="1418"/>
      <c r="B451" s="1418"/>
      <c r="C451" s="1418"/>
      <c r="D451" s="1418"/>
      <c r="E451" s="1418"/>
      <c r="F451" s="1418"/>
      <c r="G451" s="1418"/>
      <c r="H451" s="1418"/>
      <c r="I451" s="1418"/>
      <c r="J451" s="1418"/>
    </row>
    <row r="452" spans="1:10" ht="15.75" customHeight="1">
      <c r="A452" s="1418"/>
      <c r="B452" s="1418"/>
      <c r="C452" s="1418"/>
      <c r="D452" s="1418"/>
      <c r="E452" s="1418"/>
      <c r="F452" s="1418"/>
      <c r="G452" s="1418"/>
      <c r="H452" s="1418"/>
      <c r="I452" s="1418"/>
      <c r="J452" s="1418"/>
    </row>
    <row r="453" spans="1:10" ht="15.75" customHeight="1">
      <c r="A453" s="1418"/>
      <c r="B453" s="1418"/>
      <c r="C453" s="1418"/>
      <c r="D453" s="1418"/>
      <c r="E453" s="1418"/>
      <c r="F453" s="1418"/>
      <c r="G453" s="1418"/>
      <c r="H453" s="1418"/>
      <c r="I453" s="1418"/>
      <c r="J453" s="1418"/>
    </row>
    <row r="454" spans="1:10" ht="15.75" customHeight="1">
      <c r="A454" s="1418"/>
      <c r="B454" s="1418"/>
      <c r="C454" s="1418"/>
      <c r="D454" s="1418"/>
      <c r="E454" s="1418"/>
      <c r="F454" s="1418"/>
      <c r="G454" s="1418"/>
      <c r="H454" s="1418"/>
      <c r="I454" s="1418"/>
      <c r="J454" s="1418"/>
    </row>
    <row r="455" spans="1:10" ht="15.75" customHeight="1">
      <c r="A455" s="1418"/>
      <c r="B455" s="1418"/>
      <c r="C455" s="1418"/>
      <c r="D455" s="1418"/>
      <c r="E455" s="1418"/>
      <c r="F455" s="1418"/>
      <c r="G455" s="1418"/>
      <c r="H455" s="1418"/>
      <c r="I455" s="1418"/>
      <c r="J455" s="1418"/>
    </row>
    <row r="456" spans="1:10" ht="15.75" customHeight="1">
      <c r="A456" s="1418"/>
      <c r="B456" s="1418"/>
      <c r="C456" s="1418"/>
      <c r="D456" s="1418"/>
      <c r="E456" s="1418"/>
      <c r="F456" s="1418"/>
      <c r="G456" s="1418"/>
      <c r="H456" s="1418"/>
      <c r="I456" s="1418"/>
      <c r="J456" s="1418"/>
    </row>
    <row r="457" spans="1:10" ht="15.75" customHeight="1">
      <c r="A457" s="1418"/>
      <c r="B457" s="1418"/>
      <c r="C457" s="1418"/>
      <c r="D457" s="1418"/>
      <c r="E457" s="1418"/>
      <c r="F457" s="1418"/>
      <c r="G457" s="1418"/>
      <c r="H457" s="1418"/>
      <c r="I457" s="1418"/>
      <c r="J457" s="1418"/>
    </row>
    <row r="458" spans="1:10" ht="15.75" customHeight="1">
      <c r="A458" s="1418"/>
      <c r="B458" s="1418"/>
      <c r="C458" s="1418"/>
      <c r="D458" s="1418"/>
      <c r="E458" s="1418"/>
      <c r="F458" s="1418"/>
      <c r="G458" s="1418"/>
      <c r="H458" s="1418"/>
      <c r="I458" s="1418"/>
      <c r="J458" s="1418"/>
    </row>
    <row r="459" spans="1:10" ht="15.75" customHeight="1">
      <c r="A459" s="1418"/>
      <c r="B459" s="1418"/>
      <c r="C459" s="1418"/>
      <c r="D459" s="1418"/>
      <c r="E459" s="1418"/>
      <c r="F459" s="1418"/>
      <c r="G459" s="1418"/>
      <c r="H459" s="1418"/>
      <c r="I459" s="1418"/>
      <c r="J459" s="1418"/>
    </row>
    <row r="460" spans="1:10" ht="15.75" customHeight="1">
      <c r="A460" s="1418"/>
      <c r="B460" s="1418"/>
      <c r="C460" s="1418"/>
      <c r="D460" s="1418"/>
      <c r="E460" s="1418"/>
      <c r="F460" s="1418"/>
      <c r="G460" s="1418"/>
      <c r="H460" s="1418"/>
      <c r="I460" s="1418"/>
      <c r="J460" s="1418"/>
    </row>
    <row r="461" spans="1:10" ht="15.75" customHeight="1">
      <c r="A461" s="1418"/>
      <c r="B461" s="1418"/>
      <c r="C461" s="1418"/>
      <c r="D461" s="1418"/>
      <c r="E461" s="1418"/>
      <c r="F461" s="1418"/>
      <c r="G461" s="1418"/>
      <c r="H461" s="1418"/>
      <c r="I461" s="1418"/>
      <c r="J461" s="1418"/>
    </row>
    <row r="462" spans="1:10" ht="15.75" customHeight="1">
      <c r="A462" s="1418"/>
      <c r="B462" s="1418"/>
      <c r="C462" s="1418"/>
      <c r="D462" s="1418"/>
      <c r="E462" s="1418"/>
      <c r="F462" s="1418"/>
      <c r="G462" s="1418"/>
      <c r="H462" s="1418"/>
      <c r="I462" s="1418"/>
      <c r="J462" s="1418"/>
    </row>
    <row r="463" spans="1:10" ht="15.75" customHeight="1">
      <c r="A463" s="1418"/>
      <c r="B463" s="1418"/>
      <c r="C463" s="1418"/>
      <c r="D463" s="1418"/>
      <c r="E463" s="1418"/>
      <c r="F463" s="1418"/>
      <c r="G463" s="1418"/>
      <c r="H463" s="1418"/>
      <c r="I463" s="1418"/>
      <c r="J463" s="1418"/>
    </row>
    <row r="464" spans="1:10" ht="15.75" customHeight="1">
      <c r="A464" s="1418"/>
      <c r="B464" s="1418"/>
      <c r="C464" s="1418"/>
      <c r="D464" s="1418"/>
      <c r="E464" s="1418"/>
      <c r="F464" s="1418"/>
      <c r="G464" s="1418"/>
      <c r="H464" s="1418"/>
      <c r="I464" s="1418"/>
      <c r="J464" s="1418"/>
    </row>
    <row r="465" spans="1:10" ht="15.75" customHeight="1">
      <c r="A465" s="1418"/>
      <c r="B465" s="1418"/>
      <c r="C465" s="1418"/>
      <c r="D465" s="1418"/>
      <c r="E465" s="1418"/>
      <c r="F465" s="1418"/>
      <c r="G465" s="1418"/>
      <c r="H465" s="1418"/>
      <c r="I465" s="1418"/>
      <c r="J465" s="1418"/>
    </row>
    <row r="466" spans="1:10" ht="15.75" customHeight="1">
      <c r="A466" s="1418"/>
      <c r="B466" s="1418"/>
      <c r="C466" s="1418"/>
      <c r="D466" s="1418"/>
      <c r="E466" s="1418"/>
      <c r="F466" s="1418"/>
      <c r="G466" s="1418"/>
      <c r="H466" s="1418"/>
      <c r="I466" s="1418"/>
      <c r="J466" s="1418"/>
    </row>
    <row r="467" spans="1:10" ht="15.75" customHeight="1">
      <c r="A467" s="1418"/>
      <c r="B467" s="1418"/>
      <c r="C467" s="1418"/>
      <c r="D467" s="1418"/>
      <c r="E467" s="1418"/>
      <c r="F467" s="1418"/>
      <c r="G467" s="1418"/>
      <c r="H467" s="1418"/>
      <c r="I467" s="1418"/>
      <c r="J467" s="1418"/>
    </row>
    <row r="468" spans="1:10" ht="15.75" customHeight="1">
      <c r="A468" s="1418"/>
      <c r="B468" s="1418"/>
      <c r="C468" s="1418"/>
      <c r="D468" s="1418"/>
      <c r="E468" s="1418"/>
      <c r="F468" s="1418"/>
      <c r="G468" s="1418"/>
      <c r="H468" s="1418"/>
      <c r="I468" s="1418"/>
      <c r="J468" s="1418"/>
    </row>
    <row r="469" spans="1:10" ht="15.75" customHeight="1">
      <c r="A469" s="1418"/>
      <c r="B469" s="1418"/>
      <c r="C469" s="1418"/>
      <c r="D469" s="1418"/>
      <c r="E469" s="1418"/>
      <c r="F469" s="1418"/>
      <c r="G469" s="1418"/>
      <c r="H469" s="1418"/>
      <c r="I469" s="1418"/>
      <c r="J469" s="1418"/>
    </row>
    <row r="470" spans="1:10" ht="15.75" customHeight="1">
      <c r="A470" s="1418"/>
      <c r="B470" s="1418"/>
      <c r="C470" s="1418"/>
      <c r="D470" s="1418"/>
      <c r="E470" s="1418"/>
      <c r="F470" s="1418"/>
      <c r="G470" s="1418"/>
      <c r="H470" s="1418"/>
      <c r="I470" s="1418"/>
      <c r="J470" s="1418"/>
    </row>
    <row r="471" spans="1:10" ht="15.75" customHeight="1">
      <c r="A471" s="1418"/>
      <c r="B471" s="1418"/>
      <c r="C471" s="1418"/>
      <c r="D471" s="1418"/>
      <c r="E471" s="1418"/>
      <c r="F471" s="1418"/>
      <c r="G471" s="1418"/>
      <c r="H471" s="1418"/>
      <c r="I471" s="1418"/>
      <c r="J471" s="1418"/>
    </row>
    <row r="472" spans="1:10" ht="15.75" customHeight="1">
      <c r="A472" s="1418"/>
      <c r="B472" s="1418"/>
      <c r="C472" s="1418"/>
      <c r="D472" s="1418"/>
      <c r="E472" s="1418"/>
      <c r="F472" s="1418"/>
      <c r="G472" s="1418"/>
      <c r="H472" s="1418"/>
      <c r="I472" s="1418"/>
      <c r="J472" s="1418"/>
    </row>
    <row r="473" spans="1:10" ht="15.75" customHeight="1">
      <c r="A473" s="1418"/>
      <c r="B473" s="1418"/>
      <c r="C473" s="1418"/>
      <c r="D473" s="1418"/>
      <c r="E473" s="1418"/>
      <c r="F473" s="1418"/>
      <c r="G473" s="1418"/>
      <c r="H473" s="1418"/>
      <c r="I473" s="1418"/>
      <c r="J473" s="1418"/>
    </row>
    <row r="474" spans="1:10" ht="15.75" customHeight="1">
      <c r="A474" s="1418"/>
      <c r="B474" s="1418"/>
      <c r="C474" s="1418"/>
      <c r="D474" s="1418"/>
      <c r="E474" s="1418"/>
      <c r="F474" s="1418"/>
      <c r="G474" s="1418"/>
      <c r="H474" s="1418"/>
      <c r="I474" s="1418"/>
      <c r="J474" s="1418"/>
    </row>
    <row r="475" spans="1:10" ht="15.75" customHeight="1">
      <c r="A475" s="1418"/>
      <c r="B475" s="1418"/>
      <c r="C475" s="1418"/>
      <c r="D475" s="1418"/>
      <c r="E475" s="1418"/>
      <c r="F475" s="1418"/>
      <c r="G475" s="1418"/>
      <c r="H475" s="1418"/>
      <c r="I475" s="1418"/>
      <c r="J475" s="1418"/>
    </row>
    <row r="476" spans="1:10" ht="15.75" customHeight="1">
      <c r="A476" s="1418"/>
      <c r="B476" s="1418"/>
      <c r="C476" s="1418"/>
      <c r="D476" s="1418"/>
      <c r="E476" s="1418"/>
      <c r="F476" s="1418"/>
      <c r="G476" s="1418"/>
      <c r="H476" s="1418"/>
      <c r="I476" s="1418"/>
      <c r="J476" s="1418"/>
    </row>
    <row r="477" spans="1:10" ht="15.75" customHeight="1">
      <c r="A477" s="1418"/>
      <c r="B477" s="1418"/>
      <c r="C477" s="1418"/>
      <c r="D477" s="1418"/>
      <c r="E477" s="1418"/>
      <c r="F477" s="1418"/>
      <c r="G477" s="1418"/>
      <c r="H477" s="1418"/>
      <c r="I477" s="1418"/>
      <c r="J477" s="1418"/>
    </row>
    <row r="478" spans="1:10" ht="15.75" customHeight="1">
      <c r="A478" s="1418"/>
      <c r="B478" s="1418"/>
      <c r="C478" s="1418"/>
      <c r="D478" s="1418"/>
      <c r="E478" s="1418"/>
      <c r="F478" s="1418"/>
      <c r="G478" s="1418"/>
      <c r="H478" s="1418"/>
      <c r="I478" s="1418"/>
      <c r="J478" s="1418"/>
    </row>
    <row r="479" spans="1:10" ht="15.75" customHeight="1">
      <c r="A479" s="1418"/>
      <c r="B479" s="1418"/>
      <c r="C479" s="1418"/>
      <c r="D479" s="1418"/>
      <c r="E479" s="1418"/>
      <c r="F479" s="1418"/>
      <c r="G479" s="1418"/>
      <c r="H479" s="1418"/>
      <c r="I479" s="1418"/>
      <c r="J479" s="1418"/>
    </row>
    <row r="480" spans="1:10" ht="15.75" customHeight="1">
      <c r="A480" s="1418"/>
      <c r="B480" s="1418"/>
      <c r="C480" s="1418"/>
      <c r="D480" s="1418"/>
      <c r="E480" s="1418"/>
      <c r="F480" s="1418"/>
      <c r="G480" s="1418"/>
      <c r="H480" s="1418"/>
      <c r="I480" s="1418"/>
      <c r="J480" s="1418"/>
    </row>
    <row r="481" spans="1:10" ht="15.75" customHeight="1">
      <c r="A481" s="1418"/>
      <c r="B481" s="1418"/>
      <c r="C481" s="1418"/>
      <c r="D481" s="1418"/>
      <c r="E481" s="1418"/>
      <c r="F481" s="1418"/>
      <c r="G481" s="1418"/>
      <c r="H481" s="1418"/>
      <c r="I481" s="1418"/>
      <c r="J481" s="1418"/>
    </row>
    <row r="482" spans="1:10" ht="15.75" customHeight="1">
      <c r="A482" s="1418"/>
      <c r="B482" s="1418"/>
      <c r="C482" s="1418"/>
      <c r="D482" s="1418"/>
      <c r="E482" s="1418"/>
      <c r="F482" s="1418"/>
      <c r="G482" s="1418"/>
      <c r="H482" s="1418"/>
      <c r="I482" s="1418"/>
      <c r="J482" s="1418"/>
    </row>
    <row r="483" spans="1:10" ht="15.75" customHeight="1">
      <c r="A483" s="1418"/>
      <c r="B483" s="1418"/>
      <c r="C483" s="1418"/>
      <c r="D483" s="1418"/>
      <c r="E483" s="1418"/>
      <c r="F483" s="1418"/>
      <c r="G483" s="1418"/>
      <c r="H483" s="1418"/>
      <c r="I483" s="1418"/>
      <c r="J483" s="1418"/>
    </row>
    <row r="484" spans="1:10" ht="15.75" customHeight="1">
      <c r="A484" s="1418"/>
      <c r="B484" s="1418"/>
      <c r="C484" s="1418"/>
      <c r="D484" s="1418"/>
      <c r="E484" s="1418"/>
      <c r="F484" s="1418"/>
      <c r="G484" s="1418"/>
      <c r="H484" s="1418"/>
      <c r="I484" s="1418"/>
      <c r="J484" s="1418"/>
    </row>
    <row r="485" spans="1:10" ht="15.75" customHeight="1">
      <c r="A485" s="1418"/>
      <c r="B485" s="1418"/>
      <c r="C485" s="1418"/>
      <c r="D485" s="1418"/>
      <c r="E485" s="1418"/>
      <c r="F485" s="1418"/>
      <c r="G485" s="1418"/>
      <c r="H485" s="1418"/>
      <c r="I485" s="1418"/>
      <c r="J485" s="1418"/>
    </row>
    <row r="486" spans="1:10" ht="15.75" customHeight="1">
      <c r="A486" s="1418"/>
      <c r="B486" s="1418"/>
      <c r="C486" s="1418"/>
      <c r="D486" s="1418"/>
      <c r="E486" s="1418"/>
      <c r="F486" s="1418"/>
      <c r="G486" s="1418"/>
      <c r="H486" s="1418"/>
      <c r="I486" s="1418"/>
      <c r="J486" s="1418"/>
    </row>
    <row r="487" spans="1:10" ht="15.75" customHeight="1">
      <c r="A487" s="1418"/>
      <c r="B487" s="1418"/>
      <c r="C487" s="1418"/>
      <c r="D487" s="1418"/>
      <c r="E487" s="1418"/>
      <c r="F487" s="1418"/>
      <c r="G487" s="1418"/>
      <c r="H487" s="1418"/>
      <c r="I487" s="1418"/>
      <c r="J487" s="1418"/>
    </row>
    <row r="488" spans="1:10" ht="15.75" customHeight="1">
      <c r="A488" s="1418"/>
      <c r="B488" s="1418"/>
      <c r="C488" s="1418"/>
      <c r="D488" s="1418"/>
      <c r="E488" s="1418"/>
      <c r="F488" s="1418"/>
      <c r="G488" s="1418"/>
      <c r="H488" s="1418"/>
      <c r="I488" s="1418"/>
      <c r="J488" s="1418"/>
    </row>
    <row r="489" spans="1:10" ht="15.75" customHeight="1">
      <c r="A489" s="1418"/>
      <c r="B489" s="1418"/>
      <c r="C489" s="1418"/>
      <c r="D489" s="1418"/>
      <c r="E489" s="1418"/>
      <c r="F489" s="1418"/>
      <c r="G489" s="1418"/>
      <c r="H489" s="1418"/>
      <c r="I489" s="1418"/>
      <c r="J489" s="1418"/>
    </row>
    <row r="490" spans="1:10" ht="15.75" customHeight="1">
      <c r="A490" s="1418"/>
      <c r="B490" s="1418"/>
      <c r="C490" s="1418"/>
      <c r="D490" s="1418"/>
      <c r="E490" s="1418"/>
      <c r="F490" s="1418"/>
      <c r="G490" s="1418"/>
      <c r="H490" s="1418"/>
      <c r="I490" s="1418"/>
      <c r="J490" s="1418"/>
    </row>
    <row r="491" spans="1:10" ht="15.75" customHeight="1">
      <c r="A491" s="1418"/>
      <c r="B491" s="1418"/>
      <c r="C491" s="1418"/>
      <c r="D491" s="1418"/>
      <c r="E491" s="1418"/>
      <c r="F491" s="1418"/>
      <c r="G491" s="1418"/>
      <c r="H491" s="1418"/>
      <c r="I491" s="1418"/>
      <c r="J491" s="1418"/>
    </row>
    <row r="492" spans="1:10" ht="15.75" customHeight="1">
      <c r="A492" s="1418"/>
      <c r="B492" s="1418"/>
      <c r="C492" s="1418"/>
      <c r="D492" s="1418"/>
      <c r="E492" s="1418"/>
      <c r="F492" s="1418"/>
      <c r="G492" s="1418"/>
      <c r="H492" s="1418"/>
      <c r="I492" s="1418"/>
      <c r="J492" s="1418"/>
    </row>
    <row r="493" spans="1:10" ht="15.75" customHeight="1">
      <c r="A493" s="1418"/>
      <c r="B493" s="1418"/>
      <c r="C493" s="1418"/>
      <c r="D493" s="1418"/>
      <c r="E493" s="1418"/>
      <c r="F493" s="1418"/>
      <c r="G493" s="1418"/>
      <c r="H493" s="1418"/>
      <c r="I493" s="1418"/>
      <c r="J493" s="1418"/>
    </row>
    <row r="494" spans="1:10" ht="15.75" customHeight="1">
      <c r="A494" s="1418"/>
      <c r="B494" s="1418"/>
      <c r="C494" s="1418"/>
      <c r="D494" s="1418"/>
      <c r="E494" s="1418"/>
      <c r="F494" s="1418"/>
      <c r="G494" s="1418"/>
      <c r="H494" s="1418"/>
      <c r="I494" s="1418"/>
      <c r="J494" s="1418"/>
    </row>
    <row r="495" spans="1:10" ht="15.75" customHeight="1">
      <c r="A495" s="1418"/>
      <c r="B495" s="1418"/>
      <c r="C495" s="1418"/>
      <c r="D495" s="1418"/>
      <c r="E495" s="1418"/>
      <c r="F495" s="1418"/>
      <c r="G495" s="1418"/>
      <c r="H495" s="1418"/>
      <c r="I495" s="1418"/>
      <c r="J495" s="1418"/>
    </row>
    <row r="496" spans="1:10" ht="15.75" customHeight="1">
      <c r="A496" s="1418"/>
      <c r="B496" s="1418"/>
      <c r="C496" s="1418"/>
      <c r="D496" s="1418"/>
      <c r="E496" s="1418"/>
      <c r="F496" s="1418"/>
      <c r="G496" s="1418"/>
      <c r="H496" s="1418"/>
      <c r="I496" s="1418"/>
      <c r="J496" s="1418"/>
    </row>
    <row r="497" spans="1:10" ht="15.75" customHeight="1">
      <c r="A497" s="1418"/>
      <c r="B497" s="1418"/>
      <c r="C497" s="1418"/>
      <c r="D497" s="1418"/>
      <c r="E497" s="1418"/>
      <c r="F497" s="1418"/>
      <c r="G497" s="1418"/>
      <c r="H497" s="1418"/>
      <c r="I497" s="1418"/>
      <c r="J497" s="1418"/>
    </row>
    <row r="498" spans="1:10" ht="15.75" customHeight="1">
      <c r="A498" s="1418"/>
      <c r="B498" s="1418"/>
      <c r="C498" s="1418"/>
      <c r="D498" s="1418"/>
      <c r="E498" s="1418"/>
      <c r="F498" s="1418"/>
      <c r="G498" s="1418"/>
      <c r="H498" s="1418"/>
      <c r="I498" s="1418"/>
      <c r="J498" s="1418"/>
    </row>
    <row r="499" spans="1:10" ht="15.75" customHeight="1">
      <c r="A499" s="1418"/>
      <c r="B499" s="1418"/>
      <c r="C499" s="1418"/>
      <c r="D499" s="1418"/>
      <c r="E499" s="1418"/>
      <c r="F499" s="1418"/>
      <c r="G499" s="1418"/>
      <c r="H499" s="1418"/>
      <c r="I499" s="1418"/>
      <c r="J499" s="1418"/>
    </row>
    <row r="500" spans="1:10" ht="15.75" customHeight="1">
      <c r="A500" s="1418"/>
      <c r="B500" s="1418"/>
      <c r="C500" s="1418"/>
      <c r="D500" s="1418"/>
      <c r="E500" s="1418"/>
      <c r="F500" s="1418"/>
      <c r="G500" s="1418"/>
      <c r="H500" s="1418"/>
      <c r="I500" s="1418"/>
      <c r="J500" s="1418"/>
    </row>
    <row r="501" spans="1:10" ht="15.75" customHeight="1">
      <c r="A501" s="1418"/>
      <c r="B501" s="1418"/>
      <c r="C501" s="1418"/>
      <c r="D501" s="1418"/>
      <c r="E501" s="1418"/>
      <c r="F501" s="1418"/>
      <c r="G501" s="1418"/>
      <c r="H501" s="1418"/>
      <c r="I501" s="1418"/>
      <c r="J501" s="1418"/>
    </row>
    <row r="502" spans="1:10" ht="15.75" customHeight="1">
      <c r="A502" s="1418"/>
      <c r="B502" s="1418"/>
      <c r="C502" s="1418"/>
      <c r="D502" s="1418"/>
      <c r="E502" s="1418"/>
      <c r="F502" s="1418"/>
      <c r="G502" s="1418"/>
      <c r="H502" s="1418"/>
      <c r="I502" s="1418"/>
      <c r="J502" s="1418"/>
    </row>
    <row r="503" spans="1:10" ht="15.75" customHeight="1">
      <c r="A503" s="1418"/>
      <c r="B503" s="1418"/>
      <c r="C503" s="1418"/>
      <c r="D503" s="1418"/>
      <c r="E503" s="1418"/>
      <c r="F503" s="1418"/>
      <c r="G503" s="1418"/>
      <c r="H503" s="1418"/>
      <c r="I503" s="1418"/>
      <c r="J503" s="1418"/>
    </row>
    <row r="504" spans="1:10" ht="15.75" customHeight="1">
      <c r="A504" s="1418"/>
      <c r="B504" s="1418"/>
      <c r="C504" s="1418"/>
      <c r="D504" s="1418"/>
      <c r="E504" s="1418"/>
      <c r="F504" s="1418"/>
      <c r="G504" s="1418"/>
      <c r="H504" s="1418"/>
      <c r="I504" s="1418"/>
      <c r="J504" s="1418"/>
    </row>
    <row r="505" spans="1:10" ht="15.75" customHeight="1">
      <c r="A505" s="1418"/>
      <c r="B505" s="1418"/>
      <c r="C505" s="1418"/>
      <c r="D505" s="1418"/>
      <c r="E505" s="1418"/>
      <c r="F505" s="1418"/>
      <c r="G505" s="1418"/>
      <c r="H505" s="1418"/>
      <c r="I505" s="1418"/>
      <c r="J505" s="1418"/>
    </row>
    <row r="506" spans="1:10" ht="15.75" customHeight="1">
      <c r="A506" s="1418"/>
      <c r="B506" s="1418"/>
      <c r="C506" s="1418"/>
      <c r="D506" s="1418"/>
      <c r="E506" s="1418"/>
      <c r="F506" s="1418"/>
      <c r="G506" s="1418"/>
      <c r="H506" s="1418"/>
      <c r="I506" s="1418"/>
      <c r="J506" s="1418"/>
    </row>
    <row r="507" spans="1:10" ht="15.75" customHeight="1">
      <c r="A507" s="1418"/>
      <c r="B507" s="1418"/>
      <c r="C507" s="1418"/>
      <c r="D507" s="1418"/>
      <c r="E507" s="1418"/>
      <c r="F507" s="1418"/>
      <c r="G507" s="1418"/>
      <c r="H507" s="1418"/>
      <c r="I507" s="1418"/>
      <c r="J507" s="1418"/>
    </row>
    <row r="508" spans="1:10" ht="15.75" customHeight="1">
      <c r="A508" s="1418"/>
      <c r="B508" s="1418"/>
      <c r="C508" s="1418"/>
      <c r="D508" s="1418"/>
      <c r="E508" s="1418"/>
      <c r="F508" s="1418"/>
      <c r="G508" s="1418"/>
      <c r="H508" s="1418"/>
      <c r="I508" s="1418"/>
      <c r="J508" s="1418"/>
    </row>
    <row r="509" spans="1:10" ht="15.75" customHeight="1">
      <c r="A509" s="1418"/>
      <c r="B509" s="1418"/>
      <c r="C509" s="1418"/>
      <c r="D509" s="1418"/>
      <c r="E509" s="1418"/>
      <c r="F509" s="1418"/>
      <c r="G509" s="1418"/>
      <c r="H509" s="1418"/>
      <c r="I509" s="1418"/>
      <c r="J509" s="1418"/>
    </row>
    <row r="510" spans="1:10" ht="15.75" customHeight="1">
      <c r="A510" s="1418"/>
      <c r="B510" s="1418"/>
      <c r="C510" s="1418"/>
      <c r="D510" s="1418"/>
      <c r="E510" s="1418"/>
      <c r="F510" s="1418"/>
      <c r="G510" s="1418"/>
      <c r="H510" s="1418"/>
      <c r="I510" s="1418"/>
      <c r="J510" s="1418"/>
    </row>
    <row r="511" spans="1:10" ht="15.75" customHeight="1">
      <c r="A511" s="1418"/>
      <c r="B511" s="1418"/>
      <c r="C511" s="1418"/>
      <c r="D511" s="1418"/>
      <c r="E511" s="1418"/>
      <c r="F511" s="1418"/>
      <c r="G511" s="1418"/>
      <c r="H511" s="1418"/>
      <c r="I511" s="1418"/>
      <c r="J511" s="1418"/>
    </row>
    <row r="512" spans="1:10" ht="15.75" customHeight="1">
      <c r="A512" s="1418"/>
      <c r="B512" s="1418"/>
      <c r="C512" s="1418"/>
      <c r="D512" s="1418"/>
      <c r="E512" s="1418"/>
      <c r="F512" s="1418"/>
      <c r="G512" s="1418"/>
      <c r="H512" s="1418"/>
      <c r="I512" s="1418"/>
      <c r="J512" s="1418"/>
    </row>
    <row r="513" spans="1:10" ht="15.75" customHeight="1">
      <c r="A513" s="1418"/>
      <c r="B513" s="1418"/>
      <c r="C513" s="1418"/>
      <c r="D513" s="1418"/>
      <c r="E513" s="1418"/>
      <c r="F513" s="1418"/>
      <c r="G513" s="1418"/>
      <c r="H513" s="1418"/>
      <c r="I513" s="1418"/>
      <c r="J513" s="1418"/>
    </row>
    <row r="514" spans="1:10" ht="15.75" customHeight="1">
      <c r="A514" s="1418"/>
      <c r="B514" s="1418"/>
      <c r="C514" s="1418"/>
      <c r="D514" s="1418"/>
      <c r="E514" s="1418"/>
      <c r="F514" s="1418"/>
      <c r="G514" s="1418"/>
      <c r="H514" s="1418"/>
      <c r="I514" s="1418"/>
      <c r="J514" s="1418"/>
    </row>
    <row r="515" spans="1:10" ht="15.75" customHeight="1">
      <c r="A515" s="1418"/>
      <c r="B515" s="1418"/>
      <c r="C515" s="1418"/>
      <c r="D515" s="1418"/>
      <c r="E515" s="1418"/>
      <c r="F515" s="1418"/>
      <c r="G515" s="1418"/>
      <c r="H515" s="1418"/>
      <c r="I515" s="1418"/>
      <c r="J515" s="1418"/>
    </row>
    <row r="516" spans="1:10" ht="15.75" customHeight="1">
      <c r="A516" s="1418"/>
      <c r="B516" s="1418"/>
      <c r="C516" s="1418"/>
      <c r="D516" s="1418"/>
      <c r="E516" s="1418"/>
      <c r="F516" s="1418"/>
      <c r="G516" s="1418"/>
      <c r="H516" s="1418"/>
      <c r="I516" s="1418"/>
      <c r="J516" s="1418"/>
    </row>
    <row r="517" spans="1:10" ht="15.75" customHeight="1">
      <c r="A517" s="1418"/>
      <c r="B517" s="1418"/>
      <c r="C517" s="1418"/>
      <c r="D517" s="1418"/>
      <c r="E517" s="1418"/>
      <c r="F517" s="1418"/>
      <c r="G517" s="1418"/>
      <c r="H517" s="1418"/>
      <c r="I517" s="1418"/>
      <c r="J517" s="1418"/>
    </row>
    <row r="518" spans="1:10" ht="15.75" customHeight="1">
      <c r="A518" s="1418"/>
      <c r="B518" s="1418"/>
      <c r="C518" s="1418"/>
      <c r="D518" s="1418"/>
      <c r="E518" s="1418"/>
      <c r="F518" s="1418"/>
      <c r="G518" s="1418"/>
      <c r="H518" s="1418"/>
      <c r="I518" s="1418"/>
      <c r="J518" s="1418"/>
    </row>
    <row r="519" spans="1:10" ht="15.75" customHeight="1">
      <c r="A519" s="1418"/>
      <c r="B519" s="1418"/>
      <c r="C519" s="1418"/>
      <c r="D519" s="1418"/>
      <c r="E519" s="1418"/>
      <c r="F519" s="1418"/>
      <c r="G519" s="1418"/>
      <c r="H519" s="1418"/>
      <c r="I519" s="1418"/>
      <c r="J519" s="1418"/>
    </row>
    <row r="520" spans="1:10" ht="15.75" customHeight="1">
      <c r="A520" s="1418"/>
      <c r="B520" s="1418"/>
      <c r="C520" s="1418"/>
      <c r="D520" s="1418"/>
      <c r="E520" s="1418"/>
      <c r="F520" s="1418"/>
      <c r="G520" s="1418"/>
      <c r="H520" s="1418"/>
      <c r="I520" s="1418"/>
      <c r="J520" s="1418"/>
    </row>
    <row r="521" spans="1:10" ht="15.75" customHeight="1">
      <c r="A521" s="1418"/>
      <c r="B521" s="1418"/>
      <c r="C521" s="1418"/>
      <c r="D521" s="1418"/>
      <c r="E521" s="1418"/>
      <c r="F521" s="1418"/>
      <c r="G521" s="1418"/>
      <c r="H521" s="1418"/>
      <c r="I521" s="1418"/>
      <c r="J521" s="1418"/>
    </row>
    <row r="522" spans="1:10" ht="15.75" customHeight="1">
      <c r="A522" s="1418"/>
      <c r="B522" s="1418"/>
      <c r="C522" s="1418"/>
      <c r="D522" s="1418"/>
      <c r="E522" s="1418"/>
      <c r="F522" s="1418"/>
      <c r="G522" s="1418"/>
      <c r="H522" s="1418"/>
      <c r="I522" s="1418"/>
      <c r="J522" s="1418"/>
    </row>
    <row r="523" spans="1:10" ht="15.75" customHeight="1">
      <c r="A523" s="1418"/>
      <c r="B523" s="1418"/>
      <c r="C523" s="1418"/>
      <c r="D523" s="1418"/>
      <c r="E523" s="1418"/>
      <c r="F523" s="1418"/>
      <c r="G523" s="1418"/>
      <c r="H523" s="1418"/>
      <c r="I523" s="1418"/>
      <c r="J523" s="1418"/>
    </row>
    <row r="524" spans="1:10" ht="15.75" customHeight="1">
      <c r="A524" s="1418"/>
      <c r="B524" s="1418"/>
      <c r="C524" s="1418"/>
      <c r="D524" s="1418"/>
      <c r="E524" s="1418"/>
      <c r="F524" s="1418"/>
      <c r="G524" s="1418"/>
      <c r="H524" s="1418"/>
      <c r="I524" s="1418"/>
      <c r="J524" s="1418"/>
    </row>
    <row r="525" spans="1:10" ht="15.75" customHeight="1">
      <c r="A525" s="1418"/>
      <c r="B525" s="1418"/>
      <c r="C525" s="1418"/>
      <c r="D525" s="1418"/>
      <c r="E525" s="1418"/>
      <c r="F525" s="1418"/>
      <c r="G525" s="1418"/>
      <c r="H525" s="1418"/>
      <c r="I525" s="1418"/>
      <c r="J525" s="1418"/>
    </row>
    <row r="526" spans="1:10" ht="15.75" customHeight="1">
      <c r="A526" s="1418"/>
      <c r="B526" s="1418"/>
      <c r="C526" s="1418"/>
      <c r="D526" s="1418"/>
      <c r="E526" s="1418"/>
      <c r="F526" s="1418"/>
      <c r="G526" s="1418"/>
      <c r="H526" s="1418"/>
      <c r="I526" s="1418"/>
      <c r="J526" s="1418"/>
    </row>
    <row r="527" spans="1:10" ht="15.75" customHeight="1">
      <c r="A527" s="1418"/>
      <c r="B527" s="1418"/>
      <c r="C527" s="1418"/>
      <c r="D527" s="1418"/>
      <c r="E527" s="1418"/>
      <c r="F527" s="1418"/>
      <c r="G527" s="1418"/>
      <c r="H527" s="1418"/>
      <c r="I527" s="1418"/>
      <c r="J527" s="1418"/>
    </row>
    <row r="528" spans="1:10" ht="15.75" customHeight="1">
      <c r="A528" s="1418"/>
      <c r="B528" s="1418"/>
      <c r="C528" s="1418"/>
      <c r="D528" s="1418"/>
      <c r="E528" s="1418"/>
      <c r="F528" s="1418"/>
      <c r="G528" s="1418"/>
      <c r="H528" s="1418"/>
      <c r="I528" s="1418"/>
      <c r="J528" s="1418"/>
    </row>
    <row r="529" spans="1:10" ht="15.75" customHeight="1">
      <c r="A529" s="1418"/>
      <c r="B529" s="1418"/>
      <c r="C529" s="1418"/>
      <c r="D529" s="1418"/>
      <c r="E529" s="1418"/>
      <c r="F529" s="1418"/>
      <c r="G529" s="1418"/>
      <c r="H529" s="1418"/>
      <c r="I529" s="1418"/>
      <c r="J529" s="1418"/>
    </row>
    <row r="530" spans="1:10" ht="15.75" customHeight="1">
      <c r="A530" s="1418"/>
      <c r="B530" s="1418"/>
      <c r="C530" s="1418"/>
      <c r="D530" s="1418"/>
      <c r="E530" s="1418"/>
      <c r="F530" s="1418"/>
      <c r="G530" s="1418"/>
      <c r="H530" s="1418"/>
      <c r="I530" s="1418"/>
      <c r="J530" s="1418"/>
    </row>
    <row r="531" spans="1:10" ht="15.75" customHeight="1">
      <c r="A531" s="1418"/>
      <c r="B531" s="1418"/>
      <c r="C531" s="1418"/>
      <c r="D531" s="1418"/>
      <c r="E531" s="1418"/>
      <c r="F531" s="1418"/>
      <c r="G531" s="1418"/>
      <c r="H531" s="1418"/>
      <c r="I531" s="1418"/>
      <c r="J531" s="1418"/>
    </row>
    <row r="532" spans="1:10" ht="15.75" customHeight="1">
      <c r="A532" s="1418"/>
      <c r="B532" s="1418"/>
      <c r="C532" s="1418"/>
      <c r="D532" s="1418"/>
      <c r="E532" s="1418"/>
      <c r="F532" s="1418"/>
      <c r="G532" s="1418"/>
      <c r="H532" s="1418"/>
      <c r="I532" s="1418"/>
      <c r="J532" s="1418"/>
    </row>
    <row r="533" spans="1:10" ht="15.75" customHeight="1">
      <c r="A533" s="1418"/>
      <c r="B533" s="1418"/>
      <c r="C533" s="1418"/>
      <c r="D533" s="1418"/>
      <c r="E533" s="1418"/>
      <c r="F533" s="1418"/>
      <c r="G533" s="1418"/>
      <c r="H533" s="1418"/>
      <c r="I533" s="1418"/>
      <c r="J533" s="1418"/>
    </row>
    <row r="534" spans="1:10" ht="15.75" customHeight="1">
      <c r="A534" s="1418"/>
      <c r="B534" s="1418"/>
      <c r="C534" s="1418"/>
      <c r="D534" s="1418"/>
      <c r="E534" s="1418"/>
      <c r="F534" s="1418"/>
      <c r="G534" s="1418"/>
      <c r="H534" s="1418"/>
      <c r="I534" s="1418"/>
      <c r="J534" s="1418"/>
    </row>
    <row r="535" spans="1:10" ht="15.75" customHeight="1">
      <c r="A535" s="1418"/>
      <c r="B535" s="1418"/>
      <c r="C535" s="1418"/>
      <c r="D535" s="1418"/>
      <c r="E535" s="1418"/>
      <c r="F535" s="1418"/>
      <c r="G535" s="1418"/>
      <c r="H535" s="1418"/>
      <c r="I535" s="1418"/>
      <c r="J535" s="1418"/>
    </row>
    <row r="536" spans="1:10" ht="15.75" customHeight="1">
      <c r="A536" s="1418"/>
      <c r="B536" s="1418"/>
      <c r="C536" s="1418"/>
      <c r="D536" s="1418"/>
      <c r="E536" s="1418"/>
      <c r="F536" s="1418"/>
      <c r="G536" s="1418"/>
      <c r="H536" s="1418"/>
      <c r="I536" s="1418"/>
      <c r="J536" s="1418"/>
    </row>
    <row r="537" spans="1:10" ht="15.75" customHeight="1">
      <c r="A537" s="1418"/>
      <c r="B537" s="1418"/>
      <c r="C537" s="1418"/>
      <c r="D537" s="1418"/>
      <c r="E537" s="1418"/>
      <c r="F537" s="1418"/>
      <c r="G537" s="1418"/>
      <c r="H537" s="1418"/>
      <c r="I537" s="1418"/>
      <c r="J537" s="1418"/>
    </row>
    <row r="538" spans="1:10" ht="15.75" customHeight="1">
      <c r="A538" s="1418"/>
      <c r="B538" s="1418"/>
      <c r="C538" s="1418"/>
      <c r="D538" s="1418"/>
      <c r="E538" s="1418"/>
      <c r="F538" s="1418"/>
      <c r="G538" s="1418"/>
      <c r="H538" s="1418"/>
      <c r="I538" s="1418"/>
      <c r="J538" s="1418"/>
    </row>
    <row r="539" spans="1:10" ht="15.75" customHeight="1">
      <c r="A539" s="1418"/>
      <c r="B539" s="1418"/>
      <c r="C539" s="1418"/>
      <c r="D539" s="1418"/>
      <c r="E539" s="1418"/>
      <c r="F539" s="1418"/>
      <c r="G539" s="1418"/>
      <c r="H539" s="1418"/>
      <c r="I539" s="1418"/>
      <c r="J539" s="1418"/>
    </row>
    <row r="540" spans="1:10" ht="15.75" customHeight="1">
      <c r="A540" s="1418"/>
      <c r="B540" s="1418"/>
      <c r="C540" s="1418"/>
      <c r="D540" s="1418"/>
      <c r="E540" s="1418"/>
      <c r="F540" s="1418"/>
      <c r="G540" s="1418"/>
      <c r="H540" s="1418"/>
      <c r="I540" s="1418"/>
      <c r="J540" s="1418"/>
    </row>
    <row r="541" spans="1:10" ht="15.75" customHeight="1">
      <c r="A541" s="1418"/>
      <c r="B541" s="1418"/>
      <c r="C541" s="1418"/>
      <c r="D541" s="1418"/>
      <c r="E541" s="1418"/>
      <c r="F541" s="1418"/>
      <c r="G541" s="1418"/>
      <c r="H541" s="1418"/>
      <c r="I541" s="1418"/>
      <c r="J541" s="1418"/>
    </row>
    <row r="542" spans="1:10" ht="15.75" customHeight="1">
      <c r="A542" s="1418"/>
      <c r="B542" s="1418"/>
      <c r="C542" s="1418"/>
      <c r="D542" s="1418"/>
      <c r="E542" s="1418"/>
      <c r="F542" s="1418"/>
      <c r="G542" s="1418"/>
      <c r="H542" s="1418"/>
      <c r="I542" s="1418"/>
      <c r="J542" s="1418"/>
    </row>
    <row r="543" spans="1:10" ht="15.75" customHeight="1">
      <c r="A543" s="1418"/>
      <c r="B543" s="1418"/>
      <c r="C543" s="1418"/>
      <c r="D543" s="1418"/>
      <c r="E543" s="1418"/>
      <c r="F543" s="1418"/>
      <c r="G543" s="1418"/>
      <c r="H543" s="1418"/>
      <c r="I543" s="1418"/>
      <c r="J543" s="1418"/>
    </row>
    <row r="544" spans="1:10" ht="15.75" customHeight="1">
      <c r="A544" s="1418"/>
      <c r="B544" s="1418"/>
      <c r="C544" s="1418"/>
      <c r="D544" s="1418"/>
      <c r="E544" s="1418"/>
      <c r="F544" s="1418"/>
      <c r="G544" s="1418"/>
      <c r="H544" s="1418"/>
      <c r="I544" s="1418"/>
      <c r="J544" s="1418"/>
    </row>
    <row r="545" spans="1:10" ht="15.75" customHeight="1">
      <c r="A545" s="1418"/>
      <c r="B545" s="1418"/>
      <c r="C545" s="1418"/>
      <c r="D545" s="1418"/>
      <c r="E545" s="1418"/>
      <c r="F545" s="1418"/>
      <c r="G545" s="1418"/>
      <c r="H545" s="1418"/>
      <c r="I545" s="1418"/>
      <c r="J545" s="1418"/>
    </row>
    <row r="546" spans="1:10" ht="15.75" customHeight="1">
      <c r="A546" s="1418"/>
      <c r="B546" s="1418"/>
      <c r="C546" s="1418"/>
      <c r="D546" s="1418"/>
      <c r="E546" s="1418"/>
      <c r="F546" s="1418"/>
      <c r="G546" s="1418"/>
      <c r="H546" s="1418"/>
      <c r="I546" s="1418"/>
      <c r="J546" s="1418"/>
    </row>
    <row r="547" spans="1:10" ht="15.75" customHeight="1">
      <c r="A547" s="1418"/>
      <c r="B547" s="1418"/>
      <c r="C547" s="1418"/>
      <c r="D547" s="1418"/>
      <c r="E547" s="1418"/>
      <c r="F547" s="1418"/>
      <c r="G547" s="1418"/>
      <c r="H547" s="1418"/>
      <c r="I547" s="1418"/>
      <c r="J547" s="1418"/>
    </row>
    <row r="548" spans="1:10" ht="15.75" customHeight="1">
      <c r="A548" s="1418"/>
      <c r="B548" s="1418"/>
      <c r="C548" s="1418"/>
      <c r="D548" s="1418"/>
      <c r="E548" s="1418"/>
      <c r="F548" s="1418"/>
      <c r="G548" s="1418"/>
      <c r="H548" s="1418"/>
      <c r="I548" s="1418"/>
      <c r="J548" s="1418"/>
    </row>
    <row r="549" spans="1:10" ht="15.75" customHeight="1">
      <c r="A549" s="1418"/>
      <c r="B549" s="1418"/>
      <c r="C549" s="1418"/>
      <c r="D549" s="1418"/>
      <c r="E549" s="1418"/>
      <c r="F549" s="1418"/>
      <c r="G549" s="1418"/>
      <c r="H549" s="1418"/>
      <c r="I549" s="1418"/>
      <c r="J549" s="1418"/>
    </row>
    <row r="550" spans="1:10" ht="15.75" customHeight="1">
      <c r="A550" s="1418"/>
      <c r="B550" s="1418"/>
      <c r="C550" s="1418"/>
      <c r="D550" s="1418"/>
      <c r="E550" s="1418"/>
      <c r="F550" s="1418"/>
      <c r="G550" s="1418"/>
      <c r="H550" s="1418"/>
      <c r="I550" s="1418"/>
      <c r="J550" s="1418"/>
    </row>
    <row r="551" spans="1:10" ht="15.75" customHeight="1">
      <c r="A551" s="1418"/>
      <c r="B551" s="1418"/>
      <c r="C551" s="1418"/>
      <c r="D551" s="1418"/>
      <c r="E551" s="1418"/>
      <c r="F551" s="1418"/>
      <c r="G551" s="1418"/>
      <c r="H551" s="1418"/>
      <c r="I551" s="1418"/>
      <c r="J551" s="1418"/>
    </row>
    <row r="552" spans="1:10" ht="15.75" customHeight="1">
      <c r="A552" s="1418"/>
      <c r="B552" s="1418"/>
      <c r="C552" s="1418"/>
      <c r="D552" s="1418"/>
      <c r="E552" s="1418"/>
      <c r="F552" s="1418"/>
      <c r="G552" s="1418"/>
      <c r="H552" s="1418"/>
      <c r="I552" s="1418"/>
      <c r="J552" s="1418"/>
    </row>
    <row r="553" spans="1:10" ht="15.75" customHeight="1">
      <c r="A553" s="1418"/>
      <c r="B553" s="1418"/>
      <c r="C553" s="1418"/>
      <c r="D553" s="1418"/>
      <c r="E553" s="1418"/>
      <c r="F553" s="1418"/>
      <c r="G553" s="1418"/>
      <c r="H553" s="1418"/>
      <c r="I553" s="1418"/>
      <c r="J553" s="1418"/>
    </row>
    <row r="554" spans="1:10" ht="15.75" customHeight="1">
      <c r="A554" s="1418"/>
      <c r="B554" s="1418"/>
      <c r="C554" s="1418"/>
      <c r="D554" s="1418"/>
      <c r="E554" s="1418"/>
      <c r="F554" s="1418"/>
      <c r="G554" s="1418"/>
      <c r="H554" s="1418"/>
      <c r="I554" s="1418"/>
      <c r="J554" s="1418"/>
    </row>
    <row r="555" spans="1:10" ht="15.75" customHeight="1">
      <c r="A555" s="1418"/>
      <c r="B555" s="1418"/>
      <c r="C555" s="1418"/>
      <c r="D555" s="1418"/>
      <c r="E555" s="1418"/>
      <c r="F555" s="1418"/>
      <c r="G555" s="1418"/>
      <c r="H555" s="1418"/>
      <c r="I555" s="1418"/>
      <c r="J555" s="1418"/>
    </row>
    <row r="556" spans="1:10" ht="15.75" customHeight="1">
      <c r="A556" s="1418"/>
      <c r="B556" s="1418"/>
      <c r="C556" s="1418"/>
      <c r="D556" s="1418"/>
      <c r="E556" s="1418"/>
      <c r="F556" s="1418"/>
      <c r="G556" s="1418"/>
      <c r="H556" s="1418"/>
      <c r="I556" s="1418"/>
      <c r="J556" s="1418"/>
    </row>
    <row r="557" spans="1:10" ht="15.75" customHeight="1">
      <c r="A557" s="1418"/>
      <c r="B557" s="1418"/>
      <c r="C557" s="1418"/>
      <c r="D557" s="1418"/>
      <c r="E557" s="1418"/>
      <c r="F557" s="1418"/>
      <c r="G557" s="1418"/>
      <c r="H557" s="1418"/>
      <c r="I557" s="1418"/>
      <c r="J557" s="1418"/>
    </row>
    <row r="558" spans="1:10" ht="15.75" customHeight="1">
      <c r="A558" s="1418"/>
      <c r="B558" s="1418"/>
      <c r="C558" s="1418"/>
      <c r="D558" s="1418"/>
      <c r="E558" s="1418"/>
      <c r="F558" s="1418"/>
      <c r="G558" s="1418"/>
      <c r="H558" s="1418"/>
      <c r="I558" s="1418"/>
      <c r="J558" s="1418"/>
    </row>
    <row r="559" spans="1:10" ht="15.75" customHeight="1">
      <c r="A559" s="1418"/>
      <c r="B559" s="1418"/>
      <c r="C559" s="1418"/>
      <c r="D559" s="1418"/>
      <c r="E559" s="1418"/>
      <c r="F559" s="1418"/>
      <c r="G559" s="1418"/>
      <c r="H559" s="1418"/>
      <c r="I559" s="1418"/>
      <c r="J559" s="1418"/>
    </row>
    <row r="560" spans="1:10" ht="15.75" customHeight="1">
      <c r="A560" s="1418"/>
      <c r="B560" s="1418"/>
      <c r="C560" s="1418"/>
      <c r="D560" s="1418"/>
      <c r="E560" s="1418"/>
      <c r="F560" s="1418"/>
      <c r="G560" s="1418"/>
      <c r="H560" s="1418"/>
      <c r="I560" s="1418"/>
      <c r="J560" s="1418"/>
    </row>
    <row r="561" spans="1:10" ht="15.75" customHeight="1">
      <c r="A561" s="1418"/>
      <c r="B561" s="1418"/>
      <c r="C561" s="1418"/>
      <c r="D561" s="1418"/>
      <c r="E561" s="1418"/>
      <c r="F561" s="1418"/>
      <c r="G561" s="1418"/>
      <c r="H561" s="1418"/>
      <c r="I561" s="1418"/>
      <c r="J561" s="1418"/>
    </row>
    <row r="562" spans="1:10" ht="15.75" customHeight="1">
      <c r="A562" s="1418"/>
      <c r="B562" s="1418"/>
      <c r="C562" s="1418"/>
      <c r="D562" s="1418"/>
      <c r="E562" s="1418"/>
      <c r="F562" s="1418"/>
      <c r="G562" s="1418"/>
      <c r="H562" s="1418"/>
      <c r="I562" s="1418"/>
      <c r="J562" s="1418"/>
    </row>
    <row r="563" spans="1:10" ht="15.75" customHeight="1">
      <c r="A563" s="1418"/>
      <c r="B563" s="1418"/>
      <c r="C563" s="1418"/>
      <c r="D563" s="1418"/>
      <c r="E563" s="1418"/>
      <c r="F563" s="1418"/>
      <c r="G563" s="1418"/>
      <c r="H563" s="1418"/>
      <c r="I563" s="1418"/>
      <c r="J563" s="1418"/>
    </row>
    <row r="564" spans="1:10" ht="15.75" customHeight="1">
      <c r="A564" s="1418"/>
      <c r="B564" s="1418"/>
      <c r="C564" s="1418"/>
      <c r="D564" s="1418"/>
      <c r="E564" s="1418"/>
      <c r="F564" s="1418"/>
      <c r="G564" s="1418"/>
      <c r="H564" s="1418"/>
      <c r="I564" s="1418"/>
      <c r="J564" s="1418"/>
    </row>
    <row r="565" spans="1:10" ht="15.75" customHeight="1">
      <c r="A565" s="1418"/>
      <c r="B565" s="1418"/>
      <c r="C565" s="1418"/>
      <c r="D565" s="1418"/>
      <c r="E565" s="1418"/>
      <c r="F565" s="1418"/>
      <c r="G565" s="1418"/>
      <c r="H565" s="1418"/>
      <c r="I565" s="1418"/>
      <c r="J565" s="1418"/>
    </row>
    <row r="566" spans="1:10" ht="15.75" customHeight="1">
      <c r="A566" s="1418"/>
      <c r="B566" s="1418"/>
      <c r="C566" s="1418"/>
      <c r="D566" s="1418"/>
      <c r="E566" s="1418"/>
      <c r="F566" s="1418"/>
      <c r="G566" s="1418"/>
      <c r="H566" s="1418"/>
      <c r="I566" s="1418"/>
      <c r="J566" s="1418"/>
    </row>
    <row r="567" spans="1:10" ht="15.75" customHeight="1">
      <c r="A567" s="1418"/>
      <c r="B567" s="1418"/>
      <c r="C567" s="1418"/>
      <c r="D567" s="1418"/>
      <c r="E567" s="1418"/>
      <c r="F567" s="1418"/>
      <c r="G567" s="1418"/>
      <c r="H567" s="1418"/>
      <c r="I567" s="1418"/>
      <c r="J567" s="1418"/>
    </row>
    <row r="568" spans="1:10" ht="15.75" customHeight="1">
      <c r="A568" s="1418"/>
      <c r="B568" s="1418"/>
      <c r="C568" s="1418"/>
      <c r="D568" s="1418"/>
      <c r="E568" s="1418"/>
      <c r="F568" s="1418"/>
      <c r="G568" s="1418"/>
      <c r="H568" s="1418"/>
      <c r="I568" s="1418"/>
      <c r="J568" s="1418"/>
    </row>
    <row r="569" spans="1:10" ht="15.75" customHeight="1">
      <c r="A569" s="1418"/>
      <c r="B569" s="1418"/>
      <c r="C569" s="1418"/>
      <c r="D569" s="1418"/>
      <c r="E569" s="1418"/>
      <c r="F569" s="1418"/>
      <c r="G569" s="1418"/>
      <c r="H569" s="1418"/>
      <c r="I569" s="1418"/>
      <c r="J569" s="1418"/>
    </row>
    <row r="570" spans="1:10" ht="15.75" customHeight="1">
      <c r="A570" s="1418"/>
      <c r="B570" s="1418"/>
      <c r="C570" s="1418"/>
      <c r="D570" s="1418"/>
      <c r="E570" s="1418"/>
      <c r="F570" s="1418"/>
      <c r="G570" s="1418"/>
      <c r="H570" s="1418"/>
      <c r="I570" s="1418"/>
      <c r="J570" s="1418"/>
    </row>
    <row r="571" spans="1:10" ht="15.75" customHeight="1">
      <c r="A571" s="1418"/>
      <c r="B571" s="1418"/>
      <c r="C571" s="1418"/>
      <c r="D571" s="1418"/>
      <c r="E571" s="1418"/>
      <c r="F571" s="1418"/>
      <c r="G571" s="1418"/>
      <c r="H571" s="1418"/>
      <c r="I571" s="1418"/>
      <c r="J571" s="1418"/>
    </row>
    <row r="572" spans="1:10" ht="15.75" customHeight="1">
      <c r="A572" s="1418"/>
      <c r="B572" s="1418"/>
      <c r="C572" s="1418"/>
      <c r="D572" s="1418"/>
      <c r="E572" s="1418"/>
      <c r="F572" s="1418"/>
      <c r="G572" s="1418"/>
      <c r="H572" s="1418"/>
      <c r="I572" s="1418"/>
      <c r="J572" s="1418"/>
    </row>
    <row r="573" spans="1:10" ht="15.75" customHeight="1">
      <c r="A573" s="1418"/>
      <c r="B573" s="1418"/>
      <c r="C573" s="1418"/>
      <c r="D573" s="1418"/>
      <c r="E573" s="1418"/>
      <c r="F573" s="1418"/>
      <c r="G573" s="1418"/>
      <c r="H573" s="1418"/>
      <c r="I573" s="1418"/>
      <c r="J573" s="1418"/>
    </row>
    <row r="574" spans="1:10" ht="15.75" customHeight="1">
      <c r="A574" s="1418"/>
      <c r="B574" s="1418"/>
      <c r="C574" s="1418"/>
      <c r="D574" s="1418"/>
      <c r="E574" s="1418"/>
      <c r="F574" s="1418"/>
      <c r="G574" s="1418"/>
      <c r="H574" s="1418"/>
      <c r="I574" s="1418"/>
      <c r="J574" s="1418"/>
    </row>
    <row r="575" spans="1:10" ht="15.75" customHeight="1">
      <c r="A575" s="1418"/>
      <c r="B575" s="1418"/>
      <c r="C575" s="1418"/>
      <c r="D575" s="1418"/>
      <c r="E575" s="1418"/>
      <c r="F575" s="1418"/>
      <c r="G575" s="1418"/>
      <c r="H575" s="1418"/>
      <c r="I575" s="1418"/>
      <c r="J575" s="1418"/>
    </row>
    <row r="576" spans="1:10" ht="15.75" customHeight="1">
      <c r="A576" s="1418"/>
      <c r="B576" s="1418"/>
      <c r="C576" s="1418"/>
      <c r="D576" s="1418"/>
      <c r="E576" s="1418"/>
      <c r="F576" s="1418"/>
      <c r="G576" s="1418"/>
      <c r="H576" s="1418"/>
      <c r="I576" s="1418"/>
      <c r="J576" s="1418"/>
    </row>
    <row r="577" spans="1:10" ht="15.75" customHeight="1">
      <c r="A577" s="1418"/>
      <c r="B577" s="1418"/>
      <c r="C577" s="1418"/>
      <c r="D577" s="1418"/>
      <c r="E577" s="1418"/>
      <c r="F577" s="1418"/>
      <c r="G577" s="1418"/>
      <c r="H577" s="1418"/>
      <c r="I577" s="1418"/>
      <c r="J577" s="1418"/>
    </row>
    <row r="578" spans="1:10" ht="15.75" customHeight="1">
      <c r="A578" s="1418"/>
      <c r="B578" s="1418"/>
      <c r="C578" s="1418"/>
      <c r="D578" s="1418"/>
      <c r="E578" s="1418"/>
      <c r="F578" s="1418"/>
      <c r="G578" s="1418"/>
      <c r="H578" s="1418"/>
      <c r="I578" s="1418"/>
      <c r="J578" s="1418"/>
    </row>
    <row r="579" spans="1:10" ht="15.75" customHeight="1">
      <c r="A579" s="1418"/>
      <c r="B579" s="1418"/>
      <c r="C579" s="1418"/>
      <c r="D579" s="1418"/>
      <c r="E579" s="1418"/>
      <c r="F579" s="1418"/>
      <c r="G579" s="1418"/>
      <c r="H579" s="1418"/>
      <c r="I579" s="1418"/>
      <c r="J579" s="1418"/>
    </row>
    <row r="580" spans="1:10" ht="15.75" customHeight="1">
      <c r="A580" s="1418"/>
      <c r="B580" s="1418"/>
      <c r="C580" s="1418"/>
      <c r="D580" s="1418"/>
      <c r="E580" s="1418"/>
      <c r="F580" s="1418"/>
      <c r="G580" s="1418"/>
      <c r="H580" s="1418"/>
      <c r="I580" s="1418"/>
      <c r="J580" s="1418"/>
    </row>
    <row r="581" spans="1:10" ht="15.75" customHeight="1">
      <c r="A581" s="1418"/>
      <c r="B581" s="1418"/>
      <c r="C581" s="1418"/>
      <c r="D581" s="1418"/>
      <c r="E581" s="1418"/>
      <c r="F581" s="1418"/>
      <c r="G581" s="1418"/>
      <c r="H581" s="1418"/>
      <c r="I581" s="1418"/>
      <c r="J581" s="1418"/>
    </row>
    <row r="582" spans="1:10" ht="15.75" customHeight="1">
      <c r="A582" s="1418"/>
      <c r="B582" s="1418"/>
      <c r="C582" s="1418"/>
      <c r="D582" s="1418"/>
      <c r="E582" s="1418"/>
      <c r="F582" s="1418"/>
      <c r="G582" s="1418"/>
      <c r="H582" s="1418"/>
      <c r="I582" s="1418"/>
      <c r="J582" s="1418"/>
    </row>
    <row r="583" spans="1:10" ht="15.75" customHeight="1">
      <c r="A583" s="1418"/>
      <c r="B583" s="1418"/>
      <c r="C583" s="1418"/>
      <c r="D583" s="1418"/>
      <c r="E583" s="1418"/>
      <c r="F583" s="1418"/>
      <c r="G583" s="1418"/>
      <c r="H583" s="1418"/>
      <c r="I583" s="1418"/>
      <c r="J583" s="1418"/>
    </row>
    <row r="584" spans="1:10" ht="15.75" customHeight="1">
      <c r="A584" s="1418"/>
      <c r="B584" s="1418"/>
      <c r="C584" s="1418"/>
      <c r="D584" s="1418"/>
      <c r="E584" s="1418"/>
      <c r="F584" s="1418"/>
      <c r="G584" s="1418"/>
      <c r="H584" s="1418"/>
      <c r="I584" s="1418"/>
      <c r="J584" s="1418"/>
    </row>
    <row r="585" spans="1:10" ht="15.75" customHeight="1">
      <c r="A585" s="1418"/>
      <c r="B585" s="1418"/>
      <c r="C585" s="1418"/>
      <c r="D585" s="1418"/>
      <c r="E585" s="1418"/>
      <c r="F585" s="1418"/>
      <c r="G585" s="1418"/>
      <c r="H585" s="1418"/>
      <c r="I585" s="1418"/>
      <c r="J585" s="1418"/>
    </row>
    <row r="586" spans="1:10" ht="15.75" customHeight="1">
      <c r="A586" s="1418"/>
      <c r="B586" s="1418"/>
      <c r="C586" s="1418"/>
      <c r="D586" s="1418"/>
      <c r="E586" s="1418"/>
      <c r="F586" s="1418"/>
      <c r="G586" s="1418"/>
      <c r="H586" s="1418"/>
      <c r="I586" s="1418"/>
      <c r="J586" s="1418"/>
    </row>
    <row r="587" spans="1:10" ht="15.75" customHeight="1">
      <c r="A587" s="1418"/>
      <c r="B587" s="1418"/>
      <c r="C587" s="1418"/>
      <c r="D587" s="1418"/>
      <c r="E587" s="1418"/>
      <c r="F587" s="1418"/>
      <c r="G587" s="1418"/>
      <c r="H587" s="1418"/>
      <c r="I587" s="1418"/>
      <c r="J587" s="1418"/>
    </row>
    <row r="588" spans="1:10" ht="15.75" customHeight="1">
      <c r="A588" s="1418"/>
      <c r="B588" s="1418"/>
      <c r="C588" s="1418"/>
      <c r="D588" s="1418"/>
      <c r="E588" s="1418"/>
      <c r="F588" s="1418"/>
      <c r="G588" s="1418"/>
      <c r="H588" s="1418"/>
      <c r="I588" s="1418"/>
      <c r="J588" s="1418"/>
    </row>
    <row r="589" spans="1:10" ht="15.75" customHeight="1">
      <c r="A589" s="1418"/>
      <c r="B589" s="1418"/>
      <c r="C589" s="1418"/>
      <c r="D589" s="1418"/>
      <c r="E589" s="1418"/>
      <c r="F589" s="1418"/>
      <c r="G589" s="1418"/>
      <c r="H589" s="1418"/>
      <c r="I589" s="1418"/>
      <c r="J589" s="1418"/>
    </row>
    <row r="590" spans="1:10" ht="15.75" customHeight="1">
      <c r="A590" s="1418"/>
      <c r="B590" s="1418"/>
      <c r="C590" s="1418"/>
      <c r="D590" s="1418"/>
      <c r="E590" s="1418"/>
      <c r="F590" s="1418"/>
      <c r="G590" s="1418"/>
      <c r="H590" s="1418"/>
      <c r="I590" s="1418"/>
      <c r="J590" s="1418"/>
    </row>
    <row r="591" spans="1:10" ht="15.75" customHeight="1">
      <c r="A591" s="1418"/>
      <c r="B591" s="1418"/>
      <c r="C591" s="1418"/>
      <c r="D591" s="1418"/>
      <c r="E591" s="1418"/>
      <c r="F591" s="1418"/>
      <c r="G591" s="1418"/>
      <c r="H591" s="1418"/>
      <c r="I591" s="1418"/>
      <c r="J591" s="1418"/>
    </row>
    <row r="592" spans="1:10" ht="15.75" customHeight="1">
      <c r="A592" s="1418"/>
      <c r="B592" s="1418"/>
      <c r="C592" s="1418"/>
      <c r="D592" s="1418"/>
      <c r="E592" s="1418"/>
      <c r="F592" s="1418"/>
      <c r="G592" s="1418"/>
      <c r="H592" s="1418"/>
      <c r="I592" s="1418"/>
      <c r="J592" s="1418"/>
    </row>
    <row r="593" spans="1:10" ht="15.75" customHeight="1">
      <c r="A593" s="1418"/>
      <c r="B593" s="1418"/>
      <c r="C593" s="1418"/>
      <c r="D593" s="1418"/>
      <c r="E593" s="1418"/>
      <c r="F593" s="1418"/>
      <c r="G593" s="1418"/>
      <c r="H593" s="1418"/>
      <c r="I593" s="1418"/>
      <c r="J593" s="1418"/>
    </row>
    <row r="594" spans="1:10" ht="15.75" customHeight="1">
      <c r="A594" s="1418"/>
      <c r="B594" s="1418"/>
      <c r="C594" s="1418"/>
      <c r="D594" s="1418"/>
      <c r="E594" s="1418"/>
      <c r="F594" s="1418"/>
      <c r="G594" s="1418"/>
      <c r="H594" s="1418"/>
      <c r="I594" s="1418"/>
      <c r="J594" s="1418"/>
    </row>
    <row r="595" spans="1:10" ht="15.75" customHeight="1">
      <c r="A595" s="1418"/>
      <c r="B595" s="1418"/>
      <c r="C595" s="1418"/>
      <c r="D595" s="1418"/>
      <c r="E595" s="1418"/>
      <c r="F595" s="1418"/>
      <c r="G595" s="1418"/>
      <c r="H595" s="1418"/>
      <c r="I595" s="1418"/>
      <c r="J595" s="1418"/>
    </row>
    <row r="596" spans="1:10" ht="15.75" customHeight="1">
      <c r="A596" s="1418"/>
      <c r="B596" s="1418"/>
      <c r="C596" s="1418"/>
      <c r="D596" s="1418"/>
      <c r="E596" s="1418"/>
      <c r="F596" s="1418"/>
      <c r="G596" s="1418"/>
      <c r="H596" s="1418"/>
      <c r="I596" s="1418"/>
      <c r="J596" s="1418"/>
    </row>
    <row r="597" spans="1:10" ht="15.75" customHeight="1">
      <c r="A597" s="1418"/>
      <c r="B597" s="1418"/>
      <c r="C597" s="1418"/>
      <c r="D597" s="1418"/>
      <c r="E597" s="1418"/>
      <c r="F597" s="1418"/>
      <c r="G597" s="1418"/>
      <c r="H597" s="1418"/>
      <c r="I597" s="1418"/>
      <c r="J597" s="1418"/>
    </row>
    <row r="598" spans="1:10" ht="15.75" customHeight="1">
      <c r="A598" s="1418"/>
      <c r="B598" s="1418"/>
      <c r="C598" s="1418"/>
      <c r="D598" s="1418"/>
      <c r="E598" s="1418"/>
      <c r="F598" s="1418"/>
      <c r="G598" s="1418"/>
      <c r="H598" s="1418"/>
      <c r="I598" s="1418"/>
      <c r="J598" s="1418"/>
    </row>
    <row r="599" spans="1:10" ht="15.75" customHeight="1">
      <c r="A599" s="1418"/>
      <c r="B599" s="1418"/>
      <c r="C599" s="1418"/>
      <c r="D599" s="1418"/>
      <c r="E599" s="1418"/>
      <c r="F599" s="1418"/>
      <c r="G599" s="1418"/>
      <c r="H599" s="1418"/>
      <c r="I599" s="1418"/>
      <c r="J599" s="1418"/>
    </row>
    <row r="600" spans="1:10" ht="15.75" customHeight="1">
      <c r="A600" s="1418"/>
      <c r="B600" s="1418"/>
      <c r="C600" s="1418"/>
      <c r="D600" s="1418"/>
      <c r="E600" s="1418"/>
      <c r="F600" s="1418"/>
      <c r="G600" s="1418"/>
      <c r="H600" s="1418"/>
      <c r="I600" s="1418"/>
      <c r="J600" s="1418"/>
    </row>
    <row r="601" spans="1:10" ht="15.75" customHeight="1">
      <c r="A601" s="1418"/>
      <c r="B601" s="1418"/>
      <c r="C601" s="1418"/>
      <c r="D601" s="1418"/>
      <c r="E601" s="1418"/>
      <c r="F601" s="1418"/>
      <c r="G601" s="1418"/>
      <c r="H601" s="1418"/>
      <c r="I601" s="1418"/>
      <c r="J601" s="1418"/>
    </row>
    <row r="602" spans="1:10" ht="15.75" customHeight="1">
      <c r="A602" s="1418"/>
      <c r="B602" s="1418"/>
      <c r="C602" s="1418"/>
      <c r="D602" s="1418"/>
      <c r="E602" s="1418"/>
      <c r="F602" s="1418"/>
      <c r="G602" s="1418"/>
      <c r="H602" s="1418"/>
      <c r="I602" s="1418"/>
      <c r="J602" s="1418"/>
    </row>
    <row r="603" spans="1:10" ht="15.75" customHeight="1">
      <c r="A603" s="1418"/>
      <c r="B603" s="1418"/>
      <c r="C603" s="1418"/>
      <c r="D603" s="1418"/>
      <c r="E603" s="1418"/>
      <c r="F603" s="1418"/>
      <c r="G603" s="1418"/>
      <c r="H603" s="1418"/>
      <c r="I603" s="1418"/>
      <c r="J603" s="1418"/>
    </row>
    <row r="604" spans="1:10" ht="15.75" customHeight="1">
      <c r="A604" s="1418"/>
      <c r="B604" s="1418"/>
      <c r="C604" s="1418"/>
      <c r="D604" s="1418"/>
      <c r="E604" s="1418"/>
      <c r="F604" s="1418"/>
      <c r="G604" s="1418"/>
      <c r="H604" s="1418"/>
      <c r="I604" s="1418"/>
      <c r="J604" s="1418"/>
    </row>
    <row r="605" spans="1:10" ht="15.75" customHeight="1">
      <c r="A605" s="1418"/>
      <c r="B605" s="1418"/>
      <c r="C605" s="1418"/>
      <c r="D605" s="1418"/>
      <c r="E605" s="1418"/>
      <c r="F605" s="1418"/>
      <c r="G605" s="1418"/>
      <c r="H605" s="1418"/>
      <c r="I605" s="1418"/>
      <c r="J605" s="1418"/>
    </row>
    <row r="606" spans="1:10" ht="15.75" customHeight="1">
      <c r="A606" s="1418"/>
      <c r="B606" s="1418"/>
      <c r="C606" s="1418"/>
      <c r="D606" s="1418"/>
      <c r="E606" s="1418"/>
      <c r="F606" s="1418"/>
      <c r="G606" s="1418"/>
      <c r="H606" s="1418"/>
      <c r="I606" s="1418"/>
      <c r="J606" s="1418"/>
    </row>
    <row r="607" spans="1:10" ht="15.75" customHeight="1">
      <c r="A607" s="1418"/>
      <c r="B607" s="1418"/>
      <c r="C607" s="1418"/>
      <c r="D607" s="1418"/>
      <c r="E607" s="1418"/>
      <c r="F607" s="1418"/>
      <c r="G607" s="1418"/>
      <c r="H607" s="1418"/>
      <c r="I607" s="1418"/>
      <c r="J607" s="1418"/>
    </row>
    <row r="608" spans="1:10" ht="15.75" customHeight="1">
      <c r="A608" s="1418"/>
      <c r="B608" s="1418"/>
      <c r="C608" s="1418"/>
      <c r="D608" s="1418"/>
      <c r="E608" s="1418"/>
      <c r="F608" s="1418"/>
      <c r="G608" s="1418"/>
      <c r="H608" s="1418"/>
      <c r="I608" s="1418"/>
      <c r="J608" s="1418"/>
    </row>
    <row r="609" spans="1:10" ht="15.75" customHeight="1">
      <c r="A609" s="1418"/>
      <c r="B609" s="1418"/>
      <c r="C609" s="1418"/>
      <c r="D609" s="1418"/>
      <c r="E609" s="1418"/>
      <c r="F609" s="1418"/>
      <c r="G609" s="1418"/>
      <c r="H609" s="1418"/>
      <c r="I609" s="1418"/>
      <c r="J609" s="1418"/>
    </row>
    <row r="610" spans="1:10" ht="15.75" customHeight="1">
      <c r="A610" s="1418"/>
      <c r="B610" s="1418"/>
      <c r="C610" s="1418"/>
      <c r="D610" s="1418"/>
      <c r="E610" s="1418"/>
      <c r="F610" s="1418"/>
      <c r="G610" s="1418"/>
      <c r="H610" s="1418"/>
      <c r="I610" s="1418"/>
      <c r="J610" s="1418"/>
    </row>
    <row r="611" spans="1:10" ht="15.75" customHeight="1">
      <c r="A611" s="1418"/>
      <c r="B611" s="1418"/>
      <c r="C611" s="1418"/>
      <c r="D611" s="1418"/>
      <c r="E611" s="1418"/>
      <c r="F611" s="1418"/>
      <c r="G611" s="1418"/>
      <c r="H611" s="1418"/>
      <c r="I611" s="1418"/>
      <c r="J611" s="1418"/>
    </row>
    <row r="612" spans="1:10" ht="15.75" customHeight="1">
      <c r="A612" s="1418"/>
      <c r="B612" s="1418"/>
      <c r="C612" s="1418"/>
      <c r="D612" s="1418"/>
      <c r="E612" s="1418"/>
      <c r="F612" s="1418"/>
      <c r="G612" s="1418"/>
      <c r="H612" s="1418"/>
      <c r="I612" s="1418"/>
      <c r="J612" s="1418"/>
    </row>
    <row r="613" spans="1:10" ht="15.75" customHeight="1">
      <c r="A613" s="1418"/>
      <c r="B613" s="1418"/>
      <c r="C613" s="1418"/>
      <c r="D613" s="1418"/>
      <c r="E613" s="1418"/>
      <c r="F613" s="1418"/>
      <c r="G613" s="1418"/>
      <c r="H613" s="1418"/>
      <c r="I613" s="1418"/>
      <c r="J613" s="1418"/>
    </row>
    <row r="614" spans="1:10" ht="15.75" customHeight="1">
      <c r="A614" s="1418"/>
      <c r="B614" s="1418"/>
      <c r="C614" s="1418"/>
      <c r="D614" s="1418"/>
      <c r="E614" s="1418"/>
      <c r="F614" s="1418"/>
      <c r="G614" s="1418"/>
      <c r="H614" s="1418"/>
      <c r="I614" s="1418"/>
      <c r="J614" s="1418"/>
    </row>
    <row r="615" spans="1:10" ht="15.75" customHeight="1">
      <c r="A615" s="1418"/>
      <c r="B615" s="1418"/>
      <c r="C615" s="1418"/>
      <c r="D615" s="1418"/>
      <c r="E615" s="1418"/>
      <c r="F615" s="1418"/>
      <c r="G615" s="1418"/>
      <c r="H615" s="1418"/>
      <c r="I615" s="1418"/>
      <c r="J615" s="1418"/>
    </row>
    <row r="616" spans="1:10" ht="15.75" customHeight="1">
      <c r="A616" s="1418"/>
      <c r="B616" s="1418"/>
      <c r="C616" s="1418"/>
      <c r="D616" s="1418"/>
      <c r="E616" s="1418"/>
      <c r="F616" s="1418"/>
      <c r="G616" s="1418"/>
      <c r="H616" s="1418"/>
      <c r="I616" s="1418"/>
      <c r="J616" s="1418"/>
    </row>
    <row r="617" spans="1:10" ht="15.75" customHeight="1">
      <c r="A617" s="1418"/>
      <c r="B617" s="1418"/>
      <c r="C617" s="1418"/>
      <c r="D617" s="1418"/>
      <c r="E617" s="1418"/>
      <c r="F617" s="1418"/>
      <c r="G617" s="1418"/>
      <c r="H617" s="1418"/>
      <c r="I617" s="1418"/>
      <c r="J617" s="1418"/>
    </row>
    <row r="618" spans="1:10" ht="15.75" customHeight="1">
      <c r="A618" s="1418"/>
      <c r="B618" s="1418"/>
      <c r="C618" s="1418"/>
      <c r="D618" s="1418"/>
      <c r="E618" s="1418"/>
      <c r="F618" s="1418"/>
      <c r="G618" s="1418"/>
      <c r="H618" s="1418"/>
      <c r="I618" s="1418"/>
      <c r="J618" s="1418"/>
    </row>
    <row r="619" spans="1:10" ht="15.75" customHeight="1">
      <c r="A619" s="1418"/>
      <c r="B619" s="1418"/>
      <c r="C619" s="1418"/>
      <c r="D619" s="1418"/>
      <c r="E619" s="1418"/>
      <c r="F619" s="1418"/>
      <c r="G619" s="1418"/>
      <c r="H619" s="1418"/>
      <c r="I619" s="1418"/>
      <c r="J619" s="1418"/>
    </row>
    <row r="620" spans="1:10" ht="15.75" customHeight="1">
      <c r="A620" s="1418"/>
      <c r="B620" s="1418"/>
      <c r="C620" s="1418"/>
      <c r="D620" s="1418"/>
      <c r="E620" s="1418"/>
      <c r="F620" s="1418"/>
      <c r="G620" s="1418"/>
      <c r="H620" s="1418"/>
      <c r="I620" s="1418"/>
      <c r="J620" s="1418"/>
    </row>
    <row r="621" spans="1:10" ht="15.75" customHeight="1">
      <c r="A621" s="1418"/>
      <c r="B621" s="1418"/>
      <c r="C621" s="1418"/>
      <c r="D621" s="1418"/>
      <c r="E621" s="1418"/>
      <c r="F621" s="1418"/>
      <c r="G621" s="1418"/>
      <c r="H621" s="1418"/>
      <c r="I621" s="1418"/>
      <c r="J621" s="1418"/>
    </row>
    <row r="622" spans="1:10" ht="15.75" customHeight="1">
      <c r="A622" s="1418"/>
      <c r="B622" s="1418"/>
      <c r="C622" s="1418"/>
      <c r="D622" s="1418"/>
      <c r="E622" s="1418"/>
      <c r="F622" s="1418"/>
      <c r="G622" s="1418"/>
      <c r="H622" s="1418"/>
      <c r="I622" s="1418"/>
      <c r="J622" s="1418"/>
    </row>
    <row r="623" spans="1:10" ht="15.75" customHeight="1">
      <c r="A623" s="1418"/>
      <c r="B623" s="1418"/>
      <c r="C623" s="1418"/>
      <c r="D623" s="1418"/>
      <c r="E623" s="1418"/>
      <c r="F623" s="1418"/>
      <c r="G623" s="1418"/>
      <c r="H623" s="1418"/>
      <c r="I623" s="1418"/>
      <c r="J623" s="1418"/>
    </row>
    <row r="624" spans="1:10" ht="15.75" customHeight="1">
      <c r="A624" s="1418"/>
      <c r="B624" s="1418"/>
      <c r="C624" s="1418"/>
      <c r="D624" s="1418"/>
      <c r="E624" s="1418"/>
      <c r="F624" s="1418"/>
      <c r="G624" s="1418"/>
      <c r="H624" s="1418"/>
      <c r="I624" s="1418"/>
      <c r="J624" s="1418"/>
    </row>
    <row r="625" spans="1:10" ht="15.75" customHeight="1">
      <c r="A625" s="1418"/>
      <c r="B625" s="1418"/>
      <c r="C625" s="1418"/>
      <c r="D625" s="1418"/>
      <c r="E625" s="1418"/>
      <c r="F625" s="1418"/>
      <c r="G625" s="1418"/>
      <c r="H625" s="1418"/>
      <c r="I625" s="1418"/>
      <c r="J625" s="1418"/>
    </row>
    <row r="626" spans="1:10" ht="15.75" customHeight="1">
      <c r="A626" s="1418"/>
      <c r="B626" s="1418"/>
      <c r="C626" s="1418"/>
      <c r="D626" s="1418"/>
      <c r="E626" s="1418"/>
      <c r="F626" s="1418"/>
      <c r="G626" s="1418"/>
      <c r="H626" s="1418"/>
      <c r="I626" s="1418"/>
      <c r="J626" s="1418"/>
    </row>
    <row r="627" spans="1:10" ht="15.75" customHeight="1">
      <c r="A627" s="1418"/>
      <c r="B627" s="1418"/>
      <c r="C627" s="1418"/>
      <c r="D627" s="1418"/>
      <c r="E627" s="1418"/>
      <c r="F627" s="1418"/>
      <c r="G627" s="1418"/>
      <c r="H627" s="1418"/>
      <c r="I627" s="1418"/>
      <c r="J627" s="1418"/>
    </row>
    <row r="628" spans="1:10" ht="15.75" customHeight="1">
      <c r="A628" s="1418"/>
      <c r="B628" s="1418"/>
      <c r="C628" s="1418"/>
      <c r="D628" s="1418"/>
      <c r="E628" s="1418"/>
      <c r="F628" s="1418"/>
      <c r="G628" s="1418"/>
      <c r="H628" s="1418"/>
      <c r="I628" s="1418"/>
      <c r="J628" s="1418"/>
    </row>
    <row r="629" spans="1:10" ht="15.75" customHeight="1">
      <c r="A629" s="1418"/>
      <c r="B629" s="1418"/>
      <c r="C629" s="1418"/>
      <c r="D629" s="1418"/>
      <c r="E629" s="1418"/>
      <c r="F629" s="1418"/>
      <c r="G629" s="1418"/>
      <c r="H629" s="1418"/>
      <c r="I629" s="1418"/>
      <c r="J629" s="1418"/>
    </row>
    <row r="630" spans="1:10" ht="15.75" customHeight="1">
      <c r="A630" s="1418"/>
      <c r="B630" s="1418"/>
      <c r="C630" s="1418"/>
      <c r="D630" s="1418"/>
      <c r="E630" s="1418"/>
      <c r="F630" s="1418"/>
      <c r="G630" s="1418"/>
      <c r="H630" s="1418"/>
      <c r="I630" s="1418"/>
      <c r="J630" s="1418"/>
    </row>
    <row r="631" spans="1:10" ht="15.75" customHeight="1">
      <c r="A631" s="1418"/>
      <c r="B631" s="1418"/>
      <c r="C631" s="1418"/>
      <c r="D631" s="1418"/>
      <c r="E631" s="1418"/>
      <c r="F631" s="1418"/>
      <c r="G631" s="1418"/>
      <c r="H631" s="1418"/>
      <c r="I631" s="1418"/>
      <c r="J631" s="1418"/>
    </row>
    <row r="632" spans="1:10" ht="15.75" customHeight="1">
      <c r="A632" s="1418"/>
      <c r="B632" s="1418"/>
      <c r="C632" s="1418"/>
      <c r="D632" s="1418"/>
      <c r="E632" s="1418"/>
      <c r="F632" s="1418"/>
      <c r="G632" s="1418"/>
      <c r="H632" s="1418"/>
      <c r="I632" s="1418"/>
      <c r="J632" s="1418"/>
    </row>
    <row r="633" spans="1:10" ht="15.75" customHeight="1">
      <c r="A633" s="1418"/>
      <c r="B633" s="1418"/>
      <c r="C633" s="1418"/>
      <c r="D633" s="1418"/>
      <c r="E633" s="1418"/>
      <c r="F633" s="1418"/>
      <c r="G633" s="1418"/>
      <c r="H633" s="1418"/>
      <c r="I633" s="1418"/>
      <c r="J633" s="1418"/>
    </row>
    <row r="634" spans="1:10" ht="15.75" customHeight="1">
      <c r="A634" s="1418"/>
      <c r="B634" s="1418"/>
      <c r="C634" s="1418"/>
      <c r="D634" s="1418"/>
      <c r="E634" s="1418"/>
      <c r="F634" s="1418"/>
      <c r="G634" s="1418"/>
      <c r="H634" s="1418"/>
      <c r="I634" s="1418"/>
      <c r="J634" s="1418"/>
    </row>
    <row r="635" spans="1:10" ht="15.75" customHeight="1">
      <c r="A635" s="1418"/>
      <c r="B635" s="1418"/>
      <c r="C635" s="1418"/>
      <c r="D635" s="1418"/>
      <c r="E635" s="1418"/>
      <c r="F635" s="1418"/>
      <c r="G635" s="1418"/>
      <c r="H635" s="1418"/>
      <c r="I635" s="1418"/>
      <c r="J635" s="1418"/>
    </row>
    <row r="636" spans="1:10" ht="15.75" customHeight="1">
      <c r="A636" s="1418"/>
      <c r="B636" s="1418"/>
      <c r="C636" s="1418"/>
      <c r="D636" s="1418"/>
      <c r="E636" s="1418"/>
      <c r="F636" s="1418"/>
      <c r="G636" s="1418"/>
      <c r="H636" s="1418"/>
      <c r="I636" s="1418"/>
      <c r="J636" s="1418"/>
    </row>
    <row r="637" spans="1:10" ht="15.75" customHeight="1">
      <c r="A637" s="1418"/>
      <c r="B637" s="1418"/>
      <c r="C637" s="1418"/>
      <c r="D637" s="1418"/>
      <c r="E637" s="1418"/>
      <c r="F637" s="1418"/>
      <c r="G637" s="1418"/>
      <c r="H637" s="1418"/>
      <c r="I637" s="1418"/>
      <c r="J637" s="1418"/>
    </row>
    <row r="638" spans="1:10" ht="15.75" customHeight="1">
      <c r="A638" s="1418"/>
      <c r="B638" s="1418"/>
      <c r="C638" s="1418"/>
      <c r="D638" s="1418"/>
      <c r="E638" s="1418"/>
      <c r="F638" s="1418"/>
      <c r="G638" s="1418"/>
      <c r="H638" s="1418"/>
      <c r="I638" s="1418"/>
      <c r="J638" s="1418"/>
    </row>
    <row r="639" spans="1:10" ht="15.75" customHeight="1">
      <c r="A639" s="1418"/>
      <c r="B639" s="1418"/>
      <c r="C639" s="1418"/>
      <c r="D639" s="1418"/>
      <c r="E639" s="1418"/>
      <c r="F639" s="1418"/>
      <c r="G639" s="1418"/>
      <c r="H639" s="1418"/>
      <c r="I639" s="1418"/>
      <c r="J639" s="1418"/>
    </row>
    <row r="640" spans="1:10" ht="15.75" customHeight="1">
      <c r="A640" s="1418"/>
      <c r="B640" s="1418"/>
      <c r="C640" s="1418"/>
      <c r="D640" s="1418"/>
      <c r="E640" s="1418"/>
      <c r="F640" s="1418"/>
      <c r="G640" s="1418"/>
      <c r="H640" s="1418"/>
      <c r="I640" s="1418"/>
      <c r="J640" s="1418"/>
    </row>
    <row r="641" spans="1:10" ht="15.75" customHeight="1">
      <c r="A641" s="1418"/>
      <c r="B641" s="1418"/>
      <c r="C641" s="1418"/>
      <c r="D641" s="1418"/>
      <c r="E641" s="1418"/>
      <c r="F641" s="1418"/>
      <c r="G641" s="1418"/>
      <c r="H641" s="1418"/>
      <c r="I641" s="1418"/>
      <c r="J641" s="1418"/>
    </row>
    <row r="642" spans="1:10" ht="15.75" customHeight="1">
      <c r="A642" s="1418"/>
      <c r="B642" s="1418"/>
      <c r="C642" s="1418"/>
      <c r="D642" s="1418"/>
      <c r="E642" s="1418"/>
      <c r="F642" s="1418"/>
      <c r="G642" s="1418"/>
      <c r="H642" s="1418"/>
      <c r="I642" s="1418"/>
      <c r="J642" s="1418"/>
    </row>
    <row r="643" spans="1:10" ht="15.75" customHeight="1">
      <c r="A643" s="1418"/>
      <c r="B643" s="1418"/>
      <c r="C643" s="1418"/>
      <c r="D643" s="1418"/>
      <c r="E643" s="1418"/>
      <c r="F643" s="1418"/>
      <c r="G643" s="1418"/>
      <c r="H643" s="1418"/>
      <c r="I643" s="1418"/>
      <c r="J643" s="1418"/>
    </row>
    <row r="644" spans="1:10" ht="15.75" customHeight="1">
      <c r="A644" s="1418"/>
      <c r="B644" s="1418"/>
      <c r="C644" s="1418"/>
      <c r="D644" s="1418"/>
      <c r="E644" s="1418"/>
      <c r="F644" s="1418"/>
      <c r="G644" s="1418"/>
      <c r="H644" s="1418"/>
      <c r="I644" s="1418"/>
      <c r="J644" s="1418"/>
    </row>
    <row r="645" spans="1:10" ht="15.75" customHeight="1">
      <c r="A645" s="1418"/>
      <c r="B645" s="1418"/>
      <c r="C645" s="1418"/>
      <c r="D645" s="1418"/>
      <c r="E645" s="1418"/>
      <c r="F645" s="1418"/>
      <c r="G645" s="1418"/>
      <c r="H645" s="1418"/>
      <c r="I645" s="1418"/>
      <c r="J645" s="1418"/>
    </row>
    <row r="646" spans="1:10" ht="15.75" customHeight="1">
      <c r="A646" s="1418"/>
      <c r="B646" s="1418"/>
      <c r="C646" s="1418"/>
      <c r="D646" s="1418"/>
      <c r="E646" s="1418"/>
      <c r="F646" s="1418"/>
      <c r="G646" s="1418"/>
      <c r="H646" s="1418"/>
      <c r="I646" s="1418"/>
      <c r="J646" s="1418"/>
    </row>
    <row r="647" spans="1:10" ht="15.75" customHeight="1">
      <c r="A647" s="1418"/>
      <c r="B647" s="1418"/>
      <c r="C647" s="1418"/>
      <c r="D647" s="1418"/>
      <c r="E647" s="1418"/>
      <c r="F647" s="1418"/>
      <c r="G647" s="1418"/>
      <c r="H647" s="1418"/>
      <c r="I647" s="1418"/>
      <c r="J647" s="1418"/>
    </row>
    <row r="648" spans="1:10" ht="15.75" customHeight="1">
      <c r="A648" s="1418"/>
      <c r="B648" s="1418"/>
      <c r="C648" s="1418"/>
      <c r="D648" s="1418"/>
      <c r="E648" s="1418"/>
      <c r="F648" s="1418"/>
      <c r="G648" s="1418"/>
      <c r="H648" s="1418"/>
      <c r="I648" s="1418"/>
      <c r="J648" s="1418"/>
    </row>
    <row r="649" spans="1:10" ht="15.75" customHeight="1">
      <c r="A649" s="1418"/>
      <c r="B649" s="1418"/>
      <c r="C649" s="1418"/>
      <c r="D649" s="1418"/>
      <c r="E649" s="1418"/>
      <c r="F649" s="1418"/>
      <c r="G649" s="1418"/>
      <c r="H649" s="1418"/>
      <c r="I649" s="1418"/>
      <c r="J649" s="1418"/>
    </row>
    <row r="650" spans="1:10" ht="15.75" customHeight="1">
      <c r="A650" s="1418"/>
      <c r="B650" s="1418"/>
      <c r="C650" s="1418"/>
      <c r="D650" s="1418"/>
      <c r="E650" s="1418"/>
      <c r="F650" s="1418"/>
      <c r="G650" s="1418"/>
      <c r="H650" s="1418"/>
      <c r="I650" s="1418"/>
      <c r="J650" s="1418"/>
    </row>
    <row r="651" spans="1:10" ht="15.75" customHeight="1">
      <c r="A651" s="1418"/>
      <c r="B651" s="1418"/>
      <c r="C651" s="1418"/>
      <c r="D651" s="1418"/>
      <c r="E651" s="1418"/>
      <c r="F651" s="1418"/>
      <c r="G651" s="1418"/>
      <c r="H651" s="1418"/>
      <c r="I651" s="1418"/>
      <c r="J651" s="1418"/>
    </row>
    <row r="652" spans="1:10" ht="15.75" customHeight="1">
      <c r="A652" s="1418"/>
      <c r="B652" s="1418"/>
      <c r="C652" s="1418"/>
      <c r="D652" s="1418"/>
      <c r="E652" s="1418"/>
      <c r="F652" s="1418"/>
      <c r="G652" s="1418"/>
      <c r="H652" s="1418"/>
      <c r="I652" s="1418"/>
      <c r="J652" s="1418"/>
    </row>
    <row r="653" spans="1:10" ht="15.75" customHeight="1">
      <c r="A653" s="1418"/>
      <c r="B653" s="1418"/>
      <c r="C653" s="1418"/>
      <c r="D653" s="1418"/>
      <c r="E653" s="1418"/>
      <c r="F653" s="1418"/>
      <c r="G653" s="1418"/>
      <c r="H653" s="1418"/>
      <c r="I653" s="1418"/>
      <c r="J653" s="1418"/>
    </row>
    <row r="654" spans="1:10" ht="15.75" customHeight="1">
      <c r="A654" s="1418"/>
      <c r="B654" s="1418"/>
      <c r="C654" s="1418"/>
      <c r="D654" s="1418"/>
      <c r="E654" s="1418"/>
      <c r="F654" s="1418"/>
      <c r="G654" s="1418"/>
      <c r="H654" s="1418"/>
      <c r="I654" s="1418"/>
      <c r="J654" s="1418"/>
    </row>
    <row r="655" spans="1:10" ht="15.75" customHeight="1">
      <c r="A655" s="1418"/>
      <c r="B655" s="1418"/>
      <c r="C655" s="1418"/>
      <c r="D655" s="1418"/>
      <c r="E655" s="1418"/>
      <c r="F655" s="1418"/>
      <c r="G655" s="1418"/>
      <c r="H655" s="1418"/>
      <c r="I655" s="1418"/>
      <c r="J655" s="1418"/>
    </row>
    <row r="656" spans="1:10" ht="15.75" customHeight="1">
      <c r="A656" s="1418"/>
      <c r="B656" s="1418"/>
      <c r="C656" s="1418"/>
      <c r="D656" s="1418"/>
      <c r="E656" s="1418"/>
      <c r="F656" s="1418"/>
      <c r="G656" s="1418"/>
      <c r="H656" s="1418"/>
      <c r="I656" s="1418"/>
      <c r="J656" s="1418"/>
    </row>
    <row r="657" spans="1:10" ht="15.75" customHeight="1">
      <c r="A657" s="1418"/>
      <c r="B657" s="1418"/>
      <c r="C657" s="1418"/>
      <c r="D657" s="1418"/>
      <c r="E657" s="1418"/>
      <c r="F657" s="1418"/>
      <c r="G657" s="1418"/>
      <c r="H657" s="1418"/>
      <c r="I657" s="1418"/>
      <c r="J657" s="1418"/>
    </row>
    <row r="658" spans="1:10" ht="15.75" customHeight="1">
      <c r="A658" s="1418"/>
      <c r="B658" s="1418"/>
      <c r="C658" s="1418"/>
      <c r="D658" s="1418"/>
      <c r="E658" s="1418"/>
      <c r="F658" s="1418"/>
      <c r="G658" s="1418"/>
      <c r="H658" s="1418"/>
      <c r="I658" s="1418"/>
      <c r="J658" s="1418"/>
    </row>
    <row r="659" spans="1:10" ht="15.75" customHeight="1">
      <c r="A659" s="1418"/>
      <c r="B659" s="1418"/>
      <c r="C659" s="1418"/>
      <c r="D659" s="1418"/>
      <c r="E659" s="1418"/>
      <c r="F659" s="1418"/>
      <c r="G659" s="1418"/>
      <c r="H659" s="1418"/>
      <c r="I659" s="1418"/>
      <c r="J659" s="1418"/>
    </row>
    <row r="660" spans="1:10" ht="15.75" customHeight="1">
      <c r="A660" s="1418"/>
      <c r="B660" s="1418"/>
      <c r="C660" s="1418"/>
      <c r="D660" s="1418"/>
      <c r="E660" s="1418"/>
      <c r="F660" s="1418"/>
      <c r="G660" s="1418"/>
      <c r="H660" s="1418"/>
      <c r="I660" s="1418"/>
      <c r="J660" s="1418"/>
    </row>
    <row r="661" spans="1:10" ht="15.75" customHeight="1">
      <c r="A661" s="1418"/>
      <c r="B661" s="1418"/>
      <c r="C661" s="1418"/>
      <c r="D661" s="1418"/>
      <c r="E661" s="1418"/>
      <c r="F661" s="1418"/>
      <c r="G661" s="1418"/>
      <c r="H661" s="1418"/>
      <c r="I661" s="1418"/>
      <c r="J661" s="1418"/>
    </row>
    <row r="662" spans="1:10" ht="15.75" customHeight="1">
      <c r="A662" s="1418"/>
      <c r="B662" s="1418"/>
      <c r="C662" s="1418"/>
      <c r="D662" s="1418"/>
      <c r="E662" s="1418"/>
      <c r="F662" s="1418"/>
      <c r="G662" s="1418"/>
      <c r="H662" s="1418"/>
      <c r="I662" s="1418"/>
      <c r="J662" s="1418"/>
    </row>
    <row r="663" spans="1:10" ht="15.75" customHeight="1">
      <c r="A663" s="1418"/>
      <c r="B663" s="1418"/>
      <c r="C663" s="1418"/>
      <c r="D663" s="1418"/>
      <c r="E663" s="1418"/>
      <c r="F663" s="1418"/>
      <c r="G663" s="1418"/>
      <c r="H663" s="1418"/>
      <c r="I663" s="1418"/>
      <c r="J663" s="1418"/>
    </row>
    <row r="664" spans="1:10" ht="15.75" customHeight="1">
      <c r="A664" s="1418"/>
      <c r="B664" s="1418"/>
      <c r="C664" s="1418"/>
      <c r="D664" s="1418"/>
      <c r="E664" s="1418"/>
      <c r="F664" s="1418"/>
      <c r="G664" s="1418"/>
      <c r="H664" s="1418"/>
      <c r="I664" s="1418"/>
      <c r="J664" s="1418"/>
    </row>
    <row r="665" spans="1:10" ht="15.75" customHeight="1">
      <c r="A665" s="1418"/>
      <c r="B665" s="1418"/>
      <c r="C665" s="1418"/>
      <c r="D665" s="1418"/>
      <c r="E665" s="1418"/>
      <c r="F665" s="1418"/>
      <c r="G665" s="1418"/>
      <c r="H665" s="1418"/>
      <c r="I665" s="1418"/>
      <c r="J665" s="1418"/>
    </row>
    <row r="666" spans="1:10" ht="15.75" customHeight="1">
      <c r="A666" s="1418"/>
      <c r="B666" s="1418"/>
      <c r="C666" s="1418"/>
      <c r="D666" s="1418"/>
      <c r="E666" s="1418"/>
      <c r="F666" s="1418"/>
      <c r="G666" s="1418"/>
      <c r="H666" s="1418"/>
      <c r="I666" s="1418"/>
      <c r="J666" s="1418"/>
    </row>
    <row r="667" spans="1:10" ht="15.75" customHeight="1">
      <c r="A667" s="1418"/>
      <c r="B667" s="1418"/>
      <c r="C667" s="1418"/>
      <c r="D667" s="1418"/>
      <c r="E667" s="1418"/>
      <c r="F667" s="1418"/>
      <c r="G667" s="1418"/>
      <c r="H667" s="1418"/>
      <c r="I667" s="1418"/>
      <c r="J667" s="1418"/>
    </row>
    <row r="668" spans="1:10" ht="15.75" customHeight="1">
      <c r="A668" s="1418"/>
      <c r="B668" s="1418"/>
      <c r="C668" s="1418"/>
      <c r="D668" s="1418"/>
      <c r="E668" s="1418"/>
      <c r="F668" s="1418"/>
      <c r="G668" s="1418"/>
      <c r="H668" s="1418"/>
      <c r="I668" s="1418"/>
      <c r="J668" s="1418"/>
    </row>
    <row r="669" spans="1:10" ht="15.75" customHeight="1">
      <c r="A669" s="1418"/>
      <c r="B669" s="1418"/>
      <c r="C669" s="1418"/>
      <c r="D669" s="1418"/>
      <c r="E669" s="1418"/>
      <c r="F669" s="1418"/>
      <c r="G669" s="1418"/>
      <c r="H669" s="1418"/>
      <c r="I669" s="1418"/>
      <c r="J669" s="1418"/>
    </row>
    <row r="670" spans="1:10" ht="15.75" customHeight="1">
      <c r="A670" s="1418"/>
      <c r="B670" s="1418"/>
      <c r="C670" s="1418"/>
      <c r="D670" s="1418"/>
      <c r="E670" s="1418"/>
      <c r="F670" s="1418"/>
      <c r="G670" s="1418"/>
      <c r="H670" s="1418"/>
      <c r="I670" s="1418"/>
      <c r="J670" s="1418"/>
    </row>
    <row r="671" spans="1:10" ht="15.75" customHeight="1">
      <c r="A671" s="1418"/>
      <c r="B671" s="1418"/>
      <c r="C671" s="1418"/>
      <c r="D671" s="1418"/>
      <c r="E671" s="1418"/>
      <c r="F671" s="1418"/>
      <c r="G671" s="1418"/>
      <c r="H671" s="1418"/>
      <c r="I671" s="1418"/>
      <c r="J671" s="1418"/>
    </row>
    <row r="672" spans="1:10" ht="15.75" customHeight="1">
      <c r="A672" s="1418"/>
      <c r="B672" s="1418"/>
      <c r="C672" s="1418"/>
      <c r="D672" s="1418"/>
      <c r="E672" s="1418"/>
      <c r="F672" s="1418"/>
      <c r="G672" s="1418"/>
      <c r="H672" s="1418"/>
      <c r="I672" s="1418"/>
      <c r="J672" s="1418"/>
    </row>
    <row r="673" spans="1:10" ht="15.75" customHeight="1">
      <c r="A673" s="1418"/>
      <c r="B673" s="1418"/>
      <c r="C673" s="1418"/>
      <c r="D673" s="1418"/>
      <c r="E673" s="1418"/>
      <c r="F673" s="1418"/>
      <c r="G673" s="1418"/>
      <c r="H673" s="1418"/>
      <c r="I673" s="1418"/>
      <c r="J673" s="1418"/>
    </row>
    <row r="674" spans="1:10" ht="15.75" customHeight="1">
      <c r="A674" s="1418"/>
      <c r="B674" s="1418"/>
      <c r="C674" s="1418"/>
      <c r="D674" s="1418"/>
      <c r="E674" s="1418"/>
      <c r="F674" s="1418"/>
      <c r="G674" s="1418"/>
      <c r="H674" s="1418"/>
      <c r="I674" s="1418"/>
      <c r="J674" s="1418"/>
    </row>
    <row r="675" spans="1:10" ht="15.75" customHeight="1">
      <c r="A675" s="1418"/>
      <c r="B675" s="1418"/>
      <c r="C675" s="1418"/>
      <c r="D675" s="1418"/>
      <c r="E675" s="1418"/>
      <c r="F675" s="1418"/>
      <c r="G675" s="1418"/>
      <c r="H675" s="1418"/>
      <c r="I675" s="1418"/>
      <c r="J675" s="1418"/>
    </row>
    <row r="676" spans="1:10" ht="15.75" customHeight="1">
      <c r="A676" s="1418"/>
      <c r="B676" s="1418"/>
      <c r="C676" s="1418"/>
      <c r="D676" s="1418"/>
      <c r="E676" s="1418"/>
      <c r="F676" s="1418"/>
      <c r="G676" s="1418"/>
      <c r="H676" s="1418"/>
      <c r="I676" s="1418"/>
      <c r="J676" s="1418"/>
    </row>
    <row r="677" spans="1:10" ht="15.75" customHeight="1">
      <c r="A677" s="1418"/>
      <c r="B677" s="1418"/>
      <c r="C677" s="1418"/>
      <c r="D677" s="1418"/>
      <c r="E677" s="1418"/>
      <c r="F677" s="1418"/>
      <c r="G677" s="1418"/>
      <c r="H677" s="1418"/>
      <c r="I677" s="1418"/>
      <c r="J677" s="1418"/>
    </row>
    <row r="678" spans="1:10" ht="15.75" customHeight="1">
      <c r="A678" s="1418"/>
      <c r="B678" s="1418"/>
      <c r="C678" s="1418"/>
      <c r="D678" s="1418"/>
      <c r="E678" s="1418"/>
      <c r="F678" s="1418"/>
      <c r="G678" s="1418"/>
      <c r="H678" s="1418"/>
      <c r="I678" s="1418"/>
      <c r="J678" s="1418"/>
    </row>
    <row r="679" spans="1:10" ht="15.75" customHeight="1">
      <c r="A679" s="1418"/>
      <c r="B679" s="1418"/>
      <c r="C679" s="1418"/>
      <c r="D679" s="1418"/>
      <c r="E679" s="1418"/>
      <c r="F679" s="1418"/>
      <c r="G679" s="1418"/>
      <c r="H679" s="1418"/>
      <c r="I679" s="1418"/>
      <c r="J679" s="1418"/>
    </row>
    <row r="680" spans="1:10" ht="15.75" customHeight="1">
      <c r="A680" s="1418"/>
      <c r="B680" s="1418"/>
      <c r="C680" s="1418"/>
      <c r="D680" s="1418"/>
      <c r="E680" s="1418"/>
      <c r="F680" s="1418"/>
      <c r="G680" s="1418"/>
      <c r="H680" s="1418"/>
      <c r="I680" s="1418"/>
      <c r="J680" s="1418"/>
    </row>
    <row r="681" spans="1:10" ht="15.75" customHeight="1">
      <c r="A681" s="1418"/>
      <c r="B681" s="1418"/>
      <c r="C681" s="1418"/>
      <c r="D681" s="1418"/>
      <c r="E681" s="1418"/>
      <c r="F681" s="1418"/>
      <c r="G681" s="1418"/>
      <c r="H681" s="1418"/>
      <c r="I681" s="1418"/>
      <c r="J681" s="1418"/>
    </row>
    <row r="682" spans="1:10" ht="15.75" customHeight="1">
      <c r="A682" s="1418"/>
      <c r="B682" s="1418"/>
      <c r="C682" s="1418"/>
      <c r="D682" s="1418"/>
      <c r="E682" s="1418"/>
      <c r="F682" s="1418"/>
      <c r="G682" s="1418"/>
      <c r="H682" s="1418"/>
      <c r="I682" s="1418"/>
      <c r="J682" s="1418"/>
    </row>
    <row r="683" spans="1:10" ht="15.75" customHeight="1">
      <c r="A683" s="1418"/>
      <c r="B683" s="1418"/>
      <c r="C683" s="1418"/>
      <c r="D683" s="1418"/>
      <c r="E683" s="1418"/>
      <c r="F683" s="1418"/>
      <c r="G683" s="1418"/>
      <c r="H683" s="1418"/>
      <c r="I683" s="1418"/>
      <c r="J683" s="1418"/>
    </row>
    <row r="684" spans="1:10" ht="15.75" customHeight="1">
      <c r="A684" s="1418"/>
      <c r="B684" s="1418"/>
      <c r="C684" s="1418"/>
      <c r="D684" s="1418"/>
      <c r="E684" s="1418"/>
      <c r="F684" s="1418"/>
      <c r="G684" s="1418"/>
      <c r="H684" s="1418"/>
      <c r="I684" s="1418"/>
      <c r="J684" s="1418"/>
    </row>
    <row r="685" spans="1:10" ht="15.75" customHeight="1">
      <c r="A685" s="1418"/>
      <c r="B685" s="1418"/>
      <c r="C685" s="1418"/>
      <c r="D685" s="1418"/>
      <c r="E685" s="1418"/>
      <c r="F685" s="1418"/>
      <c r="G685" s="1418"/>
      <c r="H685" s="1418"/>
      <c r="I685" s="1418"/>
      <c r="J685" s="1418"/>
    </row>
    <row r="686" spans="1:10" ht="15.75" customHeight="1">
      <c r="A686" s="1418"/>
      <c r="B686" s="1418"/>
      <c r="C686" s="1418"/>
      <c r="D686" s="1418"/>
      <c r="E686" s="1418"/>
      <c r="F686" s="1418"/>
      <c r="G686" s="1418"/>
      <c r="H686" s="1418"/>
      <c r="I686" s="1418"/>
      <c r="J686" s="1418"/>
    </row>
    <row r="687" spans="1:10" ht="15.75" customHeight="1">
      <c r="A687" s="1418"/>
      <c r="B687" s="1418"/>
      <c r="C687" s="1418"/>
      <c r="D687" s="1418"/>
      <c r="E687" s="1418"/>
      <c r="F687" s="1418"/>
      <c r="G687" s="1418"/>
      <c r="H687" s="1418"/>
      <c r="I687" s="1418"/>
      <c r="J687" s="1418"/>
    </row>
    <row r="688" spans="1:10" ht="15.75" customHeight="1">
      <c r="A688" s="1418"/>
      <c r="B688" s="1418"/>
      <c r="C688" s="1418"/>
      <c r="D688" s="1418"/>
      <c r="E688" s="1418"/>
      <c r="F688" s="1418"/>
      <c r="G688" s="1418"/>
      <c r="H688" s="1418"/>
      <c r="I688" s="1418"/>
      <c r="J688" s="1418"/>
    </row>
    <row r="689" spans="1:10" ht="15.75" customHeight="1">
      <c r="A689" s="1418"/>
      <c r="B689" s="1418"/>
      <c r="C689" s="1418"/>
      <c r="D689" s="1418"/>
      <c r="E689" s="1418"/>
      <c r="F689" s="1418"/>
      <c r="G689" s="1418"/>
      <c r="H689" s="1418"/>
      <c r="I689" s="1418"/>
      <c r="J689" s="1418"/>
    </row>
    <row r="690" spans="1:10" ht="15.75" customHeight="1">
      <c r="A690" s="1418"/>
      <c r="B690" s="1418"/>
      <c r="C690" s="1418"/>
      <c r="D690" s="1418"/>
      <c r="E690" s="1418"/>
      <c r="F690" s="1418"/>
      <c r="G690" s="1418"/>
      <c r="H690" s="1418"/>
      <c r="I690" s="1418"/>
      <c r="J690" s="1418"/>
    </row>
    <row r="691" spans="1:10" ht="15.75" customHeight="1">
      <c r="A691" s="1418"/>
      <c r="B691" s="1418"/>
      <c r="C691" s="1418"/>
      <c r="D691" s="1418"/>
      <c r="E691" s="1418"/>
      <c r="F691" s="1418"/>
      <c r="G691" s="1418"/>
      <c r="H691" s="1418"/>
      <c r="I691" s="1418"/>
      <c r="J691" s="1418"/>
    </row>
    <row r="692" spans="1:10" ht="15.75" customHeight="1">
      <c r="A692" s="1418"/>
      <c r="B692" s="1418"/>
      <c r="C692" s="1418"/>
      <c r="D692" s="1418"/>
      <c r="E692" s="1418"/>
      <c r="F692" s="1418"/>
      <c r="G692" s="1418"/>
      <c r="H692" s="1418"/>
      <c r="I692" s="1418"/>
      <c r="J692" s="1418"/>
    </row>
    <row r="693" spans="1:10" ht="15.75" customHeight="1">
      <c r="A693" s="1418"/>
      <c r="B693" s="1418"/>
      <c r="C693" s="1418"/>
      <c r="D693" s="1418"/>
      <c r="E693" s="1418"/>
      <c r="F693" s="1418"/>
      <c r="G693" s="1418"/>
      <c r="H693" s="1418"/>
      <c r="I693" s="1418"/>
      <c r="J693" s="1418"/>
    </row>
    <row r="694" spans="1:10" ht="15.75" customHeight="1">
      <c r="A694" s="1418"/>
      <c r="B694" s="1418"/>
      <c r="C694" s="1418"/>
      <c r="D694" s="1418"/>
      <c r="E694" s="1418"/>
      <c r="F694" s="1418"/>
      <c r="G694" s="1418"/>
      <c r="H694" s="1418"/>
      <c r="I694" s="1418"/>
      <c r="J694" s="1418"/>
    </row>
    <row r="695" spans="1:10" ht="15.75" customHeight="1">
      <c r="A695" s="1418"/>
      <c r="B695" s="1418"/>
      <c r="C695" s="1418"/>
      <c r="D695" s="1418"/>
      <c r="E695" s="1418"/>
      <c r="F695" s="1418"/>
      <c r="G695" s="1418"/>
      <c r="H695" s="1418"/>
      <c r="I695" s="1418"/>
      <c r="J695" s="1418"/>
    </row>
    <row r="696" spans="1:10" ht="15.75" customHeight="1">
      <c r="A696" s="1418"/>
      <c r="B696" s="1418"/>
      <c r="C696" s="1418"/>
      <c r="D696" s="1418"/>
      <c r="E696" s="1418"/>
      <c r="F696" s="1418"/>
      <c r="G696" s="1418"/>
      <c r="H696" s="1418"/>
      <c r="I696" s="1418"/>
      <c r="J696" s="1418"/>
    </row>
    <row r="697" spans="1:10" ht="15.75" customHeight="1">
      <c r="A697" s="1418"/>
      <c r="B697" s="1418"/>
      <c r="C697" s="1418"/>
      <c r="D697" s="1418"/>
      <c r="E697" s="1418"/>
      <c r="F697" s="1418"/>
      <c r="G697" s="1418"/>
      <c r="H697" s="1418"/>
      <c r="I697" s="1418"/>
      <c r="J697" s="1418"/>
    </row>
    <row r="698" spans="1:10" ht="15.75" customHeight="1">
      <c r="A698" s="1418"/>
      <c r="B698" s="1418"/>
      <c r="C698" s="1418"/>
      <c r="D698" s="1418"/>
      <c r="E698" s="1418"/>
      <c r="F698" s="1418"/>
      <c r="G698" s="1418"/>
      <c r="H698" s="1418"/>
      <c r="I698" s="1418"/>
      <c r="J698" s="1418"/>
    </row>
    <row r="699" spans="1:10" ht="15.75" customHeight="1">
      <c r="A699" s="1418"/>
      <c r="B699" s="1418"/>
      <c r="C699" s="1418"/>
      <c r="D699" s="1418"/>
      <c r="E699" s="1418"/>
      <c r="F699" s="1418"/>
      <c r="G699" s="1418"/>
      <c r="H699" s="1418"/>
      <c r="I699" s="1418"/>
      <c r="J699" s="1418"/>
    </row>
    <row r="700" spans="1:10" ht="15.75" customHeight="1">
      <c r="A700" s="1418"/>
      <c r="B700" s="1418"/>
      <c r="C700" s="1418"/>
      <c r="D700" s="1418"/>
      <c r="E700" s="1418"/>
      <c r="F700" s="1418"/>
      <c r="G700" s="1418"/>
      <c r="H700" s="1418"/>
      <c r="I700" s="1418"/>
      <c r="J700" s="1418"/>
    </row>
    <row r="701" spans="1:10" ht="15.75" customHeight="1">
      <c r="A701" s="1418"/>
      <c r="B701" s="1418"/>
      <c r="C701" s="1418"/>
      <c r="D701" s="1418"/>
      <c r="E701" s="1418"/>
      <c r="F701" s="1418"/>
      <c r="G701" s="1418"/>
      <c r="H701" s="1418"/>
      <c r="I701" s="1418"/>
      <c r="J701" s="1418"/>
    </row>
    <row r="702" spans="1:10" ht="15.75" customHeight="1">
      <c r="A702" s="1418"/>
      <c r="B702" s="1418"/>
      <c r="C702" s="1418"/>
      <c r="D702" s="1418"/>
      <c r="E702" s="1418"/>
      <c r="F702" s="1418"/>
      <c r="G702" s="1418"/>
      <c r="H702" s="1418"/>
      <c r="I702" s="1418"/>
      <c r="J702" s="1418"/>
    </row>
    <row r="703" spans="1:10" ht="15.75" customHeight="1">
      <c r="A703" s="1418"/>
      <c r="B703" s="1418"/>
      <c r="C703" s="1418"/>
      <c r="D703" s="1418"/>
      <c r="E703" s="1418"/>
      <c r="F703" s="1418"/>
      <c r="G703" s="1418"/>
      <c r="H703" s="1418"/>
      <c r="I703" s="1418"/>
      <c r="J703" s="1418"/>
    </row>
    <row r="704" spans="1:10" ht="15.75" customHeight="1">
      <c r="A704" s="1418"/>
      <c r="B704" s="1418"/>
      <c r="C704" s="1418"/>
      <c r="D704" s="1418"/>
      <c r="E704" s="1418"/>
      <c r="F704" s="1418"/>
      <c r="G704" s="1418"/>
      <c r="H704" s="1418"/>
      <c r="I704" s="1418"/>
      <c r="J704" s="1418"/>
    </row>
    <row r="705" spans="1:10" ht="15.75" customHeight="1">
      <c r="A705" s="1418"/>
      <c r="B705" s="1418"/>
      <c r="C705" s="1418"/>
      <c r="D705" s="1418"/>
      <c r="E705" s="1418"/>
      <c r="F705" s="1418"/>
      <c r="G705" s="1418"/>
      <c r="H705" s="1418"/>
      <c r="I705" s="1418"/>
      <c r="J705" s="1418"/>
    </row>
    <row r="706" spans="1:10" ht="15.75" customHeight="1">
      <c r="A706" s="1418"/>
      <c r="B706" s="1418"/>
      <c r="C706" s="1418"/>
      <c r="D706" s="1418"/>
      <c r="E706" s="1418"/>
      <c r="F706" s="1418"/>
      <c r="G706" s="1418"/>
      <c r="H706" s="1418"/>
      <c r="I706" s="1418"/>
      <c r="J706" s="1418"/>
    </row>
    <row r="707" spans="1:10" ht="15.75" customHeight="1">
      <c r="A707" s="1418"/>
      <c r="B707" s="1418"/>
      <c r="C707" s="1418"/>
      <c r="D707" s="1418"/>
      <c r="E707" s="1418"/>
      <c r="F707" s="1418"/>
      <c r="G707" s="1418"/>
      <c r="H707" s="1418"/>
      <c r="I707" s="1418"/>
      <c r="J707" s="1418"/>
    </row>
    <row r="708" spans="1:10" ht="15.75" customHeight="1">
      <c r="A708" s="1418"/>
      <c r="B708" s="1418"/>
      <c r="C708" s="1418"/>
      <c r="D708" s="1418"/>
      <c r="E708" s="1418"/>
      <c r="F708" s="1418"/>
      <c r="G708" s="1418"/>
      <c r="H708" s="1418"/>
      <c r="I708" s="1418"/>
      <c r="J708" s="1418"/>
    </row>
    <row r="709" spans="1:10" ht="15.75" customHeight="1">
      <c r="A709" s="1418"/>
      <c r="B709" s="1418"/>
      <c r="C709" s="1418"/>
      <c r="D709" s="1418"/>
      <c r="E709" s="1418"/>
      <c r="F709" s="1418"/>
      <c r="G709" s="1418"/>
      <c r="H709" s="1418"/>
      <c r="I709" s="1418"/>
      <c r="J709" s="1418"/>
    </row>
    <row r="710" spans="1:10" ht="15.75" customHeight="1">
      <c r="A710" s="1418"/>
      <c r="B710" s="1418"/>
      <c r="C710" s="1418"/>
      <c r="D710" s="1418"/>
      <c r="E710" s="1418"/>
      <c r="F710" s="1418"/>
      <c r="G710" s="1418"/>
      <c r="H710" s="1418"/>
      <c r="I710" s="1418"/>
      <c r="J710" s="1418"/>
    </row>
    <row r="711" spans="1:10" ht="15.75" customHeight="1">
      <c r="A711" s="1418"/>
      <c r="B711" s="1418"/>
      <c r="C711" s="1418"/>
      <c r="D711" s="1418"/>
      <c r="E711" s="1418"/>
      <c r="F711" s="1418"/>
      <c r="G711" s="1418"/>
      <c r="H711" s="1418"/>
      <c r="I711" s="1418"/>
      <c r="J711" s="1418"/>
    </row>
    <row r="712" spans="1:10" ht="15.75" customHeight="1">
      <c r="A712" s="1418"/>
      <c r="B712" s="1418"/>
      <c r="C712" s="1418"/>
      <c r="D712" s="1418"/>
      <c r="E712" s="1418"/>
      <c r="F712" s="1418"/>
      <c r="G712" s="1418"/>
      <c r="H712" s="1418"/>
      <c r="I712" s="1418"/>
      <c r="J712" s="1418"/>
    </row>
    <row r="713" spans="1:10" ht="15.75" customHeight="1">
      <c r="A713" s="1418"/>
      <c r="B713" s="1418"/>
      <c r="C713" s="1418"/>
      <c r="D713" s="1418"/>
      <c r="E713" s="1418"/>
      <c r="F713" s="1418"/>
      <c r="G713" s="1418"/>
      <c r="H713" s="1418"/>
      <c r="I713" s="1418"/>
      <c r="J713" s="1418"/>
    </row>
    <row r="714" spans="1:10" ht="15.75" customHeight="1">
      <c r="A714" s="1418"/>
      <c r="B714" s="1418"/>
      <c r="C714" s="1418"/>
      <c r="D714" s="1418"/>
      <c r="E714" s="1418"/>
      <c r="F714" s="1418"/>
      <c r="G714" s="1418"/>
      <c r="H714" s="1418"/>
      <c r="I714" s="1418"/>
      <c r="J714" s="1418"/>
    </row>
    <row r="715" spans="1:10" ht="15.75" customHeight="1">
      <c r="A715" s="1418"/>
      <c r="B715" s="1418"/>
      <c r="C715" s="1418"/>
      <c r="D715" s="1418"/>
      <c r="E715" s="1418"/>
      <c r="F715" s="1418"/>
      <c r="G715" s="1418"/>
      <c r="H715" s="1418"/>
      <c r="I715" s="1418"/>
      <c r="J715" s="1418"/>
    </row>
    <row r="716" spans="1:10" ht="15.75" customHeight="1">
      <c r="A716" s="1418"/>
      <c r="B716" s="1418"/>
      <c r="C716" s="1418"/>
      <c r="D716" s="1418"/>
      <c r="E716" s="1418"/>
      <c r="F716" s="1418"/>
      <c r="G716" s="1418"/>
      <c r="H716" s="1418"/>
      <c r="I716" s="1418"/>
      <c r="J716" s="1418"/>
    </row>
    <row r="717" spans="1:10" ht="15.75" customHeight="1">
      <c r="A717" s="1418"/>
      <c r="B717" s="1418"/>
      <c r="C717" s="1418"/>
      <c r="D717" s="1418"/>
      <c r="E717" s="1418"/>
      <c r="F717" s="1418"/>
      <c r="G717" s="1418"/>
      <c r="H717" s="1418"/>
      <c r="I717" s="1418"/>
      <c r="J717" s="1418"/>
    </row>
    <row r="718" spans="1:10" ht="15.75" customHeight="1">
      <c r="A718" s="1418"/>
      <c r="B718" s="1418"/>
      <c r="C718" s="1418"/>
      <c r="D718" s="1418"/>
      <c r="E718" s="1418"/>
      <c r="F718" s="1418"/>
      <c r="G718" s="1418"/>
      <c r="H718" s="1418"/>
      <c r="I718" s="1418"/>
      <c r="J718" s="1418"/>
    </row>
    <row r="719" spans="1:10" ht="15.75" customHeight="1">
      <c r="A719" s="1418"/>
      <c r="B719" s="1418"/>
      <c r="C719" s="1418"/>
      <c r="D719" s="1418"/>
      <c r="E719" s="1418"/>
      <c r="F719" s="1418"/>
      <c r="G719" s="1418"/>
      <c r="H719" s="1418"/>
      <c r="I719" s="1418"/>
      <c r="J719" s="1418"/>
    </row>
    <row r="720" spans="1:10" ht="15.75" customHeight="1">
      <c r="A720" s="1418"/>
      <c r="B720" s="1418"/>
      <c r="C720" s="1418"/>
      <c r="D720" s="1418"/>
      <c r="E720" s="1418"/>
      <c r="F720" s="1418"/>
      <c r="G720" s="1418"/>
      <c r="H720" s="1418"/>
      <c r="I720" s="1418"/>
      <c r="J720" s="1418"/>
    </row>
    <row r="721" spans="1:10" ht="15.75" customHeight="1">
      <c r="A721" s="1418"/>
      <c r="B721" s="1418"/>
      <c r="C721" s="1418"/>
      <c r="D721" s="1418"/>
      <c r="E721" s="1418"/>
      <c r="F721" s="1418"/>
      <c r="G721" s="1418"/>
      <c r="H721" s="1418"/>
      <c r="I721" s="1418"/>
      <c r="J721" s="1418"/>
    </row>
    <row r="722" spans="1:10" ht="15.75" customHeight="1">
      <c r="A722" s="1418"/>
      <c r="B722" s="1418"/>
      <c r="C722" s="1418"/>
      <c r="D722" s="1418"/>
      <c r="E722" s="1418"/>
      <c r="F722" s="1418"/>
      <c r="G722" s="1418"/>
      <c r="H722" s="1418"/>
      <c r="I722" s="1418"/>
      <c r="J722" s="1418"/>
    </row>
    <row r="723" spans="1:10" ht="15.75" customHeight="1">
      <c r="A723" s="1418"/>
      <c r="B723" s="1418"/>
      <c r="C723" s="1418"/>
      <c r="D723" s="1418"/>
      <c r="E723" s="1418"/>
      <c r="F723" s="1418"/>
      <c r="G723" s="1418"/>
      <c r="H723" s="1418"/>
      <c r="I723" s="1418"/>
      <c r="J723" s="1418"/>
    </row>
    <row r="724" spans="1:10" ht="15.75" customHeight="1">
      <c r="A724" s="1418"/>
      <c r="B724" s="1418"/>
      <c r="C724" s="1418"/>
      <c r="D724" s="1418"/>
      <c r="E724" s="1418"/>
      <c r="F724" s="1418"/>
      <c r="G724" s="1418"/>
      <c r="H724" s="1418"/>
      <c r="I724" s="1418"/>
      <c r="J724" s="1418"/>
    </row>
    <row r="725" spans="1:10" ht="15.75" customHeight="1">
      <c r="A725" s="1418"/>
      <c r="B725" s="1418"/>
      <c r="C725" s="1418"/>
      <c r="D725" s="1418"/>
      <c r="E725" s="1418"/>
      <c r="F725" s="1418"/>
      <c r="G725" s="1418"/>
      <c r="H725" s="1418"/>
      <c r="I725" s="1418"/>
      <c r="J725" s="1418"/>
    </row>
    <row r="726" spans="1:10" ht="15.75" customHeight="1">
      <c r="A726" s="1418"/>
      <c r="B726" s="1418"/>
      <c r="C726" s="1418"/>
      <c r="D726" s="1418"/>
      <c r="E726" s="1418"/>
      <c r="F726" s="1418"/>
      <c r="G726" s="1418"/>
      <c r="H726" s="1418"/>
      <c r="I726" s="1418"/>
      <c r="J726" s="1418"/>
    </row>
    <row r="727" spans="1:10" ht="15.75" customHeight="1">
      <c r="A727" s="1418"/>
      <c r="B727" s="1418"/>
      <c r="C727" s="1418"/>
      <c r="D727" s="1418"/>
      <c r="E727" s="1418"/>
      <c r="F727" s="1418"/>
      <c r="G727" s="1418"/>
      <c r="H727" s="1418"/>
      <c r="I727" s="1418"/>
      <c r="J727" s="1418"/>
    </row>
    <row r="728" spans="1:10" ht="15.75" customHeight="1">
      <c r="A728" s="1418"/>
      <c r="B728" s="1418"/>
      <c r="C728" s="1418"/>
      <c r="D728" s="1418"/>
      <c r="E728" s="1418"/>
      <c r="F728" s="1418"/>
      <c r="G728" s="1418"/>
      <c r="H728" s="1418"/>
      <c r="I728" s="1418"/>
      <c r="J728" s="1418"/>
    </row>
    <row r="729" spans="1:10" ht="15.75" customHeight="1">
      <c r="A729" s="1418"/>
      <c r="B729" s="1418"/>
      <c r="C729" s="1418"/>
      <c r="D729" s="1418"/>
      <c r="E729" s="1418"/>
      <c r="F729" s="1418"/>
      <c r="G729" s="1418"/>
      <c r="H729" s="1418"/>
      <c r="I729" s="1418"/>
      <c r="J729" s="1418"/>
    </row>
    <row r="730" spans="1:10" ht="15.75" customHeight="1">
      <c r="A730" s="1418"/>
      <c r="B730" s="1418"/>
      <c r="C730" s="1418"/>
      <c r="D730" s="1418"/>
      <c r="E730" s="1418"/>
      <c r="F730" s="1418"/>
      <c r="G730" s="1418"/>
      <c r="H730" s="1418"/>
      <c r="I730" s="1418"/>
      <c r="J730" s="1418"/>
    </row>
    <row r="731" spans="1:10" ht="15.75" customHeight="1">
      <c r="A731" s="1418"/>
      <c r="B731" s="1418"/>
      <c r="C731" s="1418"/>
      <c r="D731" s="1418"/>
      <c r="E731" s="1418"/>
      <c r="F731" s="1418"/>
      <c r="G731" s="1418"/>
      <c r="H731" s="1418"/>
      <c r="I731" s="1418"/>
      <c r="J731" s="1418"/>
    </row>
    <row r="732" spans="1:10" ht="15.75" customHeight="1">
      <c r="A732" s="1418"/>
      <c r="B732" s="1418"/>
      <c r="C732" s="1418"/>
      <c r="D732" s="1418"/>
      <c r="E732" s="1418"/>
      <c r="F732" s="1418"/>
      <c r="G732" s="1418"/>
      <c r="H732" s="1418"/>
      <c r="I732" s="1418"/>
      <c r="J732" s="1418"/>
    </row>
    <row r="733" spans="1:10" ht="15.75" customHeight="1">
      <c r="A733" s="1418"/>
      <c r="B733" s="1418"/>
      <c r="C733" s="1418"/>
      <c r="D733" s="1418"/>
      <c r="E733" s="1418"/>
      <c r="F733" s="1418"/>
      <c r="G733" s="1418"/>
      <c r="H733" s="1418"/>
      <c r="I733" s="1418"/>
      <c r="J733" s="1418"/>
    </row>
    <row r="734" spans="1:10" ht="15.75" customHeight="1">
      <c r="A734" s="1418"/>
      <c r="B734" s="1418"/>
      <c r="C734" s="1418"/>
      <c r="D734" s="1418"/>
      <c r="E734" s="1418"/>
      <c r="F734" s="1418"/>
      <c r="G734" s="1418"/>
      <c r="H734" s="1418"/>
      <c r="I734" s="1418"/>
      <c r="J734" s="1418"/>
    </row>
    <row r="735" spans="1:10" ht="15.75" customHeight="1">
      <c r="A735" s="1418"/>
      <c r="B735" s="1418"/>
      <c r="C735" s="1418"/>
      <c r="D735" s="1418"/>
      <c r="E735" s="1418"/>
      <c r="F735" s="1418"/>
      <c r="G735" s="1418"/>
      <c r="H735" s="1418"/>
      <c r="I735" s="1418"/>
      <c r="J735" s="1418"/>
    </row>
    <row r="736" spans="1:10" ht="15.75" customHeight="1">
      <c r="A736" s="1418"/>
      <c r="B736" s="1418"/>
      <c r="C736" s="1418"/>
      <c r="D736" s="1418"/>
      <c r="E736" s="1418"/>
      <c r="F736" s="1418"/>
      <c r="G736" s="1418"/>
      <c r="H736" s="1418"/>
      <c r="I736" s="1418"/>
      <c r="J736" s="1418"/>
    </row>
    <row r="737" spans="1:10" ht="15.75" customHeight="1">
      <c r="A737" s="1418"/>
      <c r="B737" s="1418"/>
      <c r="C737" s="1418"/>
      <c r="D737" s="1418"/>
      <c r="E737" s="1418"/>
      <c r="F737" s="1418"/>
      <c r="G737" s="1418"/>
      <c r="H737" s="1418"/>
      <c r="I737" s="1418"/>
      <c r="J737" s="1418"/>
    </row>
    <row r="738" spans="1:10" ht="15.75" customHeight="1">
      <c r="A738" s="1418"/>
      <c r="B738" s="1418"/>
      <c r="C738" s="1418"/>
      <c r="D738" s="1418"/>
      <c r="E738" s="1418"/>
      <c r="F738" s="1418"/>
      <c r="G738" s="1418"/>
      <c r="H738" s="1418"/>
      <c r="I738" s="1418"/>
      <c r="J738" s="1418"/>
    </row>
    <row r="739" spans="1:10" ht="15.75" customHeight="1">
      <c r="A739" s="1418"/>
      <c r="B739" s="1418"/>
      <c r="C739" s="1418"/>
      <c r="D739" s="1418"/>
      <c r="E739" s="1418"/>
      <c r="F739" s="1418"/>
      <c r="G739" s="1418"/>
      <c r="H739" s="1418"/>
      <c r="I739" s="1418"/>
      <c r="J739" s="1418"/>
    </row>
    <row r="740" spans="1:10" ht="15.75" customHeight="1">
      <c r="A740" s="1418"/>
      <c r="B740" s="1418"/>
      <c r="C740" s="1418"/>
      <c r="D740" s="1418"/>
      <c r="E740" s="1418"/>
      <c r="F740" s="1418"/>
      <c r="G740" s="1418"/>
      <c r="H740" s="1418"/>
      <c r="I740" s="1418"/>
      <c r="J740" s="1418"/>
    </row>
    <row r="741" spans="1:10" ht="15.75" customHeight="1">
      <c r="A741" s="1418"/>
      <c r="B741" s="1418"/>
      <c r="C741" s="1418"/>
      <c r="D741" s="1418"/>
      <c r="E741" s="1418"/>
      <c r="F741" s="1418"/>
      <c r="G741" s="1418"/>
      <c r="H741" s="1418"/>
      <c r="I741" s="1418"/>
      <c r="J741" s="1418"/>
    </row>
    <row r="742" spans="1:10" ht="15.75" customHeight="1">
      <c r="A742" s="1418"/>
      <c r="B742" s="1418"/>
      <c r="C742" s="1418"/>
      <c r="D742" s="1418"/>
      <c r="E742" s="1418"/>
      <c r="F742" s="1418"/>
      <c r="G742" s="1418"/>
      <c r="H742" s="1418"/>
      <c r="I742" s="1418"/>
      <c r="J742" s="1418"/>
    </row>
    <row r="743" spans="1:10" ht="15.75" customHeight="1">
      <c r="A743" s="1418"/>
      <c r="B743" s="1418"/>
      <c r="C743" s="1418"/>
      <c r="D743" s="1418"/>
      <c r="E743" s="1418"/>
      <c r="F743" s="1418"/>
      <c r="G743" s="1418"/>
      <c r="H743" s="1418"/>
      <c r="I743" s="1418"/>
      <c r="J743" s="1418"/>
    </row>
    <row r="744" spans="1:10" ht="15.75" customHeight="1">
      <c r="A744" s="1418"/>
      <c r="B744" s="1418"/>
      <c r="C744" s="1418"/>
      <c r="D744" s="1418"/>
      <c r="E744" s="1418"/>
      <c r="F744" s="1418"/>
      <c r="G744" s="1418"/>
      <c r="H744" s="1418"/>
      <c r="I744" s="1418"/>
      <c r="J744" s="1418"/>
    </row>
    <row r="745" spans="1:10" ht="15.75" customHeight="1">
      <c r="A745" s="1418"/>
      <c r="B745" s="1418"/>
      <c r="C745" s="1418"/>
      <c r="D745" s="1418"/>
      <c r="E745" s="1418"/>
      <c r="F745" s="1418"/>
      <c r="G745" s="1418"/>
      <c r="H745" s="1418"/>
      <c r="I745" s="1418"/>
      <c r="J745" s="1418"/>
    </row>
    <row r="746" spans="1:10" ht="15.75" customHeight="1">
      <c r="A746" s="1418"/>
      <c r="B746" s="1418"/>
      <c r="C746" s="1418"/>
      <c r="D746" s="1418"/>
      <c r="E746" s="1418"/>
      <c r="F746" s="1418"/>
      <c r="G746" s="1418"/>
      <c r="H746" s="1418"/>
      <c r="I746" s="1418"/>
      <c r="J746" s="1418"/>
    </row>
    <row r="747" spans="1:10" ht="15.75" customHeight="1">
      <c r="A747" s="1418"/>
      <c r="B747" s="1418"/>
      <c r="C747" s="1418"/>
      <c r="D747" s="1418"/>
      <c r="E747" s="1418"/>
      <c r="F747" s="1418"/>
      <c r="G747" s="1418"/>
      <c r="H747" s="1418"/>
      <c r="I747" s="1418"/>
      <c r="J747" s="1418"/>
    </row>
    <row r="748" spans="1:10" ht="15.75" customHeight="1">
      <c r="A748" s="1418"/>
      <c r="B748" s="1418"/>
      <c r="C748" s="1418"/>
      <c r="D748" s="1418"/>
      <c r="E748" s="1418"/>
      <c r="F748" s="1418"/>
      <c r="G748" s="1418"/>
      <c r="H748" s="1418"/>
      <c r="I748" s="1418"/>
      <c r="J748" s="1418"/>
    </row>
    <row r="749" spans="1:10" ht="15.75" customHeight="1">
      <c r="A749" s="1418"/>
      <c r="B749" s="1418"/>
      <c r="C749" s="1418"/>
      <c r="D749" s="1418"/>
      <c r="E749" s="1418"/>
      <c r="F749" s="1418"/>
      <c r="G749" s="1418"/>
      <c r="H749" s="1418"/>
      <c r="I749" s="1418"/>
      <c r="J749" s="1418"/>
    </row>
    <row r="750" spans="1:10" ht="15.75" customHeight="1">
      <c r="A750" s="1418"/>
      <c r="B750" s="1418"/>
      <c r="C750" s="1418"/>
      <c r="D750" s="1418"/>
      <c r="E750" s="1418"/>
      <c r="F750" s="1418"/>
      <c r="G750" s="1418"/>
      <c r="H750" s="1418"/>
      <c r="I750" s="1418"/>
      <c r="J750" s="1418"/>
    </row>
    <row r="751" spans="1:10" ht="15.75" customHeight="1">
      <c r="A751" s="1418"/>
      <c r="B751" s="1418"/>
      <c r="C751" s="1418"/>
      <c r="D751" s="1418"/>
      <c r="E751" s="1418"/>
      <c r="F751" s="1418"/>
      <c r="G751" s="1418"/>
      <c r="H751" s="1418"/>
      <c r="I751" s="1418"/>
      <c r="J751" s="1418"/>
    </row>
    <row r="752" spans="1:10" ht="15.75" customHeight="1">
      <c r="A752" s="1418"/>
      <c r="B752" s="1418"/>
      <c r="C752" s="1418"/>
      <c r="D752" s="1418"/>
      <c r="E752" s="1418"/>
      <c r="F752" s="1418"/>
      <c r="G752" s="1418"/>
      <c r="H752" s="1418"/>
      <c r="I752" s="1418"/>
      <c r="J752" s="1418"/>
    </row>
    <row r="753" spans="1:10" ht="15.75" customHeight="1">
      <c r="A753" s="1418"/>
      <c r="B753" s="1418"/>
      <c r="C753" s="1418"/>
      <c r="D753" s="1418"/>
      <c r="E753" s="1418"/>
      <c r="F753" s="1418"/>
      <c r="G753" s="1418"/>
      <c r="H753" s="1418"/>
      <c r="I753" s="1418"/>
      <c r="J753" s="1418"/>
    </row>
    <row r="754" spans="1:10" ht="15.75" customHeight="1">
      <c r="A754" s="1418"/>
      <c r="B754" s="1418"/>
      <c r="C754" s="1418"/>
      <c r="D754" s="1418"/>
      <c r="E754" s="1418"/>
      <c r="F754" s="1418"/>
      <c r="G754" s="1418"/>
      <c r="H754" s="1418"/>
      <c r="I754" s="1418"/>
      <c r="J754" s="1418"/>
    </row>
    <row r="755" spans="1:10" ht="15.75" customHeight="1">
      <c r="A755" s="1418"/>
      <c r="B755" s="1418"/>
      <c r="C755" s="1418"/>
      <c r="D755" s="1418"/>
      <c r="E755" s="1418"/>
      <c r="F755" s="1418"/>
      <c r="G755" s="1418"/>
      <c r="H755" s="1418"/>
      <c r="I755" s="1418"/>
      <c r="J755" s="1418"/>
    </row>
    <row r="756" spans="1:10" ht="15.75" customHeight="1">
      <c r="A756" s="1418"/>
      <c r="B756" s="1418"/>
      <c r="C756" s="1418"/>
      <c r="D756" s="1418"/>
      <c r="E756" s="1418"/>
      <c r="F756" s="1418"/>
      <c r="G756" s="1418"/>
      <c r="H756" s="1418"/>
      <c r="I756" s="1418"/>
      <c r="J756" s="1418"/>
    </row>
    <row r="757" spans="1:10" ht="15.75" customHeight="1">
      <c r="A757" s="1418"/>
      <c r="B757" s="1418"/>
      <c r="C757" s="1418"/>
      <c r="D757" s="1418"/>
      <c r="E757" s="1418"/>
      <c r="F757" s="1418"/>
      <c r="G757" s="1418"/>
      <c r="H757" s="1418"/>
      <c r="I757" s="1418"/>
      <c r="J757" s="1418"/>
    </row>
    <row r="758" spans="1:10" ht="15.75" customHeight="1">
      <c r="A758" s="1418"/>
      <c r="B758" s="1418"/>
      <c r="C758" s="1418"/>
      <c r="D758" s="1418"/>
      <c r="E758" s="1418"/>
      <c r="F758" s="1418"/>
      <c r="G758" s="1418"/>
      <c r="H758" s="1418"/>
      <c r="I758" s="1418"/>
      <c r="J758" s="1418"/>
    </row>
    <row r="759" spans="1:10" ht="15.75" customHeight="1">
      <c r="A759" s="1418"/>
      <c r="B759" s="1418"/>
      <c r="C759" s="1418"/>
      <c r="D759" s="1418"/>
      <c r="E759" s="1418"/>
      <c r="F759" s="1418"/>
      <c r="G759" s="1418"/>
      <c r="H759" s="1418"/>
      <c r="I759" s="1418"/>
      <c r="J759" s="1418"/>
    </row>
    <row r="760" spans="1:10" ht="15.75" customHeight="1">
      <c r="A760" s="1418"/>
      <c r="B760" s="1418"/>
      <c r="C760" s="1418"/>
      <c r="D760" s="1418"/>
      <c r="E760" s="1418"/>
      <c r="F760" s="1418"/>
      <c r="G760" s="1418"/>
      <c r="H760" s="1418"/>
      <c r="I760" s="1418"/>
      <c r="J760" s="1418"/>
    </row>
    <row r="761" spans="1:10" ht="15.75" customHeight="1">
      <c r="A761" s="1418"/>
      <c r="B761" s="1418"/>
      <c r="C761" s="1418"/>
      <c r="D761" s="1418"/>
      <c r="E761" s="1418"/>
      <c r="F761" s="1418"/>
      <c r="G761" s="1418"/>
      <c r="H761" s="1418"/>
      <c r="I761" s="1418"/>
      <c r="J761" s="1418"/>
    </row>
    <row r="762" spans="1:10" ht="15.75" customHeight="1">
      <c r="A762" s="1418"/>
      <c r="B762" s="1418"/>
      <c r="C762" s="1418"/>
      <c r="D762" s="1418"/>
      <c r="E762" s="1418"/>
      <c r="F762" s="1418"/>
      <c r="G762" s="1418"/>
      <c r="H762" s="1418"/>
      <c r="I762" s="1418"/>
      <c r="J762" s="1418"/>
    </row>
    <row r="763" spans="1:10" ht="15.75" customHeight="1">
      <c r="A763" s="1418"/>
      <c r="B763" s="1418"/>
      <c r="C763" s="1418"/>
      <c r="D763" s="1418"/>
      <c r="E763" s="1418"/>
      <c r="F763" s="1418"/>
      <c r="G763" s="1418"/>
      <c r="H763" s="1418"/>
      <c r="I763" s="1418"/>
      <c r="J763" s="1418"/>
    </row>
    <row r="764" spans="1:10" ht="15.75" customHeight="1">
      <c r="A764" s="1418"/>
      <c r="B764" s="1418"/>
      <c r="C764" s="1418"/>
      <c r="D764" s="1418"/>
      <c r="E764" s="1418"/>
      <c r="F764" s="1418"/>
      <c r="G764" s="1418"/>
      <c r="H764" s="1418"/>
      <c r="I764" s="1418"/>
      <c r="J764" s="1418"/>
    </row>
    <row r="765" spans="1:10" ht="15.75" customHeight="1">
      <c r="A765" s="1418"/>
      <c r="B765" s="1418"/>
      <c r="C765" s="1418"/>
      <c r="D765" s="1418"/>
      <c r="E765" s="1418"/>
      <c r="F765" s="1418"/>
      <c r="G765" s="1418"/>
      <c r="H765" s="1418"/>
      <c r="I765" s="1418"/>
      <c r="J765" s="1418"/>
    </row>
    <row r="766" spans="1:10" ht="15.75" customHeight="1">
      <c r="A766" s="1418"/>
      <c r="B766" s="1418"/>
      <c r="C766" s="1418"/>
      <c r="D766" s="1418"/>
      <c r="E766" s="1418"/>
      <c r="F766" s="1418"/>
      <c r="G766" s="1418"/>
      <c r="H766" s="1418"/>
      <c r="I766" s="1418"/>
      <c r="J766" s="1418"/>
    </row>
    <row r="767" spans="1:10" ht="15.75" customHeight="1">
      <c r="A767" s="1418"/>
      <c r="B767" s="1418"/>
      <c r="C767" s="1418"/>
      <c r="D767" s="1418"/>
      <c r="E767" s="1418"/>
      <c r="F767" s="1418"/>
      <c r="G767" s="1418"/>
      <c r="H767" s="1418"/>
      <c r="I767" s="1418"/>
      <c r="J767" s="1418"/>
    </row>
    <row r="768" spans="1:10" ht="15.75" customHeight="1">
      <c r="A768" s="1418"/>
      <c r="B768" s="1418"/>
      <c r="C768" s="1418"/>
      <c r="D768" s="1418"/>
      <c r="E768" s="1418"/>
      <c r="F768" s="1418"/>
      <c r="G768" s="1418"/>
      <c r="H768" s="1418"/>
      <c r="I768" s="1418"/>
      <c r="J768" s="1418"/>
    </row>
    <row r="769" spans="1:10" ht="15.75" customHeight="1">
      <c r="A769" s="1418"/>
      <c r="B769" s="1418"/>
      <c r="C769" s="1418"/>
      <c r="D769" s="1418"/>
      <c r="E769" s="1418"/>
      <c r="F769" s="1418"/>
      <c r="G769" s="1418"/>
      <c r="H769" s="1418"/>
      <c r="I769" s="1418"/>
      <c r="J769" s="1418"/>
    </row>
    <row r="770" spans="1:10" ht="15.75" customHeight="1">
      <c r="A770" s="1418"/>
      <c r="B770" s="1418"/>
      <c r="C770" s="1418"/>
      <c r="D770" s="1418"/>
      <c r="E770" s="1418"/>
      <c r="F770" s="1418"/>
      <c r="G770" s="1418"/>
      <c r="H770" s="1418"/>
      <c r="I770" s="1418"/>
      <c r="J770" s="1418"/>
    </row>
    <row r="771" spans="1:10" ht="15.75" customHeight="1">
      <c r="A771" s="1418"/>
      <c r="B771" s="1418"/>
      <c r="C771" s="1418"/>
      <c r="D771" s="1418"/>
      <c r="E771" s="1418"/>
      <c r="F771" s="1418"/>
      <c r="G771" s="1418"/>
      <c r="H771" s="1418"/>
      <c r="I771" s="1418"/>
      <c r="J771" s="1418"/>
    </row>
    <row r="772" spans="1:10" ht="15.75" customHeight="1">
      <c r="A772" s="1418"/>
      <c r="B772" s="1418"/>
      <c r="C772" s="1418"/>
      <c r="D772" s="1418"/>
      <c r="E772" s="1418"/>
      <c r="F772" s="1418"/>
      <c r="G772" s="1418"/>
      <c r="H772" s="1418"/>
      <c r="I772" s="1418"/>
      <c r="J772" s="1418"/>
    </row>
    <row r="773" spans="1:10" ht="15.75" customHeight="1">
      <c r="A773" s="1418"/>
      <c r="B773" s="1418"/>
      <c r="C773" s="1418"/>
      <c r="D773" s="1418"/>
      <c r="E773" s="1418"/>
      <c r="F773" s="1418"/>
      <c r="G773" s="1418"/>
      <c r="H773" s="1418"/>
      <c r="I773" s="1418"/>
      <c r="J773" s="1418"/>
    </row>
    <row r="774" spans="1:10" ht="15.75" customHeight="1">
      <c r="A774" s="1418"/>
      <c r="B774" s="1418"/>
      <c r="C774" s="1418"/>
      <c r="D774" s="1418"/>
      <c r="E774" s="1418"/>
      <c r="F774" s="1418"/>
      <c r="G774" s="1418"/>
      <c r="H774" s="1418"/>
      <c r="I774" s="1418"/>
      <c r="J774" s="1418"/>
    </row>
    <row r="775" spans="1:10" ht="15.75" customHeight="1">
      <c r="A775" s="1418"/>
      <c r="B775" s="1418"/>
      <c r="C775" s="1418"/>
      <c r="D775" s="1418"/>
      <c r="E775" s="1418"/>
      <c r="F775" s="1418"/>
      <c r="G775" s="1418"/>
      <c r="H775" s="1418"/>
      <c r="I775" s="1418"/>
      <c r="J775" s="1418"/>
    </row>
    <row r="776" spans="1:10" ht="15.75" customHeight="1">
      <c r="A776" s="1418"/>
      <c r="B776" s="1418"/>
      <c r="C776" s="1418"/>
      <c r="D776" s="1418"/>
      <c r="E776" s="1418"/>
      <c r="F776" s="1418"/>
      <c r="G776" s="1418"/>
      <c r="H776" s="1418"/>
      <c r="I776" s="1418"/>
      <c r="J776" s="1418"/>
    </row>
    <row r="777" spans="1:10" ht="15.75" customHeight="1">
      <c r="A777" s="1418"/>
      <c r="B777" s="1418"/>
      <c r="C777" s="1418"/>
      <c r="D777" s="1418"/>
      <c r="E777" s="1418"/>
      <c r="F777" s="1418"/>
      <c r="G777" s="1418"/>
      <c r="H777" s="1418"/>
      <c r="I777" s="1418"/>
      <c r="J777" s="1418"/>
    </row>
    <row r="778" spans="1:10" ht="15.75" customHeight="1">
      <c r="A778" s="1418"/>
      <c r="B778" s="1418"/>
      <c r="C778" s="1418"/>
      <c r="D778" s="1418"/>
      <c r="E778" s="1418"/>
      <c r="F778" s="1418"/>
      <c r="G778" s="1418"/>
      <c r="H778" s="1418"/>
      <c r="I778" s="1418"/>
      <c r="J778" s="1418"/>
    </row>
    <row r="779" spans="1:10" ht="15.75" customHeight="1">
      <c r="A779" s="1418"/>
      <c r="B779" s="1418"/>
      <c r="C779" s="1418"/>
      <c r="D779" s="1418"/>
      <c r="E779" s="1418"/>
      <c r="F779" s="1418"/>
      <c r="G779" s="1418"/>
      <c r="H779" s="1418"/>
      <c r="I779" s="1418"/>
      <c r="J779" s="1418"/>
    </row>
    <row r="780" spans="1:10" ht="15.75" customHeight="1">
      <c r="A780" s="1418"/>
      <c r="B780" s="1418"/>
      <c r="C780" s="1418"/>
      <c r="D780" s="1418"/>
      <c r="E780" s="1418"/>
      <c r="F780" s="1418"/>
      <c r="G780" s="1418"/>
      <c r="H780" s="1418"/>
      <c r="I780" s="1418"/>
      <c r="J780" s="1418"/>
    </row>
    <row r="781" spans="1:10" ht="15.75" customHeight="1">
      <c r="A781" s="1418"/>
      <c r="B781" s="1418"/>
      <c r="C781" s="1418"/>
      <c r="D781" s="1418"/>
      <c r="E781" s="1418"/>
      <c r="F781" s="1418"/>
      <c r="G781" s="1418"/>
      <c r="H781" s="1418"/>
      <c r="I781" s="1418"/>
      <c r="J781" s="1418"/>
    </row>
    <row r="782" spans="1:10" ht="15.75" customHeight="1">
      <c r="A782" s="1418"/>
      <c r="B782" s="1418"/>
      <c r="C782" s="1418"/>
      <c r="D782" s="1418"/>
      <c r="E782" s="1418"/>
      <c r="F782" s="1418"/>
      <c r="G782" s="1418"/>
      <c r="H782" s="1418"/>
      <c r="I782" s="1418"/>
      <c r="J782" s="1418"/>
    </row>
    <row r="783" spans="1:10" ht="15.75" customHeight="1">
      <c r="A783" s="1418"/>
      <c r="B783" s="1418"/>
      <c r="C783" s="1418"/>
      <c r="D783" s="1418"/>
      <c r="E783" s="1418"/>
      <c r="F783" s="1418"/>
      <c r="G783" s="1418"/>
      <c r="H783" s="1418"/>
      <c r="I783" s="1418"/>
      <c r="J783" s="1418"/>
    </row>
    <row r="784" spans="1:10" ht="15.75" customHeight="1">
      <c r="A784" s="1418"/>
      <c r="B784" s="1418"/>
      <c r="C784" s="1418"/>
      <c r="D784" s="1418"/>
      <c r="E784" s="1418"/>
      <c r="F784" s="1418"/>
      <c r="G784" s="1418"/>
      <c r="H784" s="1418"/>
      <c r="I784" s="1418"/>
      <c r="J784" s="1418"/>
    </row>
    <row r="785" spans="1:10" ht="15.75" customHeight="1">
      <c r="A785" s="1418"/>
      <c r="B785" s="1418"/>
      <c r="C785" s="1418"/>
      <c r="D785" s="1418"/>
      <c r="E785" s="1418"/>
      <c r="F785" s="1418"/>
      <c r="G785" s="1418"/>
      <c r="H785" s="1418"/>
      <c r="I785" s="1418"/>
      <c r="J785" s="1418"/>
    </row>
    <row r="786" spans="1:10" ht="15.75" customHeight="1">
      <c r="A786" s="1418"/>
      <c r="B786" s="1418"/>
      <c r="C786" s="1418"/>
      <c r="D786" s="1418"/>
      <c r="E786" s="1418"/>
      <c r="F786" s="1418"/>
      <c r="G786" s="1418"/>
      <c r="H786" s="1418"/>
      <c r="I786" s="1418"/>
      <c r="J786" s="1418"/>
    </row>
    <row r="787" spans="1:10" ht="15.75" customHeight="1">
      <c r="A787" s="1418"/>
      <c r="B787" s="1418"/>
      <c r="C787" s="1418"/>
      <c r="D787" s="1418"/>
      <c r="E787" s="1418"/>
      <c r="F787" s="1418"/>
      <c r="G787" s="1418"/>
      <c r="H787" s="1418"/>
      <c r="I787" s="1418"/>
      <c r="J787" s="1418"/>
    </row>
    <row r="788" spans="1:10" ht="15.75" customHeight="1">
      <c r="A788" s="1418"/>
      <c r="B788" s="1418"/>
      <c r="C788" s="1418"/>
      <c r="D788" s="1418"/>
      <c r="E788" s="1418"/>
      <c r="F788" s="1418"/>
      <c r="G788" s="1418"/>
      <c r="H788" s="1418"/>
      <c r="I788" s="1418"/>
      <c r="J788" s="1418"/>
    </row>
    <row r="789" spans="1:10" ht="15.75" customHeight="1">
      <c r="A789" s="1418"/>
      <c r="B789" s="1418"/>
      <c r="C789" s="1418"/>
      <c r="D789" s="1418"/>
      <c r="E789" s="1418"/>
      <c r="F789" s="1418"/>
      <c r="G789" s="1418"/>
      <c r="H789" s="1418"/>
      <c r="I789" s="1418"/>
      <c r="J789" s="1418"/>
    </row>
    <row r="790" spans="1:10" ht="15.75" customHeight="1">
      <c r="A790" s="1418"/>
      <c r="B790" s="1418"/>
      <c r="C790" s="1418"/>
      <c r="D790" s="1418"/>
      <c r="E790" s="1418"/>
      <c r="F790" s="1418"/>
      <c r="G790" s="1418"/>
      <c r="H790" s="1418"/>
      <c r="I790" s="1418"/>
      <c r="J790" s="1418"/>
    </row>
    <row r="791" spans="1:10" ht="15.75" customHeight="1">
      <c r="A791" s="1418"/>
      <c r="B791" s="1418"/>
      <c r="C791" s="1418"/>
      <c r="D791" s="1418"/>
      <c r="E791" s="1418"/>
      <c r="F791" s="1418"/>
      <c r="G791" s="1418"/>
      <c r="H791" s="1418"/>
      <c r="I791" s="1418"/>
      <c r="J791" s="1418"/>
    </row>
    <row r="792" spans="1:10" ht="15.75" customHeight="1">
      <c r="A792" s="1418"/>
      <c r="B792" s="1418"/>
      <c r="C792" s="1418"/>
      <c r="D792" s="1418"/>
      <c r="E792" s="1418"/>
      <c r="F792" s="1418"/>
      <c r="G792" s="1418"/>
      <c r="H792" s="1418"/>
      <c r="I792" s="1418"/>
      <c r="J792" s="1418"/>
    </row>
    <row r="793" spans="1:10" ht="15.75" customHeight="1">
      <c r="A793" s="1418"/>
      <c r="B793" s="1418"/>
      <c r="C793" s="1418"/>
      <c r="D793" s="1418"/>
      <c r="E793" s="1418"/>
      <c r="F793" s="1418"/>
      <c r="G793" s="1418"/>
      <c r="H793" s="1418"/>
      <c r="I793" s="1418"/>
      <c r="J793" s="1418"/>
    </row>
    <row r="794" spans="1:10" ht="15.75" customHeight="1">
      <c r="A794" s="1418"/>
      <c r="B794" s="1418"/>
      <c r="C794" s="1418"/>
      <c r="D794" s="1418"/>
      <c r="E794" s="1418"/>
      <c r="F794" s="1418"/>
      <c r="G794" s="1418"/>
      <c r="H794" s="1418"/>
      <c r="I794" s="1418"/>
      <c r="J794" s="1418"/>
    </row>
    <row r="795" spans="1:10" ht="15.75" customHeight="1">
      <c r="A795" s="1418"/>
      <c r="B795" s="1418"/>
      <c r="C795" s="1418"/>
      <c r="D795" s="1418"/>
      <c r="E795" s="1418"/>
      <c r="F795" s="1418"/>
      <c r="G795" s="1418"/>
      <c r="H795" s="1418"/>
      <c r="I795" s="1418"/>
      <c r="J795" s="1418"/>
    </row>
    <row r="796" spans="1:10" ht="15.75" customHeight="1">
      <c r="A796" s="1418"/>
      <c r="B796" s="1418"/>
      <c r="C796" s="1418"/>
      <c r="D796" s="1418"/>
      <c r="E796" s="1418"/>
      <c r="F796" s="1418"/>
      <c r="G796" s="1418"/>
      <c r="H796" s="1418"/>
      <c r="I796" s="1418"/>
      <c r="J796" s="1418"/>
    </row>
    <row r="797" spans="1:10" ht="15.75" customHeight="1">
      <c r="A797" s="1418"/>
      <c r="B797" s="1418"/>
      <c r="C797" s="1418"/>
      <c r="D797" s="1418"/>
      <c r="E797" s="1418"/>
      <c r="F797" s="1418"/>
      <c r="G797" s="1418"/>
      <c r="H797" s="1418"/>
      <c r="I797" s="1418"/>
      <c r="J797" s="1418"/>
    </row>
    <row r="798" spans="1:10" ht="15.75" customHeight="1">
      <c r="A798" s="1418"/>
      <c r="B798" s="1418"/>
      <c r="C798" s="1418"/>
      <c r="D798" s="1418"/>
      <c r="E798" s="1418"/>
      <c r="F798" s="1418"/>
      <c r="G798" s="1418"/>
      <c r="H798" s="1418"/>
      <c r="I798" s="1418"/>
      <c r="J798" s="1418"/>
    </row>
    <row r="799" spans="1:10" ht="15.75" customHeight="1">
      <c r="A799" s="1418"/>
      <c r="B799" s="1418"/>
      <c r="C799" s="1418"/>
      <c r="D799" s="1418"/>
      <c r="E799" s="1418"/>
      <c r="F799" s="1418"/>
      <c r="G799" s="1418"/>
      <c r="H799" s="1418"/>
      <c r="I799" s="1418"/>
      <c r="J799" s="1418"/>
    </row>
    <row r="800" spans="1:10" ht="15.75" customHeight="1">
      <c r="A800" s="1418"/>
      <c r="B800" s="1418"/>
      <c r="C800" s="1418"/>
      <c r="D800" s="1418"/>
      <c r="E800" s="1418"/>
      <c r="F800" s="1418"/>
      <c r="G800" s="1418"/>
      <c r="H800" s="1418"/>
      <c r="I800" s="1418"/>
      <c r="J800" s="1418"/>
    </row>
    <row r="801" spans="1:10" ht="15.75" customHeight="1">
      <c r="A801" s="1418"/>
      <c r="B801" s="1418"/>
      <c r="C801" s="1418"/>
      <c r="D801" s="1418"/>
      <c r="E801" s="1418"/>
      <c r="F801" s="1418"/>
      <c r="G801" s="1418"/>
      <c r="H801" s="1418"/>
      <c r="I801" s="1418"/>
      <c r="J801" s="1418"/>
    </row>
    <row r="802" spans="1:10" ht="15.75" customHeight="1">
      <c r="A802" s="1418"/>
      <c r="B802" s="1418"/>
      <c r="C802" s="1418"/>
      <c r="D802" s="1418"/>
      <c r="E802" s="1418"/>
      <c r="F802" s="1418"/>
      <c r="G802" s="1418"/>
      <c r="H802" s="1418"/>
      <c r="I802" s="1418"/>
      <c r="J802" s="1418"/>
    </row>
    <row r="803" spans="1:10" ht="15.75" customHeight="1">
      <c r="A803" s="1418"/>
      <c r="B803" s="1418"/>
      <c r="C803" s="1418"/>
      <c r="D803" s="1418"/>
      <c r="E803" s="1418"/>
      <c r="F803" s="1418"/>
      <c r="G803" s="1418"/>
      <c r="H803" s="1418"/>
      <c r="I803" s="1418"/>
      <c r="J803" s="1418"/>
    </row>
    <row r="804" spans="1:10" ht="15.75" customHeight="1">
      <c r="A804" s="1418"/>
      <c r="B804" s="1418"/>
      <c r="C804" s="1418"/>
      <c r="D804" s="1418"/>
      <c r="E804" s="1418"/>
      <c r="F804" s="1418"/>
      <c r="G804" s="1418"/>
      <c r="H804" s="1418"/>
      <c r="I804" s="1418"/>
      <c r="J804" s="1418"/>
    </row>
    <row r="805" spans="1:10" ht="15.75" customHeight="1">
      <c r="A805" s="1418"/>
      <c r="B805" s="1418"/>
      <c r="C805" s="1418"/>
      <c r="D805" s="1418"/>
      <c r="E805" s="1418"/>
      <c r="F805" s="1418"/>
      <c r="G805" s="1418"/>
      <c r="H805" s="1418"/>
      <c r="I805" s="1418"/>
      <c r="J805" s="1418"/>
    </row>
    <row r="806" spans="1:10" ht="15.75" customHeight="1">
      <c r="A806" s="1418"/>
      <c r="B806" s="1418"/>
      <c r="C806" s="1418"/>
      <c r="D806" s="1418"/>
      <c r="E806" s="1418"/>
      <c r="F806" s="1418"/>
      <c r="G806" s="1418"/>
      <c r="H806" s="1418"/>
      <c r="I806" s="1418"/>
      <c r="J806" s="1418"/>
    </row>
    <row r="807" spans="1:10" ht="15.75" customHeight="1">
      <c r="A807" s="1418"/>
      <c r="B807" s="1418"/>
      <c r="C807" s="1418"/>
      <c r="D807" s="1418"/>
      <c r="E807" s="1418"/>
      <c r="F807" s="1418"/>
      <c r="G807" s="1418"/>
      <c r="H807" s="1418"/>
      <c r="I807" s="1418"/>
      <c r="J807" s="1418"/>
    </row>
    <row r="808" spans="1:10" ht="15.75" customHeight="1">
      <c r="A808" s="1418"/>
      <c r="B808" s="1418"/>
      <c r="C808" s="1418"/>
      <c r="D808" s="1418"/>
      <c r="E808" s="1418"/>
      <c r="F808" s="1418"/>
      <c r="G808" s="1418"/>
      <c r="H808" s="1418"/>
      <c r="I808" s="1418"/>
      <c r="J808" s="1418"/>
    </row>
    <row r="809" spans="1:10" ht="15.75" customHeight="1">
      <c r="A809" s="1418"/>
      <c r="B809" s="1418"/>
      <c r="C809" s="1418"/>
      <c r="D809" s="1418"/>
      <c r="E809" s="1418"/>
      <c r="F809" s="1418"/>
      <c r="G809" s="1418"/>
      <c r="H809" s="1418"/>
      <c r="I809" s="1418"/>
      <c r="J809" s="1418"/>
    </row>
    <row r="810" spans="1:10" ht="15.75" customHeight="1">
      <c r="A810" s="1418"/>
      <c r="B810" s="1418"/>
      <c r="C810" s="1418"/>
      <c r="D810" s="1418"/>
      <c r="E810" s="1418"/>
      <c r="F810" s="1418"/>
      <c r="G810" s="1418"/>
      <c r="H810" s="1418"/>
      <c r="I810" s="1418"/>
      <c r="J810" s="1418"/>
    </row>
    <row r="811" spans="1:10" ht="15.75" customHeight="1">
      <c r="A811" s="1418"/>
      <c r="B811" s="1418"/>
      <c r="C811" s="1418"/>
      <c r="D811" s="1418"/>
      <c r="E811" s="1418"/>
      <c r="F811" s="1418"/>
      <c r="G811" s="1418"/>
      <c r="H811" s="1418"/>
      <c r="I811" s="1418"/>
      <c r="J811" s="1418"/>
    </row>
    <row r="812" spans="1:10" ht="15.75" customHeight="1">
      <c r="A812" s="1418"/>
      <c r="B812" s="1418"/>
      <c r="C812" s="1418"/>
      <c r="D812" s="1418"/>
      <c r="E812" s="1418"/>
      <c r="F812" s="1418"/>
      <c r="G812" s="1418"/>
      <c r="H812" s="1418"/>
      <c r="I812" s="1418"/>
      <c r="J812" s="1418"/>
    </row>
    <row r="813" spans="1:10" ht="15.75" customHeight="1">
      <c r="A813" s="1418"/>
      <c r="B813" s="1418"/>
      <c r="C813" s="1418"/>
      <c r="D813" s="1418"/>
      <c r="E813" s="1418"/>
      <c r="F813" s="1418"/>
      <c r="G813" s="1418"/>
      <c r="H813" s="1418"/>
      <c r="I813" s="1418"/>
      <c r="J813" s="1418"/>
    </row>
    <row r="814" spans="1:10" ht="15.75" customHeight="1">
      <c r="A814" s="1418"/>
      <c r="B814" s="1418"/>
      <c r="C814" s="1418"/>
      <c r="D814" s="1418"/>
      <c r="E814" s="1418"/>
      <c r="F814" s="1418"/>
      <c r="G814" s="1418"/>
      <c r="H814" s="1418"/>
      <c r="I814" s="1418"/>
      <c r="J814" s="1418"/>
    </row>
    <row r="815" spans="1:10" ht="15.75" customHeight="1">
      <c r="A815" s="1418"/>
      <c r="B815" s="1418"/>
      <c r="C815" s="1418"/>
      <c r="D815" s="1418"/>
      <c r="E815" s="1418"/>
      <c r="F815" s="1418"/>
      <c r="G815" s="1418"/>
      <c r="H815" s="1418"/>
      <c r="I815" s="1418"/>
      <c r="J815" s="1418"/>
    </row>
    <row r="816" spans="1:10" ht="15.75" customHeight="1">
      <c r="A816" s="1418"/>
      <c r="B816" s="1418"/>
      <c r="C816" s="1418"/>
      <c r="D816" s="1418"/>
      <c r="E816" s="1418"/>
      <c r="F816" s="1418"/>
      <c r="G816" s="1418"/>
      <c r="H816" s="1418"/>
      <c r="I816" s="1418"/>
      <c r="J816" s="1418"/>
    </row>
    <row r="817" spans="1:10" ht="15.75" customHeight="1">
      <c r="A817" s="1418"/>
      <c r="B817" s="1418"/>
      <c r="C817" s="1418"/>
      <c r="D817" s="1418"/>
      <c r="E817" s="1418"/>
      <c r="F817" s="1418"/>
      <c r="G817" s="1418"/>
      <c r="H817" s="1418"/>
      <c r="I817" s="1418"/>
      <c r="J817" s="1418"/>
    </row>
    <row r="818" spans="1:10" ht="15.75" customHeight="1">
      <c r="A818" s="1418"/>
      <c r="B818" s="1418"/>
      <c r="C818" s="1418"/>
      <c r="D818" s="1418"/>
      <c r="E818" s="1418"/>
      <c r="F818" s="1418"/>
      <c r="G818" s="1418"/>
      <c r="H818" s="1418"/>
      <c r="I818" s="1418"/>
      <c r="J818" s="1418"/>
    </row>
    <row r="819" spans="1:10" ht="15.75" customHeight="1">
      <c r="A819" s="1418"/>
      <c r="B819" s="1418"/>
      <c r="C819" s="1418"/>
      <c r="D819" s="1418"/>
      <c r="E819" s="1418"/>
      <c r="F819" s="1418"/>
      <c r="G819" s="1418"/>
      <c r="H819" s="1418"/>
      <c r="I819" s="1418"/>
      <c r="J819" s="1418"/>
    </row>
    <row r="820" spans="1:10" ht="15.75" customHeight="1">
      <c r="A820" s="1418"/>
      <c r="B820" s="1418"/>
      <c r="C820" s="1418"/>
      <c r="D820" s="1418"/>
      <c r="E820" s="1418"/>
      <c r="F820" s="1418"/>
      <c r="G820" s="1418"/>
      <c r="H820" s="1418"/>
      <c r="I820" s="1418"/>
      <c r="J820" s="1418"/>
    </row>
    <row r="821" spans="1:10" ht="15.75" customHeight="1">
      <c r="A821" s="1418"/>
      <c r="B821" s="1418"/>
      <c r="C821" s="1418"/>
      <c r="D821" s="1418"/>
      <c r="E821" s="1418"/>
      <c r="F821" s="1418"/>
      <c r="G821" s="1418"/>
      <c r="H821" s="1418"/>
      <c r="I821" s="1418"/>
      <c r="J821" s="1418"/>
    </row>
    <row r="822" spans="1:10" ht="15.75" customHeight="1">
      <c r="A822" s="1418"/>
      <c r="B822" s="1418"/>
      <c r="C822" s="1418"/>
      <c r="D822" s="1418"/>
      <c r="E822" s="1418"/>
      <c r="F822" s="1418"/>
      <c r="G822" s="1418"/>
      <c r="H822" s="1418"/>
      <c r="I822" s="1418"/>
      <c r="J822" s="1418"/>
    </row>
    <row r="823" spans="1:10" ht="15.75" customHeight="1">
      <c r="A823" s="1418"/>
      <c r="B823" s="1418"/>
      <c r="C823" s="1418"/>
      <c r="D823" s="1418"/>
      <c r="E823" s="1418"/>
      <c r="F823" s="1418"/>
      <c r="G823" s="1418"/>
      <c r="H823" s="1418"/>
      <c r="I823" s="1418"/>
      <c r="J823" s="1418"/>
    </row>
    <row r="824" spans="1:10" ht="15.75" customHeight="1">
      <c r="A824" s="1418"/>
      <c r="B824" s="1418"/>
      <c r="C824" s="1418"/>
      <c r="D824" s="1418"/>
      <c r="E824" s="1418"/>
      <c r="F824" s="1418"/>
      <c r="G824" s="1418"/>
      <c r="H824" s="1418"/>
      <c r="I824" s="1418"/>
      <c r="J824" s="1418"/>
    </row>
    <row r="825" spans="1:10" ht="15.75" customHeight="1">
      <c r="A825" s="1418"/>
      <c r="B825" s="1418"/>
      <c r="C825" s="1418"/>
      <c r="D825" s="1418"/>
      <c r="E825" s="1418"/>
      <c r="F825" s="1418"/>
      <c r="G825" s="1418"/>
      <c r="H825" s="1418"/>
      <c r="I825" s="1418"/>
      <c r="J825" s="1418"/>
    </row>
    <row r="826" spans="1:10" ht="15.75" customHeight="1">
      <c r="A826" s="1418"/>
      <c r="B826" s="1418"/>
      <c r="C826" s="1418"/>
      <c r="D826" s="1418"/>
      <c r="E826" s="1418"/>
      <c r="F826" s="1418"/>
      <c r="G826" s="1418"/>
      <c r="H826" s="1418"/>
      <c r="I826" s="1418"/>
      <c r="J826" s="1418"/>
    </row>
    <row r="827" spans="1:10" ht="15.75" customHeight="1">
      <c r="A827" s="1418"/>
      <c r="B827" s="1418"/>
      <c r="C827" s="1418"/>
      <c r="D827" s="1418"/>
      <c r="E827" s="1418"/>
      <c r="F827" s="1418"/>
      <c r="G827" s="1418"/>
      <c r="H827" s="1418"/>
      <c r="I827" s="1418"/>
      <c r="J827" s="1418"/>
    </row>
    <row r="828" spans="1:10" ht="15.75" customHeight="1">
      <c r="A828" s="1418"/>
      <c r="B828" s="1418"/>
      <c r="C828" s="1418"/>
      <c r="D828" s="1418"/>
      <c r="E828" s="1418"/>
      <c r="F828" s="1418"/>
      <c r="G828" s="1418"/>
      <c r="H828" s="1418"/>
      <c r="I828" s="1418"/>
      <c r="J828" s="1418"/>
    </row>
    <row r="829" spans="1:10" ht="15.75" customHeight="1">
      <c r="A829" s="1418"/>
      <c r="B829" s="1418"/>
      <c r="C829" s="1418"/>
      <c r="D829" s="1418"/>
      <c r="E829" s="1418"/>
      <c r="F829" s="1418"/>
      <c r="G829" s="1418"/>
      <c r="H829" s="1418"/>
      <c r="I829" s="1418"/>
      <c r="J829" s="1418"/>
    </row>
    <row r="830" spans="1:10" ht="15.75" customHeight="1">
      <c r="A830" s="1418"/>
      <c r="B830" s="1418"/>
      <c r="C830" s="1418"/>
      <c r="D830" s="1418"/>
      <c r="E830" s="1418"/>
      <c r="F830" s="1418"/>
      <c r="G830" s="1418"/>
      <c r="H830" s="1418"/>
      <c r="I830" s="1418"/>
      <c r="J830" s="1418"/>
    </row>
    <row r="831" spans="1:10" ht="15.75" customHeight="1">
      <c r="A831" s="1418"/>
      <c r="B831" s="1418"/>
      <c r="C831" s="1418"/>
      <c r="D831" s="1418"/>
      <c r="E831" s="1418"/>
      <c r="F831" s="1418"/>
      <c r="G831" s="1418"/>
      <c r="H831" s="1418"/>
      <c r="I831" s="1418"/>
      <c r="J831" s="1418"/>
    </row>
    <row r="832" spans="1:10" ht="15.75" customHeight="1">
      <c r="A832" s="1418"/>
      <c r="B832" s="1418"/>
      <c r="C832" s="1418"/>
      <c r="D832" s="1418"/>
      <c r="E832" s="1418"/>
      <c r="F832" s="1418"/>
      <c r="G832" s="1418"/>
      <c r="H832" s="1418"/>
      <c r="I832" s="1418"/>
      <c r="J832" s="1418"/>
    </row>
    <row r="833" spans="1:10" ht="15.75" customHeight="1">
      <c r="A833" s="1418"/>
      <c r="B833" s="1418"/>
      <c r="C833" s="1418"/>
      <c r="D833" s="1418"/>
      <c r="E833" s="1418"/>
      <c r="F833" s="1418"/>
      <c r="G833" s="1418"/>
      <c r="H833" s="1418"/>
      <c r="I833" s="1418"/>
      <c r="J833" s="1418"/>
    </row>
    <row r="834" spans="1:10" ht="15.75" customHeight="1">
      <c r="A834" s="1418"/>
      <c r="B834" s="1418"/>
      <c r="C834" s="1418"/>
      <c r="D834" s="1418"/>
      <c r="E834" s="1418"/>
      <c r="F834" s="1418"/>
      <c r="G834" s="1418"/>
      <c r="H834" s="1418"/>
      <c r="I834" s="1418"/>
      <c r="J834" s="1418"/>
    </row>
    <row r="835" spans="1:10" ht="15.75" customHeight="1">
      <c r="A835" s="1418"/>
      <c r="B835" s="1418"/>
      <c r="C835" s="1418"/>
      <c r="D835" s="1418"/>
      <c r="E835" s="1418"/>
      <c r="F835" s="1418"/>
      <c r="G835" s="1418"/>
      <c r="H835" s="1418"/>
      <c r="I835" s="1418"/>
      <c r="J835" s="1418"/>
    </row>
    <row r="836" spans="1:10" ht="15.75" customHeight="1">
      <c r="A836" s="1418"/>
      <c r="B836" s="1418"/>
      <c r="C836" s="1418"/>
      <c r="D836" s="1418"/>
      <c r="E836" s="1418"/>
      <c r="F836" s="1418"/>
      <c r="G836" s="1418"/>
      <c r="H836" s="1418"/>
      <c r="I836" s="1418"/>
      <c r="J836" s="1418"/>
    </row>
    <row r="837" spans="1:10" ht="15.75" customHeight="1">
      <c r="A837" s="1418"/>
      <c r="B837" s="1418"/>
      <c r="C837" s="1418"/>
      <c r="D837" s="1418"/>
      <c r="E837" s="1418"/>
      <c r="F837" s="1418"/>
      <c r="G837" s="1418"/>
      <c r="H837" s="1418"/>
      <c r="I837" s="1418"/>
      <c r="J837" s="1418"/>
    </row>
    <row r="838" spans="1:10" ht="15.75" customHeight="1">
      <c r="A838" s="1418"/>
      <c r="B838" s="1418"/>
      <c r="C838" s="1418"/>
      <c r="D838" s="1418"/>
      <c r="E838" s="1418"/>
      <c r="F838" s="1418"/>
      <c r="G838" s="1418"/>
      <c r="H838" s="1418"/>
      <c r="I838" s="1418"/>
      <c r="J838" s="1418"/>
    </row>
    <row r="839" spans="1:10" ht="15.75" customHeight="1">
      <c r="A839" s="1418"/>
      <c r="B839" s="1418"/>
      <c r="C839" s="1418"/>
      <c r="D839" s="1418"/>
      <c r="E839" s="1418"/>
      <c r="F839" s="1418"/>
      <c r="G839" s="1418"/>
      <c r="H839" s="1418"/>
      <c r="I839" s="1418"/>
      <c r="J839" s="1418"/>
    </row>
    <row r="840" spans="1:10" ht="15.75" customHeight="1">
      <c r="A840" s="1418"/>
      <c r="B840" s="1418"/>
      <c r="C840" s="1418"/>
      <c r="D840" s="1418"/>
      <c r="E840" s="1418"/>
      <c r="F840" s="1418"/>
      <c r="G840" s="1418"/>
      <c r="H840" s="1418"/>
      <c r="I840" s="1418"/>
      <c r="J840" s="1418"/>
    </row>
    <row r="841" spans="1:10" ht="15.75" customHeight="1">
      <c r="A841" s="1418"/>
      <c r="B841" s="1418"/>
      <c r="C841" s="1418"/>
      <c r="D841" s="1418"/>
      <c r="E841" s="1418"/>
      <c r="F841" s="1418"/>
      <c r="G841" s="1418"/>
      <c r="H841" s="1418"/>
      <c r="I841" s="1418"/>
      <c r="J841" s="1418"/>
    </row>
    <row r="842" spans="1:10" ht="15.75" customHeight="1">
      <c r="A842" s="1418"/>
      <c r="B842" s="1418"/>
      <c r="C842" s="1418"/>
      <c r="D842" s="1418"/>
      <c r="E842" s="1418"/>
      <c r="F842" s="1418"/>
      <c r="G842" s="1418"/>
      <c r="H842" s="1418"/>
      <c r="I842" s="1418"/>
      <c r="J842" s="1418"/>
    </row>
    <row r="843" spans="1:10" ht="15.75" customHeight="1">
      <c r="A843" s="1418"/>
      <c r="B843" s="1418"/>
      <c r="C843" s="1418"/>
      <c r="D843" s="1418"/>
      <c r="E843" s="1418"/>
      <c r="F843" s="1418"/>
      <c r="G843" s="1418"/>
      <c r="H843" s="1418"/>
      <c r="I843" s="1418"/>
      <c r="J843" s="1418"/>
    </row>
    <row r="844" spans="1:10" ht="15.75" customHeight="1">
      <c r="A844" s="1418"/>
      <c r="B844" s="1418"/>
      <c r="C844" s="1418"/>
      <c r="D844" s="1418"/>
      <c r="E844" s="1418"/>
      <c r="F844" s="1418"/>
      <c r="G844" s="1418"/>
      <c r="H844" s="1418"/>
      <c r="I844" s="1418"/>
      <c r="J844" s="1418"/>
    </row>
    <row r="845" spans="1:10" ht="15.75" customHeight="1">
      <c r="A845" s="1418"/>
      <c r="B845" s="1418"/>
      <c r="C845" s="1418"/>
      <c r="D845" s="1418"/>
      <c r="E845" s="1418"/>
      <c r="F845" s="1418"/>
      <c r="G845" s="1418"/>
      <c r="H845" s="1418"/>
      <c r="I845" s="1418"/>
      <c r="J845" s="1418"/>
    </row>
    <row r="846" spans="1:10" ht="15.75" customHeight="1">
      <c r="A846" s="1418"/>
      <c r="B846" s="1418"/>
      <c r="C846" s="1418"/>
      <c r="D846" s="1418"/>
      <c r="E846" s="1418"/>
      <c r="F846" s="1418"/>
      <c r="G846" s="1418"/>
      <c r="H846" s="1418"/>
      <c r="I846" s="1418"/>
      <c r="J846" s="1418"/>
    </row>
    <row r="847" spans="1:10" ht="15.75" customHeight="1">
      <c r="A847" s="1418"/>
      <c r="B847" s="1418"/>
      <c r="C847" s="1418"/>
      <c r="D847" s="1418"/>
      <c r="E847" s="1418"/>
      <c r="F847" s="1418"/>
      <c r="G847" s="1418"/>
      <c r="H847" s="1418"/>
      <c r="I847" s="1418"/>
      <c r="J847" s="1418"/>
    </row>
    <row r="848" spans="1:10" ht="15.75" customHeight="1">
      <c r="A848" s="1418"/>
      <c r="B848" s="1418"/>
      <c r="C848" s="1418"/>
      <c r="D848" s="1418"/>
      <c r="E848" s="1418"/>
      <c r="F848" s="1418"/>
      <c r="G848" s="1418"/>
      <c r="H848" s="1418"/>
      <c r="I848" s="1418"/>
      <c r="J848" s="1418"/>
    </row>
    <row r="849" spans="1:10" ht="15.75" customHeight="1">
      <c r="A849" s="1418"/>
      <c r="B849" s="1418"/>
      <c r="C849" s="1418"/>
      <c r="D849" s="1418"/>
      <c r="E849" s="1418"/>
      <c r="F849" s="1418"/>
      <c r="G849" s="1418"/>
      <c r="H849" s="1418"/>
      <c r="I849" s="1418"/>
      <c r="J849" s="1418"/>
    </row>
    <row r="850" spans="1:10" ht="15.75" customHeight="1">
      <c r="A850" s="1418"/>
      <c r="B850" s="1418"/>
      <c r="C850" s="1418"/>
      <c r="D850" s="1418"/>
      <c r="E850" s="1418"/>
      <c r="F850" s="1418"/>
      <c r="G850" s="1418"/>
      <c r="H850" s="1418"/>
      <c r="I850" s="1418"/>
      <c r="J850" s="1418"/>
    </row>
    <row r="851" spans="1:10" ht="15.75" customHeight="1">
      <c r="A851" s="1418"/>
      <c r="B851" s="1418"/>
      <c r="C851" s="1418"/>
      <c r="D851" s="1418"/>
      <c r="E851" s="1418"/>
      <c r="F851" s="1418"/>
      <c r="G851" s="1418"/>
      <c r="H851" s="1418"/>
      <c r="I851" s="1418"/>
      <c r="J851" s="1418"/>
    </row>
    <row r="852" spans="1:10" ht="15.75" customHeight="1">
      <c r="A852" s="1418"/>
      <c r="B852" s="1418"/>
      <c r="C852" s="1418"/>
      <c r="D852" s="1418"/>
      <c r="E852" s="1418"/>
      <c r="F852" s="1418"/>
      <c r="G852" s="1418"/>
      <c r="H852" s="1418"/>
      <c r="I852" s="1418"/>
      <c r="J852" s="1418"/>
    </row>
    <row r="853" spans="1:10" ht="15.75" customHeight="1">
      <c r="A853" s="1418"/>
      <c r="B853" s="1418"/>
      <c r="C853" s="1418"/>
      <c r="D853" s="1418"/>
      <c r="E853" s="1418"/>
      <c r="F853" s="1418"/>
      <c r="G853" s="1418"/>
      <c r="H853" s="1418"/>
      <c r="I853" s="1418"/>
      <c r="J853" s="1418"/>
    </row>
    <row r="854" spans="1:10" ht="15.75" customHeight="1">
      <c r="A854" s="1418"/>
      <c r="B854" s="1418"/>
      <c r="C854" s="1418"/>
      <c r="D854" s="1418"/>
      <c r="E854" s="1418"/>
      <c r="F854" s="1418"/>
      <c r="G854" s="1418"/>
      <c r="H854" s="1418"/>
      <c r="I854" s="1418"/>
      <c r="J854" s="1418"/>
    </row>
    <row r="855" spans="1:10" ht="15.75" customHeight="1">
      <c r="A855" s="1418"/>
      <c r="B855" s="1418"/>
      <c r="C855" s="1418"/>
      <c r="D855" s="1418"/>
      <c r="E855" s="1418"/>
      <c r="F855" s="1418"/>
      <c r="G855" s="1418"/>
      <c r="H855" s="1418"/>
      <c r="I855" s="1418"/>
      <c r="J855" s="1418"/>
    </row>
    <row r="856" spans="1:10" ht="15.75" customHeight="1">
      <c r="A856" s="1418"/>
      <c r="B856" s="1418"/>
      <c r="C856" s="1418"/>
      <c r="D856" s="1418"/>
      <c r="E856" s="1418"/>
      <c r="F856" s="1418"/>
      <c r="G856" s="1418"/>
      <c r="H856" s="1418"/>
      <c r="I856" s="1418"/>
      <c r="J856" s="1418"/>
    </row>
    <row r="857" spans="1:10" ht="15.75" customHeight="1">
      <c r="A857" s="1418"/>
      <c r="B857" s="1418"/>
      <c r="C857" s="1418"/>
      <c r="D857" s="1418"/>
      <c r="E857" s="1418"/>
      <c r="F857" s="1418"/>
      <c r="G857" s="1418"/>
      <c r="H857" s="1418"/>
      <c r="I857" s="1418"/>
      <c r="J857" s="1418"/>
    </row>
    <row r="858" spans="1:10" ht="15.75" customHeight="1">
      <c r="A858" s="1418"/>
      <c r="B858" s="1418"/>
      <c r="C858" s="1418"/>
      <c r="D858" s="1418"/>
      <c r="E858" s="1418"/>
      <c r="F858" s="1418"/>
      <c r="G858" s="1418"/>
      <c r="H858" s="1418"/>
      <c r="I858" s="1418"/>
      <c r="J858" s="1418"/>
    </row>
    <row r="859" spans="1:10" ht="15.75" customHeight="1">
      <c r="A859" s="1418"/>
      <c r="B859" s="1418"/>
      <c r="C859" s="1418"/>
      <c r="D859" s="1418"/>
      <c r="E859" s="1418"/>
      <c r="F859" s="1418"/>
      <c r="G859" s="1418"/>
      <c r="H859" s="1418"/>
      <c r="I859" s="1418"/>
      <c r="J859" s="1418"/>
    </row>
    <row r="860" spans="1:10" ht="15.75" customHeight="1">
      <c r="A860" s="1418"/>
      <c r="B860" s="1418"/>
      <c r="C860" s="1418"/>
      <c r="D860" s="1418"/>
      <c r="E860" s="1418"/>
      <c r="F860" s="1418"/>
      <c r="G860" s="1418"/>
      <c r="H860" s="1418"/>
      <c r="I860" s="1418"/>
      <c r="J860" s="1418"/>
    </row>
    <row r="861" spans="1:10" ht="15.75" customHeight="1">
      <c r="A861" s="1418"/>
      <c r="B861" s="1418"/>
      <c r="C861" s="1418"/>
      <c r="D861" s="1418"/>
      <c r="E861" s="1418"/>
      <c r="F861" s="1418"/>
      <c r="G861" s="1418"/>
      <c r="H861" s="1418"/>
      <c r="I861" s="1418"/>
      <c r="J861" s="1418"/>
    </row>
    <row r="862" spans="1:10" ht="15.75" customHeight="1">
      <c r="A862" s="1418"/>
      <c r="B862" s="1418"/>
      <c r="C862" s="1418"/>
      <c r="D862" s="1418"/>
      <c r="E862" s="1418"/>
      <c r="F862" s="1418"/>
      <c r="G862" s="1418"/>
      <c r="H862" s="1418"/>
      <c r="I862" s="1418"/>
      <c r="J862" s="1418"/>
    </row>
    <row r="863" spans="1:10" ht="15.75" customHeight="1">
      <c r="A863" s="1418"/>
      <c r="B863" s="1418"/>
      <c r="C863" s="1418"/>
      <c r="D863" s="1418"/>
      <c r="E863" s="1418"/>
      <c r="F863" s="1418"/>
      <c r="G863" s="1418"/>
      <c r="H863" s="1418"/>
      <c r="I863" s="1418"/>
      <c r="J863" s="1418"/>
    </row>
    <row r="864" spans="1:10" ht="15.75" customHeight="1">
      <c r="A864" s="1418"/>
      <c r="B864" s="1418"/>
      <c r="C864" s="1418"/>
      <c r="D864" s="1418"/>
      <c r="E864" s="1418"/>
      <c r="F864" s="1418"/>
      <c r="G864" s="1418"/>
      <c r="H864" s="1418"/>
      <c r="I864" s="1418"/>
      <c r="J864" s="1418"/>
    </row>
    <row r="865" spans="1:10" ht="15.75" customHeight="1">
      <c r="A865" s="1418"/>
      <c r="B865" s="1418"/>
      <c r="C865" s="1418"/>
      <c r="D865" s="1418"/>
      <c r="E865" s="1418"/>
      <c r="F865" s="1418"/>
      <c r="G865" s="1418"/>
      <c r="H865" s="1418"/>
      <c r="I865" s="1418"/>
      <c r="J865" s="1418"/>
    </row>
    <row r="866" spans="1:10" ht="15.75" customHeight="1">
      <c r="A866" s="1418"/>
      <c r="B866" s="1418"/>
      <c r="C866" s="1418"/>
      <c r="D866" s="1418"/>
      <c r="E866" s="1418"/>
      <c r="F866" s="1418"/>
      <c r="G866" s="1418"/>
      <c r="H866" s="1418"/>
      <c r="I866" s="1418"/>
      <c r="J866" s="1418"/>
    </row>
    <row r="867" spans="1:10" ht="15.75" customHeight="1">
      <c r="A867" s="1418"/>
      <c r="B867" s="1418"/>
      <c r="C867" s="1418"/>
      <c r="D867" s="1418"/>
      <c r="E867" s="1418"/>
      <c r="F867" s="1418"/>
      <c r="G867" s="1418"/>
      <c r="H867" s="1418"/>
      <c r="I867" s="1418"/>
      <c r="J867" s="1418"/>
    </row>
    <row r="868" spans="1:10" ht="15.75" customHeight="1">
      <c r="A868" s="1418"/>
      <c r="B868" s="1418"/>
      <c r="C868" s="1418"/>
      <c r="D868" s="1418"/>
      <c r="E868" s="1418"/>
      <c r="F868" s="1418"/>
      <c r="G868" s="1418"/>
      <c r="H868" s="1418"/>
      <c r="I868" s="1418"/>
      <c r="J868" s="1418"/>
    </row>
    <row r="869" spans="1:10" ht="15.75" customHeight="1">
      <c r="A869" s="1418"/>
      <c r="B869" s="1418"/>
      <c r="C869" s="1418"/>
      <c r="D869" s="1418"/>
      <c r="E869" s="1418"/>
      <c r="F869" s="1418"/>
      <c r="G869" s="1418"/>
      <c r="H869" s="1418"/>
      <c r="I869" s="1418"/>
      <c r="J869" s="1418"/>
    </row>
    <row r="870" spans="1:10" ht="15.75" customHeight="1">
      <c r="A870" s="1418"/>
      <c r="B870" s="1418"/>
      <c r="C870" s="1418"/>
      <c r="D870" s="1418"/>
      <c r="E870" s="1418"/>
      <c r="F870" s="1418"/>
      <c r="G870" s="1418"/>
      <c r="H870" s="1418"/>
      <c r="I870" s="1418"/>
      <c r="J870" s="1418"/>
    </row>
    <row r="871" spans="1:10" ht="15.75" customHeight="1">
      <c r="A871" s="1418"/>
      <c r="B871" s="1418"/>
      <c r="C871" s="1418"/>
      <c r="D871" s="1418"/>
      <c r="E871" s="1418"/>
      <c r="F871" s="1418"/>
      <c r="G871" s="1418"/>
      <c r="H871" s="1418"/>
      <c r="I871" s="1418"/>
      <c r="J871" s="1418"/>
    </row>
    <row r="872" spans="1:10" ht="15.75" customHeight="1">
      <c r="A872" s="1418"/>
      <c r="B872" s="1418"/>
      <c r="C872" s="1418"/>
      <c r="D872" s="1418"/>
      <c r="E872" s="1418"/>
      <c r="F872" s="1418"/>
      <c r="G872" s="1418"/>
      <c r="H872" s="1418"/>
      <c r="I872" s="1418"/>
      <c r="J872" s="1418"/>
    </row>
    <row r="873" spans="1:10" ht="15.75" customHeight="1">
      <c r="A873" s="1418"/>
      <c r="B873" s="1418"/>
      <c r="C873" s="1418"/>
      <c r="D873" s="1418"/>
      <c r="E873" s="1418"/>
      <c r="F873" s="1418"/>
      <c r="G873" s="1418"/>
      <c r="H873" s="1418"/>
      <c r="I873" s="1418"/>
      <c r="J873" s="1418"/>
    </row>
    <row r="874" spans="1:10" ht="15.75" customHeight="1">
      <c r="A874" s="1418"/>
      <c r="B874" s="1418"/>
      <c r="C874" s="1418"/>
      <c r="D874" s="1418"/>
      <c r="E874" s="1418"/>
      <c r="F874" s="1418"/>
      <c r="G874" s="1418"/>
      <c r="H874" s="1418"/>
      <c r="I874" s="1418"/>
      <c r="J874" s="1418"/>
    </row>
    <row r="875" spans="1:10" ht="15.75" customHeight="1">
      <c r="A875" s="1418"/>
      <c r="B875" s="1418"/>
      <c r="C875" s="1418"/>
      <c r="D875" s="1418"/>
      <c r="E875" s="1418"/>
      <c r="F875" s="1418"/>
      <c r="G875" s="1418"/>
      <c r="H875" s="1418"/>
      <c r="I875" s="1418"/>
      <c r="J875" s="1418"/>
    </row>
    <row r="876" spans="1:10" ht="15.75" customHeight="1">
      <c r="A876" s="1418"/>
      <c r="B876" s="1418"/>
      <c r="C876" s="1418"/>
      <c r="D876" s="1418"/>
      <c r="E876" s="1418"/>
      <c r="F876" s="1418"/>
      <c r="G876" s="1418"/>
      <c r="H876" s="1418"/>
      <c r="I876" s="1418"/>
      <c r="J876" s="1418"/>
    </row>
    <row r="877" spans="1:10" ht="15.75" customHeight="1">
      <c r="A877" s="1418"/>
      <c r="B877" s="1418"/>
      <c r="C877" s="1418"/>
      <c r="D877" s="1418"/>
      <c r="E877" s="1418"/>
      <c r="F877" s="1418"/>
      <c r="G877" s="1418"/>
      <c r="H877" s="1418"/>
      <c r="I877" s="1418"/>
      <c r="J877" s="1418"/>
    </row>
    <row r="878" spans="1:10" ht="15.75" customHeight="1">
      <c r="A878" s="1418"/>
      <c r="B878" s="1418"/>
      <c r="C878" s="1418"/>
      <c r="D878" s="1418"/>
      <c r="E878" s="1418"/>
      <c r="F878" s="1418"/>
      <c r="G878" s="1418"/>
      <c r="H878" s="1418"/>
      <c r="I878" s="1418"/>
      <c r="J878" s="1418"/>
    </row>
    <row r="879" spans="1:10" ht="15.75" customHeight="1">
      <c r="A879" s="1418"/>
      <c r="B879" s="1418"/>
      <c r="C879" s="1418"/>
      <c r="D879" s="1418"/>
      <c r="E879" s="1418"/>
      <c r="F879" s="1418"/>
      <c r="G879" s="1418"/>
      <c r="H879" s="1418"/>
      <c r="I879" s="1418"/>
      <c r="J879" s="1418"/>
    </row>
    <row r="880" spans="1:10" ht="15.75" customHeight="1">
      <c r="A880" s="1418"/>
      <c r="B880" s="1418"/>
      <c r="C880" s="1418"/>
      <c r="D880" s="1418"/>
      <c r="E880" s="1418"/>
      <c r="F880" s="1418"/>
      <c r="G880" s="1418"/>
      <c r="H880" s="1418"/>
      <c r="I880" s="1418"/>
      <c r="J880" s="1418"/>
    </row>
    <row r="881" spans="1:10" ht="15.75" customHeight="1">
      <c r="A881" s="1418"/>
      <c r="B881" s="1418"/>
      <c r="C881" s="1418"/>
      <c r="D881" s="1418"/>
      <c r="E881" s="1418"/>
      <c r="F881" s="1418"/>
      <c r="G881" s="1418"/>
      <c r="H881" s="1418"/>
      <c r="I881" s="1418"/>
      <c r="J881" s="1418"/>
    </row>
    <row r="882" spans="1:10" ht="15.75" customHeight="1">
      <c r="A882" s="1418"/>
      <c r="B882" s="1418"/>
      <c r="C882" s="1418"/>
      <c r="D882" s="1418"/>
      <c r="E882" s="1418"/>
      <c r="F882" s="1418"/>
      <c r="G882" s="1418"/>
      <c r="H882" s="1418"/>
      <c r="I882" s="1418"/>
      <c r="J882" s="1418"/>
    </row>
    <row r="883" spans="1:10" ht="15.75" customHeight="1">
      <c r="A883" s="1418"/>
      <c r="B883" s="1418"/>
      <c r="C883" s="1418"/>
      <c r="D883" s="1418"/>
      <c r="E883" s="1418"/>
      <c r="F883" s="1418"/>
      <c r="G883" s="1418"/>
      <c r="H883" s="1418"/>
      <c r="I883" s="1418"/>
      <c r="J883" s="1418"/>
    </row>
    <row r="884" spans="1:10" ht="15.75" customHeight="1">
      <c r="A884" s="1418"/>
      <c r="B884" s="1418"/>
      <c r="C884" s="1418"/>
      <c r="D884" s="1418"/>
      <c r="E884" s="1418"/>
      <c r="F884" s="1418"/>
      <c r="G884" s="1418"/>
      <c r="H884" s="1418"/>
      <c r="I884" s="1418"/>
      <c r="J884" s="1418"/>
    </row>
    <row r="885" spans="1:10" ht="15.75" customHeight="1">
      <c r="A885" s="1418"/>
      <c r="B885" s="1418"/>
      <c r="C885" s="1418"/>
      <c r="D885" s="1418"/>
      <c r="E885" s="1418"/>
      <c r="F885" s="1418"/>
      <c r="G885" s="1418"/>
      <c r="H885" s="1418"/>
      <c r="I885" s="1418"/>
      <c r="J885" s="1418"/>
    </row>
    <row r="886" spans="1:10" ht="15.75" customHeight="1">
      <c r="A886" s="1418"/>
      <c r="B886" s="1418"/>
      <c r="C886" s="1418"/>
      <c r="D886" s="1418"/>
      <c r="E886" s="1418"/>
      <c r="F886" s="1418"/>
      <c r="G886" s="1418"/>
      <c r="H886" s="1418"/>
      <c r="I886" s="1418"/>
      <c r="J886" s="1418"/>
    </row>
    <row r="887" spans="1:10" ht="15.75" customHeight="1">
      <c r="A887" s="1418"/>
      <c r="B887" s="1418"/>
      <c r="C887" s="1418"/>
      <c r="D887" s="1418"/>
      <c r="E887" s="1418"/>
      <c r="F887" s="1418"/>
      <c r="G887" s="1418"/>
      <c r="H887" s="1418"/>
      <c r="I887" s="1418"/>
      <c r="J887" s="1418"/>
    </row>
    <row r="888" spans="1:10" ht="15.75" customHeight="1">
      <c r="A888" s="1418"/>
      <c r="B888" s="1418"/>
      <c r="C888" s="1418"/>
      <c r="D888" s="1418"/>
      <c r="E888" s="1418"/>
      <c r="F888" s="1418"/>
      <c r="G888" s="1418"/>
      <c r="H888" s="1418"/>
      <c r="I888" s="1418"/>
      <c r="J888" s="1418"/>
    </row>
    <row r="889" spans="1:10" ht="15.75" customHeight="1">
      <c r="A889" s="1418"/>
      <c r="B889" s="1418"/>
      <c r="C889" s="1418"/>
      <c r="D889" s="1418"/>
      <c r="E889" s="1418"/>
      <c r="F889" s="1418"/>
      <c r="G889" s="1418"/>
      <c r="H889" s="1418"/>
      <c r="I889" s="1418"/>
      <c r="J889" s="1418"/>
    </row>
    <row r="890" spans="1:10" ht="15.75" customHeight="1">
      <c r="A890" s="1418"/>
      <c r="B890" s="1418"/>
      <c r="C890" s="1418"/>
      <c r="D890" s="1418"/>
      <c r="E890" s="1418"/>
      <c r="F890" s="1418"/>
      <c r="G890" s="1418"/>
      <c r="H890" s="1418"/>
      <c r="I890" s="1418"/>
      <c r="J890" s="1418"/>
    </row>
    <row r="891" spans="1:10" ht="15.75" customHeight="1">
      <c r="A891" s="1418"/>
      <c r="B891" s="1418"/>
      <c r="C891" s="1418"/>
      <c r="D891" s="1418"/>
      <c r="E891" s="1418"/>
      <c r="F891" s="1418"/>
      <c r="G891" s="1418"/>
      <c r="H891" s="1418"/>
      <c r="I891" s="1418"/>
      <c r="J891" s="1418"/>
    </row>
    <row r="892" spans="1:10" ht="15.75" customHeight="1">
      <c r="A892" s="1418"/>
      <c r="B892" s="1418"/>
      <c r="C892" s="1418"/>
      <c r="D892" s="1418"/>
      <c r="E892" s="1418"/>
      <c r="F892" s="1418"/>
      <c r="G892" s="1418"/>
      <c r="H892" s="1418"/>
      <c r="I892" s="1418"/>
      <c r="J892" s="1418"/>
    </row>
    <row r="893" spans="1:10" ht="15.75" customHeight="1">
      <c r="A893" s="1418"/>
      <c r="B893" s="1418"/>
      <c r="C893" s="1418"/>
      <c r="D893" s="1418"/>
      <c r="E893" s="1418"/>
      <c r="F893" s="1418"/>
      <c r="G893" s="1418"/>
      <c r="H893" s="1418"/>
      <c r="I893" s="1418"/>
      <c r="J893" s="1418"/>
    </row>
    <row r="894" spans="1:10" ht="15.75" customHeight="1">
      <c r="A894" s="1418"/>
      <c r="B894" s="1418"/>
      <c r="C894" s="1418"/>
      <c r="D894" s="1418"/>
      <c r="E894" s="1418"/>
      <c r="F894" s="1418"/>
      <c r="G894" s="1418"/>
      <c r="H894" s="1418"/>
      <c r="I894" s="1418"/>
      <c r="J894" s="1418"/>
    </row>
    <row r="895" spans="1:10" ht="15.75" customHeight="1">
      <c r="A895" s="1418"/>
      <c r="B895" s="1418"/>
      <c r="C895" s="1418"/>
      <c r="D895" s="1418"/>
      <c r="E895" s="1418"/>
      <c r="F895" s="1418"/>
      <c r="G895" s="1418"/>
      <c r="H895" s="1418"/>
      <c r="I895" s="1418"/>
      <c r="J895" s="1418"/>
    </row>
    <row r="896" spans="1:10" ht="15.75" customHeight="1">
      <c r="A896" s="1418"/>
      <c r="B896" s="1418"/>
      <c r="C896" s="1418"/>
      <c r="D896" s="1418"/>
      <c r="E896" s="1418"/>
      <c r="F896" s="1418"/>
      <c r="G896" s="1418"/>
      <c r="H896" s="1418"/>
      <c r="I896" s="1418"/>
      <c r="J896" s="1418"/>
    </row>
    <row r="897" spans="1:10" ht="15.75" customHeight="1">
      <c r="A897" s="1418"/>
      <c r="B897" s="1418"/>
      <c r="C897" s="1418"/>
      <c r="D897" s="1418"/>
      <c r="E897" s="1418"/>
      <c r="F897" s="1418"/>
      <c r="G897" s="1418"/>
      <c r="H897" s="1418"/>
      <c r="I897" s="1418"/>
      <c r="J897" s="1418"/>
    </row>
    <row r="898" spans="1:10" ht="15.75" customHeight="1">
      <c r="A898" s="1418"/>
      <c r="B898" s="1418"/>
      <c r="C898" s="1418"/>
      <c r="D898" s="1418"/>
      <c r="E898" s="1418"/>
      <c r="F898" s="1418"/>
      <c r="G898" s="1418"/>
      <c r="H898" s="1418"/>
      <c r="I898" s="1418"/>
      <c r="J898" s="1418"/>
    </row>
    <row r="899" spans="1:10" ht="15.75" customHeight="1">
      <c r="A899" s="1418"/>
      <c r="B899" s="1418"/>
      <c r="C899" s="1418"/>
      <c r="D899" s="1418"/>
      <c r="E899" s="1418"/>
      <c r="F899" s="1418"/>
      <c r="G899" s="1418"/>
      <c r="H899" s="1418"/>
      <c r="I899" s="1418"/>
      <c r="J899" s="1418"/>
    </row>
    <row r="900" spans="1:10" ht="15.75" customHeight="1">
      <c r="A900" s="1418"/>
      <c r="B900" s="1418"/>
      <c r="C900" s="1418"/>
      <c r="D900" s="1418"/>
      <c r="E900" s="1418"/>
      <c r="F900" s="1418"/>
      <c r="G900" s="1418"/>
      <c r="H900" s="1418"/>
      <c r="I900" s="1418"/>
      <c r="J900" s="1418"/>
    </row>
    <row r="901" spans="1:10" ht="15.75" customHeight="1">
      <c r="A901" s="1418"/>
      <c r="B901" s="1418"/>
      <c r="C901" s="1418"/>
      <c r="D901" s="1418"/>
      <c r="E901" s="1418"/>
      <c r="F901" s="1418"/>
      <c r="G901" s="1418"/>
      <c r="H901" s="1418"/>
      <c r="I901" s="1418"/>
      <c r="J901" s="1418"/>
    </row>
    <row r="902" spans="1:10" ht="15.75" customHeight="1">
      <c r="A902" s="1418"/>
      <c r="B902" s="1418"/>
      <c r="C902" s="1418"/>
      <c r="D902" s="1418"/>
      <c r="E902" s="1418"/>
      <c r="F902" s="1418"/>
      <c r="G902" s="1418"/>
      <c r="H902" s="1418"/>
      <c r="I902" s="1418"/>
      <c r="J902" s="1418"/>
    </row>
    <row r="903" spans="1:10" ht="15.75" customHeight="1">
      <c r="A903" s="1418"/>
      <c r="B903" s="1418"/>
      <c r="C903" s="1418"/>
      <c r="D903" s="1418"/>
      <c r="E903" s="1418"/>
      <c r="F903" s="1418"/>
      <c r="G903" s="1418"/>
      <c r="H903" s="1418"/>
      <c r="I903" s="1418"/>
      <c r="J903" s="1418"/>
    </row>
    <row r="904" spans="1:10" ht="15.75" customHeight="1">
      <c r="A904" s="1418"/>
      <c r="B904" s="1418"/>
      <c r="C904" s="1418"/>
      <c r="D904" s="1418"/>
      <c r="E904" s="1418"/>
      <c r="F904" s="1418"/>
      <c r="G904" s="1418"/>
      <c r="H904" s="1418"/>
      <c r="I904" s="1418"/>
      <c r="J904" s="1418"/>
    </row>
    <row r="905" spans="1:10" ht="15.75" customHeight="1">
      <c r="A905" s="1418"/>
      <c r="B905" s="1418"/>
      <c r="C905" s="1418"/>
      <c r="D905" s="1418"/>
      <c r="E905" s="1418"/>
      <c r="F905" s="1418"/>
      <c r="G905" s="1418"/>
      <c r="H905" s="1418"/>
      <c r="I905" s="1418"/>
      <c r="J905" s="1418"/>
    </row>
    <row r="906" spans="1:10" ht="15.75" customHeight="1">
      <c r="A906" s="1418"/>
      <c r="B906" s="1418"/>
      <c r="C906" s="1418"/>
      <c r="D906" s="1418"/>
      <c r="E906" s="1418"/>
      <c r="F906" s="1418"/>
      <c r="G906" s="1418"/>
      <c r="H906" s="1418"/>
      <c r="I906" s="1418"/>
      <c r="J906" s="1418"/>
    </row>
    <row r="907" spans="1:10" ht="15.75" customHeight="1">
      <c r="A907" s="1418"/>
      <c r="B907" s="1418"/>
      <c r="C907" s="1418"/>
      <c r="D907" s="1418"/>
      <c r="E907" s="1418"/>
      <c r="F907" s="1418"/>
      <c r="G907" s="1418"/>
      <c r="H907" s="1418"/>
      <c r="I907" s="1418"/>
      <c r="J907" s="1418"/>
    </row>
    <row r="908" spans="1:10" ht="15.75" customHeight="1">
      <c r="A908" s="1418"/>
      <c r="B908" s="1418"/>
      <c r="C908" s="1418"/>
      <c r="D908" s="1418"/>
      <c r="E908" s="1418"/>
      <c r="F908" s="1418"/>
      <c r="G908" s="1418"/>
      <c r="H908" s="1418"/>
      <c r="I908" s="1418"/>
      <c r="J908" s="1418"/>
    </row>
    <row r="909" spans="1:10" ht="15.75" customHeight="1">
      <c r="A909" s="1418"/>
      <c r="B909" s="1418"/>
      <c r="C909" s="1418"/>
      <c r="D909" s="1418"/>
      <c r="E909" s="1418"/>
      <c r="F909" s="1418"/>
      <c r="G909" s="1418"/>
      <c r="H909" s="1418"/>
      <c r="I909" s="1418"/>
      <c r="J909" s="1418"/>
    </row>
    <row r="910" spans="1:10" ht="15.75" customHeight="1">
      <c r="A910" s="1418"/>
      <c r="B910" s="1418"/>
      <c r="C910" s="1418"/>
      <c r="D910" s="1418"/>
      <c r="E910" s="1418"/>
      <c r="F910" s="1418"/>
      <c r="G910" s="1418"/>
      <c r="H910" s="1418"/>
      <c r="I910" s="1418"/>
      <c r="J910" s="1418"/>
    </row>
    <row r="911" spans="1:10" ht="15.75" customHeight="1">
      <c r="A911" s="1418"/>
      <c r="B911" s="1418"/>
      <c r="C911" s="1418"/>
      <c r="D911" s="1418"/>
      <c r="E911" s="1418"/>
      <c r="F911" s="1418"/>
      <c r="G911" s="1418"/>
      <c r="H911" s="1418"/>
      <c r="I911" s="1418"/>
      <c r="J911" s="1418"/>
    </row>
    <row r="912" spans="1:10" ht="15.75" customHeight="1">
      <c r="A912" s="1418"/>
      <c r="B912" s="1418"/>
      <c r="C912" s="1418"/>
      <c r="D912" s="1418"/>
      <c r="E912" s="1418"/>
      <c r="F912" s="1418"/>
      <c r="G912" s="1418"/>
      <c r="H912" s="1418"/>
      <c r="I912" s="1418"/>
      <c r="J912" s="1418"/>
    </row>
    <row r="913" spans="1:10" ht="15.75" customHeight="1">
      <c r="A913" s="1418"/>
      <c r="B913" s="1418"/>
      <c r="C913" s="1418"/>
      <c r="D913" s="1418"/>
      <c r="E913" s="1418"/>
      <c r="F913" s="1418"/>
      <c r="G913" s="1418"/>
      <c r="H913" s="1418"/>
      <c r="I913" s="1418"/>
      <c r="J913" s="1418"/>
    </row>
    <row r="914" spans="1:10" ht="15.75" customHeight="1">
      <c r="A914" s="1418"/>
      <c r="B914" s="1418"/>
      <c r="C914" s="1418"/>
      <c r="D914" s="1418"/>
      <c r="E914" s="1418"/>
      <c r="F914" s="1418"/>
      <c r="G914" s="1418"/>
      <c r="H914" s="1418"/>
      <c r="I914" s="1418"/>
      <c r="J914" s="1418"/>
    </row>
    <row r="915" spans="1:10" ht="15.75" customHeight="1">
      <c r="A915" s="1418"/>
      <c r="B915" s="1418"/>
      <c r="C915" s="1418"/>
      <c r="D915" s="1418"/>
      <c r="E915" s="1418"/>
      <c r="F915" s="1418"/>
      <c r="G915" s="1418"/>
      <c r="H915" s="1418"/>
      <c r="I915" s="1418"/>
      <c r="J915" s="1418"/>
    </row>
    <row r="916" spans="1:10" ht="15.75" customHeight="1">
      <c r="A916" s="1418"/>
      <c r="B916" s="1418"/>
      <c r="C916" s="1418"/>
      <c r="D916" s="1418"/>
      <c r="E916" s="1418"/>
      <c r="F916" s="1418"/>
      <c r="G916" s="1418"/>
      <c r="H916" s="1418"/>
      <c r="I916" s="1418"/>
      <c r="J916" s="1418"/>
    </row>
    <row r="917" spans="1:10" ht="15.75" customHeight="1">
      <c r="A917" s="1418"/>
      <c r="B917" s="1418"/>
      <c r="C917" s="1418"/>
      <c r="D917" s="1418"/>
      <c r="E917" s="1418"/>
      <c r="F917" s="1418"/>
      <c r="G917" s="1418"/>
      <c r="H917" s="1418"/>
      <c r="I917" s="1418"/>
      <c r="J917" s="1418"/>
    </row>
    <row r="918" spans="1:10" ht="15.75" customHeight="1">
      <c r="A918" s="1418"/>
      <c r="B918" s="1418"/>
      <c r="C918" s="1418"/>
      <c r="D918" s="1418"/>
      <c r="E918" s="1418"/>
      <c r="F918" s="1418"/>
      <c r="G918" s="1418"/>
      <c r="H918" s="1418"/>
      <c r="I918" s="1418"/>
      <c r="J918" s="1418"/>
    </row>
    <row r="919" spans="1:10" ht="15.75" customHeight="1">
      <c r="A919" s="1418"/>
      <c r="B919" s="1418"/>
      <c r="C919" s="1418"/>
      <c r="D919" s="1418"/>
      <c r="E919" s="1418"/>
      <c r="F919" s="1418"/>
      <c r="G919" s="1418"/>
      <c r="H919" s="1418"/>
      <c r="I919" s="1418"/>
      <c r="J919" s="1418"/>
    </row>
    <row r="920" spans="1:10" ht="15.75" customHeight="1">
      <c r="A920" s="1418"/>
      <c r="B920" s="1418"/>
      <c r="C920" s="1418"/>
      <c r="D920" s="1418"/>
      <c r="E920" s="1418"/>
      <c r="F920" s="1418"/>
      <c r="G920" s="1418"/>
      <c r="H920" s="1418"/>
      <c r="I920" s="1418"/>
      <c r="J920" s="1418"/>
    </row>
    <row r="921" spans="1:10" ht="15.75" customHeight="1">
      <c r="A921" s="1418"/>
      <c r="B921" s="1418"/>
      <c r="C921" s="1418"/>
      <c r="D921" s="1418"/>
      <c r="E921" s="1418"/>
      <c r="F921" s="1418"/>
      <c r="G921" s="1418"/>
      <c r="H921" s="1418"/>
      <c r="I921" s="1418"/>
      <c r="J921" s="1418"/>
    </row>
    <row r="922" spans="1:10" ht="15.75" customHeight="1">
      <c r="A922" s="1418"/>
      <c r="B922" s="1418"/>
      <c r="C922" s="1418"/>
      <c r="D922" s="1418"/>
      <c r="E922" s="1418"/>
      <c r="F922" s="1418"/>
      <c r="G922" s="1418"/>
      <c r="H922" s="1418"/>
      <c r="I922" s="1418"/>
      <c r="J922" s="1418"/>
    </row>
    <row r="923" spans="1:10" ht="15.75" customHeight="1">
      <c r="A923" s="1418"/>
      <c r="B923" s="1418"/>
      <c r="C923" s="1418"/>
      <c r="D923" s="1418"/>
      <c r="E923" s="1418"/>
      <c r="F923" s="1418"/>
      <c r="G923" s="1418"/>
      <c r="H923" s="1418"/>
      <c r="I923" s="1418"/>
      <c r="J923" s="1418"/>
    </row>
    <row r="924" spans="1:10" ht="15.75" customHeight="1">
      <c r="A924" s="1418"/>
      <c r="B924" s="1418"/>
      <c r="C924" s="1418"/>
      <c r="D924" s="1418"/>
      <c r="E924" s="1418"/>
      <c r="F924" s="1418"/>
      <c r="G924" s="1418"/>
      <c r="H924" s="1418"/>
      <c r="I924" s="1418"/>
      <c r="J924" s="1418"/>
    </row>
    <row r="925" spans="1:10" ht="15.75" customHeight="1">
      <c r="A925" s="1418"/>
      <c r="B925" s="1418"/>
      <c r="C925" s="1418"/>
      <c r="D925" s="1418"/>
      <c r="E925" s="1418"/>
      <c r="F925" s="1418"/>
      <c r="G925" s="1418"/>
      <c r="H925" s="1418"/>
      <c r="I925" s="1418"/>
      <c r="J925" s="1418"/>
    </row>
    <row r="926" spans="1:10" ht="15.75" customHeight="1">
      <c r="A926" s="1418"/>
      <c r="B926" s="1418"/>
      <c r="C926" s="1418"/>
      <c r="D926" s="1418"/>
      <c r="E926" s="1418"/>
      <c r="F926" s="1418"/>
      <c r="G926" s="1418"/>
      <c r="H926" s="1418"/>
      <c r="I926" s="1418"/>
      <c r="J926" s="1418"/>
    </row>
    <row r="927" spans="1:10" ht="15.75" customHeight="1">
      <c r="A927" s="1418"/>
      <c r="B927" s="1418"/>
      <c r="C927" s="1418"/>
      <c r="D927" s="1418"/>
      <c r="E927" s="1418"/>
      <c r="F927" s="1418"/>
      <c r="G927" s="1418"/>
      <c r="H927" s="1418"/>
      <c r="I927" s="1418"/>
      <c r="J927" s="1418"/>
    </row>
    <row r="928" spans="1:10" ht="15.75" customHeight="1">
      <c r="A928" s="1418"/>
      <c r="B928" s="1418"/>
      <c r="C928" s="1418"/>
      <c r="D928" s="1418"/>
      <c r="E928" s="1418"/>
      <c r="F928" s="1418"/>
      <c r="G928" s="1418"/>
      <c r="H928" s="1418"/>
      <c r="I928" s="1418"/>
      <c r="J928" s="1418"/>
    </row>
    <row r="929" spans="1:10" ht="15.75" customHeight="1">
      <c r="A929" s="1418"/>
      <c r="B929" s="1418"/>
      <c r="C929" s="1418"/>
      <c r="D929" s="1418"/>
      <c r="E929" s="1418"/>
      <c r="F929" s="1418"/>
      <c r="G929" s="1418"/>
      <c r="H929" s="1418"/>
      <c r="I929" s="1418"/>
      <c r="J929" s="1418"/>
    </row>
    <row r="930" spans="1:10" ht="15.75" customHeight="1">
      <c r="A930" s="1418"/>
      <c r="B930" s="1418"/>
      <c r="C930" s="1418"/>
      <c r="D930" s="1418"/>
      <c r="E930" s="1418"/>
      <c r="F930" s="1418"/>
      <c r="G930" s="1418"/>
      <c r="H930" s="1418"/>
      <c r="I930" s="1418"/>
      <c r="J930" s="1418"/>
    </row>
    <row r="931" spans="1:10" ht="15.75" customHeight="1">
      <c r="A931" s="1418"/>
      <c r="B931" s="1418"/>
      <c r="C931" s="1418"/>
      <c r="D931" s="1418"/>
      <c r="E931" s="1418"/>
      <c r="F931" s="1418"/>
      <c r="G931" s="1418"/>
      <c r="H931" s="1418"/>
      <c r="I931" s="1418"/>
      <c r="J931" s="1418"/>
    </row>
    <row r="932" spans="1:10" ht="15.75" customHeight="1">
      <c r="A932" s="1418"/>
      <c r="B932" s="1418"/>
      <c r="C932" s="1418"/>
      <c r="D932" s="1418"/>
      <c r="E932" s="1418"/>
      <c r="F932" s="1418"/>
      <c r="G932" s="1418"/>
      <c r="H932" s="1418"/>
      <c r="I932" s="1418"/>
      <c r="J932" s="1418"/>
    </row>
    <row r="933" spans="1:10" ht="15.75" customHeight="1">
      <c r="A933" s="1418"/>
      <c r="B933" s="1418"/>
      <c r="C933" s="1418"/>
      <c r="D933" s="1418"/>
      <c r="E933" s="1418"/>
      <c r="F933" s="1418"/>
      <c r="G933" s="1418"/>
      <c r="H933" s="1418"/>
      <c r="I933" s="1418"/>
      <c r="J933" s="1418"/>
    </row>
    <row r="934" spans="1:10" ht="15.75" customHeight="1">
      <c r="A934" s="1418"/>
      <c r="B934" s="1418"/>
      <c r="C934" s="1418"/>
      <c r="D934" s="1418"/>
      <c r="E934" s="1418"/>
      <c r="F934" s="1418"/>
      <c r="G934" s="1418"/>
      <c r="H934" s="1418"/>
      <c r="I934" s="1418"/>
      <c r="J934" s="1418"/>
    </row>
    <row r="935" spans="1:10" ht="15.75" customHeight="1">
      <c r="A935" s="1418"/>
      <c r="B935" s="1418"/>
      <c r="C935" s="1418"/>
      <c r="D935" s="1418"/>
      <c r="E935" s="1418"/>
      <c r="F935" s="1418"/>
      <c r="G935" s="1418"/>
      <c r="H935" s="1418"/>
      <c r="I935" s="1418"/>
      <c r="J935" s="1418"/>
    </row>
    <row r="936" spans="1:10" ht="15.75" customHeight="1">
      <c r="A936" s="1418"/>
      <c r="B936" s="1418"/>
      <c r="C936" s="1418"/>
      <c r="D936" s="1418"/>
      <c r="E936" s="1418"/>
      <c r="F936" s="1418"/>
      <c r="G936" s="1418"/>
      <c r="H936" s="1418"/>
      <c r="I936" s="1418"/>
      <c r="J936" s="1418"/>
    </row>
    <row r="937" spans="1:10" ht="15.75" customHeight="1">
      <c r="A937" s="1418"/>
      <c r="B937" s="1418"/>
      <c r="C937" s="1418"/>
      <c r="D937" s="1418"/>
      <c r="E937" s="1418"/>
      <c r="F937" s="1418"/>
      <c r="G937" s="1418"/>
      <c r="H937" s="1418"/>
      <c r="I937" s="1418"/>
      <c r="J937" s="1418"/>
    </row>
    <row r="938" spans="1:10" ht="15.75" customHeight="1">
      <c r="A938" s="1418"/>
      <c r="B938" s="1418"/>
      <c r="C938" s="1418"/>
      <c r="D938" s="1418"/>
      <c r="E938" s="1418"/>
      <c r="F938" s="1418"/>
      <c r="G938" s="1418"/>
      <c r="H938" s="1418"/>
      <c r="I938" s="1418"/>
      <c r="J938" s="1418"/>
    </row>
    <row r="939" spans="1:10" ht="15.75" customHeight="1">
      <c r="A939" s="1418"/>
      <c r="B939" s="1418"/>
      <c r="C939" s="1418"/>
      <c r="D939" s="1418"/>
      <c r="E939" s="1418"/>
      <c r="F939" s="1418"/>
      <c r="G939" s="1418"/>
      <c r="H939" s="1418"/>
      <c r="I939" s="1418"/>
      <c r="J939" s="1418"/>
    </row>
    <row r="940" spans="1:10" ht="15.75" customHeight="1">
      <c r="A940" s="1418"/>
      <c r="B940" s="1418"/>
      <c r="C940" s="1418"/>
      <c r="D940" s="1418"/>
      <c r="E940" s="1418"/>
      <c r="F940" s="1418"/>
      <c r="G940" s="1418"/>
      <c r="H940" s="1418"/>
      <c r="I940" s="1418"/>
      <c r="J940" s="1418"/>
    </row>
    <row r="941" spans="1:10" ht="15.75" customHeight="1">
      <c r="A941" s="1418"/>
      <c r="B941" s="1418"/>
      <c r="C941" s="1418"/>
      <c r="D941" s="1418"/>
      <c r="E941" s="1418"/>
      <c r="F941" s="1418"/>
      <c r="G941" s="1418"/>
      <c r="H941" s="1418"/>
      <c r="I941" s="1418"/>
      <c r="J941" s="1418"/>
    </row>
    <row r="942" spans="1:10" ht="15.75" customHeight="1">
      <c r="A942" s="1418"/>
      <c r="B942" s="1418"/>
      <c r="C942" s="1418"/>
      <c r="D942" s="1418"/>
      <c r="E942" s="1418"/>
      <c r="F942" s="1418"/>
      <c r="G942" s="1418"/>
      <c r="H942" s="1418"/>
      <c r="I942" s="1418"/>
      <c r="J942" s="1418"/>
    </row>
    <row r="943" spans="1:10" ht="15.75" customHeight="1">
      <c r="A943" s="1418"/>
      <c r="B943" s="1418"/>
      <c r="C943" s="1418"/>
      <c r="D943" s="1418"/>
      <c r="E943" s="1418"/>
      <c r="F943" s="1418"/>
      <c r="G943" s="1418"/>
      <c r="H943" s="1418"/>
      <c r="I943" s="1418"/>
      <c r="J943" s="1418"/>
    </row>
    <row r="944" spans="1:10" ht="15.75" customHeight="1">
      <c r="A944" s="1418"/>
      <c r="B944" s="1418"/>
      <c r="C944" s="1418"/>
      <c r="D944" s="1418"/>
      <c r="E944" s="1418"/>
      <c r="F944" s="1418"/>
      <c r="G944" s="1418"/>
      <c r="H944" s="1418"/>
      <c r="I944" s="1418"/>
      <c r="J944" s="1418"/>
    </row>
    <row r="945" spans="1:10" ht="15.75" customHeight="1">
      <c r="A945" s="1418"/>
      <c r="B945" s="1418"/>
      <c r="C945" s="1418"/>
      <c r="D945" s="1418"/>
      <c r="E945" s="1418"/>
      <c r="F945" s="1418"/>
      <c r="G945" s="1418"/>
      <c r="H945" s="1418"/>
      <c r="I945" s="1418"/>
      <c r="J945" s="1418"/>
    </row>
    <row r="946" spans="1:10" ht="15.75" customHeight="1">
      <c r="A946" s="1418"/>
      <c r="B946" s="1418"/>
      <c r="C946" s="1418"/>
      <c r="D946" s="1418"/>
      <c r="E946" s="1418"/>
      <c r="F946" s="1418"/>
      <c r="G946" s="1418"/>
      <c r="H946" s="1418"/>
      <c r="I946" s="1418"/>
      <c r="J946" s="1418"/>
    </row>
    <row r="947" spans="1:10" ht="15.75" customHeight="1">
      <c r="A947" s="1418"/>
      <c r="B947" s="1418"/>
      <c r="C947" s="1418"/>
      <c r="D947" s="1418"/>
      <c r="E947" s="1418"/>
      <c r="F947" s="1418"/>
      <c r="G947" s="1418"/>
      <c r="H947" s="1418"/>
      <c r="I947" s="1418"/>
      <c r="J947" s="1418"/>
    </row>
    <row r="948" spans="1:10" ht="15.75" customHeight="1">
      <c r="A948" s="1418"/>
      <c r="B948" s="1418"/>
      <c r="C948" s="1418"/>
      <c r="D948" s="1418"/>
      <c r="E948" s="1418"/>
      <c r="F948" s="1418"/>
      <c r="G948" s="1418"/>
      <c r="H948" s="1418"/>
      <c r="I948" s="1418"/>
      <c r="J948" s="1418"/>
    </row>
    <row r="949" spans="1:10" ht="15.75" customHeight="1">
      <c r="A949" s="1418"/>
      <c r="B949" s="1418"/>
      <c r="C949" s="1418"/>
      <c r="D949" s="1418"/>
      <c r="E949" s="1418"/>
      <c r="F949" s="1418"/>
      <c r="G949" s="1418"/>
      <c r="H949" s="1418"/>
      <c r="I949" s="1418"/>
      <c r="J949" s="1418"/>
    </row>
    <row r="950" spans="1:10" ht="15.75" customHeight="1">
      <c r="A950" s="1418"/>
      <c r="B950" s="1418"/>
      <c r="C950" s="1418"/>
      <c r="D950" s="1418"/>
      <c r="E950" s="1418"/>
      <c r="F950" s="1418"/>
      <c r="G950" s="1418"/>
      <c r="H950" s="1418"/>
      <c r="I950" s="1418"/>
      <c r="J950" s="1418"/>
    </row>
    <row r="951" spans="1:10" ht="15.75" customHeight="1">
      <c r="A951" s="1418"/>
      <c r="B951" s="1418"/>
      <c r="C951" s="1418"/>
      <c r="D951" s="1418"/>
      <c r="E951" s="1418"/>
      <c r="F951" s="1418"/>
      <c r="G951" s="1418"/>
      <c r="H951" s="1418"/>
      <c r="I951" s="1418"/>
      <c r="J951" s="1418"/>
    </row>
    <row r="952" spans="1:10" ht="15.75" customHeight="1">
      <c r="A952" s="1418"/>
      <c r="B952" s="1418"/>
      <c r="C952" s="1418"/>
      <c r="D952" s="1418"/>
      <c r="E952" s="1418"/>
      <c r="F952" s="1418"/>
      <c r="G952" s="1418"/>
      <c r="H952" s="1418"/>
      <c r="I952" s="1418"/>
      <c r="J952" s="1418"/>
    </row>
    <row r="953" spans="1:10" ht="15.75" customHeight="1">
      <c r="A953" s="1418"/>
      <c r="B953" s="1418"/>
      <c r="C953" s="1418"/>
      <c r="D953" s="1418"/>
      <c r="E953" s="1418"/>
      <c r="F953" s="1418"/>
      <c r="G953" s="1418"/>
      <c r="H953" s="1418"/>
      <c r="I953" s="1418"/>
      <c r="J953" s="1418"/>
    </row>
    <row r="954" spans="1:10" ht="15.75" customHeight="1">
      <c r="A954" s="1418"/>
      <c r="B954" s="1418"/>
      <c r="C954" s="1418"/>
      <c r="D954" s="1418"/>
      <c r="E954" s="1418"/>
      <c r="F954" s="1418"/>
      <c r="G954" s="1418"/>
      <c r="H954" s="1418"/>
      <c r="I954" s="1418"/>
      <c r="J954" s="1418"/>
    </row>
    <row r="955" spans="1:10" ht="15.75" customHeight="1">
      <c r="A955" s="1418"/>
      <c r="B955" s="1418"/>
      <c r="C955" s="1418"/>
      <c r="D955" s="1418"/>
      <c r="E955" s="1418"/>
      <c r="F955" s="1418"/>
      <c r="G955" s="1418"/>
      <c r="H955" s="1418"/>
      <c r="I955" s="1418"/>
      <c r="J955" s="1418"/>
    </row>
    <row r="956" spans="1:10" ht="15.75" customHeight="1">
      <c r="A956" s="1418"/>
      <c r="B956" s="1418"/>
      <c r="C956" s="1418"/>
      <c r="D956" s="1418"/>
      <c r="E956" s="1418"/>
      <c r="F956" s="1418"/>
      <c r="G956" s="1418"/>
      <c r="H956" s="1418"/>
      <c r="I956" s="1418"/>
      <c r="J956" s="1418"/>
    </row>
    <row r="957" spans="1:10" ht="15.75" customHeight="1">
      <c r="A957" s="1418"/>
      <c r="B957" s="1418"/>
      <c r="C957" s="1418"/>
      <c r="D957" s="1418"/>
      <c r="E957" s="1418"/>
      <c r="F957" s="1418"/>
      <c r="G957" s="1418"/>
      <c r="H957" s="1418"/>
      <c r="I957" s="1418"/>
      <c r="J957" s="1418"/>
    </row>
    <row r="958" spans="1:10" ht="15.75" customHeight="1">
      <c r="A958" s="1418"/>
      <c r="B958" s="1418"/>
      <c r="C958" s="1418"/>
      <c r="D958" s="1418"/>
      <c r="E958" s="1418"/>
      <c r="F958" s="1418"/>
      <c r="G958" s="1418"/>
      <c r="H958" s="1418"/>
      <c r="I958" s="1418"/>
      <c r="J958" s="1418"/>
    </row>
    <row r="959" spans="1:10" ht="15.75" customHeight="1">
      <c r="A959" s="1418"/>
      <c r="B959" s="1418"/>
      <c r="C959" s="1418"/>
      <c r="D959" s="1418"/>
      <c r="E959" s="1418"/>
      <c r="F959" s="1418"/>
      <c r="G959" s="1418"/>
      <c r="H959" s="1418"/>
      <c r="I959" s="1418"/>
      <c r="J959" s="1418"/>
    </row>
    <row r="960" spans="1:10" ht="15.75" customHeight="1">
      <c r="A960" s="1418"/>
      <c r="B960" s="1418"/>
      <c r="C960" s="1418"/>
      <c r="D960" s="1418"/>
      <c r="E960" s="1418"/>
      <c r="F960" s="1418"/>
      <c r="G960" s="1418"/>
      <c r="H960" s="1418"/>
      <c r="I960" s="1418"/>
      <c r="J960" s="1418"/>
    </row>
    <row r="961" spans="1:10" ht="15.75" customHeight="1">
      <c r="A961" s="1418"/>
      <c r="B961" s="1418"/>
      <c r="C961" s="1418"/>
      <c r="D961" s="1418"/>
      <c r="E961" s="1418"/>
      <c r="F961" s="1418"/>
      <c r="G961" s="1418"/>
      <c r="H961" s="1418"/>
      <c r="I961" s="1418"/>
      <c r="J961" s="1418"/>
    </row>
    <row r="962" spans="1:10" ht="15.75" customHeight="1">
      <c r="A962" s="1418"/>
      <c r="B962" s="1418"/>
      <c r="C962" s="1418"/>
      <c r="D962" s="1418"/>
      <c r="E962" s="1418"/>
      <c r="F962" s="1418"/>
      <c r="G962" s="1418"/>
      <c r="H962" s="1418"/>
      <c r="I962" s="1418"/>
      <c r="J962" s="1418"/>
    </row>
    <row r="963" spans="1:10" ht="15.75" customHeight="1">
      <c r="A963" s="1418"/>
      <c r="B963" s="1418"/>
      <c r="C963" s="1418"/>
      <c r="D963" s="1418"/>
      <c r="E963" s="1418"/>
      <c r="F963" s="1418"/>
      <c r="G963" s="1418"/>
      <c r="H963" s="1418"/>
      <c r="I963" s="1418"/>
      <c r="J963" s="1418"/>
    </row>
    <row r="964" spans="1:10" ht="15.75" customHeight="1">
      <c r="A964" s="1418"/>
      <c r="B964" s="1418"/>
      <c r="C964" s="1418"/>
      <c r="D964" s="1418"/>
      <c r="E964" s="1418"/>
      <c r="F964" s="1418"/>
      <c r="G964" s="1418"/>
      <c r="H964" s="1418"/>
      <c r="I964" s="1418"/>
      <c r="J964" s="1418"/>
    </row>
    <row r="965" spans="1:10" ht="15.75" customHeight="1">
      <c r="A965" s="1418"/>
      <c r="B965" s="1418"/>
      <c r="C965" s="1418"/>
      <c r="D965" s="1418"/>
      <c r="E965" s="1418"/>
      <c r="F965" s="1418"/>
      <c r="G965" s="1418"/>
      <c r="H965" s="1418"/>
      <c r="I965" s="1418"/>
      <c r="J965" s="1418"/>
    </row>
    <row r="966" spans="1:10" ht="15.75" customHeight="1">
      <c r="A966" s="1418"/>
      <c r="B966" s="1418"/>
      <c r="C966" s="1418"/>
      <c r="D966" s="1418"/>
      <c r="E966" s="1418"/>
      <c r="F966" s="1418"/>
      <c r="G966" s="1418"/>
      <c r="H966" s="1418"/>
      <c r="I966" s="1418"/>
      <c r="J966" s="1418"/>
    </row>
    <row r="967" spans="1:10" ht="15.75" customHeight="1">
      <c r="A967" s="1418"/>
      <c r="B967" s="1418"/>
      <c r="C967" s="1418"/>
      <c r="D967" s="1418"/>
      <c r="E967" s="1418"/>
      <c r="F967" s="1418"/>
      <c r="G967" s="1418"/>
      <c r="H967" s="1418"/>
      <c r="I967" s="1418"/>
      <c r="J967" s="1418"/>
    </row>
    <row r="968" spans="1:10" ht="15.75" customHeight="1">
      <c r="A968" s="1418"/>
      <c r="B968" s="1418"/>
      <c r="C968" s="1418"/>
      <c r="D968" s="1418"/>
      <c r="E968" s="1418"/>
      <c r="F968" s="1418"/>
      <c r="G968" s="1418"/>
      <c r="H968" s="1418"/>
      <c r="I968" s="1418"/>
      <c r="J968" s="1418"/>
    </row>
    <row r="969" spans="1:10" ht="15.75" customHeight="1">
      <c r="A969" s="1418"/>
      <c r="B969" s="1418"/>
      <c r="C969" s="1418"/>
      <c r="D969" s="1418"/>
      <c r="E969" s="1418"/>
      <c r="F969" s="1418"/>
      <c r="G969" s="1418"/>
      <c r="H969" s="1418"/>
      <c r="I969" s="1418"/>
      <c r="J969" s="1418"/>
    </row>
    <row r="970" spans="1:10" ht="15.75" customHeight="1">
      <c r="A970" s="1418"/>
      <c r="B970" s="1418"/>
      <c r="C970" s="1418"/>
      <c r="D970" s="1418"/>
      <c r="E970" s="1418"/>
      <c r="F970" s="1418"/>
      <c r="G970" s="1418"/>
      <c r="H970" s="1418"/>
      <c r="I970" s="1418"/>
      <c r="J970" s="1418"/>
    </row>
    <row r="971" spans="1:10" ht="15.75" customHeight="1">
      <c r="A971" s="1418"/>
      <c r="B971" s="1418"/>
      <c r="C971" s="1418"/>
      <c r="D971" s="1418"/>
      <c r="E971" s="1418"/>
      <c r="F971" s="1418"/>
      <c r="G971" s="1418"/>
      <c r="H971" s="1418"/>
      <c r="I971" s="1418"/>
      <c r="J971" s="1418"/>
    </row>
    <row r="972" spans="1:10" ht="15.75" customHeight="1">
      <c r="A972" s="1418"/>
      <c r="B972" s="1418"/>
      <c r="C972" s="1418"/>
      <c r="D972" s="1418"/>
      <c r="E972" s="1418"/>
      <c r="F972" s="1418"/>
      <c r="G972" s="1418"/>
      <c r="H972" s="1418"/>
      <c r="I972" s="1418"/>
      <c r="J972" s="1418"/>
    </row>
    <row r="973" spans="1:10" ht="15.75" customHeight="1">
      <c r="A973" s="1418"/>
      <c r="B973" s="1418"/>
      <c r="C973" s="1418"/>
      <c r="D973" s="1418"/>
      <c r="E973" s="1418"/>
      <c r="F973" s="1418"/>
      <c r="G973" s="1418"/>
      <c r="H973" s="1418"/>
      <c r="I973" s="1418"/>
      <c r="J973" s="1418"/>
    </row>
    <row r="974" spans="1:10" ht="15.75" customHeight="1">
      <c r="A974" s="1418"/>
      <c r="B974" s="1418"/>
      <c r="C974" s="1418"/>
      <c r="D974" s="1418"/>
      <c r="E974" s="1418"/>
      <c r="F974" s="1418"/>
      <c r="G974" s="1418"/>
      <c r="H974" s="1418"/>
      <c r="I974" s="1418"/>
      <c r="J974" s="1418"/>
    </row>
    <row r="975" spans="1:10" ht="15.75" customHeight="1">
      <c r="A975" s="1418"/>
      <c r="B975" s="1418"/>
      <c r="C975" s="1418"/>
      <c r="D975" s="1418"/>
      <c r="E975" s="1418"/>
      <c r="F975" s="1418"/>
      <c r="G975" s="1418"/>
      <c r="H975" s="1418"/>
      <c r="I975" s="1418"/>
      <c r="J975" s="1418"/>
    </row>
    <row r="976" spans="1:10" ht="15.75" customHeight="1">
      <c r="A976" s="1418"/>
      <c r="B976" s="1418"/>
      <c r="C976" s="1418"/>
      <c r="D976" s="1418"/>
      <c r="E976" s="1418"/>
      <c r="F976" s="1418"/>
      <c r="G976" s="1418"/>
      <c r="H976" s="1418"/>
      <c r="I976" s="1418"/>
      <c r="J976" s="1418"/>
    </row>
    <row r="977" spans="1:10" ht="15.75" customHeight="1">
      <c r="A977" s="1418"/>
      <c r="B977" s="1418"/>
      <c r="C977" s="1418"/>
      <c r="D977" s="1418"/>
      <c r="E977" s="1418"/>
      <c r="F977" s="1418"/>
      <c r="G977" s="1418"/>
      <c r="H977" s="1418"/>
      <c r="I977" s="1418"/>
      <c r="J977" s="1418"/>
    </row>
    <row r="978" spans="1:10" ht="15.75" customHeight="1">
      <c r="A978" s="1418"/>
      <c r="B978" s="1418"/>
      <c r="C978" s="1418"/>
      <c r="D978" s="1418"/>
      <c r="E978" s="1418"/>
      <c r="F978" s="1418"/>
      <c r="G978" s="1418"/>
      <c r="H978" s="1418"/>
      <c r="I978" s="1418"/>
      <c r="J978" s="1418"/>
    </row>
    <row r="979" spans="1:10" ht="15.75" customHeight="1">
      <c r="A979" s="1418"/>
      <c r="B979" s="1418"/>
      <c r="C979" s="1418"/>
      <c r="D979" s="1418"/>
      <c r="E979" s="1418"/>
      <c r="F979" s="1418"/>
      <c r="G979" s="1418"/>
      <c r="H979" s="1418"/>
      <c r="I979" s="1418"/>
      <c r="J979" s="1418"/>
    </row>
    <row r="980" spans="1:10" ht="15.75" customHeight="1">
      <c r="A980" s="1418"/>
      <c r="B980" s="1418"/>
      <c r="C980" s="1418"/>
      <c r="D980" s="1418"/>
      <c r="E980" s="1418"/>
      <c r="F980" s="1418"/>
      <c r="G980" s="1418"/>
      <c r="H980" s="1418"/>
      <c r="I980" s="1418"/>
      <c r="J980" s="1418"/>
    </row>
    <row r="981" spans="1:10" ht="15.75" customHeight="1">
      <c r="A981" s="1418"/>
      <c r="B981" s="1418"/>
      <c r="C981" s="1418"/>
      <c r="D981" s="1418"/>
      <c r="E981" s="1418"/>
      <c r="F981" s="1418"/>
      <c r="G981" s="1418"/>
      <c r="H981" s="1418"/>
      <c r="I981" s="1418"/>
      <c r="J981" s="1418"/>
    </row>
    <row r="982" spans="1:10" ht="15.75" customHeight="1">
      <c r="A982" s="1418"/>
      <c r="B982" s="1418"/>
      <c r="C982" s="1418"/>
      <c r="D982" s="1418"/>
      <c r="E982" s="1418"/>
      <c r="F982" s="1418"/>
      <c r="G982" s="1418"/>
      <c r="H982" s="1418"/>
      <c r="I982" s="1418"/>
      <c r="J982" s="1418"/>
    </row>
    <row r="983" spans="1:10" ht="15.75" customHeight="1">
      <c r="A983" s="1418"/>
      <c r="B983" s="1418"/>
      <c r="C983" s="1418"/>
      <c r="D983" s="1418"/>
      <c r="E983" s="1418"/>
      <c r="F983" s="1418"/>
      <c r="G983" s="1418"/>
      <c r="H983" s="1418"/>
      <c r="I983" s="1418"/>
      <c r="J983" s="1418"/>
    </row>
    <row r="984" spans="1:10" ht="15.75" customHeight="1">
      <c r="A984" s="1418"/>
      <c r="B984" s="1418"/>
      <c r="C984" s="1418"/>
      <c r="D984" s="1418"/>
      <c r="E984" s="1418"/>
      <c r="F984" s="1418"/>
      <c r="G984" s="1418"/>
      <c r="H984" s="1418"/>
      <c r="I984" s="1418"/>
      <c r="J984" s="1418"/>
    </row>
    <row r="985" spans="1:10" ht="15.75" customHeight="1">
      <c r="A985" s="1418"/>
      <c r="B985" s="1418"/>
      <c r="C985" s="1418"/>
      <c r="D985" s="1418"/>
      <c r="E985" s="1418"/>
      <c r="F985" s="1418"/>
      <c r="G985" s="1418"/>
      <c r="H985" s="1418"/>
      <c r="I985" s="1418"/>
      <c r="J985" s="1418"/>
    </row>
    <row r="986" spans="1:10" ht="15.75" customHeight="1">
      <c r="A986" s="1418"/>
      <c r="B986" s="1418"/>
      <c r="C986" s="1418"/>
      <c r="D986" s="1418"/>
      <c r="E986" s="1418"/>
      <c r="F986" s="1418"/>
      <c r="G986" s="1418"/>
      <c r="H986" s="1418"/>
      <c r="I986" s="1418"/>
      <c r="J986" s="1418"/>
    </row>
    <row r="987" spans="1:10" ht="15.75" customHeight="1">
      <c r="A987" s="1418"/>
      <c r="B987" s="1418"/>
      <c r="C987" s="1418"/>
      <c r="D987" s="1418"/>
      <c r="E987" s="1418"/>
      <c r="F987" s="1418"/>
      <c r="G987" s="1418"/>
      <c r="H987" s="1418"/>
      <c r="I987" s="1418"/>
      <c r="J987" s="1418"/>
    </row>
    <row r="988" spans="1:10" ht="15.75" customHeight="1">
      <c r="A988" s="1418"/>
      <c r="B988" s="1418"/>
      <c r="C988" s="1418"/>
      <c r="D988" s="1418"/>
      <c r="E988" s="1418"/>
      <c r="F988" s="1418"/>
      <c r="G988" s="1418"/>
      <c r="H988" s="1418"/>
      <c r="I988" s="1418"/>
      <c r="J988" s="1418"/>
    </row>
    <row r="989" spans="1:10" ht="15.75" customHeight="1">
      <c r="A989" s="1418"/>
      <c r="B989" s="1418"/>
      <c r="C989" s="1418"/>
      <c r="D989" s="1418"/>
      <c r="E989" s="1418"/>
      <c r="F989" s="1418"/>
      <c r="G989" s="1418"/>
      <c r="H989" s="1418"/>
      <c r="I989" s="1418"/>
      <c r="J989" s="1418"/>
    </row>
    <row r="990" spans="1:10" ht="15.75" customHeight="1">
      <c r="A990" s="1418"/>
      <c r="B990" s="1418"/>
      <c r="C990" s="1418"/>
      <c r="D990" s="1418"/>
      <c r="E990" s="1418"/>
      <c r="F990" s="1418"/>
      <c r="G990" s="1418"/>
      <c r="H990" s="1418"/>
      <c r="I990" s="1418"/>
      <c r="J990" s="1418"/>
    </row>
    <row r="991" spans="1:10" ht="15.75" customHeight="1">
      <c r="A991" s="1418"/>
      <c r="B991" s="1418"/>
      <c r="C991" s="1418"/>
      <c r="D991" s="1418"/>
      <c r="E991" s="1418"/>
      <c r="F991" s="1418"/>
      <c r="G991" s="1418"/>
      <c r="H991" s="1418"/>
      <c r="I991" s="1418"/>
      <c r="J991" s="1418"/>
    </row>
    <row r="992" spans="1:10" ht="15.75" customHeight="1">
      <c r="A992" s="1418"/>
      <c r="B992" s="1418"/>
      <c r="C992" s="1418"/>
      <c r="D992" s="1418"/>
      <c r="E992" s="1418"/>
      <c r="F992" s="1418"/>
      <c r="G992" s="1418"/>
      <c r="H992" s="1418"/>
      <c r="I992" s="1418"/>
      <c r="J992" s="1418"/>
    </row>
    <row r="993" spans="1:10" ht="15.75" customHeight="1">
      <c r="A993" s="1418"/>
      <c r="B993" s="1418"/>
      <c r="C993" s="1418"/>
      <c r="D993" s="1418"/>
      <c r="E993" s="1418"/>
      <c r="F993" s="1418"/>
      <c r="G993" s="1418"/>
      <c r="H993" s="1418"/>
      <c r="I993" s="1418"/>
      <c r="J993" s="1418"/>
    </row>
    <row r="994" spans="1:10" ht="15.75" customHeight="1">
      <c r="A994" s="1418"/>
      <c r="B994" s="1418"/>
      <c r="C994" s="1418"/>
      <c r="D994" s="1418"/>
      <c r="E994" s="1418"/>
      <c r="F994" s="1418"/>
      <c r="G994" s="1418"/>
      <c r="H994" s="1418"/>
      <c r="I994" s="1418"/>
      <c r="J994" s="1418"/>
    </row>
    <row r="995" spans="1:10" ht="15.75" customHeight="1">
      <c r="A995" s="1418"/>
      <c r="B995" s="1418"/>
      <c r="C995" s="1418"/>
      <c r="D995" s="1418"/>
      <c r="E995" s="1418"/>
      <c r="F995" s="1418"/>
      <c r="G995" s="1418"/>
      <c r="H995" s="1418"/>
      <c r="I995" s="1418"/>
      <c r="J995" s="1418"/>
    </row>
    <row r="996" spans="1:10" ht="15.75" customHeight="1">
      <c r="A996" s="1418"/>
      <c r="B996" s="1418"/>
      <c r="C996" s="1418"/>
      <c r="D996" s="1418"/>
      <c r="E996" s="1418"/>
      <c r="F996" s="1418"/>
      <c r="G996" s="1418"/>
      <c r="H996" s="1418"/>
      <c r="I996" s="1418"/>
      <c r="J996" s="1418"/>
    </row>
    <row r="997" spans="1:10" ht="15.75" customHeight="1">
      <c r="A997" s="1418"/>
      <c r="B997" s="1418"/>
      <c r="C997" s="1418"/>
      <c r="D997" s="1418"/>
      <c r="E997" s="1418"/>
      <c r="F997" s="1418"/>
      <c r="G997" s="1418"/>
      <c r="H997" s="1418"/>
      <c r="I997" s="1418"/>
      <c r="J997" s="1418"/>
    </row>
    <row r="998" spans="1:10" ht="15.75" customHeight="1">
      <c r="A998" s="1418"/>
      <c r="B998" s="1418"/>
      <c r="C998" s="1418"/>
      <c r="D998" s="1418"/>
      <c r="E998" s="1418"/>
      <c r="F998" s="1418"/>
      <c r="G998" s="1418"/>
      <c r="H998" s="1418"/>
      <c r="I998" s="1418"/>
      <c r="J998" s="1418"/>
    </row>
    <row r="999" spans="1:10" ht="15.75" customHeight="1">
      <c r="A999" s="1418"/>
      <c r="B999" s="1418"/>
      <c r="C999" s="1418"/>
      <c r="D999" s="1418"/>
      <c r="E999" s="1418"/>
      <c r="F999" s="1418"/>
      <c r="G999" s="1418"/>
      <c r="H999" s="1418"/>
      <c r="I999" s="1418"/>
      <c r="J999" s="1418"/>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01"/>
  <sheetViews>
    <sheetView showGridLines="0" workbookViewId="0">
      <selection activeCell="M38" sqref="M38"/>
    </sheetView>
  </sheetViews>
  <sheetFormatPr defaultColWidth="16.5703125" defaultRowHeight="15" customHeight="1"/>
  <cols>
    <col min="1" max="1" width="7.42578125" style="1488" customWidth="1"/>
    <col min="2" max="2" width="6.28515625" style="1488" customWidth="1"/>
    <col min="3" max="3" width="45" style="1488" customWidth="1"/>
    <col min="4" max="5" width="19.28515625" style="1488" customWidth="1"/>
    <col min="6" max="6" width="19.42578125" style="1488" customWidth="1"/>
    <col min="7" max="7" width="17.85546875" style="1488" customWidth="1"/>
    <col min="8" max="8" width="17" style="1488" customWidth="1"/>
    <col min="9" max="10" width="18.85546875" style="1488" customWidth="1"/>
    <col min="11" max="11" width="10.42578125" style="1489" bestFit="1" customWidth="1"/>
    <col min="12" max="12" width="16.5703125" style="1489"/>
    <col min="13" max="16384" width="16.5703125" style="1488"/>
  </cols>
  <sheetData>
    <row r="1" spans="1:18" ht="21" customHeight="1">
      <c r="A1" s="1493"/>
      <c r="B1" s="2862" t="s">
        <v>1346</v>
      </c>
      <c r="C1" s="2863"/>
      <c r="D1" s="2863"/>
      <c r="E1" s="2863"/>
      <c r="F1" s="2863"/>
      <c r="G1" s="2863"/>
      <c r="H1" s="2863"/>
      <c r="I1" s="2863"/>
      <c r="J1" s="2863"/>
      <c r="K1" s="1492"/>
    </row>
    <row r="2" spans="1:18" ht="21" customHeight="1">
      <c r="A2" s="1493"/>
      <c r="B2" s="2862" t="s">
        <v>1345</v>
      </c>
      <c r="C2" s="2863"/>
      <c r="D2" s="2863"/>
      <c r="E2" s="2863"/>
      <c r="F2" s="2863"/>
      <c r="G2" s="2863"/>
      <c r="H2" s="2863"/>
      <c r="I2" s="2863"/>
      <c r="J2" s="2863"/>
      <c r="K2" s="1492"/>
    </row>
    <row r="3" spans="1:18" ht="15.75" customHeight="1" thickBot="1">
      <c r="A3" s="1493"/>
      <c r="B3" s="2864" t="s">
        <v>140</v>
      </c>
      <c r="C3" s="2865"/>
      <c r="D3" s="2865"/>
      <c r="E3" s="2865"/>
      <c r="F3" s="2865"/>
      <c r="G3" s="2865"/>
      <c r="H3" s="2865"/>
      <c r="I3" s="2865"/>
      <c r="J3" s="2865"/>
      <c r="K3" s="1492"/>
    </row>
    <row r="4" spans="1:18" ht="20.100000000000001" customHeight="1" thickTop="1">
      <c r="A4" s="1493"/>
      <c r="B4" s="2866" t="s">
        <v>141</v>
      </c>
      <c r="C4" s="2868" t="s">
        <v>66</v>
      </c>
      <c r="D4" s="2860" t="s">
        <v>1344</v>
      </c>
      <c r="E4" s="2861"/>
      <c r="F4" s="2870" t="s">
        <v>1305</v>
      </c>
      <c r="G4" s="2871"/>
      <c r="H4" s="2870" t="s">
        <v>266</v>
      </c>
      <c r="I4" s="2872"/>
      <c r="J4" s="2873"/>
      <c r="K4" s="1492"/>
    </row>
    <row r="5" spans="1:18" ht="30" customHeight="1">
      <c r="A5" s="1493"/>
      <c r="B5" s="2867"/>
      <c r="C5" s="2869"/>
      <c r="D5" s="1542" t="s">
        <v>67</v>
      </c>
      <c r="E5" s="1542" t="s">
        <v>520</v>
      </c>
      <c r="F5" s="1542" t="s">
        <v>67</v>
      </c>
      <c r="G5" s="1542" t="s">
        <v>520</v>
      </c>
      <c r="H5" s="1542" t="s">
        <v>520</v>
      </c>
      <c r="I5" s="1541" t="s">
        <v>1343</v>
      </c>
      <c r="J5" s="1540" t="s">
        <v>1304</v>
      </c>
      <c r="K5" s="1492"/>
    </row>
    <row r="6" spans="1:18" s="1534" customFormat="1" ht="21" customHeight="1">
      <c r="A6" s="1535"/>
      <c r="B6" s="1539">
        <v>1</v>
      </c>
      <c r="C6" s="1529" t="s">
        <v>1342</v>
      </c>
      <c r="D6" s="1528">
        <v>12691.12008291</v>
      </c>
      <c r="E6" s="1528">
        <v>1483.7009686599999</v>
      </c>
      <c r="F6" s="1528">
        <v>53651.59820588</v>
      </c>
      <c r="G6" s="1528">
        <v>7607.3158251000004</v>
      </c>
      <c r="H6" s="1528">
        <v>22026.8516905</v>
      </c>
      <c r="I6" s="1527">
        <v>33.859941676052593</v>
      </c>
      <c r="J6" s="1538">
        <v>189.54827427860144</v>
      </c>
      <c r="L6" s="1502"/>
      <c r="M6" s="1502"/>
      <c r="N6" s="1502"/>
      <c r="O6" s="1502"/>
      <c r="P6" s="1502"/>
      <c r="R6" s="1537"/>
    </row>
    <row r="7" spans="1:18" s="1534" customFormat="1" ht="23.1" customHeight="1">
      <c r="A7" s="1535"/>
      <c r="B7" s="1530">
        <v>2</v>
      </c>
      <c r="C7" s="1529" t="s">
        <v>1341</v>
      </c>
      <c r="D7" s="1528">
        <v>18317.979557369999</v>
      </c>
      <c r="E7" s="1528">
        <v>5752.9309323300004</v>
      </c>
      <c r="F7" s="1528">
        <v>0.98749621999999992</v>
      </c>
      <c r="G7" s="1528">
        <v>0.44280000000000003</v>
      </c>
      <c r="H7" s="1528">
        <v>13514.7288002</v>
      </c>
      <c r="I7" s="1527">
        <v>20.775003862208905</v>
      </c>
      <c r="J7" s="1532" t="s">
        <v>74</v>
      </c>
      <c r="K7" s="1502"/>
      <c r="L7" s="1525"/>
      <c r="M7" s="1525"/>
      <c r="N7" s="1525"/>
      <c r="O7" s="1525"/>
      <c r="P7" s="1525"/>
    </row>
    <row r="8" spans="1:18" s="1534" customFormat="1" ht="20.100000000000001" customHeight="1">
      <c r="A8" s="1535"/>
      <c r="B8" s="1530">
        <v>3</v>
      </c>
      <c r="C8" s="1536" t="s">
        <v>1340</v>
      </c>
      <c r="D8" s="1528">
        <v>5441.4498359700001</v>
      </c>
      <c r="E8" s="1528">
        <v>1629.77963484</v>
      </c>
      <c r="F8" s="1528">
        <v>7345.1540188300005</v>
      </c>
      <c r="G8" s="1528">
        <v>1870.3029644000001</v>
      </c>
      <c r="H8" s="1528">
        <v>2579.1897546999999</v>
      </c>
      <c r="I8" s="1527">
        <v>3.9647615507067506</v>
      </c>
      <c r="J8" s="1532">
        <v>37.902243849964343</v>
      </c>
      <c r="K8" s="1502"/>
      <c r="L8" s="1525"/>
      <c r="M8" s="1525"/>
      <c r="N8" s="1525"/>
      <c r="O8" s="1525"/>
      <c r="P8" s="1525"/>
    </row>
    <row r="9" spans="1:18" s="1489" customFormat="1" ht="24.95" customHeight="1">
      <c r="A9" s="1492"/>
      <c r="B9" s="1530">
        <v>4</v>
      </c>
      <c r="C9" s="1529" t="s">
        <v>1339</v>
      </c>
      <c r="D9" s="1528">
        <v>6155.0387202799993</v>
      </c>
      <c r="E9" s="1528">
        <v>1955.4407145700002</v>
      </c>
      <c r="F9" s="1528">
        <v>7243.4524823000002</v>
      </c>
      <c r="G9" s="1528">
        <v>2039.6170941</v>
      </c>
      <c r="H9" s="1528">
        <v>2456.4747376999999</v>
      </c>
      <c r="I9" s="1527">
        <v>3.7761225487840258</v>
      </c>
      <c r="J9" s="1532">
        <v>20.438034413706575</v>
      </c>
      <c r="K9" s="1502"/>
      <c r="L9" s="1525"/>
      <c r="M9" s="1525"/>
      <c r="N9" s="1525"/>
      <c r="O9" s="1525"/>
      <c r="P9" s="1525"/>
    </row>
    <row r="10" spans="1:18" s="1534" customFormat="1" ht="24" customHeight="1">
      <c r="A10" s="1535"/>
      <c r="B10" s="1530">
        <v>5</v>
      </c>
      <c r="C10" s="1529" t="s">
        <v>1338</v>
      </c>
      <c r="D10" s="1528">
        <v>5262.2016643699999</v>
      </c>
      <c r="E10" s="1528">
        <v>1293.4244989199999</v>
      </c>
      <c r="F10" s="1528">
        <v>6705.0962737099999</v>
      </c>
      <c r="G10" s="1528">
        <v>1601.4270971999999</v>
      </c>
      <c r="H10" s="1528">
        <v>2228.8546391</v>
      </c>
      <c r="I10" s="1527">
        <v>3.4262221921108389</v>
      </c>
      <c r="J10" s="1532">
        <v>39.179275971851602</v>
      </c>
      <c r="K10" s="1502"/>
      <c r="L10" s="1525"/>
      <c r="M10" s="1525"/>
      <c r="N10" s="1525"/>
      <c r="O10" s="1525"/>
      <c r="P10" s="1525"/>
    </row>
    <row r="11" spans="1:18" ht="21.75" customHeight="1">
      <c r="A11" s="1493"/>
      <c r="B11" s="1530">
        <v>6</v>
      </c>
      <c r="C11" s="1529" t="s">
        <v>1337</v>
      </c>
      <c r="D11" s="1528">
        <v>1566.41427527</v>
      </c>
      <c r="E11" s="1528">
        <v>332.21210559999997</v>
      </c>
      <c r="F11" s="1528">
        <v>2265.9123589699998</v>
      </c>
      <c r="G11" s="1528">
        <v>447.08366510000002</v>
      </c>
      <c r="H11" s="1528">
        <v>1541.7194049000002</v>
      </c>
      <c r="I11" s="1527">
        <v>2.3699496353020364</v>
      </c>
      <c r="J11" s="1532">
        <v>244.83912637585652</v>
      </c>
      <c r="K11" s="1502"/>
      <c r="L11" s="1525"/>
      <c r="M11" s="1525"/>
      <c r="N11" s="1525"/>
      <c r="O11" s="1525"/>
      <c r="P11" s="1525"/>
    </row>
    <row r="12" spans="1:18" s="1524" customFormat="1" ht="21.75" customHeight="1">
      <c r="A12" s="1531"/>
      <c r="B12" s="1530">
        <v>7</v>
      </c>
      <c r="C12" s="1529" t="s">
        <v>1336</v>
      </c>
      <c r="D12" s="1528">
        <v>3430.2274199200001</v>
      </c>
      <c r="E12" s="1528">
        <v>988.6287744199999</v>
      </c>
      <c r="F12" s="1528">
        <v>4215.7903117899996</v>
      </c>
      <c r="G12" s="1528">
        <v>997.54494879999993</v>
      </c>
      <c r="H12" s="1528">
        <v>1514.7456850999999</v>
      </c>
      <c r="I12" s="1527">
        <v>2.3284853083956132</v>
      </c>
      <c r="J12" s="1532">
        <v>51.847361557207861</v>
      </c>
      <c r="K12" s="1502"/>
      <c r="L12" s="1525"/>
      <c r="M12" s="1525"/>
      <c r="N12" s="1525"/>
      <c r="O12" s="1525"/>
      <c r="P12" s="1525"/>
    </row>
    <row r="13" spans="1:18" ht="21.75" customHeight="1">
      <c r="A13" s="1493"/>
      <c r="B13" s="1530">
        <v>8</v>
      </c>
      <c r="C13" s="1529" t="s">
        <v>1335</v>
      </c>
      <c r="D13" s="1528">
        <v>2801.5876404000005</v>
      </c>
      <c r="E13" s="1528">
        <v>1012.50542785</v>
      </c>
      <c r="F13" s="1528">
        <v>3455.6538861000004</v>
      </c>
      <c r="G13" s="1528">
        <v>1025.1994153999999</v>
      </c>
      <c r="H13" s="1528">
        <v>1328.9600934</v>
      </c>
      <c r="I13" s="1527">
        <v>2.0428934595193597</v>
      </c>
      <c r="J13" s="1532">
        <v>29.629423645494612</v>
      </c>
      <c r="K13" s="1502"/>
      <c r="L13" s="1525"/>
      <c r="M13" s="1525"/>
      <c r="N13" s="1525"/>
      <c r="O13" s="1525"/>
      <c r="P13" s="1525"/>
    </row>
    <row r="14" spans="1:18" s="1534" customFormat="1" ht="21.75" customHeight="1">
      <c r="A14" s="1535"/>
      <c r="B14" s="1530">
        <v>9</v>
      </c>
      <c r="C14" s="1529" t="s">
        <v>1334</v>
      </c>
      <c r="D14" s="1528">
        <v>4007.2664679999998</v>
      </c>
      <c r="E14" s="1528">
        <v>1254.714248</v>
      </c>
      <c r="F14" s="1528">
        <v>6935.9302239999997</v>
      </c>
      <c r="G14" s="1528">
        <v>1468.6472000000001</v>
      </c>
      <c r="H14" s="1528">
        <v>1279.5544</v>
      </c>
      <c r="I14" s="1527">
        <v>1.9669464326589379</v>
      </c>
      <c r="J14" s="1532">
        <v>-12.875304565997892</v>
      </c>
      <c r="K14" s="1502"/>
      <c r="L14" s="1525"/>
      <c r="M14" s="1525"/>
      <c r="N14" s="1525"/>
      <c r="O14" s="1525"/>
      <c r="P14" s="1525"/>
    </row>
    <row r="15" spans="1:18" ht="21.75" customHeight="1">
      <c r="A15" s="1493"/>
      <c r="B15" s="1530">
        <v>10</v>
      </c>
      <c r="C15" s="1529" t="s">
        <v>1333</v>
      </c>
      <c r="D15" s="1528">
        <v>2781.0979003099997</v>
      </c>
      <c r="E15" s="1528">
        <v>870.08627354999999</v>
      </c>
      <c r="F15" s="1528">
        <v>3794.02825093</v>
      </c>
      <c r="G15" s="1528">
        <v>2177.6626981999998</v>
      </c>
      <c r="H15" s="1528">
        <v>1010.8181798000001</v>
      </c>
      <c r="I15" s="1527">
        <v>1.5538418787231016</v>
      </c>
      <c r="J15" s="1532">
        <v>-53.58242667078256</v>
      </c>
      <c r="K15" s="1533"/>
      <c r="L15" s="1525"/>
      <c r="M15" s="1525"/>
      <c r="N15" s="1525"/>
      <c r="O15" s="1525"/>
      <c r="P15" s="1525"/>
    </row>
    <row r="16" spans="1:18" ht="21.75" customHeight="1">
      <c r="A16" s="1493"/>
      <c r="B16" s="1530">
        <v>11</v>
      </c>
      <c r="C16" s="1529" t="s">
        <v>1332</v>
      </c>
      <c r="D16" s="1528">
        <v>2873.7096206399997</v>
      </c>
      <c r="E16" s="1528">
        <v>777.21577564999996</v>
      </c>
      <c r="F16" s="1528">
        <v>3296.35133391</v>
      </c>
      <c r="G16" s="1528">
        <v>779.86478209999996</v>
      </c>
      <c r="H16" s="1528">
        <v>831.09076790000006</v>
      </c>
      <c r="I16" s="1527">
        <v>1.2775627367907785</v>
      </c>
      <c r="J16" s="1532">
        <v>6.5685727802786698</v>
      </c>
      <c r="K16" s="1502"/>
      <c r="L16" s="1525"/>
      <c r="M16" s="1525"/>
      <c r="N16" s="1525"/>
      <c r="O16" s="1525"/>
      <c r="P16" s="1525"/>
    </row>
    <row r="17" spans="1:16" ht="21.75" customHeight="1">
      <c r="A17" s="1493"/>
      <c r="B17" s="1530">
        <v>12</v>
      </c>
      <c r="C17" s="1529" t="s">
        <v>1331</v>
      </c>
      <c r="D17" s="1528">
        <v>1763.61912321</v>
      </c>
      <c r="E17" s="1528">
        <v>567.72207000000003</v>
      </c>
      <c r="F17" s="1528">
        <v>2544.5468234600003</v>
      </c>
      <c r="G17" s="1528">
        <v>771.67912430000013</v>
      </c>
      <c r="H17" s="1528">
        <v>791.40149910000002</v>
      </c>
      <c r="I17" s="1527">
        <v>1.2165519148351025</v>
      </c>
      <c r="J17" s="1532">
        <v>2.5557740489468683</v>
      </c>
      <c r="K17" s="1502"/>
      <c r="L17" s="1525"/>
      <c r="M17" s="1525"/>
      <c r="N17" s="1525"/>
      <c r="O17" s="1525"/>
      <c r="P17" s="1525"/>
    </row>
    <row r="18" spans="1:16" ht="21.75" customHeight="1">
      <c r="A18" s="1493"/>
      <c r="B18" s="1530">
        <v>13</v>
      </c>
      <c r="C18" s="1529" t="s">
        <v>1330</v>
      </c>
      <c r="D18" s="1528">
        <v>1095.15793173</v>
      </c>
      <c r="E18" s="1528">
        <v>319.26813876</v>
      </c>
      <c r="F18" s="1528">
        <v>1795.48130993</v>
      </c>
      <c r="G18" s="1528">
        <v>590.98271539999996</v>
      </c>
      <c r="H18" s="1528">
        <v>553.04681519999997</v>
      </c>
      <c r="I18" s="1527">
        <v>0.85015022436797283</v>
      </c>
      <c r="J18" s="1532">
        <v>-6.419121779953163</v>
      </c>
      <c r="K18" s="1502"/>
      <c r="L18" s="1525"/>
      <c r="M18" s="1525"/>
      <c r="N18" s="1525"/>
      <c r="O18" s="1525"/>
      <c r="P18" s="1525"/>
    </row>
    <row r="19" spans="1:16" ht="21.75" customHeight="1">
      <c r="A19" s="1493"/>
      <c r="B19" s="1530">
        <v>14</v>
      </c>
      <c r="C19" s="1529" t="s">
        <v>1329</v>
      </c>
      <c r="D19" s="1528">
        <v>975.8019564299999</v>
      </c>
      <c r="E19" s="1528">
        <v>406.25876784000002</v>
      </c>
      <c r="F19" s="1528">
        <v>1592.2397283900002</v>
      </c>
      <c r="G19" s="1528">
        <v>601.5044226</v>
      </c>
      <c r="H19" s="1528">
        <v>482.30027200000001</v>
      </c>
      <c r="I19" s="1527">
        <v>0.7413977861987231</v>
      </c>
      <c r="J19" s="1532">
        <v>-19.817668186834037</v>
      </c>
      <c r="K19" s="1533"/>
      <c r="L19" s="1525"/>
      <c r="M19" s="1525"/>
      <c r="N19" s="1525"/>
      <c r="O19" s="1525"/>
      <c r="P19" s="1525"/>
    </row>
    <row r="20" spans="1:16" s="1524" customFormat="1" ht="21.75" customHeight="1">
      <c r="A20" s="1531"/>
      <c r="B20" s="1530">
        <v>15</v>
      </c>
      <c r="C20" s="1529" t="s">
        <v>1328</v>
      </c>
      <c r="D20" s="1528">
        <v>385.96883879000001</v>
      </c>
      <c r="E20" s="1528">
        <v>151.43995319999999</v>
      </c>
      <c r="F20" s="1528">
        <v>762.35437221000007</v>
      </c>
      <c r="G20" s="1528">
        <v>176.45904009999998</v>
      </c>
      <c r="H20" s="1528">
        <v>461.83803660000001</v>
      </c>
      <c r="I20" s="1527">
        <v>0.70994299152625162</v>
      </c>
      <c r="J20" s="1532">
        <v>161.72534789845548</v>
      </c>
      <c r="K20" s="1502"/>
      <c r="L20" s="1525"/>
      <c r="M20" s="1525"/>
      <c r="N20" s="1525"/>
      <c r="O20" s="1525"/>
      <c r="P20" s="1525"/>
    </row>
    <row r="21" spans="1:16" ht="21.75" customHeight="1">
      <c r="A21" s="1493"/>
      <c r="B21" s="1530">
        <v>16</v>
      </c>
      <c r="C21" s="1529" t="s">
        <v>1327</v>
      </c>
      <c r="D21" s="1528">
        <v>1510.2563863199998</v>
      </c>
      <c r="E21" s="1528">
        <v>201.85470898</v>
      </c>
      <c r="F21" s="1528">
        <v>1620.3077391100001</v>
      </c>
      <c r="G21" s="1528">
        <v>335.05301309999999</v>
      </c>
      <c r="H21" s="1528">
        <v>318.40044030000001</v>
      </c>
      <c r="I21" s="1527">
        <v>0.48944899115279517</v>
      </c>
      <c r="J21" s="1532">
        <v>-4.9701307401852413</v>
      </c>
      <c r="K21" s="1502"/>
      <c r="L21" s="1525"/>
      <c r="M21" s="1525"/>
      <c r="N21" s="1525"/>
      <c r="O21" s="1525"/>
      <c r="P21" s="1525"/>
    </row>
    <row r="22" spans="1:16" ht="21.75" customHeight="1">
      <c r="A22" s="1493"/>
      <c r="B22" s="1530">
        <v>17</v>
      </c>
      <c r="C22" s="1529" t="s">
        <v>1326</v>
      </c>
      <c r="D22" s="1528">
        <v>812.05876979999994</v>
      </c>
      <c r="E22" s="1528">
        <v>210.4248528</v>
      </c>
      <c r="F22" s="1528">
        <v>1125.089285</v>
      </c>
      <c r="G22" s="1528">
        <v>166.92259999999999</v>
      </c>
      <c r="H22" s="1528">
        <v>281.99800599999998</v>
      </c>
      <c r="I22" s="1527">
        <v>0.43349073077208261</v>
      </c>
      <c r="J22" s="1532">
        <v>68.939380287630314</v>
      </c>
      <c r="K22" s="1502"/>
      <c r="L22" s="1525"/>
      <c r="M22" s="1525"/>
      <c r="N22" s="1525"/>
      <c r="O22" s="1525"/>
      <c r="P22" s="1525"/>
    </row>
    <row r="23" spans="1:16" ht="21.75" customHeight="1">
      <c r="A23" s="1493"/>
      <c r="B23" s="1530">
        <v>18</v>
      </c>
      <c r="C23" s="1529" t="s">
        <v>1325</v>
      </c>
      <c r="D23" s="1528">
        <v>384.49557129000004</v>
      </c>
      <c r="E23" s="1528">
        <v>108.14033537</v>
      </c>
      <c r="F23" s="1528">
        <v>774.75094722000006</v>
      </c>
      <c r="G23" s="1528">
        <v>192.55581119999999</v>
      </c>
      <c r="H23" s="1528">
        <v>279.61693600000001</v>
      </c>
      <c r="I23" s="1527">
        <v>0.42983052129414939</v>
      </c>
      <c r="J23" s="1532">
        <v>45.213449678531447</v>
      </c>
      <c r="K23" s="1502"/>
      <c r="L23" s="1525"/>
      <c r="M23" s="1525"/>
      <c r="N23" s="1525"/>
      <c r="O23" s="1525"/>
      <c r="P23" s="1525"/>
    </row>
    <row r="24" spans="1:16" ht="20.25" customHeight="1">
      <c r="A24" s="1493"/>
      <c r="B24" s="1530">
        <v>19</v>
      </c>
      <c r="C24" s="1529" t="s">
        <v>1324</v>
      </c>
      <c r="D24" s="1528">
        <v>776.46997149999993</v>
      </c>
      <c r="E24" s="1528">
        <v>278.08603402</v>
      </c>
      <c r="F24" s="1528">
        <v>901.88222236000001</v>
      </c>
      <c r="G24" s="1528">
        <v>220.15750199999999</v>
      </c>
      <c r="H24" s="1528">
        <v>277.18679250000002</v>
      </c>
      <c r="I24" s="1527">
        <v>0.42609487544105062</v>
      </c>
      <c r="J24" s="1526">
        <v>25.903859728568346</v>
      </c>
      <c r="K24" s="1502"/>
      <c r="L24" s="1525"/>
      <c r="M24" s="1525"/>
      <c r="N24" s="1525"/>
      <c r="O24" s="1525"/>
      <c r="P24" s="1525"/>
    </row>
    <row r="25" spans="1:16" s="1524" customFormat="1" ht="20.25" customHeight="1">
      <c r="A25" s="1531"/>
      <c r="B25" s="1530">
        <v>20</v>
      </c>
      <c r="C25" s="1529" t="s">
        <v>1323</v>
      </c>
      <c r="D25" s="1528">
        <v>755.21441045000006</v>
      </c>
      <c r="E25" s="1528">
        <v>173.86222600000002</v>
      </c>
      <c r="F25" s="1528">
        <v>768.90358426</v>
      </c>
      <c r="G25" s="1528">
        <v>181.191092</v>
      </c>
      <c r="H25" s="1528">
        <v>251.7539979</v>
      </c>
      <c r="I25" s="1527">
        <v>0.38699927730859335</v>
      </c>
      <c r="J25" s="1526">
        <v>38.94391557615868</v>
      </c>
      <c r="K25" s="1502"/>
      <c r="L25" s="1525"/>
      <c r="M25" s="1525"/>
      <c r="N25" s="1525"/>
      <c r="O25" s="1525"/>
      <c r="P25" s="1525"/>
    </row>
    <row r="26" spans="1:16" ht="22.5" customHeight="1">
      <c r="A26" s="1493"/>
      <c r="B26" s="1523" t="s">
        <v>1322</v>
      </c>
      <c r="C26" s="1522" t="s">
        <v>1321</v>
      </c>
      <c r="D26" s="1521">
        <f>SUM(D6:D25)</f>
        <v>73787.136144960023</v>
      </c>
      <c r="E26" s="1521">
        <f>SUM(E6:E25)</f>
        <v>19767.69644136</v>
      </c>
      <c r="F26" s="1521">
        <f>SUM(F6:F25)</f>
        <v>110795.51085457999</v>
      </c>
      <c r="G26" s="1521">
        <f>SUM(G6:G25)</f>
        <v>23251.613811100007</v>
      </c>
      <c r="H26" s="1521">
        <f>SUM(H6:H25)</f>
        <v>54010.530948899999</v>
      </c>
      <c r="I26" s="1520">
        <v>83.025638594149655</v>
      </c>
      <c r="J26" s="1515">
        <v>132.28723557724024</v>
      </c>
      <c r="K26" s="1502"/>
    </row>
    <row r="27" spans="1:16" ht="21.75" customHeight="1">
      <c r="A27" s="1493"/>
      <c r="B27" s="1519" t="s">
        <v>1320</v>
      </c>
      <c r="C27" s="1518" t="s">
        <v>1319</v>
      </c>
      <c r="D27" s="1517">
        <f>D28-D26</f>
        <v>23921.969248439971</v>
      </c>
      <c r="E27" s="1517">
        <f>E28-E26</f>
        <v>7399.0736486399983</v>
      </c>
      <c r="F27" s="1517">
        <f>F28-F26</f>
        <v>30328.569626620025</v>
      </c>
      <c r="G27" s="1517">
        <f>G28-G26</f>
        <v>7794.4790929999908</v>
      </c>
      <c r="H27" s="1517">
        <f>H28-H26</f>
        <v>11042.303167699996</v>
      </c>
      <c r="I27" s="1516">
        <v>16.974361405850345</v>
      </c>
      <c r="J27" s="1515">
        <v>41.66826334317566</v>
      </c>
      <c r="K27" s="1502"/>
    </row>
    <row r="28" spans="1:16" ht="21.75" customHeight="1">
      <c r="A28" s="1495"/>
      <c r="B28" s="1519" t="s">
        <v>1318</v>
      </c>
      <c r="C28" s="1518" t="s">
        <v>1317</v>
      </c>
      <c r="D28" s="1517">
        <f>Direction!C7</f>
        <v>97709.105393399994</v>
      </c>
      <c r="E28" s="1517">
        <f>Direction!D7</f>
        <v>27166.770089999998</v>
      </c>
      <c r="F28" s="1517">
        <f>Direction!E7</f>
        <v>141124.08048120001</v>
      </c>
      <c r="G28" s="1517">
        <f>Direction!F7</f>
        <v>31046.092904099998</v>
      </c>
      <c r="H28" s="1517">
        <f>Direction!G7</f>
        <v>65052.834116599995</v>
      </c>
      <c r="I28" s="1516">
        <v>100.00000000000001</v>
      </c>
      <c r="J28" s="1515">
        <v>109.53629919727841</v>
      </c>
      <c r="K28" s="1502"/>
    </row>
    <row r="29" spans="1:16" ht="21" customHeight="1">
      <c r="A29" s="1493"/>
      <c r="B29" s="2855" t="s">
        <v>1316</v>
      </c>
      <c r="C29" s="1514" t="s">
        <v>1315</v>
      </c>
      <c r="D29" s="1513"/>
      <c r="E29" s="1513"/>
      <c r="F29" s="1513"/>
      <c r="G29" s="1513"/>
      <c r="H29" s="1513"/>
      <c r="I29" s="1512"/>
      <c r="J29" s="1511"/>
      <c r="K29" s="1502"/>
    </row>
    <row r="30" spans="1:16" ht="21" customHeight="1">
      <c r="A30" s="1493"/>
      <c r="B30" s="2856"/>
      <c r="C30" s="1510" t="s">
        <v>1314</v>
      </c>
      <c r="D30" s="1509">
        <v>949.31644658999994</v>
      </c>
      <c r="E30" s="1509">
        <v>355.82490860799999</v>
      </c>
      <c r="F30" s="1509">
        <v>372.70496502279752</v>
      </c>
      <c r="G30" s="1509">
        <v>271.54901949118249</v>
      </c>
      <c r="H30" s="1509">
        <v>250.99376237299998</v>
      </c>
      <c r="I30" s="1508"/>
      <c r="J30" s="1507"/>
      <c r="K30" s="1502"/>
    </row>
    <row r="31" spans="1:16" ht="21" customHeight="1" thickBot="1">
      <c r="A31" s="1493"/>
      <c r="B31" s="2857"/>
      <c r="C31" s="1506" t="s">
        <v>1313</v>
      </c>
      <c r="D31" s="1505">
        <v>9590.2294740262005</v>
      </c>
      <c r="E31" s="1505">
        <v>3339.4052229892004</v>
      </c>
      <c r="F31" s="1505">
        <v>2227.1566287260216</v>
      </c>
      <c r="G31" s="1505">
        <v>247.14336198799998</v>
      </c>
      <c r="H31" s="1505">
        <v>613.58329007777729</v>
      </c>
      <c r="I31" s="1504"/>
      <c r="J31" s="1503"/>
      <c r="K31" s="1502"/>
    </row>
    <row r="32" spans="1:16" s="1489" customFormat="1" ht="20.25" customHeight="1" thickTop="1">
      <c r="A32" s="1493"/>
      <c r="B32" s="2858" t="s">
        <v>1312</v>
      </c>
      <c r="C32" s="2859"/>
      <c r="D32" s="2859"/>
      <c r="E32" s="2859"/>
      <c r="F32" s="2859"/>
      <c r="G32" s="2859"/>
      <c r="H32" s="2859"/>
      <c r="I32" s="1501"/>
      <c r="J32" s="1500"/>
      <c r="K32" s="1492"/>
    </row>
    <row r="33" spans="1:11" s="1489" customFormat="1" ht="15" customHeight="1">
      <c r="A33" s="1493"/>
      <c r="B33" s="2858" t="s">
        <v>1311</v>
      </c>
      <c r="C33" s="2859"/>
      <c r="D33" s="2859"/>
      <c r="E33" s="2859"/>
      <c r="F33" s="2859"/>
      <c r="G33" s="2859"/>
      <c r="H33" s="2859"/>
      <c r="I33" s="1490"/>
      <c r="J33" s="1492"/>
      <c r="K33" s="1492"/>
    </row>
    <row r="34" spans="1:11" s="1489" customFormat="1" ht="15" customHeight="1">
      <c r="A34" s="1493"/>
      <c r="B34" s="1499" t="s">
        <v>1310</v>
      </c>
      <c r="I34" s="1490"/>
      <c r="J34" s="1492"/>
      <c r="K34" s="1492"/>
    </row>
    <row r="35" spans="1:11" s="1489" customFormat="1" ht="12.75" customHeight="1">
      <c r="A35" s="1493"/>
      <c r="B35" s="1499" t="s">
        <v>1309</v>
      </c>
      <c r="J35" s="1490"/>
      <c r="K35" s="1492"/>
    </row>
    <row r="36" spans="1:11" s="1489" customFormat="1" ht="13.5" customHeight="1">
      <c r="A36" s="1493"/>
      <c r="B36" s="1494"/>
      <c r="D36" s="1490"/>
      <c r="E36" s="1490"/>
      <c r="F36" s="1490"/>
      <c r="G36" s="1490"/>
      <c r="H36" s="1490"/>
      <c r="I36" s="1492"/>
      <c r="J36" s="1492"/>
      <c r="K36" s="1492"/>
    </row>
    <row r="37" spans="1:11" s="1489" customFormat="1" ht="21" customHeight="1">
      <c r="A37" s="1493"/>
      <c r="B37" s="1494"/>
      <c r="C37" s="1493"/>
      <c r="D37" s="1497"/>
      <c r="E37" s="1497"/>
      <c r="F37" s="1497"/>
      <c r="G37" s="1497"/>
      <c r="H37" s="1497"/>
      <c r="I37" s="1497"/>
      <c r="J37" s="1497"/>
      <c r="K37" s="1492"/>
    </row>
    <row r="38" spans="1:11" s="1489" customFormat="1" ht="21" customHeight="1">
      <c r="A38" s="1493"/>
      <c r="B38" s="1494"/>
      <c r="C38" s="1493"/>
      <c r="D38" s="1497"/>
      <c r="E38" s="1497"/>
      <c r="F38" s="1497"/>
      <c r="G38" s="1498"/>
      <c r="H38" s="1498"/>
      <c r="I38" s="1497"/>
      <c r="J38" s="1497"/>
      <c r="K38" s="1492"/>
    </row>
    <row r="39" spans="1:11" s="1489" customFormat="1" ht="21" customHeight="1">
      <c r="A39" s="1493"/>
      <c r="B39" s="1494"/>
      <c r="C39" s="1493"/>
      <c r="D39" s="1493"/>
      <c r="E39" s="1493"/>
      <c r="F39" s="1493"/>
      <c r="G39" s="1496"/>
      <c r="H39" s="1494"/>
      <c r="I39" s="1494"/>
      <c r="J39" s="1493"/>
      <c r="K39" s="1492"/>
    </row>
    <row r="40" spans="1:11" s="1489" customFormat="1" ht="21" customHeight="1">
      <c r="A40" s="1493"/>
      <c r="B40" s="1494"/>
      <c r="C40" s="1493"/>
      <c r="D40" s="1493"/>
      <c r="E40" s="1493"/>
      <c r="F40" s="1493"/>
      <c r="G40" s="1495"/>
      <c r="H40" s="1494"/>
      <c r="I40" s="1494"/>
      <c r="J40" s="1493"/>
      <c r="K40" s="1492"/>
    </row>
    <row r="41" spans="1:11" s="1489" customFormat="1" ht="21" customHeight="1">
      <c r="A41" s="1493"/>
      <c r="B41" s="1494"/>
      <c r="C41" s="1493"/>
      <c r="D41" s="1493"/>
      <c r="E41" s="1493"/>
      <c r="F41" s="1493"/>
      <c r="G41" s="1495"/>
      <c r="H41" s="1494"/>
      <c r="I41" s="1494"/>
      <c r="J41" s="1493"/>
      <c r="K41" s="1492"/>
    </row>
    <row r="42" spans="1:11" s="1489" customFormat="1" ht="21" customHeight="1">
      <c r="A42" s="1493"/>
      <c r="B42" s="1494"/>
      <c r="C42" s="1493"/>
      <c r="D42" s="1493"/>
      <c r="E42" s="1493"/>
      <c r="F42" s="1493"/>
      <c r="G42" s="1495"/>
      <c r="H42" s="1494"/>
      <c r="I42" s="1494"/>
      <c r="J42" s="1493"/>
      <c r="K42" s="1492"/>
    </row>
    <row r="43" spans="1:11" s="1489" customFormat="1" ht="21" customHeight="1">
      <c r="A43" s="1493"/>
      <c r="B43" s="1494"/>
      <c r="C43" s="1493"/>
      <c r="D43" s="1493"/>
      <c r="E43" s="1493"/>
      <c r="F43" s="1493"/>
      <c r="G43" s="1495"/>
      <c r="H43" s="1494"/>
      <c r="I43" s="1494"/>
      <c r="J43" s="1493"/>
      <c r="K43" s="1492"/>
    </row>
    <row r="44" spans="1:11" s="1489" customFormat="1" ht="21" customHeight="1">
      <c r="A44" s="1493"/>
      <c r="B44" s="1494"/>
      <c r="C44" s="1493"/>
      <c r="D44" s="1493"/>
      <c r="E44" s="1493"/>
      <c r="F44" s="1493"/>
      <c r="G44" s="1495"/>
      <c r="H44" s="1494"/>
      <c r="I44" s="1494"/>
      <c r="J44" s="1493"/>
      <c r="K44" s="1492"/>
    </row>
    <row r="45" spans="1:11" s="1489" customFormat="1" ht="21" customHeight="1">
      <c r="A45" s="1493"/>
      <c r="B45" s="1494"/>
      <c r="C45" s="1493"/>
      <c r="D45" s="1493"/>
      <c r="E45" s="1493"/>
      <c r="F45" s="1493"/>
      <c r="G45" s="1495"/>
      <c r="H45" s="1494"/>
      <c r="I45" s="1494"/>
      <c r="J45" s="1493"/>
      <c r="K45" s="1492"/>
    </row>
    <row r="46" spans="1:11" s="1489" customFormat="1" ht="21" customHeight="1">
      <c r="A46" s="1493"/>
      <c r="B46" s="1494"/>
      <c r="C46" s="1493"/>
      <c r="D46" s="1493"/>
      <c r="E46" s="1493"/>
      <c r="F46" s="1493"/>
      <c r="G46" s="1495"/>
      <c r="H46" s="1494"/>
      <c r="I46" s="1494"/>
      <c r="J46" s="1493"/>
      <c r="K46" s="1492"/>
    </row>
    <row r="47" spans="1:11" s="1489" customFormat="1" ht="21" customHeight="1">
      <c r="A47" s="1493"/>
      <c r="B47" s="1494"/>
      <c r="C47" s="1493"/>
      <c r="D47" s="1493"/>
      <c r="E47" s="1493"/>
      <c r="F47" s="1493"/>
      <c r="G47" s="1495"/>
      <c r="H47" s="1494"/>
      <c r="I47" s="1494"/>
      <c r="J47" s="1493"/>
      <c r="K47" s="1492"/>
    </row>
    <row r="48" spans="1:11" s="1489" customFormat="1" ht="21" customHeight="1">
      <c r="A48" s="1493"/>
      <c r="B48" s="1494"/>
      <c r="C48" s="1493"/>
      <c r="D48" s="1493"/>
      <c r="E48" s="1493"/>
      <c r="F48" s="1493"/>
      <c r="G48" s="1495"/>
      <c r="H48" s="1494"/>
      <c r="I48" s="1494"/>
      <c r="J48" s="1493"/>
      <c r="K48" s="1492"/>
    </row>
    <row r="49" spans="1:11" s="1489" customFormat="1" ht="21" customHeight="1">
      <c r="A49" s="1493"/>
      <c r="B49" s="1494"/>
      <c r="C49" s="1493"/>
      <c r="D49" s="1493"/>
      <c r="E49" s="1493"/>
      <c r="F49" s="1493"/>
      <c r="G49" s="1495"/>
      <c r="H49" s="1494"/>
      <c r="I49" s="1494"/>
      <c r="J49" s="1493"/>
      <c r="K49" s="1492"/>
    </row>
    <row r="50" spans="1:11" s="1489" customFormat="1" ht="21" customHeight="1">
      <c r="A50" s="1493"/>
      <c r="B50" s="1494"/>
      <c r="C50" s="1493"/>
      <c r="D50" s="1493"/>
      <c r="E50" s="1493"/>
      <c r="F50" s="1493"/>
      <c r="G50" s="1495"/>
      <c r="H50" s="1494"/>
      <c r="I50" s="1494"/>
      <c r="J50" s="1493"/>
      <c r="K50" s="1492"/>
    </row>
    <row r="51" spans="1:11" s="1489" customFormat="1" ht="21" customHeight="1">
      <c r="A51" s="1493"/>
      <c r="B51" s="1494"/>
      <c r="C51" s="1493"/>
      <c r="D51" s="1493"/>
      <c r="E51" s="1493"/>
      <c r="F51" s="1493"/>
      <c r="G51" s="1495"/>
      <c r="H51" s="1494"/>
      <c r="I51" s="1494"/>
      <c r="J51" s="1493"/>
      <c r="K51" s="1492"/>
    </row>
    <row r="52" spans="1:11" s="1489" customFormat="1" ht="21" customHeight="1">
      <c r="A52" s="1493"/>
      <c r="B52" s="1494"/>
      <c r="C52" s="1493"/>
      <c r="D52" s="1493"/>
      <c r="E52" s="1493"/>
      <c r="F52" s="1493"/>
      <c r="G52" s="1495"/>
      <c r="H52" s="1494"/>
      <c r="I52" s="1494"/>
      <c r="J52" s="1493"/>
      <c r="K52" s="1492"/>
    </row>
    <row r="53" spans="1:11" s="1489" customFormat="1" ht="21" customHeight="1">
      <c r="A53" s="1493"/>
      <c r="B53" s="1494"/>
      <c r="C53" s="1493"/>
      <c r="D53" s="1493"/>
      <c r="E53" s="1493"/>
      <c r="F53" s="1493"/>
      <c r="G53" s="1495"/>
      <c r="H53" s="1494"/>
      <c r="I53" s="1494"/>
      <c r="J53" s="1493"/>
      <c r="K53" s="1492"/>
    </row>
    <row r="54" spans="1:11" s="1489" customFormat="1" ht="21" customHeight="1">
      <c r="A54" s="1493"/>
      <c r="B54" s="1494"/>
      <c r="C54" s="1493"/>
      <c r="D54" s="1493"/>
      <c r="E54" s="1493"/>
      <c r="F54" s="1493"/>
      <c r="G54" s="1495"/>
      <c r="H54" s="1494"/>
      <c r="I54" s="1494"/>
      <c r="J54" s="1493"/>
      <c r="K54" s="1492"/>
    </row>
    <row r="55" spans="1:11" s="1489" customFormat="1" ht="21" customHeight="1">
      <c r="A55" s="1493"/>
      <c r="B55" s="1494"/>
      <c r="C55" s="1493"/>
      <c r="D55" s="1493"/>
      <c r="E55" s="1493"/>
      <c r="F55" s="1493"/>
      <c r="G55" s="1495"/>
      <c r="H55" s="1494"/>
      <c r="I55" s="1494"/>
      <c r="J55" s="1493"/>
      <c r="K55" s="1492"/>
    </row>
    <row r="56" spans="1:11" s="1489" customFormat="1" ht="21" customHeight="1">
      <c r="A56" s="1493"/>
      <c r="B56" s="1494"/>
      <c r="C56" s="1493"/>
      <c r="D56" s="1493"/>
      <c r="E56" s="1493"/>
      <c r="F56" s="1493"/>
      <c r="G56" s="1495"/>
      <c r="H56" s="1494"/>
      <c r="I56" s="1494"/>
      <c r="J56" s="1493"/>
      <c r="K56" s="1492"/>
    </row>
    <row r="57" spans="1:11" s="1489" customFormat="1" ht="21" customHeight="1">
      <c r="A57" s="1493"/>
      <c r="B57" s="1494"/>
      <c r="C57" s="1493"/>
      <c r="D57" s="1493"/>
      <c r="E57" s="1493"/>
      <c r="F57" s="1493"/>
      <c r="G57" s="1495"/>
      <c r="H57" s="1494"/>
      <c r="I57" s="1494"/>
      <c r="J57" s="1493"/>
      <c r="K57" s="1492"/>
    </row>
    <row r="58" spans="1:11" s="1489" customFormat="1" ht="21" customHeight="1">
      <c r="A58" s="1493"/>
      <c r="B58" s="1494"/>
      <c r="C58" s="1493"/>
      <c r="D58" s="1493"/>
      <c r="E58" s="1493"/>
      <c r="F58" s="1493"/>
      <c r="G58" s="1495"/>
      <c r="H58" s="1494"/>
      <c r="I58" s="1494"/>
      <c r="J58" s="1493"/>
      <c r="K58" s="1492"/>
    </row>
    <row r="59" spans="1:11" s="1489" customFormat="1" ht="21" customHeight="1">
      <c r="A59" s="1493"/>
      <c r="B59" s="1494"/>
      <c r="C59" s="1493"/>
      <c r="D59" s="1493"/>
      <c r="E59" s="1493"/>
      <c r="F59" s="1493"/>
      <c r="G59" s="1495"/>
      <c r="H59" s="1494"/>
      <c r="I59" s="1494"/>
      <c r="J59" s="1493"/>
      <c r="K59" s="1492"/>
    </row>
    <row r="60" spans="1:11" s="1489" customFormat="1" ht="21" customHeight="1">
      <c r="A60" s="1493"/>
      <c r="B60" s="1494"/>
      <c r="C60" s="1493"/>
      <c r="D60" s="1493"/>
      <c r="E60" s="1493"/>
      <c r="F60" s="1493"/>
      <c r="G60" s="1495"/>
      <c r="H60" s="1494"/>
      <c r="I60" s="1494"/>
      <c r="J60" s="1493"/>
      <c r="K60" s="1492"/>
    </row>
    <row r="61" spans="1:11" s="1489" customFormat="1" ht="21" customHeight="1">
      <c r="A61" s="1493"/>
      <c r="B61" s="1494"/>
      <c r="C61" s="1493"/>
      <c r="D61" s="1493"/>
      <c r="E61" s="1493"/>
      <c r="F61" s="1493"/>
      <c r="G61" s="1495"/>
      <c r="H61" s="1494"/>
      <c r="I61" s="1494"/>
      <c r="J61" s="1493"/>
      <c r="K61" s="1492"/>
    </row>
    <row r="62" spans="1:11" s="1489" customFormat="1" ht="21" customHeight="1">
      <c r="A62" s="1493"/>
      <c r="B62" s="1494"/>
      <c r="C62" s="1493"/>
      <c r="D62" s="1493"/>
      <c r="E62" s="1493"/>
      <c r="F62" s="1493"/>
      <c r="G62" s="1495"/>
      <c r="H62" s="1494"/>
      <c r="I62" s="1494"/>
      <c r="J62" s="1493"/>
      <c r="K62" s="1492"/>
    </row>
    <row r="63" spans="1:11" s="1489" customFormat="1" ht="21" customHeight="1">
      <c r="A63" s="1493"/>
      <c r="B63" s="1494"/>
      <c r="C63" s="1493"/>
      <c r="D63" s="1493"/>
      <c r="E63" s="1493"/>
      <c r="F63" s="1493"/>
      <c r="G63" s="1495"/>
      <c r="H63" s="1494"/>
      <c r="I63" s="1494"/>
      <c r="J63" s="1493"/>
      <c r="K63" s="1492"/>
    </row>
    <row r="64" spans="1:11" s="1489" customFormat="1" ht="21" customHeight="1">
      <c r="A64" s="1493"/>
      <c r="B64" s="1494"/>
      <c r="C64" s="1493"/>
      <c r="D64" s="1493"/>
      <c r="E64" s="1493"/>
      <c r="F64" s="1493"/>
      <c r="G64" s="1495"/>
      <c r="H64" s="1494"/>
      <c r="I64" s="1494"/>
      <c r="J64" s="1493"/>
      <c r="K64" s="1492"/>
    </row>
    <row r="65" spans="1:11" s="1489" customFormat="1" ht="21" customHeight="1">
      <c r="A65" s="1493"/>
      <c r="B65" s="1494"/>
      <c r="C65" s="1493"/>
      <c r="D65" s="1493"/>
      <c r="E65" s="1493"/>
      <c r="F65" s="1493"/>
      <c r="G65" s="1495"/>
      <c r="H65" s="1494"/>
      <c r="I65" s="1494"/>
      <c r="J65" s="1493"/>
      <c r="K65" s="1492"/>
    </row>
    <row r="66" spans="1:11" s="1489" customFormat="1" ht="21" customHeight="1">
      <c r="A66" s="1493"/>
      <c r="B66" s="1494"/>
      <c r="C66" s="1493"/>
      <c r="D66" s="1493"/>
      <c r="E66" s="1493"/>
      <c r="F66" s="1493"/>
      <c r="G66" s="1495"/>
      <c r="H66" s="1494"/>
      <c r="I66" s="1494"/>
      <c r="J66" s="1493"/>
      <c r="K66" s="1492"/>
    </row>
    <row r="67" spans="1:11" s="1489" customFormat="1" ht="21" customHeight="1">
      <c r="A67" s="1493"/>
      <c r="B67" s="1494"/>
      <c r="C67" s="1493"/>
      <c r="D67" s="1493"/>
      <c r="E67" s="1493"/>
      <c r="F67" s="1493"/>
      <c r="G67" s="1495"/>
      <c r="H67" s="1494"/>
      <c r="I67" s="1494"/>
      <c r="J67" s="1493"/>
      <c r="K67" s="1492"/>
    </row>
    <row r="68" spans="1:11" s="1489" customFormat="1" ht="21" customHeight="1">
      <c r="A68" s="1493"/>
      <c r="B68" s="1494"/>
      <c r="C68" s="1493"/>
      <c r="D68" s="1493"/>
      <c r="E68" s="1493"/>
      <c r="F68" s="1493"/>
      <c r="G68" s="1495"/>
      <c r="H68" s="1494"/>
      <c r="I68" s="1494"/>
      <c r="J68" s="1493"/>
      <c r="K68" s="1492"/>
    </row>
    <row r="69" spans="1:11" s="1489" customFormat="1" ht="21" customHeight="1">
      <c r="A69" s="1493"/>
      <c r="B69" s="1494"/>
      <c r="C69" s="1493"/>
      <c r="D69" s="1493"/>
      <c r="E69" s="1493"/>
      <c r="F69" s="1493"/>
      <c r="G69" s="1495"/>
      <c r="H69" s="1494"/>
      <c r="I69" s="1494"/>
      <c r="J69" s="1493"/>
      <c r="K69" s="1492"/>
    </row>
    <row r="70" spans="1:11" s="1489" customFormat="1" ht="21" customHeight="1">
      <c r="A70" s="1493"/>
      <c r="B70" s="1494"/>
      <c r="C70" s="1493"/>
      <c r="D70" s="1493"/>
      <c r="E70" s="1493"/>
      <c r="F70" s="1493"/>
      <c r="G70" s="1495"/>
      <c r="H70" s="1494"/>
      <c r="I70" s="1494"/>
      <c r="J70" s="1493"/>
      <c r="K70" s="1492"/>
    </row>
    <row r="71" spans="1:11" s="1489" customFormat="1" ht="21" customHeight="1">
      <c r="A71" s="1493"/>
      <c r="B71" s="1494"/>
      <c r="C71" s="1493"/>
      <c r="D71" s="1493"/>
      <c r="E71" s="1493"/>
      <c r="F71" s="1493"/>
      <c r="G71" s="1495"/>
      <c r="H71" s="1494"/>
      <c r="I71" s="1494"/>
      <c r="J71" s="1493"/>
      <c r="K71" s="1492"/>
    </row>
    <row r="72" spans="1:11" s="1489" customFormat="1" ht="21" customHeight="1">
      <c r="A72" s="1493"/>
      <c r="B72" s="1494"/>
      <c r="C72" s="1493"/>
      <c r="D72" s="1493"/>
      <c r="E72" s="1493"/>
      <c r="F72" s="1493"/>
      <c r="G72" s="1495"/>
      <c r="H72" s="1494"/>
      <c r="I72" s="1494"/>
      <c r="J72" s="1493"/>
      <c r="K72" s="1492"/>
    </row>
    <row r="73" spans="1:11" s="1489" customFormat="1" ht="21" customHeight="1">
      <c r="A73" s="1493"/>
      <c r="B73" s="1494"/>
      <c r="C73" s="1493"/>
      <c r="D73" s="1493"/>
      <c r="E73" s="1493"/>
      <c r="F73" s="1493"/>
      <c r="G73" s="1495"/>
      <c r="H73" s="1494"/>
      <c r="I73" s="1494"/>
      <c r="J73" s="1493"/>
      <c r="K73" s="1492"/>
    </row>
    <row r="74" spans="1:11" s="1489" customFormat="1" ht="21" customHeight="1">
      <c r="A74" s="1493"/>
      <c r="B74" s="1494"/>
      <c r="C74" s="1493"/>
      <c r="D74" s="1493"/>
      <c r="E74" s="1493"/>
      <c r="F74" s="1493"/>
      <c r="G74" s="1495"/>
      <c r="H74" s="1494"/>
      <c r="I74" s="1494"/>
      <c r="J74" s="1493"/>
      <c r="K74" s="1492"/>
    </row>
    <row r="75" spans="1:11" s="1489" customFormat="1" ht="21" customHeight="1">
      <c r="A75" s="1493"/>
      <c r="B75" s="1494"/>
      <c r="C75" s="1493"/>
      <c r="D75" s="1493"/>
      <c r="E75" s="1493"/>
      <c r="F75" s="1493"/>
      <c r="G75" s="1495"/>
      <c r="H75" s="1494"/>
      <c r="I75" s="1494"/>
      <c r="J75" s="1493"/>
      <c r="K75" s="1492"/>
    </row>
    <row r="76" spans="1:11" s="1489" customFormat="1" ht="21" customHeight="1">
      <c r="A76" s="1493"/>
      <c r="B76" s="1494"/>
      <c r="C76" s="1493"/>
      <c r="D76" s="1493"/>
      <c r="E76" s="1493"/>
      <c r="F76" s="1493"/>
      <c r="G76" s="1495"/>
      <c r="H76" s="1494"/>
      <c r="I76" s="1494"/>
      <c r="J76" s="1493"/>
      <c r="K76" s="1492"/>
    </row>
    <row r="77" spans="1:11" s="1489" customFormat="1" ht="21" customHeight="1">
      <c r="A77" s="1493"/>
      <c r="B77" s="1494"/>
      <c r="C77" s="1493"/>
      <c r="D77" s="1493"/>
      <c r="E77" s="1493"/>
      <c r="F77" s="1493"/>
      <c r="G77" s="1495"/>
      <c r="H77" s="1494"/>
      <c r="I77" s="1494"/>
      <c r="J77" s="1493"/>
      <c r="K77" s="1492"/>
    </row>
    <row r="78" spans="1:11" s="1489" customFormat="1" ht="21" customHeight="1">
      <c r="A78" s="1493"/>
      <c r="B78" s="1494"/>
      <c r="C78" s="1493"/>
      <c r="D78" s="1493"/>
      <c r="E78" s="1493"/>
      <c r="F78" s="1493"/>
      <c r="G78" s="1495"/>
      <c r="H78" s="1494"/>
      <c r="I78" s="1494"/>
      <c r="J78" s="1493"/>
      <c r="K78" s="1492"/>
    </row>
    <row r="79" spans="1:11" s="1489" customFormat="1" ht="21" customHeight="1">
      <c r="A79" s="1493"/>
      <c r="B79" s="1494"/>
      <c r="C79" s="1493"/>
      <c r="D79" s="1493"/>
      <c r="E79" s="1493"/>
      <c r="F79" s="1493"/>
      <c r="G79" s="1495"/>
      <c r="H79" s="1494"/>
      <c r="I79" s="1494"/>
      <c r="J79" s="1493"/>
      <c r="K79" s="1492"/>
    </row>
    <row r="80" spans="1:11" s="1489" customFormat="1" ht="21" customHeight="1">
      <c r="A80" s="1493"/>
      <c r="B80" s="1494"/>
      <c r="C80" s="1493"/>
      <c r="D80" s="1493"/>
      <c r="E80" s="1493"/>
      <c r="F80" s="1493"/>
      <c r="G80" s="1495"/>
      <c r="H80" s="1494"/>
      <c r="I80" s="1494"/>
      <c r="J80" s="1493"/>
      <c r="K80" s="1492"/>
    </row>
    <row r="81" spans="1:11" s="1489" customFormat="1" ht="21" customHeight="1">
      <c r="A81" s="1493"/>
      <c r="B81" s="1494"/>
      <c r="C81" s="1493"/>
      <c r="D81" s="1493"/>
      <c r="E81" s="1493"/>
      <c r="F81" s="1493"/>
      <c r="G81" s="1495"/>
      <c r="H81" s="1494"/>
      <c r="I81" s="1494"/>
      <c r="J81" s="1493"/>
      <c r="K81" s="1492"/>
    </row>
    <row r="82" spans="1:11" s="1489" customFormat="1" ht="21" customHeight="1">
      <c r="A82" s="1493"/>
      <c r="B82" s="1494"/>
      <c r="C82" s="1493"/>
      <c r="D82" s="1493"/>
      <c r="E82" s="1493"/>
      <c r="F82" s="1493"/>
      <c r="G82" s="1495"/>
      <c r="H82" s="1494"/>
      <c r="I82" s="1494"/>
      <c r="J82" s="1493"/>
      <c r="K82" s="1492"/>
    </row>
    <row r="83" spans="1:11" s="1489" customFormat="1" ht="21" customHeight="1">
      <c r="A83" s="1493"/>
      <c r="B83" s="1494"/>
      <c r="C83" s="1493"/>
      <c r="D83" s="1493"/>
      <c r="E83" s="1493"/>
      <c r="F83" s="1493"/>
      <c r="G83" s="1495"/>
      <c r="H83" s="1494"/>
      <c r="I83" s="1494"/>
      <c r="J83" s="1493"/>
      <c r="K83" s="1492"/>
    </row>
    <row r="84" spans="1:11" s="1489" customFormat="1" ht="21" customHeight="1">
      <c r="A84" s="1493"/>
      <c r="B84" s="1494"/>
      <c r="C84" s="1493"/>
      <c r="D84" s="1493"/>
      <c r="E84" s="1493"/>
      <c r="F84" s="1493"/>
      <c r="G84" s="1495"/>
      <c r="H84" s="1494"/>
      <c r="I84" s="1494"/>
      <c r="J84" s="1493"/>
      <c r="K84" s="1492"/>
    </row>
    <row r="85" spans="1:11" s="1489" customFormat="1" ht="21" customHeight="1">
      <c r="A85" s="1493"/>
      <c r="B85" s="1494"/>
      <c r="C85" s="1493"/>
      <c r="D85" s="1493"/>
      <c r="E85" s="1493"/>
      <c r="F85" s="1493"/>
      <c r="G85" s="1495"/>
      <c r="H85" s="1494"/>
      <c r="I85" s="1494"/>
      <c r="J85" s="1493"/>
      <c r="K85" s="1492"/>
    </row>
    <row r="86" spans="1:11" s="1489" customFormat="1" ht="21" customHeight="1">
      <c r="A86" s="1493"/>
      <c r="B86" s="1494"/>
      <c r="C86" s="1493"/>
      <c r="D86" s="1493"/>
      <c r="E86" s="1493"/>
      <c r="F86" s="1493"/>
      <c r="G86" s="1495"/>
      <c r="H86" s="1494"/>
      <c r="I86" s="1494"/>
      <c r="J86" s="1493"/>
      <c r="K86" s="1492"/>
    </row>
    <row r="87" spans="1:11" s="1489" customFormat="1" ht="21" customHeight="1">
      <c r="A87" s="1493"/>
      <c r="B87" s="1494"/>
      <c r="C87" s="1493"/>
      <c r="D87" s="1493"/>
      <c r="E87" s="1493"/>
      <c r="F87" s="1493"/>
      <c r="G87" s="1495"/>
      <c r="H87" s="1494"/>
      <c r="I87" s="1494"/>
      <c r="J87" s="1493"/>
      <c r="K87" s="1492"/>
    </row>
    <row r="88" spans="1:11" s="1489" customFormat="1" ht="21" customHeight="1">
      <c r="A88" s="1493"/>
      <c r="B88" s="1494"/>
      <c r="C88" s="1493"/>
      <c r="D88" s="1493"/>
      <c r="E88" s="1493"/>
      <c r="F88" s="1493"/>
      <c r="G88" s="1495"/>
      <c r="H88" s="1494"/>
      <c r="I88" s="1494"/>
      <c r="J88" s="1493"/>
      <c r="K88" s="1492"/>
    </row>
    <row r="89" spans="1:11" s="1489" customFormat="1" ht="21" customHeight="1">
      <c r="A89" s="1493"/>
      <c r="B89" s="1494"/>
      <c r="C89" s="1493"/>
      <c r="D89" s="1493"/>
      <c r="E89" s="1493"/>
      <c r="F89" s="1493"/>
      <c r="G89" s="1495"/>
      <c r="H89" s="1494"/>
      <c r="I89" s="1494"/>
      <c r="J89" s="1493"/>
      <c r="K89" s="1492"/>
    </row>
    <row r="90" spans="1:11" s="1489" customFormat="1" ht="21" customHeight="1">
      <c r="A90" s="1493"/>
      <c r="B90" s="1494"/>
      <c r="C90" s="1493"/>
      <c r="D90" s="1493"/>
      <c r="E90" s="1493"/>
      <c r="F90" s="1493"/>
      <c r="G90" s="1495"/>
      <c r="H90" s="1494"/>
      <c r="I90" s="1494"/>
      <c r="J90" s="1493"/>
      <c r="K90" s="1492"/>
    </row>
    <row r="91" spans="1:11" s="1489" customFormat="1" ht="21" customHeight="1">
      <c r="A91" s="1493"/>
      <c r="B91" s="1494"/>
      <c r="C91" s="1493"/>
      <c r="D91" s="1493"/>
      <c r="E91" s="1493"/>
      <c r="F91" s="1493"/>
      <c r="G91" s="1495"/>
      <c r="H91" s="1494"/>
      <c r="I91" s="1494"/>
      <c r="J91" s="1493"/>
      <c r="K91" s="1492"/>
    </row>
    <row r="92" spans="1:11" s="1489" customFormat="1" ht="21" customHeight="1">
      <c r="A92" s="1493"/>
      <c r="B92" s="1494"/>
      <c r="C92" s="1493"/>
      <c r="D92" s="1493"/>
      <c r="E92" s="1493"/>
      <c r="F92" s="1493"/>
      <c r="G92" s="1495"/>
      <c r="H92" s="1494"/>
      <c r="I92" s="1494"/>
      <c r="J92" s="1493"/>
      <c r="K92" s="1492"/>
    </row>
    <row r="93" spans="1:11" s="1489" customFormat="1" ht="21" customHeight="1">
      <c r="A93" s="1493"/>
      <c r="B93" s="1494"/>
      <c r="C93" s="1493"/>
      <c r="D93" s="1493"/>
      <c r="E93" s="1493"/>
      <c r="F93" s="1493"/>
      <c r="G93" s="1495"/>
      <c r="H93" s="1494"/>
      <c r="I93" s="1494"/>
      <c r="J93" s="1493"/>
      <c r="K93" s="1492"/>
    </row>
    <row r="94" spans="1:11" s="1489" customFormat="1" ht="21" customHeight="1">
      <c r="A94" s="1493"/>
      <c r="B94" s="1494"/>
      <c r="C94" s="1493"/>
      <c r="D94" s="1493"/>
      <c r="E94" s="1493"/>
      <c r="F94" s="1493"/>
      <c r="G94" s="1495"/>
      <c r="H94" s="1494"/>
      <c r="I94" s="1494"/>
      <c r="J94" s="1493"/>
      <c r="K94" s="1492"/>
    </row>
    <row r="95" spans="1:11" s="1489" customFormat="1" ht="21" customHeight="1">
      <c r="A95" s="1493"/>
      <c r="B95" s="1494"/>
      <c r="C95" s="1493"/>
      <c r="D95" s="1493"/>
      <c r="E95" s="1493"/>
      <c r="F95" s="1493"/>
      <c r="G95" s="1495"/>
      <c r="H95" s="1494"/>
      <c r="I95" s="1494"/>
      <c r="J95" s="1493"/>
      <c r="K95" s="1492"/>
    </row>
    <row r="96" spans="1:11" s="1489" customFormat="1" ht="21" customHeight="1">
      <c r="A96" s="1493"/>
      <c r="B96" s="1494"/>
      <c r="C96" s="1493"/>
      <c r="D96" s="1493"/>
      <c r="E96" s="1493"/>
      <c r="F96" s="1493"/>
      <c r="G96" s="1495"/>
      <c r="H96" s="1494"/>
      <c r="I96" s="1494"/>
      <c r="J96" s="1493"/>
      <c r="K96" s="1492"/>
    </row>
    <row r="97" spans="1:11" s="1489" customFormat="1" ht="21" customHeight="1">
      <c r="A97" s="1493"/>
      <c r="B97" s="1494"/>
      <c r="C97" s="1493"/>
      <c r="D97" s="1493"/>
      <c r="E97" s="1493"/>
      <c r="F97" s="1493"/>
      <c r="G97" s="1495"/>
      <c r="H97" s="1494"/>
      <c r="I97" s="1494"/>
      <c r="J97" s="1493"/>
      <c r="K97" s="1492"/>
    </row>
    <row r="98" spans="1:11" s="1489" customFormat="1" ht="21" customHeight="1">
      <c r="A98" s="1493"/>
      <c r="B98" s="1494"/>
      <c r="C98" s="1493"/>
      <c r="D98" s="1493"/>
      <c r="E98" s="1493"/>
      <c r="F98" s="1493"/>
      <c r="G98" s="1495"/>
      <c r="H98" s="1494"/>
      <c r="I98" s="1494"/>
      <c r="J98" s="1493"/>
      <c r="K98" s="1492"/>
    </row>
    <row r="99" spans="1:11" s="1489" customFormat="1" ht="21" customHeight="1">
      <c r="A99" s="1493"/>
      <c r="B99" s="1494"/>
      <c r="C99" s="1493"/>
      <c r="D99" s="1493"/>
      <c r="E99" s="1493"/>
      <c r="F99" s="1493"/>
      <c r="G99" s="1495"/>
      <c r="H99" s="1494"/>
      <c r="I99" s="1494"/>
      <c r="J99" s="1493"/>
      <c r="K99" s="1492"/>
    </row>
    <row r="100" spans="1:11" s="1489" customFormat="1" ht="21" customHeight="1">
      <c r="A100" s="1493"/>
      <c r="B100" s="1494"/>
      <c r="C100" s="1493"/>
      <c r="D100" s="1493"/>
      <c r="E100" s="1493"/>
      <c r="F100" s="1493"/>
      <c r="G100" s="1495"/>
      <c r="H100" s="1494"/>
      <c r="I100" s="1494"/>
      <c r="J100" s="1493"/>
      <c r="K100" s="1492"/>
    </row>
    <row r="101" spans="1:11" s="1489" customFormat="1" ht="21" customHeight="1">
      <c r="A101" s="1493"/>
      <c r="B101" s="1494"/>
      <c r="C101" s="1493"/>
      <c r="D101" s="1493"/>
      <c r="E101" s="1493"/>
      <c r="F101" s="1493"/>
      <c r="G101" s="1495"/>
      <c r="H101" s="1494"/>
      <c r="I101" s="1494"/>
      <c r="J101" s="1493"/>
      <c r="K101" s="1492"/>
    </row>
    <row r="102" spans="1:11" s="1489" customFormat="1" ht="21" customHeight="1">
      <c r="A102" s="1493"/>
      <c r="B102" s="1494"/>
      <c r="C102" s="1493"/>
      <c r="D102" s="1493"/>
      <c r="E102" s="1493"/>
      <c r="F102" s="1493"/>
      <c r="G102" s="1495"/>
      <c r="H102" s="1494"/>
      <c r="I102" s="1494"/>
      <c r="J102" s="1493"/>
      <c r="K102" s="1492"/>
    </row>
    <row r="103" spans="1:11" s="1489" customFormat="1" ht="21" customHeight="1">
      <c r="A103" s="1493"/>
      <c r="B103" s="1494"/>
      <c r="C103" s="1493"/>
      <c r="D103" s="1493"/>
      <c r="E103" s="1493"/>
      <c r="F103" s="1493"/>
      <c r="G103" s="1495"/>
      <c r="H103" s="1494"/>
      <c r="I103" s="1494"/>
      <c r="J103" s="1493"/>
      <c r="K103" s="1492"/>
    </row>
    <row r="104" spans="1:11" s="1489" customFormat="1" ht="21" customHeight="1">
      <c r="A104" s="1493"/>
      <c r="B104" s="1494"/>
      <c r="C104" s="1493"/>
      <c r="D104" s="1493"/>
      <c r="E104" s="1493"/>
      <c r="F104" s="1493"/>
      <c r="G104" s="1495"/>
      <c r="H104" s="1494"/>
      <c r="I104" s="1494"/>
      <c r="J104" s="1493"/>
      <c r="K104" s="1492"/>
    </row>
    <row r="105" spans="1:11" s="1489" customFormat="1" ht="21" customHeight="1">
      <c r="A105" s="1493"/>
      <c r="B105" s="1494"/>
      <c r="C105" s="1493"/>
      <c r="D105" s="1493"/>
      <c r="E105" s="1493"/>
      <c r="F105" s="1493"/>
      <c r="G105" s="1495"/>
      <c r="H105" s="1494"/>
      <c r="I105" s="1494"/>
      <c r="J105" s="1493"/>
      <c r="K105" s="1492"/>
    </row>
    <row r="106" spans="1:11" s="1489" customFormat="1" ht="21" customHeight="1">
      <c r="A106" s="1493"/>
      <c r="B106" s="1494"/>
      <c r="C106" s="1493"/>
      <c r="D106" s="1493"/>
      <c r="E106" s="1493"/>
      <c r="F106" s="1493"/>
      <c r="G106" s="1495"/>
      <c r="H106" s="1494"/>
      <c r="I106" s="1494"/>
      <c r="J106" s="1493"/>
      <c r="K106" s="1492"/>
    </row>
    <row r="107" spans="1:11" s="1489" customFormat="1" ht="21" customHeight="1">
      <c r="A107" s="1493"/>
      <c r="B107" s="1494"/>
      <c r="C107" s="1493"/>
      <c r="D107" s="1493"/>
      <c r="E107" s="1493"/>
      <c r="F107" s="1493"/>
      <c r="G107" s="1495"/>
      <c r="H107" s="1494"/>
      <c r="I107" s="1494"/>
      <c r="J107" s="1493"/>
      <c r="K107" s="1492"/>
    </row>
    <row r="108" spans="1:11" s="1489" customFormat="1" ht="21" customHeight="1">
      <c r="A108" s="1493"/>
      <c r="B108" s="1494"/>
      <c r="C108" s="1493"/>
      <c r="D108" s="1493"/>
      <c r="E108" s="1493"/>
      <c r="F108" s="1493"/>
      <c r="G108" s="1495"/>
      <c r="H108" s="1494"/>
      <c r="I108" s="1494"/>
      <c r="J108" s="1493"/>
      <c r="K108" s="1492"/>
    </row>
    <row r="109" spans="1:11" s="1489" customFormat="1" ht="21" customHeight="1">
      <c r="A109" s="1493"/>
      <c r="B109" s="1494"/>
      <c r="C109" s="1493"/>
      <c r="D109" s="1493"/>
      <c r="E109" s="1493"/>
      <c r="F109" s="1493"/>
      <c r="G109" s="1495"/>
      <c r="H109" s="1494"/>
      <c r="I109" s="1494"/>
      <c r="J109" s="1493"/>
      <c r="K109" s="1492"/>
    </row>
    <row r="110" spans="1:11" s="1489" customFormat="1" ht="21" customHeight="1">
      <c r="A110" s="1493"/>
      <c r="B110" s="1494"/>
      <c r="C110" s="1493"/>
      <c r="D110" s="1493"/>
      <c r="E110" s="1493"/>
      <c r="F110" s="1493"/>
      <c r="G110" s="1495"/>
      <c r="H110" s="1494"/>
      <c r="I110" s="1494"/>
      <c r="J110" s="1493"/>
      <c r="K110" s="1492"/>
    </row>
    <row r="111" spans="1:11" s="1489" customFormat="1" ht="21" customHeight="1">
      <c r="A111" s="1493"/>
      <c r="B111" s="1494"/>
      <c r="C111" s="1493"/>
      <c r="D111" s="1493"/>
      <c r="E111" s="1493"/>
      <c r="F111" s="1493"/>
      <c r="G111" s="1495"/>
      <c r="H111" s="1494"/>
      <c r="I111" s="1494"/>
      <c r="J111" s="1493"/>
      <c r="K111" s="1492"/>
    </row>
    <row r="112" spans="1:11" s="1489" customFormat="1" ht="21" customHeight="1">
      <c r="A112" s="1493"/>
      <c r="B112" s="1494"/>
      <c r="C112" s="1493"/>
      <c r="D112" s="1493"/>
      <c r="E112" s="1493"/>
      <c r="F112" s="1493"/>
      <c r="G112" s="1495"/>
      <c r="H112" s="1494"/>
      <c r="I112" s="1494"/>
      <c r="J112" s="1493"/>
      <c r="K112" s="1492"/>
    </row>
    <row r="113" spans="1:11" s="1489" customFormat="1" ht="21" customHeight="1">
      <c r="A113" s="1493"/>
      <c r="B113" s="1494"/>
      <c r="C113" s="1493"/>
      <c r="D113" s="1493"/>
      <c r="E113" s="1493"/>
      <c r="F113" s="1493"/>
      <c r="G113" s="1495"/>
      <c r="H113" s="1494"/>
      <c r="I113" s="1494"/>
      <c r="J113" s="1493"/>
      <c r="K113" s="1492"/>
    </row>
    <row r="114" spans="1:11" s="1489" customFormat="1" ht="21" customHeight="1">
      <c r="A114" s="1493"/>
      <c r="B114" s="1494"/>
      <c r="C114" s="1493"/>
      <c r="D114" s="1493"/>
      <c r="E114" s="1493"/>
      <c r="F114" s="1493"/>
      <c r="G114" s="1495"/>
      <c r="H114" s="1494"/>
      <c r="I114" s="1494"/>
      <c r="J114" s="1493"/>
      <c r="K114" s="1492"/>
    </row>
    <row r="115" spans="1:11" s="1489" customFormat="1" ht="21" customHeight="1">
      <c r="A115" s="1493"/>
      <c r="B115" s="1494"/>
      <c r="C115" s="1493"/>
      <c r="D115" s="1493"/>
      <c r="E115" s="1493"/>
      <c r="F115" s="1493"/>
      <c r="G115" s="1495"/>
      <c r="H115" s="1494"/>
      <c r="I115" s="1494"/>
      <c r="J115" s="1493"/>
      <c r="K115" s="1492"/>
    </row>
    <row r="116" spans="1:11" s="1489" customFormat="1" ht="21" customHeight="1">
      <c r="A116" s="1493"/>
      <c r="B116" s="1494"/>
      <c r="C116" s="1493"/>
      <c r="D116" s="1493"/>
      <c r="E116" s="1493"/>
      <c r="F116" s="1493"/>
      <c r="G116" s="1495"/>
      <c r="H116" s="1494"/>
      <c r="I116" s="1494"/>
      <c r="J116" s="1493"/>
      <c r="K116" s="1492"/>
    </row>
    <row r="117" spans="1:11" s="1489" customFormat="1" ht="21" customHeight="1">
      <c r="A117" s="1493"/>
      <c r="B117" s="1494"/>
      <c r="C117" s="1493"/>
      <c r="D117" s="1493"/>
      <c r="E117" s="1493"/>
      <c r="F117" s="1493"/>
      <c r="G117" s="1495"/>
      <c r="H117" s="1494"/>
      <c r="I117" s="1494"/>
      <c r="J117" s="1493"/>
      <c r="K117" s="1492"/>
    </row>
    <row r="118" spans="1:11" s="1489" customFormat="1" ht="21" customHeight="1">
      <c r="A118" s="1493"/>
      <c r="B118" s="1494"/>
      <c r="C118" s="1493"/>
      <c r="D118" s="1493"/>
      <c r="E118" s="1493"/>
      <c r="F118" s="1493"/>
      <c r="G118" s="1495"/>
      <c r="H118" s="1494"/>
      <c r="I118" s="1494"/>
      <c r="J118" s="1493"/>
      <c r="K118" s="1492"/>
    </row>
    <row r="119" spans="1:11" s="1489" customFormat="1" ht="21" customHeight="1">
      <c r="A119" s="1493"/>
      <c r="B119" s="1494"/>
      <c r="C119" s="1493"/>
      <c r="D119" s="1493"/>
      <c r="E119" s="1493"/>
      <c r="F119" s="1493"/>
      <c r="G119" s="1495"/>
      <c r="H119" s="1494"/>
      <c r="I119" s="1494"/>
      <c r="J119" s="1493"/>
      <c r="K119" s="1492"/>
    </row>
    <row r="120" spans="1:11" s="1489" customFormat="1" ht="21" customHeight="1">
      <c r="A120" s="1493"/>
      <c r="B120" s="1494"/>
      <c r="C120" s="1493"/>
      <c r="D120" s="1493"/>
      <c r="E120" s="1493"/>
      <c r="F120" s="1493"/>
      <c r="G120" s="1495"/>
      <c r="H120" s="1494"/>
      <c r="I120" s="1494"/>
      <c r="J120" s="1493"/>
      <c r="K120" s="1492"/>
    </row>
    <row r="121" spans="1:11" s="1489" customFormat="1" ht="21" customHeight="1">
      <c r="A121" s="1493"/>
      <c r="B121" s="1494"/>
      <c r="C121" s="1493"/>
      <c r="D121" s="1493"/>
      <c r="E121" s="1493"/>
      <c r="F121" s="1493"/>
      <c r="G121" s="1495"/>
      <c r="H121" s="1494"/>
      <c r="I121" s="1494"/>
      <c r="J121" s="1493"/>
      <c r="K121" s="1492"/>
    </row>
    <row r="122" spans="1:11" s="1489" customFormat="1" ht="21" customHeight="1">
      <c r="A122" s="1493"/>
      <c r="B122" s="1494"/>
      <c r="C122" s="1493"/>
      <c r="D122" s="1493"/>
      <c r="E122" s="1493"/>
      <c r="F122" s="1493"/>
      <c r="G122" s="1495"/>
      <c r="H122" s="1494"/>
      <c r="I122" s="1494"/>
      <c r="J122" s="1493"/>
      <c r="K122" s="1492"/>
    </row>
    <row r="123" spans="1:11" s="1489" customFormat="1" ht="21" customHeight="1">
      <c r="A123" s="1493"/>
      <c r="B123" s="1494"/>
      <c r="C123" s="1493"/>
      <c r="D123" s="1493"/>
      <c r="E123" s="1493"/>
      <c r="F123" s="1493"/>
      <c r="G123" s="1495"/>
      <c r="H123" s="1494"/>
      <c r="I123" s="1494"/>
      <c r="J123" s="1493"/>
      <c r="K123" s="1492"/>
    </row>
    <row r="124" spans="1:11" s="1489" customFormat="1" ht="21" customHeight="1">
      <c r="A124" s="1493"/>
      <c r="B124" s="1494"/>
      <c r="C124" s="1493"/>
      <c r="D124" s="1493"/>
      <c r="E124" s="1493"/>
      <c r="F124" s="1493"/>
      <c r="G124" s="1495"/>
      <c r="H124" s="1494"/>
      <c r="I124" s="1494"/>
      <c r="J124" s="1493"/>
      <c r="K124" s="1492"/>
    </row>
    <row r="125" spans="1:11" s="1489" customFormat="1" ht="21" customHeight="1">
      <c r="A125" s="1493"/>
      <c r="B125" s="1494"/>
      <c r="C125" s="1493"/>
      <c r="D125" s="1493"/>
      <c r="E125" s="1493"/>
      <c r="F125" s="1493"/>
      <c r="G125" s="1495"/>
      <c r="H125" s="1494"/>
      <c r="I125" s="1494"/>
      <c r="J125" s="1493"/>
      <c r="K125" s="1492"/>
    </row>
    <row r="126" spans="1:11" s="1489" customFormat="1" ht="21" customHeight="1">
      <c r="A126" s="1493"/>
      <c r="B126" s="1494"/>
      <c r="C126" s="1493"/>
      <c r="D126" s="1493"/>
      <c r="E126" s="1493"/>
      <c r="F126" s="1493"/>
      <c r="G126" s="1495"/>
      <c r="H126" s="1494"/>
      <c r="I126" s="1494"/>
      <c r="J126" s="1493"/>
      <c r="K126" s="1492"/>
    </row>
    <row r="127" spans="1:11" s="1489" customFormat="1" ht="21" customHeight="1">
      <c r="A127" s="1493"/>
      <c r="B127" s="1494"/>
      <c r="C127" s="1493"/>
      <c r="D127" s="1493"/>
      <c r="E127" s="1493"/>
      <c r="F127" s="1493"/>
      <c r="G127" s="1495"/>
      <c r="H127" s="1494"/>
      <c r="I127" s="1494"/>
      <c r="J127" s="1493"/>
      <c r="K127" s="1492"/>
    </row>
    <row r="128" spans="1:11" s="1489" customFormat="1" ht="21" customHeight="1">
      <c r="A128" s="1493"/>
      <c r="B128" s="1494"/>
      <c r="C128" s="1493"/>
      <c r="D128" s="1493"/>
      <c r="E128" s="1493"/>
      <c r="F128" s="1493"/>
      <c r="G128" s="1495"/>
      <c r="H128" s="1494"/>
      <c r="I128" s="1494"/>
      <c r="J128" s="1493"/>
      <c r="K128" s="1492"/>
    </row>
    <row r="129" spans="1:11" s="1489" customFormat="1" ht="21" customHeight="1">
      <c r="A129" s="1493"/>
      <c r="B129" s="1494"/>
      <c r="C129" s="1493"/>
      <c r="D129" s="1493"/>
      <c r="E129" s="1493"/>
      <c r="F129" s="1493"/>
      <c r="G129" s="1495"/>
      <c r="H129" s="1494"/>
      <c r="I129" s="1494"/>
      <c r="J129" s="1493"/>
      <c r="K129" s="1492"/>
    </row>
    <row r="130" spans="1:11" s="1489" customFormat="1" ht="21" customHeight="1">
      <c r="A130" s="1493"/>
      <c r="B130" s="1494"/>
      <c r="C130" s="1493"/>
      <c r="D130" s="1493"/>
      <c r="E130" s="1493"/>
      <c r="F130" s="1493"/>
      <c r="G130" s="1495"/>
      <c r="H130" s="1494"/>
      <c r="I130" s="1494"/>
      <c r="J130" s="1493"/>
      <c r="K130" s="1492"/>
    </row>
    <row r="131" spans="1:11" s="1489" customFormat="1" ht="21" customHeight="1">
      <c r="A131" s="1493"/>
      <c r="B131" s="1494"/>
      <c r="C131" s="1493"/>
      <c r="D131" s="1493"/>
      <c r="E131" s="1493"/>
      <c r="F131" s="1493"/>
      <c r="G131" s="1495"/>
      <c r="H131" s="1494"/>
      <c r="I131" s="1494"/>
      <c r="J131" s="1493"/>
      <c r="K131" s="1492"/>
    </row>
    <row r="132" spans="1:11" s="1489" customFormat="1" ht="21" customHeight="1">
      <c r="A132" s="1493"/>
      <c r="B132" s="1494"/>
      <c r="C132" s="1493"/>
      <c r="D132" s="1493"/>
      <c r="E132" s="1493"/>
      <c r="F132" s="1493"/>
      <c r="G132" s="1495"/>
      <c r="H132" s="1494"/>
      <c r="I132" s="1494"/>
      <c r="J132" s="1493"/>
      <c r="K132" s="1492"/>
    </row>
    <row r="133" spans="1:11" s="1489" customFormat="1" ht="21" customHeight="1">
      <c r="A133" s="1493"/>
      <c r="B133" s="1494"/>
      <c r="C133" s="1493"/>
      <c r="D133" s="1493"/>
      <c r="E133" s="1493"/>
      <c r="F133" s="1493"/>
      <c r="G133" s="1495"/>
      <c r="H133" s="1494"/>
      <c r="I133" s="1494"/>
      <c r="J133" s="1493"/>
      <c r="K133" s="1492"/>
    </row>
    <row r="134" spans="1:11" s="1489" customFormat="1" ht="21" customHeight="1">
      <c r="A134" s="1493"/>
      <c r="B134" s="1494"/>
      <c r="C134" s="1493"/>
      <c r="D134" s="1493"/>
      <c r="E134" s="1493"/>
      <c r="F134" s="1493"/>
      <c r="G134" s="1495"/>
      <c r="H134" s="1494"/>
      <c r="I134" s="1494"/>
      <c r="J134" s="1493"/>
      <c r="K134" s="1492"/>
    </row>
    <row r="135" spans="1:11" s="1489" customFormat="1" ht="21" customHeight="1">
      <c r="A135" s="1493"/>
      <c r="B135" s="1494"/>
      <c r="C135" s="1493"/>
      <c r="D135" s="1493"/>
      <c r="E135" s="1493"/>
      <c r="F135" s="1493"/>
      <c r="G135" s="1495"/>
      <c r="H135" s="1494"/>
      <c r="I135" s="1494"/>
      <c r="J135" s="1493"/>
      <c r="K135" s="1492"/>
    </row>
    <row r="136" spans="1:11" s="1489" customFormat="1" ht="21" customHeight="1">
      <c r="A136" s="1493"/>
      <c r="B136" s="1494"/>
      <c r="C136" s="1493"/>
      <c r="D136" s="1493"/>
      <c r="E136" s="1493"/>
      <c r="F136" s="1493"/>
      <c r="G136" s="1495"/>
      <c r="H136" s="1494"/>
      <c r="I136" s="1494"/>
      <c r="J136" s="1493"/>
      <c r="K136" s="1492"/>
    </row>
    <row r="137" spans="1:11" s="1489" customFormat="1" ht="21" customHeight="1">
      <c r="A137" s="1493"/>
      <c r="B137" s="1494"/>
      <c r="C137" s="1493"/>
      <c r="D137" s="1493"/>
      <c r="E137" s="1493"/>
      <c r="F137" s="1493"/>
      <c r="G137" s="1495"/>
      <c r="H137" s="1494"/>
      <c r="I137" s="1494"/>
      <c r="J137" s="1493"/>
      <c r="K137" s="1492"/>
    </row>
    <row r="138" spans="1:11" s="1489" customFormat="1" ht="21" customHeight="1">
      <c r="A138" s="1493"/>
      <c r="B138" s="1494"/>
      <c r="C138" s="1493"/>
      <c r="D138" s="1493"/>
      <c r="E138" s="1493"/>
      <c r="F138" s="1493"/>
      <c r="G138" s="1495"/>
      <c r="H138" s="1494"/>
      <c r="I138" s="1494"/>
      <c r="J138" s="1493"/>
      <c r="K138" s="1492"/>
    </row>
    <row r="139" spans="1:11" s="1489" customFormat="1" ht="21" customHeight="1">
      <c r="A139" s="1493"/>
      <c r="B139" s="1494"/>
      <c r="C139" s="1493"/>
      <c r="D139" s="1493"/>
      <c r="E139" s="1493"/>
      <c r="F139" s="1493"/>
      <c r="G139" s="1495"/>
      <c r="H139" s="1494"/>
      <c r="I139" s="1494"/>
      <c r="J139" s="1493"/>
      <c r="K139" s="1492"/>
    </row>
    <row r="140" spans="1:11" s="1489" customFormat="1" ht="21" customHeight="1">
      <c r="A140" s="1493"/>
      <c r="B140" s="1494"/>
      <c r="C140" s="1493"/>
      <c r="D140" s="1493"/>
      <c r="E140" s="1493"/>
      <c r="F140" s="1493"/>
      <c r="G140" s="1495"/>
      <c r="H140" s="1494"/>
      <c r="I140" s="1494"/>
      <c r="J140" s="1493"/>
      <c r="K140" s="1492"/>
    </row>
    <row r="141" spans="1:11" s="1489" customFormat="1" ht="21" customHeight="1">
      <c r="A141" s="1493"/>
      <c r="B141" s="1494"/>
      <c r="C141" s="1493"/>
      <c r="D141" s="1493"/>
      <c r="E141" s="1493"/>
      <c r="F141" s="1493"/>
      <c r="G141" s="1495"/>
      <c r="H141" s="1494"/>
      <c r="I141" s="1494"/>
      <c r="J141" s="1493"/>
      <c r="K141" s="1492"/>
    </row>
    <row r="142" spans="1:11" s="1489" customFormat="1" ht="21" customHeight="1">
      <c r="A142" s="1493"/>
      <c r="B142" s="1494"/>
      <c r="C142" s="1493"/>
      <c r="D142" s="1493"/>
      <c r="E142" s="1493"/>
      <c r="F142" s="1493"/>
      <c r="G142" s="1495"/>
      <c r="H142" s="1494"/>
      <c r="I142" s="1494"/>
      <c r="J142" s="1493"/>
      <c r="K142" s="1492"/>
    </row>
    <row r="143" spans="1:11" s="1489" customFormat="1" ht="21" customHeight="1">
      <c r="A143" s="1493"/>
      <c r="B143" s="1494"/>
      <c r="C143" s="1493"/>
      <c r="D143" s="1493"/>
      <c r="E143" s="1493"/>
      <c r="F143" s="1493"/>
      <c r="G143" s="1495"/>
      <c r="H143" s="1494"/>
      <c r="I143" s="1494"/>
      <c r="J143" s="1493"/>
      <c r="K143" s="1492"/>
    </row>
    <row r="144" spans="1:11" s="1489" customFormat="1" ht="21" customHeight="1">
      <c r="A144" s="1493"/>
      <c r="B144" s="1494"/>
      <c r="C144" s="1493"/>
      <c r="D144" s="1493"/>
      <c r="E144" s="1493"/>
      <c r="F144" s="1493"/>
      <c r="G144" s="1495"/>
      <c r="H144" s="1494"/>
      <c r="I144" s="1494"/>
      <c r="J144" s="1493"/>
      <c r="K144" s="1492"/>
    </row>
    <row r="145" spans="1:11" s="1489" customFormat="1" ht="21" customHeight="1">
      <c r="A145" s="1493"/>
      <c r="B145" s="1494"/>
      <c r="C145" s="1493"/>
      <c r="D145" s="1493"/>
      <c r="E145" s="1493"/>
      <c r="F145" s="1493"/>
      <c r="G145" s="1495"/>
      <c r="H145" s="1494"/>
      <c r="I145" s="1494"/>
      <c r="J145" s="1493"/>
      <c r="K145" s="1492"/>
    </row>
    <row r="146" spans="1:11" s="1489" customFormat="1" ht="21" customHeight="1">
      <c r="A146" s="1493"/>
      <c r="B146" s="1494"/>
      <c r="C146" s="1493"/>
      <c r="D146" s="1493"/>
      <c r="E146" s="1493"/>
      <c r="F146" s="1493"/>
      <c r="G146" s="1495"/>
      <c r="H146" s="1494"/>
      <c r="I146" s="1494"/>
      <c r="J146" s="1493"/>
      <c r="K146" s="1492"/>
    </row>
    <row r="147" spans="1:11" s="1489" customFormat="1" ht="21" customHeight="1">
      <c r="A147" s="1493"/>
      <c r="B147" s="1494"/>
      <c r="C147" s="1493"/>
      <c r="D147" s="1493"/>
      <c r="E147" s="1493"/>
      <c r="F147" s="1493"/>
      <c r="G147" s="1495"/>
      <c r="H147" s="1494"/>
      <c r="I147" s="1494"/>
      <c r="J147" s="1493"/>
      <c r="K147" s="1492"/>
    </row>
    <row r="148" spans="1:11" s="1489" customFormat="1" ht="21" customHeight="1">
      <c r="A148" s="1493"/>
      <c r="B148" s="1494"/>
      <c r="C148" s="1493"/>
      <c r="D148" s="1493"/>
      <c r="E148" s="1493"/>
      <c r="F148" s="1493"/>
      <c r="G148" s="1495"/>
      <c r="H148" s="1494"/>
      <c r="I148" s="1494"/>
      <c r="J148" s="1493"/>
      <c r="K148" s="1492"/>
    </row>
    <row r="149" spans="1:11" s="1489" customFormat="1" ht="21" customHeight="1">
      <c r="A149" s="1493"/>
      <c r="B149" s="1494"/>
      <c r="C149" s="1493"/>
      <c r="D149" s="1493"/>
      <c r="E149" s="1493"/>
      <c r="F149" s="1493"/>
      <c r="G149" s="1495"/>
      <c r="H149" s="1494"/>
      <c r="I149" s="1494"/>
      <c r="J149" s="1493"/>
      <c r="K149" s="1492"/>
    </row>
    <row r="150" spans="1:11" s="1489" customFormat="1" ht="21" customHeight="1">
      <c r="A150" s="1493"/>
      <c r="B150" s="1494"/>
      <c r="C150" s="1493"/>
      <c r="D150" s="1493"/>
      <c r="E150" s="1493"/>
      <c r="F150" s="1493"/>
      <c r="G150" s="1495"/>
      <c r="H150" s="1494"/>
      <c r="I150" s="1494"/>
      <c r="J150" s="1493"/>
      <c r="K150" s="1492"/>
    </row>
    <row r="151" spans="1:11" s="1489" customFormat="1" ht="21" customHeight="1">
      <c r="A151" s="1493"/>
      <c r="B151" s="1494"/>
      <c r="C151" s="1493"/>
      <c r="D151" s="1493"/>
      <c r="E151" s="1493"/>
      <c r="F151" s="1493"/>
      <c r="G151" s="1495"/>
      <c r="H151" s="1494"/>
      <c r="I151" s="1494"/>
      <c r="J151" s="1493"/>
      <c r="K151" s="1492"/>
    </row>
    <row r="152" spans="1:11" s="1489" customFormat="1" ht="21" customHeight="1">
      <c r="A152" s="1493"/>
      <c r="B152" s="1494"/>
      <c r="C152" s="1493"/>
      <c r="D152" s="1493"/>
      <c r="E152" s="1493"/>
      <c r="F152" s="1493"/>
      <c r="G152" s="1495"/>
      <c r="H152" s="1494"/>
      <c r="I152" s="1494"/>
      <c r="J152" s="1493"/>
      <c r="K152" s="1492"/>
    </row>
    <row r="153" spans="1:11" s="1489" customFormat="1" ht="21" customHeight="1">
      <c r="A153" s="1493"/>
      <c r="B153" s="1494"/>
      <c r="C153" s="1493"/>
      <c r="D153" s="1493"/>
      <c r="E153" s="1493"/>
      <c r="F153" s="1493"/>
      <c r="G153" s="1495"/>
      <c r="H153" s="1494"/>
      <c r="I153" s="1494"/>
      <c r="J153" s="1493"/>
      <c r="K153" s="1492"/>
    </row>
    <row r="154" spans="1:11" s="1489" customFormat="1" ht="21" customHeight="1">
      <c r="A154" s="1493"/>
      <c r="B154" s="1494"/>
      <c r="C154" s="1493"/>
      <c r="D154" s="1493"/>
      <c r="E154" s="1493"/>
      <c r="F154" s="1493"/>
      <c r="G154" s="1495"/>
      <c r="H154" s="1494"/>
      <c r="I154" s="1494"/>
      <c r="J154" s="1493"/>
      <c r="K154" s="1492"/>
    </row>
    <row r="155" spans="1:11" s="1489" customFormat="1" ht="21" customHeight="1">
      <c r="A155" s="1493"/>
      <c r="B155" s="1494"/>
      <c r="C155" s="1493"/>
      <c r="D155" s="1493"/>
      <c r="E155" s="1493"/>
      <c r="F155" s="1493"/>
      <c r="G155" s="1495"/>
      <c r="H155" s="1494"/>
      <c r="I155" s="1494"/>
      <c r="J155" s="1493"/>
      <c r="K155" s="1492"/>
    </row>
    <row r="156" spans="1:11" s="1489" customFormat="1" ht="21" customHeight="1">
      <c r="A156" s="1493"/>
      <c r="B156" s="1494"/>
      <c r="C156" s="1493"/>
      <c r="D156" s="1493"/>
      <c r="E156" s="1493"/>
      <c r="F156" s="1493"/>
      <c r="G156" s="1495"/>
      <c r="H156" s="1494"/>
      <c r="I156" s="1494"/>
      <c r="J156" s="1493"/>
      <c r="K156" s="1492"/>
    </row>
    <row r="157" spans="1:11" s="1489" customFormat="1" ht="21" customHeight="1">
      <c r="A157" s="1493"/>
      <c r="B157" s="1494"/>
      <c r="C157" s="1493"/>
      <c r="D157" s="1493"/>
      <c r="E157" s="1493"/>
      <c r="F157" s="1493"/>
      <c r="G157" s="1495"/>
      <c r="H157" s="1494"/>
      <c r="I157" s="1494"/>
      <c r="J157" s="1493"/>
      <c r="K157" s="1492"/>
    </row>
    <row r="158" spans="1:11" s="1489" customFormat="1" ht="21" customHeight="1">
      <c r="A158" s="1493"/>
      <c r="B158" s="1494"/>
      <c r="C158" s="1493"/>
      <c r="D158" s="1493"/>
      <c r="E158" s="1493"/>
      <c r="F158" s="1493"/>
      <c r="G158" s="1495"/>
      <c r="H158" s="1494"/>
      <c r="I158" s="1494"/>
      <c r="J158" s="1493"/>
      <c r="K158" s="1492"/>
    </row>
    <row r="159" spans="1:11" s="1489" customFormat="1" ht="21" customHeight="1">
      <c r="A159" s="1493"/>
      <c r="B159" s="1494"/>
      <c r="C159" s="1493"/>
      <c r="D159" s="1493"/>
      <c r="E159" s="1493"/>
      <c r="F159" s="1493"/>
      <c r="G159" s="1495"/>
      <c r="H159" s="1494"/>
      <c r="I159" s="1494"/>
      <c r="J159" s="1493"/>
      <c r="K159" s="1492"/>
    </row>
    <row r="160" spans="1:11" s="1489" customFormat="1" ht="21" customHeight="1">
      <c r="A160" s="1493"/>
      <c r="B160" s="1494"/>
      <c r="C160" s="1493"/>
      <c r="D160" s="1493"/>
      <c r="E160" s="1493"/>
      <c r="F160" s="1493"/>
      <c r="G160" s="1495"/>
      <c r="H160" s="1494"/>
      <c r="I160" s="1494"/>
      <c r="J160" s="1493"/>
      <c r="K160" s="1492"/>
    </row>
    <row r="161" spans="1:11" s="1489" customFormat="1" ht="21" customHeight="1">
      <c r="A161" s="1493"/>
      <c r="B161" s="1494"/>
      <c r="C161" s="1493"/>
      <c r="D161" s="1493"/>
      <c r="E161" s="1493"/>
      <c r="F161" s="1493"/>
      <c r="G161" s="1495"/>
      <c r="H161" s="1494"/>
      <c r="I161" s="1494"/>
      <c r="J161" s="1493"/>
      <c r="K161" s="1492"/>
    </row>
    <row r="162" spans="1:11" s="1489" customFormat="1" ht="21" customHeight="1">
      <c r="A162" s="1493"/>
      <c r="B162" s="1494"/>
      <c r="C162" s="1493"/>
      <c r="D162" s="1493"/>
      <c r="E162" s="1493"/>
      <c r="F162" s="1493"/>
      <c r="G162" s="1495"/>
      <c r="H162" s="1494"/>
      <c r="I162" s="1494"/>
      <c r="J162" s="1493"/>
      <c r="K162" s="1492"/>
    </row>
    <row r="163" spans="1:11" s="1489" customFormat="1" ht="21" customHeight="1">
      <c r="A163" s="1493"/>
      <c r="B163" s="1494"/>
      <c r="C163" s="1493"/>
      <c r="D163" s="1493"/>
      <c r="E163" s="1493"/>
      <c r="F163" s="1493"/>
      <c r="G163" s="1495"/>
      <c r="H163" s="1494"/>
      <c r="I163" s="1494"/>
      <c r="J163" s="1493"/>
      <c r="K163" s="1492"/>
    </row>
    <row r="164" spans="1:11" s="1489" customFormat="1" ht="21" customHeight="1">
      <c r="A164" s="1493"/>
      <c r="B164" s="1494"/>
      <c r="C164" s="1493"/>
      <c r="D164" s="1493"/>
      <c r="E164" s="1493"/>
      <c r="F164" s="1493"/>
      <c r="G164" s="1495"/>
      <c r="H164" s="1494"/>
      <c r="I164" s="1494"/>
      <c r="J164" s="1493"/>
      <c r="K164" s="1492"/>
    </row>
    <row r="165" spans="1:11" s="1489" customFormat="1" ht="21" customHeight="1">
      <c r="A165" s="1493"/>
      <c r="B165" s="1494"/>
      <c r="C165" s="1493"/>
      <c r="D165" s="1493"/>
      <c r="E165" s="1493"/>
      <c r="F165" s="1493"/>
      <c r="G165" s="1495"/>
      <c r="H165" s="1494"/>
      <c r="I165" s="1494"/>
      <c r="J165" s="1493"/>
      <c r="K165" s="1492"/>
    </row>
    <row r="166" spans="1:11" s="1489" customFormat="1" ht="21" customHeight="1">
      <c r="A166" s="1493"/>
      <c r="B166" s="1494"/>
      <c r="C166" s="1493"/>
      <c r="D166" s="1493"/>
      <c r="E166" s="1493"/>
      <c r="F166" s="1493"/>
      <c r="G166" s="1495"/>
      <c r="H166" s="1494"/>
      <c r="I166" s="1494"/>
      <c r="J166" s="1493"/>
      <c r="K166" s="1492"/>
    </row>
    <row r="167" spans="1:11" s="1489" customFormat="1" ht="21" customHeight="1">
      <c r="A167" s="1493"/>
      <c r="B167" s="1494"/>
      <c r="C167" s="1493"/>
      <c r="D167" s="1493"/>
      <c r="E167" s="1493"/>
      <c r="F167" s="1493"/>
      <c r="G167" s="1495"/>
      <c r="H167" s="1494"/>
      <c r="I167" s="1494"/>
      <c r="J167" s="1493"/>
      <c r="K167" s="1492"/>
    </row>
    <row r="168" spans="1:11" s="1489" customFormat="1" ht="21" customHeight="1">
      <c r="A168" s="1493"/>
      <c r="B168" s="1494"/>
      <c r="C168" s="1493"/>
      <c r="D168" s="1493"/>
      <c r="E168" s="1493"/>
      <c r="F168" s="1493"/>
      <c r="G168" s="1495"/>
      <c r="H168" s="1494"/>
      <c r="I168" s="1494"/>
      <c r="J168" s="1493"/>
      <c r="K168" s="1492"/>
    </row>
    <row r="169" spans="1:11" s="1489" customFormat="1" ht="21" customHeight="1">
      <c r="A169" s="1493"/>
      <c r="B169" s="1494"/>
      <c r="C169" s="1493"/>
      <c r="D169" s="1493"/>
      <c r="E169" s="1493"/>
      <c r="F169" s="1493"/>
      <c r="G169" s="1495"/>
      <c r="H169" s="1494"/>
      <c r="I169" s="1494"/>
      <c r="J169" s="1493"/>
      <c r="K169" s="1492"/>
    </row>
    <row r="170" spans="1:11" s="1489" customFormat="1" ht="21" customHeight="1">
      <c r="A170" s="1493"/>
      <c r="B170" s="1494"/>
      <c r="C170" s="1493"/>
      <c r="D170" s="1493"/>
      <c r="E170" s="1493"/>
      <c r="F170" s="1493"/>
      <c r="G170" s="1495"/>
      <c r="H170" s="1494"/>
      <c r="I170" s="1494"/>
      <c r="J170" s="1493"/>
      <c r="K170" s="1492"/>
    </row>
    <row r="171" spans="1:11" s="1489" customFormat="1" ht="21" customHeight="1">
      <c r="A171" s="1493"/>
      <c r="B171" s="1494"/>
      <c r="C171" s="1493"/>
      <c r="D171" s="1493"/>
      <c r="E171" s="1493"/>
      <c r="F171" s="1493"/>
      <c r="G171" s="1495"/>
      <c r="H171" s="1494"/>
      <c r="I171" s="1494"/>
      <c r="J171" s="1493"/>
      <c r="K171" s="1492"/>
    </row>
    <row r="172" spans="1:11" s="1489" customFormat="1" ht="21" customHeight="1">
      <c r="A172" s="1493"/>
      <c r="B172" s="1494"/>
      <c r="C172" s="1493"/>
      <c r="D172" s="1493"/>
      <c r="E172" s="1493"/>
      <c r="F172" s="1493"/>
      <c r="G172" s="1495"/>
      <c r="H172" s="1494"/>
      <c r="I172" s="1494"/>
      <c r="J172" s="1493"/>
      <c r="K172" s="1492"/>
    </row>
    <row r="173" spans="1:11" s="1489" customFormat="1" ht="21" customHeight="1">
      <c r="A173" s="1493"/>
      <c r="B173" s="1494"/>
      <c r="C173" s="1493"/>
      <c r="D173" s="1493"/>
      <c r="E173" s="1493"/>
      <c r="F173" s="1493"/>
      <c r="G173" s="1495"/>
      <c r="H173" s="1494"/>
      <c r="I173" s="1494"/>
      <c r="J173" s="1493"/>
      <c r="K173" s="1492"/>
    </row>
    <row r="174" spans="1:11" s="1489" customFormat="1" ht="21" customHeight="1">
      <c r="A174" s="1493"/>
      <c r="B174" s="1494"/>
      <c r="C174" s="1493"/>
      <c r="D174" s="1493"/>
      <c r="E174" s="1493"/>
      <c r="F174" s="1493"/>
      <c r="G174" s="1495"/>
      <c r="H174" s="1494"/>
      <c r="I174" s="1494"/>
      <c r="J174" s="1493"/>
      <c r="K174" s="1492"/>
    </row>
    <row r="175" spans="1:11" s="1489" customFormat="1" ht="21" customHeight="1">
      <c r="A175" s="1493"/>
      <c r="B175" s="1494"/>
      <c r="C175" s="1493"/>
      <c r="D175" s="1493"/>
      <c r="E175" s="1493"/>
      <c r="F175" s="1493"/>
      <c r="G175" s="1495"/>
      <c r="H175" s="1494"/>
      <c r="I175" s="1494"/>
      <c r="J175" s="1493"/>
      <c r="K175" s="1492"/>
    </row>
    <row r="176" spans="1:11" s="1489" customFormat="1" ht="21" customHeight="1">
      <c r="A176" s="1493"/>
      <c r="B176" s="1494"/>
      <c r="C176" s="1493"/>
      <c r="D176" s="1493"/>
      <c r="E176" s="1493"/>
      <c r="F176" s="1493"/>
      <c r="G176" s="1495"/>
      <c r="H176" s="1494"/>
      <c r="I176" s="1494"/>
      <c r="J176" s="1493"/>
      <c r="K176" s="1492"/>
    </row>
    <row r="177" spans="1:11" s="1489" customFormat="1" ht="21" customHeight="1">
      <c r="A177" s="1493"/>
      <c r="B177" s="1494"/>
      <c r="C177" s="1493"/>
      <c r="D177" s="1493"/>
      <c r="E177" s="1493"/>
      <c r="F177" s="1493"/>
      <c r="G177" s="1495"/>
      <c r="H177" s="1494"/>
      <c r="I177" s="1494"/>
      <c r="J177" s="1493"/>
      <c r="K177" s="1492"/>
    </row>
    <row r="178" spans="1:11" s="1489" customFormat="1" ht="21" customHeight="1">
      <c r="A178" s="1493"/>
      <c r="B178" s="1494"/>
      <c r="C178" s="1493"/>
      <c r="D178" s="1493"/>
      <c r="E178" s="1493"/>
      <c r="F178" s="1493"/>
      <c r="G178" s="1495"/>
      <c r="H178" s="1494"/>
      <c r="I178" s="1494"/>
      <c r="J178" s="1493"/>
      <c r="K178" s="1492"/>
    </row>
    <row r="179" spans="1:11" s="1489" customFormat="1" ht="21" customHeight="1">
      <c r="A179" s="1493"/>
      <c r="B179" s="1494"/>
      <c r="C179" s="1493"/>
      <c r="D179" s="1493"/>
      <c r="E179" s="1493"/>
      <c r="F179" s="1493"/>
      <c r="G179" s="1495"/>
      <c r="H179" s="1494"/>
      <c r="I179" s="1494"/>
      <c r="J179" s="1493"/>
      <c r="K179" s="1492"/>
    </row>
    <row r="180" spans="1:11" s="1489" customFormat="1" ht="21" customHeight="1">
      <c r="A180" s="1493"/>
      <c r="B180" s="1494"/>
      <c r="C180" s="1493"/>
      <c r="D180" s="1493"/>
      <c r="E180" s="1493"/>
      <c r="F180" s="1493"/>
      <c r="G180" s="1495"/>
      <c r="H180" s="1494"/>
      <c r="I180" s="1494"/>
      <c r="J180" s="1493"/>
      <c r="K180" s="1492"/>
    </row>
    <row r="181" spans="1:11" s="1489" customFormat="1" ht="21" customHeight="1">
      <c r="A181" s="1493"/>
      <c r="B181" s="1494"/>
      <c r="C181" s="1493"/>
      <c r="D181" s="1493"/>
      <c r="E181" s="1493"/>
      <c r="F181" s="1493"/>
      <c r="G181" s="1495"/>
      <c r="H181" s="1494"/>
      <c r="I181" s="1494"/>
      <c r="J181" s="1493"/>
      <c r="K181" s="1492"/>
    </row>
    <row r="182" spans="1:11" s="1489" customFormat="1" ht="21" customHeight="1">
      <c r="A182" s="1493"/>
      <c r="B182" s="1494"/>
      <c r="C182" s="1493"/>
      <c r="D182" s="1493"/>
      <c r="E182" s="1493"/>
      <c r="F182" s="1493"/>
      <c r="G182" s="1495"/>
      <c r="H182" s="1494"/>
      <c r="I182" s="1494"/>
      <c r="J182" s="1493"/>
      <c r="K182" s="1492"/>
    </row>
    <row r="183" spans="1:11" s="1489" customFormat="1" ht="21" customHeight="1">
      <c r="A183" s="1493"/>
      <c r="B183" s="1494"/>
      <c r="C183" s="1493"/>
      <c r="D183" s="1493"/>
      <c r="E183" s="1493"/>
      <c r="F183" s="1493"/>
      <c r="G183" s="1495"/>
      <c r="H183" s="1494"/>
      <c r="I183" s="1494"/>
      <c r="J183" s="1493"/>
      <c r="K183" s="1492"/>
    </row>
    <row r="184" spans="1:11" s="1489" customFormat="1" ht="21" customHeight="1">
      <c r="A184" s="1493"/>
      <c r="B184" s="1494"/>
      <c r="C184" s="1493"/>
      <c r="D184" s="1493"/>
      <c r="E184" s="1493"/>
      <c r="F184" s="1493"/>
      <c r="G184" s="1495"/>
      <c r="H184" s="1494"/>
      <c r="I184" s="1494"/>
      <c r="J184" s="1493"/>
      <c r="K184" s="1492"/>
    </row>
    <row r="185" spans="1:11" s="1489" customFormat="1" ht="21" customHeight="1">
      <c r="A185" s="1493"/>
      <c r="B185" s="1494"/>
      <c r="C185" s="1493"/>
      <c r="D185" s="1493"/>
      <c r="E185" s="1493"/>
      <c r="F185" s="1493"/>
      <c r="G185" s="1495"/>
      <c r="H185" s="1494"/>
      <c r="I185" s="1494"/>
      <c r="J185" s="1493"/>
      <c r="K185" s="1492"/>
    </row>
    <row r="186" spans="1:11" s="1489" customFormat="1" ht="21" customHeight="1">
      <c r="A186" s="1493"/>
      <c r="B186" s="1494"/>
      <c r="C186" s="1493"/>
      <c r="D186" s="1493"/>
      <c r="E186" s="1493"/>
      <c r="F186" s="1493"/>
      <c r="G186" s="1495"/>
      <c r="H186" s="1494"/>
      <c r="I186" s="1494"/>
      <c r="J186" s="1493"/>
      <c r="K186" s="1492"/>
    </row>
    <row r="187" spans="1:11" s="1489" customFormat="1" ht="21" customHeight="1">
      <c r="A187" s="1493"/>
      <c r="B187" s="1494"/>
      <c r="C187" s="1493"/>
      <c r="D187" s="1493"/>
      <c r="E187" s="1493"/>
      <c r="F187" s="1493"/>
      <c r="G187" s="1495"/>
      <c r="H187" s="1494"/>
      <c r="I187" s="1494"/>
      <c r="J187" s="1493"/>
      <c r="K187" s="1492"/>
    </row>
    <row r="188" spans="1:11" s="1489" customFormat="1" ht="21" customHeight="1">
      <c r="A188" s="1493"/>
      <c r="B188" s="1494"/>
      <c r="C188" s="1493"/>
      <c r="D188" s="1493"/>
      <c r="E188" s="1493"/>
      <c r="F188" s="1493"/>
      <c r="G188" s="1495"/>
      <c r="H188" s="1494"/>
      <c r="I188" s="1494"/>
      <c r="J188" s="1493"/>
      <c r="K188" s="1492"/>
    </row>
    <row r="189" spans="1:11" s="1489" customFormat="1" ht="21" customHeight="1">
      <c r="A189" s="1493"/>
      <c r="B189" s="1494"/>
      <c r="C189" s="1493"/>
      <c r="D189" s="1493"/>
      <c r="E189" s="1493"/>
      <c r="F189" s="1493"/>
      <c r="G189" s="1495"/>
      <c r="H189" s="1494"/>
      <c r="I189" s="1494"/>
      <c r="J189" s="1493"/>
      <c r="K189" s="1492"/>
    </row>
    <row r="190" spans="1:11" s="1489" customFormat="1" ht="21" customHeight="1">
      <c r="A190" s="1493"/>
      <c r="B190" s="1494"/>
      <c r="C190" s="1493"/>
      <c r="D190" s="1493"/>
      <c r="E190" s="1493"/>
      <c r="F190" s="1493"/>
      <c r="G190" s="1495"/>
      <c r="H190" s="1494"/>
      <c r="I190" s="1494"/>
      <c r="J190" s="1493"/>
      <c r="K190" s="1492"/>
    </row>
    <row r="191" spans="1:11" s="1489" customFormat="1" ht="21" customHeight="1">
      <c r="A191" s="1493"/>
      <c r="B191" s="1494"/>
      <c r="C191" s="1493"/>
      <c r="D191" s="1493"/>
      <c r="E191" s="1493"/>
      <c r="F191" s="1493"/>
      <c r="G191" s="1495"/>
      <c r="H191" s="1494"/>
      <c r="I191" s="1494"/>
      <c r="J191" s="1493"/>
      <c r="K191" s="1492"/>
    </row>
    <row r="192" spans="1:11" s="1489" customFormat="1" ht="21" customHeight="1">
      <c r="A192" s="1493"/>
      <c r="B192" s="1494"/>
      <c r="C192" s="1493"/>
      <c r="D192" s="1493"/>
      <c r="E192" s="1493"/>
      <c r="F192" s="1493"/>
      <c r="G192" s="1495"/>
      <c r="H192" s="1494"/>
      <c r="I192" s="1494"/>
      <c r="J192" s="1493"/>
      <c r="K192" s="1492"/>
    </row>
    <row r="193" spans="1:11" s="1489" customFormat="1" ht="21" customHeight="1">
      <c r="A193" s="1493"/>
      <c r="B193" s="1494"/>
      <c r="C193" s="1493"/>
      <c r="D193" s="1493"/>
      <c r="E193" s="1493"/>
      <c r="F193" s="1493"/>
      <c r="G193" s="1495"/>
      <c r="H193" s="1494"/>
      <c r="I193" s="1494"/>
      <c r="J193" s="1493"/>
      <c r="K193" s="1492"/>
    </row>
    <row r="194" spans="1:11" s="1489" customFormat="1" ht="21" customHeight="1">
      <c r="A194" s="1493"/>
      <c r="B194" s="1494"/>
      <c r="C194" s="1493"/>
      <c r="D194" s="1493"/>
      <c r="E194" s="1493"/>
      <c r="F194" s="1493"/>
      <c r="G194" s="1495"/>
      <c r="H194" s="1494"/>
      <c r="I194" s="1494"/>
      <c r="J194" s="1493"/>
      <c r="K194" s="1492"/>
    </row>
    <row r="195" spans="1:11" s="1489" customFormat="1" ht="21" customHeight="1">
      <c r="A195" s="1493"/>
      <c r="B195" s="1494"/>
      <c r="C195" s="1493"/>
      <c r="D195" s="1493"/>
      <c r="E195" s="1493"/>
      <c r="F195" s="1493"/>
      <c r="G195" s="1495"/>
      <c r="H195" s="1494"/>
      <c r="I195" s="1494"/>
      <c r="J195" s="1493"/>
      <c r="K195" s="1492"/>
    </row>
    <row r="196" spans="1:11" s="1489" customFormat="1" ht="21" customHeight="1">
      <c r="A196" s="1493"/>
      <c r="B196" s="1494"/>
      <c r="C196" s="1493"/>
      <c r="D196" s="1493"/>
      <c r="E196" s="1493"/>
      <c r="F196" s="1493"/>
      <c r="G196" s="1495"/>
      <c r="H196" s="1494"/>
      <c r="I196" s="1494"/>
      <c r="J196" s="1493"/>
      <c r="K196" s="1492"/>
    </row>
    <row r="197" spans="1:11" s="1489" customFormat="1" ht="21" customHeight="1">
      <c r="A197" s="1493"/>
      <c r="B197" s="1494"/>
      <c r="C197" s="1493"/>
      <c r="D197" s="1493"/>
      <c r="E197" s="1493"/>
      <c r="F197" s="1493"/>
      <c r="G197" s="1495"/>
      <c r="H197" s="1494"/>
      <c r="I197" s="1494"/>
      <c r="J197" s="1493"/>
      <c r="K197" s="1492"/>
    </row>
    <row r="198" spans="1:11" s="1489" customFormat="1" ht="21" customHeight="1">
      <c r="A198" s="1493"/>
      <c r="B198" s="1494"/>
      <c r="C198" s="1493"/>
      <c r="D198" s="1493"/>
      <c r="E198" s="1493"/>
      <c r="F198" s="1493"/>
      <c r="G198" s="1495"/>
      <c r="H198" s="1494"/>
      <c r="I198" s="1494"/>
      <c r="J198" s="1493"/>
      <c r="K198" s="1492"/>
    </row>
    <row r="199" spans="1:11" s="1489" customFormat="1" ht="21" customHeight="1">
      <c r="A199" s="1493"/>
      <c r="B199" s="1494"/>
      <c r="C199" s="1493"/>
      <c r="D199" s="1493"/>
      <c r="E199" s="1493"/>
      <c r="F199" s="1493"/>
      <c r="G199" s="1495"/>
      <c r="H199" s="1494"/>
      <c r="I199" s="1494"/>
      <c r="J199" s="1493"/>
      <c r="K199" s="1492"/>
    </row>
    <row r="200" spans="1:11" s="1489" customFormat="1" ht="21" customHeight="1">
      <c r="A200" s="1493"/>
      <c r="B200" s="1494"/>
      <c r="C200" s="1493"/>
      <c r="D200" s="1493"/>
      <c r="E200" s="1493"/>
      <c r="F200" s="1493"/>
      <c r="G200" s="1495"/>
      <c r="H200" s="1494"/>
      <c r="I200" s="1494"/>
      <c r="J200" s="1493"/>
      <c r="K200" s="1492"/>
    </row>
    <row r="201" spans="1:11" s="1489" customFormat="1" ht="21" customHeight="1">
      <c r="A201" s="1493"/>
      <c r="B201" s="1494"/>
      <c r="C201" s="1493"/>
      <c r="D201" s="1493"/>
      <c r="E201" s="1493"/>
      <c r="F201" s="1493"/>
      <c r="G201" s="1495"/>
      <c r="H201" s="1494"/>
      <c r="I201" s="1494"/>
      <c r="J201" s="1493"/>
      <c r="K201" s="1492"/>
    </row>
    <row r="202" spans="1:11" s="1489" customFormat="1" ht="21" customHeight="1">
      <c r="A202" s="1493"/>
      <c r="B202" s="1494"/>
      <c r="C202" s="1493"/>
      <c r="D202" s="1493"/>
      <c r="E202" s="1493"/>
      <c r="F202" s="1493"/>
      <c r="G202" s="1495"/>
      <c r="H202" s="1494"/>
      <c r="I202" s="1494"/>
      <c r="J202" s="1493"/>
      <c r="K202" s="1492"/>
    </row>
    <row r="203" spans="1:11" s="1489" customFormat="1" ht="21" customHeight="1">
      <c r="A203" s="1493"/>
      <c r="B203" s="1494"/>
      <c r="C203" s="1493"/>
      <c r="D203" s="1493"/>
      <c r="E203" s="1493"/>
      <c r="F203" s="1493"/>
      <c r="G203" s="1495"/>
      <c r="H203" s="1494"/>
      <c r="I203" s="1494"/>
      <c r="J203" s="1493"/>
      <c r="K203" s="1492"/>
    </row>
    <row r="204" spans="1:11" s="1489" customFormat="1" ht="21" customHeight="1">
      <c r="A204" s="1493"/>
      <c r="B204" s="1494"/>
      <c r="C204" s="1493"/>
      <c r="D204" s="1493"/>
      <c r="E204" s="1493"/>
      <c r="F204" s="1493"/>
      <c r="G204" s="1495"/>
      <c r="H204" s="1494"/>
      <c r="I204" s="1494"/>
      <c r="J204" s="1493"/>
      <c r="K204" s="1492"/>
    </row>
    <row r="205" spans="1:11" s="1489" customFormat="1" ht="21" customHeight="1">
      <c r="A205" s="1493"/>
      <c r="B205" s="1494"/>
      <c r="C205" s="1493"/>
      <c r="D205" s="1493"/>
      <c r="E205" s="1493"/>
      <c r="F205" s="1493"/>
      <c r="G205" s="1495"/>
      <c r="H205" s="1494"/>
      <c r="I205" s="1494"/>
      <c r="J205" s="1493"/>
      <c r="K205" s="1492"/>
    </row>
    <row r="206" spans="1:11" s="1489" customFormat="1" ht="21" customHeight="1">
      <c r="A206" s="1493"/>
      <c r="B206" s="1494"/>
      <c r="C206" s="1493"/>
      <c r="D206" s="1493"/>
      <c r="E206" s="1493"/>
      <c r="F206" s="1493"/>
      <c r="G206" s="1495"/>
      <c r="H206" s="1494"/>
      <c r="I206" s="1494"/>
      <c r="J206" s="1493"/>
      <c r="K206" s="1492"/>
    </row>
    <row r="207" spans="1:11" s="1489" customFormat="1" ht="21" customHeight="1">
      <c r="A207" s="1493"/>
      <c r="B207" s="1494"/>
      <c r="C207" s="1493"/>
      <c r="D207" s="1493"/>
      <c r="E207" s="1493"/>
      <c r="F207" s="1493"/>
      <c r="G207" s="1495"/>
      <c r="H207" s="1494"/>
      <c r="I207" s="1494"/>
      <c r="J207" s="1493"/>
      <c r="K207" s="1492"/>
    </row>
    <row r="208" spans="1:11" s="1489" customFormat="1" ht="21" customHeight="1">
      <c r="A208" s="1493"/>
      <c r="B208" s="1494"/>
      <c r="C208" s="1493"/>
      <c r="D208" s="1493"/>
      <c r="E208" s="1493"/>
      <c r="F208" s="1493"/>
      <c r="G208" s="1495"/>
      <c r="H208" s="1494"/>
      <c r="I208" s="1494"/>
      <c r="J208" s="1493"/>
      <c r="K208" s="1492"/>
    </row>
    <row r="209" spans="1:11" s="1489" customFormat="1" ht="21" customHeight="1">
      <c r="A209" s="1493"/>
      <c r="B209" s="1494"/>
      <c r="C209" s="1493"/>
      <c r="D209" s="1493"/>
      <c r="E209" s="1493"/>
      <c r="F209" s="1493"/>
      <c r="G209" s="1495"/>
      <c r="H209" s="1494"/>
      <c r="I209" s="1494"/>
      <c r="J209" s="1493"/>
      <c r="K209" s="1492"/>
    </row>
    <row r="210" spans="1:11" s="1489" customFormat="1" ht="21" customHeight="1">
      <c r="A210" s="1493"/>
      <c r="B210" s="1494"/>
      <c r="C210" s="1493"/>
      <c r="D210" s="1493"/>
      <c r="E210" s="1493"/>
      <c r="F210" s="1493"/>
      <c r="G210" s="1495"/>
      <c r="H210" s="1494"/>
      <c r="I210" s="1494"/>
      <c r="J210" s="1493"/>
      <c r="K210" s="1492"/>
    </row>
    <row r="211" spans="1:11" s="1489" customFormat="1" ht="21" customHeight="1">
      <c r="A211" s="1493"/>
      <c r="B211" s="1494"/>
      <c r="C211" s="1493"/>
      <c r="D211" s="1493"/>
      <c r="E211" s="1493"/>
      <c r="F211" s="1493"/>
      <c r="G211" s="1495"/>
      <c r="H211" s="1494"/>
      <c r="I211" s="1494"/>
      <c r="J211" s="1493"/>
      <c r="K211" s="1492"/>
    </row>
    <row r="212" spans="1:11" s="1489" customFormat="1" ht="21" customHeight="1">
      <c r="A212" s="1493"/>
      <c r="B212" s="1494"/>
      <c r="C212" s="1493"/>
      <c r="D212" s="1493"/>
      <c r="E212" s="1493"/>
      <c r="F212" s="1493"/>
      <c r="G212" s="1495"/>
      <c r="H212" s="1494"/>
      <c r="I212" s="1494"/>
      <c r="J212" s="1493"/>
      <c r="K212" s="1492"/>
    </row>
    <row r="213" spans="1:11" s="1489" customFormat="1" ht="21" customHeight="1">
      <c r="A213" s="1493"/>
      <c r="B213" s="1494"/>
      <c r="C213" s="1493"/>
      <c r="D213" s="1493"/>
      <c r="E213" s="1493"/>
      <c r="F213" s="1493"/>
      <c r="G213" s="1495"/>
      <c r="H213" s="1494"/>
      <c r="I213" s="1494"/>
      <c r="J213" s="1493"/>
      <c r="K213" s="1492"/>
    </row>
    <row r="214" spans="1:11" s="1489" customFormat="1" ht="21" customHeight="1">
      <c r="A214" s="1493"/>
      <c r="B214" s="1494"/>
      <c r="C214" s="1493"/>
      <c r="D214" s="1493"/>
      <c r="E214" s="1493"/>
      <c r="F214" s="1493"/>
      <c r="G214" s="1495"/>
      <c r="H214" s="1494"/>
      <c r="I214" s="1494"/>
      <c r="J214" s="1493"/>
      <c r="K214" s="1492"/>
    </row>
    <row r="215" spans="1:11" s="1489" customFormat="1" ht="21" customHeight="1">
      <c r="A215" s="1493"/>
      <c r="B215" s="1494"/>
      <c r="C215" s="1493"/>
      <c r="D215" s="1493"/>
      <c r="E215" s="1493"/>
      <c r="F215" s="1493"/>
      <c r="G215" s="1495"/>
      <c r="H215" s="1494"/>
      <c r="I215" s="1494"/>
      <c r="J215" s="1493"/>
      <c r="K215" s="1492"/>
    </row>
    <row r="216" spans="1:11" s="1489" customFormat="1" ht="21" customHeight="1">
      <c r="A216" s="1493"/>
      <c r="B216" s="1494"/>
      <c r="C216" s="1493"/>
      <c r="D216" s="1493"/>
      <c r="E216" s="1493"/>
      <c r="F216" s="1493"/>
      <c r="G216" s="1495"/>
      <c r="H216" s="1494"/>
      <c r="I216" s="1494"/>
      <c r="J216" s="1493"/>
      <c r="K216" s="1492"/>
    </row>
    <row r="217" spans="1:11" s="1489" customFormat="1" ht="21" customHeight="1">
      <c r="A217" s="1493"/>
      <c r="B217" s="1494"/>
      <c r="C217" s="1493"/>
      <c r="D217" s="1493"/>
      <c r="E217" s="1493"/>
      <c r="F217" s="1493"/>
      <c r="G217" s="1495"/>
      <c r="H217" s="1494"/>
      <c r="I217" s="1494"/>
      <c r="J217" s="1493"/>
      <c r="K217" s="1492"/>
    </row>
    <row r="218" spans="1:11" s="1489" customFormat="1" ht="21" customHeight="1">
      <c r="A218" s="1493"/>
      <c r="B218" s="1494"/>
      <c r="C218" s="1493"/>
      <c r="D218" s="1493"/>
      <c r="E218" s="1493"/>
      <c r="F218" s="1493"/>
      <c r="G218" s="1495"/>
      <c r="H218" s="1494"/>
      <c r="I218" s="1494"/>
      <c r="J218" s="1493"/>
      <c r="K218" s="1492"/>
    </row>
    <row r="219" spans="1:11" s="1489" customFormat="1" ht="21" customHeight="1">
      <c r="A219" s="1493"/>
      <c r="B219" s="1494"/>
      <c r="C219" s="1493"/>
      <c r="D219" s="1493"/>
      <c r="E219" s="1493"/>
      <c r="F219" s="1493"/>
      <c r="G219" s="1495"/>
      <c r="H219" s="1494"/>
      <c r="I219" s="1494"/>
      <c r="J219" s="1493"/>
      <c r="K219" s="1492"/>
    </row>
    <row r="220" spans="1:11" s="1489" customFormat="1" ht="21" customHeight="1">
      <c r="A220" s="1493"/>
      <c r="B220" s="1494"/>
      <c r="C220" s="1493"/>
      <c r="D220" s="1493"/>
      <c r="E220" s="1493"/>
      <c r="F220" s="1493"/>
      <c r="G220" s="1495"/>
      <c r="H220" s="1494"/>
      <c r="I220" s="1494"/>
      <c r="J220" s="1493"/>
      <c r="K220" s="1492"/>
    </row>
    <row r="221" spans="1:11" s="1489" customFormat="1" ht="21" customHeight="1">
      <c r="A221" s="1493"/>
      <c r="B221" s="1494"/>
      <c r="C221" s="1493"/>
      <c r="D221" s="1493"/>
      <c r="E221" s="1493"/>
      <c r="F221" s="1493"/>
      <c r="G221" s="1495"/>
      <c r="H221" s="1494"/>
      <c r="I221" s="1494"/>
      <c r="J221" s="1493"/>
      <c r="K221" s="1492"/>
    </row>
    <row r="222" spans="1:11" s="1489" customFormat="1" ht="21" customHeight="1">
      <c r="A222" s="1493"/>
      <c r="B222" s="1494"/>
      <c r="C222" s="1493"/>
      <c r="D222" s="1493"/>
      <c r="E222" s="1493"/>
      <c r="F222" s="1493"/>
      <c r="G222" s="1495"/>
      <c r="H222" s="1494"/>
      <c r="I222" s="1494"/>
      <c r="J222" s="1493"/>
      <c r="K222" s="1492"/>
    </row>
    <row r="223" spans="1:11" s="1489" customFormat="1" ht="21" customHeight="1">
      <c r="A223" s="1493"/>
      <c r="B223" s="1494"/>
      <c r="C223" s="1493"/>
      <c r="D223" s="1493"/>
      <c r="E223" s="1493"/>
      <c r="F223" s="1493"/>
      <c r="G223" s="1495"/>
      <c r="H223" s="1494"/>
      <c r="I223" s="1494"/>
      <c r="J223" s="1493"/>
      <c r="K223" s="1492"/>
    </row>
    <row r="224" spans="1:11" s="1489" customFormat="1" ht="21" customHeight="1">
      <c r="A224" s="1493"/>
      <c r="B224" s="1494"/>
      <c r="C224" s="1493"/>
      <c r="D224" s="1493"/>
      <c r="E224" s="1493"/>
      <c r="F224" s="1493"/>
      <c r="G224" s="1495"/>
      <c r="H224" s="1494"/>
      <c r="I224" s="1494"/>
      <c r="J224" s="1493"/>
      <c r="K224" s="1492"/>
    </row>
    <row r="225" spans="1:11" s="1489" customFormat="1" ht="21" customHeight="1">
      <c r="A225" s="1493"/>
      <c r="B225" s="1494"/>
      <c r="C225" s="1493"/>
      <c r="D225" s="1493"/>
      <c r="E225" s="1493"/>
      <c r="F225" s="1493"/>
      <c r="G225" s="1495"/>
      <c r="H225" s="1494"/>
      <c r="I225" s="1494"/>
      <c r="J225" s="1493"/>
      <c r="K225" s="1492"/>
    </row>
    <row r="226" spans="1:11" s="1489" customFormat="1" ht="21" customHeight="1">
      <c r="A226" s="1493"/>
      <c r="B226" s="1494"/>
      <c r="C226" s="1493"/>
      <c r="D226" s="1493"/>
      <c r="E226" s="1493"/>
      <c r="F226" s="1493"/>
      <c r="G226" s="1495"/>
      <c r="H226" s="1494"/>
      <c r="I226" s="1494"/>
      <c r="J226" s="1493"/>
      <c r="K226" s="1492"/>
    </row>
    <row r="227" spans="1:11" s="1489" customFormat="1" ht="21" customHeight="1">
      <c r="A227" s="1493"/>
      <c r="B227" s="1494"/>
      <c r="C227" s="1493"/>
      <c r="D227" s="1493"/>
      <c r="E227" s="1493"/>
      <c r="F227" s="1493"/>
      <c r="G227" s="1495"/>
      <c r="H227" s="1494"/>
      <c r="I227" s="1494"/>
      <c r="J227" s="1493"/>
      <c r="K227" s="1492"/>
    </row>
    <row r="228" spans="1:11" s="1489" customFormat="1" ht="21" customHeight="1">
      <c r="A228" s="1493"/>
      <c r="B228" s="1494"/>
      <c r="C228" s="1493"/>
      <c r="D228" s="1493"/>
      <c r="E228" s="1493"/>
      <c r="F228" s="1493"/>
      <c r="G228" s="1495"/>
      <c r="H228" s="1494"/>
      <c r="I228" s="1494"/>
      <c r="J228" s="1493"/>
      <c r="K228" s="1492"/>
    </row>
    <row r="229" spans="1:11" s="1489" customFormat="1" ht="21" customHeight="1">
      <c r="A229" s="1493"/>
      <c r="B229" s="1494"/>
      <c r="C229" s="1493"/>
      <c r="D229" s="1493"/>
      <c r="E229" s="1493"/>
      <c r="F229" s="1493"/>
      <c r="G229" s="1495"/>
      <c r="H229" s="1494"/>
      <c r="I229" s="1494"/>
      <c r="J229" s="1493"/>
      <c r="K229" s="1492"/>
    </row>
    <row r="230" spans="1:11" s="1489" customFormat="1" ht="21" customHeight="1">
      <c r="A230" s="1493"/>
      <c r="B230" s="1494"/>
      <c r="C230" s="1493"/>
      <c r="D230" s="1493"/>
      <c r="E230" s="1493"/>
      <c r="F230" s="1493"/>
      <c r="G230" s="1495"/>
      <c r="H230" s="1494"/>
      <c r="I230" s="1494"/>
      <c r="J230" s="1493"/>
      <c r="K230" s="1492"/>
    </row>
    <row r="231" spans="1:11" s="1489" customFormat="1" ht="21" customHeight="1">
      <c r="A231" s="1493"/>
      <c r="B231" s="1494"/>
      <c r="C231" s="1493"/>
      <c r="D231" s="1493"/>
      <c r="E231" s="1493"/>
      <c r="F231" s="1493"/>
      <c r="G231" s="1495"/>
      <c r="H231" s="1494"/>
      <c r="I231" s="1494"/>
      <c r="J231" s="1493"/>
      <c r="K231" s="1492"/>
    </row>
    <row r="232" spans="1:11" s="1489" customFormat="1" ht="21" customHeight="1">
      <c r="A232" s="1493"/>
      <c r="B232" s="1494"/>
      <c r="C232" s="1493"/>
      <c r="D232" s="1493"/>
      <c r="E232" s="1493"/>
      <c r="F232" s="1493"/>
      <c r="G232" s="1495"/>
      <c r="H232" s="1494"/>
      <c r="I232" s="1494"/>
      <c r="J232" s="1493"/>
      <c r="K232" s="1492"/>
    </row>
    <row r="233" spans="1:11" s="1489" customFormat="1" ht="21" customHeight="1">
      <c r="A233" s="1493"/>
      <c r="B233" s="1494"/>
      <c r="C233" s="1493"/>
      <c r="D233" s="1493"/>
      <c r="E233" s="1493"/>
      <c r="F233" s="1493"/>
      <c r="G233" s="1495"/>
      <c r="H233" s="1494"/>
      <c r="I233" s="1494"/>
      <c r="J233" s="1493"/>
      <c r="K233" s="1492"/>
    </row>
    <row r="234" spans="1:11" s="1489" customFormat="1" ht="21" customHeight="1">
      <c r="A234" s="1493"/>
      <c r="B234" s="1494"/>
      <c r="C234" s="1493"/>
      <c r="D234" s="1493"/>
      <c r="E234" s="1493"/>
      <c r="F234" s="1493"/>
      <c r="G234" s="1495"/>
      <c r="H234" s="1494"/>
      <c r="I234" s="1494"/>
      <c r="J234" s="1493"/>
      <c r="K234" s="1492"/>
    </row>
    <row r="235" spans="1:11" s="1489" customFormat="1" ht="21" customHeight="1">
      <c r="A235" s="1493"/>
      <c r="B235" s="1494"/>
      <c r="C235" s="1493"/>
      <c r="D235" s="1493"/>
      <c r="E235" s="1493"/>
      <c r="F235" s="1493"/>
      <c r="G235" s="1495"/>
      <c r="H235" s="1494"/>
      <c r="I235" s="1494"/>
      <c r="J235" s="1493"/>
      <c r="K235" s="1492"/>
    </row>
    <row r="236" spans="1:11" s="1489" customFormat="1" ht="21" customHeight="1">
      <c r="A236" s="1493"/>
      <c r="B236" s="1491"/>
      <c r="C236" s="1493"/>
      <c r="D236" s="1493"/>
      <c r="E236" s="1493"/>
      <c r="F236" s="1493"/>
      <c r="G236" s="1495"/>
      <c r="H236" s="1494"/>
      <c r="I236" s="1494"/>
      <c r="J236" s="1493"/>
      <c r="K236" s="1492"/>
    </row>
    <row r="237" spans="1:11" s="1489" customFormat="1" ht="15.75" customHeight="1">
      <c r="A237" s="1491"/>
      <c r="B237" s="1491"/>
      <c r="C237" s="1491"/>
      <c r="D237" s="1491"/>
      <c r="E237" s="1491"/>
      <c r="F237" s="1491"/>
      <c r="G237" s="1491"/>
      <c r="H237" s="1491"/>
      <c r="I237" s="1491"/>
      <c r="J237" s="1491"/>
      <c r="K237" s="1490"/>
    </row>
    <row r="238" spans="1:11" s="1489" customFormat="1" ht="15.75" customHeight="1">
      <c r="A238" s="1491"/>
      <c r="B238" s="1491"/>
      <c r="C238" s="1491"/>
      <c r="D238" s="1491"/>
      <c r="E238" s="1491"/>
      <c r="F238" s="1491"/>
      <c r="G238" s="1491"/>
      <c r="H238" s="1491"/>
      <c r="I238" s="1491"/>
      <c r="J238" s="1491"/>
      <c r="K238" s="1490"/>
    </row>
    <row r="239" spans="1:11" s="1489" customFormat="1" ht="15.75" customHeight="1">
      <c r="A239" s="1491"/>
      <c r="B239" s="1491"/>
      <c r="C239" s="1491"/>
      <c r="D239" s="1491"/>
      <c r="E239" s="1491"/>
      <c r="F239" s="1491"/>
      <c r="G239" s="1491"/>
      <c r="H239" s="1491"/>
      <c r="I239" s="1491"/>
      <c r="J239" s="1491"/>
      <c r="K239" s="1490"/>
    </row>
    <row r="240" spans="1:11" s="1489" customFormat="1" ht="15.75" customHeight="1">
      <c r="A240" s="1491"/>
      <c r="B240" s="1491"/>
      <c r="C240" s="1491"/>
      <c r="D240" s="1491"/>
      <c r="E240" s="1491"/>
      <c r="F240" s="1491"/>
      <c r="G240" s="1491"/>
      <c r="H240" s="1491"/>
      <c r="I240" s="1491"/>
      <c r="J240" s="1491"/>
      <c r="K240" s="1490"/>
    </row>
    <row r="241" spans="1:11" s="1489" customFormat="1" ht="15.75" customHeight="1">
      <c r="A241" s="1491"/>
      <c r="B241" s="1491"/>
      <c r="C241" s="1491"/>
      <c r="D241" s="1491"/>
      <c r="E241" s="1491"/>
      <c r="F241" s="1491"/>
      <c r="G241" s="1491"/>
      <c r="H241" s="1491"/>
      <c r="I241" s="1491"/>
      <c r="J241" s="1491"/>
      <c r="K241" s="1490"/>
    </row>
    <row r="242" spans="1:11" s="1489" customFormat="1" ht="15.75" customHeight="1">
      <c r="A242" s="1491"/>
      <c r="B242" s="1491"/>
      <c r="C242" s="1491"/>
      <c r="D242" s="1491"/>
      <c r="E242" s="1491"/>
      <c r="F242" s="1491"/>
      <c r="G242" s="1491"/>
      <c r="H242" s="1491"/>
      <c r="I242" s="1491"/>
      <c r="J242" s="1491"/>
      <c r="K242" s="1490"/>
    </row>
    <row r="243" spans="1:11" s="1489" customFormat="1" ht="15.75" customHeight="1">
      <c r="A243" s="1491"/>
      <c r="B243" s="1491"/>
      <c r="C243" s="1491"/>
      <c r="D243" s="1491"/>
      <c r="E243" s="1491"/>
      <c r="F243" s="1491"/>
      <c r="G243" s="1491"/>
      <c r="H243" s="1491"/>
      <c r="I243" s="1491"/>
      <c r="J243" s="1491"/>
      <c r="K243" s="1490"/>
    </row>
    <row r="244" spans="1:11" s="1489" customFormat="1" ht="15.75" customHeight="1">
      <c r="A244" s="1491"/>
      <c r="B244" s="1491"/>
      <c r="C244" s="1491"/>
      <c r="D244" s="1491"/>
      <c r="E244" s="1491"/>
      <c r="F244" s="1491"/>
      <c r="G244" s="1491"/>
      <c r="H244" s="1491"/>
      <c r="I244" s="1491"/>
      <c r="J244" s="1491"/>
      <c r="K244" s="1490"/>
    </row>
    <row r="245" spans="1:11" s="1489" customFormat="1" ht="15.75" customHeight="1">
      <c r="A245" s="1491"/>
      <c r="B245" s="1491"/>
      <c r="C245" s="1491"/>
      <c r="D245" s="1491"/>
      <c r="E245" s="1491"/>
      <c r="F245" s="1491"/>
      <c r="G245" s="1491"/>
      <c r="H245" s="1491"/>
      <c r="I245" s="1491"/>
      <c r="J245" s="1491"/>
      <c r="K245" s="1490"/>
    </row>
    <row r="246" spans="1:11" s="1489" customFormat="1" ht="15.75" customHeight="1">
      <c r="A246" s="1491"/>
      <c r="B246" s="1491"/>
      <c r="C246" s="1491"/>
      <c r="D246" s="1491"/>
      <c r="E246" s="1491"/>
      <c r="F246" s="1491"/>
      <c r="G246" s="1491"/>
      <c r="H246" s="1491"/>
      <c r="I246" s="1491"/>
      <c r="J246" s="1491"/>
      <c r="K246" s="1490"/>
    </row>
    <row r="247" spans="1:11" s="1489" customFormat="1" ht="15.75" customHeight="1">
      <c r="A247" s="1491"/>
      <c r="B247" s="1491"/>
      <c r="C247" s="1491"/>
      <c r="D247" s="1491"/>
      <c r="E247" s="1491"/>
      <c r="F247" s="1491"/>
      <c r="G247" s="1491"/>
      <c r="H247" s="1491"/>
      <c r="I247" s="1491"/>
      <c r="J247" s="1491"/>
      <c r="K247" s="1490"/>
    </row>
    <row r="248" spans="1:11" s="1489" customFormat="1" ht="15.75" customHeight="1">
      <c r="A248" s="1491"/>
      <c r="B248" s="1491"/>
      <c r="C248" s="1491"/>
      <c r="D248" s="1491"/>
      <c r="E248" s="1491"/>
      <c r="F248" s="1491"/>
      <c r="G248" s="1491"/>
      <c r="H248" s="1491"/>
      <c r="I248" s="1491"/>
      <c r="J248" s="1491"/>
      <c r="K248" s="1490"/>
    </row>
    <row r="249" spans="1:11" s="1489" customFormat="1" ht="15.75" customHeight="1">
      <c r="A249" s="1491"/>
      <c r="B249" s="1491"/>
      <c r="C249" s="1491"/>
      <c r="D249" s="1491"/>
      <c r="E249" s="1491"/>
      <c r="F249" s="1491"/>
      <c r="G249" s="1491"/>
      <c r="H249" s="1491"/>
      <c r="I249" s="1491"/>
      <c r="J249" s="1491"/>
      <c r="K249" s="1490"/>
    </row>
    <row r="250" spans="1:11" s="1489" customFormat="1" ht="15.75" customHeight="1">
      <c r="A250" s="1491"/>
      <c r="B250" s="1491"/>
      <c r="C250" s="1491"/>
      <c r="D250" s="1491"/>
      <c r="E250" s="1491"/>
      <c r="F250" s="1491"/>
      <c r="G250" s="1491"/>
      <c r="H250" s="1491"/>
      <c r="I250" s="1491"/>
      <c r="J250" s="1491"/>
      <c r="K250" s="1490"/>
    </row>
    <row r="251" spans="1:11" s="1489" customFormat="1" ht="15.75" customHeight="1">
      <c r="A251" s="1491"/>
      <c r="B251" s="1491"/>
      <c r="C251" s="1491"/>
      <c r="D251" s="1491"/>
      <c r="E251" s="1491"/>
      <c r="F251" s="1491"/>
      <c r="G251" s="1491"/>
      <c r="H251" s="1491"/>
      <c r="I251" s="1491"/>
      <c r="J251" s="1491"/>
      <c r="K251" s="1490"/>
    </row>
    <row r="252" spans="1:11" s="1489" customFormat="1" ht="15.75" customHeight="1">
      <c r="A252" s="1491"/>
      <c r="B252" s="1491"/>
      <c r="C252" s="1491"/>
      <c r="D252" s="1491"/>
      <c r="E252" s="1491"/>
      <c r="F252" s="1491"/>
      <c r="G252" s="1491"/>
      <c r="H252" s="1491"/>
      <c r="I252" s="1491"/>
      <c r="J252" s="1491"/>
      <c r="K252" s="1490"/>
    </row>
    <row r="253" spans="1:11" s="1489" customFormat="1" ht="15.75" customHeight="1">
      <c r="A253" s="1491"/>
      <c r="B253" s="1491"/>
      <c r="C253" s="1491"/>
      <c r="D253" s="1491"/>
      <c r="E253" s="1491"/>
      <c r="F253" s="1491"/>
      <c r="G253" s="1491"/>
      <c r="H253" s="1491"/>
      <c r="I253" s="1491"/>
      <c r="J253" s="1491"/>
      <c r="K253" s="1490"/>
    </row>
    <row r="254" spans="1:11" s="1489" customFormat="1" ht="15.75" customHeight="1">
      <c r="A254" s="1491"/>
      <c r="B254" s="1491"/>
      <c r="C254" s="1491"/>
      <c r="D254" s="1491"/>
      <c r="E254" s="1491"/>
      <c r="F254" s="1491"/>
      <c r="G254" s="1491"/>
      <c r="H254" s="1491"/>
      <c r="I254" s="1491"/>
      <c r="J254" s="1491"/>
      <c r="K254" s="1490"/>
    </row>
    <row r="255" spans="1:11" s="1489" customFormat="1" ht="15.75" customHeight="1">
      <c r="A255" s="1491"/>
      <c r="B255" s="1491"/>
      <c r="C255" s="1491"/>
      <c r="D255" s="1491"/>
      <c r="E255" s="1491"/>
      <c r="F255" s="1491"/>
      <c r="G255" s="1491"/>
      <c r="H255" s="1491"/>
      <c r="I255" s="1491"/>
      <c r="J255" s="1491"/>
      <c r="K255" s="1490"/>
    </row>
    <row r="256" spans="1:11" s="1489" customFormat="1" ht="15.75" customHeight="1">
      <c r="A256" s="1491"/>
      <c r="B256" s="1491"/>
      <c r="C256" s="1491"/>
      <c r="D256" s="1491"/>
      <c r="E256" s="1491"/>
      <c r="F256" s="1491"/>
      <c r="G256" s="1491"/>
      <c r="H256" s="1491"/>
      <c r="I256" s="1491"/>
      <c r="J256" s="1491"/>
      <c r="K256" s="1490"/>
    </row>
    <row r="257" spans="1:11" s="1489" customFormat="1" ht="15.75" customHeight="1">
      <c r="A257" s="1491"/>
      <c r="B257" s="1491"/>
      <c r="C257" s="1491"/>
      <c r="D257" s="1491"/>
      <c r="E257" s="1491"/>
      <c r="F257" s="1491"/>
      <c r="G257" s="1491"/>
      <c r="H257" s="1491"/>
      <c r="I257" s="1491"/>
      <c r="J257" s="1491"/>
      <c r="K257" s="1490"/>
    </row>
    <row r="258" spans="1:11" s="1489" customFormat="1" ht="15.75" customHeight="1">
      <c r="A258" s="1491"/>
      <c r="B258" s="1491"/>
      <c r="C258" s="1491"/>
      <c r="D258" s="1491"/>
      <c r="E258" s="1491"/>
      <c r="F258" s="1491"/>
      <c r="G258" s="1491"/>
      <c r="H258" s="1491"/>
      <c r="I258" s="1491"/>
      <c r="J258" s="1491"/>
      <c r="K258" s="1490"/>
    </row>
    <row r="259" spans="1:11" s="1489" customFormat="1" ht="15.75" customHeight="1">
      <c r="A259" s="1491"/>
      <c r="B259" s="1491"/>
      <c r="C259" s="1491"/>
      <c r="D259" s="1491"/>
      <c r="E259" s="1491"/>
      <c r="F259" s="1491"/>
      <c r="G259" s="1491"/>
      <c r="H259" s="1491"/>
      <c r="I259" s="1491"/>
      <c r="J259" s="1491"/>
      <c r="K259" s="1490"/>
    </row>
    <row r="260" spans="1:11" s="1489" customFormat="1" ht="15.75" customHeight="1">
      <c r="A260" s="1491"/>
      <c r="B260" s="1491"/>
      <c r="C260" s="1491"/>
      <c r="D260" s="1491"/>
      <c r="E260" s="1491"/>
      <c r="F260" s="1491"/>
      <c r="G260" s="1491"/>
      <c r="H260" s="1491"/>
      <c r="I260" s="1491"/>
      <c r="J260" s="1491"/>
      <c r="K260" s="1490"/>
    </row>
    <row r="261" spans="1:11" s="1489" customFormat="1" ht="15.75" customHeight="1">
      <c r="A261" s="1491"/>
      <c r="B261" s="1491"/>
      <c r="C261" s="1491"/>
      <c r="D261" s="1491"/>
      <c r="E261" s="1491"/>
      <c r="F261" s="1491"/>
      <c r="G261" s="1491"/>
      <c r="H261" s="1491"/>
      <c r="I261" s="1491"/>
      <c r="J261" s="1491"/>
      <c r="K261" s="1490"/>
    </row>
    <row r="262" spans="1:11" s="1489" customFormat="1" ht="15.75" customHeight="1">
      <c r="A262" s="1491"/>
      <c r="B262" s="1491"/>
      <c r="C262" s="1491"/>
      <c r="D262" s="1491"/>
      <c r="E262" s="1491"/>
      <c r="F262" s="1491"/>
      <c r="G262" s="1491"/>
      <c r="H262" s="1491"/>
      <c r="I262" s="1491"/>
      <c r="J262" s="1491"/>
      <c r="K262" s="1490"/>
    </row>
    <row r="263" spans="1:11" s="1489" customFormat="1" ht="15.75" customHeight="1">
      <c r="A263" s="1491"/>
      <c r="B263" s="1491"/>
      <c r="C263" s="1491"/>
      <c r="D263" s="1491"/>
      <c r="E263" s="1491"/>
      <c r="F263" s="1491"/>
      <c r="G263" s="1491"/>
      <c r="H263" s="1491"/>
      <c r="I263" s="1491"/>
      <c r="J263" s="1491"/>
      <c r="K263" s="1490"/>
    </row>
    <row r="264" spans="1:11" s="1489" customFormat="1" ht="15.75" customHeight="1">
      <c r="A264" s="1491"/>
      <c r="B264" s="1491"/>
      <c r="C264" s="1491"/>
      <c r="D264" s="1491"/>
      <c r="E264" s="1491"/>
      <c r="F264" s="1491"/>
      <c r="G264" s="1491"/>
      <c r="H264" s="1491"/>
      <c r="I264" s="1491"/>
      <c r="J264" s="1491"/>
      <c r="K264" s="1490"/>
    </row>
    <row r="265" spans="1:11" s="1489" customFormat="1" ht="15.75" customHeight="1">
      <c r="A265" s="1491"/>
      <c r="B265" s="1491"/>
      <c r="C265" s="1491"/>
      <c r="D265" s="1491"/>
      <c r="E265" s="1491"/>
      <c r="F265" s="1491"/>
      <c r="G265" s="1491"/>
      <c r="H265" s="1491"/>
      <c r="I265" s="1491"/>
      <c r="J265" s="1491"/>
      <c r="K265" s="1490"/>
    </row>
    <row r="266" spans="1:11" s="1489" customFormat="1" ht="15.75" customHeight="1">
      <c r="A266" s="1491"/>
      <c r="B266" s="1491"/>
      <c r="C266" s="1491"/>
      <c r="D266" s="1491"/>
      <c r="E266" s="1491"/>
      <c r="F266" s="1491"/>
      <c r="G266" s="1491"/>
      <c r="H266" s="1491"/>
      <c r="I266" s="1491"/>
      <c r="J266" s="1491"/>
      <c r="K266" s="1490"/>
    </row>
    <row r="267" spans="1:11" s="1489" customFormat="1" ht="15.75" customHeight="1">
      <c r="A267" s="1491"/>
      <c r="B267" s="1491"/>
      <c r="C267" s="1491"/>
      <c r="D267" s="1491"/>
      <c r="E267" s="1491"/>
      <c r="F267" s="1491"/>
      <c r="G267" s="1491"/>
      <c r="H267" s="1491"/>
      <c r="I267" s="1491"/>
      <c r="J267" s="1491"/>
      <c r="K267" s="1490"/>
    </row>
    <row r="268" spans="1:11" s="1489" customFormat="1" ht="15.75" customHeight="1">
      <c r="A268" s="1491"/>
      <c r="B268" s="1491"/>
      <c r="C268" s="1491"/>
      <c r="D268" s="1491"/>
      <c r="E268" s="1491"/>
      <c r="F268" s="1491"/>
      <c r="G268" s="1491"/>
      <c r="H268" s="1491"/>
      <c r="I268" s="1491"/>
      <c r="J268" s="1491"/>
      <c r="K268" s="1490"/>
    </row>
    <row r="269" spans="1:11" s="1489" customFormat="1" ht="15.75" customHeight="1">
      <c r="A269" s="1491"/>
      <c r="B269" s="1491"/>
      <c r="C269" s="1491"/>
      <c r="D269" s="1491"/>
      <c r="E269" s="1491"/>
      <c r="F269" s="1491"/>
      <c r="G269" s="1491"/>
      <c r="H269" s="1491"/>
      <c r="I269" s="1491"/>
      <c r="J269" s="1491"/>
      <c r="K269" s="1490"/>
    </row>
    <row r="270" spans="1:11" s="1489" customFormat="1" ht="15.75" customHeight="1">
      <c r="A270" s="1491"/>
      <c r="B270" s="1491"/>
      <c r="C270" s="1491"/>
      <c r="D270" s="1491"/>
      <c r="E270" s="1491"/>
      <c r="F270" s="1491"/>
      <c r="G270" s="1491"/>
      <c r="H270" s="1491"/>
      <c r="I270" s="1491"/>
      <c r="J270" s="1491"/>
      <c r="K270" s="1490"/>
    </row>
    <row r="271" spans="1:11" s="1489" customFormat="1" ht="15.75" customHeight="1">
      <c r="A271" s="1491"/>
      <c r="B271" s="1491"/>
      <c r="C271" s="1491"/>
      <c r="D271" s="1491"/>
      <c r="E271" s="1491"/>
      <c r="F271" s="1491"/>
      <c r="G271" s="1491"/>
      <c r="H271" s="1491"/>
      <c r="I271" s="1491"/>
      <c r="J271" s="1491"/>
      <c r="K271" s="1490"/>
    </row>
    <row r="272" spans="1:11" s="1489" customFormat="1" ht="15.75" customHeight="1">
      <c r="A272" s="1491"/>
      <c r="B272" s="1491"/>
      <c r="C272" s="1491"/>
      <c r="D272" s="1491"/>
      <c r="E272" s="1491"/>
      <c r="F272" s="1491"/>
      <c r="G272" s="1491"/>
      <c r="H272" s="1491"/>
      <c r="I272" s="1491"/>
      <c r="J272" s="1491"/>
      <c r="K272" s="1490"/>
    </row>
    <row r="273" spans="1:11" s="1489" customFormat="1" ht="15.75" customHeight="1">
      <c r="A273" s="1491"/>
      <c r="B273" s="1491"/>
      <c r="C273" s="1491"/>
      <c r="D273" s="1491"/>
      <c r="E273" s="1491"/>
      <c r="F273" s="1491"/>
      <c r="G273" s="1491"/>
      <c r="H273" s="1491"/>
      <c r="I273" s="1491"/>
      <c r="J273" s="1491"/>
      <c r="K273" s="1490"/>
    </row>
    <row r="274" spans="1:11" s="1489" customFormat="1" ht="15.75" customHeight="1">
      <c r="A274" s="1491"/>
      <c r="B274" s="1491"/>
      <c r="C274" s="1491"/>
      <c r="D274" s="1491"/>
      <c r="E274" s="1491"/>
      <c r="F274" s="1491"/>
      <c r="G274" s="1491"/>
      <c r="H274" s="1491"/>
      <c r="I274" s="1491"/>
      <c r="J274" s="1491"/>
      <c r="K274" s="1490"/>
    </row>
    <row r="275" spans="1:11" s="1489" customFormat="1" ht="15.75" customHeight="1">
      <c r="A275" s="1491"/>
      <c r="B275" s="1491"/>
      <c r="C275" s="1491"/>
      <c r="D275" s="1491"/>
      <c r="E275" s="1491"/>
      <c r="F275" s="1491"/>
      <c r="G275" s="1491"/>
      <c r="H275" s="1491"/>
      <c r="I275" s="1491"/>
      <c r="J275" s="1491"/>
      <c r="K275" s="1490"/>
    </row>
    <row r="276" spans="1:11" s="1489" customFormat="1" ht="15.75" customHeight="1">
      <c r="A276" s="1491"/>
      <c r="B276" s="1491"/>
      <c r="C276" s="1491"/>
      <c r="D276" s="1491"/>
      <c r="E276" s="1491"/>
      <c r="F276" s="1491"/>
      <c r="G276" s="1491"/>
      <c r="H276" s="1491"/>
      <c r="I276" s="1491"/>
      <c r="J276" s="1491"/>
      <c r="K276" s="1490"/>
    </row>
    <row r="277" spans="1:11" s="1489" customFormat="1" ht="15.75" customHeight="1">
      <c r="A277" s="1491"/>
      <c r="B277" s="1491"/>
      <c r="C277" s="1491"/>
      <c r="D277" s="1491"/>
      <c r="E277" s="1491"/>
      <c r="F277" s="1491"/>
      <c r="G277" s="1491"/>
      <c r="H277" s="1491"/>
      <c r="I277" s="1491"/>
      <c r="J277" s="1491"/>
      <c r="K277" s="1490"/>
    </row>
    <row r="278" spans="1:11" s="1489" customFormat="1" ht="15.75" customHeight="1">
      <c r="A278" s="1491"/>
      <c r="B278" s="1491"/>
      <c r="C278" s="1491"/>
      <c r="D278" s="1491"/>
      <c r="E278" s="1491"/>
      <c r="F278" s="1491"/>
      <c r="G278" s="1491"/>
      <c r="H278" s="1491"/>
      <c r="I278" s="1491"/>
      <c r="J278" s="1491"/>
      <c r="K278" s="1490"/>
    </row>
    <row r="279" spans="1:11" s="1489" customFormat="1" ht="15.75" customHeight="1">
      <c r="A279" s="1491"/>
      <c r="B279" s="1491"/>
      <c r="C279" s="1491"/>
      <c r="D279" s="1491"/>
      <c r="E279" s="1491"/>
      <c r="F279" s="1491"/>
      <c r="G279" s="1491"/>
      <c r="H279" s="1491"/>
      <c r="I279" s="1491"/>
      <c r="J279" s="1491"/>
      <c r="K279" s="1490"/>
    </row>
    <row r="280" spans="1:11" s="1489" customFormat="1" ht="15.75" customHeight="1">
      <c r="A280" s="1491"/>
      <c r="B280" s="1491"/>
      <c r="C280" s="1491"/>
      <c r="D280" s="1491"/>
      <c r="E280" s="1491"/>
      <c r="F280" s="1491"/>
      <c r="G280" s="1491"/>
      <c r="H280" s="1491"/>
      <c r="I280" s="1491"/>
      <c r="J280" s="1491"/>
      <c r="K280" s="1490"/>
    </row>
    <row r="281" spans="1:11" s="1489" customFormat="1" ht="15.75" customHeight="1">
      <c r="A281" s="1491"/>
      <c r="B281" s="1491"/>
      <c r="C281" s="1491"/>
      <c r="D281" s="1491"/>
      <c r="E281" s="1491"/>
      <c r="F281" s="1491"/>
      <c r="G281" s="1491"/>
      <c r="H281" s="1491"/>
      <c r="I281" s="1491"/>
      <c r="J281" s="1491"/>
      <c r="K281" s="1490"/>
    </row>
    <row r="282" spans="1:11" s="1489" customFormat="1" ht="15.75" customHeight="1">
      <c r="A282" s="1491"/>
      <c r="B282" s="1491"/>
      <c r="C282" s="1491"/>
      <c r="D282" s="1491"/>
      <c r="E282" s="1491"/>
      <c r="F282" s="1491"/>
      <c r="G282" s="1491"/>
      <c r="H282" s="1491"/>
      <c r="I282" s="1491"/>
      <c r="J282" s="1491"/>
      <c r="K282" s="1490"/>
    </row>
    <row r="283" spans="1:11" s="1489" customFormat="1" ht="15.75" customHeight="1">
      <c r="A283" s="1491"/>
      <c r="B283" s="1491"/>
      <c r="C283" s="1491"/>
      <c r="D283" s="1491"/>
      <c r="E283" s="1491"/>
      <c r="F283" s="1491"/>
      <c r="G283" s="1491"/>
      <c r="H283" s="1491"/>
      <c r="I283" s="1491"/>
      <c r="J283" s="1491"/>
      <c r="K283" s="1490"/>
    </row>
    <row r="284" spans="1:11" s="1489" customFormat="1" ht="15.75" customHeight="1">
      <c r="A284" s="1491"/>
      <c r="B284" s="1491"/>
      <c r="C284" s="1491"/>
      <c r="D284" s="1491"/>
      <c r="E284" s="1491"/>
      <c r="F284" s="1491"/>
      <c r="G284" s="1491"/>
      <c r="H284" s="1491"/>
      <c r="I284" s="1491"/>
      <c r="J284" s="1491"/>
      <c r="K284" s="1490"/>
    </row>
    <row r="285" spans="1:11" s="1489" customFormat="1" ht="15.75" customHeight="1">
      <c r="A285" s="1491"/>
      <c r="B285" s="1491"/>
      <c r="C285" s="1491"/>
      <c r="D285" s="1491"/>
      <c r="E285" s="1491"/>
      <c r="F285" s="1491"/>
      <c r="G285" s="1491"/>
      <c r="H285" s="1491"/>
      <c r="I285" s="1491"/>
      <c r="J285" s="1491"/>
      <c r="K285" s="1490"/>
    </row>
    <row r="286" spans="1:11" s="1489" customFormat="1" ht="15.75" customHeight="1">
      <c r="A286" s="1491"/>
      <c r="B286" s="1491"/>
      <c r="C286" s="1491"/>
      <c r="D286" s="1491"/>
      <c r="E286" s="1491"/>
      <c r="F286" s="1491"/>
      <c r="G286" s="1491"/>
      <c r="H286" s="1491"/>
      <c r="I286" s="1491"/>
      <c r="J286" s="1491"/>
      <c r="K286" s="1490"/>
    </row>
    <row r="287" spans="1:11" s="1489" customFormat="1" ht="15.75" customHeight="1">
      <c r="A287" s="1491"/>
      <c r="B287" s="1491"/>
      <c r="C287" s="1491"/>
      <c r="D287" s="1491"/>
      <c r="E287" s="1491"/>
      <c r="F287" s="1491"/>
      <c r="G287" s="1491"/>
      <c r="H287" s="1491"/>
      <c r="I287" s="1491"/>
      <c r="J287" s="1491"/>
      <c r="K287" s="1490"/>
    </row>
    <row r="288" spans="1:11" s="1489" customFormat="1" ht="15.75" customHeight="1">
      <c r="A288" s="1491"/>
      <c r="B288" s="1491"/>
      <c r="C288" s="1491"/>
      <c r="D288" s="1491"/>
      <c r="E288" s="1491"/>
      <c r="F288" s="1491"/>
      <c r="G288" s="1491"/>
      <c r="H288" s="1491"/>
      <c r="I288" s="1491"/>
      <c r="J288" s="1491"/>
      <c r="K288" s="1490"/>
    </row>
    <row r="289" spans="1:11" s="1489" customFormat="1" ht="15.75" customHeight="1">
      <c r="A289" s="1491"/>
      <c r="B289" s="1491"/>
      <c r="C289" s="1491"/>
      <c r="D289" s="1491"/>
      <c r="E289" s="1491"/>
      <c r="F289" s="1491"/>
      <c r="G289" s="1491"/>
      <c r="H289" s="1491"/>
      <c r="I289" s="1491"/>
      <c r="J289" s="1491"/>
      <c r="K289" s="1490"/>
    </row>
    <row r="290" spans="1:11" s="1489" customFormat="1" ht="15.75" customHeight="1">
      <c r="A290" s="1491"/>
      <c r="B290" s="1491"/>
      <c r="C290" s="1491"/>
      <c r="D290" s="1491"/>
      <c r="E290" s="1491"/>
      <c r="F290" s="1491"/>
      <c r="G290" s="1491"/>
      <c r="H290" s="1491"/>
      <c r="I290" s="1491"/>
      <c r="J290" s="1491"/>
      <c r="K290" s="1490"/>
    </row>
    <row r="291" spans="1:11" s="1489" customFormat="1" ht="15.75" customHeight="1">
      <c r="A291" s="1491"/>
      <c r="B291" s="1491"/>
      <c r="C291" s="1491"/>
      <c r="D291" s="1491"/>
      <c r="E291" s="1491"/>
      <c r="F291" s="1491"/>
      <c r="G291" s="1491"/>
      <c r="H291" s="1491"/>
      <c r="I291" s="1491"/>
      <c r="J291" s="1491"/>
      <c r="K291" s="1490"/>
    </row>
    <row r="292" spans="1:11" s="1489" customFormat="1" ht="15.75" customHeight="1">
      <c r="A292" s="1491"/>
      <c r="B292" s="1491"/>
      <c r="C292" s="1491"/>
      <c r="D292" s="1491"/>
      <c r="E292" s="1491"/>
      <c r="F292" s="1491"/>
      <c r="G292" s="1491"/>
      <c r="H292" s="1491"/>
      <c r="I292" s="1491"/>
      <c r="J292" s="1491"/>
      <c r="K292" s="1490"/>
    </row>
    <row r="293" spans="1:11" s="1489" customFormat="1" ht="15.75" customHeight="1">
      <c r="A293" s="1491"/>
      <c r="B293" s="1491"/>
      <c r="C293" s="1491"/>
      <c r="D293" s="1491"/>
      <c r="E293" s="1491"/>
      <c r="F293" s="1491"/>
      <c r="G293" s="1491"/>
      <c r="H293" s="1491"/>
      <c r="I293" s="1491"/>
      <c r="J293" s="1491"/>
      <c r="K293" s="1490"/>
    </row>
    <row r="294" spans="1:11" s="1489" customFormat="1" ht="15.75" customHeight="1">
      <c r="A294" s="1491"/>
      <c r="B294" s="1491"/>
      <c r="C294" s="1491"/>
      <c r="D294" s="1491"/>
      <c r="E294" s="1491"/>
      <c r="F294" s="1491"/>
      <c r="G294" s="1491"/>
      <c r="H294" s="1491"/>
      <c r="I294" s="1491"/>
      <c r="J294" s="1491"/>
      <c r="K294" s="1490"/>
    </row>
    <row r="295" spans="1:11" s="1489" customFormat="1" ht="15.75" customHeight="1">
      <c r="A295" s="1491"/>
      <c r="B295" s="1491"/>
      <c r="C295" s="1491"/>
      <c r="D295" s="1491"/>
      <c r="E295" s="1491"/>
      <c r="F295" s="1491"/>
      <c r="G295" s="1491"/>
      <c r="H295" s="1491"/>
      <c r="I295" s="1491"/>
      <c r="J295" s="1491"/>
      <c r="K295" s="1490"/>
    </row>
    <row r="296" spans="1:11" s="1489" customFormat="1" ht="15.75" customHeight="1">
      <c r="A296" s="1491"/>
      <c r="B296" s="1491"/>
      <c r="C296" s="1491"/>
      <c r="D296" s="1491"/>
      <c r="E296" s="1491"/>
      <c r="F296" s="1491"/>
      <c r="G296" s="1491"/>
      <c r="H296" s="1491"/>
      <c r="I296" s="1491"/>
      <c r="J296" s="1491"/>
      <c r="K296" s="1490"/>
    </row>
    <row r="297" spans="1:11" s="1489" customFormat="1" ht="15.75" customHeight="1">
      <c r="A297" s="1491"/>
      <c r="B297" s="1491"/>
      <c r="C297" s="1491"/>
      <c r="D297" s="1491"/>
      <c r="E297" s="1491"/>
      <c r="F297" s="1491"/>
      <c r="G297" s="1491"/>
      <c r="H297" s="1491"/>
      <c r="I297" s="1491"/>
      <c r="J297" s="1491"/>
      <c r="K297" s="1490"/>
    </row>
    <row r="298" spans="1:11" s="1489" customFormat="1" ht="15.75" customHeight="1">
      <c r="A298" s="1491"/>
      <c r="B298" s="1491"/>
      <c r="C298" s="1491"/>
      <c r="D298" s="1491"/>
      <c r="E298" s="1491"/>
      <c r="F298" s="1491"/>
      <c r="G298" s="1491"/>
      <c r="H298" s="1491"/>
      <c r="I298" s="1491"/>
      <c r="J298" s="1491"/>
      <c r="K298" s="1490"/>
    </row>
    <row r="299" spans="1:11" s="1489" customFormat="1" ht="15.75" customHeight="1">
      <c r="A299" s="1491"/>
      <c r="B299" s="1491"/>
      <c r="C299" s="1491"/>
      <c r="D299" s="1491"/>
      <c r="E299" s="1491"/>
      <c r="F299" s="1491"/>
      <c r="G299" s="1491"/>
      <c r="H299" s="1491"/>
      <c r="I299" s="1491"/>
      <c r="J299" s="1491"/>
      <c r="K299" s="1490"/>
    </row>
    <row r="300" spans="1:11" s="1489" customFormat="1" ht="15.75" customHeight="1">
      <c r="A300" s="1491"/>
      <c r="B300" s="1491"/>
      <c r="C300" s="1491"/>
      <c r="D300" s="1491"/>
      <c r="E300" s="1491"/>
      <c r="F300" s="1491"/>
      <c r="G300" s="1491"/>
      <c r="H300" s="1491"/>
      <c r="I300" s="1491"/>
      <c r="J300" s="1491"/>
      <c r="K300" s="1490"/>
    </row>
    <row r="301" spans="1:11" s="1489" customFormat="1" ht="15.75" customHeight="1">
      <c r="A301" s="1491"/>
      <c r="B301" s="1491"/>
      <c r="C301" s="1491"/>
      <c r="D301" s="1491"/>
      <c r="E301" s="1491"/>
      <c r="F301" s="1491"/>
      <c r="G301" s="1491"/>
      <c r="H301" s="1491"/>
      <c r="I301" s="1491"/>
      <c r="J301" s="1491"/>
      <c r="K301" s="1490"/>
    </row>
    <row r="302" spans="1:11" s="1489" customFormat="1" ht="15.75" customHeight="1">
      <c r="A302" s="1491"/>
      <c r="B302" s="1491"/>
      <c r="C302" s="1491"/>
      <c r="D302" s="1491"/>
      <c r="E302" s="1491"/>
      <c r="F302" s="1491"/>
      <c r="G302" s="1491"/>
      <c r="H302" s="1491"/>
      <c r="I302" s="1491"/>
      <c r="J302" s="1491"/>
      <c r="K302" s="1490"/>
    </row>
    <row r="303" spans="1:11" s="1489" customFormat="1" ht="15.75" customHeight="1">
      <c r="A303" s="1491"/>
      <c r="B303" s="1491"/>
      <c r="C303" s="1491"/>
      <c r="D303" s="1491"/>
      <c r="E303" s="1491"/>
      <c r="F303" s="1491"/>
      <c r="G303" s="1491"/>
      <c r="H303" s="1491"/>
      <c r="I303" s="1491"/>
      <c r="J303" s="1491"/>
      <c r="K303" s="1490"/>
    </row>
    <row r="304" spans="1:11" s="1489" customFormat="1" ht="15.75" customHeight="1">
      <c r="A304" s="1491"/>
      <c r="B304" s="1491"/>
      <c r="C304" s="1491"/>
      <c r="D304" s="1491"/>
      <c r="E304" s="1491"/>
      <c r="F304" s="1491"/>
      <c r="G304" s="1491"/>
      <c r="H304" s="1491"/>
      <c r="I304" s="1491"/>
      <c r="J304" s="1491"/>
      <c r="K304" s="1490"/>
    </row>
    <row r="305" spans="1:11" s="1489" customFormat="1" ht="15.75" customHeight="1">
      <c r="A305" s="1491"/>
      <c r="B305" s="1491"/>
      <c r="C305" s="1491"/>
      <c r="D305" s="1491"/>
      <c r="E305" s="1491"/>
      <c r="F305" s="1491"/>
      <c r="G305" s="1491"/>
      <c r="H305" s="1491"/>
      <c r="I305" s="1491"/>
      <c r="J305" s="1491"/>
      <c r="K305" s="1490"/>
    </row>
    <row r="306" spans="1:11" s="1489" customFormat="1" ht="15.75" customHeight="1">
      <c r="A306" s="1491"/>
      <c r="B306" s="1491"/>
      <c r="C306" s="1491"/>
      <c r="D306" s="1491"/>
      <c r="E306" s="1491"/>
      <c r="F306" s="1491"/>
      <c r="G306" s="1491"/>
      <c r="H306" s="1491"/>
      <c r="I306" s="1491"/>
      <c r="J306" s="1491"/>
      <c r="K306" s="1490"/>
    </row>
    <row r="307" spans="1:11" s="1489" customFormat="1" ht="15.75" customHeight="1">
      <c r="A307" s="1491"/>
      <c r="B307" s="1491"/>
      <c r="C307" s="1491"/>
      <c r="D307" s="1491"/>
      <c r="E307" s="1491"/>
      <c r="F307" s="1491"/>
      <c r="G307" s="1491"/>
      <c r="H307" s="1491"/>
      <c r="I307" s="1491"/>
      <c r="J307" s="1491"/>
      <c r="K307" s="1490"/>
    </row>
    <row r="308" spans="1:11" s="1489" customFormat="1" ht="15.75" customHeight="1">
      <c r="A308" s="1491"/>
      <c r="B308" s="1491"/>
      <c r="C308" s="1491"/>
      <c r="D308" s="1491"/>
      <c r="E308" s="1491"/>
      <c r="F308" s="1491"/>
      <c r="G308" s="1491"/>
      <c r="H308" s="1491"/>
      <c r="I308" s="1491"/>
      <c r="J308" s="1491"/>
      <c r="K308" s="1490"/>
    </row>
    <row r="309" spans="1:11" s="1489" customFormat="1" ht="15.75" customHeight="1">
      <c r="A309" s="1491"/>
      <c r="B309" s="1491"/>
      <c r="C309" s="1491"/>
      <c r="D309" s="1491"/>
      <c r="E309" s="1491"/>
      <c r="F309" s="1491"/>
      <c r="G309" s="1491"/>
      <c r="H309" s="1491"/>
      <c r="I309" s="1491"/>
      <c r="J309" s="1491"/>
      <c r="K309" s="1490"/>
    </row>
    <row r="310" spans="1:11" s="1489" customFormat="1" ht="15.75" customHeight="1">
      <c r="A310" s="1491"/>
      <c r="B310" s="1491"/>
      <c r="C310" s="1491"/>
      <c r="D310" s="1491"/>
      <c r="E310" s="1491"/>
      <c r="F310" s="1491"/>
      <c r="G310" s="1491"/>
      <c r="H310" s="1491"/>
      <c r="I310" s="1491"/>
      <c r="J310" s="1491"/>
      <c r="K310" s="1490"/>
    </row>
    <row r="311" spans="1:11" s="1489" customFormat="1" ht="15.75" customHeight="1">
      <c r="A311" s="1491"/>
      <c r="B311" s="1491"/>
      <c r="C311" s="1491"/>
      <c r="D311" s="1491"/>
      <c r="E311" s="1491"/>
      <c r="F311" s="1491"/>
      <c r="G311" s="1491"/>
      <c r="H311" s="1491"/>
      <c r="I311" s="1491"/>
      <c r="J311" s="1491"/>
      <c r="K311" s="1490"/>
    </row>
    <row r="312" spans="1:11" s="1489" customFormat="1" ht="15.75" customHeight="1">
      <c r="A312" s="1491"/>
      <c r="B312" s="1491"/>
      <c r="C312" s="1491"/>
      <c r="D312" s="1491"/>
      <c r="E312" s="1491"/>
      <c r="F312" s="1491"/>
      <c r="G312" s="1491"/>
      <c r="H312" s="1491"/>
      <c r="I312" s="1491"/>
      <c r="J312" s="1491"/>
      <c r="K312" s="1490"/>
    </row>
    <row r="313" spans="1:11" s="1489" customFormat="1" ht="15.75" customHeight="1">
      <c r="A313" s="1491"/>
      <c r="B313" s="1491"/>
      <c r="C313" s="1491"/>
      <c r="D313" s="1491"/>
      <c r="E313" s="1491"/>
      <c r="F313" s="1491"/>
      <c r="G313" s="1491"/>
      <c r="H313" s="1491"/>
      <c r="I313" s="1491"/>
      <c r="J313" s="1491"/>
      <c r="K313" s="1490"/>
    </row>
    <row r="314" spans="1:11" s="1489" customFormat="1" ht="15.75" customHeight="1">
      <c r="A314" s="1491"/>
      <c r="B314" s="1491"/>
      <c r="C314" s="1491"/>
      <c r="D314" s="1491"/>
      <c r="E314" s="1491"/>
      <c r="F314" s="1491"/>
      <c r="G314" s="1491"/>
      <c r="H314" s="1491"/>
      <c r="I314" s="1491"/>
      <c r="J314" s="1491"/>
      <c r="K314" s="1490"/>
    </row>
    <row r="315" spans="1:11" s="1489" customFormat="1" ht="15.75" customHeight="1">
      <c r="A315" s="1491"/>
      <c r="B315" s="1491"/>
      <c r="C315" s="1491"/>
      <c r="D315" s="1491"/>
      <c r="E315" s="1491"/>
      <c r="F315" s="1491"/>
      <c r="G315" s="1491"/>
      <c r="H315" s="1491"/>
      <c r="I315" s="1491"/>
      <c r="J315" s="1491"/>
      <c r="K315" s="1490"/>
    </row>
    <row r="316" spans="1:11" s="1489" customFormat="1" ht="15.75" customHeight="1">
      <c r="A316" s="1491"/>
      <c r="B316" s="1491"/>
      <c r="C316" s="1491"/>
      <c r="D316" s="1491"/>
      <c r="E316" s="1491"/>
      <c r="F316" s="1491"/>
      <c r="G316" s="1491"/>
      <c r="H316" s="1491"/>
      <c r="I316" s="1491"/>
      <c r="J316" s="1491"/>
      <c r="K316" s="1490"/>
    </row>
    <row r="317" spans="1:11" s="1489" customFormat="1" ht="15.75" customHeight="1">
      <c r="A317" s="1491"/>
      <c r="B317" s="1491"/>
      <c r="C317" s="1491"/>
      <c r="D317" s="1491"/>
      <c r="E317" s="1491"/>
      <c r="F317" s="1491"/>
      <c r="G317" s="1491"/>
      <c r="H317" s="1491"/>
      <c r="I317" s="1491"/>
      <c r="J317" s="1491"/>
      <c r="K317" s="1490"/>
    </row>
    <row r="318" spans="1:11" s="1489" customFormat="1" ht="15.75" customHeight="1">
      <c r="A318" s="1491"/>
      <c r="B318" s="1491"/>
      <c r="C318" s="1491"/>
      <c r="D318" s="1491"/>
      <c r="E318" s="1491"/>
      <c r="F318" s="1491"/>
      <c r="G318" s="1491"/>
      <c r="H318" s="1491"/>
      <c r="I318" s="1491"/>
      <c r="J318" s="1491"/>
      <c r="K318" s="1490"/>
    </row>
    <row r="319" spans="1:11" s="1489" customFormat="1" ht="15.75" customHeight="1">
      <c r="A319" s="1491"/>
      <c r="B319" s="1491"/>
      <c r="C319" s="1491"/>
      <c r="D319" s="1491"/>
      <c r="E319" s="1491"/>
      <c r="F319" s="1491"/>
      <c r="G319" s="1491"/>
      <c r="H319" s="1491"/>
      <c r="I319" s="1491"/>
      <c r="J319" s="1491"/>
      <c r="K319" s="1490"/>
    </row>
    <row r="320" spans="1:11" s="1489" customFormat="1" ht="15.75" customHeight="1">
      <c r="A320" s="1491"/>
      <c r="B320" s="1491"/>
      <c r="C320" s="1491"/>
      <c r="D320" s="1491"/>
      <c r="E320" s="1491"/>
      <c r="F320" s="1491"/>
      <c r="G320" s="1491"/>
      <c r="H320" s="1491"/>
      <c r="I320" s="1491"/>
      <c r="J320" s="1491"/>
      <c r="K320" s="1490"/>
    </row>
    <row r="321" spans="1:11" s="1489" customFormat="1" ht="15.75" customHeight="1">
      <c r="A321" s="1491"/>
      <c r="B321" s="1491"/>
      <c r="C321" s="1491"/>
      <c r="D321" s="1491"/>
      <c r="E321" s="1491"/>
      <c r="F321" s="1491"/>
      <c r="G321" s="1491"/>
      <c r="H321" s="1491"/>
      <c r="I321" s="1491"/>
      <c r="J321" s="1491"/>
      <c r="K321" s="1490"/>
    </row>
    <row r="322" spans="1:11" s="1489" customFormat="1" ht="15.75" customHeight="1">
      <c r="A322" s="1491"/>
      <c r="B322" s="1491"/>
      <c r="C322" s="1491"/>
      <c r="D322" s="1491"/>
      <c r="E322" s="1491"/>
      <c r="F322" s="1491"/>
      <c r="G322" s="1491"/>
      <c r="H322" s="1491"/>
      <c r="I322" s="1491"/>
      <c r="J322" s="1491"/>
      <c r="K322" s="1490"/>
    </row>
    <row r="323" spans="1:11" s="1489" customFormat="1" ht="15.75" customHeight="1">
      <c r="A323" s="1491"/>
      <c r="B323" s="1491"/>
      <c r="C323" s="1491"/>
      <c r="D323" s="1491"/>
      <c r="E323" s="1491"/>
      <c r="F323" s="1491"/>
      <c r="G323" s="1491"/>
      <c r="H323" s="1491"/>
      <c r="I323" s="1491"/>
      <c r="J323" s="1491"/>
      <c r="K323" s="1490"/>
    </row>
    <row r="324" spans="1:11" s="1489" customFormat="1" ht="15.75" customHeight="1">
      <c r="A324" s="1491"/>
      <c r="B324" s="1491"/>
      <c r="C324" s="1491"/>
      <c r="D324" s="1491"/>
      <c r="E324" s="1491"/>
      <c r="F324" s="1491"/>
      <c r="G324" s="1491"/>
      <c r="H324" s="1491"/>
      <c r="I324" s="1491"/>
      <c r="J324" s="1491"/>
      <c r="K324" s="1490"/>
    </row>
    <row r="325" spans="1:11" s="1489" customFormat="1" ht="15.75" customHeight="1">
      <c r="A325" s="1491"/>
      <c r="B325" s="1491"/>
      <c r="C325" s="1491"/>
      <c r="D325" s="1491"/>
      <c r="E325" s="1491"/>
      <c r="F325" s="1491"/>
      <c r="G325" s="1491"/>
      <c r="H325" s="1491"/>
      <c r="I325" s="1491"/>
      <c r="J325" s="1491"/>
      <c r="K325" s="1490"/>
    </row>
    <row r="326" spans="1:11" s="1489" customFormat="1" ht="15.75" customHeight="1">
      <c r="A326" s="1491"/>
      <c r="B326" s="1491"/>
      <c r="C326" s="1491"/>
      <c r="D326" s="1491"/>
      <c r="E326" s="1491"/>
      <c r="F326" s="1491"/>
      <c r="G326" s="1491"/>
      <c r="H326" s="1491"/>
      <c r="I326" s="1491"/>
      <c r="J326" s="1491"/>
      <c r="K326" s="1490"/>
    </row>
    <row r="327" spans="1:11" s="1489" customFormat="1" ht="15.75" customHeight="1">
      <c r="A327" s="1491"/>
      <c r="B327" s="1491"/>
      <c r="C327" s="1491"/>
      <c r="D327" s="1491"/>
      <c r="E327" s="1491"/>
      <c r="F327" s="1491"/>
      <c r="G327" s="1491"/>
      <c r="H327" s="1491"/>
      <c r="I327" s="1491"/>
      <c r="J327" s="1491"/>
      <c r="K327" s="1490"/>
    </row>
    <row r="328" spans="1:11" s="1489" customFormat="1" ht="15.75" customHeight="1">
      <c r="A328" s="1491"/>
      <c r="B328" s="1491"/>
      <c r="C328" s="1491"/>
      <c r="D328" s="1491"/>
      <c r="E328" s="1491"/>
      <c r="F328" s="1491"/>
      <c r="G328" s="1491"/>
      <c r="H328" s="1491"/>
      <c r="I328" s="1491"/>
      <c r="J328" s="1491"/>
      <c r="K328" s="1490"/>
    </row>
    <row r="329" spans="1:11" s="1489" customFormat="1" ht="15.75" customHeight="1">
      <c r="A329" s="1491"/>
      <c r="B329" s="1491"/>
      <c r="C329" s="1491"/>
      <c r="D329" s="1491"/>
      <c r="E329" s="1491"/>
      <c r="F329" s="1491"/>
      <c r="G329" s="1491"/>
      <c r="H329" s="1491"/>
      <c r="I329" s="1491"/>
      <c r="J329" s="1491"/>
      <c r="K329" s="1490"/>
    </row>
    <row r="330" spans="1:11" s="1489" customFormat="1" ht="15.75" customHeight="1">
      <c r="A330" s="1491"/>
      <c r="B330" s="1491"/>
      <c r="C330" s="1491"/>
      <c r="D330" s="1491"/>
      <c r="E330" s="1491"/>
      <c r="F330" s="1491"/>
      <c r="G330" s="1491"/>
      <c r="H330" s="1491"/>
      <c r="I330" s="1491"/>
      <c r="J330" s="1491"/>
      <c r="K330" s="1490"/>
    </row>
    <row r="331" spans="1:11" s="1489" customFormat="1" ht="15.75" customHeight="1">
      <c r="A331" s="1491"/>
      <c r="B331" s="1491"/>
      <c r="C331" s="1491"/>
      <c r="D331" s="1491"/>
      <c r="E331" s="1491"/>
      <c r="F331" s="1491"/>
      <c r="G331" s="1491"/>
      <c r="H331" s="1491"/>
      <c r="I331" s="1491"/>
      <c r="J331" s="1491"/>
      <c r="K331" s="1490"/>
    </row>
    <row r="332" spans="1:11" s="1489" customFormat="1" ht="15.75" customHeight="1">
      <c r="A332" s="1491"/>
      <c r="B332" s="1491"/>
      <c r="C332" s="1491"/>
      <c r="D332" s="1491"/>
      <c r="E332" s="1491"/>
      <c r="F332" s="1491"/>
      <c r="G332" s="1491"/>
      <c r="H332" s="1491"/>
      <c r="I332" s="1491"/>
      <c r="J332" s="1491"/>
      <c r="K332" s="1490"/>
    </row>
    <row r="333" spans="1:11" s="1489" customFormat="1" ht="15.75" customHeight="1">
      <c r="A333" s="1491"/>
      <c r="B333" s="1491"/>
      <c r="C333" s="1491"/>
      <c r="D333" s="1491"/>
      <c r="E333" s="1491"/>
      <c r="F333" s="1491"/>
      <c r="G333" s="1491"/>
      <c r="H333" s="1491"/>
      <c r="I333" s="1491"/>
      <c r="J333" s="1491"/>
      <c r="K333" s="1490"/>
    </row>
    <row r="334" spans="1:11" s="1489" customFormat="1" ht="15.75" customHeight="1">
      <c r="A334" s="1491"/>
      <c r="B334" s="1491"/>
      <c r="C334" s="1491"/>
      <c r="D334" s="1491"/>
      <c r="E334" s="1491"/>
      <c r="F334" s="1491"/>
      <c r="G334" s="1491"/>
      <c r="H334" s="1491"/>
      <c r="I334" s="1491"/>
      <c r="J334" s="1491"/>
      <c r="K334" s="1490"/>
    </row>
    <row r="335" spans="1:11" s="1489" customFormat="1" ht="15.75" customHeight="1">
      <c r="A335" s="1491"/>
      <c r="B335" s="1491"/>
      <c r="C335" s="1491"/>
      <c r="D335" s="1491"/>
      <c r="E335" s="1491"/>
      <c r="F335" s="1491"/>
      <c r="G335" s="1491"/>
      <c r="H335" s="1491"/>
      <c r="I335" s="1491"/>
      <c r="J335" s="1491"/>
      <c r="K335" s="1490"/>
    </row>
    <row r="336" spans="1:11" s="1489" customFormat="1" ht="15.75" customHeight="1">
      <c r="A336" s="1491"/>
      <c r="B336" s="1491"/>
      <c r="C336" s="1491"/>
      <c r="D336" s="1491"/>
      <c r="E336" s="1491"/>
      <c r="F336" s="1491"/>
      <c r="G336" s="1491"/>
      <c r="H336" s="1491"/>
      <c r="I336" s="1491"/>
      <c r="J336" s="1491"/>
      <c r="K336" s="1490"/>
    </row>
    <row r="337" spans="1:11" s="1489" customFormat="1" ht="15.75" customHeight="1">
      <c r="A337" s="1491"/>
      <c r="B337" s="1491"/>
      <c r="C337" s="1491"/>
      <c r="D337" s="1491"/>
      <c r="E337" s="1491"/>
      <c r="F337" s="1491"/>
      <c r="G337" s="1491"/>
      <c r="H337" s="1491"/>
      <c r="I337" s="1491"/>
      <c r="J337" s="1491"/>
      <c r="K337" s="1490"/>
    </row>
    <row r="338" spans="1:11" s="1489" customFormat="1" ht="15.75" customHeight="1">
      <c r="A338" s="1491"/>
      <c r="B338" s="1491"/>
      <c r="C338" s="1491"/>
      <c r="D338" s="1491"/>
      <c r="E338" s="1491"/>
      <c r="F338" s="1491"/>
      <c r="G338" s="1491"/>
      <c r="H338" s="1491"/>
      <c r="I338" s="1491"/>
      <c r="J338" s="1491"/>
      <c r="K338" s="1490"/>
    </row>
    <row r="339" spans="1:11" s="1489" customFormat="1" ht="15.75" customHeight="1">
      <c r="A339" s="1491"/>
      <c r="B339" s="1491"/>
      <c r="C339" s="1491"/>
      <c r="D339" s="1491"/>
      <c r="E339" s="1491"/>
      <c r="F339" s="1491"/>
      <c r="G339" s="1491"/>
      <c r="H339" s="1491"/>
      <c r="I339" s="1491"/>
      <c r="J339" s="1491"/>
      <c r="K339" s="1490"/>
    </row>
    <row r="340" spans="1:11" s="1489" customFormat="1" ht="15.75" customHeight="1">
      <c r="A340" s="1491"/>
      <c r="B340" s="1491"/>
      <c r="C340" s="1491"/>
      <c r="D340" s="1491"/>
      <c r="E340" s="1491"/>
      <c r="F340" s="1491"/>
      <c r="G340" s="1491"/>
      <c r="H340" s="1491"/>
      <c r="I340" s="1491"/>
      <c r="J340" s="1491"/>
      <c r="K340" s="1490"/>
    </row>
    <row r="341" spans="1:11" s="1489" customFormat="1" ht="15.75" customHeight="1">
      <c r="A341" s="1491"/>
      <c r="B341" s="1491"/>
      <c r="C341" s="1491"/>
      <c r="D341" s="1491"/>
      <c r="E341" s="1491"/>
      <c r="F341" s="1491"/>
      <c r="G341" s="1491"/>
      <c r="H341" s="1491"/>
      <c r="I341" s="1491"/>
      <c r="J341" s="1491"/>
      <c r="K341" s="1490"/>
    </row>
    <row r="342" spans="1:11" s="1489" customFormat="1" ht="15.75" customHeight="1">
      <c r="A342" s="1491"/>
      <c r="B342" s="1491"/>
      <c r="C342" s="1491"/>
      <c r="D342" s="1491"/>
      <c r="E342" s="1491"/>
      <c r="F342" s="1491"/>
      <c r="G342" s="1491"/>
      <c r="H342" s="1491"/>
      <c r="I342" s="1491"/>
      <c r="J342" s="1491"/>
      <c r="K342" s="1490"/>
    </row>
    <row r="343" spans="1:11" s="1489" customFormat="1" ht="15.75" customHeight="1">
      <c r="A343" s="1491"/>
      <c r="B343" s="1491"/>
      <c r="C343" s="1491"/>
      <c r="D343" s="1491"/>
      <c r="E343" s="1491"/>
      <c r="F343" s="1491"/>
      <c r="G343" s="1491"/>
      <c r="H343" s="1491"/>
      <c r="I343" s="1491"/>
      <c r="J343" s="1491"/>
      <c r="K343" s="1490"/>
    </row>
    <row r="344" spans="1:11" s="1489" customFormat="1" ht="15.75" customHeight="1">
      <c r="A344" s="1491"/>
      <c r="B344" s="1491"/>
      <c r="C344" s="1491"/>
      <c r="D344" s="1491"/>
      <c r="E344" s="1491"/>
      <c r="F344" s="1491"/>
      <c r="G344" s="1491"/>
      <c r="H344" s="1491"/>
      <c r="I344" s="1491"/>
      <c r="J344" s="1491"/>
      <c r="K344" s="1490"/>
    </row>
    <row r="345" spans="1:11" s="1489" customFormat="1" ht="15.75" customHeight="1">
      <c r="A345" s="1491"/>
      <c r="B345" s="1491"/>
      <c r="C345" s="1491"/>
      <c r="D345" s="1491"/>
      <c r="E345" s="1491"/>
      <c r="F345" s="1491"/>
      <c r="G345" s="1491"/>
      <c r="H345" s="1491"/>
      <c r="I345" s="1491"/>
      <c r="J345" s="1491"/>
      <c r="K345" s="1490"/>
    </row>
    <row r="346" spans="1:11" s="1489" customFormat="1" ht="15.75" customHeight="1">
      <c r="A346" s="1491"/>
      <c r="B346" s="1491"/>
      <c r="C346" s="1491"/>
      <c r="D346" s="1491"/>
      <c r="E346" s="1491"/>
      <c r="F346" s="1491"/>
      <c r="G346" s="1491"/>
      <c r="H346" s="1491"/>
      <c r="I346" s="1491"/>
      <c r="J346" s="1491"/>
      <c r="K346" s="1490"/>
    </row>
    <row r="347" spans="1:11" s="1489" customFormat="1" ht="15.75" customHeight="1">
      <c r="A347" s="1491"/>
      <c r="B347" s="1491"/>
      <c r="C347" s="1491"/>
      <c r="D347" s="1491"/>
      <c r="E347" s="1491"/>
      <c r="F347" s="1491"/>
      <c r="G347" s="1491"/>
      <c r="H347" s="1491"/>
      <c r="I347" s="1491"/>
      <c r="J347" s="1491"/>
      <c r="K347" s="1490"/>
    </row>
    <row r="348" spans="1:11" s="1489" customFormat="1" ht="15.75" customHeight="1">
      <c r="A348" s="1491"/>
      <c r="B348" s="1491"/>
      <c r="C348" s="1491"/>
      <c r="D348" s="1491"/>
      <c r="E348" s="1491"/>
      <c r="F348" s="1491"/>
      <c r="G348" s="1491"/>
      <c r="H348" s="1491"/>
      <c r="I348" s="1491"/>
      <c r="J348" s="1491"/>
      <c r="K348" s="1490"/>
    </row>
    <row r="349" spans="1:11" s="1489" customFormat="1" ht="15.75" customHeight="1">
      <c r="A349" s="1491"/>
      <c r="B349" s="1491"/>
      <c r="C349" s="1491"/>
      <c r="D349" s="1491"/>
      <c r="E349" s="1491"/>
      <c r="F349" s="1491"/>
      <c r="G349" s="1491"/>
      <c r="H349" s="1491"/>
      <c r="I349" s="1491"/>
      <c r="J349" s="1491"/>
      <c r="K349" s="1490"/>
    </row>
    <row r="350" spans="1:11" s="1489" customFormat="1" ht="15.75" customHeight="1">
      <c r="A350" s="1491"/>
      <c r="B350" s="1491"/>
      <c r="C350" s="1491"/>
      <c r="D350" s="1491"/>
      <c r="E350" s="1491"/>
      <c r="F350" s="1491"/>
      <c r="G350" s="1491"/>
      <c r="H350" s="1491"/>
      <c r="I350" s="1491"/>
      <c r="J350" s="1491"/>
      <c r="K350" s="1490"/>
    </row>
    <row r="351" spans="1:11" s="1489" customFormat="1" ht="15.75" customHeight="1">
      <c r="A351" s="1491"/>
      <c r="B351" s="1491"/>
      <c r="C351" s="1491"/>
      <c r="D351" s="1491"/>
      <c r="E351" s="1491"/>
      <c r="F351" s="1491"/>
      <c r="G351" s="1491"/>
      <c r="H351" s="1491"/>
      <c r="I351" s="1491"/>
      <c r="J351" s="1491"/>
      <c r="K351" s="1490"/>
    </row>
    <row r="352" spans="1:11" s="1489" customFormat="1" ht="15.75" customHeight="1">
      <c r="A352" s="1491"/>
      <c r="B352" s="1491"/>
      <c r="C352" s="1491"/>
      <c r="D352" s="1491"/>
      <c r="E352" s="1491"/>
      <c r="F352" s="1491"/>
      <c r="G352" s="1491"/>
      <c r="H352" s="1491"/>
      <c r="I352" s="1491"/>
      <c r="J352" s="1491"/>
      <c r="K352" s="1490"/>
    </row>
    <row r="353" spans="1:11" s="1489" customFormat="1" ht="15.75" customHeight="1">
      <c r="A353" s="1491"/>
      <c r="B353" s="1491"/>
      <c r="C353" s="1491"/>
      <c r="D353" s="1491"/>
      <c r="E353" s="1491"/>
      <c r="F353" s="1491"/>
      <c r="G353" s="1491"/>
      <c r="H353" s="1491"/>
      <c r="I353" s="1491"/>
      <c r="J353" s="1491"/>
      <c r="K353" s="1490"/>
    </row>
    <row r="354" spans="1:11" s="1489" customFormat="1" ht="15.75" customHeight="1">
      <c r="A354" s="1491"/>
      <c r="B354" s="1491"/>
      <c r="C354" s="1491"/>
      <c r="D354" s="1491"/>
      <c r="E354" s="1491"/>
      <c r="F354" s="1491"/>
      <c r="G354" s="1491"/>
      <c r="H354" s="1491"/>
      <c r="I354" s="1491"/>
      <c r="J354" s="1491"/>
      <c r="K354" s="1490"/>
    </row>
    <row r="355" spans="1:11" s="1489" customFormat="1" ht="15.75" customHeight="1">
      <c r="A355" s="1491"/>
      <c r="B355" s="1491"/>
      <c r="C355" s="1491"/>
      <c r="D355" s="1491"/>
      <c r="E355" s="1491"/>
      <c r="F355" s="1491"/>
      <c r="G355" s="1491"/>
      <c r="H355" s="1491"/>
      <c r="I355" s="1491"/>
      <c r="J355" s="1491"/>
      <c r="K355" s="1490"/>
    </row>
    <row r="356" spans="1:11" s="1489" customFormat="1" ht="15.75" customHeight="1">
      <c r="A356" s="1491"/>
      <c r="B356" s="1491"/>
      <c r="C356" s="1491"/>
      <c r="D356" s="1491"/>
      <c r="E356" s="1491"/>
      <c r="F356" s="1491"/>
      <c r="G356" s="1491"/>
      <c r="H356" s="1491"/>
      <c r="I356" s="1491"/>
      <c r="J356" s="1491"/>
      <c r="K356" s="1490"/>
    </row>
    <row r="357" spans="1:11" s="1489" customFormat="1" ht="15.75" customHeight="1">
      <c r="A357" s="1491"/>
      <c r="B357" s="1491"/>
      <c r="C357" s="1491"/>
      <c r="D357" s="1491"/>
      <c r="E357" s="1491"/>
      <c r="F357" s="1491"/>
      <c r="G357" s="1491"/>
      <c r="H357" s="1491"/>
      <c r="I357" s="1491"/>
      <c r="J357" s="1491"/>
      <c r="K357" s="1490"/>
    </row>
    <row r="358" spans="1:11" s="1489" customFormat="1" ht="15.75" customHeight="1">
      <c r="A358" s="1491"/>
      <c r="B358" s="1491"/>
      <c r="C358" s="1491"/>
      <c r="D358" s="1491"/>
      <c r="E358" s="1491"/>
      <c r="F358" s="1491"/>
      <c r="G358" s="1491"/>
      <c r="H358" s="1491"/>
      <c r="I358" s="1491"/>
      <c r="J358" s="1491"/>
      <c r="K358" s="1490"/>
    </row>
    <row r="359" spans="1:11" s="1489" customFormat="1" ht="15.75" customHeight="1">
      <c r="A359" s="1491"/>
      <c r="B359" s="1491"/>
      <c r="C359" s="1491"/>
      <c r="D359" s="1491"/>
      <c r="E359" s="1491"/>
      <c r="F359" s="1491"/>
      <c r="G359" s="1491"/>
      <c r="H359" s="1491"/>
      <c r="I359" s="1491"/>
      <c r="J359" s="1491"/>
      <c r="K359" s="1490"/>
    </row>
    <row r="360" spans="1:11" s="1489" customFormat="1" ht="15.75" customHeight="1">
      <c r="A360" s="1491"/>
      <c r="B360" s="1491"/>
      <c r="C360" s="1491"/>
      <c r="D360" s="1491"/>
      <c r="E360" s="1491"/>
      <c r="F360" s="1491"/>
      <c r="G360" s="1491"/>
      <c r="H360" s="1491"/>
      <c r="I360" s="1491"/>
      <c r="J360" s="1491"/>
      <c r="K360" s="1490"/>
    </row>
    <row r="361" spans="1:11" s="1489" customFormat="1" ht="15.75" customHeight="1">
      <c r="A361" s="1491"/>
      <c r="B361" s="1491"/>
      <c r="C361" s="1491"/>
      <c r="D361" s="1491"/>
      <c r="E361" s="1491"/>
      <c r="F361" s="1491"/>
      <c r="G361" s="1491"/>
      <c r="H361" s="1491"/>
      <c r="I361" s="1491"/>
      <c r="J361" s="1491"/>
      <c r="K361" s="1490"/>
    </row>
    <row r="362" spans="1:11" s="1489" customFormat="1" ht="15.75" customHeight="1">
      <c r="A362" s="1491"/>
      <c r="B362" s="1491"/>
      <c r="C362" s="1491"/>
      <c r="D362" s="1491"/>
      <c r="E362" s="1491"/>
      <c r="F362" s="1491"/>
      <c r="G362" s="1491"/>
      <c r="H362" s="1491"/>
      <c r="I362" s="1491"/>
      <c r="J362" s="1491"/>
      <c r="K362" s="1490"/>
    </row>
    <row r="363" spans="1:11" s="1489" customFormat="1" ht="15.75" customHeight="1">
      <c r="A363" s="1491"/>
      <c r="B363" s="1491"/>
      <c r="C363" s="1491"/>
      <c r="D363" s="1491"/>
      <c r="E363" s="1491"/>
      <c r="F363" s="1491"/>
      <c r="G363" s="1491"/>
      <c r="H363" s="1491"/>
      <c r="I363" s="1491"/>
      <c r="J363" s="1491"/>
      <c r="K363" s="1490"/>
    </row>
    <row r="364" spans="1:11" s="1489" customFormat="1" ht="15.75" customHeight="1">
      <c r="A364" s="1491"/>
      <c r="B364" s="1491"/>
      <c r="C364" s="1491"/>
      <c r="D364" s="1491"/>
      <c r="E364" s="1491"/>
      <c r="F364" s="1491"/>
      <c r="G364" s="1491"/>
      <c r="H364" s="1491"/>
      <c r="I364" s="1491"/>
      <c r="J364" s="1491"/>
      <c r="K364" s="1490"/>
    </row>
    <row r="365" spans="1:11" s="1489" customFormat="1" ht="15.75" customHeight="1">
      <c r="A365" s="1491"/>
      <c r="B365" s="1491"/>
      <c r="C365" s="1491"/>
      <c r="D365" s="1491"/>
      <c r="E365" s="1491"/>
      <c r="F365" s="1491"/>
      <c r="G365" s="1491"/>
      <c r="H365" s="1491"/>
      <c r="I365" s="1491"/>
      <c r="J365" s="1491"/>
      <c r="K365" s="1490"/>
    </row>
    <row r="366" spans="1:11" s="1489" customFormat="1" ht="15.75" customHeight="1">
      <c r="A366" s="1491"/>
      <c r="B366" s="1491"/>
      <c r="C366" s="1491"/>
      <c r="D366" s="1491"/>
      <c r="E366" s="1491"/>
      <c r="F366" s="1491"/>
      <c r="G366" s="1491"/>
      <c r="H366" s="1491"/>
      <c r="I366" s="1491"/>
      <c r="J366" s="1491"/>
      <c r="K366" s="1490"/>
    </row>
    <row r="367" spans="1:11" s="1489" customFormat="1" ht="15.75" customHeight="1">
      <c r="A367" s="1491"/>
      <c r="B367" s="1491"/>
      <c r="C367" s="1491"/>
      <c r="D367" s="1491"/>
      <c r="E367" s="1491"/>
      <c r="F367" s="1491"/>
      <c r="G367" s="1491"/>
      <c r="H367" s="1491"/>
      <c r="I367" s="1491"/>
      <c r="J367" s="1491"/>
      <c r="K367" s="1490"/>
    </row>
    <row r="368" spans="1:11" s="1489" customFormat="1" ht="15.75" customHeight="1">
      <c r="A368" s="1491"/>
      <c r="B368" s="1491"/>
      <c r="C368" s="1491"/>
      <c r="D368" s="1491"/>
      <c r="E368" s="1491"/>
      <c r="F368" s="1491"/>
      <c r="G368" s="1491"/>
      <c r="H368" s="1491"/>
      <c r="I368" s="1491"/>
      <c r="J368" s="1491"/>
      <c r="K368" s="1490"/>
    </row>
    <row r="369" spans="1:11" s="1489" customFormat="1" ht="15.75" customHeight="1">
      <c r="A369" s="1491"/>
      <c r="B369" s="1491"/>
      <c r="C369" s="1491"/>
      <c r="D369" s="1491"/>
      <c r="E369" s="1491"/>
      <c r="F369" s="1491"/>
      <c r="G369" s="1491"/>
      <c r="H369" s="1491"/>
      <c r="I369" s="1491"/>
      <c r="J369" s="1491"/>
      <c r="K369" s="1490"/>
    </row>
    <row r="370" spans="1:11" s="1489" customFormat="1" ht="15.75" customHeight="1">
      <c r="A370" s="1491"/>
      <c r="B370" s="1491"/>
      <c r="C370" s="1491"/>
      <c r="D370" s="1491"/>
      <c r="E370" s="1491"/>
      <c r="F370" s="1491"/>
      <c r="G370" s="1491"/>
      <c r="H370" s="1491"/>
      <c r="I370" s="1491"/>
      <c r="J370" s="1491"/>
      <c r="K370" s="1490"/>
    </row>
    <row r="371" spans="1:11" s="1489" customFormat="1" ht="15.75" customHeight="1">
      <c r="A371" s="1491"/>
      <c r="B371" s="1491"/>
      <c r="C371" s="1491"/>
      <c r="D371" s="1491"/>
      <c r="E371" s="1491"/>
      <c r="F371" s="1491"/>
      <c r="G371" s="1491"/>
      <c r="H371" s="1491"/>
      <c r="I371" s="1491"/>
      <c r="J371" s="1491"/>
      <c r="K371" s="1490"/>
    </row>
    <row r="372" spans="1:11" s="1489" customFormat="1" ht="15.75" customHeight="1">
      <c r="A372" s="1491"/>
      <c r="B372" s="1491"/>
      <c r="C372" s="1491"/>
      <c r="D372" s="1491"/>
      <c r="E372" s="1491"/>
      <c r="F372" s="1491"/>
      <c r="G372" s="1491"/>
      <c r="H372" s="1491"/>
      <c r="I372" s="1491"/>
      <c r="J372" s="1491"/>
      <c r="K372" s="1490"/>
    </row>
    <row r="373" spans="1:11" s="1489" customFormat="1" ht="15.75" customHeight="1">
      <c r="A373" s="1491"/>
      <c r="B373" s="1491"/>
      <c r="C373" s="1491"/>
      <c r="D373" s="1491"/>
      <c r="E373" s="1491"/>
      <c r="F373" s="1491"/>
      <c r="G373" s="1491"/>
      <c r="H373" s="1491"/>
      <c r="I373" s="1491"/>
      <c r="J373" s="1491"/>
      <c r="K373" s="1490"/>
    </row>
    <row r="374" spans="1:11" s="1489" customFormat="1" ht="15.75" customHeight="1">
      <c r="A374" s="1491"/>
      <c r="B374" s="1491"/>
      <c r="C374" s="1491"/>
      <c r="D374" s="1491"/>
      <c r="E374" s="1491"/>
      <c r="F374" s="1491"/>
      <c r="G374" s="1491"/>
      <c r="H374" s="1491"/>
      <c r="I374" s="1491"/>
      <c r="J374" s="1491"/>
      <c r="K374" s="1490"/>
    </row>
    <row r="375" spans="1:11" s="1489" customFormat="1" ht="15.75" customHeight="1">
      <c r="A375" s="1491"/>
      <c r="B375" s="1491"/>
      <c r="C375" s="1491"/>
      <c r="D375" s="1491"/>
      <c r="E375" s="1491"/>
      <c r="F375" s="1491"/>
      <c r="G375" s="1491"/>
      <c r="H375" s="1491"/>
      <c r="I375" s="1491"/>
      <c r="J375" s="1491"/>
      <c r="K375" s="1490"/>
    </row>
    <row r="376" spans="1:11" s="1489" customFormat="1" ht="15.75" customHeight="1">
      <c r="A376" s="1491"/>
      <c r="B376" s="1491"/>
      <c r="C376" s="1491"/>
      <c r="D376" s="1491"/>
      <c r="E376" s="1491"/>
      <c r="F376" s="1491"/>
      <c r="G376" s="1491"/>
      <c r="H376" s="1491"/>
      <c r="I376" s="1491"/>
      <c r="J376" s="1491"/>
      <c r="K376" s="1490"/>
    </row>
    <row r="377" spans="1:11" s="1489" customFormat="1" ht="15.75" customHeight="1">
      <c r="A377" s="1491"/>
      <c r="B377" s="1491"/>
      <c r="C377" s="1491"/>
      <c r="D377" s="1491"/>
      <c r="E377" s="1491"/>
      <c r="F377" s="1491"/>
      <c r="G377" s="1491"/>
      <c r="H377" s="1491"/>
      <c r="I377" s="1491"/>
      <c r="J377" s="1491"/>
      <c r="K377" s="1490"/>
    </row>
    <row r="378" spans="1:11" s="1489" customFormat="1" ht="15.75" customHeight="1">
      <c r="A378" s="1491"/>
      <c r="B378" s="1491"/>
      <c r="C378" s="1491"/>
      <c r="D378" s="1491"/>
      <c r="E378" s="1491"/>
      <c r="F378" s="1491"/>
      <c r="G378" s="1491"/>
      <c r="H378" s="1491"/>
      <c r="I378" s="1491"/>
      <c r="J378" s="1491"/>
      <c r="K378" s="1490"/>
    </row>
    <row r="379" spans="1:11" s="1489" customFormat="1" ht="15.75" customHeight="1">
      <c r="A379" s="1491"/>
      <c r="B379" s="1491"/>
      <c r="C379" s="1491"/>
      <c r="D379" s="1491"/>
      <c r="E379" s="1491"/>
      <c r="F379" s="1491"/>
      <c r="G379" s="1491"/>
      <c r="H379" s="1491"/>
      <c r="I379" s="1491"/>
      <c r="J379" s="1491"/>
      <c r="K379" s="1490"/>
    </row>
    <row r="380" spans="1:11" s="1489" customFormat="1" ht="15.75" customHeight="1">
      <c r="A380" s="1491"/>
      <c r="B380" s="1491"/>
      <c r="C380" s="1491"/>
      <c r="D380" s="1491"/>
      <c r="E380" s="1491"/>
      <c r="F380" s="1491"/>
      <c r="G380" s="1491"/>
      <c r="H380" s="1491"/>
      <c r="I380" s="1491"/>
      <c r="J380" s="1491"/>
      <c r="K380" s="1490"/>
    </row>
    <row r="381" spans="1:11" s="1489" customFormat="1" ht="15.75" customHeight="1">
      <c r="A381" s="1491"/>
      <c r="B381" s="1491"/>
      <c r="C381" s="1491"/>
      <c r="D381" s="1491"/>
      <c r="E381" s="1491"/>
      <c r="F381" s="1491"/>
      <c r="G381" s="1491"/>
      <c r="H381" s="1491"/>
      <c r="I381" s="1491"/>
      <c r="J381" s="1491"/>
      <c r="K381" s="1490"/>
    </row>
    <row r="382" spans="1:11" s="1489" customFormat="1" ht="15.75" customHeight="1">
      <c r="A382" s="1491"/>
      <c r="B382" s="1491"/>
      <c r="C382" s="1491"/>
      <c r="D382" s="1491"/>
      <c r="E382" s="1491"/>
      <c r="F382" s="1491"/>
      <c r="G382" s="1491"/>
      <c r="H382" s="1491"/>
      <c r="I382" s="1491"/>
      <c r="J382" s="1491"/>
      <c r="K382" s="1490"/>
    </row>
    <row r="383" spans="1:11" s="1489" customFormat="1" ht="15.75" customHeight="1">
      <c r="A383" s="1491"/>
      <c r="B383" s="1491"/>
      <c r="C383" s="1491"/>
      <c r="D383" s="1491"/>
      <c r="E383" s="1491"/>
      <c r="F383" s="1491"/>
      <c r="G383" s="1491"/>
      <c r="H383" s="1491"/>
      <c r="I383" s="1491"/>
      <c r="J383" s="1491"/>
      <c r="K383" s="1490"/>
    </row>
    <row r="384" spans="1:11" s="1489" customFormat="1" ht="15.75" customHeight="1">
      <c r="A384" s="1491"/>
      <c r="B384" s="1491"/>
      <c r="C384" s="1491"/>
      <c r="D384" s="1491"/>
      <c r="E384" s="1491"/>
      <c r="F384" s="1491"/>
      <c r="G384" s="1491"/>
      <c r="H384" s="1491"/>
      <c r="I384" s="1491"/>
      <c r="J384" s="1491"/>
      <c r="K384" s="1490"/>
    </row>
    <row r="385" spans="1:11" s="1489" customFormat="1" ht="15.75" customHeight="1">
      <c r="A385" s="1491"/>
      <c r="B385" s="1491"/>
      <c r="C385" s="1491"/>
      <c r="D385" s="1491"/>
      <c r="E385" s="1491"/>
      <c r="F385" s="1491"/>
      <c r="G385" s="1491"/>
      <c r="H385" s="1491"/>
      <c r="I385" s="1491"/>
      <c r="J385" s="1491"/>
      <c r="K385" s="1490"/>
    </row>
    <row r="386" spans="1:11" s="1489" customFormat="1" ht="15.75" customHeight="1">
      <c r="A386" s="1491"/>
      <c r="B386" s="1491"/>
      <c r="C386" s="1491"/>
      <c r="D386" s="1491"/>
      <c r="E386" s="1491"/>
      <c r="F386" s="1491"/>
      <c r="G386" s="1491"/>
      <c r="H386" s="1491"/>
      <c r="I386" s="1491"/>
      <c r="J386" s="1491"/>
      <c r="K386" s="1490"/>
    </row>
    <row r="387" spans="1:11" s="1489" customFormat="1" ht="15.75" customHeight="1">
      <c r="A387" s="1491"/>
      <c r="B387" s="1491"/>
      <c r="C387" s="1491"/>
      <c r="D387" s="1491"/>
      <c r="E387" s="1491"/>
      <c r="F387" s="1491"/>
      <c r="G387" s="1491"/>
      <c r="H387" s="1491"/>
      <c r="I387" s="1491"/>
      <c r="J387" s="1491"/>
      <c r="K387" s="1490"/>
    </row>
    <row r="388" spans="1:11" s="1489" customFormat="1" ht="15.75" customHeight="1">
      <c r="A388" s="1491"/>
      <c r="B388" s="1491"/>
      <c r="C388" s="1491"/>
      <c r="D388" s="1491"/>
      <c r="E388" s="1491"/>
      <c r="F388" s="1491"/>
      <c r="G388" s="1491"/>
      <c r="H388" s="1491"/>
      <c r="I388" s="1491"/>
      <c r="J388" s="1491"/>
      <c r="K388" s="1490"/>
    </row>
    <row r="389" spans="1:11" s="1489" customFormat="1" ht="15.75" customHeight="1">
      <c r="A389" s="1491"/>
      <c r="B389" s="1491"/>
      <c r="C389" s="1491"/>
      <c r="D389" s="1491"/>
      <c r="E389" s="1491"/>
      <c r="F389" s="1491"/>
      <c r="G389" s="1491"/>
      <c r="H389" s="1491"/>
      <c r="I389" s="1491"/>
      <c r="J389" s="1491"/>
      <c r="K389" s="1490"/>
    </row>
    <row r="390" spans="1:11" s="1489" customFormat="1" ht="15.75" customHeight="1">
      <c r="A390" s="1491"/>
      <c r="B390" s="1491"/>
      <c r="C390" s="1491"/>
      <c r="D390" s="1491"/>
      <c r="E390" s="1491"/>
      <c r="F390" s="1491"/>
      <c r="G390" s="1491"/>
      <c r="H390" s="1491"/>
      <c r="I390" s="1491"/>
      <c r="J390" s="1491"/>
      <c r="K390" s="1490"/>
    </row>
    <row r="391" spans="1:11" s="1489" customFormat="1" ht="15.75" customHeight="1">
      <c r="A391" s="1491"/>
      <c r="B391" s="1491"/>
      <c r="C391" s="1491"/>
      <c r="D391" s="1491"/>
      <c r="E391" s="1491"/>
      <c r="F391" s="1491"/>
      <c r="G391" s="1491"/>
      <c r="H391" s="1491"/>
      <c r="I391" s="1491"/>
      <c r="J391" s="1491"/>
      <c r="K391" s="1490"/>
    </row>
    <row r="392" spans="1:11" s="1489" customFormat="1" ht="15.75" customHeight="1">
      <c r="A392" s="1491"/>
      <c r="B392" s="1491"/>
      <c r="C392" s="1491"/>
      <c r="D392" s="1491"/>
      <c r="E392" s="1491"/>
      <c r="F392" s="1491"/>
      <c r="G392" s="1491"/>
      <c r="H392" s="1491"/>
      <c r="I392" s="1491"/>
      <c r="J392" s="1491"/>
      <c r="K392" s="1490"/>
    </row>
    <row r="393" spans="1:11" s="1489" customFormat="1" ht="15.75" customHeight="1">
      <c r="A393" s="1491"/>
      <c r="B393" s="1491"/>
      <c r="C393" s="1491"/>
      <c r="D393" s="1491"/>
      <c r="E393" s="1491"/>
      <c r="F393" s="1491"/>
      <c r="G393" s="1491"/>
      <c r="H393" s="1491"/>
      <c r="I393" s="1491"/>
      <c r="J393" s="1491"/>
      <c r="K393" s="1490"/>
    </row>
    <row r="394" spans="1:11" s="1489" customFormat="1" ht="15.75" customHeight="1">
      <c r="A394" s="1491"/>
      <c r="B394" s="1491"/>
      <c r="C394" s="1491"/>
      <c r="D394" s="1491"/>
      <c r="E394" s="1491"/>
      <c r="F394" s="1491"/>
      <c r="G394" s="1491"/>
      <c r="H394" s="1491"/>
      <c r="I394" s="1491"/>
      <c r="J394" s="1491"/>
      <c r="K394" s="1490"/>
    </row>
    <row r="395" spans="1:11" s="1489" customFormat="1" ht="15.75" customHeight="1">
      <c r="A395" s="1491"/>
      <c r="B395" s="1491"/>
      <c r="C395" s="1491"/>
      <c r="D395" s="1491"/>
      <c r="E395" s="1491"/>
      <c r="F395" s="1491"/>
      <c r="G395" s="1491"/>
      <c r="H395" s="1491"/>
      <c r="I395" s="1491"/>
      <c r="J395" s="1491"/>
      <c r="K395" s="1490"/>
    </row>
    <row r="396" spans="1:11" s="1489" customFormat="1" ht="15.75" customHeight="1">
      <c r="A396" s="1491"/>
      <c r="B396" s="1491"/>
      <c r="C396" s="1491"/>
      <c r="D396" s="1491"/>
      <c r="E396" s="1491"/>
      <c r="F396" s="1491"/>
      <c r="G396" s="1491"/>
      <c r="H396" s="1491"/>
      <c r="I396" s="1491"/>
      <c r="J396" s="1491"/>
      <c r="K396" s="1490"/>
    </row>
    <row r="397" spans="1:11" s="1489" customFormat="1" ht="15.75" customHeight="1">
      <c r="A397" s="1491"/>
      <c r="B397" s="1491"/>
      <c r="C397" s="1491"/>
      <c r="D397" s="1491"/>
      <c r="E397" s="1491"/>
      <c r="F397" s="1491"/>
      <c r="G397" s="1491"/>
      <c r="H397" s="1491"/>
      <c r="I397" s="1491"/>
      <c r="J397" s="1491"/>
      <c r="K397" s="1490"/>
    </row>
    <row r="398" spans="1:11" s="1489" customFormat="1" ht="15.75" customHeight="1">
      <c r="A398" s="1491"/>
      <c r="B398" s="1491"/>
      <c r="C398" s="1491"/>
      <c r="D398" s="1491"/>
      <c r="E398" s="1491"/>
      <c r="F398" s="1491"/>
      <c r="G398" s="1491"/>
      <c r="H398" s="1491"/>
      <c r="I398" s="1491"/>
      <c r="J398" s="1491"/>
      <c r="K398" s="1490"/>
    </row>
    <row r="399" spans="1:11" s="1489" customFormat="1" ht="15.75" customHeight="1">
      <c r="A399" s="1491"/>
      <c r="B399" s="1491"/>
      <c r="C399" s="1491"/>
      <c r="D399" s="1491"/>
      <c r="E399" s="1491"/>
      <c r="F399" s="1491"/>
      <c r="G399" s="1491"/>
      <c r="H399" s="1491"/>
      <c r="I399" s="1491"/>
      <c r="J399" s="1491"/>
      <c r="K399" s="1490"/>
    </row>
    <row r="400" spans="1:11" s="1489" customFormat="1" ht="15.75" customHeight="1">
      <c r="A400" s="1491"/>
      <c r="B400" s="1491"/>
      <c r="C400" s="1491"/>
      <c r="D400" s="1491"/>
      <c r="E400" s="1491"/>
      <c r="F400" s="1491"/>
      <c r="G400" s="1491"/>
      <c r="H400" s="1491"/>
      <c r="I400" s="1491"/>
      <c r="J400" s="1491"/>
      <c r="K400" s="1490"/>
    </row>
    <row r="401" spans="1:11" s="1489" customFormat="1" ht="15.75" customHeight="1">
      <c r="A401" s="1491"/>
      <c r="B401" s="1491"/>
      <c r="C401" s="1491"/>
      <c r="D401" s="1491"/>
      <c r="E401" s="1491"/>
      <c r="F401" s="1491"/>
      <c r="G401" s="1491"/>
      <c r="H401" s="1491"/>
      <c r="I401" s="1491"/>
      <c r="J401" s="1491"/>
      <c r="K401" s="1490"/>
    </row>
    <row r="402" spans="1:11" s="1489" customFormat="1" ht="15.75" customHeight="1">
      <c r="A402" s="1491"/>
      <c r="B402" s="1491"/>
      <c r="C402" s="1491"/>
      <c r="D402" s="1491"/>
      <c r="E402" s="1491"/>
      <c r="F402" s="1491"/>
      <c r="G402" s="1491"/>
      <c r="H402" s="1491"/>
      <c r="I402" s="1491"/>
      <c r="J402" s="1491"/>
      <c r="K402" s="1490"/>
    </row>
    <row r="403" spans="1:11" s="1489" customFormat="1" ht="15.75" customHeight="1">
      <c r="A403" s="1491"/>
      <c r="B403" s="1491"/>
      <c r="C403" s="1491"/>
      <c r="D403" s="1491"/>
      <c r="E403" s="1491"/>
      <c r="F403" s="1491"/>
      <c r="G403" s="1491"/>
      <c r="H403" s="1491"/>
      <c r="I403" s="1491"/>
      <c r="J403" s="1491"/>
      <c r="K403" s="1490"/>
    </row>
    <row r="404" spans="1:11" s="1489" customFormat="1" ht="15.75" customHeight="1">
      <c r="A404" s="1491"/>
      <c r="B404" s="1491"/>
      <c r="C404" s="1491"/>
      <c r="D404" s="1491"/>
      <c r="E404" s="1491"/>
      <c r="F404" s="1491"/>
      <c r="G404" s="1491"/>
      <c r="H404" s="1491"/>
      <c r="I404" s="1491"/>
      <c r="J404" s="1491"/>
      <c r="K404" s="1490"/>
    </row>
    <row r="405" spans="1:11" s="1489" customFormat="1" ht="15.75" customHeight="1">
      <c r="A405" s="1491"/>
      <c r="B405" s="1491"/>
      <c r="C405" s="1491"/>
      <c r="D405" s="1491"/>
      <c r="E405" s="1491"/>
      <c r="F405" s="1491"/>
      <c r="G405" s="1491"/>
      <c r="H405" s="1491"/>
      <c r="I405" s="1491"/>
      <c r="J405" s="1491"/>
      <c r="K405" s="1490"/>
    </row>
    <row r="406" spans="1:11" s="1489" customFormat="1" ht="15.75" customHeight="1">
      <c r="A406" s="1491"/>
      <c r="B406" s="1491"/>
      <c r="C406" s="1491"/>
      <c r="D406" s="1491"/>
      <c r="E406" s="1491"/>
      <c r="F406" s="1491"/>
      <c r="G406" s="1491"/>
      <c r="H406" s="1491"/>
      <c r="I406" s="1491"/>
      <c r="J406" s="1491"/>
      <c r="K406" s="1490"/>
    </row>
    <row r="407" spans="1:11" s="1489" customFormat="1" ht="15.75" customHeight="1">
      <c r="A407" s="1491"/>
      <c r="B407" s="1491"/>
      <c r="C407" s="1491"/>
      <c r="D407" s="1491"/>
      <c r="E407" s="1491"/>
      <c r="F407" s="1491"/>
      <c r="G407" s="1491"/>
      <c r="H407" s="1491"/>
      <c r="I407" s="1491"/>
      <c r="J407" s="1491"/>
      <c r="K407" s="1490"/>
    </row>
    <row r="408" spans="1:11" s="1489" customFormat="1" ht="15.75" customHeight="1">
      <c r="A408" s="1491"/>
      <c r="B408" s="1491"/>
      <c r="C408" s="1491"/>
      <c r="D408" s="1491"/>
      <c r="E408" s="1491"/>
      <c r="F408" s="1491"/>
      <c r="G408" s="1491"/>
      <c r="H408" s="1491"/>
      <c r="I408" s="1491"/>
      <c r="J408" s="1491"/>
      <c r="K408" s="1490"/>
    </row>
    <row r="409" spans="1:11" s="1489" customFormat="1" ht="15.75" customHeight="1">
      <c r="A409" s="1491"/>
      <c r="B409" s="1491"/>
      <c r="C409" s="1491"/>
      <c r="D409" s="1491"/>
      <c r="E409" s="1491"/>
      <c r="F409" s="1491"/>
      <c r="G409" s="1491"/>
      <c r="H409" s="1491"/>
      <c r="I409" s="1491"/>
      <c r="J409" s="1491"/>
      <c r="K409" s="1490"/>
    </row>
    <row r="410" spans="1:11" s="1489" customFormat="1" ht="15.75" customHeight="1">
      <c r="A410" s="1491"/>
      <c r="B410" s="1491"/>
      <c r="C410" s="1491"/>
      <c r="D410" s="1491"/>
      <c r="E410" s="1491"/>
      <c r="F410" s="1491"/>
      <c r="G410" s="1491"/>
      <c r="H410" s="1491"/>
      <c r="I410" s="1491"/>
      <c r="J410" s="1491"/>
      <c r="K410" s="1490"/>
    </row>
    <row r="411" spans="1:11" s="1489" customFormat="1" ht="15.75" customHeight="1">
      <c r="A411" s="1491"/>
      <c r="B411" s="1491"/>
      <c r="C411" s="1491"/>
      <c r="D411" s="1491"/>
      <c r="E411" s="1491"/>
      <c r="F411" s="1491"/>
      <c r="G411" s="1491"/>
      <c r="H411" s="1491"/>
      <c r="I411" s="1491"/>
      <c r="J411" s="1491"/>
      <c r="K411" s="1490"/>
    </row>
    <row r="412" spans="1:11" s="1489" customFormat="1" ht="15.75" customHeight="1">
      <c r="A412" s="1491"/>
      <c r="B412" s="1491"/>
      <c r="C412" s="1491"/>
      <c r="D412" s="1491"/>
      <c r="E412" s="1491"/>
      <c r="F412" s="1491"/>
      <c r="G412" s="1491"/>
      <c r="H412" s="1491"/>
      <c r="I412" s="1491"/>
      <c r="J412" s="1491"/>
      <c r="K412" s="1490"/>
    </row>
    <row r="413" spans="1:11" s="1489" customFormat="1" ht="15.75" customHeight="1">
      <c r="A413" s="1491"/>
      <c r="B413" s="1491"/>
      <c r="C413" s="1491"/>
      <c r="D413" s="1491"/>
      <c r="E413" s="1491"/>
      <c r="F413" s="1491"/>
      <c r="G413" s="1491"/>
      <c r="H413" s="1491"/>
      <c r="I413" s="1491"/>
      <c r="J413" s="1491"/>
      <c r="K413" s="1490"/>
    </row>
    <row r="414" spans="1:11" s="1489" customFormat="1" ht="15.75" customHeight="1">
      <c r="A414" s="1491"/>
      <c r="B414" s="1491"/>
      <c r="C414" s="1491"/>
      <c r="D414" s="1491"/>
      <c r="E414" s="1491"/>
      <c r="F414" s="1491"/>
      <c r="G414" s="1491"/>
      <c r="H414" s="1491"/>
      <c r="I414" s="1491"/>
      <c r="J414" s="1491"/>
      <c r="K414" s="1490"/>
    </row>
    <row r="415" spans="1:11" s="1489" customFormat="1" ht="15.75" customHeight="1">
      <c r="A415" s="1491"/>
      <c r="B415" s="1491"/>
      <c r="C415" s="1491"/>
      <c r="D415" s="1491"/>
      <c r="E415" s="1491"/>
      <c r="F415" s="1491"/>
      <c r="G415" s="1491"/>
      <c r="H415" s="1491"/>
      <c r="I415" s="1491"/>
      <c r="J415" s="1491"/>
      <c r="K415" s="1490"/>
    </row>
    <row r="416" spans="1:11" s="1489" customFormat="1" ht="15.75" customHeight="1">
      <c r="A416" s="1491"/>
      <c r="B416" s="1491"/>
      <c r="C416" s="1491"/>
      <c r="D416" s="1491"/>
      <c r="E416" s="1491"/>
      <c r="F416" s="1491"/>
      <c r="G416" s="1491"/>
      <c r="H416" s="1491"/>
      <c r="I416" s="1491"/>
      <c r="J416" s="1491"/>
      <c r="K416" s="1490"/>
    </row>
    <row r="417" spans="1:11" s="1489" customFormat="1" ht="15.75" customHeight="1">
      <c r="A417" s="1491"/>
      <c r="B417" s="1491"/>
      <c r="C417" s="1491"/>
      <c r="D417" s="1491"/>
      <c r="E417" s="1491"/>
      <c r="F417" s="1491"/>
      <c r="G417" s="1491"/>
      <c r="H417" s="1491"/>
      <c r="I417" s="1491"/>
      <c r="J417" s="1491"/>
      <c r="K417" s="1490"/>
    </row>
    <row r="418" spans="1:11" s="1489" customFormat="1" ht="15.75" customHeight="1">
      <c r="A418" s="1491"/>
      <c r="B418" s="1491"/>
      <c r="C418" s="1491"/>
      <c r="D418" s="1491"/>
      <c r="E418" s="1491"/>
      <c r="F418" s="1491"/>
      <c r="G418" s="1491"/>
      <c r="H418" s="1491"/>
      <c r="I418" s="1491"/>
      <c r="J418" s="1491"/>
      <c r="K418" s="1490"/>
    </row>
    <row r="419" spans="1:11" s="1489" customFormat="1" ht="15.75" customHeight="1">
      <c r="A419" s="1491"/>
      <c r="B419" s="1491"/>
      <c r="C419" s="1491"/>
      <c r="D419" s="1491"/>
      <c r="E419" s="1491"/>
      <c r="F419" s="1491"/>
      <c r="G419" s="1491"/>
      <c r="H419" s="1491"/>
      <c r="I419" s="1491"/>
      <c r="J419" s="1491"/>
      <c r="K419" s="1490"/>
    </row>
    <row r="420" spans="1:11" s="1489" customFormat="1" ht="15.75" customHeight="1">
      <c r="A420" s="1491"/>
      <c r="B420" s="1491"/>
      <c r="C420" s="1491"/>
      <c r="D420" s="1491"/>
      <c r="E420" s="1491"/>
      <c r="F420" s="1491"/>
      <c r="G420" s="1491"/>
      <c r="H420" s="1491"/>
      <c r="I420" s="1491"/>
      <c r="J420" s="1491"/>
      <c r="K420" s="1490"/>
    </row>
    <row r="421" spans="1:11" s="1489" customFormat="1" ht="15.75" customHeight="1">
      <c r="A421" s="1491"/>
      <c r="B421" s="1491"/>
      <c r="C421" s="1491"/>
      <c r="D421" s="1491"/>
      <c r="E421" s="1491"/>
      <c r="F421" s="1491"/>
      <c r="G421" s="1491"/>
      <c r="H421" s="1491"/>
      <c r="I421" s="1491"/>
      <c r="J421" s="1491"/>
      <c r="K421" s="1490"/>
    </row>
    <row r="422" spans="1:11" s="1489" customFormat="1" ht="15.75" customHeight="1">
      <c r="A422" s="1491"/>
      <c r="B422" s="1491"/>
      <c r="C422" s="1491"/>
      <c r="D422" s="1491"/>
      <c r="E422" s="1491"/>
      <c r="F422" s="1491"/>
      <c r="G422" s="1491"/>
      <c r="H422" s="1491"/>
      <c r="I422" s="1491"/>
      <c r="J422" s="1491"/>
      <c r="K422" s="1490"/>
    </row>
    <row r="423" spans="1:11" s="1489" customFormat="1" ht="15.75" customHeight="1">
      <c r="A423" s="1491"/>
      <c r="B423" s="1491"/>
      <c r="C423" s="1491"/>
      <c r="D423" s="1491"/>
      <c r="E423" s="1491"/>
      <c r="F423" s="1491"/>
      <c r="G423" s="1491"/>
      <c r="H423" s="1491"/>
      <c r="I423" s="1491"/>
      <c r="J423" s="1491"/>
      <c r="K423" s="1490"/>
    </row>
    <row r="424" spans="1:11" s="1489" customFormat="1" ht="15.75" customHeight="1">
      <c r="A424" s="1491"/>
      <c r="B424" s="1491"/>
      <c r="C424" s="1491"/>
      <c r="D424" s="1491"/>
      <c r="E424" s="1491"/>
      <c r="F424" s="1491"/>
      <c r="G424" s="1491"/>
      <c r="H424" s="1491"/>
      <c r="I424" s="1491"/>
      <c r="J424" s="1491"/>
      <c r="K424" s="1490"/>
    </row>
    <row r="425" spans="1:11" s="1489" customFormat="1" ht="15.75" customHeight="1">
      <c r="A425" s="1491"/>
      <c r="B425" s="1491"/>
      <c r="C425" s="1491"/>
      <c r="D425" s="1491"/>
      <c r="E425" s="1491"/>
      <c r="F425" s="1491"/>
      <c r="G425" s="1491"/>
      <c r="H425" s="1491"/>
      <c r="I425" s="1491"/>
      <c r="J425" s="1491"/>
      <c r="K425" s="1490"/>
    </row>
    <row r="426" spans="1:11" s="1489" customFormat="1" ht="15.75" customHeight="1">
      <c r="A426" s="1491"/>
      <c r="B426" s="1491"/>
      <c r="C426" s="1491"/>
      <c r="D426" s="1491"/>
      <c r="E426" s="1491"/>
      <c r="F426" s="1491"/>
      <c r="G426" s="1491"/>
      <c r="H426" s="1491"/>
      <c r="I426" s="1491"/>
      <c r="J426" s="1491"/>
      <c r="K426" s="1490"/>
    </row>
    <row r="427" spans="1:11" s="1489" customFormat="1" ht="15.75" customHeight="1">
      <c r="A427" s="1491"/>
      <c r="B427" s="1491"/>
      <c r="C427" s="1491"/>
      <c r="D427" s="1491"/>
      <c r="E427" s="1491"/>
      <c r="F427" s="1491"/>
      <c r="G427" s="1491"/>
      <c r="H427" s="1491"/>
      <c r="I427" s="1491"/>
      <c r="J427" s="1491"/>
      <c r="K427" s="1490"/>
    </row>
    <row r="428" spans="1:11" s="1489" customFormat="1" ht="15.75" customHeight="1">
      <c r="A428" s="1491"/>
      <c r="B428" s="1491"/>
      <c r="C428" s="1491"/>
      <c r="D428" s="1491"/>
      <c r="E428" s="1491"/>
      <c r="F428" s="1491"/>
      <c r="G428" s="1491"/>
      <c r="H428" s="1491"/>
      <c r="I428" s="1491"/>
      <c r="J428" s="1491"/>
      <c r="K428" s="1490"/>
    </row>
    <row r="429" spans="1:11" s="1489" customFormat="1" ht="15.75" customHeight="1">
      <c r="A429" s="1491"/>
      <c r="B429" s="1491"/>
      <c r="C429" s="1491"/>
      <c r="D429" s="1491"/>
      <c r="E429" s="1491"/>
      <c r="F429" s="1491"/>
      <c r="G429" s="1491"/>
      <c r="H429" s="1491"/>
      <c r="I429" s="1491"/>
      <c r="J429" s="1491"/>
      <c r="K429" s="1490"/>
    </row>
    <row r="430" spans="1:11" s="1489" customFormat="1" ht="15.75" customHeight="1">
      <c r="A430" s="1491"/>
      <c r="B430" s="1491"/>
      <c r="C430" s="1491"/>
      <c r="D430" s="1491"/>
      <c r="E430" s="1491"/>
      <c r="F430" s="1491"/>
      <c r="G430" s="1491"/>
      <c r="H430" s="1491"/>
      <c r="I430" s="1491"/>
      <c r="J430" s="1491"/>
      <c r="K430" s="1490"/>
    </row>
    <row r="431" spans="1:11" s="1489" customFormat="1" ht="15.75" customHeight="1">
      <c r="A431" s="1491"/>
      <c r="B431" s="1491"/>
      <c r="C431" s="1491"/>
      <c r="D431" s="1491"/>
      <c r="E431" s="1491"/>
      <c r="F431" s="1491"/>
      <c r="G431" s="1491"/>
      <c r="H431" s="1491"/>
      <c r="I431" s="1491"/>
      <c r="J431" s="1491"/>
      <c r="K431" s="1490"/>
    </row>
    <row r="432" spans="1:11" s="1489" customFormat="1" ht="15.75" customHeight="1">
      <c r="A432" s="1491"/>
      <c r="B432" s="1491"/>
      <c r="C432" s="1491"/>
      <c r="D432" s="1491"/>
      <c r="E432" s="1491"/>
      <c r="F432" s="1491"/>
      <c r="G432" s="1491"/>
      <c r="H432" s="1491"/>
      <c r="I432" s="1491"/>
      <c r="J432" s="1491"/>
      <c r="K432" s="1490"/>
    </row>
    <row r="433" spans="1:11" s="1489" customFormat="1" ht="15.75" customHeight="1">
      <c r="A433" s="1491"/>
      <c r="B433" s="1491"/>
      <c r="C433" s="1491"/>
      <c r="D433" s="1491"/>
      <c r="E433" s="1491"/>
      <c r="F433" s="1491"/>
      <c r="G433" s="1491"/>
      <c r="H433" s="1491"/>
      <c r="I433" s="1491"/>
      <c r="J433" s="1491"/>
      <c r="K433" s="1490"/>
    </row>
    <row r="434" spans="1:11" s="1489" customFormat="1" ht="15.75" customHeight="1">
      <c r="A434" s="1491"/>
      <c r="B434" s="1491"/>
      <c r="C434" s="1491"/>
      <c r="D434" s="1491"/>
      <c r="E434" s="1491"/>
      <c r="F434" s="1491"/>
      <c r="G434" s="1491"/>
      <c r="H434" s="1491"/>
      <c r="I434" s="1491"/>
      <c r="J434" s="1491"/>
      <c r="K434" s="1490"/>
    </row>
    <row r="435" spans="1:11" s="1489" customFormat="1" ht="15.75" customHeight="1">
      <c r="A435" s="1491"/>
      <c r="B435" s="1491"/>
      <c r="C435" s="1491"/>
      <c r="D435" s="1491"/>
      <c r="E435" s="1491"/>
      <c r="F435" s="1491"/>
      <c r="G435" s="1491"/>
      <c r="H435" s="1491"/>
      <c r="I435" s="1491"/>
      <c r="J435" s="1491"/>
      <c r="K435" s="1490"/>
    </row>
    <row r="436" spans="1:11" s="1489" customFormat="1" ht="15.75" customHeight="1">
      <c r="A436" s="1491"/>
      <c r="B436" s="1491"/>
      <c r="C436" s="1491"/>
      <c r="D436" s="1491"/>
      <c r="E436" s="1491"/>
      <c r="F436" s="1491"/>
      <c r="G436" s="1491"/>
      <c r="H436" s="1491"/>
      <c r="I436" s="1491"/>
      <c r="J436" s="1491"/>
      <c r="K436" s="1490"/>
    </row>
    <row r="437" spans="1:11" s="1489" customFormat="1" ht="15.75" customHeight="1">
      <c r="A437" s="1491"/>
      <c r="B437" s="1491"/>
      <c r="C437" s="1491"/>
      <c r="D437" s="1491"/>
      <c r="E437" s="1491"/>
      <c r="F437" s="1491"/>
      <c r="G437" s="1491"/>
      <c r="H437" s="1491"/>
      <c r="I437" s="1491"/>
      <c r="J437" s="1491"/>
      <c r="K437" s="1490"/>
    </row>
    <row r="438" spans="1:11" s="1489" customFormat="1" ht="15.75" customHeight="1">
      <c r="A438" s="1491"/>
      <c r="B438" s="1491"/>
      <c r="C438" s="1491"/>
      <c r="D438" s="1491"/>
      <c r="E438" s="1491"/>
      <c r="F438" s="1491"/>
      <c r="G438" s="1491"/>
      <c r="H438" s="1491"/>
      <c r="I438" s="1491"/>
      <c r="J438" s="1491"/>
      <c r="K438" s="1490"/>
    </row>
    <row r="439" spans="1:11" s="1489" customFormat="1" ht="15.75" customHeight="1">
      <c r="A439" s="1491"/>
      <c r="B439" s="1491"/>
      <c r="C439" s="1491"/>
      <c r="D439" s="1491"/>
      <c r="E439" s="1491"/>
      <c r="F439" s="1491"/>
      <c r="G439" s="1491"/>
      <c r="H439" s="1491"/>
      <c r="I439" s="1491"/>
      <c r="J439" s="1491"/>
      <c r="K439" s="1490"/>
    </row>
    <row r="440" spans="1:11" s="1489" customFormat="1" ht="15.75" customHeight="1">
      <c r="A440" s="1491"/>
      <c r="B440" s="1491"/>
      <c r="C440" s="1491"/>
      <c r="D440" s="1491"/>
      <c r="E440" s="1491"/>
      <c r="F440" s="1491"/>
      <c r="G440" s="1491"/>
      <c r="H440" s="1491"/>
      <c r="I440" s="1491"/>
      <c r="J440" s="1491"/>
      <c r="K440" s="1490"/>
    </row>
    <row r="441" spans="1:11" s="1489" customFormat="1" ht="15.75" customHeight="1">
      <c r="A441" s="1491"/>
      <c r="B441" s="1491"/>
      <c r="C441" s="1491"/>
      <c r="D441" s="1491"/>
      <c r="E441" s="1491"/>
      <c r="F441" s="1491"/>
      <c r="G441" s="1491"/>
      <c r="H441" s="1491"/>
      <c r="I441" s="1491"/>
      <c r="J441" s="1491"/>
      <c r="K441" s="1490"/>
    </row>
    <row r="442" spans="1:11" s="1489" customFormat="1" ht="15.75" customHeight="1">
      <c r="A442" s="1491"/>
      <c r="B442" s="1491"/>
      <c r="C442" s="1491"/>
      <c r="D442" s="1491"/>
      <c r="E442" s="1491"/>
      <c r="F442" s="1491"/>
      <c r="G442" s="1491"/>
      <c r="H442" s="1491"/>
      <c r="I442" s="1491"/>
      <c r="J442" s="1491"/>
      <c r="K442" s="1490"/>
    </row>
    <row r="443" spans="1:11" s="1489" customFormat="1" ht="15.75" customHeight="1">
      <c r="A443" s="1491"/>
      <c r="B443" s="1491"/>
      <c r="C443" s="1491"/>
      <c r="D443" s="1491"/>
      <c r="E443" s="1491"/>
      <c r="F443" s="1491"/>
      <c r="G443" s="1491"/>
      <c r="H443" s="1491"/>
      <c r="I443" s="1491"/>
      <c r="J443" s="1491"/>
      <c r="K443" s="1490"/>
    </row>
    <row r="444" spans="1:11" s="1489" customFormat="1" ht="15.75" customHeight="1">
      <c r="A444" s="1491"/>
      <c r="B444" s="1491"/>
      <c r="C444" s="1491"/>
      <c r="D444" s="1491"/>
      <c r="E444" s="1491"/>
      <c r="F444" s="1491"/>
      <c r="G444" s="1491"/>
      <c r="H444" s="1491"/>
      <c r="I444" s="1491"/>
      <c r="J444" s="1491"/>
      <c r="K444" s="1490"/>
    </row>
    <row r="445" spans="1:11" s="1489" customFormat="1" ht="15.75" customHeight="1">
      <c r="A445" s="1491"/>
      <c r="B445" s="1491"/>
      <c r="C445" s="1491"/>
      <c r="D445" s="1491"/>
      <c r="E445" s="1491"/>
      <c r="F445" s="1491"/>
      <c r="G445" s="1491"/>
      <c r="H445" s="1491"/>
      <c r="I445" s="1491"/>
      <c r="J445" s="1491"/>
      <c r="K445" s="1490"/>
    </row>
    <row r="446" spans="1:11" s="1489" customFormat="1" ht="15.75" customHeight="1">
      <c r="A446" s="1491"/>
      <c r="B446" s="1491"/>
      <c r="C446" s="1491"/>
      <c r="D446" s="1491"/>
      <c r="E446" s="1491"/>
      <c r="F446" s="1491"/>
      <c r="G446" s="1491"/>
      <c r="H446" s="1491"/>
      <c r="I446" s="1491"/>
      <c r="J446" s="1491"/>
      <c r="K446" s="1490"/>
    </row>
    <row r="447" spans="1:11" s="1489" customFormat="1" ht="15.75" customHeight="1">
      <c r="A447" s="1491"/>
      <c r="B447" s="1491"/>
      <c r="C447" s="1491"/>
      <c r="D447" s="1491"/>
      <c r="E447" s="1491"/>
      <c r="F447" s="1491"/>
      <c r="G447" s="1491"/>
      <c r="H447" s="1491"/>
      <c r="I447" s="1491"/>
      <c r="J447" s="1491"/>
      <c r="K447" s="1490"/>
    </row>
    <row r="448" spans="1:11" s="1489" customFormat="1" ht="15.75" customHeight="1">
      <c r="A448" s="1491"/>
      <c r="B448" s="1491"/>
      <c r="C448" s="1491"/>
      <c r="D448" s="1491"/>
      <c r="E448" s="1491"/>
      <c r="F448" s="1491"/>
      <c r="G448" s="1491"/>
      <c r="H448" s="1491"/>
      <c r="I448" s="1491"/>
      <c r="J448" s="1491"/>
      <c r="K448" s="1490"/>
    </row>
    <row r="449" spans="1:11" s="1489" customFormat="1" ht="15.75" customHeight="1">
      <c r="A449" s="1491"/>
      <c r="B449" s="1491"/>
      <c r="C449" s="1491"/>
      <c r="D449" s="1491"/>
      <c r="E449" s="1491"/>
      <c r="F449" s="1491"/>
      <c r="G449" s="1491"/>
      <c r="H449" s="1491"/>
      <c r="I449" s="1491"/>
      <c r="J449" s="1491"/>
      <c r="K449" s="1490"/>
    </row>
    <row r="450" spans="1:11" s="1489" customFormat="1" ht="15.75" customHeight="1">
      <c r="A450" s="1491"/>
      <c r="B450" s="1491"/>
      <c r="C450" s="1491"/>
      <c r="D450" s="1491"/>
      <c r="E450" s="1491"/>
      <c r="F450" s="1491"/>
      <c r="G450" s="1491"/>
      <c r="H450" s="1491"/>
      <c r="I450" s="1491"/>
      <c r="J450" s="1491"/>
      <c r="K450" s="1490"/>
    </row>
    <row r="451" spans="1:11" s="1489" customFormat="1" ht="15.75" customHeight="1">
      <c r="A451" s="1491"/>
      <c r="B451" s="1491"/>
      <c r="C451" s="1491"/>
      <c r="D451" s="1491"/>
      <c r="E451" s="1491"/>
      <c r="F451" s="1491"/>
      <c r="G451" s="1491"/>
      <c r="H451" s="1491"/>
      <c r="I451" s="1491"/>
      <c r="J451" s="1491"/>
      <c r="K451" s="1490"/>
    </row>
    <row r="452" spans="1:11" s="1489" customFormat="1" ht="15.75" customHeight="1">
      <c r="A452" s="1491"/>
      <c r="B452" s="1491"/>
      <c r="C452" s="1491"/>
      <c r="D452" s="1491"/>
      <c r="E452" s="1491"/>
      <c r="F452" s="1491"/>
      <c r="G452" s="1491"/>
      <c r="H452" s="1491"/>
      <c r="I452" s="1491"/>
      <c r="J452" s="1491"/>
      <c r="K452" s="1490"/>
    </row>
    <row r="453" spans="1:11" s="1489" customFormat="1" ht="15.75" customHeight="1">
      <c r="A453" s="1491"/>
      <c r="B453" s="1491"/>
      <c r="C453" s="1491"/>
      <c r="D453" s="1491"/>
      <c r="E453" s="1491"/>
      <c r="F453" s="1491"/>
      <c r="G453" s="1491"/>
      <c r="H453" s="1491"/>
      <c r="I453" s="1491"/>
      <c r="J453" s="1491"/>
      <c r="K453" s="1490"/>
    </row>
    <row r="454" spans="1:11" s="1489" customFormat="1" ht="15.75" customHeight="1">
      <c r="A454" s="1491"/>
      <c r="B454" s="1491"/>
      <c r="C454" s="1491"/>
      <c r="D454" s="1491"/>
      <c r="E454" s="1491"/>
      <c r="F454" s="1491"/>
      <c r="G454" s="1491"/>
      <c r="H454" s="1491"/>
      <c r="I454" s="1491"/>
      <c r="J454" s="1491"/>
      <c r="K454" s="1490"/>
    </row>
    <row r="455" spans="1:11" s="1489" customFormat="1" ht="15.75" customHeight="1">
      <c r="A455" s="1491"/>
      <c r="B455" s="1491"/>
      <c r="C455" s="1491"/>
      <c r="D455" s="1491"/>
      <c r="E455" s="1491"/>
      <c r="F455" s="1491"/>
      <c r="G455" s="1491"/>
      <c r="H455" s="1491"/>
      <c r="I455" s="1491"/>
      <c r="J455" s="1491"/>
      <c r="K455" s="1490"/>
    </row>
    <row r="456" spans="1:11" s="1489" customFormat="1" ht="15.75" customHeight="1">
      <c r="A456" s="1491"/>
      <c r="B456" s="1491"/>
      <c r="C456" s="1491"/>
      <c r="D456" s="1491"/>
      <c r="E456" s="1491"/>
      <c r="F456" s="1491"/>
      <c r="G456" s="1491"/>
      <c r="H456" s="1491"/>
      <c r="I456" s="1491"/>
      <c r="J456" s="1491"/>
      <c r="K456" s="1490"/>
    </row>
    <row r="457" spans="1:11" s="1489" customFormat="1" ht="15.75" customHeight="1">
      <c r="A457" s="1491"/>
      <c r="B457" s="1491"/>
      <c r="C457" s="1491"/>
      <c r="D457" s="1491"/>
      <c r="E457" s="1491"/>
      <c r="F457" s="1491"/>
      <c r="G457" s="1491"/>
      <c r="H457" s="1491"/>
      <c r="I457" s="1491"/>
      <c r="J457" s="1491"/>
      <c r="K457" s="1490"/>
    </row>
    <row r="458" spans="1:11" s="1489" customFormat="1" ht="15.75" customHeight="1">
      <c r="A458" s="1491"/>
      <c r="B458" s="1491"/>
      <c r="C458" s="1491"/>
      <c r="D458" s="1491"/>
      <c r="E458" s="1491"/>
      <c r="F458" s="1491"/>
      <c r="G458" s="1491"/>
      <c r="H458" s="1491"/>
      <c r="I458" s="1491"/>
      <c r="J458" s="1491"/>
      <c r="K458" s="1490"/>
    </row>
    <row r="459" spans="1:11" s="1489" customFormat="1" ht="15.75" customHeight="1">
      <c r="A459" s="1491"/>
      <c r="B459" s="1491"/>
      <c r="C459" s="1491"/>
      <c r="D459" s="1491"/>
      <c r="E459" s="1491"/>
      <c r="F459" s="1491"/>
      <c r="G459" s="1491"/>
      <c r="H459" s="1491"/>
      <c r="I459" s="1491"/>
      <c r="J459" s="1491"/>
      <c r="K459" s="1490"/>
    </row>
    <row r="460" spans="1:11" s="1489" customFormat="1" ht="15.75" customHeight="1">
      <c r="A460" s="1491"/>
      <c r="B460" s="1491"/>
      <c r="C460" s="1491"/>
      <c r="D460" s="1491"/>
      <c r="E460" s="1491"/>
      <c r="F460" s="1491"/>
      <c r="G460" s="1491"/>
      <c r="H460" s="1491"/>
      <c r="I460" s="1491"/>
      <c r="J460" s="1491"/>
      <c r="K460" s="1490"/>
    </row>
    <row r="461" spans="1:11" s="1489" customFormat="1" ht="15.75" customHeight="1">
      <c r="A461" s="1491"/>
      <c r="B461" s="1491"/>
      <c r="C461" s="1491"/>
      <c r="D461" s="1491"/>
      <c r="E461" s="1491"/>
      <c r="F461" s="1491"/>
      <c r="G461" s="1491"/>
      <c r="H461" s="1491"/>
      <c r="I461" s="1491"/>
      <c r="J461" s="1491"/>
      <c r="K461" s="1490"/>
    </row>
    <row r="462" spans="1:11" s="1489" customFormat="1" ht="15.75" customHeight="1">
      <c r="A462" s="1491"/>
      <c r="B462" s="1491"/>
      <c r="C462" s="1491"/>
      <c r="D462" s="1491"/>
      <c r="E462" s="1491"/>
      <c r="F462" s="1491"/>
      <c r="G462" s="1491"/>
      <c r="H462" s="1491"/>
      <c r="I462" s="1491"/>
      <c r="J462" s="1491"/>
      <c r="K462" s="1490"/>
    </row>
    <row r="463" spans="1:11" s="1489" customFormat="1" ht="15.75" customHeight="1">
      <c r="A463" s="1491"/>
      <c r="B463" s="1491"/>
      <c r="C463" s="1491"/>
      <c r="D463" s="1491"/>
      <c r="E463" s="1491"/>
      <c r="F463" s="1491"/>
      <c r="G463" s="1491"/>
      <c r="H463" s="1491"/>
      <c r="I463" s="1491"/>
      <c r="J463" s="1491"/>
      <c r="K463" s="1490"/>
    </row>
    <row r="464" spans="1:11" s="1489" customFormat="1" ht="15.75" customHeight="1">
      <c r="A464" s="1491"/>
      <c r="B464" s="1491"/>
      <c r="C464" s="1491"/>
      <c r="D464" s="1491"/>
      <c r="E464" s="1491"/>
      <c r="F464" s="1491"/>
      <c r="G464" s="1491"/>
      <c r="H464" s="1491"/>
      <c r="I464" s="1491"/>
      <c r="J464" s="1491"/>
      <c r="K464" s="1490"/>
    </row>
    <row r="465" spans="1:11" s="1489" customFormat="1" ht="15.75" customHeight="1">
      <c r="A465" s="1491"/>
      <c r="B465" s="1491"/>
      <c r="C465" s="1491"/>
      <c r="D465" s="1491"/>
      <c r="E465" s="1491"/>
      <c r="F465" s="1491"/>
      <c r="G465" s="1491"/>
      <c r="H465" s="1491"/>
      <c r="I465" s="1491"/>
      <c r="J465" s="1491"/>
      <c r="K465" s="1490"/>
    </row>
    <row r="466" spans="1:11" s="1489" customFormat="1" ht="15.75" customHeight="1">
      <c r="A466" s="1491"/>
      <c r="B466" s="1491"/>
      <c r="C466" s="1491"/>
      <c r="D466" s="1491"/>
      <c r="E466" s="1491"/>
      <c r="F466" s="1491"/>
      <c r="G466" s="1491"/>
      <c r="H466" s="1491"/>
      <c r="I466" s="1491"/>
      <c r="J466" s="1491"/>
      <c r="K466" s="1490"/>
    </row>
    <row r="467" spans="1:11" s="1489" customFormat="1" ht="15.75" customHeight="1">
      <c r="A467" s="1491"/>
      <c r="B467" s="1491"/>
      <c r="C467" s="1491"/>
      <c r="D467" s="1491"/>
      <c r="E467" s="1491"/>
      <c r="F467" s="1491"/>
      <c r="G467" s="1491"/>
      <c r="H467" s="1491"/>
      <c r="I467" s="1491"/>
      <c r="J467" s="1491"/>
      <c r="K467" s="1490"/>
    </row>
    <row r="468" spans="1:11" s="1489" customFormat="1" ht="15.75" customHeight="1">
      <c r="A468" s="1491"/>
      <c r="B468" s="1491"/>
      <c r="C468" s="1491"/>
      <c r="D468" s="1491"/>
      <c r="E468" s="1491"/>
      <c r="F468" s="1491"/>
      <c r="G468" s="1491"/>
      <c r="H468" s="1491"/>
      <c r="I468" s="1491"/>
      <c r="J468" s="1491"/>
      <c r="K468" s="1490"/>
    </row>
    <row r="469" spans="1:11" s="1489" customFormat="1" ht="15.75" customHeight="1">
      <c r="A469" s="1491"/>
      <c r="B469" s="1491"/>
      <c r="C469" s="1491"/>
      <c r="D469" s="1491"/>
      <c r="E469" s="1491"/>
      <c r="F469" s="1491"/>
      <c r="G469" s="1491"/>
      <c r="H469" s="1491"/>
      <c r="I469" s="1491"/>
      <c r="J469" s="1491"/>
      <c r="K469" s="1490"/>
    </row>
    <row r="470" spans="1:11" s="1489" customFormat="1" ht="15.75" customHeight="1">
      <c r="A470" s="1491"/>
      <c r="B470" s="1491"/>
      <c r="C470" s="1491"/>
      <c r="D470" s="1491"/>
      <c r="E470" s="1491"/>
      <c r="F470" s="1491"/>
      <c r="G470" s="1491"/>
      <c r="H470" s="1491"/>
      <c r="I470" s="1491"/>
      <c r="J470" s="1491"/>
      <c r="K470" s="1490"/>
    </row>
    <row r="471" spans="1:11" s="1489" customFormat="1" ht="15.75" customHeight="1">
      <c r="A471" s="1491"/>
      <c r="B471" s="1491"/>
      <c r="C471" s="1491"/>
      <c r="D471" s="1491"/>
      <c r="E471" s="1491"/>
      <c r="F471" s="1491"/>
      <c r="G471" s="1491"/>
      <c r="H471" s="1491"/>
      <c r="I471" s="1491"/>
      <c r="J471" s="1491"/>
      <c r="K471" s="1490"/>
    </row>
    <row r="472" spans="1:11" s="1489" customFormat="1" ht="15.75" customHeight="1">
      <c r="A472" s="1491"/>
      <c r="B472" s="1491"/>
      <c r="C472" s="1491"/>
      <c r="D472" s="1491"/>
      <c r="E472" s="1491"/>
      <c r="F472" s="1491"/>
      <c r="G472" s="1491"/>
      <c r="H472" s="1491"/>
      <c r="I472" s="1491"/>
      <c r="J472" s="1491"/>
      <c r="K472" s="1490"/>
    </row>
    <row r="473" spans="1:11" s="1489" customFormat="1" ht="15.75" customHeight="1">
      <c r="A473" s="1491"/>
      <c r="B473" s="1491"/>
      <c r="C473" s="1491"/>
      <c r="D473" s="1491"/>
      <c r="E473" s="1491"/>
      <c r="F473" s="1491"/>
      <c r="G473" s="1491"/>
      <c r="H473" s="1491"/>
      <c r="I473" s="1491"/>
      <c r="J473" s="1491"/>
      <c r="K473" s="1490"/>
    </row>
    <row r="474" spans="1:11" s="1489" customFormat="1" ht="15.75" customHeight="1">
      <c r="A474" s="1491"/>
      <c r="B474" s="1491"/>
      <c r="C474" s="1491"/>
      <c r="D474" s="1491"/>
      <c r="E474" s="1491"/>
      <c r="F474" s="1491"/>
      <c r="G474" s="1491"/>
      <c r="H474" s="1491"/>
      <c r="I474" s="1491"/>
      <c r="J474" s="1491"/>
      <c r="K474" s="1490"/>
    </row>
    <row r="475" spans="1:11" s="1489" customFormat="1" ht="15.75" customHeight="1">
      <c r="A475" s="1491"/>
      <c r="B475" s="1491"/>
      <c r="C475" s="1491"/>
      <c r="D475" s="1491"/>
      <c r="E475" s="1491"/>
      <c r="F475" s="1491"/>
      <c r="G475" s="1491"/>
      <c r="H475" s="1491"/>
      <c r="I475" s="1491"/>
      <c r="J475" s="1491"/>
      <c r="K475" s="1490"/>
    </row>
    <row r="476" spans="1:11" s="1489" customFormat="1" ht="15.75" customHeight="1">
      <c r="A476" s="1491"/>
      <c r="B476" s="1491"/>
      <c r="C476" s="1491"/>
      <c r="D476" s="1491"/>
      <c r="E476" s="1491"/>
      <c r="F476" s="1491"/>
      <c r="G476" s="1491"/>
      <c r="H476" s="1491"/>
      <c r="I476" s="1491"/>
      <c r="J476" s="1491"/>
      <c r="K476" s="1490"/>
    </row>
    <row r="477" spans="1:11" s="1489" customFormat="1" ht="15.75" customHeight="1">
      <c r="A477" s="1491"/>
      <c r="B477" s="1491"/>
      <c r="C477" s="1491"/>
      <c r="D477" s="1491"/>
      <c r="E477" s="1491"/>
      <c r="F477" s="1491"/>
      <c r="G477" s="1491"/>
      <c r="H477" s="1491"/>
      <c r="I477" s="1491"/>
      <c r="J477" s="1491"/>
      <c r="K477" s="1490"/>
    </row>
    <row r="478" spans="1:11" s="1489" customFormat="1" ht="15.75" customHeight="1">
      <c r="A478" s="1491"/>
      <c r="B478" s="1491"/>
      <c r="C478" s="1491"/>
      <c r="D478" s="1491"/>
      <c r="E478" s="1491"/>
      <c r="F478" s="1491"/>
      <c r="G478" s="1491"/>
      <c r="H478" s="1491"/>
      <c r="I478" s="1491"/>
      <c r="J478" s="1491"/>
      <c r="K478" s="1490"/>
    </row>
    <row r="479" spans="1:11" s="1489" customFormat="1" ht="15.75" customHeight="1">
      <c r="A479" s="1491"/>
      <c r="B479" s="1491"/>
      <c r="C479" s="1491"/>
      <c r="D479" s="1491"/>
      <c r="E479" s="1491"/>
      <c r="F479" s="1491"/>
      <c r="G479" s="1491"/>
      <c r="H479" s="1491"/>
      <c r="I479" s="1491"/>
      <c r="J479" s="1491"/>
      <c r="K479" s="1490"/>
    </row>
    <row r="480" spans="1:11" s="1489" customFormat="1" ht="15.75" customHeight="1">
      <c r="A480" s="1491"/>
      <c r="B480" s="1491"/>
      <c r="C480" s="1491"/>
      <c r="D480" s="1491"/>
      <c r="E480" s="1491"/>
      <c r="F480" s="1491"/>
      <c r="G480" s="1491"/>
      <c r="H480" s="1491"/>
      <c r="I480" s="1491"/>
      <c r="J480" s="1491"/>
      <c r="K480" s="1490"/>
    </row>
    <row r="481" spans="1:11" s="1489" customFormat="1" ht="15.75" customHeight="1">
      <c r="A481" s="1491"/>
      <c r="B481" s="1491"/>
      <c r="C481" s="1491"/>
      <c r="D481" s="1491"/>
      <c r="E481" s="1491"/>
      <c r="F481" s="1491"/>
      <c r="G481" s="1491"/>
      <c r="H481" s="1491"/>
      <c r="I481" s="1491"/>
      <c r="J481" s="1491"/>
      <c r="K481" s="1490"/>
    </row>
    <row r="482" spans="1:11" s="1489" customFormat="1" ht="15.75" customHeight="1">
      <c r="A482" s="1491"/>
      <c r="B482" s="1491"/>
      <c r="C482" s="1491"/>
      <c r="D482" s="1491"/>
      <c r="E482" s="1491"/>
      <c r="F482" s="1491"/>
      <c r="G482" s="1491"/>
      <c r="H482" s="1491"/>
      <c r="I482" s="1491"/>
      <c r="J482" s="1491"/>
      <c r="K482" s="1490"/>
    </row>
    <row r="483" spans="1:11" s="1489" customFormat="1" ht="15.75" customHeight="1">
      <c r="A483" s="1491"/>
      <c r="B483" s="1491"/>
      <c r="C483" s="1491"/>
      <c r="D483" s="1491"/>
      <c r="E483" s="1491"/>
      <c r="F483" s="1491"/>
      <c r="G483" s="1491"/>
      <c r="H483" s="1491"/>
      <c r="I483" s="1491"/>
      <c r="J483" s="1491"/>
      <c r="K483" s="1490"/>
    </row>
    <row r="484" spans="1:11" s="1489" customFormat="1" ht="15.75" customHeight="1">
      <c r="A484" s="1491"/>
      <c r="B484" s="1491"/>
      <c r="C484" s="1491"/>
      <c r="D484" s="1491"/>
      <c r="E484" s="1491"/>
      <c r="F484" s="1491"/>
      <c r="G484" s="1491"/>
      <c r="H484" s="1491"/>
      <c r="I484" s="1491"/>
      <c r="J484" s="1491"/>
      <c r="K484" s="1490"/>
    </row>
    <row r="485" spans="1:11" s="1489" customFormat="1" ht="15.75" customHeight="1">
      <c r="A485" s="1491"/>
      <c r="B485" s="1491"/>
      <c r="C485" s="1491"/>
      <c r="D485" s="1491"/>
      <c r="E485" s="1491"/>
      <c r="F485" s="1491"/>
      <c r="G485" s="1491"/>
      <c r="H485" s="1491"/>
      <c r="I485" s="1491"/>
      <c r="J485" s="1491"/>
      <c r="K485" s="1490"/>
    </row>
    <row r="486" spans="1:11" s="1489" customFormat="1" ht="15.75" customHeight="1">
      <c r="A486" s="1491"/>
      <c r="B486" s="1491"/>
      <c r="C486" s="1491"/>
      <c r="D486" s="1491"/>
      <c r="E486" s="1491"/>
      <c r="F486" s="1491"/>
      <c r="G486" s="1491"/>
      <c r="H486" s="1491"/>
      <c r="I486" s="1491"/>
      <c r="J486" s="1491"/>
      <c r="K486" s="1490"/>
    </row>
    <row r="487" spans="1:11" s="1489" customFormat="1" ht="15.75" customHeight="1">
      <c r="A487" s="1491"/>
      <c r="B487" s="1491"/>
      <c r="C487" s="1491"/>
      <c r="D487" s="1491"/>
      <c r="E487" s="1491"/>
      <c r="F487" s="1491"/>
      <c r="G487" s="1491"/>
      <c r="H487" s="1491"/>
      <c r="I487" s="1491"/>
      <c r="J487" s="1491"/>
      <c r="K487" s="1490"/>
    </row>
    <row r="488" spans="1:11" s="1489" customFormat="1" ht="15.75" customHeight="1">
      <c r="A488" s="1491"/>
      <c r="B488" s="1491"/>
      <c r="C488" s="1491"/>
      <c r="D488" s="1491"/>
      <c r="E488" s="1491"/>
      <c r="F488" s="1491"/>
      <c r="G488" s="1491"/>
      <c r="H488" s="1491"/>
      <c r="I488" s="1491"/>
      <c r="J488" s="1491"/>
      <c r="K488" s="1490"/>
    </row>
    <row r="489" spans="1:11" s="1489" customFormat="1" ht="15.75" customHeight="1">
      <c r="A489" s="1491"/>
      <c r="B489" s="1491"/>
      <c r="C489" s="1491"/>
      <c r="D489" s="1491"/>
      <c r="E489" s="1491"/>
      <c r="F489" s="1491"/>
      <c r="G489" s="1491"/>
      <c r="H489" s="1491"/>
      <c r="I489" s="1491"/>
      <c r="J489" s="1491"/>
      <c r="K489" s="1490"/>
    </row>
    <row r="490" spans="1:11" s="1489" customFormat="1" ht="15.75" customHeight="1">
      <c r="A490" s="1491"/>
      <c r="B490" s="1491"/>
      <c r="C490" s="1491"/>
      <c r="D490" s="1491"/>
      <c r="E490" s="1491"/>
      <c r="F490" s="1491"/>
      <c r="G490" s="1491"/>
      <c r="H490" s="1491"/>
      <c r="I490" s="1491"/>
      <c r="J490" s="1491"/>
      <c r="K490" s="1490"/>
    </row>
    <row r="491" spans="1:11" s="1489" customFormat="1" ht="15.75" customHeight="1">
      <c r="A491" s="1491"/>
      <c r="B491" s="1491"/>
      <c r="C491" s="1491"/>
      <c r="D491" s="1491"/>
      <c r="E491" s="1491"/>
      <c r="F491" s="1491"/>
      <c r="G491" s="1491"/>
      <c r="H491" s="1491"/>
      <c r="I491" s="1491"/>
      <c r="J491" s="1491"/>
      <c r="K491" s="1490"/>
    </row>
    <row r="492" spans="1:11" s="1489" customFormat="1" ht="15.75" customHeight="1">
      <c r="A492" s="1491"/>
      <c r="B492" s="1491"/>
      <c r="C492" s="1491"/>
      <c r="D492" s="1491"/>
      <c r="E492" s="1491"/>
      <c r="F492" s="1491"/>
      <c r="G492" s="1491"/>
      <c r="H492" s="1491"/>
      <c r="I492" s="1491"/>
      <c r="J492" s="1491"/>
      <c r="K492" s="1490"/>
    </row>
    <row r="493" spans="1:11" s="1489" customFormat="1" ht="15.75" customHeight="1">
      <c r="A493" s="1491"/>
      <c r="B493" s="1491"/>
      <c r="C493" s="1491"/>
      <c r="D493" s="1491"/>
      <c r="E493" s="1491"/>
      <c r="F493" s="1491"/>
      <c r="G493" s="1491"/>
      <c r="H493" s="1491"/>
      <c r="I493" s="1491"/>
      <c r="J493" s="1491"/>
      <c r="K493" s="1490"/>
    </row>
    <row r="494" spans="1:11" s="1489" customFormat="1" ht="15.75" customHeight="1">
      <c r="A494" s="1491"/>
      <c r="B494" s="1491"/>
      <c r="C494" s="1491"/>
      <c r="D494" s="1491"/>
      <c r="E494" s="1491"/>
      <c r="F494" s="1491"/>
      <c r="G494" s="1491"/>
      <c r="H494" s="1491"/>
      <c r="I494" s="1491"/>
      <c r="J494" s="1491"/>
      <c r="K494" s="1490"/>
    </row>
    <row r="495" spans="1:11" s="1489" customFormat="1" ht="15.75" customHeight="1">
      <c r="A495" s="1491"/>
      <c r="B495" s="1491"/>
      <c r="C495" s="1491"/>
      <c r="D495" s="1491"/>
      <c r="E495" s="1491"/>
      <c r="F495" s="1491"/>
      <c r="G495" s="1491"/>
      <c r="H495" s="1491"/>
      <c r="I495" s="1491"/>
      <c r="J495" s="1491"/>
      <c r="K495" s="1490"/>
    </row>
    <row r="496" spans="1:11" s="1489" customFormat="1" ht="15.75" customHeight="1">
      <c r="A496" s="1491"/>
      <c r="B496" s="1491"/>
      <c r="C496" s="1491"/>
      <c r="D496" s="1491"/>
      <c r="E496" s="1491"/>
      <c r="F496" s="1491"/>
      <c r="G496" s="1491"/>
      <c r="H496" s="1491"/>
      <c r="I496" s="1491"/>
      <c r="J496" s="1491"/>
      <c r="K496" s="1490"/>
    </row>
    <row r="497" spans="1:11" s="1489" customFormat="1" ht="15.75" customHeight="1">
      <c r="A497" s="1491"/>
      <c r="B497" s="1491"/>
      <c r="C497" s="1491"/>
      <c r="D497" s="1491"/>
      <c r="E497" s="1491"/>
      <c r="F497" s="1491"/>
      <c r="G497" s="1491"/>
      <c r="H497" s="1491"/>
      <c r="I497" s="1491"/>
      <c r="J497" s="1491"/>
      <c r="K497" s="1490"/>
    </row>
    <row r="498" spans="1:11" s="1489" customFormat="1" ht="15.75" customHeight="1">
      <c r="A498" s="1491"/>
      <c r="B498" s="1491"/>
      <c r="C498" s="1491"/>
      <c r="D498" s="1491"/>
      <c r="E498" s="1491"/>
      <c r="F498" s="1491"/>
      <c r="G498" s="1491"/>
      <c r="H498" s="1491"/>
      <c r="I498" s="1491"/>
      <c r="J498" s="1491"/>
      <c r="K498" s="1490"/>
    </row>
    <row r="499" spans="1:11" s="1489" customFormat="1" ht="15.75" customHeight="1">
      <c r="A499" s="1491"/>
      <c r="B499" s="1491"/>
      <c r="C499" s="1491"/>
      <c r="D499" s="1491"/>
      <c r="E499" s="1491"/>
      <c r="F499" s="1491"/>
      <c r="G499" s="1491"/>
      <c r="H499" s="1491"/>
      <c r="I499" s="1491"/>
      <c r="J499" s="1491"/>
      <c r="K499" s="1490"/>
    </row>
    <row r="500" spans="1:11" s="1489" customFormat="1" ht="15.75" customHeight="1">
      <c r="A500" s="1491"/>
      <c r="B500" s="1491"/>
      <c r="C500" s="1491"/>
      <c r="D500" s="1491"/>
      <c r="E500" s="1491"/>
      <c r="F500" s="1491"/>
      <c r="G500" s="1491"/>
      <c r="H500" s="1491"/>
      <c r="I500" s="1491"/>
      <c r="J500" s="1491"/>
      <c r="K500" s="1490"/>
    </row>
    <row r="501" spans="1:11" s="1489" customFormat="1" ht="15.75" customHeight="1">
      <c r="A501" s="1491"/>
      <c r="B501" s="1491"/>
      <c r="C501" s="1491"/>
      <c r="D501" s="1491"/>
      <c r="E501" s="1491"/>
      <c r="F501" s="1491"/>
      <c r="G501" s="1491"/>
      <c r="H501" s="1491"/>
      <c r="I501" s="1491"/>
      <c r="J501" s="1491"/>
      <c r="K501" s="1490"/>
    </row>
    <row r="502" spans="1:11" s="1489" customFormat="1" ht="15.75" customHeight="1">
      <c r="A502" s="1491"/>
      <c r="B502" s="1491"/>
      <c r="C502" s="1491"/>
      <c r="D502" s="1491"/>
      <c r="E502" s="1491"/>
      <c r="F502" s="1491"/>
      <c r="G502" s="1491"/>
      <c r="H502" s="1491"/>
      <c r="I502" s="1491"/>
      <c r="J502" s="1491"/>
      <c r="K502" s="1490"/>
    </row>
    <row r="503" spans="1:11" s="1489" customFormat="1" ht="15.75" customHeight="1">
      <c r="A503" s="1491"/>
      <c r="B503" s="1491"/>
      <c r="C503" s="1491"/>
      <c r="D503" s="1491"/>
      <c r="E503" s="1491"/>
      <c r="F503" s="1491"/>
      <c r="G503" s="1491"/>
      <c r="H503" s="1491"/>
      <c r="I503" s="1491"/>
      <c r="J503" s="1491"/>
      <c r="K503" s="1490"/>
    </row>
    <row r="504" spans="1:11" s="1489" customFormat="1" ht="15.75" customHeight="1">
      <c r="A504" s="1491"/>
      <c r="B504" s="1491"/>
      <c r="C504" s="1491"/>
      <c r="D504" s="1491"/>
      <c r="E504" s="1491"/>
      <c r="F504" s="1491"/>
      <c r="G504" s="1491"/>
      <c r="H504" s="1491"/>
      <c r="I504" s="1491"/>
      <c r="J504" s="1491"/>
      <c r="K504" s="1490"/>
    </row>
    <row r="505" spans="1:11" s="1489" customFormat="1" ht="15.75" customHeight="1">
      <c r="A505" s="1491"/>
      <c r="B505" s="1491"/>
      <c r="C505" s="1491"/>
      <c r="D505" s="1491"/>
      <c r="E505" s="1491"/>
      <c r="F505" s="1491"/>
      <c r="G505" s="1491"/>
      <c r="H505" s="1491"/>
      <c r="I505" s="1491"/>
      <c r="J505" s="1491"/>
      <c r="K505" s="1490"/>
    </row>
    <row r="506" spans="1:11" s="1489" customFormat="1" ht="15.75" customHeight="1">
      <c r="A506" s="1491"/>
      <c r="B506" s="1491"/>
      <c r="C506" s="1491"/>
      <c r="D506" s="1491"/>
      <c r="E506" s="1491"/>
      <c r="F506" s="1491"/>
      <c r="G506" s="1491"/>
      <c r="H506" s="1491"/>
      <c r="I506" s="1491"/>
      <c r="J506" s="1491"/>
      <c r="K506" s="1490"/>
    </row>
    <row r="507" spans="1:11" s="1489" customFormat="1" ht="15.75" customHeight="1">
      <c r="A507" s="1491"/>
      <c r="B507" s="1491"/>
      <c r="C507" s="1491"/>
      <c r="D507" s="1491"/>
      <c r="E507" s="1491"/>
      <c r="F507" s="1491"/>
      <c r="G507" s="1491"/>
      <c r="H507" s="1491"/>
      <c r="I507" s="1491"/>
      <c r="J507" s="1491"/>
      <c r="K507" s="1490"/>
    </row>
    <row r="508" spans="1:11" s="1489" customFormat="1" ht="15.75" customHeight="1">
      <c r="A508" s="1491"/>
      <c r="B508" s="1491"/>
      <c r="C508" s="1491"/>
      <c r="D508" s="1491"/>
      <c r="E508" s="1491"/>
      <c r="F508" s="1491"/>
      <c r="G508" s="1491"/>
      <c r="H508" s="1491"/>
      <c r="I508" s="1491"/>
      <c r="J508" s="1491"/>
      <c r="K508" s="1490"/>
    </row>
    <row r="509" spans="1:11" s="1489" customFormat="1" ht="15.75" customHeight="1">
      <c r="A509" s="1491"/>
      <c r="B509" s="1491"/>
      <c r="C509" s="1491"/>
      <c r="D509" s="1491"/>
      <c r="E509" s="1491"/>
      <c r="F509" s="1491"/>
      <c r="G509" s="1491"/>
      <c r="H509" s="1491"/>
      <c r="I509" s="1491"/>
      <c r="J509" s="1491"/>
      <c r="K509" s="1490"/>
    </row>
    <row r="510" spans="1:11" s="1489" customFormat="1" ht="15.75" customHeight="1">
      <c r="A510" s="1491"/>
      <c r="B510" s="1491"/>
      <c r="C510" s="1491"/>
      <c r="D510" s="1491"/>
      <c r="E510" s="1491"/>
      <c r="F510" s="1491"/>
      <c r="G510" s="1491"/>
      <c r="H510" s="1491"/>
      <c r="I510" s="1491"/>
      <c r="J510" s="1491"/>
      <c r="K510" s="1490"/>
    </row>
    <row r="511" spans="1:11" s="1489" customFormat="1" ht="15.75" customHeight="1">
      <c r="A511" s="1491"/>
      <c r="B511" s="1491"/>
      <c r="C511" s="1491"/>
      <c r="D511" s="1491"/>
      <c r="E511" s="1491"/>
      <c r="F511" s="1491"/>
      <c r="G511" s="1491"/>
      <c r="H511" s="1491"/>
      <c r="I511" s="1491"/>
      <c r="J511" s="1491"/>
      <c r="K511" s="1490"/>
    </row>
    <row r="512" spans="1:11" s="1489" customFormat="1" ht="15.75" customHeight="1">
      <c r="A512" s="1491"/>
      <c r="B512" s="1491"/>
      <c r="C512" s="1491"/>
      <c r="D512" s="1491"/>
      <c r="E512" s="1491"/>
      <c r="F512" s="1491"/>
      <c r="G512" s="1491"/>
      <c r="H512" s="1491"/>
      <c r="I512" s="1491"/>
      <c r="J512" s="1491"/>
      <c r="K512" s="1490"/>
    </row>
    <row r="513" spans="1:11" s="1489" customFormat="1" ht="15.75" customHeight="1">
      <c r="A513" s="1491"/>
      <c r="B513" s="1491"/>
      <c r="C513" s="1491"/>
      <c r="D513" s="1491"/>
      <c r="E513" s="1491"/>
      <c r="F513" s="1491"/>
      <c r="G513" s="1491"/>
      <c r="H513" s="1491"/>
      <c r="I513" s="1491"/>
      <c r="J513" s="1491"/>
      <c r="K513" s="1490"/>
    </row>
    <row r="514" spans="1:11" s="1489" customFormat="1" ht="15.75" customHeight="1">
      <c r="A514" s="1491"/>
      <c r="B514" s="1491"/>
      <c r="C514" s="1491"/>
      <c r="D514" s="1491"/>
      <c r="E514" s="1491"/>
      <c r="F514" s="1491"/>
      <c r="G514" s="1491"/>
      <c r="H514" s="1491"/>
      <c r="I514" s="1491"/>
      <c r="J514" s="1491"/>
      <c r="K514" s="1490"/>
    </row>
    <row r="515" spans="1:11" s="1489" customFormat="1" ht="15.75" customHeight="1">
      <c r="A515" s="1491"/>
      <c r="B515" s="1491"/>
      <c r="C515" s="1491"/>
      <c r="D515" s="1491"/>
      <c r="E515" s="1491"/>
      <c r="F515" s="1491"/>
      <c r="G515" s="1491"/>
      <c r="H515" s="1491"/>
      <c r="I515" s="1491"/>
      <c r="J515" s="1491"/>
      <c r="K515" s="1490"/>
    </row>
    <row r="516" spans="1:11" s="1489" customFormat="1" ht="15.75" customHeight="1">
      <c r="A516" s="1491"/>
      <c r="B516" s="1491"/>
      <c r="C516" s="1491"/>
      <c r="D516" s="1491"/>
      <c r="E516" s="1491"/>
      <c r="F516" s="1491"/>
      <c r="G516" s="1491"/>
      <c r="H516" s="1491"/>
      <c r="I516" s="1491"/>
      <c r="J516" s="1491"/>
      <c r="K516" s="1490"/>
    </row>
    <row r="517" spans="1:11" s="1489" customFormat="1" ht="15.75" customHeight="1">
      <c r="A517" s="1491"/>
      <c r="B517" s="1491"/>
      <c r="C517" s="1491"/>
      <c r="D517" s="1491"/>
      <c r="E517" s="1491"/>
      <c r="F517" s="1491"/>
      <c r="G517" s="1491"/>
      <c r="H517" s="1491"/>
      <c r="I517" s="1491"/>
      <c r="J517" s="1491"/>
      <c r="K517" s="1490"/>
    </row>
    <row r="518" spans="1:11" s="1489" customFormat="1" ht="15.75" customHeight="1">
      <c r="A518" s="1491"/>
      <c r="B518" s="1491"/>
      <c r="C518" s="1491"/>
      <c r="D518" s="1491"/>
      <c r="E518" s="1491"/>
      <c r="F518" s="1491"/>
      <c r="G518" s="1491"/>
      <c r="H518" s="1491"/>
      <c r="I518" s="1491"/>
      <c r="J518" s="1491"/>
      <c r="K518" s="1490"/>
    </row>
    <row r="519" spans="1:11" s="1489" customFormat="1" ht="15.75" customHeight="1">
      <c r="A519" s="1491"/>
      <c r="B519" s="1491"/>
      <c r="C519" s="1491"/>
      <c r="D519" s="1491"/>
      <c r="E519" s="1491"/>
      <c r="F519" s="1491"/>
      <c r="G519" s="1491"/>
      <c r="H519" s="1491"/>
      <c r="I519" s="1491"/>
      <c r="J519" s="1491"/>
      <c r="K519" s="1490"/>
    </row>
    <row r="520" spans="1:11" s="1489" customFormat="1" ht="15.75" customHeight="1">
      <c r="A520" s="1491"/>
      <c r="B520" s="1491"/>
      <c r="C520" s="1491"/>
      <c r="D520" s="1491"/>
      <c r="E520" s="1491"/>
      <c r="F520" s="1491"/>
      <c r="G520" s="1491"/>
      <c r="H520" s="1491"/>
      <c r="I520" s="1491"/>
      <c r="J520" s="1491"/>
      <c r="K520" s="1490"/>
    </row>
    <row r="521" spans="1:11" s="1489" customFormat="1" ht="15.75" customHeight="1">
      <c r="A521" s="1491"/>
      <c r="B521" s="1491"/>
      <c r="C521" s="1491"/>
      <c r="D521" s="1491"/>
      <c r="E521" s="1491"/>
      <c r="F521" s="1491"/>
      <c r="G521" s="1491"/>
      <c r="H521" s="1491"/>
      <c r="I521" s="1491"/>
      <c r="J521" s="1491"/>
      <c r="K521" s="1490"/>
    </row>
    <row r="522" spans="1:11" s="1489" customFormat="1" ht="15.75" customHeight="1">
      <c r="A522" s="1491"/>
      <c r="B522" s="1491"/>
      <c r="C522" s="1491"/>
      <c r="D522" s="1491"/>
      <c r="E522" s="1491"/>
      <c r="F522" s="1491"/>
      <c r="G522" s="1491"/>
      <c r="H522" s="1491"/>
      <c r="I522" s="1491"/>
      <c r="J522" s="1491"/>
      <c r="K522" s="1490"/>
    </row>
    <row r="523" spans="1:11" s="1489" customFormat="1" ht="15.75" customHeight="1">
      <c r="A523" s="1491"/>
      <c r="B523" s="1491"/>
      <c r="C523" s="1491"/>
      <c r="D523" s="1491"/>
      <c r="E523" s="1491"/>
      <c r="F523" s="1491"/>
      <c r="G523" s="1491"/>
      <c r="H523" s="1491"/>
      <c r="I523" s="1491"/>
      <c r="J523" s="1491"/>
      <c r="K523" s="1490"/>
    </row>
    <row r="524" spans="1:11" s="1489" customFormat="1" ht="15.75" customHeight="1">
      <c r="A524" s="1491"/>
      <c r="B524" s="1491"/>
      <c r="C524" s="1491"/>
      <c r="D524" s="1491"/>
      <c r="E524" s="1491"/>
      <c r="F524" s="1491"/>
      <c r="G524" s="1491"/>
      <c r="H524" s="1491"/>
      <c r="I524" s="1491"/>
      <c r="J524" s="1491"/>
      <c r="K524" s="1490"/>
    </row>
    <row r="525" spans="1:11" s="1489" customFormat="1" ht="15.75" customHeight="1">
      <c r="A525" s="1491"/>
      <c r="B525" s="1491"/>
      <c r="C525" s="1491"/>
      <c r="D525" s="1491"/>
      <c r="E525" s="1491"/>
      <c r="F525" s="1491"/>
      <c r="G525" s="1491"/>
      <c r="H525" s="1491"/>
      <c r="I525" s="1491"/>
      <c r="J525" s="1491"/>
      <c r="K525" s="1490"/>
    </row>
    <row r="526" spans="1:11" s="1489" customFormat="1" ht="15.75" customHeight="1">
      <c r="A526" s="1491"/>
      <c r="B526" s="1491"/>
      <c r="C526" s="1491"/>
      <c r="D526" s="1491"/>
      <c r="E526" s="1491"/>
      <c r="F526" s="1491"/>
      <c r="G526" s="1491"/>
      <c r="H526" s="1491"/>
      <c r="I526" s="1491"/>
      <c r="J526" s="1491"/>
      <c r="K526" s="1490"/>
    </row>
    <row r="527" spans="1:11" s="1489" customFormat="1" ht="15.75" customHeight="1">
      <c r="A527" s="1491"/>
      <c r="B527" s="1491"/>
      <c r="C527" s="1491"/>
      <c r="D527" s="1491"/>
      <c r="E527" s="1491"/>
      <c r="F527" s="1491"/>
      <c r="G527" s="1491"/>
      <c r="H527" s="1491"/>
      <c r="I527" s="1491"/>
      <c r="J527" s="1491"/>
      <c r="K527" s="1490"/>
    </row>
    <row r="528" spans="1:11" s="1489" customFormat="1" ht="15.75" customHeight="1">
      <c r="A528" s="1491"/>
      <c r="B528" s="1491"/>
      <c r="C528" s="1491"/>
      <c r="D528" s="1491"/>
      <c r="E528" s="1491"/>
      <c r="F528" s="1491"/>
      <c r="G528" s="1491"/>
      <c r="H528" s="1491"/>
      <c r="I528" s="1491"/>
      <c r="J528" s="1491"/>
      <c r="K528" s="1490"/>
    </row>
    <row r="529" spans="1:11" s="1489" customFormat="1" ht="15.75" customHeight="1">
      <c r="A529" s="1491"/>
      <c r="B529" s="1491"/>
      <c r="C529" s="1491"/>
      <c r="D529" s="1491"/>
      <c r="E529" s="1491"/>
      <c r="F529" s="1491"/>
      <c r="G529" s="1491"/>
      <c r="H529" s="1491"/>
      <c r="I529" s="1491"/>
      <c r="J529" s="1491"/>
      <c r="K529" s="1490"/>
    </row>
    <row r="530" spans="1:11" s="1489" customFormat="1" ht="15.75" customHeight="1">
      <c r="A530" s="1491"/>
      <c r="B530" s="1491"/>
      <c r="C530" s="1491"/>
      <c r="D530" s="1491"/>
      <c r="E530" s="1491"/>
      <c r="F530" s="1491"/>
      <c r="G530" s="1491"/>
      <c r="H530" s="1491"/>
      <c r="I530" s="1491"/>
      <c r="J530" s="1491"/>
      <c r="K530" s="1490"/>
    </row>
    <row r="531" spans="1:11" s="1489" customFormat="1" ht="15.75" customHeight="1">
      <c r="A531" s="1491"/>
      <c r="B531" s="1491"/>
      <c r="C531" s="1491"/>
      <c r="D531" s="1491"/>
      <c r="E531" s="1491"/>
      <c r="F531" s="1491"/>
      <c r="G531" s="1491"/>
      <c r="H531" s="1491"/>
      <c r="I531" s="1491"/>
      <c r="J531" s="1491"/>
      <c r="K531" s="1490"/>
    </row>
    <row r="532" spans="1:11" s="1489" customFormat="1" ht="15.75" customHeight="1">
      <c r="A532" s="1491"/>
      <c r="B532" s="1491"/>
      <c r="C532" s="1491"/>
      <c r="D532" s="1491"/>
      <c r="E532" s="1491"/>
      <c r="F532" s="1491"/>
      <c r="G532" s="1491"/>
      <c r="H532" s="1491"/>
      <c r="I532" s="1491"/>
      <c r="J532" s="1491"/>
      <c r="K532" s="1490"/>
    </row>
    <row r="533" spans="1:11" s="1489" customFormat="1" ht="15.75" customHeight="1">
      <c r="A533" s="1491"/>
      <c r="B533" s="1491"/>
      <c r="C533" s="1491"/>
      <c r="D533" s="1491"/>
      <c r="E533" s="1491"/>
      <c r="F533" s="1491"/>
      <c r="G533" s="1491"/>
      <c r="H533" s="1491"/>
      <c r="I533" s="1491"/>
      <c r="J533" s="1491"/>
      <c r="K533" s="1490"/>
    </row>
    <row r="534" spans="1:11" s="1489" customFormat="1" ht="15.75" customHeight="1">
      <c r="A534" s="1491"/>
      <c r="B534" s="1491"/>
      <c r="C534" s="1491"/>
      <c r="D534" s="1491"/>
      <c r="E534" s="1491"/>
      <c r="F534" s="1491"/>
      <c r="G534" s="1491"/>
      <c r="H534" s="1491"/>
      <c r="I534" s="1491"/>
      <c r="J534" s="1491"/>
      <c r="K534" s="1490"/>
    </row>
    <row r="535" spans="1:11" s="1489" customFormat="1" ht="15.75" customHeight="1">
      <c r="A535" s="1491"/>
      <c r="B535" s="1491"/>
      <c r="C535" s="1491"/>
      <c r="D535" s="1491"/>
      <c r="E535" s="1491"/>
      <c r="F535" s="1491"/>
      <c r="G535" s="1491"/>
      <c r="H535" s="1491"/>
      <c r="I535" s="1491"/>
      <c r="J535" s="1491"/>
      <c r="K535" s="1490"/>
    </row>
    <row r="536" spans="1:11" s="1489" customFormat="1" ht="15.75" customHeight="1">
      <c r="A536" s="1491"/>
      <c r="B536" s="1491"/>
      <c r="C536" s="1491"/>
      <c r="D536" s="1491"/>
      <c r="E536" s="1491"/>
      <c r="F536" s="1491"/>
      <c r="G536" s="1491"/>
      <c r="H536" s="1491"/>
      <c r="I536" s="1491"/>
      <c r="J536" s="1491"/>
      <c r="K536" s="1490"/>
    </row>
    <row r="537" spans="1:11" s="1489" customFormat="1" ht="15.75" customHeight="1">
      <c r="A537" s="1491"/>
      <c r="B537" s="1491"/>
      <c r="C537" s="1491"/>
      <c r="D537" s="1491"/>
      <c r="E537" s="1491"/>
      <c r="F537" s="1491"/>
      <c r="G537" s="1491"/>
      <c r="H537" s="1491"/>
      <c r="I537" s="1491"/>
      <c r="J537" s="1491"/>
      <c r="K537" s="1490"/>
    </row>
    <row r="538" spans="1:11" s="1489" customFormat="1" ht="15.75" customHeight="1">
      <c r="A538" s="1491"/>
      <c r="B538" s="1491"/>
      <c r="C538" s="1491"/>
      <c r="D538" s="1491"/>
      <c r="E538" s="1491"/>
      <c r="F538" s="1491"/>
      <c r="G538" s="1491"/>
      <c r="H538" s="1491"/>
      <c r="I538" s="1491"/>
      <c r="J538" s="1491"/>
      <c r="K538" s="1490"/>
    </row>
    <row r="539" spans="1:11" s="1489" customFormat="1" ht="15.75" customHeight="1">
      <c r="A539" s="1491"/>
      <c r="B539" s="1491"/>
      <c r="C539" s="1491"/>
      <c r="D539" s="1491"/>
      <c r="E539" s="1491"/>
      <c r="F539" s="1491"/>
      <c r="G539" s="1491"/>
      <c r="H539" s="1491"/>
      <c r="I539" s="1491"/>
      <c r="J539" s="1491"/>
      <c r="K539" s="1490"/>
    </row>
    <row r="540" spans="1:11" s="1489" customFormat="1" ht="15.75" customHeight="1">
      <c r="A540" s="1491"/>
      <c r="B540" s="1491"/>
      <c r="C540" s="1491"/>
      <c r="D540" s="1491"/>
      <c r="E540" s="1491"/>
      <c r="F540" s="1491"/>
      <c r="G540" s="1491"/>
      <c r="H540" s="1491"/>
      <c r="I540" s="1491"/>
      <c r="J540" s="1491"/>
      <c r="K540" s="1490"/>
    </row>
    <row r="541" spans="1:11" s="1489" customFormat="1" ht="15.75" customHeight="1">
      <c r="A541" s="1491"/>
      <c r="B541" s="1491"/>
      <c r="C541" s="1491"/>
      <c r="D541" s="1491"/>
      <c r="E541" s="1491"/>
      <c r="F541" s="1491"/>
      <c r="G541" s="1491"/>
      <c r="H541" s="1491"/>
      <c r="I541" s="1491"/>
      <c r="J541" s="1491"/>
      <c r="K541" s="1490"/>
    </row>
    <row r="542" spans="1:11" s="1489" customFormat="1" ht="15.75" customHeight="1">
      <c r="A542" s="1491"/>
      <c r="B542" s="1491"/>
      <c r="C542" s="1491"/>
      <c r="D542" s="1491"/>
      <c r="E542" s="1491"/>
      <c r="F542" s="1491"/>
      <c r="G542" s="1491"/>
      <c r="H542" s="1491"/>
      <c r="I542" s="1491"/>
      <c r="J542" s="1491"/>
      <c r="K542" s="1490"/>
    </row>
    <row r="543" spans="1:11" s="1489" customFormat="1" ht="15.75" customHeight="1">
      <c r="A543" s="1491"/>
      <c r="B543" s="1491"/>
      <c r="C543" s="1491"/>
      <c r="D543" s="1491"/>
      <c r="E543" s="1491"/>
      <c r="F543" s="1491"/>
      <c r="G543" s="1491"/>
      <c r="H543" s="1491"/>
      <c r="I543" s="1491"/>
      <c r="J543" s="1491"/>
      <c r="K543" s="1490"/>
    </row>
    <row r="544" spans="1:11" s="1489" customFormat="1" ht="15.75" customHeight="1">
      <c r="A544" s="1491"/>
      <c r="B544" s="1491"/>
      <c r="C544" s="1491"/>
      <c r="D544" s="1491"/>
      <c r="E544" s="1491"/>
      <c r="F544" s="1491"/>
      <c r="G544" s="1491"/>
      <c r="H544" s="1491"/>
      <c r="I544" s="1491"/>
      <c r="J544" s="1491"/>
      <c r="K544" s="1490"/>
    </row>
    <row r="545" spans="1:11" s="1489" customFormat="1" ht="15.75" customHeight="1">
      <c r="A545" s="1491"/>
      <c r="B545" s="1491"/>
      <c r="C545" s="1491"/>
      <c r="D545" s="1491"/>
      <c r="E545" s="1491"/>
      <c r="F545" s="1491"/>
      <c r="G545" s="1491"/>
      <c r="H545" s="1491"/>
      <c r="I545" s="1491"/>
      <c r="J545" s="1491"/>
      <c r="K545" s="1490"/>
    </row>
    <row r="546" spans="1:11" s="1489" customFormat="1" ht="15.75" customHeight="1">
      <c r="A546" s="1491"/>
      <c r="B546" s="1491"/>
      <c r="C546" s="1491"/>
      <c r="D546" s="1491"/>
      <c r="E546" s="1491"/>
      <c r="F546" s="1491"/>
      <c r="G546" s="1491"/>
      <c r="H546" s="1491"/>
      <c r="I546" s="1491"/>
      <c r="J546" s="1491"/>
      <c r="K546" s="1490"/>
    </row>
    <row r="547" spans="1:11" s="1489" customFormat="1" ht="15.75" customHeight="1">
      <c r="A547" s="1491"/>
      <c r="B547" s="1491"/>
      <c r="C547" s="1491"/>
      <c r="D547" s="1491"/>
      <c r="E547" s="1491"/>
      <c r="F547" s="1491"/>
      <c r="G547" s="1491"/>
      <c r="H547" s="1491"/>
      <c r="I547" s="1491"/>
      <c r="J547" s="1491"/>
      <c r="K547" s="1490"/>
    </row>
    <row r="548" spans="1:11" s="1489" customFormat="1" ht="15.75" customHeight="1">
      <c r="A548" s="1491"/>
      <c r="B548" s="1491"/>
      <c r="C548" s="1491"/>
      <c r="D548" s="1491"/>
      <c r="E548" s="1491"/>
      <c r="F548" s="1491"/>
      <c r="G548" s="1491"/>
      <c r="H548" s="1491"/>
      <c r="I548" s="1491"/>
      <c r="J548" s="1491"/>
      <c r="K548" s="1490"/>
    </row>
    <row r="549" spans="1:11" s="1489" customFormat="1" ht="15.75" customHeight="1">
      <c r="A549" s="1491"/>
      <c r="B549" s="1491"/>
      <c r="C549" s="1491"/>
      <c r="D549" s="1491"/>
      <c r="E549" s="1491"/>
      <c r="F549" s="1491"/>
      <c r="G549" s="1491"/>
      <c r="H549" s="1491"/>
      <c r="I549" s="1491"/>
      <c r="J549" s="1491"/>
      <c r="K549" s="1490"/>
    </row>
    <row r="550" spans="1:11" s="1489" customFormat="1" ht="15.75" customHeight="1">
      <c r="A550" s="1491"/>
      <c r="B550" s="1491"/>
      <c r="C550" s="1491"/>
      <c r="D550" s="1491"/>
      <c r="E550" s="1491"/>
      <c r="F550" s="1491"/>
      <c r="G550" s="1491"/>
      <c r="H550" s="1491"/>
      <c r="I550" s="1491"/>
      <c r="J550" s="1491"/>
      <c r="K550" s="1490"/>
    </row>
    <row r="551" spans="1:11" s="1489" customFormat="1" ht="15.75" customHeight="1">
      <c r="A551" s="1491"/>
      <c r="B551" s="1491"/>
      <c r="C551" s="1491"/>
      <c r="D551" s="1491"/>
      <c r="E551" s="1491"/>
      <c r="F551" s="1491"/>
      <c r="G551" s="1491"/>
      <c r="H551" s="1491"/>
      <c r="I551" s="1491"/>
      <c r="J551" s="1491"/>
      <c r="K551" s="1490"/>
    </row>
    <row r="552" spans="1:11" s="1489" customFormat="1" ht="15.75" customHeight="1">
      <c r="A552" s="1491"/>
      <c r="B552" s="1491"/>
      <c r="C552" s="1491"/>
      <c r="D552" s="1491"/>
      <c r="E552" s="1491"/>
      <c r="F552" s="1491"/>
      <c r="G552" s="1491"/>
      <c r="H552" s="1491"/>
      <c r="I552" s="1491"/>
      <c r="J552" s="1491"/>
      <c r="K552" s="1490"/>
    </row>
    <row r="553" spans="1:11" s="1489" customFormat="1" ht="15.75" customHeight="1">
      <c r="A553" s="1491"/>
      <c r="B553" s="1491"/>
      <c r="C553" s="1491"/>
      <c r="D553" s="1491"/>
      <c r="E553" s="1491"/>
      <c r="F553" s="1491"/>
      <c r="G553" s="1491"/>
      <c r="H553" s="1491"/>
      <c r="I553" s="1491"/>
      <c r="J553" s="1491"/>
      <c r="K553" s="1490"/>
    </row>
    <row r="554" spans="1:11" s="1489" customFormat="1" ht="15.75" customHeight="1">
      <c r="A554" s="1491"/>
      <c r="B554" s="1491"/>
      <c r="C554" s="1491"/>
      <c r="D554" s="1491"/>
      <c r="E554" s="1491"/>
      <c r="F554" s="1491"/>
      <c r="G554" s="1491"/>
      <c r="H554" s="1491"/>
      <c r="I554" s="1491"/>
      <c r="J554" s="1491"/>
      <c r="K554" s="1490"/>
    </row>
    <row r="555" spans="1:11" s="1489" customFormat="1" ht="15.75" customHeight="1">
      <c r="A555" s="1491"/>
      <c r="B555" s="1491"/>
      <c r="C555" s="1491"/>
      <c r="D555" s="1491"/>
      <c r="E555" s="1491"/>
      <c r="F555" s="1491"/>
      <c r="G555" s="1491"/>
      <c r="H555" s="1491"/>
      <c r="I555" s="1491"/>
      <c r="J555" s="1491"/>
      <c r="K555" s="1490"/>
    </row>
    <row r="556" spans="1:11" s="1489" customFormat="1" ht="15.75" customHeight="1">
      <c r="A556" s="1491"/>
      <c r="B556" s="1491"/>
      <c r="C556" s="1491"/>
      <c r="D556" s="1491"/>
      <c r="E556" s="1491"/>
      <c r="F556" s="1491"/>
      <c r="G556" s="1491"/>
      <c r="H556" s="1491"/>
      <c r="I556" s="1491"/>
      <c r="J556" s="1491"/>
      <c r="K556" s="1490"/>
    </row>
    <row r="557" spans="1:11" s="1489" customFormat="1" ht="15.75" customHeight="1">
      <c r="A557" s="1491"/>
      <c r="B557" s="1491"/>
      <c r="C557" s="1491"/>
      <c r="D557" s="1491"/>
      <c r="E557" s="1491"/>
      <c r="F557" s="1491"/>
      <c r="G557" s="1491"/>
      <c r="H557" s="1491"/>
      <c r="I557" s="1491"/>
      <c r="J557" s="1491"/>
      <c r="K557" s="1490"/>
    </row>
    <row r="558" spans="1:11" s="1489" customFormat="1" ht="15.75" customHeight="1">
      <c r="A558" s="1491"/>
      <c r="B558" s="1491"/>
      <c r="C558" s="1491"/>
      <c r="D558" s="1491"/>
      <c r="E558" s="1491"/>
      <c r="F558" s="1491"/>
      <c r="G558" s="1491"/>
      <c r="H558" s="1491"/>
      <c r="I558" s="1491"/>
      <c r="J558" s="1491"/>
      <c r="K558" s="1490"/>
    </row>
    <row r="559" spans="1:11" s="1489" customFormat="1" ht="15.75" customHeight="1">
      <c r="A559" s="1491"/>
      <c r="B559" s="1491"/>
      <c r="C559" s="1491"/>
      <c r="D559" s="1491"/>
      <c r="E559" s="1491"/>
      <c r="F559" s="1491"/>
      <c r="G559" s="1491"/>
      <c r="H559" s="1491"/>
      <c r="I559" s="1491"/>
      <c r="J559" s="1491"/>
      <c r="K559" s="1490"/>
    </row>
    <row r="560" spans="1:11" s="1489" customFormat="1" ht="15.75" customHeight="1">
      <c r="A560" s="1491"/>
      <c r="B560" s="1491"/>
      <c r="C560" s="1491"/>
      <c r="D560" s="1491"/>
      <c r="E560" s="1491"/>
      <c r="F560" s="1491"/>
      <c r="G560" s="1491"/>
      <c r="H560" s="1491"/>
      <c r="I560" s="1491"/>
      <c r="J560" s="1491"/>
      <c r="K560" s="1490"/>
    </row>
    <row r="561" spans="1:11" s="1489" customFormat="1" ht="15.75" customHeight="1">
      <c r="A561" s="1491"/>
      <c r="B561" s="1491"/>
      <c r="C561" s="1491"/>
      <c r="D561" s="1491"/>
      <c r="E561" s="1491"/>
      <c r="F561" s="1491"/>
      <c r="G561" s="1491"/>
      <c r="H561" s="1491"/>
      <c r="I561" s="1491"/>
      <c r="J561" s="1491"/>
      <c r="K561" s="1490"/>
    </row>
    <row r="562" spans="1:11" s="1489" customFormat="1" ht="15.75" customHeight="1">
      <c r="A562" s="1491"/>
      <c r="B562" s="1491"/>
      <c r="C562" s="1491"/>
      <c r="D562" s="1491"/>
      <c r="E562" s="1491"/>
      <c r="F562" s="1491"/>
      <c r="G562" s="1491"/>
      <c r="H562" s="1491"/>
      <c r="I562" s="1491"/>
      <c r="J562" s="1491"/>
      <c r="K562" s="1490"/>
    </row>
    <row r="563" spans="1:11" s="1489" customFormat="1" ht="15.75" customHeight="1">
      <c r="A563" s="1491"/>
      <c r="B563" s="1491"/>
      <c r="C563" s="1491"/>
      <c r="D563" s="1491"/>
      <c r="E563" s="1491"/>
      <c r="F563" s="1491"/>
      <c r="G563" s="1491"/>
      <c r="H563" s="1491"/>
      <c r="I563" s="1491"/>
      <c r="J563" s="1491"/>
      <c r="K563" s="1490"/>
    </row>
    <row r="564" spans="1:11" s="1489" customFormat="1" ht="15.75" customHeight="1">
      <c r="A564" s="1491"/>
      <c r="B564" s="1491"/>
      <c r="C564" s="1491"/>
      <c r="D564" s="1491"/>
      <c r="E564" s="1491"/>
      <c r="F564" s="1491"/>
      <c r="G564" s="1491"/>
      <c r="H564" s="1491"/>
      <c r="I564" s="1491"/>
      <c r="J564" s="1491"/>
      <c r="K564" s="1490"/>
    </row>
    <row r="565" spans="1:11" s="1489" customFormat="1" ht="15.75" customHeight="1">
      <c r="A565" s="1491"/>
      <c r="B565" s="1491"/>
      <c r="C565" s="1491"/>
      <c r="D565" s="1491"/>
      <c r="E565" s="1491"/>
      <c r="F565" s="1491"/>
      <c r="G565" s="1491"/>
      <c r="H565" s="1491"/>
      <c r="I565" s="1491"/>
      <c r="J565" s="1491"/>
      <c r="K565" s="1490"/>
    </row>
    <row r="566" spans="1:11" s="1489" customFormat="1" ht="15.75" customHeight="1">
      <c r="A566" s="1491"/>
      <c r="B566" s="1491"/>
      <c r="C566" s="1491"/>
      <c r="D566" s="1491"/>
      <c r="E566" s="1491"/>
      <c r="F566" s="1491"/>
      <c r="G566" s="1491"/>
      <c r="H566" s="1491"/>
      <c r="I566" s="1491"/>
      <c r="J566" s="1491"/>
      <c r="K566" s="1490"/>
    </row>
    <row r="567" spans="1:11" s="1489" customFormat="1" ht="15.75" customHeight="1">
      <c r="A567" s="1491"/>
      <c r="B567" s="1491"/>
      <c r="C567" s="1491"/>
      <c r="D567" s="1491"/>
      <c r="E567" s="1491"/>
      <c r="F567" s="1491"/>
      <c r="G567" s="1491"/>
      <c r="H567" s="1491"/>
      <c r="I567" s="1491"/>
      <c r="J567" s="1491"/>
      <c r="K567" s="1490"/>
    </row>
    <row r="568" spans="1:11" s="1489" customFormat="1" ht="15.75" customHeight="1">
      <c r="A568" s="1491"/>
      <c r="B568" s="1491"/>
      <c r="C568" s="1491"/>
      <c r="D568" s="1491"/>
      <c r="E568" s="1491"/>
      <c r="F568" s="1491"/>
      <c r="G568" s="1491"/>
      <c r="H568" s="1491"/>
      <c r="I568" s="1491"/>
      <c r="J568" s="1491"/>
      <c r="K568" s="1490"/>
    </row>
    <row r="569" spans="1:11" s="1489" customFormat="1" ht="15.75" customHeight="1">
      <c r="A569" s="1491"/>
      <c r="B569" s="1491"/>
      <c r="C569" s="1491"/>
      <c r="D569" s="1491"/>
      <c r="E569" s="1491"/>
      <c r="F569" s="1491"/>
      <c r="G569" s="1491"/>
      <c r="H569" s="1491"/>
      <c r="I569" s="1491"/>
      <c r="J569" s="1491"/>
      <c r="K569" s="1490"/>
    </row>
    <row r="570" spans="1:11" s="1489" customFormat="1" ht="15.75" customHeight="1">
      <c r="A570" s="1491"/>
      <c r="B570" s="1491"/>
      <c r="C570" s="1491"/>
      <c r="D570" s="1491"/>
      <c r="E570" s="1491"/>
      <c r="F570" s="1491"/>
      <c r="G570" s="1491"/>
      <c r="H570" s="1491"/>
      <c r="I570" s="1491"/>
      <c r="J570" s="1491"/>
      <c r="K570" s="1490"/>
    </row>
    <row r="571" spans="1:11" s="1489" customFormat="1" ht="15.75" customHeight="1">
      <c r="A571" s="1491"/>
      <c r="B571" s="1491"/>
      <c r="C571" s="1491"/>
      <c r="D571" s="1491"/>
      <c r="E571" s="1491"/>
      <c r="F571" s="1491"/>
      <c r="G571" s="1491"/>
      <c r="H571" s="1491"/>
      <c r="I571" s="1491"/>
      <c r="J571" s="1491"/>
      <c r="K571" s="1490"/>
    </row>
    <row r="572" spans="1:11" s="1489" customFormat="1" ht="15.75" customHeight="1">
      <c r="A572" s="1491"/>
      <c r="B572" s="1491"/>
      <c r="C572" s="1491"/>
      <c r="D572" s="1491"/>
      <c r="E572" s="1491"/>
      <c r="F572" s="1491"/>
      <c r="G572" s="1491"/>
      <c r="H572" s="1491"/>
      <c r="I572" s="1491"/>
      <c r="J572" s="1491"/>
      <c r="K572" s="1490"/>
    </row>
    <row r="573" spans="1:11" s="1489" customFormat="1" ht="15.75" customHeight="1">
      <c r="A573" s="1491"/>
      <c r="B573" s="1491"/>
      <c r="C573" s="1491"/>
      <c r="D573" s="1491"/>
      <c r="E573" s="1491"/>
      <c r="F573" s="1491"/>
      <c r="G573" s="1491"/>
      <c r="H573" s="1491"/>
      <c r="I573" s="1491"/>
      <c r="J573" s="1491"/>
      <c r="K573" s="1490"/>
    </row>
    <row r="574" spans="1:11" s="1489" customFormat="1" ht="15.75" customHeight="1">
      <c r="A574" s="1491"/>
      <c r="B574" s="1491"/>
      <c r="C574" s="1491"/>
      <c r="D574" s="1491"/>
      <c r="E574" s="1491"/>
      <c r="F574" s="1491"/>
      <c r="G574" s="1491"/>
      <c r="H574" s="1491"/>
      <c r="I574" s="1491"/>
      <c r="J574" s="1491"/>
      <c r="K574" s="1490"/>
    </row>
    <row r="575" spans="1:11" s="1489" customFormat="1" ht="15.75" customHeight="1">
      <c r="A575" s="1491"/>
      <c r="B575" s="1491"/>
      <c r="C575" s="1491"/>
      <c r="D575" s="1491"/>
      <c r="E575" s="1491"/>
      <c r="F575" s="1491"/>
      <c r="G575" s="1491"/>
      <c r="H575" s="1491"/>
      <c r="I575" s="1491"/>
      <c r="J575" s="1491"/>
      <c r="K575" s="1490"/>
    </row>
    <row r="576" spans="1:11" s="1489" customFormat="1" ht="15.75" customHeight="1">
      <c r="A576" s="1491"/>
      <c r="B576" s="1491"/>
      <c r="C576" s="1491"/>
      <c r="D576" s="1491"/>
      <c r="E576" s="1491"/>
      <c r="F576" s="1491"/>
      <c r="G576" s="1491"/>
      <c r="H576" s="1491"/>
      <c r="I576" s="1491"/>
      <c r="J576" s="1491"/>
      <c r="K576" s="1490"/>
    </row>
    <row r="577" spans="1:11" s="1489" customFormat="1" ht="15.75" customHeight="1">
      <c r="A577" s="1491"/>
      <c r="B577" s="1491"/>
      <c r="C577" s="1491"/>
      <c r="D577" s="1491"/>
      <c r="E577" s="1491"/>
      <c r="F577" s="1491"/>
      <c r="G577" s="1491"/>
      <c r="H577" s="1491"/>
      <c r="I577" s="1491"/>
      <c r="J577" s="1491"/>
      <c r="K577" s="1490"/>
    </row>
    <row r="578" spans="1:11" s="1489" customFormat="1" ht="15.75" customHeight="1">
      <c r="A578" s="1491"/>
      <c r="B578" s="1491"/>
      <c r="C578" s="1491"/>
      <c r="D578" s="1491"/>
      <c r="E578" s="1491"/>
      <c r="F578" s="1491"/>
      <c r="G578" s="1491"/>
      <c r="H578" s="1491"/>
      <c r="I578" s="1491"/>
      <c r="J578" s="1491"/>
      <c r="K578" s="1490"/>
    </row>
    <row r="579" spans="1:11" s="1489" customFormat="1" ht="15.75" customHeight="1">
      <c r="A579" s="1491"/>
      <c r="B579" s="1491"/>
      <c r="C579" s="1491"/>
      <c r="D579" s="1491"/>
      <c r="E579" s="1491"/>
      <c r="F579" s="1491"/>
      <c r="G579" s="1491"/>
      <c r="H579" s="1491"/>
      <c r="I579" s="1491"/>
      <c r="J579" s="1491"/>
      <c r="K579" s="1490"/>
    </row>
    <row r="580" spans="1:11" s="1489" customFormat="1" ht="15.75" customHeight="1">
      <c r="A580" s="1491"/>
      <c r="B580" s="1491"/>
      <c r="C580" s="1491"/>
      <c r="D580" s="1491"/>
      <c r="E580" s="1491"/>
      <c r="F580" s="1491"/>
      <c r="G580" s="1491"/>
      <c r="H580" s="1491"/>
      <c r="I580" s="1491"/>
      <c r="J580" s="1491"/>
      <c r="K580" s="1490"/>
    </row>
    <row r="581" spans="1:11" s="1489" customFormat="1" ht="15.75" customHeight="1">
      <c r="A581" s="1491"/>
      <c r="B581" s="1491"/>
      <c r="C581" s="1491"/>
      <c r="D581" s="1491"/>
      <c r="E581" s="1491"/>
      <c r="F581" s="1491"/>
      <c r="G581" s="1491"/>
      <c r="H581" s="1491"/>
      <c r="I581" s="1491"/>
      <c r="J581" s="1491"/>
      <c r="K581" s="1490"/>
    </row>
    <row r="582" spans="1:11" s="1489" customFormat="1" ht="15.75" customHeight="1">
      <c r="A582" s="1491"/>
      <c r="B582" s="1491"/>
      <c r="C582" s="1491"/>
      <c r="D582" s="1491"/>
      <c r="E582" s="1491"/>
      <c r="F582" s="1491"/>
      <c r="G582" s="1491"/>
      <c r="H582" s="1491"/>
      <c r="I582" s="1491"/>
      <c r="J582" s="1491"/>
      <c r="K582" s="1490"/>
    </row>
    <row r="583" spans="1:11" s="1489" customFormat="1" ht="15.75" customHeight="1">
      <c r="A583" s="1491"/>
      <c r="B583" s="1491"/>
      <c r="C583" s="1491"/>
      <c r="D583" s="1491"/>
      <c r="E583" s="1491"/>
      <c r="F583" s="1491"/>
      <c r="G583" s="1491"/>
      <c r="H583" s="1491"/>
      <c r="I583" s="1491"/>
      <c r="J583" s="1491"/>
      <c r="K583" s="1490"/>
    </row>
    <row r="584" spans="1:11" s="1489" customFormat="1" ht="15.75" customHeight="1">
      <c r="A584" s="1491"/>
      <c r="B584" s="1491"/>
      <c r="C584" s="1491"/>
      <c r="D584" s="1491"/>
      <c r="E584" s="1491"/>
      <c r="F584" s="1491"/>
      <c r="G584" s="1491"/>
      <c r="H584" s="1491"/>
      <c r="I584" s="1491"/>
      <c r="J584" s="1491"/>
      <c r="K584" s="1490"/>
    </row>
    <row r="585" spans="1:11" s="1489" customFormat="1" ht="15.75" customHeight="1">
      <c r="A585" s="1491"/>
      <c r="B585" s="1491"/>
      <c r="C585" s="1491"/>
      <c r="D585" s="1491"/>
      <c r="E585" s="1491"/>
      <c r="F585" s="1491"/>
      <c r="G585" s="1491"/>
      <c r="H585" s="1491"/>
      <c r="I585" s="1491"/>
      <c r="J585" s="1491"/>
      <c r="K585" s="1490"/>
    </row>
    <row r="586" spans="1:11" s="1489" customFormat="1" ht="15.75" customHeight="1">
      <c r="A586" s="1491"/>
      <c r="B586" s="1491"/>
      <c r="C586" s="1491"/>
      <c r="D586" s="1491"/>
      <c r="E586" s="1491"/>
      <c r="F586" s="1491"/>
      <c r="G586" s="1491"/>
      <c r="H586" s="1491"/>
      <c r="I586" s="1491"/>
      <c r="J586" s="1491"/>
      <c r="K586" s="1490"/>
    </row>
    <row r="587" spans="1:11" s="1489" customFormat="1" ht="15.75" customHeight="1">
      <c r="A587" s="1491"/>
      <c r="B587" s="1491"/>
      <c r="C587" s="1491"/>
      <c r="D587" s="1491"/>
      <c r="E587" s="1491"/>
      <c r="F587" s="1491"/>
      <c r="G587" s="1491"/>
      <c r="H587" s="1491"/>
      <c r="I587" s="1491"/>
      <c r="J587" s="1491"/>
      <c r="K587" s="1490"/>
    </row>
    <row r="588" spans="1:11" s="1489" customFormat="1" ht="15.75" customHeight="1">
      <c r="A588" s="1491"/>
      <c r="B588" s="1491"/>
      <c r="C588" s="1491"/>
      <c r="D588" s="1491"/>
      <c r="E588" s="1491"/>
      <c r="F588" s="1491"/>
      <c r="G588" s="1491"/>
      <c r="H588" s="1491"/>
      <c r="I588" s="1491"/>
      <c r="J588" s="1491"/>
      <c r="K588" s="1490"/>
    </row>
    <row r="589" spans="1:11" s="1489" customFormat="1" ht="15.75" customHeight="1">
      <c r="A589" s="1491"/>
      <c r="B589" s="1491"/>
      <c r="C589" s="1491"/>
      <c r="D589" s="1491"/>
      <c r="E589" s="1491"/>
      <c r="F589" s="1491"/>
      <c r="G589" s="1491"/>
      <c r="H589" s="1491"/>
      <c r="I589" s="1491"/>
      <c r="J589" s="1491"/>
      <c r="K589" s="1490"/>
    </row>
    <row r="590" spans="1:11" s="1489" customFormat="1" ht="15.75" customHeight="1">
      <c r="A590" s="1491"/>
      <c r="B590" s="1491"/>
      <c r="C590" s="1491"/>
      <c r="D590" s="1491"/>
      <c r="E590" s="1491"/>
      <c r="F590" s="1491"/>
      <c r="G590" s="1491"/>
      <c r="H590" s="1491"/>
      <c r="I590" s="1491"/>
      <c r="J590" s="1491"/>
      <c r="K590" s="1490"/>
    </row>
    <row r="591" spans="1:11" s="1489" customFormat="1" ht="15.75" customHeight="1">
      <c r="A591" s="1491"/>
      <c r="B591" s="1491"/>
      <c r="C591" s="1491"/>
      <c r="D591" s="1491"/>
      <c r="E591" s="1491"/>
      <c r="F591" s="1491"/>
      <c r="G591" s="1491"/>
      <c r="H591" s="1491"/>
      <c r="I591" s="1491"/>
      <c r="J591" s="1491"/>
      <c r="K591" s="1490"/>
    </row>
    <row r="592" spans="1:11" s="1489" customFormat="1" ht="15.75" customHeight="1">
      <c r="A592" s="1491"/>
      <c r="B592" s="1491"/>
      <c r="C592" s="1491"/>
      <c r="D592" s="1491"/>
      <c r="E592" s="1491"/>
      <c r="F592" s="1491"/>
      <c r="G592" s="1491"/>
      <c r="H592" s="1491"/>
      <c r="I592" s="1491"/>
      <c r="J592" s="1491"/>
      <c r="K592" s="1490"/>
    </row>
    <row r="593" spans="1:11" s="1489" customFormat="1" ht="15.75" customHeight="1">
      <c r="A593" s="1491"/>
      <c r="B593" s="1491"/>
      <c r="C593" s="1491"/>
      <c r="D593" s="1491"/>
      <c r="E593" s="1491"/>
      <c r="F593" s="1491"/>
      <c r="G593" s="1491"/>
      <c r="H593" s="1491"/>
      <c r="I593" s="1491"/>
      <c r="J593" s="1491"/>
      <c r="K593" s="1490"/>
    </row>
    <row r="594" spans="1:11" s="1489" customFormat="1" ht="15.75" customHeight="1">
      <c r="A594" s="1491"/>
      <c r="B594" s="1491"/>
      <c r="C594" s="1491"/>
      <c r="D594" s="1491"/>
      <c r="E594" s="1491"/>
      <c r="F594" s="1491"/>
      <c r="G594" s="1491"/>
      <c r="H594" s="1491"/>
      <c r="I594" s="1491"/>
      <c r="J594" s="1491"/>
      <c r="K594" s="1490"/>
    </row>
    <row r="595" spans="1:11" s="1489" customFormat="1" ht="15.75" customHeight="1">
      <c r="A595" s="1491"/>
      <c r="B595" s="1491"/>
      <c r="C595" s="1491"/>
      <c r="D595" s="1491"/>
      <c r="E595" s="1491"/>
      <c r="F595" s="1491"/>
      <c r="G595" s="1491"/>
      <c r="H595" s="1491"/>
      <c r="I595" s="1491"/>
      <c r="J595" s="1491"/>
      <c r="K595" s="1490"/>
    </row>
    <row r="596" spans="1:11" s="1489" customFormat="1" ht="15.75" customHeight="1">
      <c r="A596" s="1491"/>
      <c r="B596" s="1491"/>
      <c r="C596" s="1491"/>
      <c r="D596" s="1491"/>
      <c r="E596" s="1491"/>
      <c r="F596" s="1491"/>
      <c r="G596" s="1491"/>
      <c r="H596" s="1491"/>
      <c r="I596" s="1491"/>
      <c r="J596" s="1491"/>
      <c r="K596" s="1490"/>
    </row>
    <row r="597" spans="1:11" s="1489" customFormat="1" ht="15.75" customHeight="1">
      <c r="A597" s="1491"/>
      <c r="B597" s="1491"/>
      <c r="C597" s="1491"/>
      <c r="D597" s="1491"/>
      <c r="E597" s="1491"/>
      <c r="F597" s="1491"/>
      <c r="G597" s="1491"/>
      <c r="H597" s="1491"/>
      <c r="I597" s="1491"/>
      <c r="J597" s="1491"/>
      <c r="K597" s="1490"/>
    </row>
    <row r="598" spans="1:11" s="1489" customFormat="1" ht="15.75" customHeight="1">
      <c r="A598" s="1491"/>
      <c r="B598" s="1491"/>
      <c r="C598" s="1491"/>
      <c r="D598" s="1491"/>
      <c r="E598" s="1491"/>
      <c r="F598" s="1491"/>
      <c r="G598" s="1491"/>
      <c r="H598" s="1491"/>
      <c r="I598" s="1491"/>
      <c r="J598" s="1491"/>
      <c r="K598" s="1490"/>
    </row>
    <row r="599" spans="1:11" s="1489" customFormat="1" ht="15.75" customHeight="1">
      <c r="A599" s="1491"/>
      <c r="B599" s="1491"/>
      <c r="C599" s="1491"/>
      <c r="D599" s="1491"/>
      <c r="E599" s="1491"/>
      <c r="F599" s="1491"/>
      <c r="G599" s="1491"/>
      <c r="H599" s="1491"/>
      <c r="I599" s="1491"/>
      <c r="J599" s="1491"/>
      <c r="K599" s="1490"/>
    </row>
    <row r="600" spans="1:11" s="1489" customFormat="1" ht="15.75" customHeight="1">
      <c r="A600" s="1491"/>
      <c r="B600" s="1491"/>
      <c r="C600" s="1491"/>
      <c r="D600" s="1491"/>
      <c r="E600" s="1491"/>
      <c r="F600" s="1491"/>
      <c r="G600" s="1491"/>
      <c r="H600" s="1491"/>
      <c r="I600" s="1491"/>
      <c r="J600" s="1491"/>
      <c r="K600" s="1490"/>
    </row>
    <row r="601" spans="1:11" s="1489" customFormat="1" ht="15.75" customHeight="1">
      <c r="A601" s="1491"/>
      <c r="B601" s="1491"/>
      <c r="C601" s="1491"/>
      <c r="D601" s="1491"/>
      <c r="E601" s="1491"/>
      <c r="F601" s="1491"/>
      <c r="G601" s="1491"/>
      <c r="H601" s="1491"/>
      <c r="I601" s="1491"/>
      <c r="J601" s="1491"/>
      <c r="K601" s="1490"/>
    </row>
    <row r="602" spans="1:11" s="1489" customFormat="1" ht="15.75" customHeight="1">
      <c r="A602" s="1491"/>
      <c r="B602" s="1491"/>
      <c r="C602" s="1491"/>
      <c r="D602" s="1491"/>
      <c r="E602" s="1491"/>
      <c r="F602" s="1491"/>
      <c r="G602" s="1491"/>
      <c r="H602" s="1491"/>
      <c r="I602" s="1491"/>
      <c r="J602" s="1491"/>
      <c r="K602" s="1490"/>
    </row>
    <row r="603" spans="1:11" s="1489" customFormat="1" ht="15.75" customHeight="1">
      <c r="A603" s="1491"/>
      <c r="B603" s="1491"/>
      <c r="C603" s="1491"/>
      <c r="D603" s="1491"/>
      <c r="E603" s="1491"/>
      <c r="F603" s="1491"/>
      <c r="G603" s="1491"/>
      <c r="H603" s="1491"/>
      <c r="I603" s="1491"/>
      <c r="J603" s="1491"/>
      <c r="K603" s="1490"/>
    </row>
    <row r="604" spans="1:11" s="1489" customFormat="1" ht="15.75" customHeight="1">
      <c r="A604" s="1491"/>
      <c r="B604" s="1491"/>
      <c r="C604" s="1491"/>
      <c r="D604" s="1491"/>
      <c r="E604" s="1491"/>
      <c r="F604" s="1491"/>
      <c r="G604" s="1491"/>
      <c r="H604" s="1491"/>
      <c r="I604" s="1491"/>
      <c r="J604" s="1491"/>
      <c r="K604" s="1490"/>
    </row>
    <row r="605" spans="1:11" s="1489" customFormat="1" ht="15.75" customHeight="1">
      <c r="A605" s="1491"/>
      <c r="B605" s="1491"/>
      <c r="C605" s="1491"/>
      <c r="D605" s="1491"/>
      <c r="E605" s="1491"/>
      <c r="F605" s="1491"/>
      <c r="G605" s="1491"/>
      <c r="H605" s="1491"/>
      <c r="I605" s="1491"/>
      <c r="J605" s="1491"/>
      <c r="K605" s="1490"/>
    </row>
    <row r="606" spans="1:11" s="1489" customFormat="1" ht="15.75" customHeight="1">
      <c r="A606" s="1491"/>
      <c r="B606" s="1491"/>
      <c r="C606" s="1491"/>
      <c r="D606" s="1491"/>
      <c r="E606" s="1491"/>
      <c r="F606" s="1491"/>
      <c r="G606" s="1491"/>
      <c r="H606" s="1491"/>
      <c r="I606" s="1491"/>
      <c r="J606" s="1491"/>
      <c r="K606" s="1490"/>
    </row>
    <row r="607" spans="1:11" s="1489" customFormat="1" ht="15.75" customHeight="1">
      <c r="A607" s="1491"/>
      <c r="B607" s="1491"/>
      <c r="C607" s="1491"/>
      <c r="D607" s="1491"/>
      <c r="E607" s="1491"/>
      <c r="F607" s="1491"/>
      <c r="G607" s="1491"/>
      <c r="H607" s="1491"/>
      <c r="I607" s="1491"/>
      <c r="J607" s="1491"/>
      <c r="K607" s="1490"/>
    </row>
    <row r="608" spans="1:11" s="1489" customFormat="1" ht="15.75" customHeight="1">
      <c r="A608" s="1491"/>
      <c r="B608" s="1491"/>
      <c r="C608" s="1491"/>
      <c r="D608" s="1491"/>
      <c r="E608" s="1491"/>
      <c r="F608" s="1491"/>
      <c r="G608" s="1491"/>
      <c r="H608" s="1491"/>
      <c r="I608" s="1491"/>
      <c r="J608" s="1491"/>
      <c r="K608" s="1490"/>
    </row>
    <row r="609" spans="1:11" s="1489" customFormat="1" ht="15.75" customHeight="1">
      <c r="A609" s="1491"/>
      <c r="B609" s="1491"/>
      <c r="C609" s="1491"/>
      <c r="D609" s="1491"/>
      <c r="E609" s="1491"/>
      <c r="F609" s="1491"/>
      <c r="G609" s="1491"/>
      <c r="H609" s="1491"/>
      <c r="I609" s="1491"/>
      <c r="J609" s="1491"/>
      <c r="K609" s="1490"/>
    </row>
    <row r="610" spans="1:11" s="1489" customFormat="1" ht="15.75" customHeight="1">
      <c r="A610" s="1491"/>
      <c r="B610" s="1491"/>
      <c r="C610" s="1491"/>
      <c r="D610" s="1491"/>
      <c r="E610" s="1491"/>
      <c r="F610" s="1491"/>
      <c r="G610" s="1491"/>
      <c r="H610" s="1491"/>
      <c r="I610" s="1491"/>
      <c r="J610" s="1491"/>
      <c r="K610" s="1490"/>
    </row>
    <row r="611" spans="1:11" s="1489" customFormat="1" ht="15.75" customHeight="1">
      <c r="A611" s="1491"/>
      <c r="B611" s="1491"/>
      <c r="C611" s="1491"/>
      <c r="D611" s="1491"/>
      <c r="E611" s="1491"/>
      <c r="F611" s="1491"/>
      <c r="G611" s="1491"/>
      <c r="H611" s="1491"/>
      <c r="I611" s="1491"/>
      <c r="J611" s="1491"/>
      <c r="K611" s="1490"/>
    </row>
    <row r="612" spans="1:11" s="1489" customFormat="1" ht="15.75" customHeight="1">
      <c r="A612" s="1491"/>
      <c r="B612" s="1491"/>
      <c r="C612" s="1491"/>
      <c r="D612" s="1491"/>
      <c r="E612" s="1491"/>
      <c r="F612" s="1491"/>
      <c r="G612" s="1491"/>
      <c r="H612" s="1491"/>
      <c r="I612" s="1491"/>
      <c r="J612" s="1491"/>
      <c r="K612" s="1490"/>
    </row>
    <row r="613" spans="1:11" s="1489" customFormat="1" ht="15.75" customHeight="1">
      <c r="A613" s="1491"/>
      <c r="B613" s="1491"/>
      <c r="C613" s="1491"/>
      <c r="D613" s="1491"/>
      <c r="E613" s="1491"/>
      <c r="F613" s="1491"/>
      <c r="G613" s="1491"/>
      <c r="H613" s="1491"/>
      <c r="I613" s="1491"/>
      <c r="J613" s="1491"/>
      <c r="K613" s="1490"/>
    </row>
    <row r="614" spans="1:11" s="1489" customFormat="1" ht="15.75" customHeight="1">
      <c r="A614" s="1491"/>
      <c r="B614" s="1491"/>
      <c r="C614" s="1491"/>
      <c r="D614" s="1491"/>
      <c r="E614" s="1491"/>
      <c r="F614" s="1491"/>
      <c r="G614" s="1491"/>
      <c r="H614" s="1491"/>
      <c r="I614" s="1491"/>
      <c r="J614" s="1491"/>
      <c r="K614" s="1490"/>
    </row>
    <row r="615" spans="1:11" s="1489" customFormat="1" ht="15.75" customHeight="1">
      <c r="A615" s="1491"/>
      <c r="B615" s="1491"/>
      <c r="C615" s="1491"/>
      <c r="D615" s="1491"/>
      <c r="E615" s="1491"/>
      <c r="F615" s="1491"/>
      <c r="G615" s="1491"/>
      <c r="H615" s="1491"/>
      <c r="I615" s="1491"/>
      <c r="J615" s="1491"/>
      <c r="K615" s="1490"/>
    </row>
    <row r="616" spans="1:11" s="1489" customFormat="1" ht="15.75" customHeight="1">
      <c r="A616" s="1491"/>
      <c r="B616" s="1491"/>
      <c r="C616" s="1491"/>
      <c r="D616" s="1491"/>
      <c r="E616" s="1491"/>
      <c r="F616" s="1491"/>
      <c r="G616" s="1491"/>
      <c r="H616" s="1491"/>
      <c r="I616" s="1491"/>
      <c r="J616" s="1491"/>
      <c r="K616" s="1490"/>
    </row>
    <row r="617" spans="1:11" s="1489" customFormat="1" ht="15.75" customHeight="1">
      <c r="A617" s="1491"/>
      <c r="B617" s="1491"/>
      <c r="C617" s="1491"/>
      <c r="D617" s="1491"/>
      <c r="E617" s="1491"/>
      <c r="F617" s="1491"/>
      <c r="G617" s="1491"/>
      <c r="H617" s="1491"/>
      <c r="I617" s="1491"/>
      <c r="J617" s="1491"/>
      <c r="K617" s="1490"/>
    </row>
    <row r="618" spans="1:11" s="1489" customFormat="1" ht="15.75" customHeight="1">
      <c r="A618" s="1491"/>
      <c r="B618" s="1491"/>
      <c r="C618" s="1491"/>
      <c r="D618" s="1491"/>
      <c r="E618" s="1491"/>
      <c r="F618" s="1491"/>
      <c r="G618" s="1491"/>
      <c r="H618" s="1491"/>
      <c r="I618" s="1491"/>
      <c r="J618" s="1491"/>
      <c r="K618" s="1490"/>
    </row>
    <row r="619" spans="1:11" s="1489" customFormat="1" ht="15.75" customHeight="1">
      <c r="A619" s="1491"/>
      <c r="B619" s="1491"/>
      <c r="C619" s="1491"/>
      <c r="D619" s="1491"/>
      <c r="E619" s="1491"/>
      <c r="F619" s="1491"/>
      <c r="G619" s="1491"/>
      <c r="H619" s="1491"/>
      <c r="I619" s="1491"/>
      <c r="J619" s="1491"/>
      <c r="K619" s="1490"/>
    </row>
    <row r="620" spans="1:11" s="1489" customFormat="1" ht="15.75" customHeight="1">
      <c r="A620" s="1491"/>
      <c r="B620" s="1491"/>
      <c r="C620" s="1491"/>
      <c r="D620" s="1491"/>
      <c r="E620" s="1491"/>
      <c r="F620" s="1491"/>
      <c r="G620" s="1491"/>
      <c r="H620" s="1491"/>
      <c r="I620" s="1491"/>
      <c r="J620" s="1491"/>
      <c r="K620" s="1490"/>
    </row>
    <row r="621" spans="1:11" s="1489" customFormat="1" ht="15.75" customHeight="1">
      <c r="A621" s="1491"/>
      <c r="B621" s="1491"/>
      <c r="C621" s="1491"/>
      <c r="D621" s="1491"/>
      <c r="E621" s="1491"/>
      <c r="F621" s="1491"/>
      <c r="G621" s="1491"/>
      <c r="H621" s="1491"/>
      <c r="I621" s="1491"/>
      <c r="J621" s="1491"/>
      <c r="K621" s="1490"/>
    </row>
    <row r="622" spans="1:11" s="1489" customFormat="1" ht="15.75" customHeight="1">
      <c r="A622" s="1491"/>
      <c r="B622" s="1491"/>
      <c r="C622" s="1491"/>
      <c r="D622" s="1491"/>
      <c r="E622" s="1491"/>
      <c r="F622" s="1491"/>
      <c r="G622" s="1491"/>
      <c r="H622" s="1491"/>
      <c r="I622" s="1491"/>
      <c r="J622" s="1491"/>
      <c r="K622" s="1490"/>
    </row>
    <row r="623" spans="1:11" s="1489" customFormat="1" ht="15.75" customHeight="1">
      <c r="A623" s="1491"/>
      <c r="B623" s="1491"/>
      <c r="C623" s="1491"/>
      <c r="D623" s="1491"/>
      <c r="E623" s="1491"/>
      <c r="F623" s="1491"/>
      <c r="G623" s="1491"/>
      <c r="H623" s="1491"/>
      <c r="I623" s="1491"/>
      <c r="J623" s="1491"/>
      <c r="K623" s="1490"/>
    </row>
    <row r="624" spans="1:11" s="1489" customFormat="1" ht="15.75" customHeight="1">
      <c r="A624" s="1491"/>
      <c r="B624" s="1491"/>
      <c r="C624" s="1491"/>
      <c r="D624" s="1491"/>
      <c r="E624" s="1491"/>
      <c r="F624" s="1491"/>
      <c r="G624" s="1491"/>
      <c r="H624" s="1491"/>
      <c r="I624" s="1491"/>
      <c r="J624" s="1491"/>
      <c r="K624" s="1490"/>
    </row>
    <row r="625" spans="1:11" s="1489" customFormat="1" ht="15.75" customHeight="1">
      <c r="A625" s="1491"/>
      <c r="B625" s="1491"/>
      <c r="C625" s="1491"/>
      <c r="D625" s="1491"/>
      <c r="E625" s="1491"/>
      <c r="F625" s="1491"/>
      <c r="G625" s="1491"/>
      <c r="H625" s="1491"/>
      <c r="I625" s="1491"/>
      <c r="J625" s="1491"/>
      <c r="K625" s="1490"/>
    </row>
    <row r="626" spans="1:11" s="1489" customFormat="1" ht="15.75" customHeight="1">
      <c r="A626" s="1491"/>
      <c r="B626" s="1491"/>
      <c r="C626" s="1491"/>
      <c r="D626" s="1491"/>
      <c r="E626" s="1491"/>
      <c r="F626" s="1491"/>
      <c r="G626" s="1491"/>
      <c r="H626" s="1491"/>
      <c r="I626" s="1491"/>
      <c r="J626" s="1491"/>
      <c r="K626" s="1490"/>
    </row>
    <row r="627" spans="1:11" s="1489" customFormat="1" ht="15.75" customHeight="1">
      <c r="A627" s="1491"/>
      <c r="B627" s="1491"/>
      <c r="C627" s="1491"/>
      <c r="D627" s="1491"/>
      <c r="E627" s="1491"/>
      <c r="F627" s="1491"/>
      <c r="G627" s="1491"/>
      <c r="H627" s="1491"/>
      <c r="I627" s="1491"/>
      <c r="J627" s="1491"/>
      <c r="K627" s="1490"/>
    </row>
    <row r="628" spans="1:11" s="1489" customFormat="1" ht="15.75" customHeight="1">
      <c r="A628" s="1491"/>
      <c r="B628" s="1491"/>
      <c r="C628" s="1491"/>
      <c r="D628" s="1491"/>
      <c r="E628" s="1491"/>
      <c r="F628" s="1491"/>
      <c r="G628" s="1491"/>
      <c r="H628" s="1491"/>
      <c r="I628" s="1491"/>
      <c r="J628" s="1491"/>
      <c r="K628" s="1490"/>
    </row>
    <row r="629" spans="1:11" s="1489" customFormat="1" ht="15.75" customHeight="1">
      <c r="A629" s="1491"/>
      <c r="B629" s="1491"/>
      <c r="C629" s="1491"/>
      <c r="D629" s="1491"/>
      <c r="E629" s="1491"/>
      <c r="F629" s="1491"/>
      <c r="G629" s="1491"/>
      <c r="H629" s="1491"/>
      <c r="I629" s="1491"/>
      <c r="J629" s="1491"/>
      <c r="K629" s="1490"/>
    </row>
    <row r="630" spans="1:11" s="1489" customFormat="1" ht="15.75" customHeight="1">
      <c r="A630" s="1491"/>
      <c r="B630" s="1491"/>
      <c r="C630" s="1491"/>
      <c r="D630" s="1491"/>
      <c r="E630" s="1491"/>
      <c r="F630" s="1491"/>
      <c r="G630" s="1491"/>
      <c r="H630" s="1491"/>
      <c r="I630" s="1491"/>
      <c r="J630" s="1491"/>
      <c r="K630" s="1490"/>
    </row>
    <row r="631" spans="1:11" s="1489" customFormat="1" ht="15.75" customHeight="1">
      <c r="A631" s="1491"/>
      <c r="B631" s="1491"/>
      <c r="C631" s="1491"/>
      <c r="D631" s="1491"/>
      <c r="E631" s="1491"/>
      <c r="F631" s="1491"/>
      <c r="G631" s="1491"/>
      <c r="H631" s="1491"/>
      <c r="I631" s="1491"/>
      <c r="J631" s="1491"/>
      <c r="K631" s="1490"/>
    </row>
    <row r="632" spans="1:11" s="1489" customFormat="1" ht="15.75" customHeight="1">
      <c r="A632" s="1491"/>
      <c r="B632" s="1491"/>
      <c r="C632" s="1491"/>
      <c r="D632" s="1491"/>
      <c r="E632" s="1491"/>
      <c r="F632" s="1491"/>
      <c r="G632" s="1491"/>
      <c r="H632" s="1491"/>
      <c r="I632" s="1491"/>
      <c r="J632" s="1491"/>
      <c r="K632" s="1490"/>
    </row>
    <row r="633" spans="1:11" s="1489" customFormat="1" ht="15.75" customHeight="1">
      <c r="A633" s="1491"/>
      <c r="B633" s="1491"/>
      <c r="C633" s="1491"/>
      <c r="D633" s="1491"/>
      <c r="E633" s="1491"/>
      <c r="F633" s="1491"/>
      <c r="G633" s="1491"/>
      <c r="H633" s="1491"/>
      <c r="I633" s="1491"/>
      <c r="J633" s="1491"/>
      <c r="K633" s="1490"/>
    </row>
    <row r="634" spans="1:11" s="1489" customFormat="1" ht="15.75" customHeight="1">
      <c r="A634" s="1491"/>
      <c r="B634" s="1491"/>
      <c r="C634" s="1491"/>
      <c r="D634" s="1491"/>
      <c r="E634" s="1491"/>
      <c r="F634" s="1491"/>
      <c r="G634" s="1491"/>
      <c r="H634" s="1491"/>
      <c r="I634" s="1491"/>
      <c r="J634" s="1491"/>
      <c r="K634" s="1490"/>
    </row>
    <row r="635" spans="1:11" s="1489" customFormat="1" ht="15.75" customHeight="1">
      <c r="A635" s="1491"/>
      <c r="B635" s="1491"/>
      <c r="C635" s="1491"/>
      <c r="D635" s="1491"/>
      <c r="E635" s="1491"/>
      <c r="F635" s="1491"/>
      <c r="G635" s="1491"/>
      <c r="H635" s="1491"/>
      <c r="I635" s="1491"/>
      <c r="J635" s="1491"/>
      <c r="K635" s="1490"/>
    </row>
    <row r="636" spans="1:11" s="1489" customFormat="1" ht="15.75" customHeight="1">
      <c r="A636" s="1491"/>
      <c r="B636" s="1491"/>
      <c r="C636" s="1491"/>
      <c r="D636" s="1491"/>
      <c r="E636" s="1491"/>
      <c r="F636" s="1491"/>
      <c r="G636" s="1491"/>
      <c r="H636" s="1491"/>
      <c r="I636" s="1491"/>
      <c r="J636" s="1491"/>
      <c r="K636" s="1490"/>
    </row>
    <row r="637" spans="1:11" s="1489" customFormat="1" ht="15.75" customHeight="1">
      <c r="A637" s="1491"/>
      <c r="B637" s="1491"/>
      <c r="C637" s="1491"/>
      <c r="D637" s="1491"/>
      <c r="E637" s="1491"/>
      <c r="F637" s="1491"/>
      <c r="G637" s="1491"/>
      <c r="H637" s="1491"/>
      <c r="I637" s="1491"/>
      <c r="J637" s="1491"/>
      <c r="K637" s="1490"/>
    </row>
    <row r="638" spans="1:11" s="1489" customFormat="1" ht="15.75" customHeight="1">
      <c r="A638" s="1491"/>
      <c r="B638" s="1491"/>
      <c r="C638" s="1491"/>
      <c r="D638" s="1491"/>
      <c r="E638" s="1491"/>
      <c r="F638" s="1491"/>
      <c r="G638" s="1491"/>
      <c r="H638" s="1491"/>
      <c r="I638" s="1491"/>
      <c r="J638" s="1491"/>
      <c r="K638" s="1490"/>
    </row>
    <row r="639" spans="1:11" s="1489" customFormat="1" ht="15.75" customHeight="1">
      <c r="A639" s="1491"/>
      <c r="B639" s="1491"/>
      <c r="C639" s="1491"/>
      <c r="D639" s="1491"/>
      <c r="E639" s="1491"/>
      <c r="F639" s="1491"/>
      <c r="G639" s="1491"/>
      <c r="H639" s="1491"/>
      <c r="I639" s="1491"/>
      <c r="J639" s="1491"/>
      <c r="K639" s="1490"/>
    </row>
    <row r="640" spans="1:11" s="1489" customFormat="1" ht="15.75" customHeight="1">
      <c r="A640" s="1491"/>
      <c r="B640" s="1491"/>
      <c r="C640" s="1491"/>
      <c r="D640" s="1491"/>
      <c r="E640" s="1491"/>
      <c r="F640" s="1491"/>
      <c r="G640" s="1491"/>
      <c r="H640" s="1491"/>
      <c r="I640" s="1491"/>
      <c r="J640" s="1491"/>
      <c r="K640" s="1490"/>
    </row>
    <row r="641" spans="1:11" s="1489" customFormat="1" ht="15.75" customHeight="1">
      <c r="A641" s="1491"/>
      <c r="B641" s="1491"/>
      <c r="C641" s="1491"/>
      <c r="D641" s="1491"/>
      <c r="E641" s="1491"/>
      <c r="F641" s="1491"/>
      <c r="G641" s="1491"/>
      <c r="H641" s="1491"/>
      <c r="I641" s="1491"/>
      <c r="J641" s="1491"/>
      <c r="K641" s="1490"/>
    </row>
    <row r="642" spans="1:11" s="1489" customFormat="1" ht="15.75" customHeight="1">
      <c r="A642" s="1491"/>
      <c r="B642" s="1491"/>
      <c r="C642" s="1491"/>
      <c r="D642" s="1491"/>
      <c r="E642" s="1491"/>
      <c r="F642" s="1491"/>
      <c r="G642" s="1491"/>
      <c r="H642" s="1491"/>
      <c r="I642" s="1491"/>
      <c r="J642" s="1491"/>
      <c r="K642" s="1490"/>
    </row>
    <row r="643" spans="1:11" s="1489" customFormat="1" ht="15.75" customHeight="1">
      <c r="A643" s="1491"/>
      <c r="B643" s="1491"/>
      <c r="C643" s="1491"/>
      <c r="D643" s="1491"/>
      <c r="E643" s="1491"/>
      <c r="F643" s="1491"/>
      <c r="G643" s="1491"/>
      <c r="H643" s="1491"/>
      <c r="I643" s="1491"/>
      <c r="J643" s="1491"/>
      <c r="K643" s="1490"/>
    </row>
    <row r="644" spans="1:11" s="1489" customFormat="1" ht="15.75" customHeight="1">
      <c r="A644" s="1491"/>
      <c r="B644" s="1491"/>
      <c r="C644" s="1491"/>
      <c r="D644" s="1491"/>
      <c r="E644" s="1491"/>
      <c r="F644" s="1491"/>
      <c r="G644" s="1491"/>
      <c r="H644" s="1491"/>
      <c r="I644" s="1491"/>
      <c r="J644" s="1491"/>
      <c r="K644" s="1490"/>
    </row>
    <row r="645" spans="1:11" s="1489" customFormat="1" ht="15.75" customHeight="1">
      <c r="A645" s="1491"/>
      <c r="B645" s="1491"/>
      <c r="C645" s="1491"/>
      <c r="D645" s="1491"/>
      <c r="E645" s="1491"/>
      <c r="F645" s="1491"/>
      <c r="G645" s="1491"/>
      <c r="H645" s="1491"/>
      <c r="I645" s="1491"/>
      <c r="J645" s="1491"/>
      <c r="K645" s="1490"/>
    </row>
    <row r="646" spans="1:11" s="1489" customFormat="1" ht="15.75" customHeight="1">
      <c r="A646" s="1491"/>
      <c r="B646" s="1491"/>
      <c r="C646" s="1491"/>
      <c r="D646" s="1491"/>
      <c r="E646" s="1491"/>
      <c r="F646" s="1491"/>
      <c r="G646" s="1491"/>
      <c r="H646" s="1491"/>
      <c r="I646" s="1491"/>
      <c r="J646" s="1491"/>
      <c r="K646" s="1490"/>
    </row>
    <row r="647" spans="1:11" s="1489" customFormat="1" ht="15.75" customHeight="1">
      <c r="A647" s="1491"/>
      <c r="B647" s="1491"/>
      <c r="C647" s="1491"/>
      <c r="D647" s="1491"/>
      <c r="E647" s="1491"/>
      <c r="F647" s="1491"/>
      <c r="G647" s="1491"/>
      <c r="H647" s="1491"/>
      <c r="I647" s="1491"/>
      <c r="J647" s="1491"/>
      <c r="K647" s="1490"/>
    </row>
    <row r="648" spans="1:11" s="1489" customFormat="1" ht="15.75" customHeight="1">
      <c r="A648" s="1491"/>
      <c r="B648" s="1491"/>
      <c r="C648" s="1491"/>
      <c r="D648" s="1491"/>
      <c r="E648" s="1491"/>
      <c r="F648" s="1491"/>
      <c r="G648" s="1491"/>
      <c r="H648" s="1491"/>
      <c r="I648" s="1491"/>
      <c r="J648" s="1491"/>
      <c r="K648" s="1490"/>
    </row>
    <row r="649" spans="1:11" s="1489" customFormat="1" ht="15.75" customHeight="1">
      <c r="A649" s="1491"/>
      <c r="B649" s="1491"/>
      <c r="C649" s="1491"/>
      <c r="D649" s="1491"/>
      <c r="E649" s="1491"/>
      <c r="F649" s="1491"/>
      <c r="G649" s="1491"/>
      <c r="H649" s="1491"/>
      <c r="I649" s="1491"/>
      <c r="J649" s="1491"/>
      <c r="K649" s="1490"/>
    </row>
    <row r="650" spans="1:11" s="1489" customFormat="1" ht="15.75" customHeight="1">
      <c r="A650" s="1491"/>
      <c r="B650" s="1491"/>
      <c r="C650" s="1491"/>
      <c r="D650" s="1491"/>
      <c r="E650" s="1491"/>
      <c r="F650" s="1491"/>
      <c r="G650" s="1491"/>
      <c r="H650" s="1491"/>
      <c r="I650" s="1491"/>
      <c r="J650" s="1491"/>
      <c r="K650" s="1490"/>
    </row>
    <row r="651" spans="1:11" s="1489" customFormat="1" ht="15.75" customHeight="1">
      <c r="A651" s="1491"/>
      <c r="B651" s="1491"/>
      <c r="C651" s="1491"/>
      <c r="D651" s="1491"/>
      <c r="E651" s="1491"/>
      <c r="F651" s="1491"/>
      <c r="G651" s="1491"/>
      <c r="H651" s="1491"/>
      <c r="I651" s="1491"/>
      <c r="J651" s="1491"/>
      <c r="K651" s="1490"/>
    </row>
    <row r="652" spans="1:11" s="1489" customFormat="1" ht="15.75" customHeight="1">
      <c r="A652" s="1491"/>
      <c r="B652" s="1491"/>
      <c r="C652" s="1491"/>
      <c r="D652" s="1491"/>
      <c r="E652" s="1491"/>
      <c r="F652" s="1491"/>
      <c r="G652" s="1491"/>
      <c r="H652" s="1491"/>
      <c r="I652" s="1491"/>
      <c r="J652" s="1491"/>
      <c r="K652" s="1490"/>
    </row>
    <row r="653" spans="1:11" s="1489" customFormat="1" ht="15.75" customHeight="1">
      <c r="A653" s="1491"/>
      <c r="B653" s="1491"/>
      <c r="C653" s="1491"/>
      <c r="D653" s="1491"/>
      <c r="E653" s="1491"/>
      <c r="F653" s="1491"/>
      <c r="G653" s="1491"/>
      <c r="H653" s="1491"/>
      <c r="I653" s="1491"/>
      <c r="J653" s="1491"/>
      <c r="K653" s="1490"/>
    </row>
    <row r="654" spans="1:11" s="1489" customFormat="1" ht="15.75" customHeight="1">
      <c r="A654" s="1491"/>
      <c r="B654" s="1491"/>
      <c r="C654" s="1491"/>
      <c r="D654" s="1491"/>
      <c r="E654" s="1491"/>
      <c r="F654" s="1491"/>
      <c r="G654" s="1491"/>
      <c r="H654" s="1491"/>
      <c r="I654" s="1491"/>
      <c r="J654" s="1491"/>
      <c r="K654" s="1490"/>
    </row>
    <row r="655" spans="1:11" s="1489" customFormat="1" ht="15.75" customHeight="1">
      <c r="A655" s="1491"/>
      <c r="B655" s="1491"/>
      <c r="C655" s="1491"/>
      <c r="D655" s="1491"/>
      <c r="E655" s="1491"/>
      <c r="F655" s="1491"/>
      <c r="G655" s="1491"/>
      <c r="H655" s="1491"/>
      <c r="I655" s="1491"/>
      <c r="J655" s="1491"/>
      <c r="K655" s="1490"/>
    </row>
    <row r="656" spans="1:11" s="1489" customFormat="1" ht="15.75" customHeight="1">
      <c r="A656" s="1491"/>
      <c r="B656" s="1491"/>
      <c r="C656" s="1491"/>
      <c r="D656" s="1491"/>
      <c r="E656" s="1491"/>
      <c r="F656" s="1491"/>
      <c r="G656" s="1491"/>
      <c r="H656" s="1491"/>
      <c r="I656" s="1491"/>
      <c r="J656" s="1491"/>
      <c r="K656" s="1490"/>
    </row>
    <row r="657" spans="1:11" s="1489" customFormat="1" ht="15.75" customHeight="1">
      <c r="A657" s="1491"/>
      <c r="B657" s="1491"/>
      <c r="C657" s="1491"/>
      <c r="D657" s="1491"/>
      <c r="E657" s="1491"/>
      <c r="F657" s="1491"/>
      <c r="G657" s="1491"/>
      <c r="H657" s="1491"/>
      <c r="I657" s="1491"/>
      <c r="J657" s="1491"/>
      <c r="K657" s="1490"/>
    </row>
    <row r="658" spans="1:11" s="1489" customFormat="1" ht="15.75" customHeight="1">
      <c r="A658" s="1491"/>
      <c r="B658" s="1491"/>
      <c r="C658" s="1491"/>
      <c r="D658" s="1491"/>
      <c r="E658" s="1491"/>
      <c r="F658" s="1491"/>
      <c r="G658" s="1491"/>
      <c r="H658" s="1491"/>
      <c r="I658" s="1491"/>
      <c r="J658" s="1491"/>
      <c r="K658" s="1490"/>
    </row>
    <row r="659" spans="1:11" s="1489" customFormat="1" ht="15.75" customHeight="1">
      <c r="A659" s="1491"/>
      <c r="B659" s="1491"/>
      <c r="C659" s="1491"/>
      <c r="D659" s="1491"/>
      <c r="E659" s="1491"/>
      <c r="F659" s="1491"/>
      <c r="G659" s="1491"/>
      <c r="H659" s="1491"/>
      <c r="I659" s="1491"/>
      <c r="J659" s="1491"/>
      <c r="K659" s="1490"/>
    </row>
    <row r="660" spans="1:11" s="1489" customFormat="1" ht="15.75" customHeight="1">
      <c r="A660" s="1491"/>
      <c r="B660" s="1491"/>
      <c r="C660" s="1491"/>
      <c r="D660" s="1491"/>
      <c r="E660" s="1491"/>
      <c r="F660" s="1491"/>
      <c r="G660" s="1491"/>
      <c r="H660" s="1491"/>
      <c r="I660" s="1491"/>
      <c r="J660" s="1491"/>
      <c r="K660" s="1490"/>
    </row>
    <row r="661" spans="1:11" s="1489" customFormat="1" ht="15.75" customHeight="1">
      <c r="A661" s="1491"/>
      <c r="B661" s="1491"/>
      <c r="C661" s="1491"/>
      <c r="D661" s="1491"/>
      <c r="E661" s="1491"/>
      <c r="F661" s="1491"/>
      <c r="G661" s="1491"/>
      <c r="H661" s="1491"/>
      <c r="I661" s="1491"/>
      <c r="J661" s="1491"/>
      <c r="K661" s="1490"/>
    </row>
    <row r="662" spans="1:11" s="1489" customFormat="1" ht="15.75" customHeight="1">
      <c r="A662" s="1491"/>
      <c r="B662" s="1491"/>
      <c r="C662" s="1491"/>
      <c r="D662" s="1491"/>
      <c r="E662" s="1491"/>
      <c r="F662" s="1491"/>
      <c r="G662" s="1491"/>
      <c r="H662" s="1491"/>
      <c r="I662" s="1491"/>
      <c r="J662" s="1491"/>
      <c r="K662" s="1490"/>
    </row>
    <row r="663" spans="1:11" s="1489" customFormat="1" ht="15.75" customHeight="1">
      <c r="A663" s="1491"/>
      <c r="B663" s="1491"/>
      <c r="C663" s="1491"/>
      <c r="D663" s="1491"/>
      <c r="E663" s="1491"/>
      <c r="F663" s="1491"/>
      <c r="G663" s="1491"/>
      <c r="H663" s="1491"/>
      <c r="I663" s="1491"/>
      <c r="J663" s="1491"/>
      <c r="K663" s="1490"/>
    </row>
    <row r="664" spans="1:11" s="1489" customFormat="1" ht="15.75" customHeight="1">
      <c r="A664" s="1491"/>
      <c r="B664" s="1491"/>
      <c r="C664" s="1491"/>
      <c r="D664" s="1491"/>
      <c r="E664" s="1491"/>
      <c r="F664" s="1491"/>
      <c r="G664" s="1491"/>
      <c r="H664" s="1491"/>
      <c r="I664" s="1491"/>
      <c r="J664" s="1491"/>
      <c r="K664" s="1490"/>
    </row>
    <row r="665" spans="1:11" s="1489" customFormat="1" ht="15.75" customHeight="1">
      <c r="A665" s="1491"/>
      <c r="B665" s="1491"/>
      <c r="C665" s="1491"/>
      <c r="D665" s="1491"/>
      <c r="E665" s="1491"/>
      <c r="F665" s="1491"/>
      <c r="G665" s="1491"/>
      <c r="H665" s="1491"/>
      <c r="I665" s="1491"/>
      <c r="J665" s="1491"/>
      <c r="K665" s="1490"/>
    </row>
    <row r="666" spans="1:11" s="1489" customFormat="1" ht="15.75" customHeight="1">
      <c r="A666" s="1491"/>
      <c r="B666" s="1491"/>
      <c r="C666" s="1491"/>
      <c r="D666" s="1491"/>
      <c r="E666" s="1491"/>
      <c r="F666" s="1491"/>
      <c r="G666" s="1491"/>
      <c r="H666" s="1491"/>
      <c r="I666" s="1491"/>
      <c r="J666" s="1491"/>
      <c r="K666" s="1490"/>
    </row>
    <row r="667" spans="1:11" s="1489" customFormat="1" ht="15.75" customHeight="1">
      <c r="A667" s="1491"/>
      <c r="B667" s="1491"/>
      <c r="C667" s="1491"/>
      <c r="D667" s="1491"/>
      <c r="E667" s="1491"/>
      <c r="F667" s="1491"/>
      <c r="G667" s="1491"/>
      <c r="H667" s="1491"/>
      <c r="I667" s="1491"/>
      <c r="J667" s="1491"/>
      <c r="K667" s="1490"/>
    </row>
    <row r="668" spans="1:11" s="1489" customFormat="1" ht="15.75" customHeight="1">
      <c r="A668" s="1491"/>
      <c r="B668" s="1491"/>
      <c r="C668" s="1491"/>
      <c r="D668" s="1491"/>
      <c r="E668" s="1491"/>
      <c r="F668" s="1491"/>
      <c r="G668" s="1491"/>
      <c r="H668" s="1491"/>
      <c r="I668" s="1491"/>
      <c r="J668" s="1491"/>
      <c r="K668" s="1490"/>
    </row>
    <row r="669" spans="1:11" s="1489" customFormat="1" ht="15.75" customHeight="1">
      <c r="A669" s="1491"/>
      <c r="B669" s="1491"/>
      <c r="C669" s="1491"/>
      <c r="D669" s="1491"/>
      <c r="E669" s="1491"/>
      <c r="F669" s="1491"/>
      <c r="G669" s="1491"/>
      <c r="H669" s="1491"/>
      <c r="I669" s="1491"/>
      <c r="J669" s="1491"/>
      <c r="K669" s="1490"/>
    </row>
    <row r="670" spans="1:11" s="1489" customFormat="1" ht="15.75" customHeight="1">
      <c r="A670" s="1491"/>
      <c r="B670" s="1491"/>
      <c r="C670" s="1491"/>
      <c r="D670" s="1491"/>
      <c r="E670" s="1491"/>
      <c r="F670" s="1491"/>
      <c r="G670" s="1491"/>
      <c r="H670" s="1491"/>
      <c r="I670" s="1491"/>
      <c r="J670" s="1491"/>
      <c r="K670" s="1490"/>
    </row>
    <row r="671" spans="1:11" s="1489" customFormat="1" ht="15.75" customHeight="1">
      <c r="A671" s="1491"/>
      <c r="B671" s="1491"/>
      <c r="C671" s="1491"/>
      <c r="D671" s="1491"/>
      <c r="E671" s="1491"/>
      <c r="F671" s="1491"/>
      <c r="G671" s="1491"/>
      <c r="H671" s="1491"/>
      <c r="I671" s="1491"/>
      <c r="J671" s="1491"/>
      <c r="K671" s="1490"/>
    </row>
    <row r="672" spans="1:11" s="1489" customFormat="1" ht="15.75" customHeight="1">
      <c r="A672" s="1491"/>
      <c r="B672" s="1491"/>
      <c r="C672" s="1491"/>
      <c r="D672" s="1491"/>
      <c r="E672" s="1491"/>
      <c r="F672" s="1491"/>
      <c r="G672" s="1491"/>
      <c r="H672" s="1491"/>
      <c r="I672" s="1491"/>
      <c r="J672" s="1491"/>
      <c r="K672" s="1490"/>
    </row>
    <row r="673" spans="1:11" s="1489" customFormat="1" ht="15.75" customHeight="1">
      <c r="A673" s="1491"/>
      <c r="B673" s="1491"/>
      <c r="C673" s="1491"/>
      <c r="D673" s="1491"/>
      <c r="E673" s="1491"/>
      <c r="F673" s="1491"/>
      <c r="G673" s="1491"/>
      <c r="H673" s="1491"/>
      <c r="I673" s="1491"/>
      <c r="J673" s="1491"/>
      <c r="K673" s="1490"/>
    </row>
    <row r="674" spans="1:11" s="1489" customFormat="1" ht="15.75" customHeight="1">
      <c r="A674" s="1491"/>
      <c r="B674" s="1491"/>
      <c r="C674" s="1491"/>
      <c r="D674" s="1491"/>
      <c r="E674" s="1491"/>
      <c r="F674" s="1491"/>
      <c r="G674" s="1491"/>
      <c r="H674" s="1491"/>
      <c r="I674" s="1491"/>
      <c r="J674" s="1491"/>
      <c r="K674" s="1490"/>
    </row>
    <row r="675" spans="1:11" s="1489" customFormat="1" ht="15.75" customHeight="1">
      <c r="A675" s="1491"/>
      <c r="B675" s="1491"/>
      <c r="C675" s="1491"/>
      <c r="D675" s="1491"/>
      <c r="E675" s="1491"/>
      <c r="F675" s="1491"/>
      <c r="G675" s="1491"/>
      <c r="H675" s="1491"/>
      <c r="I675" s="1491"/>
      <c r="J675" s="1491"/>
      <c r="K675" s="1490"/>
    </row>
    <row r="676" spans="1:11" s="1489" customFormat="1" ht="15.75" customHeight="1">
      <c r="A676" s="1491"/>
      <c r="B676" s="1491"/>
      <c r="C676" s="1491"/>
      <c r="D676" s="1491"/>
      <c r="E676" s="1491"/>
      <c r="F676" s="1491"/>
      <c r="G676" s="1491"/>
      <c r="H676" s="1491"/>
      <c r="I676" s="1491"/>
      <c r="J676" s="1491"/>
      <c r="K676" s="1490"/>
    </row>
    <row r="677" spans="1:11" s="1489" customFormat="1" ht="15.75" customHeight="1">
      <c r="A677" s="1491"/>
      <c r="B677" s="1491"/>
      <c r="C677" s="1491"/>
      <c r="D677" s="1491"/>
      <c r="E677" s="1491"/>
      <c r="F677" s="1491"/>
      <c r="G677" s="1491"/>
      <c r="H677" s="1491"/>
      <c r="I677" s="1491"/>
      <c r="J677" s="1491"/>
      <c r="K677" s="1490"/>
    </row>
    <row r="678" spans="1:11" s="1489" customFormat="1" ht="15.75" customHeight="1">
      <c r="A678" s="1491"/>
      <c r="B678" s="1491"/>
      <c r="C678" s="1491"/>
      <c r="D678" s="1491"/>
      <c r="E678" s="1491"/>
      <c r="F678" s="1491"/>
      <c r="G678" s="1491"/>
      <c r="H678" s="1491"/>
      <c r="I678" s="1491"/>
      <c r="J678" s="1491"/>
      <c r="K678" s="1490"/>
    </row>
    <row r="679" spans="1:11" s="1489" customFormat="1" ht="15.75" customHeight="1">
      <c r="A679" s="1491"/>
      <c r="B679" s="1491"/>
      <c r="C679" s="1491"/>
      <c r="D679" s="1491"/>
      <c r="E679" s="1491"/>
      <c r="F679" s="1491"/>
      <c r="G679" s="1491"/>
      <c r="H679" s="1491"/>
      <c r="I679" s="1491"/>
      <c r="J679" s="1491"/>
      <c r="K679" s="1490"/>
    </row>
    <row r="680" spans="1:11" s="1489" customFormat="1" ht="15.75" customHeight="1">
      <c r="A680" s="1491"/>
      <c r="B680" s="1491"/>
      <c r="C680" s="1491"/>
      <c r="D680" s="1491"/>
      <c r="E680" s="1491"/>
      <c r="F680" s="1491"/>
      <c r="G680" s="1491"/>
      <c r="H680" s="1491"/>
      <c r="I680" s="1491"/>
      <c r="J680" s="1491"/>
      <c r="K680" s="1490"/>
    </row>
    <row r="681" spans="1:11" s="1489" customFormat="1" ht="15.75" customHeight="1">
      <c r="A681" s="1491"/>
      <c r="B681" s="1491"/>
      <c r="C681" s="1491"/>
      <c r="D681" s="1491"/>
      <c r="E681" s="1491"/>
      <c r="F681" s="1491"/>
      <c r="G681" s="1491"/>
      <c r="H681" s="1491"/>
      <c r="I681" s="1491"/>
      <c r="J681" s="1491"/>
      <c r="K681" s="1490"/>
    </row>
    <row r="682" spans="1:11" s="1489" customFormat="1" ht="15.75" customHeight="1">
      <c r="A682" s="1491"/>
      <c r="B682" s="1491"/>
      <c r="C682" s="1491"/>
      <c r="D682" s="1491"/>
      <c r="E682" s="1491"/>
      <c r="F682" s="1491"/>
      <c r="G682" s="1491"/>
      <c r="H682" s="1491"/>
      <c r="I682" s="1491"/>
      <c r="J682" s="1491"/>
      <c r="K682" s="1490"/>
    </row>
    <row r="683" spans="1:11" s="1489" customFormat="1" ht="15.75" customHeight="1">
      <c r="A683" s="1491"/>
      <c r="B683" s="1491"/>
      <c r="C683" s="1491"/>
      <c r="D683" s="1491"/>
      <c r="E683" s="1491"/>
      <c r="F683" s="1491"/>
      <c r="G683" s="1491"/>
      <c r="H683" s="1491"/>
      <c r="I683" s="1491"/>
      <c r="J683" s="1491"/>
      <c r="K683" s="1490"/>
    </row>
    <row r="684" spans="1:11" s="1489" customFormat="1" ht="15.75" customHeight="1">
      <c r="A684" s="1491"/>
      <c r="B684" s="1491"/>
      <c r="C684" s="1491"/>
      <c r="D684" s="1491"/>
      <c r="E684" s="1491"/>
      <c r="F684" s="1491"/>
      <c r="G684" s="1491"/>
      <c r="H684" s="1491"/>
      <c r="I684" s="1491"/>
      <c r="J684" s="1491"/>
      <c r="K684" s="1490"/>
    </row>
    <row r="685" spans="1:11" s="1489" customFormat="1" ht="15.75" customHeight="1">
      <c r="A685" s="1491"/>
      <c r="B685" s="1491"/>
      <c r="C685" s="1491"/>
      <c r="D685" s="1491"/>
      <c r="E685" s="1491"/>
      <c r="F685" s="1491"/>
      <c r="G685" s="1491"/>
      <c r="H685" s="1491"/>
      <c r="I685" s="1491"/>
      <c r="J685" s="1491"/>
      <c r="K685" s="1490"/>
    </row>
    <row r="686" spans="1:11" s="1489" customFormat="1" ht="15.75" customHeight="1">
      <c r="A686" s="1491"/>
      <c r="B686" s="1491"/>
      <c r="C686" s="1491"/>
      <c r="D686" s="1491"/>
      <c r="E686" s="1491"/>
      <c r="F686" s="1491"/>
      <c r="G686" s="1491"/>
      <c r="H686" s="1491"/>
      <c r="I686" s="1491"/>
      <c r="J686" s="1491"/>
      <c r="K686" s="1490"/>
    </row>
    <row r="687" spans="1:11" s="1489" customFormat="1" ht="15.75" customHeight="1">
      <c r="A687" s="1491"/>
      <c r="B687" s="1491"/>
      <c r="C687" s="1491"/>
      <c r="D687" s="1491"/>
      <c r="E687" s="1491"/>
      <c r="F687" s="1491"/>
      <c r="G687" s="1491"/>
      <c r="H687" s="1491"/>
      <c r="I687" s="1491"/>
      <c r="J687" s="1491"/>
      <c r="K687" s="1490"/>
    </row>
    <row r="688" spans="1:11" s="1489" customFormat="1" ht="15.75" customHeight="1">
      <c r="A688" s="1491"/>
      <c r="B688" s="1491"/>
      <c r="C688" s="1491"/>
      <c r="D688" s="1491"/>
      <c r="E688" s="1491"/>
      <c r="F688" s="1491"/>
      <c r="G688" s="1491"/>
      <c r="H688" s="1491"/>
      <c r="I688" s="1491"/>
      <c r="J688" s="1491"/>
      <c r="K688" s="1490"/>
    </row>
    <row r="689" spans="1:11" s="1489" customFormat="1" ht="15.75" customHeight="1">
      <c r="A689" s="1491"/>
      <c r="B689" s="1491"/>
      <c r="C689" s="1491"/>
      <c r="D689" s="1491"/>
      <c r="E689" s="1491"/>
      <c r="F689" s="1491"/>
      <c r="G689" s="1491"/>
      <c r="H689" s="1491"/>
      <c r="I689" s="1491"/>
      <c r="J689" s="1491"/>
      <c r="K689" s="1490"/>
    </row>
    <row r="690" spans="1:11" s="1489" customFormat="1" ht="15.75" customHeight="1">
      <c r="A690" s="1491"/>
      <c r="B690" s="1491"/>
      <c r="C690" s="1491"/>
      <c r="D690" s="1491"/>
      <c r="E690" s="1491"/>
      <c r="F690" s="1491"/>
      <c r="G690" s="1491"/>
      <c r="H690" s="1491"/>
      <c r="I690" s="1491"/>
      <c r="J690" s="1491"/>
      <c r="K690" s="1490"/>
    </row>
    <row r="691" spans="1:11" s="1489" customFormat="1" ht="15.75" customHeight="1">
      <c r="A691" s="1491"/>
      <c r="B691" s="1491"/>
      <c r="C691" s="1491"/>
      <c r="D691" s="1491"/>
      <c r="E691" s="1491"/>
      <c r="F691" s="1491"/>
      <c r="G691" s="1491"/>
      <c r="H691" s="1491"/>
      <c r="I691" s="1491"/>
      <c r="J691" s="1491"/>
      <c r="K691" s="1490"/>
    </row>
    <row r="692" spans="1:11" s="1489" customFormat="1" ht="15.75" customHeight="1">
      <c r="A692" s="1491"/>
      <c r="B692" s="1491"/>
      <c r="C692" s="1491"/>
      <c r="D692" s="1491"/>
      <c r="E692" s="1491"/>
      <c r="F692" s="1491"/>
      <c r="G692" s="1491"/>
      <c r="H692" s="1491"/>
      <c r="I692" s="1491"/>
      <c r="J692" s="1491"/>
      <c r="K692" s="1490"/>
    </row>
    <row r="693" spans="1:11" s="1489" customFormat="1" ht="15.75" customHeight="1">
      <c r="A693" s="1491"/>
      <c r="B693" s="1491"/>
      <c r="C693" s="1491"/>
      <c r="D693" s="1491"/>
      <c r="E693" s="1491"/>
      <c r="F693" s="1491"/>
      <c r="G693" s="1491"/>
      <c r="H693" s="1491"/>
      <c r="I693" s="1491"/>
      <c r="J693" s="1491"/>
      <c r="K693" s="1490"/>
    </row>
    <row r="694" spans="1:11" s="1489" customFormat="1" ht="15.75" customHeight="1">
      <c r="A694" s="1491"/>
      <c r="B694" s="1491"/>
      <c r="C694" s="1491"/>
      <c r="D694" s="1491"/>
      <c r="E694" s="1491"/>
      <c r="F694" s="1491"/>
      <c r="G694" s="1491"/>
      <c r="H694" s="1491"/>
      <c r="I694" s="1491"/>
      <c r="J694" s="1491"/>
      <c r="K694" s="1490"/>
    </row>
    <row r="695" spans="1:11" s="1489" customFormat="1" ht="15.75" customHeight="1">
      <c r="A695" s="1491"/>
      <c r="B695" s="1491"/>
      <c r="C695" s="1491"/>
      <c r="D695" s="1491"/>
      <c r="E695" s="1491"/>
      <c r="F695" s="1491"/>
      <c r="G695" s="1491"/>
      <c r="H695" s="1491"/>
      <c r="I695" s="1491"/>
      <c r="J695" s="1491"/>
      <c r="K695" s="1490"/>
    </row>
    <row r="696" spans="1:11" s="1489" customFormat="1" ht="15.75" customHeight="1">
      <c r="A696" s="1491"/>
      <c r="B696" s="1491"/>
      <c r="C696" s="1491"/>
      <c r="D696" s="1491"/>
      <c r="E696" s="1491"/>
      <c r="F696" s="1491"/>
      <c r="G696" s="1491"/>
      <c r="H696" s="1491"/>
      <c r="I696" s="1491"/>
      <c r="J696" s="1491"/>
      <c r="K696" s="1490"/>
    </row>
    <row r="697" spans="1:11" s="1489" customFormat="1" ht="15.75" customHeight="1">
      <c r="A697" s="1491"/>
      <c r="B697" s="1491"/>
      <c r="C697" s="1491"/>
      <c r="D697" s="1491"/>
      <c r="E697" s="1491"/>
      <c r="F697" s="1491"/>
      <c r="G697" s="1491"/>
      <c r="H697" s="1491"/>
      <c r="I697" s="1491"/>
      <c r="J697" s="1491"/>
      <c r="K697" s="1490"/>
    </row>
    <row r="698" spans="1:11" s="1489" customFormat="1" ht="15.75" customHeight="1">
      <c r="A698" s="1491"/>
      <c r="B698" s="1491"/>
      <c r="C698" s="1491"/>
      <c r="D698" s="1491"/>
      <c r="E698" s="1491"/>
      <c r="F698" s="1491"/>
      <c r="G698" s="1491"/>
      <c r="H698" s="1491"/>
      <c r="I698" s="1491"/>
      <c r="J698" s="1491"/>
      <c r="K698" s="1490"/>
    </row>
    <row r="699" spans="1:11" s="1489" customFormat="1" ht="15.75" customHeight="1">
      <c r="A699" s="1491"/>
      <c r="B699" s="1491"/>
      <c r="C699" s="1491"/>
      <c r="D699" s="1491"/>
      <c r="E699" s="1491"/>
      <c r="F699" s="1491"/>
      <c r="G699" s="1491"/>
      <c r="H699" s="1491"/>
      <c r="I699" s="1491"/>
      <c r="J699" s="1491"/>
      <c r="K699" s="1490"/>
    </row>
    <row r="700" spans="1:11" s="1489" customFormat="1" ht="15.75" customHeight="1">
      <c r="A700" s="1491"/>
      <c r="B700" s="1491"/>
      <c r="C700" s="1491"/>
      <c r="D700" s="1491"/>
      <c r="E700" s="1491"/>
      <c r="F700" s="1491"/>
      <c r="G700" s="1491"/>
      <c r="H700" s="1491"/>
      <c r="I700" s="1491"/>
      <c r="J700" s="1491"/>
      <c r="K700" s="1490"/>
    </row>
    <row r="701" spans="1:11" s="1489" customFormat="1" ht="15.75" customHeight="1">
      <c r="A701" s="1491"/>
      <c r="B701" s="1491"/>
      <c r="C701" s="1491"/>
      <c r="D701" s="1491"/>
      <c r="E701" s="1491"/>
      <c r="F701" s="1491"/>
      <c r="G701" s="1491"/>
      <c r="H701" s="1491"/>
      <c r="I701" s="1491"/>
      <c r="J701" s="1491"/>
      <c r="K701" s="1490"/>
    </row>
    <row r="702" spans="1:11" s="1489" customFormat="1" ht="15.75" customHeight="1">
      <c r="A702" s="1491"/>
      <c r="B702" s="1491"/>
      <c r="C702" s="1491"/>
      <c r="D702" s="1491"/>
      <c r="E702" s="1491"/>
      <c r="F702" s="1491"/>
      <c r="G702" s="1491"/>
      <c r="H702" s="1491"/>
      <c r="I702" s="1491"/>
      <c r="J702" s="1491"/>
      <c r="K702" s="1490"/>
    </row>
    <row r="703" spans="1:11" s="1489" customFormat="1" ht="15.75" customHeight="1">
      <c r="A703" s="1491"/>
      <c r="B703" s="1491"/>
      <c r="C703" s="1491"/>
      <c r="D703" s="1491"/>
      <c r="E703" s="1491"/>
      <c r="F703" s="1491"/>
      <c r="G703" s="1491"/>
      <c r="H703" s="1491"/>
      <c r="I703" s="1491"/>
      <c r="J703" s="1491"/>
      <c r="K703" s="1490"/>
    </row>
    <row r="704" spans="1:11" s="1489" customFormat="1" ht="15.75" customHeight="1">
      <c r="A704" s="1491"/>
      <c r="B704" s="1491"/>
      <c r="C704" s="1491"/>
      <c r="D704" s="1491"/>
      <c r="E704" s="1491"/>
      <c r="F704" s="1491"/>
      <c r="G704" s="1491"/>
      <c r="H704" s="1491"/>
      <c r="I704" s="1491"/>
      <c r="J704" s="1491"/>
      <c r="K704" s="1490"/>
    </row>
    <row r="705" spans="1:11" s="1489" customFormat="1" ht="15.75" customHeight="1">
      <c r="A705" s="1491"/>
      <c r="B705" s="1491"/>
      <c r="C705" s="1491"/>
      <c r="D705" s="1491"/>
      <c r="E705" s="1491"/>
      <c r="F705" s="1491"/>
      <c r="G705" s="1491"/>
      <c r="H705" s="1491"/>
      <c r="I705" s="1491"/>
      <c r="J705" s="1491"/>
      <c r="K705" s="1490"/>
    </row>
    <row r="706" spans="1:11" s="1489" customFormat="1" ht="15.75" customHeight="1">
      <c r="A706" s="1491"/>
      <c r="B706" s="1491"/>
      <c r="C706" s="1491"/>
      <c r="D706" s="1491"/>
      <c r="E706" s="1491"/>
      <c r="F706" s="1491"/>
      <c r="G706" s="1491"/>
      <c r="H706" s="1491"/>
      <c r="I706" s="1491"/>
      <c r="J706" s="1491"/>
      <c r="K706" s="1490"/>
    </row>
    <row r="707" spans="1:11" s="1489" customFormat="1" ht="15.75" customHeight="1">
      <c r="A707" s="1491"/>
      <c r="B707" s="1491"/>
      <c r="C707" s="1491"/>
      <c r="D707" s="1491"/>
      <c r="E707" s="1491"/>
      <c r="F707" s="1491"/>
      <c r="G707" s="1491"/>
      <c r="H707" s="1491"/>
      <c r="I707" s="1491"/>
      <c r="J707" s="1491"/>
      <c r="K707" s="1490"/>
    </row>
    <row r="708" spans="1:11" s="1489" customFormat="1" ht="15.75" customHeight="1">
      <c r="A708" s="1491"/>
      <c r="B708" s="1491"/>
      <c r="C708" s="1491"/>
      <c r="D708" s="1491"/>
      <c r="E708" s="1491"/>
      <c r="F708" s="1491"/>
      <c r="G708" s="1491"/>
      <c r="H708" s="1491"/>
      <c r="I708" s="1491"/>
      <c r="J708" s="1491"/>
      <c r="K708" s="1490"/>
    </row>
    <row r="709" spans="1:11" s="1489" customFormat="1" ht="15.75" customHeight="1">
      <c r="A709" s="1491"/>
      <c r="B709" s="1491"/>
      <c r="C709" s="1491"/>
      <c r="D709" s="1491"/>
      <c r="E709" s="1491"/>
      <c r="F709" s="1491"/>
      <c r="G709" s="1491"/>
      <c r="H709" s="1491"/>
      <c r="I709" s="1491"/>
      <c r="J709" s="1491"/>
      <c r="K709" s="1490"/>
    </row>
    <row r="710" spans="1:11" s="1489" customFormat="1" ht="15.75" customHeight="1">
      <c r="A710" s="1491"/>
      <c r="B710" s="1491"/>
      <c r="C710" s="1491"/>
      <c r="D710" s="1491"/>
      <c r="E710" s="1491"/>
      <c r="F710" s="1491"/>
      <c r="G710" s="1491"/>
      <c r="H710" s="1491"/>
      <c r="I710" s="1491"/>
      <c r="J710" s="1491"/>
      <c r="K710" s="1490"/>
    </row>
    <row r="711" spans="1:11" s="1489" customFormat="1" ht="15.75" customHeight="1">
      <c r="A711" s="1491"/>
      <c r="B711" s="1491"/>
      <c r="C711" s="1491"/>
      <c r="D711" s="1491"/>
      <c r="E711" s="1491"/>
      <c r="F711" s="1491"/>
      <c r="G711" s="1491"/>
      <c r="H711" s="1491"/>
      <c r="I711" s="1491"/>
      <c r="J711" s="1491"/>
      <c r="K711" s="1490"/>
    </row>
    <row r="712" spans="1:11" s="1489" customFormat="1" ht="15.75" customHeight="1">
      <c r="A712" s="1491"/>
      <c r="B712" s="1491"/>
      <c r="C712" s="1491"/>
      <c r="D712" s="1491"/>
      <c r="E712" s="1491"/>
      <c r="F712" s="1491"/>
      <c r="G712" s="1491"/>
      <c r="H712" s="1491"/>
      <c r="I712" s="1491"/>
      <c r="J712" s="1491"/>
      <c r="K712" s="1490"/>
    </row>
    <row r="713" spans="1:11" s="1489" customFormat="1" ht="15.75" customHeight="1">
      <c r="A713" s="1491"/>
      <c r="B713" s="1491"/>
      <c r="C713" s="1491"/>
      <c r="D713" s="1491"/>
      <c r="E713" s="1491"/>
      <c r="F713" s="1491"/>
      <c r="G713" s="1491"/>
      <c r="H713" s="1491"/>
      <c r="I713" s="1491"/>
      <c r="J713" s="1491"/>
      <c r="K713" s="1490"/>
    </row>
    <row r="714" spans="1:11" s="1489" customFormat="1" ht="15.75" customHeight="1">
      <c r="A714" s="1491"/>
      <c r="B714" s="1491"/>
      <c r="C714" s="1491"/>
      <c r="D714" s="1491"/>
      <c r="E714" s="1491"/>
      <c r="F714" s="1491"/>
      <c r="G714" s="1491"/>
      <c r="H714" s="1491"/>
      <c r="I714" s="1491"/>
      <c r="J714" s="1491"/>
      <c r="K714" s="1490"/>
    </row>
    <row r="715" spans="1:11" s="1489" customFormat="1" ht="15.75" customHeight="1">
      <c r="A715" s="1491"/>
      <c r="B715" s="1491"/>
      <c r="C715" s="1491"/>
      <c r="D715" s="1491"/>
      <c r="E715" s="1491"/>
      <c r="F715" s="1491"/>
      <c r="G715" s="1491"/>
      <c r="H715" s="1491"/>
      <c r="I715" s="1491"/>
      <c r="J715" s="1491"/>
      <c r="K715" s="1490"/>
    </row>
    <row r="716" spans="1:11" s="1489" customFormat="1" ht="15.75" customHeight="1">
      <c r="A716" s="1491"/>
      <c r="B716" s="1491"/>
      <c r="C716" s="1491"/>
      <c r="D716" s="1491"/>
      <c r="E716" s="1491"/>
      <c r="F716" s="1491"/>
      <c r="G716" s="1491"/>
      <c r="H716" s="1491"/>
      <c r="I716" s="1491"/>
      <c r="J716" s="1491"/>
      <c r="K716" s="1490"/>
    </row>
    <row r="717" spans="1:11" s="1489" customFormat="1" ht="15.75" customHeight="1">
      <c r="A717" s="1491"/>
      <c r="B717" s="1491"/>
      <c r="C717" s="1491"/>
      <c r="D717" s="1491"/>
      <c r="E717" s="1491"/>
      <c r="F717" s="1491"/>
      <c r="G717" s="1491"/>
      <c r="H717" s="1491"/>
      <c r="I717" s="1491"/>
      <c r="J717" s="1491"/>
      <c r="K717" s="1490"/>
    </row>
    <row r="718" spans="1:11" s="1489" customFormat="1" ht="15.75" customHeight="1">
      <c r="A718" s="1491"/>
      <c r="B718" s="1491"/>
      <c r="C718" s="1491"/>
      <c r="D718" s="1491"/>
      <c r="E718" s="1491"/>
      <c r="F718" s="1491"/>
      <c r="G718" s="1491"/>
      <c r="H718" s="1491"/>
      <c r="I718" s="1491"/>
      <c r="J718" s="1491"/>
      <c r="K718" s="1490"/>
    </row>
    <row r="719" spans="1:11" s="1489" customFormat="1" ht="15.75" customHeight="1">
      <c r="A719" s="1491"/>
      <c r="B719" s="1491"/>
      <c r="C719" s="1491"/>
      <c r="D719" s="1491"/>
      <c r="E719" s="1491"/>
      <c r="F719" s="1491"/>
      <c r="G719" s="1491"/>
      <c r="H719" s="1491"/>
      <c r="I719" s="1491"/>
      <c r="J719" s="1491"/>
      <c r="K719" s="1490"/>
    </row>
    <row r="720" spans="1:11" s="1489" customFormat="1" ht="15.75" customHeight="1">
      <c r="A720" s="1491"/>
      <c r="B720" s="1491"/>
      <c r="C720" s="1491"/>
      <c r="D720" s="1491"/>
      <c r="E720" s="1491"/>
      <c r="F720" s="1491"/>
      <c r="G720" s="1491"/>
      <c r="H720" s="1491"/>
      <c r="I720" s="1491"/>
      <c r="J720" s="1491"/>
      <c r="K720" s="1490"/>
    </row>
    <row r="721" spans="1:11" s="1489" customFormat="1" ht="15.75" customHeight="1">
      <c r="A721" s="1491"/>
      <c r="B721" s="1491"/>
      <c r="C721" s="1491"/>
      <c r="D721" s="1491"/>
      <c r="E721" s="1491"/>
      <c r="F721" s="1491"/>
      <c r="G721" s="1491"/>
      <c r="H721" s="1491"/>
      <c r="I721" s="1491"/>
      <c r="J721" s="1491"/>
      <c r="K721" s="1490"/>
    </row>
    <row r="722" spans="1:11" s="1489" customFormat="1" ht="15.75" customHeight="1">
      <c r="A722" s="1491"/>
      <c r="B722" s="1491"/>
      <c r="C722" s="1491"/>
      <c r="D722" s="1491"/>
      <c r="E722" s="1491"/>
      <c r="F722" s="1491"/>
      <c r="G722" s="1491"/>
      <c r="H722" s="1491"/>
      <c r="I722" s="1491"/>
      <c r="J722" s="1491"/>
      <c r="K722" s="1490"/>
    </row>
    <row r="723" spans="1:11" s="1489" customFormat="1" ht="15.75" customHeight="1">
      <c r="A723" s="1491"/>
      <c r="B723" s="1491"/>
      <c r="C723" s="1491"/>
      <c r="D723" s="1491"/>
      <c r="E723" s="1491"/>
      <c r="F723" s="1491"/>
      <c r="G723" s="1491"/>
      <c r="H723" s="1491"/>
      <c r="I723" s="1491"/>
      <c r="J723" s="1491"/>
      <c r="K723" s="1490"/>
    </row>
    <row r="724" spans="1:11" s="1489" customFormat="1" ht="15.75" customHeight="1">
      <c r="A724" s="1491"/>
      <c r="B724" s="1491"/>
      <c r="C724" s="1491"/>
      <c r="D724" s="1491"/>
      <c r="E724" s="1491"/>
      <c r="F724" s="1491"/>
      <c r="G724" s="1491"/>
      <c r="H724" s="1491"/>
      <c r="I724" s="1491"/>
      <c r="J724" s="1491"/>
      <c r="K724" s="1490"/>
    </row>
    <row r="725" spans="1:11" s="1489" customFormat="1" ht="15.75" customHeight="1">
      <c r="A725" s="1491"/>
      <c r="B725" s="1491"/>
      <c r="C725" s="1491"/>
      <c r="D725" s="1491"/>
      <c r="E725" s="1491"/>
      <c r="F725" s="1491"/>
      <c r="G725" s="1491"/>
      <c r="H725" s="1491"/>
      <c r="I725" s="1491"/>
      <c r="J725" s="1491"/>
      <c r="K725" s="1490"/>
    </row>
    <row r="726" spans="1:11" s="1489" customFormat="1" ht="15.75" customHeight="1">
      <c r="A726" s="1491"/>
      <c r="B726" s="1491"/>
      <c r="C726" s="1491"/>
      <c r="D726" s="1491"/>
      <c r="E726" s="1491"/>
      <c r="F726" s="1491"/>
      <c r="G726" s="1491"/>
      <c r="H726" s="1491"/>
      <c r="I726" s="1491"/>
      <c r="J726" s="1491"/>
      <c r="K726" s="1490"/>
    </row>
    <row r="727" spans="1:11" s="1489" customFormat="1" ht="15.75" customHeight="1">
      <c r="A727" s="1491"/>
      <c r="B727" s="1491"/>
      <c r="C727" s="1491"/>
      <c r="D727" s="1491"/>
      <c r="E727" s="1491"/>
      <c r="F727" s="1491"/>
      <c r="G727" s="1491"/>
      <c r="H727" s="1491"/>
      <c r="I727" s="1491"/>
      <c r="J727" s="1491"/>
      <c r="K727" s="1490"/>
    </row>
    <row r="728" spans="1:11" s="1489" customFormat="1" ht="15.75" customHeight="1">
      <c r="A728" s="1491"/>
      <c r="B728" s="1491"/>
      <c r="C728" s="1491"/>
      <c r="D728" s="1491"/>
      <c r="E728" s="1491"/>
      <c r="F728" s="1491"/>
      <c r="G728" s="1491"/>
      <c r="H728" s="1491"/>
      <c r="I728" s="1491"/>
      <c r="J728" s="1491"/>
      <c r="K728" s="1490"/>
    </row>
    <row r="729" spans="1:11" s="1489" customFormat="1" ht="15.75" customHeight="1">
      <c r="A729" s="1491"/>
      <c r="B729" s="1491"/>
      <c r="C729" s="1491"/>
      <c r="D729" s="1491"/>
      <c r="E729" s="1491"/>
      <c r="F729" s="1491"/>
      <c r="G729" s="1491"/>
      <c r="H729" s="1491"/>
      <c r="I729" s="1491"/>
      <c r="J729" s="1491"/>
      <c r="K729" s="1490"/>
    </row>
    <row r="730" spans="1:11" s="1489" customFormat="1" ht="15.75" customHeight="1">
      <c r="A730" s="1491"/>
      <c r="B730" s="1491"/>
      <c r="C730" s="1491"/>
      <c r="D730" s="1491"/>
      <c r="E730" s="1491"/>
      <c r="F730" s="1491"/>
      <c r="G730" s="1491"/>
      <c r="H730" s="1491"/>
      <c r="I730" s="1491"/>
      <c r="J730" s="1491"/>
      <c r="K730" s="1490"/>
    </row>
    <row r="731" spans="1:11" s="1489" customFormat="1" ht="15.75" customHeight="1">
      <c r="A731" s="1491"/>
      <c r="B731" s="1491"/>
      <c r="C731" s="1491"/>
      <c r="D731" s="1491"/>
      <c r="E731" s="1491"/>
      <c r="F731" s="1491"/>
      <c r="G731" s="1491"/>
      <c r="H731" s="1491"/>
      <c r="I731" s="1491"/>
      <c r="J731" s="1491"/>
      <c r="K731" s="1490"/>
    </row>
    <row r="732" spans="1:11" s="1489" customFormat="1" ht="15.75" customHeight="1">
      <c r="A732" s="1491"/>
      <c r="B732" s="1491"/>
      <c r="C732" s="1491"/>
      <c r="D732" s="1491"/>
      <c r="E732" s="1491"/>
      <c r="F732" s="1491"/>
      <c r="G732" s="1491"/>
      <c r="H732" s="1491"/>
      <c r="I732" s="1491"/>
      <c r="J732" s="1491"/>
      <c r="K732" s="1490"/>
    </row>
    <row r="733" spans="1:11" s="1489" customFormat="1" ht="15.75" customHeight="1">
      <c r="A733" s="1491"/>
      <c r="B733" s="1491"/>
      <c r="C733" s="1491"/>
      <c r="D733" s="1491"/>
      <c r="E733" s="1491"/>
      <c r="F733" s="1491"/>
      <c r="G733" s="1491"/>
      <c r="H733" s="1491"/>
      <c r="I733" s="1491"/>
      <c r="J733" s="1491"/>
      <c r="K733" s="1490"/>
    </row>
    <row r="734" spans="1:11" s="1489" customFormat="1" ht="15.75" customHeight="1">
      <c r="A734" s="1491"/>
      <c r="B734" s="1491"/>
      <c r="C734" s="1491"/>
      <c r="D734" s="1491"/>
      <c r="E734" s="1491"/>
      <c r="F734" s="1491"/>
      <c r="G734" s="1491"/>
      <c r="H734" s="1491"/>
      <c r="I734" s="1491"/>
      <c r="J734" s="1491"/>
      <c r="K734" s="1490"/>
    </row>
    <row r="735" spans="1:11" s="1489" customFormat="1" ht="15.75" customHeight="1">
      <c r="A735" s="1491"/>
      <c r="B735" s="1491"/>
      <c r="C735" s="1491"/>
      <c r="D735" s="1491"/>
      <c r="E735" s="1491"/>
      <c r="F735" s="1491"/>
      <c r="G735" s="1491"/>
      <c r="H735" s="1491"/>
      <c r="I735" s="1491"/>
      <c r="J735" s="1491"/>
      <c r="K735" s="1490"/>
    </row>
    <row r="736" spans="1:11" s="1489" customFormat="1" ht="15.75" customHeight="1">
      <c r="A736" s="1491"/>
      <c r="B736" s="1491"/>
      <c r="C736" s="1491"/>
      <c r="D736" s="1491"/>
      <c r="E736" s="1491"/>
      <c r="F736" s="1491"/>
      <c r="G736" s="1491"/>
      <c r="H736" s="1491"/>
      <c r="I736" s="1491"/>
      <c r="J736" s="1491"/>
      <c r="K736" s="1490"/>
    </row>
    <row r="737" spans="1:11" s="1489" customFormat="1" ht="15.75" customHeight="1">
      <c r="A737" s="1491"/>
      <c r="B737" s="1491"/>
      <c r="C737" s="1491"/>
      <c r="D737" s="1491"/>
      <c r="E737" s="1491"/>
      <c r="F737" s="1491"/>
      <c r="G737" s="1491"/>
      <c r="H737" s="1491"/>
      <c r="I737" s="1491"/>
      <c r="J737" s="1491"/>
      <c r="K737" s="1490"/>
    </row>
    <row r="738" spans="1:11" s="1489" customFormat="1" ht="15.75" customHeight="1">
      <c r="A738" s="1491"/>
      <c r="B738" s="1491"/>
      <c r="C738" s="1491"/>
      <c r="D738" s="1491"/>
      <c r="E738" s="1491"/>
      <c r="F738" s="1491"/>
      <c r="G738" s="1491"/>
      <c r="H738" s="1491"/>
      <c r="I738" s="1491"/>
      <c r="J738" s="1491"/>
      <c r="K738" s="1490"/>
    </row>
    <row r="739" spans="1:11" s="1489" customFormat="1" ht="15.75" customHeight="1">
      <c r="A739" s="1491"/>
      <c r="B739" s="1491"/>
      <c r="C739" s="1491"/>
      <c r="D739" s="1491"/>
      <c r="E739" s="1491"/>
      <c r="F739" s="1491"/>
      <c r="G739" s="1491"/>
      <c r="H739" s="1491"/>
      <c r="I739" s="1491"/>
      <c r="J739" s="1491"/>
      <c r="K739" s="1490"/>
    </row>
    <row r="740" spans="1:11" s="1489" customFormat="1" ht="15.75" customHeight="1">
      <c r="A740" s="1491"/>
      <c r="B740" s="1491"/>
      <c r="C740" s="1491"/>
      <c r="D740" s="1491"/>
      <c r="E740" s="1491"/>
      <c r="F740" s="1491"/>
      <c r="G740" s="1491"/>
      <c r="H740" s="1491"/>
      <c r="I740" s="1491"/>
      <c r="J740" s="1491"/>
      <c r="K740" s="1490"/>
    </row>
    <row r="741" spans="1:11" s="1489" customFormat="1" ht="15.75" customHeight="1">
      <c r="A741" s="1491"/>
      <c r="B741" s="1491"/>
      <c r="C741" s="1491"/>
      <c r="D741" s="1491"/>
      <c r="E741" s="1491"/>
      <c r="F741" s="1491"/>
      <c r="G741" s="1491"/>
      <c r="H741" s="1491"/>
      <c r="I741" s="1491"/>
      <c r="J741" s="1491"/>
      <c r="K741" s="1490"/>
    </row>
    <row r="742" spans="1:11" s="1489" customFormat="1" ht="15.75" customHeight="1">
      <c r="A742" s="1491"/>
      <c r="B742" s="1491"/>
      <c r="C742" s="1491"/>
      <c r="D742" s="1491"/>
      <c r="E742" s="1491"/>
      <c r="F742" s="1491"/>
      <c r="G742" s="1491"/>
      <c r="H742" s="1491"/>
      <c r="I742" s="1491"/>
      <c r="J742" s="1491"/>
      <c r="K742" s="1490"/>
    </row>
    <row r="743" spans="1:11" s="1489" customFormat="1" ht="15.75" customHeight="1">
      <c r="A743" s="1491"/>
      <c r="B743" s="1491"/>
      <c r="C743" s="1491"/>
      <c r="D743" s="1491"/>
      <c r="E743" s="1491"/>
      <c r="F743" s="1491"/>
      <c r="G743" s="1491"/>
      <c r="H743" s="1491"/>
      <c r="I743" s="1491"/>
      <c r="J743" s="1491"/>
      <c r="K743" s="1490"/>
    </row>
    <row r="744" spans="1:11" s="1489" customFormat="1" ht="15.75" customHeight="1">
      <c r="A744" s="1491"/>
      <c r="B744" s="1491"/>
      <c r="C744" s="1491"/>
      <c r="D744" s="1491"/>
      <c r="E744" s="1491"/>
      <c r="F744" s="1491"/>
      <c r="G744" s="1491"/>
      <c r="H744" s="1491"/>
      <c r="I744" s="1491"/>
      <c r="J744" s="1491"/>
      <c r="K744" s="1490"/>
    </row>
    <row r="745" spans="1:11" s="1489" customFormat="1" ht="15.75" customHeight="1">
      <c r="A745" s="1491"/>
      <c r="B745" s="1491"/>
      <c r="C745" s="1491"/>
      <c r="D745" s="1491"/>
      <c r="E745" s="1491"/>
      <c r="F745" s="1491"/>
      <c r="G745" s="1491"/>
      <c r="H745" s="1491"/>
      <c r="I745" s="1491"/>
      <c r="J745" s="1491"/>
      <c r="K745" s="1490"/>
    </row>
    <row r="746" spans="1:11" s="1489" customFormat="1" ht="15.75" customHeight="1">
      <c r="A746" s="1491"/>
      <c r="B746" s="1491"/>
      <c r="C746" s="1491"/>
      <c r="D746" s="1491"/>
      <c r="E746" s="1491"/>
      <c r="F746" s="1491"/>
      <c r="G746" s="1491"/>
      <c r="H746" s="1491"/>
      <c r="I746" s="1491"/>
      <c r="J746" s="1491"/>
      <c r="K746" s="1490"/>
    </row>
    <row r="747" spans="1:11" s="1489" customFormat="1" ht="15.75" customHeight="1">
      <c r="A747" s="1491"/>
      <c r="B747" s="1491"/>
      <c r="C747" s="1491"/>
      <c r="D747" s="1491"/>
      <c r="E747" s="1491"/>
      <c r="F747" s="1491"/>
      <c r="G747" s="1491"/>
      <c r="H747" s="1491"/>
      <c r="I747" s="1491"/>
      <c r="J747" s="1491"/>
      <c r="K747" s="1490"/>
    </row>
    <row r="748" spans="1:11" s="1489" customFormat="1" ht="15.75" customHeight="1">
      <c r="A748" s="1491"/>
      <c r="B748" s="1491"/>
      <c r="C748" s="1491"/>
      <c r="D748" s="1491"/>
      <c r="E748" s="1491"/>
      <c r="F748" s="1491"/>
      <c r="G748" s="1491"/>
      <c r="H748" s="1491"/>
      <c r="I748" s="1491"/>
      <c r="J748" s="1491"/>
      <c r="K748" s="1490"/>
    </row>
    <row r="749" spans="1:11" s="1489" customFormat="1" ht="15.75" customHeight="1">
      <c r="A749" s="1491"/>
      <c r="B749" s="1491"/>
      <c r="C749" s="1491"/>
      <c r="D749" s="1491"/>
      <c r="E749" s="1491"/>
      <c r="F749" s="1491"/>
      <c r="G749" s="1491"/>
      <c r="H749" s="1491"/>
      <c r="I749" s="1491"/>
      <c r="J749" s="1491"/>
      <c r="K749" s="1490"/>
    </row>
    <row r="750" spans="1:11" s="1489" customFormat="1" ht="15.75" customHeight="1">
      <c r="A750" s="1491"/>
      <c r="B750" s="1491"/>
      <c r="C750" s="1491"/>
      <c r="D750" s="1491"/>
      <c r="E750" s="1491"/>
      <c r="F750" s="1491"/>
      <c r="G750" s="1491"/>
      <c r="H750" s="1491"/>
      <c r="I750" s="1491"/>
      <c r="J750" s="1491"/>
      <c r="K750" s="1490"/>
    </row>
    <row r="751" spans="1:11" s="1489" customFormat="1" ht="15.75" customHeight="1">
      <c r="A751" s="1491"/>
      <c r="B751" s="1491"/>
      <c r="C751" s="1491"/>
      <c r="D751" s="1491"/>
      <c r="E751" s="1491"/>
      <c r="F751" s="1491"/>
      <c r="G751" s="1491"/>
      <c r="H751" s="1491"/>
      <c r="I751" s="1491"/>
      <c r="J751" s="1491"/>
      <c r="K751" s="1490"/>
    </row>
    <row r="752" spans="1:11" s="1489" customFormat="1" ht="15.75" customHeight="1">
      <c r="A752" s="1491"/>
      <c r="B752" s="1491"/>
      <c r="C752" s="1491"/>
      <c r="D752" s="1491"/>
      <c r="E752" s="1491"/>
      <c r="F752" s="1491"/>
      <c r="G752" s="1491"/>
      <c r="H752" s="1491"/>
      <c r="I752" s="1491"/>
      <c r="J752" s="1491"/>
      <c r="K752" s="1490"/>
    </row>
    <row r="753" spans="1:11" s="1489" customFormat="1" ht="15.75" customHeight="1">
      <c r="A753" s="1491"/>
      <c r="B753" s="1491"/>
      <c r="C753" s="1491"/>
      <c r="D753" s="1491"/>
      <c r="E753" s="1491"/>
      <c r="F753" s="1491"/>
      <c r="G753" s="1491"/>
      <c r="H753" s="1491"/>
      <c r="I753" s="1491"/>
      <c r="J753" s="1491"/>
      <c r="K753" s="1490"/>
    </row>
    <row r="754" spans="1:11" s="1489" customFormat="1" ht="15.75" customHeight="1">
      <c r="A754" s="1491"/>
      <c r="B754" s="1491"/>
      <c r="C754" s="1491"/>
      <c r="D754" s="1491"/>
      <c r="E754" s="1491"/>
      <c r="F754" s="1491"/>
      <c r="G754" s="1491"/>
      <c r="H754" s="1491"/>
      <c r="I754" s="1491"/>
      <c r="J754" s="1491"/>
      <c r="K754" s="1490"/>
    </row>
    <row r="755" spans="1:11" s="1489" customFormat="1" ht="15.75" customHeight="1">
      <c r="A755" s="1491"/>
      <c r="B755" s="1491"/>
      <c r="C755" s="1491"/>
      <c r="D755" s="1491"/>
      <c r="E755" s="1491"/>
      <c r="F755" s="1491"/>
      <c r="G755" s="1491"/>
      <c r="H755" s="1491"/>
      <c r="I755" s="1491"/>
      <c r="J755" s="1491"/>
      <c r="K755" s="1490"/>
    </row>
    <row r="756" spans="1:11" s="1489" customFormat="1" ht="15.75" customHeight="1">
      <c r="A756" s="1491"/>
      <c r="B756" s="1491"/>
      <c r="C756" s="1491"/>
      <c r="D756" s="1491"/>
      <c r="E756" s="1491"/>
      <c r="F756" s="1491"/>
      <c r="G756" s="1491"/>
      <c r="H756" s="1491"/>
      <c r="I756" s="1491"/>
      <c r="J756" s="1491"/>
      <c r="K756" s="1490"/>
    </row>
    <row r="757" spans="1:11" s="1489" customFormat="1" ht="15.75" customHeight="1">
      <c r="A757" s="1491"/>
      <c r="B757" s="1491"/>
      <c r="C757" s="1491"/>
      <c r="D757" s="1491"/>
      <c r="E757" s="1491"/>
      <c r="F757" s="1491"/>
      <c r="G757" s="1491"/>
      <c r="H757" s="1491"/>
      <c r="I757" s="1491"/>
      <c r="J757" s="1491"/>
      <c r="K757" s="1490"/>
    </row>
    <row r="758" spans="1:11" s="1489" customFormat="1" ht="15.75" customHeight="1">
      <c r="A758" s="1491"/>
      <c r="B758" s="1491"/>
      <c r="C758" s="1491"/>
      <c r="D758" s="1491"/>
      <c r="E758" s="1491"/>
      <c r="F758" s="1491"/>
      <c r="G758" s="1491"/>
      <c r="H758" s="1491"/>
      <c r="I758" s="1491"/>
      <c r="J758" s="1491"/>
      <c r="K758" s="1490"/>
    </row>
    <row r="759" spans="1:11" s="1489" customFormat="1" ht="15.75" customHeight="1">
      <c r="A759" s="1491"/>
      <c r="B759" s="1491"/>
      <c r="C759" s="1491"/>
      <c r="D759" s="1491"/>
      <c r="E759" s="1491"/>
      <c r="F759" s="1491"/>
      <c r="G759" s="1491"/>
      <c r="H759" s="1491"/>
      <c r="I759" s="1491"/>
      <c r="J759" s="1491"/>
      <c r="K759" s="1490"/>
    </row>
    <row r="760" spans="1:11" s="1489" customFormat="1" ht="15.75" customHeight="1">
      <c r="A760" s="1491"/>
      <c r="B760" s="1491"/>
      <c r="C760" s="1491"/>
      <c r="D760" s="1491"/>
      <c r="E760" s="1491"/>
      <c r="F760" s="1491"/>
      <c r="G760" s="1491"/>
      <c r="H760" s="1491"/>
      <c r="I760" s="1491"/>
      <c r="J760" s="1491"/>
      <c r="K760" s="1490"/>
    </row>
    <row r="761" spans="1:11" s="1489" customFormat="1" ht="15.75" customHeight="1">
      <c r="A761" s="1491"/>
      <c r="B761" s="1491"/>
      <c r="C761" s="1491"/>
      <c r="D761" s="1491"/>
      <c r="E761" s="1491"/>
      <c r="F761" s="1491"/>
      <c r="G761" s="1491"/>
      <c r="H761" s="1491"/>
      <c r="I761" s="1491"/>
      <c r="J761" s="1491"/>
      <c r="K761" s="1490"/>
    </row>
    <row r="762" spans="1:11" s="1489" customFormat="1" ht="15.75" customHeight="1">
      <c r="A762" s="1491"/>
      <c r="B762" s="1491"/>
      <c r="C762" s="1491"/>
      <c r="D762" s="1491"/>
      <c r="E762" s="1491"/>
      <c r="F762" s="1491"/>
      <c r="G762" s="1491"/>
      <c r="H762" s="1491"/>
      <c r="I762" s="1491"/>
      <c r="J762" s="1491"/>
      <c r="K762" s="1490"/>
    </row>
    <row r="763" spans="1:11" s="1489" customFormat="1" ht="15.75" customHeight="1">
      <c r="A763" s="1491"/>
      <c r="B763" s="1491"/>
      <c r="C763" s="1491"/>
      <c r="D763" s="1491"/>
      <c r="E763" s="1491"/>
      <c r="F763" s="1491"/>
      <c r="G763" s="1491"/>
      <c r="H763" s="1491"/>
      <c r="I763" s="1491"/>
      <c r="J763" s="1491"/>
      <c r="K763" s="1490"/>
    </row>
    <row r="764" spans="1:11" s="1489" customFormat="1" ht="15.75" customHeight="1">
      <c r="A764" s="1491"/>
      <c r="B764" s="1491"/>
      <c r="C764" s="1491"/>
      <c r="D764" s="1491"/>
      <c r="E764" s="1491"/>
      <c r="F764" s="1491"/>
      <c r="G764" s="1491"/>
      <c r="H764" s="1491"/>
      <c r="I764" s="1491"/>
      <c r="J764" s="1491"/>
      <c r="K764" s="1490"/>
    </row>
    <row r="765" spans="1:11" s="1489" customFormat="1" ht="15.75" customHeight="1">
      <c r="A765" s="1491"/>
      <c r="B765" s="1491"/>
      <c r="C765" s="1491"/>
      <c r="D765" s="1491"/>
      <c r="E765" s="1491"/>
      <c r="F765" s="1491"/>
      <c r="G765" s="1491"/>
      <c r="H765" s="1491"/>
      <c r="I765" s="1491"/>
      <c r="J765" s="1491"/>
      <c r="K765" s="1490"/>
    </row>
    <row r="766" spans="1:11" s="1489" customFormat="1" ht="15.75" customHeight="1">
      <c r="A766" s="1491"/>
      <c r="B766" s="1491"/>
      <c r="C766" s="1491"/>
      <c r="D766" s="1491"/>
      <c r="E766" s="1491"/>
      <c r="F766" s="1491"/>
      <c r="G766" s="1491"/>
      <c r="H766" s="1491"/>
      <c r="I766" s="1491"/>
      <c r="J766" s="1491"/>
      <c r="K766" s="1490"/>
    </row>
    <row r="767" spans="1:11" s="1489" customFormat="1" ht="15.75" customHeight="1">
      <c r="A767" s="1491"/>
      <c r="B767" s="1491"/>
      <c r="C767" s="1491"/>
      <c r="D767" s="1491"/>
      <c r="E767" s="1491"/>
      <c r="F767" s="1491"/>
      <c r="G767" s="1491"/>
      <c r="H767" s="1491"/>
      <c r="I767" s="1491"/>
      <c r="J767" s="1491"/>
      <c r="K767" s="1490"/>
    </row>
    <row r="768" spans="1:11" s="1489" customFormat="1" ht="15.75" customHeight="1">
      <c r="A768" s="1491"/>
      <c r="B768" s="1491"/>
      <c r="C768" s="1491"/>
      <c r="D768" s="1491"/>
      <c r="E768" s="1491"/>
      <c r="F768" s="1491"/>
      <c r="G768" s="1491"/>
      <c r="H768" s="1491"/>
      <c r="I768" s="1491"/>
      <c r="J768" s="1491"/>
      <c r="K768" s="1490"/>
    </row>
    <row r="769" spans="1:11" s="1489" customFormat="1" ht="15.75" customHeight="1">
      <c r="A769" s="1491"/>
      <c r="B769" s="1491"/>
      <c r="C769" s="1491"/>
      <c r="D769" s="1491"/>
      <c r="E769" s="1491"/>
      <c r="F769" s="1491"/>
      <c r="G769" s="1491"/>
      <c r="H769" s="1491"/>
      <c r="I769" s="1491"/>
      <c r="J769" s="1491"/>
      <c r="K769" s="1490"/>
    </row>
    <row r="770" spans="1:11" s="1489" customFormat="1" ht="15.75" customHeight="1">
      <c r="A770" s="1491"/>
      <c r="B770" s="1491"/>
      <c r="C770" s="1491"/>
      <c r="D770" s="1491"/>
      <c r="E770" s="1491"/>
      <c r="F770" s="1491"/>
      <c r="G770" s="1491"/>
      <c r="H770" s="1491"/>
      <c r="I770" s="1491"/>
      <c r="J770" s="1491"/>
      <c r="K770" s="1490"/>
    </row>
    <row r="771" spans="1:11" s="1489" customFormat="1" ht="15.75" customHeight="1">
      <c r="A771" s="1491"/>
      <c r="B771" s="1491"/>
      <c r="C771" s="1491"/>
      <c r="D771" s="1491"/>
      <c r="E771" s="1491"/>
      <c r="F771" s="1491"/>
      <c r="G771" s="1491"/>
      <c r="H771" s="1491"/>
      <c r="I771" s="1491"/>
      <c r="J771" s="1491"/>
      <c r="K771" s="1490"/>
    </row>
    <row r="772" spans="1:11" s="1489" customFormat="1" ht="15.75" customHeight="1">
      <c r="A772" s="1491"/>
      <c r="B772" s="1491"/>
      <c r="C772" s="1491"/>
      <c r="D772" s="1491"/>
      <c r="E772" s="1491"/>
      <c r="F772" s="1491"/>
      <c r="G772" s="1491"/>
      <c r="H772" s="1491"/>
      <c r="I772" s="1491"/>
      <c r="J772" s="1491"/>
      <c r="K772" s="1490"/>
    </row>
    <row r="773" spans="1:11" s="1489" customFormat="1" ht="15.75" customHeight="1">
      <c r="A773" s="1491"/>
      <c r="B773" s="1491"/>
      <c r="C773" s="1491"/>
      <c r="D773" s="1491"/>
      <c r="E773" s="1491"/>
      <c r="F773" s="1491"/>
      <c r="G773" s="1491"/>
      <c r="H773" s="1491"/>
      <c r="I773" s="1491"/>
      <c r="J773" s="1491"/>
      <c r="K773" s="1490"/>
    </row>
    <row r="774" spans="1:11" s="1489" customFormat="1" ht="15.75" customHeight="1">
      <c r="A774" s="1491"/>
      <c r="B774" s="1491"/>
      <c r="C774" s="1491"/>
      <c r="D774" s="1491"/>
      <c r="E774" s="1491"/>
      <c r="F774" s="1491"/>
      <c r="G774" s="1491"/>
      <c r="H774" s="1491"/>
      <c r="I774" s="1491"/>
      <c r="J774" s="1491"/>
      <c r="K774" s="1490"/>
    </row>
    <row r="775" spans="1:11" s="1489" customFormat="1" ht="15.75" customHeight="1">
      <c r="A775" s="1491"/>
      <c r="B775" s="1491"/>
      <c r="C775" s="1491"/>
      <c r="D775" s="1491"/>
      <c r="E775" s="1491"/>
      <c r="F775" s="1491"/>
      <c r="G775" s="1491"/>
      <c r="H775" s="1491"/>
      <c r="I775" s="1491"/>
      <c r="J775" s="1491"/>
      <c r="K775" s="1490"/>
    </row>
    <row r="776" spans="1:11" s="1489" customFormat="1" ht="15.75" customHeight="1">
      <c r="A776" s="1491"/>
      <c r="B776" s="1491"/>
      <c r="C776" s="1491"/>
      <c r="D776" s="1491"/>
      <c r="E776" s="1491"/>
      <c r="F776" s="1491"/>
      <c r="G776" s="1491"/>
      <c r="H776" s="1491"/>
      <c r="I776" s="1491"/>
      <c r="J776" s="1491"/>
      <c r="K776" s="1490"/>
    </row>
    <row r="777" spans="1:11" s="1489" customFormat="1" ht="15.75" customHeight="1">
      <c r="A777" s="1491"/>
      <c r="B777" s="1491"/>
      <c r="C777" s="1491"/>
      <c r="D777" s="1491"/>
      <c r="E777" s="1491"/>
      <c r="F777" s="1491"/>
      <c r="G777" s="1491"/>
      <c r="H777" s="1491"/>
      <c r="I777" s="1491"/>
      <c r="J777" s="1491"/>
      <c r="K777" s="1490"/>
    </row>
    <row r="778" spans="1:11" s="1489" customFormat="1" ht="15.75" customHeight="1">
      <c r="A778" s="1491"/>
      <c r="B778" s="1491"/>
      <c r="C778" s="1491"/>
      <c r="D778" s="1491"/>
      <c r="E778" s="1491"/>
      <c r="F778" s="1491"/>
      <c r="G778" s="1491"/>
      <c r="H778" s="1491"/>
      <c r="I778" s="1491"/>
      <c r="J778" s="1491"/>
      <c r="K778" s="1490"/>
    </row>
    <row r="779" spans="1:11" s="1489" customFormat="1" ht="15.75" customHeight="1">
      <c r="A779" s="1491"/>
      <c r="B779" s="1491"/>
      <c r="C779" s="1491"/>
      <c r="D779" s="1491"/>
      <c r="E779" s="1491"/>
      <c r="F779" s="1491"/>
      <c r="G779" s="1491"/>
      <c r="H779" s="1491"/>
      <c r="I779" s="1491"/>
      <c r="J779" s="1491"/>
      <c r="K779" s="1490"/>
    </row>
    <row r="780" spans="1:11" s="1489" customFormat="1" ht="15.75" customHeight="1">
      <c r="A780" s="1491"/>
      <c r="B780" s="1491"/>
      <c r="C780" s="1491"/>
      <c r="D780" s="1491"/>
      <c r="E780" s="1491"/>
      <c r="F780" s="1491"/>
      <c r="G780" s="1491"/>
      <c r="H780" s="1491"/>
      <c r="I780" s="1491"/>
      <c r="J780" s="1491"/>
      <c r="K780" s="1490"/>
    </row>
    <row r="781" spans="1:11" s="1489" customFormat="1" ht="15.75" customHeight="1">
      <c r="A781" s="1491"/>
      <c r="B781" s="1491"/>
      <c r="C781" s="1491"/>
      <c r="D781" s="1491"/>
      <c r="E781" s="1491"/>
      <c r="F781" s="1491"/>
      <c r="G781" s="1491"/>
      <c r="H781" s="1491"/>
      <c r="I781" s="1491"/>
      <c r="J781" s="1491"/>
      <c r="K781" s="1490"/>
    </row>
    <row r="782" spans="1:11" s="1489" customFormat="1" ht="15.75" customHeight="1">
      <c r="A782" s="1491"/>
      <c r="B782" s="1491"/>
      <c r="C782" s="1491"/>
      <c r="D782" s="1491"/>
      <c r="E782" s="1491"/>
      <c r="F782" s="1491"/>
      <c r="G782" s="1491"/>
      <c r="H782" s="1491"/>
      <c r="I782" s="1491"/>
      <c r="J782" s="1491"/>
      <c r="K782" s="1490"/>
    </row>
    <row r="783" spans="1:11" s="1489" customFormat="1" ht="15.75" customHeight="1">
      <c r="A783" s="1491"/>
      <c r="B783" s="1491"/>
      <c r="C783" s="1491"/>
      <c r="D783" s="1491"/>
      <c r="E783" s="1491"/>
      <c r="F783" s="1491"/>
      <c r="G783" s="1491"/>
      <c r="H783" s="1491"/>
      <c r="I783" s="1491"/>
      <c r="J783" s="1491"/>
      <c r="K783" s="1490"/>
    </row>
    <row r="784" spans="1:11" s="1489" customFormat="1" ht="15.75" customHeight="1">
      <c r="A784" s="1491"/>
      <c r="B784" s="1491"/>
      <c r="C784" s="1491"/>
      <c r="D784" s="1491"/>
      <c r="E784" s="1491"/>
      <c r="F784" s="1491"/>
      <c r="G784" s="1491"/>
      <c r="H784" s="1491"/>
      <c r="I784" s="1491"/>
      <c r="J784" s="1491"/>
      <c r="K784" s="1490"/>
    </row>
    <row r="785" spans="1:11" s="1489" customFormat="1" ht="15.75" customHeight="1">
      <c r="A785" s="1491"/>
      <c r="B785" s="1491"/>
      <c r="C785" s="1491"/>
      <c r="D785" s="1491"/>
      <c r="E785" s="1491"/>
      <c r="F785" s="1491"/>
      <c r="G785" s="1491"/>
      <c r="H785" s="1491"/>
      <c r="I785" s="1491"/>
      <c r="J785" s="1491"/>
      <c r="K785" s="1490"/>
    </row>
    <row r="786" spans="1:11" s="1489" customFormat="1" ht="15.75" customHeight="1">
      <c r="A786" s="1491"/>
      <c r="B786" s="1491"/>
      <c r="C786" s="1491"/>
      <c r="D786" s="1491"/>
      <c r="E786" s="1491"/>
      <c r="F786" s="1491"/>
      <c r="G786" s="1491"/>
      <c r="H786" s="1491"/>
      <c r="I786" s="1491"/>
      <c r="J786" s="1491"/>
      <c r="K786" s="1490"/>
    </row>
    <row r="787" spans="1:11" s="1489" customFormat="1" ht="15.75" customHeight="1">
      <c r="A787" s="1491"/>
      <c r="B787" s="1491"/>
      <c r="C787" s="1491"/>
      <c r="D787" s="1491"/>
      <c r="E787" s="1491"/>
      <c r="F787" s="1491"/>
      <c r="G787" s="1491"/>
      <c r="H787" s="1491"/>
      <c r="I787" s="1491"/>
      <c r="J787" s="1491"/>
      <c r="K787" s="1490"/>
    </row>
    <row r="788" spans="1:11" s="1489" customFormat="1" ht="15.75" customHeight="1">
      <c r="A788" s="1491"/>
      <c r="B788" s="1491"/>
      <c r="C788" s="1491"/>
      <c r="D788" s="1491"/>
      <c r="E788" s="1491"/>
      <c r="F788" s="1491"/>
      <c r="G788" s="1491"/>
      <c r="H788" s="1491"/>
      <c r="I788" s="1491"/>
      <c r="J788" s="1491"/>
      <c r="K788" s="1490"/>
    </row>
    <row r="789" spans="1:11" s="1489" customFormat="1" ht="15.75" customHeight="1">
      <c r="A789" s="1491"/>
      <c r="B789" s="1491"/>
      <c r="C789" s="1491"/>
      <c r="D789" s="1491"/>
      <c r="E789" s="1491"/>
      <c r="F789" s="1491"/>
      <c r="G789" s="1491"/>
      <c r="H789" s="1491"/>
      <c r="I789" s="1491"/>
      <c r="J789" s="1491"/>
      <c r="K789" s="1490"/>
    </row>
    <row r="790" spans="1:11" s="1489" customFormat="1" ht="15.75" customHeight="1">
      <c r="A790" s="1491"/>
      <c r="B790" s="1491"/>
      <c r="C790" s="1491"/>
      <c r="D790" s="1491"/>
      <c r="E790" s="1491"/>
      <c r="F790" s="1491"/>
      <c r="G790" s="1491"/>
      <c r="H790" s="1491"/>
      <c r="I790" s="1491"/>
      <c r="J790" s="1491"/>
      <c r="K790" s="1490"/>
    </row>
    <row r="791" spans="1:11" s="1489" customFormat="1" ht="15.75" customHeight="1">
      <c r="A791" s="1491"/>
      <c r="B791" s="1491"/>
      <c r="C791" s="1491"/>
      <c r="D791" s="1491"/>
      <c r="E791" s="1491"/>
      <c r="F791" s="1491"/>
      <c r="G791" s="1491"/>
      <c r="H791" s="1491"/>
      <c r="I791" s="1491"/>
      <c r="J791" s="1491"/>
      <c r="K791" s="1490"/>
    </row>
    <row r="792" spans="1:11" s="1489" customFormat="1" ht="15.75" customHeight="1">
      <c r="A792" s="1491"/>
      <c r="B792" s="1491"/>
      <c r="C792" s="1491"/>
      <c r="D792" s="1491"/>
      <c r="E792" s="1491"/>
      <c r="F792" s="1491"/>
      <c r="G792" s="1491"/>
      <c r="H792" s="1491"/>
      <c r="I792" s="1491"/>
      <c r="J792" s="1491"/>
      <c r="K792" s="1490"/>
    </row>
    <row r="793" spans="1:11" s="1489" customFormat="1" ht="15.75" customHeight="1">
      <c r="A793" s="1491"/>
      <c r="B793" s="1491"/>
      <c r="C793" s="1491"/>
      <c r="D793" s="1491"/>
      <c r="E793" s="1491"/>
      <c r="F793" s="1491"/>
      <c r="G793" s="1491"/>
      <c r="H793" s="1491"/>
      <c r="I793" s="1491"/>
      <c r="J793" s="1491"/>
      <c r="K793" s="1490"/>
    </row>
    <row r="794" spans="1:11" s="1489" customFormat="1" ht="15.75" customHeight="1">
      <c r="A794" s="1491"/>
      <c r="B794" s="1491"/>
      <c r="C794" s="1491"/>
      <c r="D794" s="1491"/>
      <c r="E794" s="1491"/>
      <c r="F794" s="1491"/>
      <c r="G794" s="1491"/>
      <c r="H794" s="1491"/>
      <c r="I794" s="1491"/>
      <c r="J794" s="1491"/>
      <c r="K794" s="1490"/>
    </row>
    <row r="795" spans="1:11" s="1489" customFormat="1" ht="15.75" customHeight="1">
      <c r="A795" s="1491"/>
      <c r="B795" s="1491"/>
      <c r="C795" s="1491"/>
      <c r="D795" s="1491"/>
      <c r="E795" s="1491"/>
      <c r="F795" s="1491"/>
      <c r="G795" s="1491"/>
      <c r="H795" s="1491"/>
      <c r="I795" s="1491"/>
      <c r="J795" s="1491"/>
      <c r="K795" s="1490"/>
    </row>
    <row r="796" spans="1:11" s="1489" customFormat="1" ht="15.75" customHeight="1">
      <c r="A796" s="1491"/>
      <c r="B796" s="1491"/>
      <c r="C796" s="1491"/>
      <c r="D796" s="1491"/>
      <c r="E796" s="1491"/>
      <c r="F796" s="1491"/>
      <c r="G796" s="1491"/>
      <c r="H796" s="1491"/>
      <c r="I796" s="1491"/>
      <c r="J796" s="1491"/>
      <c r="K796" s="1490"/>
    </row>
    <row r="797" spans="1:11" s="1489" customFormat="1" ht="15.75" customHeight="1">
      <c r="A797" s="1491"/>
      <c r="B797" s="1491"/>
      <c r="C797" s="1491"/>
      <c r="D797" s="1491"/>
      <c r="E797" s="1491"/>
      <c r="F797" s="1491"/>
      <c r="G797" s="1491"/>
      <c r="H797" s="1491"/>
      <c r="I797" s="1491"/>
      <c r="J797" s="1491"/>
      <c r="K797" s="1490"/>
    </row>
    <row r="798" spans="1:11" s="1489" customFormat="1" ht="15.75" customHeight="1">
      <c r="A798" s="1491"/>
      <c r="B798" s="1491"/>
      <c r="C798" s="1491"/>
      <c r="D798" s="1491"/>
      <c r="E798" s="1491"/>
      <c r="F798" s="1491"/>
      <c r="G798" s="1491"/>
      <c r="H798" s="1491"/>
      <c r="I798" s="1491"/>
      <c r="J798" s="1491"/>
      <c r="K798" s="1490"/>
    </row>
    <row r="799" spans="1:11" s="1489" customFormat="1" ht="15.75" customHeight="1">
      <c r="A799" s="1491"/>
      <c r="B799" s="1491"/>
      <c r="C799" s="1491"/>
      <c r="D799" s="1491"/>
      <c r="E799" s="1491"/>
      <c r="F799" s="1491"/>
      <c r="G799" s="1491"/>
      <c r="H799" s="1491"/>
      <c r="I799" s="1491"/>
      <c r="J799" s="1491"/>
      <c r="K799" s="1490"/>
    </row>
    <row r="800" spans="1:11" s="1489" customFormat="1" ht="15.75" customHeight="1">
      <c r="A800" s="1491"/>
      <c r="B800" s="1491"/>
      <c r="C800" s="1491"/>
      <c r="D800" s="1491"/>
      <c r="E800" s="1491"/>
      <c r="F800" s="1491"/>
      <c r="G800" s="1491"/>
      <c r="H800" s="1491"/>
      <c r="I800" s="1491"/>
      <c r="J800" s="1491"/>
      <c r="K800" s="1490"/>
    </row>
    <row r="801" spans="1:11" s="1489" customFormat="1" ht="15.75" customHeight="1">
      <c r="A801" s="1491"/>
      <c r="B801" s="1491"/>
      <c r="C801" s="1491"/>
      <c r="D801" s="1491"/>
      <c r="E801" s="1491"/>
      <c r="F801" s="1491"/>
      <c r="G801" s="1491"/>
      <c r="H801" s="1491"/>
      <c r="I801" s="1491"/>
      <c r="J801" s="1491"/>
      <c r="K801" s="1490"/>
    </row>
    <row r="802" spans="1:11" s="1489" customFormat="1" ht="15.75" customHeight="1">
      <c r="A802" s="1491"/>
      <c r="B802" s="1491"/>
      <c r="C802" s="1491"/>
      <c r="D802" s="1491"/>
      <c r="E802" s="1491"/>
      <c r="F802" s="1491"/>
      <c r="G802" s="1491"/>
      <c r="H802" s="1491"/>
      <c r="I802" s="1491"/>
      <c r="J802" s="1491"/>
      <c r="K802" s="1490"/>
    </row>
    <row r="803" spans="1:11" s="1489" customFormat="1" ht="15.75" customHeight="1">
      <c r="A803" s="1491"/>
      <c r="B803" s="1491"/>
      <c r="C803" s="1491"/>
      <c r="D803" s="1491"/>
      <c r="E803" s="1491"/>
      <c r="F803" s="1491"/>
      <c r="G803" s="1491"/>
      <c r="H803" s="1491"/>
      <c r="I803" s="1491"/>
      <c r="J803" s="1491"/>
      <c r="K803" s="1490"/>
    </row>
    <row r="804" spans="1:11" s="1489" customFormat="1" ht="15.75" customHeight="1">
      <c r="A804" s="1491"/>
      <c r="B804" s="1491"/>
      <c r="C804" s="1491"/>
      <c r="D804" s="1491"/>
      <c r="E804" s="1491"/>
      <c r="F804" s="1491"/>
      <c r="G804" s="1491"/>
      <c r="H804" s="1491"/>
      <c r="I804" s="1491"/>
      <c r="J804" s="1491"/>
      <c r="K804" s="1490"/>
    </row>
    <row r="805" spans="1:11" s="1489" customFormat="1" ht="15.75" customHeight="1">
      <c r="A805" s="1491"/>
      <c r="B805" s="1491"/>
      <c r="C805" s="1491"/>
      <c r="D805" s="1491"/>
      <c r="E805" s="1491"/>
      <c r="F805" s="1491"/>
      <c r="G805" s="1491"/>
      <c r="H805" s="1491"/>
      <c r="I805" s="1491"/>
      <c r="J805" s="1491"/>
      <c r="K805" s="1490"/>
    </row>
    <row r="806" spans="1:11" s="1489" customFormat="1" ht="15.75" customHeight="1">
      <c r="A806" s="1491"/>
      <c r="B806" s="1491"/>
      <c r="C806" s="1491"/>
      <c r="D806" s="1491"/>
      <c r="E806" s="1491"/>
      <c r="F806" s="1491"/>
      <c r="G806" s="1491"/>
      <c r="H806" s="1491"/>
      <c r="I806" s="1491"/>
      <c r="J806" s="1491"/>
      <c r="K806" s="1490"/>
    </row>
    <row r="807" spans="1:11" s="1489" customFormat="1" ht="15.75" customHeight="1">
      <c r="A807" s="1491"/>
      <c r="B807" s="1491"/>
      <c r="C807" s="1491"/>
      <c r="D807" s="1491"/>
      <c r="E807" s="1491"/>
      <c r="F807" s="1491"/>
      <c r="G807" s="1491"/>
      <c r="H807" s="1491"/>
      <c r="I807" s="1491"/>
      <c r="J807" s="1491"/>
      <c r="K807" s="1490"/>
    </row>
    <row r="808" spans="1:11" s="1489" customFormat="1" ht="15.75" customHeight="1">
      <c r="A808" s="1491"/>
      <c r="B808" s="1491"/>
      <c r="C808" s="1491"/>
      <c r="D808" s="1491"/>
      <c r="E808" s="1491"/>
      <c r="F808" s="1491"/>
      <c r="G808" s="1491"/>
      <c r="H808" s="1491"/>
      <c r="I808" s="1491"/>
      <c r="J808" s="1491"/>
      <c r="K808" s="1490"/>
    </row>
    <row r="809" spans="1:11" s="1489" customFormat="1" ht="15.75" customHeight="1">
      <c r="A809" s="1491"/>
      <c r="B809" s="1491"/>
      <c r="C809" s="1491"/>
      <c r="D809" s="1491"/>
      <c r="E809" s="1491"/>
      <c r="F809" s="1491"/>
      <c r="G809" s="1491"/>
      <c r="H809" s="1491"/>
      <c r="I809" s="1491"/>
      <c r="J809" s="1491"/>
      <c r="K809" s="1490"/>
    </row>
    <row r="810" spans="1:11" s="1489" customFormat="1" ht="15.75" customHeight="1">
      <c r="A810" s="1491"/>
      <c r="B810" s="1491"/>
      <c r="C810" s="1491"/>
      <c r="D810" s="1491"/>
      <c r="E810" s="1491"/>
      <c r="F810" s="1491"/>
      <c r="G810" s="1491"/>
      <c r="H810" s="1491"/>
      <c r="I810" s="1491"/>
      <c r="J810" s="1491"/>
      <c r="K810" s="1490"/>
    </row>
    <row r="811" spans="1:11" s="1489" customFormat="1" ht="15.75" customHeight="1">
      <c r="A811" s="1491"/>
      <c r="B811" s="1491"/>
      <c r="C811" s="1491"/>
      <c r="D811" s="1491"/>
      <c r="E811" s="1491"/>
      <c r="F811" s="1491"/>
      <c r="G811" s="1491"/>
      <c r="H811" s="1491"/>
      <c r="I811" s="1491"/>
      <c r="J811" s="1491"/>
      <c r="K811" s="1490"/>
    </row>
    <row r="812" spans="1:11" s="1489" customFormat="1" ht="15.75" customHeight="1">
      <c r="A812" s="1491"/>
      <c r="B812" s="1491"/>
      <c r="C812" s="1491"/>
      <c r="D812" s="1491"/>
      <c r="E812" s="1491"/>
      <c r="F812" s="1491"/>
      <c r="G812" s="1491"/>
      <c r="H812" s="1491"/>
      <c r="I812" s="1491"/>
      <c r="J812" s="1491"/>
      <c r="K812" s="1490"/>
    </row>
    <row r="813" spans="1:11" s="1489" customFormat="1" ht="15.75" customHeight="1">
      <c r="A813" s="1491"/>
      <c r="B813" s="1491"/>
      <c r="C813" s="1491"/>
      <c r="D813" s="1491"/>
      <c r="E813" s="1491"/>
      <c r="F813" s="1491"/>
      <c r="G813" s="1491"/>
      <c r="H813" s="1491"/>
      <c r="I813" s="1491"/>
      <c r="J813" s="1491"/>
      <c r="K813" s="1490"/>
    </row>
    <row r="814" spans="1:11" s="1489" customFormat="1" ht="15.75" customHeight="1">
      <c r="A814" s="1491"/>
      <c r="B814" s="1491"/>
      <c r="C814" s="1491"/>
      <c r="D814" s="1491"/>
      <c r="E814" s="1491"/>
      <c r="F814" s="1491"/>
      <c r="G814" s="1491"/>
      <c r="H814" s="1491"/>
      <c r="I814" s="1491"/>
      <c r="J814" s="1491"/>
      <c r="K814" s="1490"/>
    </row>
    <row r="815" spans="1:11" s="1489" customFormat="1" ht="15.75" customHeight="1">
      <c r="A815" s="1491"/>
      <c r="B815" s="1491"/>
      <c r="C815" s="1491"/>
      <c r="D815" s="1491"/>
      <c r="E815" s="1491"/>
      <c r="F815" s="1491"/>
      <c r="G815" s="1491"/>
      <c r="H815" s="1491"/>
      <c r="I815" s="1491"/>
      <c r="J815" s="1491"/>
      <c r="K815" s="1490"/>
    </row>
    <row r="816" spans="1:11" s="1489" customFormat="1" ht="15.75" customHeight="1">
      <c r="A816" s="1491"/>
      <c r="B816" s="1491"/>
      <c r="C816" s="1491"/>
      <c r="D816" s="1491"/>
      <c r="E816" s="1491"/>
      <c r="F816" s="1491"/>
      <c r="G816" s="1491"/>
      <c r="H816" s="1491"/>
      <c r="I816" s="1491"/>
      <c r="J816" s="1491"/>
      <c r="K816" s="1490"/>
    </row>
    <row r="817" spans="1:11" s="1489" customFormat="1" ht="15.75" customHeight="1">
      <c r="A817" s="1491"/>
      <c r="B817" s="1491"/>
      <c r="C817" s="1491"/>
      <c r="D817" s="1491"/>
      <c r="E817" s="1491"/>
      <c r="F817" s="1491"/>
      <c r="G817" s="1491"/>
      <c r="H817" s="1491"/>
      <c r="I817" s="1491"/>
      <c r="J817" s="1491"/>
      <c r="K817" s="1490"/>
    </row>
    <row r="818" spans="1:11" s="1489" customFormat="1" ht="15.75" customHeight="1">
      <c r="A818" s="1491"/>
      <c r="B818" s="1491"/>
      <c r="C818" s="1491"/>
      <c r="D818" s="1491"/>
      <c r="E818" s="1491"/>
      <c r="F818" s="1491"/>
      <c r="G818" s="1491"/>
      <c r="H818" s="1491"/>
      <c r="I818" s="1491"/>
      <c r="J818" s="1491"/>
      <c r="K818" s="1490"/>
    </row>
    <row r="819" spans="1:11" s="1489" customFormat="1" ht="15.75" customHeight="1">
      <c r="A819" s="1491"/>
      <c r="B819" s="1491"/>
      <c r="C819" s="1491"/>
      <c r="D819" s="1491"/>
      <c r="E819" s="1491"/>
      <c r="F819" s="1491"/>
      <c r="G819" s="1491"/>
      <c r="H819" s="1491"/>
      <c r="I819" s="1491"/>
      <c r="J819" s="1491"/>
      <c r="K819" s="1490"/>
    </row>
    <row r="820" spans="1:11" s="1489" customFormat="1" ht="15.75" customHeight="1">
      <c r="A820" s="1491"/>
      <c r="B820" s="1491"/>
      <c r="C820" s="1491"/>
      <c r="D820" s="1491"/>
      <c r="E820" s="1491"/>
      <c r="F820" s="1491"/>
      <c r="G820" s="1491"/>
      <c r="H820" s="1491"/>
      <c r="I820" s="1491"/>
      <c r="J820" s="1491"/>
      <c r="K820" s="1490"/>
    </row>
    <row r="821" spans="1:11" s="1489" customFormat="1" ht="15.75" customHeight="1">
      <c r="A821" s="1491"/>
      <c r="B821" s="1491"/>
      <c r="C821" s="1491"/>
      <c r="D821" s="1491"/>
      <c r="E821" s="1491"/>
      <c r="F821" s="1491"/>
      <c r="G821" s="1491"/>
      <c r="H821" s="1491"/>
      <c r="I821" s="1491"/>
      <c r="J821" s="1491"/>
      <c r="K821" s="1490"/>
    </row>
    <row r="822" spans="1:11" s="1489" customFormat="1" ht="15.75" customHeight="1">
      <c r="A822" s="1491"/>
      <c r="B822" s="1491"/>
      <c r="C822" s="1491"/>
      <c r="D822" s="1491"/>
      <c r="E822" s="1491"/>
      <c r="F822" s="1491"/>
      <c r="G822" s="1491"/>
      <c r="H822" s="1491"/>
      <c r="I822" s="1491"/>
      <c r="J822" s="1491"/>
      <c r="K822" s="1490"/>
    </row>
    <row r="823" spans="1:11" s="1489" customFormat="1" ht="15.75" customHeight="1">
      <c r="A823" s="1491"/>
      <c r="B823" s="1491"/>
      <c r="C823" s="1491"/>
      <c r="D823" s="1491"/>
      <c r="E823" s="1491"/>
      <c r="F823" s="1491"/>
      <c r="G823" s="1491"/>
      <c r="H823" s="1491"/>
      <c r="I823" s="1491"/>
      <c r="J823" s="1491"/>
      <c r="K823" s="1490"/>
    </row>
    <row r="824" spans="1:11" s="1489" customFormat="1" ht="15.75" customHeight="1">
      <c r="A824" s="1491"/>
      <c r="B824" s="1491"/>
      <c r="C824" s="1491"/>
      <c r="D824" s="1491"/>
      <c r="E824" s="1491"/>
      <c r="F824" s="1491"/>
      <c r="G824" s="1491"/>
      <c r="H824" s="1491"/>
      <c r="I824" s="1491"/>
      <c r="J824" s="1491"/>
      <c r="K824" s="1490"/>
    </row>
    <row r="825" spans="1:11" s="1489" customFormat="1" ht="15.75" customHeight="1">
      <c r="A825" s="1491"/>
      <c r="B825" s="1491"/>
      <c r="C825" s="1491"/>
      <c r="D825" s="1491"/>
      <c r="E825" s="1491"/>
      <c r="F825" s="1491"/>
      <c r="G825" s="1491"/>
      <c r="H825" s="1491"/>
      <c r="I825" s="1491"/>
      <c r="J825" s="1491"/>
      <c r="K825" s="1490"/>
    </row>
    <row r="826" spans="1:11" s="1489" customFormat="1" ht="15.75" customHeight="1">
      <c r="A826" s="1491"/>
      <c r="B826" s="1491"/>
      <c r="C826" s="1491"/>
      <c r="D826" s="1491"/>
      <c r="E826" s="1491"/>
      <c r="F826" s="1491"/>
      <c r="G826" s="1491"/>
      <c r="H826" s="1491"/>
      <c r="I826" s="1491"/>
      <c r="J826" s="1491"/>
      <c r="K826" s="1490"/>
    </row>
    <row r="827" spans="1:11" s="1489" customFormat="1" ht="15.75" customHeight="1">
      <c r="A827" s="1491"/>
      <c r="B827" s="1491"/>
      <c r="C827" s="1491"/>
      <c r="D827" s="1491"/>
      <c r="E827" s="1491"/>
      <c r="F827" s="1491"/>
      <c r="G827" s="1491"/>
      <c r="H827" s="1491"/>
      <c r="I827" s="1491"/>
      <c r="J827" s="1491"/>
      <c r="K827" s="1490"/>
    </row>
    <row r="828" spans="1:11" s="1489" customFormat="1" ht="15.75" customHeight="1">
      <c r="A828" s="1491"/>
      <c r="B828" s="1491"/>
      <c r="C828" s="1491"/>
      <c r="D828" s="1491"/>
      <c r="E828" s="1491"/>
      <c r="F828" s="1491"/>
      <c r="G828" s="1491"/>
      <c r="H828" s="1491"/>
      <c r="I828" s="1491"/>
      <c r="J828" s="1491"/>
      <c r="K828" s="1490"/>
    </row>
    <row r="829" spans="1:11" s="1489" customFormat="1" ht="15.75" customHeight="1">
      <c r="A829" s="1491"/>
      <c r="B829" s="1491"/>
      <c r="C829" s="1491"/>
      <c r="D829" s="1491"/>
      <c r="E829" s="1491"/>
      <c r="F829" s="1491"/>
      <c r="G829" s="1491"/>
      <c r="H829" s="1491"/>
      <c r="I829" s="1491"/>
      <c r="J829" s="1491"/>
      <c r="K829" s="1490"/>
    </row>
    <row r="830" spans="1:11" s="1489" customFormat="1" ht="15.75" customHeight="1">
      <c r="A830" s="1491"/>
      <c r="B830" s="1491"/>
      <c r="C830" s="1491"/>
      <c r="D830" s="1491"/>
      <c r="E830" s="1491"/>
      <c r="F830" s="1491"/>
      <c r="G830" s="1491"/>
      <c r="H830" s="1491"/>
      <c r="I830" s="1491"/>
      <c r="J830" s="1491"/>
      <c r="K830" s="1490"/>
    </row>
    <row r="831" spans="1:11" s="1489" customFormat="1" ht="15.75" customHeight="1">
      <c r="A831" s="1491"/>
      <c r="B831" s="1491"/>
      <c r="C831" s="1491"/>
      <c r="D831" s="1491"/>
      <c r="E831" s="1491"/>
      <c r="F831" s="1491"/>
      <c r="G831" s="1491"/>
      <c r="H831" s="1491"/>
      <c r="I831" s="1491"/>
      <c r="J831" s="1491"/>
      <c r="K831" s="1490"/>
    </row>
    <row r="832" spans="1:11" s="1489" customFormat="1" ht="15.75" customHeight="1">
      <c r="A832" s="1491"/>
      <c r="B832" s="1491"/>
      <c r="C832" s="1491"/>
      <c r="D832" s="1491"/>
      <c r="E832" s="1491"/>
      <c r="F832" s="1491"/>
      <c r="G832" s="1491"/>
      <c r="H832" s="1491"/>
      <c r="I832" s="1491"/>
      <c r="J832" s="1491"/>
      <c r="K832" s="1490"/>
    </row>
    <row r="833" spans="1:11" s="1489" customFormat="1" ht="15.75" customHeight="1">
      <c r="A833" s="1491"/>
      <c r="B833" s="1491"/>
      <c r="C833" s="1491"/>
      <c r="D833" s="1491"/>
      <c r="E833" s="1491"/>
      <c r="F833" s="1491"/>
      <c r="G833" s="1491"/>
      <c r="H833" s="1491"/>
      <c r="I833" s="1491"/>
      <c r="J833" s="1491"/>
      <c r="K833" s="1490"/>
    </row>
    <row r="834" spans="1:11" s="1489" customFormat="1" ht="15.75" customHeight="1">
      <c r="A834" s="1491"/>
      <c r="B834" s="1491"/>
      <c r="C834" s="1491"/>
      <c r="D834" s="1491"/>
      <c r="E834" s="1491"/>
      <c r="F834" s="1491"/>
      <c r="G834" s="1491"/>
      <c r="H834" s="1491"/>
      <c r="I834" s="1491"/>
      <c r="J834" s="1491"/>
      <c r="K834" s="1490"/>
    </row>
    <row r="835" spans="1:11" s="1489" customFormat="1" ht="15.75" customHeight="1">
      <c r="A835" s="1491"/>
      <c r="B835" s="1491"/>
      <c r="C835" s="1491"/>
      <c r="D835" s="1491"/>
      <c r="E835" s="1491"/>
      <c r="F835" s="1491"/>
      <c r="G835" s="1491"/>
      <c r="H835" s="1491"/>
      <c r="I835" s="1491"/>
      <c r="J835" s="1491"/>
      <c r="K835" s="1490"/>
    </row>
    <row r="836" spans="1:11" s="1489" customFormat="1" ht="15.75" customHeight="1">
      <c r="A836" s="1491"/>
      <c r="B836" s="1491"/>
      <c r="C836" s="1491"/>
      <c r="D836" s="1491"/>
      <c r="E836" s="1491"/>
      <c r="F836" s="1491"/>
      <c r="G836" s="1491"/>
      <c r="H836" s="1491"/>
      <c r="I836" s="1491"/>
      <c r="J836" s="1491"/>
      <c r="K836" s="1490"/>
    </row>
    <row r="837" spans="1:11" s="1489" customFormat="1" ht="15.75" customHeight="1">
      <c r="A837" s="1491"/>
      <c r="B837" s="1491"/>
      <c r="C837" s="1491"/>
      <c r="D837" s="1491"/>
      <c r="E837" s="1491"/>
      <c r="F837" s="1491"/>
      <c r="G837" s="1491"/>
      <c r="H837" s="1491"/>
      <c r="I837" s="1491"/>
      <c r="J837" s="1491"/>
      <c r="K837" s="1490"/>
    </row>
    <row r="838" spans="1:11" s="1489" customFormat="1" ht="15.75" customHeight="1">
      <c r="A838" s="1491"/>
      <c r="B838" s="1491"/>
      <c r="C838" s="1491"/>
      <c r="D838" s="1491"/>
      <c r="E838" s="1491"/>
      <c r="F838" s="1491"/>
      <c r="G838" s="1491"/>
      <c r="H838" s="1491"/>
      <c r="I838" s="1491"/>
      <c r="J838" s="1491"/>
      <c r="K838" s="1490"/>
    </row>
    <row r="839" spans="1:11" s="1489" customFormat="1" ht="15.75" customHeight="1">
      <c r="A839" s="1491"/>
      <c r="B839" s="1491"/>
      <c r="C839" s="1491"/>
      <c r="D839" s="1491"/>
      <c r="E839" s="1491"/>
      <c r="F839" s="1491"/>
      <c r="G839" s="1491"/>
      <c r="H839" s="1491"/>
      <c r="I839" s="1491"/>
      <c r="J839" s="1491"/>
      <c r="K839" s="1490"/>
    </row>
    <row r="840" spans="1:11" s="1489" customFormat="1" ht="15.75" customHeight="1">
      <c r="A840" s="1491"/>
      <c r="B840" s="1491"/>
      <c r="C840" s="1491"/>
      <c r="D840" s="1491"/>
      <c r="E840" s="1491"/>
      <c r="F840" s="1491"/>
      <c r="G840" s="1491"/>
      <c r="H840" s="1491"/>
      <c r="I840" s="1491"/>
      <c r="J840" s="1491"/>
      <c r="K840" s="1490"/>
    </row>
    <row r="841" spans="1:11" s="1489" customFormat="1" ht="15.75" customHeight="1">
      <c r="A841" s="1491"/>
      <c r="B841" s="1491"/>
      <c r="C841" s="1491"/>
      <c r="D841" s="1491"/>
      <c r="E841" s="1491"/>
      <c r="F841" s="1491"/>
      <c r="G841" s="1491"/>
      <c r="H841" s="1491"/>
      <c r="I841" s="1491"/>
      <c r="J841" s="1491"/>
      <c r="K841" s="1490"/>
    </row>
    <row r="842" spans="1:11" s="1489" customFormat="1" ht="15.75" customHeight="1">
      <c r="A842" s="1491"/>
      <c r="B842" s="1491"/>
      <c r="C842" s="1491"/>
      <c r="D842" s="1491"/>
      <c r="E842" s="1491"/>
      <c r="F842" s="1491"/>
      <c r="G842" s="1491"/>
      <c r="H842" s="1491"/>
      <c r="I842" s="1491"/>
      <c r="J842" s="1491"/>
      <c r="K842" s="1490"/>
    </row>
    <row r="843" spans="1:11" s="1489" customFormat="1" ht="15.75" customHeight="1">
      <c r="A843" s="1491"/>
      <c r="B843" s="1491"/>
      <c r="C843" s="1491"/>
      <c r="D843" s="1491"/>
      <c r="E843" s="1491"/>
      <c r="F843" s="1491"/>
      <c r="G843" s="1491"/>
      <c r="H843" s="1491"/>
      <c r="I843" s="1491"/>
      <c r="J843" s="1491"/>
      <c r="K843" s="1490"/>
    </row>
    <row r="844" spans="1:11" s="1489" customFormat="1" ht="15.75" customHeight="1">
      <c r="A844" s="1491"/>
      <c r="B844" s="1491"/>
      <c r="C844" s="1491"/>
      <c r="D844" s="1491"/>
      <c r="E844" s="1491"/>
      <c r="F844" s="1491"/>
      <c r="G844" s="1491"/>
      <c r="H844" s="1491"/>
      <c r="I844" s="1491"/>
      <c r="J844" s="1491"/>
      <c r="K844" s="1490"/>
    </row>
    <row r="845" spans="1:11" s="1489" customFormat="1" ht="15.75" customHeight="1">
      <c r="A845" s="1491"/>
      <c r="B845" s="1491"/>
      <c r="C845" s="1491"/>
      <c r="D845" s="1491"/>
      <c r="E845" s="1491"/>
      <c r="F845" s="1491"/>
      <c r="G845" s="1491"/>
      <c r="H845" s="1491"/>
      <c r="I845" s="1491"/>
      <c r="J845" s="1491"/>
      <c r="K845" s="1490"/>
    </row>
    <row r="846" spans="1:11" s="1489" customFormat="1" ht="15.75" customHeight="1">
      <c r="A846" s="1491"/>
      <c r="B846" s="1491"/>
      <c r="C846" s="1491"/>
      <c r="D846" s="1491"/>
      <c r="E846" s="1491"/>
      <c r="F846" s="1491"/>
      <c r="G846" s="1491"/>
      <c r="H846" s="1491"/>
      <c r="I846" s="1491"/>
      <c r="J846" s="1491"/>
      <c r="K846" s="1490"/>
    </row>
    <row r="847" spans="1:11" s="1489" customFormat="1" ht="15.75" customHeight="1">
      <c r="A847" s="1491"/>
      <c r="B847" s="1491"/>
      <c r="C847" s="1491"/>
      <c r="D847" s="1491"/>
      <c r="E847" s="1491"/>
      <c r="F847" s="1491"/>
      <c r="G847" s="1491"/>
      <c r="H847" s="1491"/>
      <c r="I847" s="1491"/>
      <c r="J847" s="1491"/>
      <c r="K847" s="1490"/>
    </row>
    <row r="848" spans="1:11" s="1489" customFormat="1" ht="15.75" customHeight="1">
      <c r="A848" s="1491"/>
      <c r="B848" s="1491"/>
      <c r="C848" s="1491"/>
      <c r="D848" s="1491"/>
      <c r="E848" s="1491"/>
      <c r="F848" s="1491"/>
      <c r="G848" s="1491"/>
      <c r="H848" s="1491"/>
      <c r="I848" s="1491"/>
      <c r="J848" s="1491"/>
      <c r="K848" s="1490"/>
    </row>
    <row r="849" spans="1:11" s="1489" customFormat="1" ht="15.75" customHeight="1">
      <c r="A849" s="1491"/>
      <c r="B849" s="1491"/>
      <c r="C849" s="1491"/>
      <c r="D849" s="1491"/>
      <c r="E849" s="1491"/>
      <c r="F849" s="1491"/>
      <c r="G849" s="1491"/>
      <c r="H849" s="1491"/>
      <c r="I849" s="1491"/>
      <c r="J849" s="1491"/>
      <c r="K849" s="1490"/>
    </row>
    <row r="850" spans="1:11" s="1489" customFormat="1" ht="15.75" customHeight="1">
      <c r="A850" s="1491"/>
      <c r="B850" s="1491"/>
      <c r="C850" s="1491"/>
      <c r="D850" s="1491"/>
      <c r="E850" s="1491"/>
      <c r="F850" s="1491"/>
      <c r="G850" s="1491"/>
      <c r="H850" s="1491"/>
      <c r="I850" s="1491"/>
      <c r="J850" s="1491"/>
      <c r="K850" s="1490"/>
    </row>
    <row r="851" spans="1:11" s="1489" customFormat="1" ht="15.75" customHeight="1">
      <c r="A851" s="1491"/>
      <c r="B851" s="1491"/>
      <c r="C851" s="1491"/>
      <c r="D851" s="1491"/>
      <c r="E851" s="1491"/>
      <c r="F851" s="1491"/>
      <c r="G851" s="1491"/>
      <c r="H851" s="1491"/>
      <c r="I851" s="1491"/>
      <c r="J851" s="1491"/>
      <c r="K851" s="1490"/>
    </row>
    <row r="852" spans="1:11" s="1489" customFormat="1" ht="15.75" customHeight="1">
      <c r="A852" s="1491"/>
      <c r="B852" s="1491"/>
      <c r="C852" s="1491"/>
      <c r="D852" s="1491"/>
      <c r="E852" s="1491"/>
      <c r="F852" s="1491"/>
      <c r="G852" s="1491"/>
      <c r="H852" s="1491"/>
      <c r="I852" s="1491"/>
      <c r="J852" s="1491"/>
      <c r="K852" s="1490"/>
    </row>
    <row r="853" spans="1:11" s="1489" customFormat="1" ht="15.75" customHeight="1">
      <c r="A853" s="1491"/>
      <c r="B853" s="1491"/>
      <c r="C853" s="1491"/>
      <c r="D853" s="1491"/>
      <c r="E853" s="1491"/>
      <c r="F853" s="1491"/>
      <c r="G853" s="1491"/>
      <c r="H853" s="1491"/>
      <c r="I853" s="1491"/>
      <c r="J853" s="1491"/>
      <c r="K853" s="1490"/>
    </row>
    <row r="854" spans="1:11" s="1489" customFormat="1" ht="15.75" customHeight="1">
      <c r="A854" s="1491"/>
      <c r="B854" s="1491"/>
      <c r="C854" s="1491"/>
      <c r="D854" s="1491"/>
      <c r="E854" s="1491"/>
      <c r="F854" s="1491"/>
      <c r="G854" s="1491"/>
      <c r="H854" s="1491"/>
      <c r="I854" s="1491"/>
      <c r="J854" s="1491"/>
      <c r="K854" s="1490"/>
    </row>
    <row r="855" spans="1:11" s="1489" customFormat="1" ht="15.75" customHeight="1">
      <c r="A855" s="1491"/>
      <c r="B855" s="1491"/>
      <c r="C855" s="1491"/>
      <c r="D855" s="1491"/>
      <c r="E855" s="1491"/>
      <c r="F855" s="1491"/>
      <c r="G855" s="1491"/>
      <c r="H855" s="1491"/>
      <c r="I855" s="1491"/>
      <c r="J855" s="1491"/>
      <c r="K855" s="1490"/>
    </row>
    <row r="856" spans="1:11" s="1489" customFormat="1" ht="15.75" customHeight="1">
      <c r="A856" s="1491"/>
      <c r="B856" s="1491"/>
      <c r="C856" s="1491"/>
      <c r="D856" s="1491"/>
      <c r="E856" s="1491"/>
      <c r="F856" s="1491"/>
      <c r="G856" s="1491"/>
      <c r="H856" s="1491"/>
      <c r="I856" s="1491"/>
      <c r="J856" s="1491"/>
      <c r="K856" s="1490"/>
    </row>
    <row r="857" spans="1:11" s="1489" customFormat="1" ht="15.75" customHeight="1">
      <c r="A857" s="1491"/>
      <c r="B857" s="1491"/>
      <c r="C857" s="1491"/>
      <c r="D857" s="1491"/>
      <c r="E857" s="1491"/>
      <c r="F857" s="1491"/>
      <c r="G857" s="1491"/>
      <c r="H857" s="1491"/>
      <c r="I857" s="1491"/>
      <c r="J857" s="1491"/>
      <c r="K857" s="1490"/>
    </row>
    <row r="858" spans="1:11" s="1489" customFormat="1" ht="15.75" customHeight="1">
      <c r="A858" s="1491"/>
      <c r="B858" s="1491"/>
      <c r="C858" s="1491"/>
      <c r="D858" s="1491"/>
      <c r="E858" s="1491"/>
      <c r="F858" s="1491"/>
      <c r="G858" s="1491"/>
      <c r="H858" s="1491"/>
      <c r="I858" s="1491"/>
      <c r="J858" s="1491"/>
      <c r="K858" s="1490"/>
    </row>
    <row r="859" spans="1:11" s="1489" customFormat="1" ht="15.75" customHeight="1">
      <c r="A859" s="1491"/>
      <c r="B859" s="1491"/>
      <c r="C859" s="1491"/>
      <c r="D859" s="1491"/>
      <c r="E859" s="1491"/>
      <c r="F859" s="1491"/>
      <c r="G859" s="1491"/>
      <c r="H859" s="1491"/>
      <c r="I859" s="1491"/>
      <c r="J859" s="1491"/>
      <c r="K859" s="1490"/>
    </row>
    <row r="860" spans="1:11" s="1489" customFormat="1" ht="15.75" customHeight="1">
      <c r="A860" s="1491"/>
      <c r="B860" s="1491"/>
      <c r="C860" s="1491"/>
      <c r="D860" s="1491"/>
      <c r="E860" s="1491"/>
      <c r="F860" s="1491"/>
      <c r="G860" s="1491"/>
      <c r="H860" s="1491"/>
      <c r="I860" s="1491"/>
      <c r="J860" s="1491"/>
      <c r="K860" s="1490"/>
    </row>
    <row r="861" spans="1:11" s="1489" customFormat="1" ht="15.75" customHeight="1">
      <c r="A861" s="1491"/>
      <c r="B861" s="1491"/>
      <c r="C861" s="1491"/>
      <c r="D861" s="1491"/>
      <c r="E861" s="1491"/>
      <c r="F861" s="1491"/>
      <c r="G861" s="1491"/>
      <c r="H861" s="1491"/>
      <c r="I861" s="1491"/>
      <c r="J861" s="1491"/>
      <c r="K861" s="1490"/>
    </row>
    <row r="862" spans="1:11" s="1489" customFormat="1" ht="15.75" customHeight="1">
      <c r="A862" s="1491"/>
      <c r="B862" s="1491"/>
      <c r="C862" s="1491"/>
      <c r="D862" s="1491"/>
      <c r="E862" s="1491"/>
      <c r="F862" s="1491"/>
      <c r="G862" s="1491"/>
      <c r="H862" s="1491"/>
      <c r="I862" s="1491"/>
      <c r="J862" s="1491"/>
      <c r="K862" s="1490"/>
    </row>
    <row r="863" spans="1:11" s="1489" customFormat="1" ht="15.75" customHeight="1">
      <c r="A863" s="1491"/>
      <c r="B863" s="1491"/>
      <c r="C863" s="1491"/>
      <c r="D863" s="1491"/>
      <c r="E863" s="1491"/>
      <c r="F863" s="1491"/>
      <c r="G863" s="1491"/>
      <c r="H863" s="1491"/>
      <c r="I863" s="1491"/>
      <c r="J863" s="1491"/>
      <c r="K863" s="1490"/>
    </row>
    <row r="864" spans="1:11" s="1489" customFormat="1" ht="15.75" customHeight="1">
      <c r="A864" s="1491"/>
      <c r="B864" s="1491"/>
      <c r="C864" s="1491"/>
      <c r="D864" s="1491"/>
      <c r="E864" s="1491"/>
      <c r="F864" s="1491"/>
      <c r="G864" s="1491"/>
      <c r="H864" s="1491"/>
      <c r="I864" s="1491"/>
      <c r="J864" s="1491"/>
      <c r="K864" s="1490"/>
    </row>
    <row r="865" spans="1:11" s="1489" customFormat="1" ht="15.75" customHeight="1">
      <c r="A865" s="1491"/>
      <c r="B865" s="1491"/>
      <c r="C865" s="1491"/>
      <c r="D865" s="1491"/>
      <c r="E865" s="1491"/>
      <c r="F865" s="1491"/>
      <c r="G865" s="1491"/>
      <c r="H865" s="1491"/>
      <c r="I865" s="1491"/>
      <c r="J865" s="1491"/>
      <c r="K865" s="1490"/>
    </row>
    <row r="866" spans="1:11" s="1489" customFormat="1" ht="15.75" customHeight="1">
      <c r="A866" s="1491"/>
      <c r="B866" s="1491"/>
      <c r="C866" s="1491"/>
      <c r="D866" s="1491"/>
      <c r="E866" s="1491"/>
      <c r="F866" s="1491"/>
      <c r="G866" s="1491"/>
      <c r="H866" s="1491"/>
      <c r="I866" s="1491"/>
      <c r="J866" s="1491"/>
      <c r="K866" s="1490"/>
    </row>
    <row r="867" spans="1:11" s="1489" customFormat="1" ht="15.75" customHeight="1">
      <c r="A867" s="1491"/>
      <c r="B867" s="1491"/>
      <c r="C867" s="1491"/>
      <c r="D867" s="1491"/>
      <c r="E867" s="1491"/>
      <c r="F867" s="1491"/>
      <c r="G867" s="1491"/>
      <c r="H867" s="1491"/>
      <c r="I867" s="1491"/>
      <c r="J867" s="1491"/>
      <c r="K867" s="1490"/>
    </row>
    <row r="868" spans="1:11" s="1489" customFormat="1" ht="15.75" customHeight="1">
      <c r="A868" s="1491"/>
      <c r="B868" s="1491"/>
      <c r="C868" s="1491"/>
      <c r="D868" s="1491"/>
      <c r="E868" s="1491"/>
      <c r="F868" s="1491"/>
      <c r="G868" s="1491"/>
      <c r="H868" s="1491"/>
      <c r="I868" s="1491"/>
      <c r="J868" s="1491"/>
      <c r="K868" s="1490"/>
    </row>
    <row r="869" spans="1:11" s="1489" customFormat="1" ht="15.75" customHeight="1">
      <c r="A869" s="1491"/>
      <c r="B869" s="1491"/>
      <c r="C869" s="1491"/>
      <c r="D869" s="1491"/>
      <c r="E869" s="1491"/>
      <c r="F869" s="1491"/>
      <c r="G869" s="1491"/>
      <c r="H869" s="1491"/>
      <c r="I869" s="1491"/>
      <c r="J869" s="1491"/>
      <c r="K869" s="1490"/>
    </row>
    <row r="870" spans="1:11" s="1489" customFormat="1" ht="15.75" customHeight="1">
      <c r="A870" s="1491"/>
      <c r="B870" s="1491"/>
      <c r="C870" s="1491"/>
      <c r="D870" s="1491"/>
      <c r="E870" s="1491"/>
      <c r="F870" s="1491"/>
      <c r="G870" s="1491"/>
      <c r="H870" s="1491"/>
      <c r="I870" s="1491"/>
      <c r="J870" s="1491"/>
      <c r="K870" s="1490"/>
    </row>
    <row r="871" spans="1:11" s="1489" customFormat="1" ht="15.75" customHeight="1">
      <c r="A871" s="1491"/>
      <c r="B871" s="1491"/>
      <c r="C871" s="1491"/>
      <c r="D871" s="1491"/>
      <c r="E871" s="1491"/>
      <c r="F871" s="1491"/>
      <c r="G871" s="1491"/>
      <c r="H871" s="1491"/>
      <c r="I871" s="1491"/>
      <c r="J871" s="1491"/>
      <c r="K871" s="1490"/>
    </row>
    <row r="872" spans="1:11" s="1489" customFormat="1" ht="15.75" customHeight="1">
      <c r="A872" s="1491"/>
      <c r="B872" s="1491"/>
      <c r="C872" s="1491"/>
      <c r="D872" s="1491"/>
      <c r="E872" s="1491"/>
      <c r="F872" s="1491"/>
      <c r="G872" s="1491"/>
      <c r="H872" s="1491"/>
      <c r="I872" s="1491"/>
      <c r="J872" s="1491"/>
      <c r="K872" s="1490"/>
    </row>
    <row r="873" spans="1:11" s="1489" customFormat="1" ht="15.75" customHeight="1">
      <c r="A873" s="1491"/>
      <c r="B873" s="1491"/>
      <c r="C873" s="1491"/>
      <c r="D873" s="1491"/>
      <c r="E873" s="1491"/>
      <c r="F873" s="1491"/>
      <c r="G873" s="1491"/>
      <c r="H873" s="1491"/>
      <c r="I873" s="1491"/>
      <c r="J873" s="1491"/>
      <c r="K873" s="1490"/>
    </row>
    <row r="874" spans="1:11" s="1489" customFormat="1" ht="15.75" customHeight="1">
      <c r="A874" s="1491"/>
      <c r="B874" s="1491"/>
      <c r="C874" s="1491"/>
      <c r="D874" s="1491"/>
      <c r="E874" s="1491"/>
      <c r="F874" s="1491"/>
      <c r="G874" s="1491"/>
      <c r="H874" s="1491"/>
      <c r="I874" s="1491"/>
      <c r="J874" s="1491"/>
      <c r="K874" s="1490"/>
    </row>
    <row r="875" spans="1:11" s="1489" customFormat="1" ht="15.75" customHeight="1">
      <c r="A875" s="1491"/>
      <c r="B875" s="1491"/>
      <c r="C875" s="1491"/>
      <c r="D875" s="1491"/>
      <c r="E875" s="1491"/>
      <c r="F875" s="1491"/>
      <c r="G875" s="1491"/>
      <c r="H875" s="1491"/>
      <c r="I875" s="1491"/>
      <c r="J875" s="1491"/>
      <c r="K875" s="1490"/>
    </row>
    <row r="876" spans="1:11" s="1489" customFormat="1" ht="15.75" customHeight="1">
      <c r="A876" s="1491"/>
      <c r="B876" s="1491"/>
      <c r="C876" s="1491"/>
      <c r="D876" s="1491"/>
      <c r="E876" s="1491"/>
      <c r="F876" s="1491"/>
      <c r="G876" s="1491"/>
      <c r="H876" s="1491"/>
      <c r="I876" s="1491"/>
      <c r="J876" s="1491"/>
      <c r="K876" s="1490"/>
    </row>
    <row r="877" spans="1:11" s="1489" customFormat="1" ht="15.75" customHeight="1">
      <c r="A877" s="1491"/>
      <c r="B877" s="1491"/>
      <c r="C877" s="1491"/>
      <c r="D877" s="1491"/>
      <c r="E877" s="1491"/>
      <c r="F877" s="1491"/>
      <c r="G877" s="1491"/>
      <c r="H877" s="1491"/>
      <c r="I877" s="1491"/>
      <c r="J877" s="1491"/>
      <c r="K877" s="1490"/>
    </row>
    <row r="878" spans="1:11" s="1489" customFormat="1" ht="15.75" customHeight="1">
      <c r="A878" s="1491"/>
      <c r="B878" s="1491"/>
      <c r="C878" s="1491"/>
      <c r="D878" s="1491"/>
      <c r="E878" s="1491"/>
      <c r="F878" s="1491"/>
      <c r="G878" s="1491"/>
      <c r="H878" s="1491"/>
      <c r="I878" s="1491"/>
      <c r="J878" s="1491"/>
      <c r="K878" s="1490"/>
    </row>
    <row r="879" spans="1:11" s="1489" customFormat="1" ht="15.75" customHeight="1">
      <c r="A879" s="1491"/>
      <c r="B879" s="1491"/>
      <c r="C879" s="1491"/>
      <c r="D879" s="1491"/>
      <c r="E879" s="1491"/>
      <c r="F879" s="1491"/>
      <c r="G879" s="1491"/>
      <c r="H879" s="1491"/>
      <c r="I879" s="1491"/>
      <c r="J879" s="1491"/>
      <c r="K879" s="1490"/>
    </row>
    <row r="880" spans="1:11" s="1489" customFormat="1" ht="15.75" customHeight="1">
      <c r="A880" s="1491"/>
      <c r="B880" s="1491"/>
      <c r="C880" s="1491"/>
      <c r="D880" s="1491"/>
      <c r="E880" s="1491"/>
      <c r="F880" s="1491"/>
      <c r="G880" s="1491"/>
      <c r="H880" s="1491"/>
      <c r="I880" s="1491"/>
      <c r="J880" s="1491"/>
      <c r="K880" s="1490"/>
    </row>
    <row r="881" spans="1:11" s="1489" customFormat="1" ht="15.75" customHeight="1">
      <c r="A881" s="1491"/>
      <c r="B881" s="1491"/>
      <c r="C881" s="1491"/>
      <c r="D881" s="1491"/>
      <c r="E881" s="1491"/>
      <c r="F881" s="1491"/>
      <c r="G881" s="1491"/>
      <c r="H881" s="1491"/>
      <c r="I881" s="1491"/>
      <c r="J881" s="1491"/>
      <c r="K881" s="1490"/>
    </row>
    <row r="882" spans="1:11" s="1489" customFormat="1" ht="15.75" customHeight="1">
      <c r="A882" s="1491"/>
      <c r="B882" s="1491"/>
      <c r="C882" s="1491"/>
      <c r="D882" s="1491"/>
      <c r="E882" s="1491"/>
      <c r="F882" s="1491"/>
      <c r="G882" s="1491"/>
      <c r="H882" s="1491"/>
      <c r="I882" s="1491"/>
      <c r="J882" s="1491"/>
      <c r="K882" s="1490"/>
    </row>
    <row r="883" spans="1:11" s="1489" customFormat="1" ht="15.75" customHeight="1">
      <c r="A883" s="1491"/>
      <c r="B883" s="1491"/>
      <c r="C883" s="1491"/>
      <c r="D883" s="1491"/>
      <c r="E883" s="1491"/>
      <c r="F883" s="1491"/>
      <c r="G883" s="1491"/>
      <c r="H883" s="1491"/>
      <c r="I883" s="1491"/>
      <c r="J883" s="1491"/>
      <c r="K883" s="1490"/>
    </row>
    <row r="884" spans="1:11" s="1489" customFormat="1" ht="15.75" customHeight="1">
      <c r="A884" s="1491"/>
      <c r="B884" s="1491"/>
      <c r="C884" s="1491"/>
      <c r="D884" s="1491"/>
      <c r="E884" s="1491"/>
      <c r="F884" s="1491"/>
      <c r="G884" s="1491"/>
      <c r="H884" s="1491"/>
      <c r="I884" s="1491"/>
      <c r="J884" s="1491"/>
      <c r="K884" s="1490"/>
    </row>
    <row r="885" spans="1:11" s="1489" customFormat="1" ht="15.75" customHeight="1">
      <c r="A885" s="1491"/>
      <c r="B885" s="1491"/>
      <c r="C885" s="1491"/>
      <c r="D885" s="1491"/>
      <c r="E885" s="1491"/>
      <c r="F885" s="1491"/>
      <c r="G885" s="1491"/>
      <c r="H885" s="1491"/>
      <c r="I885" s="1491"/>
      <c r="J885" s="1491"/>
      <c r="K885" s="1490"/>
    </row>
    <row r="886" spans="1:11" s="1489" customFormat="1" ht="15.75" customHeight="1">
      <c r="A886" s="1491"/>
      <c r="B886" s="1491"/>
      <c r="C886" s="1491"/>
      <c r="D886" s="1491"/>
      <c r="E886" s="1491"/>
      <c r="F886" s="1491"/>
      <c r="G886" s="1491"/>
      <c r="H886" s="1491"/>
      <c r="I886" s="1491"/>
      <c r="J886" s="1491"/>
      <c r="K886" s="1490"/>
    </row>
    <row r="887" spans="1:11" s="1489" customFormat="1" ht="15.75" customHeight="1">
      <c r="A887" s="1491"/>
      <c r="B887" s="1491"/>
      <c r="C887" s="1491"/>
      <c r="D887" s="1491"/>
      <c r="E887" s="1491"/>
      <c r="F887" s="1491"/>
      <c r="G887" s="1491"/>
      <c r="H887" s="1491"/>
      <c r="I887" s="1491"/>
      <c r="J887" s="1491"/>
      <c r="K887" s="1490"/>
    </row>
    <row r="888" spans="1:11" s="1489" customFormat="1" ht="15.75" customHeight="1">
      <c r="A888" s="1491"/>
      <c r="B888" s="1491"/>
      <c r="C888" s="1491"/>
      <c r="D888" s="1491"/>
      <c r="E888" s="1491"/>
      <c r="F888" s="1491"/>
      <c r="G888" s="1491"/>
      <c r="H888" s="1491"/>
      <c r="I888" s="1491"/>
      <c r="J888" s="1491"/>
      <c r="K888" s="1490"/>
    </row>
    <row r="889" spans="1:11" s="1489" customFormat="1" ht="15.75" customHeight="1">
      <c r="A889" s="1491"/>
      <c r="B889" s="1491"/>
      <c r="C889" s="1491"/>
      <c r="D889" s="1491"/>
      <c r="E889" s="1491"/>
      <c r="F889" s="1491"/>
      <c r="G889" s="1491"/>
      <c r="H889" s="1491"/>
      <c r="I889" s="1491"/>
      <c r="J889" s="1491"/>
      <c r="K889" s="1490"/>
    </row>
    <row r="890" spans="1:11" s="1489" customFormat="1" ht="15.75" customHeight="1">
      <c r="A890" s="1491"/>
      <c r="B890" s="1491"/>
      <c r="C890" s="1491"/>
      <c r="D890" s="1491"/>
      <c r="E890" s="1491"/>
      <c r="F890" s="1491"/>
      <c r="G890" s="1491"/>
      <c r="H890" s="1491"/>
      <c r="I890" s="1491"/>
      <c r="J890" s="1491"/>
      <c r="K890" s="1490"/>
    </row>
    <row r="891" spans="1:11" s="1489" customFormat="1" ht="15.75" customHeight="1">
      <c r="A891" s="1491"/>
      <c r="B891" s="1491"/>
      <c r="C891" s="1491"/>
      <c r="D891" s="1491"/>
      <c r="E891" s="1491"/>
      <c r="F891" s="1491"/>
      <c r="G891" s="1491"/>
      <c r="H891" s="1491"/>
      <c r="I891" s="1491"/>
      <c r="J891" s="1491"/>
      <c r="K891" s="1490"/>
    </row>
    <row r="892" spans="1:11" s="1489" customFormat="1" ht="15.75" customHeight="1">
      <c r="A892" s="1491"/>
      <c r="B892" s="1491"/>
      <c r="C892" s="1491"/>
      <c r="D892" s="1491"/>
      <c r="E892" s="1491"/>
      <c r="F892" s="1491"/>
      <c r="G892" s="1491"/>
      <c r="H892" s="1491"/>
      <c r="I892" s="1491"/>
      <c r="J892" s="1491"/>
      <c r="K892" s="1490"/>
    </row>
    <row r="893" spans="1:11" s="1489" customFormat="1" ht="15.75" customHeight="1">
      <c r="A893" s="1491"/>
      <c r="B893" s="1491"/>
      <c r="C893" s="1491"/>
      <c r="D893" s="1491"/>
      <c r="E893" s="1491"/>
      <c r="F893" s="1491"/>
      <c r="G893" s="1491"/>
      <c r="H893" s="1491"/>
      <c r="I893" s="1491"/>
      <c r="J893" s="1491"/>
      <c r="K893" s="1490"/>
    </row>
    <row r="894" spans="1:11" s="1489" customFormat="1" ht="15.75" customHeight="1">
      <c r="A894" s="1491"/>
      <c r="B894" s="1491"/>
      <c r="C894" s="1491"/>
      <c r="D894" s="1491"/>
      <c r="E894" s="1491"/>
      <c r="F894" s="1491"/>
      <c r="G894" s="1491"/>
      <c r="H894" s="1491"/>
      <c r="I894" s="1491"/>
      <c r="J894" s="1491"/>
      <c r="K894" s="1490"/>
    </row>
    <row r="895" spans="1:11" s="1489" customFormat="1" ht="15.75" customHeight="1">
      <c r="A895" s="1491"/>
      <c r="B895" s="1491"/>
      <c r="C895" s="1491"/>
      <c r="D895" s="1491"/>
      <c r="E895" s="1491"/>
      <c r="F895" s="1491"/>
      <c r="G895" s="1491"/>
      <c r="H895" s="1491"/>
      <c r="I895" s="1491"/>
      <c r="J895" s="1491"/>
      <c r="K895" s="1490"/>
    </row>
    <row r="896" spans="1:11" s="1489" customFormat="1" ht="15.75" customHeight="1">
      <c r="A896" s="1491"/>
      <c r="B896" s="1491"/>
      <c r="C896" s="1491"/>
      <c r="D896" s="1491"/>
      <c r="E896" s="1491"/>
      <c r="F896" s="1491"/>
      <c r="G896" s="1491"/>
      <c r="H896" s="1491"/>
      <c r="I896" s="1491"/>
      <c r="J896" s="1491"/>
      <c r="K896" s="1490"/>
    </row>
    <row r="897" spans="1:11" s="1489" customFormat="1" ht="15.75" customHeight="1">
      <c r="A897" s="1491"/>
      <c r="B897" s="1491"/>
      <c r="C897" s="1491"/>
      <c r="D897" s="1491"/>
      <c r="E897" s="1491"/>
      <c r="F897" s="1491"/>
      <c r="G897" s="1491"/>
      <c r="H897" s="1491"/>
      <c r="I897" s="1491"/>
      <c r="J897" s="1491"/>
      <c r="K897" s="1490"/>
    </row>
    <row r="898" spans="1:11" s="1489" customFormat="1" ht="15.75" customHeight="1">
      <c r="A898" s="1491"/>
      <c r="B898" s="1491"/>
      <c r="C898" s="1491"/>
      <c r="D898" s="1491"/>
      <c r="E898" s="1491"/>
      <c r="F898" s="1491"/>
      <c r="G898" s="1491"/>
      <c r="H898" s="1491"/>
      <c r="I898" s="1491"/>
      <c r="J898" s="1491"/>
      <c r="K898" s="1490"/>
    </row>
    <row r="899" spans="1:11" s="1489" customFormat="1" ht="15.75" customHeight="1">
      <c r="A899" s="1491"/>
      <c r="B899" s="1491"/>
      <c r="C899" s="1491"/>
      <c r="D899" s="1491"/>
      <c r="E899" s="1491"/>
      <c r="F899" s="1491"/>
      <c r="G899" s="1491"/>
      <c r="H899" s="1491"/>
      <c r="I899" s="1491"/>
      <c r="J899" s="1491"/>
      <c r="K899" s="1490"/>
    </row>
    <row r="900" spans="1:11" s="1489" customFormat="1" ht="15.75" customHeight="1">
      <c r="A900" s="1491"/>
      <c r="B900" s="1491"/>
      <c r="C900" s="1491"/>
      <c r="D900" s="1491"/>
      <c r="E900" s="1491"/>
      <c r="F900" s="1491"/>
      <c r="G900" s="1491"/>
      <c r="H900" s="1491"/>
      <c r="I900" s="1491"/>
      <c r="J900" s="1491"/>
      <c r="K900" s="1490"/>
    </row>
    <row r="901" spans="1:11" s="1489" customFormat="1" ht="15.75" customHeight="1">
      <c r="A901" s="1491"/>
      <c r="B901" s="1491"/>
      <c r="C901" s="1491"/>
      <c r="D901" s="1491"/>
      <c r="E901" s="1491"/>
      <c r="F901" s="1491"/>
      <c r="G901" s="1491"/>
      <c r="H901" s="1491"/>
      <c r="I901" s="1491"/>
      <c r="J901" s="1491"/>
      <c r="K901" s="1490"/>
    </row>
    <row r="902" spans="1:11" s="1489" customFormat="1" ht="15.75" customHeight="1">
      <c r="A902" s="1491"/>
      <c r="B902" s="1491"/>
      <c r="C902" s="1491"/>
      <c r="D902" s="1491"/>
      <c r="E902" s="1491"/>
      <c r="F902" s="1491"/>
      <c r="G902" s="1491"/>
      <c r="H902" s="1491"/>
      <c r="I902" s="1491"/>
      <c r="J902" s="1491"/>
      <c r="K902" s="1490"/>
    </row>
    <row r="903" spans="1:11" s="1489" customFormat="1" ht="15.75" customHeight="1">
      <c r="A903" s="1491"/>
      <c r="B903" s="1491"/>
      <c r="C903" s="1491"/>
      <c r="D903" s="1491"/>
      <c r="E903" s="1491"/>
      <c r="F903" s="1491"/>
      <c r="G903" s="1491"/>
      <c r="H903" s="1491"/>
      <c r="I903" s="1491"/>
      <c r="J903" s="1491"/>
      <c r="K903" s="1490"/>
    </row>
    <row r="904" spans="1:11" s="1489" customFormat="1" ht="15.75" customHeight="1">
      <c r="A904" s="1491"/>
      <c r="B904" s="1491"/>
      <c r="C904" s="1491"/>
      <c r="D904" s="1491"/>
      <c r="E904" s="1491"/>
      <c r="F904" s="1491"/>
      <c r="G904" s="1491"/>
      <c r="H904" s="1491"/>
      <c r="I904" s="1491"/>
      <c r="J904" s="1491"/>
      <c r="K904" s="1490"/>
    </row>
    <row r="905" spans="1:11" s="1489" customFormat="1" ht="15.75" customHeight="1">
      <c r="A905" s="1491"/>
      <c r="B905" s="1491"/>
      <c r="C905" s="1491"/>
      <c r="D905" s="1491"/>
      <c r="E905" s="1491"/>
      <c r="F905" s="1491"/>
      <c r="G905" s="1491"/>
      <c r="H905" s="1491"/>
      <c r="I905" s="1491"/>
      <c r="J905" s="1491"/>
      <c r="K905" s="1490"/>
    </row>
    <row r="906" spans="1:11" s="1489" customFormat="1" ht="15.75" customHeight="1">
      <c r="A906" s="1491"/>
      <c r="B906" s="1491"/>
      <c r="C906" s="1491"/>
      <c r="D906" s="1491"/>
      <c r="E906" s="1491"/>
      <c r="F906" s="1491"/>
      <c r="G906" s="1491"/>
      <c r="H906" s="1491"/>
      <c r="I906" s="1491"/>
      <c r="J906" s="1491"/>
      <c r="K906" s="1490"/>
    </row>
    <row r="907" spans="1:11" s="1489" customFormat="1" ht="15.75" customHeight="1">
      <c r="A907" s="1491"/>
      <c r="B907" s="1491"/>
      <c r="C907" s="1491"/>
      <c r="D907" s="1491"/>
      <c r="E907" s="1491"/>
      <c r="F907" s="1491"/>
      <c r="G907" s="1491"/>
      <c r="H907" s="1491"/>
      <c r="I907" s="1491"/>
      <c r="J907" s="1491"/>
      <c r="K907" s="1490"/>
    </row>
    <row r="908" spans="1:11" s="1489" customFormat="1" ht="15.75" customHeight="1">
      <c r="A908" s="1491"/>
      <c r="B908" s="1491"/>
      <c r="C908" s="1491"/>
      <c r="D908" s="1491"/>
      <c r="E908" s="1491"/>
      <c r="F908" s="1491"/>
      <c r="G908" s="1491"/>
      <c r="H908" s="1491"/>
      <c r="I908" s="1491"/>
      <c r="J908" s="1491"/>
      <c r="K908" s="1490"/>
    </row>
    <row r="909" spans="1:11" s="1489" customFormat="1" ht="15.75" customHeight="1">
      <c r="A909" s="1491"/>
      <c r="B909" s="1491"/>
      <c r="C909" s="1491"/>
      <c r="D909" s="1491"/>
      <c r="E909" s="1491"/>
      <c r="F909" s="1491"/>
      <c r="G909" s="1491"/>
      <c r="H909" s="1491"/>
      <c r="I909" s="1491"/>
      <c r="J909" s="1491"/>
      <c r="K909" s="1490"/>
    </row>
    <row r="910" spans="1:11" s="1489" customFormat="1" ht="15.75" customHeight="1">
      <c r="A910" s="1491"/>
      <c r="B910" s="1491"/>
      <c r="C910" s="1491"/>
      <c r="D910" s="1491"/>
      <c r="E910" s="1491"/>
      <c r="F910" s="1491"/>
      <c r="G910" s="1491"/>
      <c r="H910" s="1491"/>
      <c r="I910" s="1491"/>
      <c r="J910" s="1491"/>
      <c r="K910" s="1490"/>
    </row>
    <row r="911" spans="1:11" s="1489" customFormat="1" ht="15.75" customHeight="1">
      <c r="A911" s="1491"/>
      <c r="B911" s="1491"/>
      <c r="C911" s="1491"/>
      <c r="D911" s="1491"/>
      <c r="E911" s="1491"/>
      <c r="F911" s="1491"/>
      <c r="G911" s="1491"/>
      <c r="H911" s="1491"/>
      <c r="I911" s="1491"/>
      <c r="J911" s="1491"/>
      <c r="K911" s="1490"/>
    </row>
    <row r="912" spans="1:11" s="1489" customFormat="1" ht="15.75" customHeight="1">
      <c r="A912" s="1491"/>
      <c r="B912" s="1491"/>
      <c r="C912" s="1491"/>
      <c r="D912" s="1491"/>
      <c r="E912" s="1491"/>
      <c r="F912" s="1491"/>
      <c r="G912" s="1491"/>
      <c r="H912" s="1491"/>
      <c r="I912" s="1491"/>
      <c r="J912" s="1491"/>
      <c r="K912" s="1490"/>
    </row>
    <row r="913" spans="1:11" s="1489" customFormat="1" ht="15.75" customHeight="1">
      <c r="A913" s="1491"/>
      <c r="B913" s="1491"/>
      <c r="C913" s="1491"/>
      <c r="D913" s="1491"/>
      <c r="E913" s="1491"/>
      <c r="F913" s="1491"/>
      <c r="G913" s="1491"/>
      <c r="H913" s="1491"/>
      <c r="I913" s="1491"/>
      <c r="J913" s="1491"/>
      <c r="K913" s="1490"/>
    </row>
    <row r="914" spans="1:11" s="1489" customFormat="1" ht="15.75" customHeight="1">
      <c r="A914" s="1491"/>
      <c r="B914" s="1491"/>
      <c r="C914" s="1491"/>
      <c r="D914" s="1491"/>
      <c r="E914" s="1491"/>
      <c r="F914" s="1491"/>
      <c r="G914" s="1491"/>
      <c r="H914" s="1491"/>
      <c r="I914" s="1491"/>
      <c r="J914" s="1491"/>
      <c r="K914" s="1490"/>
    </row>
    <row r="915" spans="1:11" s="1489" customFormat="1" ht="15.75" customHeight="1">
      <c r="A915" s="1491"/>
      <c r="B915" s="1491"/>
      <c r="C915" s="1491"/>
      <c r="D915" s="1491"/>
      <c r="E915" s="1491"/>
      <c r="F915" s="1491"/>
      <c r="G915" s="1491"/>
      <c r="H915" s="1491"/>
      <c r="I915" s="1491"/>
      <c r="J915" s="1491"/>
      <c r="K915" s="1490"/>
    </row>
    <row r="916" spans="1:11" s="1489" customFormat="1" ht="15.75" customHeight="1">
      <c r="A916" s="1491"/>
      <c r="B916" s="1491"/>
      <c r="C916" s="1491"/>
      <c r="D916" s="1491"/>
      <c r="E916" s="1491"/>
      <c r="F916" s="1491"/>
      <c r="G916" s="1491"/>
      <c r="H916" s="1491"/>
      <c r="I916" s="1491"/>
      <c r="J916" s="1491"/>
      <c r="K916" s="1490"/>
    </row>
    <row r="917" spans="1:11" s="1489" customFormat="1" ht="15.75" customHeight="1">
      <c r="A917" s="1491"/>
      <c r="B917" s="1491"/>
      <c r="C917" s="1491"/>
      <c r="D917" s="1491"/>
      <c r="E917" s="1491"/>
      <c r="F917" s="1491"/>
      <c r="G917" s="1491"/>
      <c r="H917" s="1491"/>
      <c r="I917" s="1491"/>
      <c r="J917" s="1491"/>
      <c r="K917" s="1490"/>
    </row>
    <row r="918" spans="1:11" s="1489" customFormat="1" ht="15.75" customHeight="1">
      <c r="A918" s="1491"/>
      <c r="B918" s="1491"/>
      <c r="C918" s="1491"/>
      <c r="D918" s="1491"/>
      <c r="E918" s="1491"/>
      <c r="F918" s="1491"/>
      <c r="G918" s="1491"/>
      <c r="H918" s="1491"/>
      <c r="I918" s="1491"/>
      <c r="J918" s="1491"/>
      <c r="K918" s="1490"/>
    </row>
    <row r="919" spans="1:11" s="1489" customFormat="1" ht="15.75" customHeight="1">
      <c r="A919" s="1491"/>
      <c r="B919" s="1491"/>
      <c r="C919" s="1491"/>
      <c r="D919" s="1491"/>
      <c r="E919" s="1491"/>
      <c r="F919" s="1491"/>
      <c r="G919" s="1491"/>
      <c r="H919" s="1491"/>
      <c r="I919" s="1491"/>
      <c r="J919" s="1491"/>
      <c r="K919" s="1490"/>
    </row>
    <row r="920" spans="1:11" s="1489" customFormat="1" ht="15.75" customHeight="1">
      <c r="A920" s="1491"/>
      <c r="B920" s="1491"/>
      <c r="C920" s="1491"/>
      <c r="D920" s="1491"/>
      <c r="E920" s="1491"/>
      <c r="F920" s="1491"/>
      <c r="G920" s="1491"/>
      <c r="H920" s="1491"/>
      <c r="I920" s="1491"/>
      <c r="J920" s="1491"/>
      <c r="K920" s="1490"/>
    </row>
    <row r="921" spans="1:11" s="1489" customFormat="1" ht="15.75" customHeight="1">
      <c r="A921" s="1491"/>
      <c r="B921" s="1491"/>
      <c r="C921" s="1491"/>
      <c r="D921" s="1491"/>
      <c r="E921" s="1491"/>
      <c r="F921" s="1491"/>
      <c r="G921" s="1491"/>
      <c r="H921" s="1491"/>
      <c r="I921" s="1491"/>
      <c r="J921" s="1491"/>
      <c r="K921" s="1490"/>
    </row>
    <row r="922" spans="1:11" s="1489" customFormat="1" ht="15.75" customHeight="1">
      <c r="A922" s="1491"/>
      <c r="B922" s="1491"/>
      <c r="C922" s="1491"/>
      <c r="D922" s="1491"/>
      <c r="E922" s="1491"/>
      <c r="F922" s="1491"/>
      <c r="G922" s="1491"/>
      <c r="H922" s="1491"/>
      <c r="I922" s="1491"/>
      <c r="J922" s="1491"/>
      <c r="K922" s="1490"/>
    </row>
    <row r="923" spans="1:11" s="1489" customFormat="1" ht="15.75" customHeight="1">
      <c r="A923" s="1491"/>
      <c r="B923" s="1491"/>
      <c r="C923" s="1491"/>
      <c r="D923" s="1491"/>
      <c r="E923" s="1491"/>
      <c r="F923" s="1491"/>
      <c r="G923" s="1491"/>
      <c r="H923" s="1491"/>
      <c r="I923" s="1491"/>
      <c r="J923" s="1491"/>
      <c r="K923" s="1490"/>
    </row>
    <row r="924" spans="1:11" s="1489" customFormat="1" ht="15.75" customHeight="1">
      <c r="A924" s="1491"/>
      <c r="B924" s="1491"/>
      <c r="C924" s="1491"/>
      <c r="D924" s="1491"/>
      <c r="E924" s="1491"/>
      <c r="F924" s="1491"/>
      <c r="G924" s="1491"/>
      <c r="H924" s="1491"/>
      <c r="I924" s="1491"/>
      <c r="J924" s="1491"/>
      <c r="K924" s="1490"/>
    </row>
    <row r="925" spans="1:11" s="1489" customFormat="1" ht="15.75" customHeight="1">
      <c r="A925" s="1491"/>
      <c r="B925" s="1491"/>
      <c r="C925" s="1491"/>
      <c r="D925" s="1491"/>
      <c r="E925" s="1491"/>
      <c r="F925" s="1491"/>
      <c r="G925" s="1491"/>
      <c r="H925" s="1491"/>
      <c r="I925" s="1491"/>
      <c r="J925" s="1491"/>
      <c r="K925" s="1490"/>
    </row>
    <row r="926" spans="1:11" s="1489" customFormat="1" ht="15.75" customHeight="1">
      <c r="A926" s="1491"/>
      <c r="B926" s="1491"/>
      <c r="C926" s="1491"/>
      <c r="D926" s="1491"/>
      <c r="E926" s="1491"/>
      <c r="F926" s="1491"/>
      <c r="G926" s="1491"/>
      <c r="H926" s="1491"/>
      <c r="I926" s="1491"/>
      <c r="J926" s="1491"/>
      <c r="K926" s="1490"/>
    </row>
    <row r="927" spans="1:11" s="1489" customFormat="1" ht="15.75" customHeight="1">
      <c r="A927" s="1491"/>
      <c r="B927" s="1491"/>
      <c r="C927" s="1491"/>
      <c r="D927" s="1491"/>
      <c r="E927" s="1491"/>
      <c r="F927" s="1491"/>
      <c r="G927" s="1491"/>
      <c r="H927" s="1491"/>
      <c r="I927" s="1491"/>
      <c r="J927" s="1491"/>
      <c r="K927" s="1490"/>
    </row>
    <row r="928" spans="1:11" s="1489" customFormat="1" ht="15.75" customHeight="1">
      <c r="A928" s="1491"/>
      <c r="B928" s="1491"/>
      <c r="C928" s="1491"/>
      <c r="D928" s="1491"/>
      <c r="E928" s="1491"/>
      <c r="F928" s="1491"/>
      <c r="G928" s="1491"/>
      <c r="H928" s="1491"/>
      <c r="I928" s="1491"/>
      <c r="J928" s="1491"/>
      <c r="K928" s="1490"/>
    </row>
    <row r="929" spans="1:11" s="1489" customFormat="1" ht="15.75" customHeight="1">
      <c r="A929" s="1491"/>
      <c r="B929" s="1491"/>
      <c r="C929" s="1491"/>
      <c r="D929" s="1491"/>
      <c r="E929" s="1491"/>
      <c r="F929" s="1491"/>
      <c r="G929" s="1491"/>
      <c r="H929" s="1491"/>
      <c r="I929" s="1491"/>
      <c r="J929" s="1491"/>
      <c r="K929" s="1490"/>
    </row>
    <row r="930" spans="1:11" s="1489" customFormat="1" ht="15.75" customHeight="1">
      <c r="A930" s="1491"/>
      <c r="B930" s="1491"/>
      <c r="C930" s="1491"/>
      <c r="D930" s="1491"/>
      <c r="E930" s="1491"/>
      <c r="F930" s="1491"/>
      <c r="G930" s="1491"/>
      <c r="H930" s="1491"/>
      <c r="I930" s="1491"/>
      <c r="J930" s="1491"/>
      <c r="K930" s="1490"/>
    </row>
    <row r="931" spans="1:11" s="1489" customFormat="1" ht="15.75" customHeight="1">
      <c r="A931" s="1491"/>
      <c r="B931" s="1491"/>
      <c r="C931" s="1491"/>
      <c r="D931" s="1491"/>
      <c r="E931" s="1491"/>
      <c r="F931" s="1491"/>
      <c r="G931" s="1491"/>
      <c r="H931" s="1491"/>
      <c r="I931" s="1491"/>
      <c r="J931" s="1491"/>
      <c r="K931" s="1490"/>
    </row>
    <row r="932" spans="1:11" s="1489" customFormat="1" ht="15.75" customHeight="1">
      <c r="A932" s="1491"/>
      <c r="B932" s="1491"/>
      <c r="C932" s="1491"/>
      <c r="D932" s="1491"/>
      <c r="E932" s="1491"/>
      <c r="F932" s="1491"/>
      <c r="G932" s="1491"/>
      <c r="H932" s="1491"/>
      <c r="I932" s="1491"/>
      <c r="J932" s="1491"/>
      <c r="K932" s="1490"/>
    </row>
    <row r="933" spans="1:11" s="1489" customFormat="1" ht="15.75" customHeight="1">
      <c r="A933" s="1491"/>
      <c r="B933" s="1491"/>
      <c r="C933" s="1491"/>
      <c r="D933" s="1491"/>
      <c r="E933" s="1491"/>
      <c r="F933" s="1491"/>
      <c r="G933" s="1491"/>
      <c r="H933" s="1491"/>
      <c r="I933" s="1491"/>
      <c r="J933" s="1491"/>
      <c r="K933" s="1490"/>
    </row>
    <row r="934" spans="1:11" s="1489" customFormat="1" ht="15.75" customHeight="1">
      <c r="A934" s="1491"/>
      <c r="B934" s="1491"/>
      <c r="C934" s="1491"/>
      <c r="D934" s="1491"/>
      <c r="E934" s="1491"/>
      <c r="F934" s="1491"/>
      <c r="G934" s="1491"/>
      <c r="H934" s="1491"/>
      <c r="I934" s="1491"/>
      <c r="J934" s="1491"/>
      <c r="K934" s="1490"/>
    </row>
    <row r="935" spans="1:11" s="1489" customFormat="1" ht="15.75" customHeight="1">
      <c r="A935" s="1491"/>
      <c r="B935" s="1491"/>
      <c r="C935" s="1491"/>
      <c r="D935" s="1491"/>
      <c r="E935" s="1491"/>
      <c r="F935" s="1491"/>
      <c r="G935" s="1491"/>
      <c r="H935" s="1491"/>
      <c r="I935" s="1491"/>
      <c r="J935" s="1491"/>
      <c r="K935" s="1490"/>
    </row>
    <row r="936" spans="1:11" s="1489" customFormat="1" ht="15.75" customHeight="1">
      <c r="A936" s="1491"/>
      <c r="B936" s="1491"/>
      <c r="C936" s="1491"/>
      <c r="D936" s="1491"/>
      <c r="E936" s="1491"/>
      <c r="F936" s="1491"/>
      <c r="G936" s="1491"/>
      <c r="H936" s="1491"/>
      <c r="I936" s="1491"/>
      <c r="J936" s="1491"/>
      <c r="K936" s="1490"/>
    </row>
    <row r="937" spans="1:11" s="1489" customFormat="1" ht="15.75" customHeight="1">
      <c r="A937" s="1491"/>
      <c r="B937" s="1491"/>
      <c r="C937" s="1491"/>
      <c r="D937" s="1491"/>
      <c r="E937" s="1491"/>
      <c r="F937" s="1491"/>
      <c r="G937" s="1491"/>
      <c r="H937" s="1491"/>
      <c r="I937" s="1491"/>
      <c r="J937" s="1491"/>
      <c r="K937" s="1490"/>
    </row>
    <row r="938" spans="1:11" s="1489" customFormat="1" ht="15.75" customHeight="1">
      <c r="A938" s="1491"/>
      <c r="B938" s="1491"/>
      <c r="C938" s="1491"/>
      <c r="D938" s="1491"/>
      <c r="E938" s="1491"/>
      <c r="F938" s="1491"/>
      <c r="G938" s="1491"/>
      <c r="H938" s="1491"/>
      <c r="I938" s="1491"/>
      <c r="J938" s="1491"/>
      <c r="K938" s="1490"/>
    </row>
    <row r="939" spans="1:11" s="1489" customFormat="1" ht="15.75" customHeight="1">
      <c r="A939" s="1491"/>
      <c r="B939" s="1491"/>
      <c r="C939" s="1491"/>
      <c r="D939" s="1491"/>
      <c r="E939" s="1491"/>
      <c r="F939" s="1491"/>
      <c r="G939" s="1491"/>
      <c r="H939" s="1491"/>
      <c r="I939" s="1491"/>
      <c r="J939" s="1491"/>
      <c r="K939" s="1490"/>
    </row>
    <row r="940" spans="1:11" s="1489" customFormat="1" ht="15.75" customHeight="1">
      <c r="A940" s="1491"/>
      <c r="B940" s="1491"/>
      <c r="C940" s="1491"/>
      <c r="D940" s="1491"/>
      <c r="E940" s="1491"/>
      <c r="F940" s="1491"/>
      <c r="G940" s="1491"/>
      <c r="H940" s="1491"/>
      <c r="I940" s="1491"/>
      <c r="J940" s="1491"/>
      <c r="K940" s="1490"/>
    </row>
    <row r="941" spans="1:11" s="1489" customFormat="1" ht="15.75" customHeight="1">
      <c r="A941" s="1491"/>
      <c r="B941" s="1491"/>
      <c r="C941" s="1491"/>
      <c r="D941" s="1491"/>
      <c r="E941" s="1491"/>
      <c r="F941" s="1491"/>
      <c r="G941" s="1491"/>
      <c r="H941" s="1491"/>
      <c r="I941" s="1491"/>
      <c r="J941" s="1491"/>
      <c r="K941" s="1490"/>
    </row>
    <row r="942" spans="1:11" s="1489" customFormat="1" ht="15.75" customHeight="1">
      <c r="A942" s="1491"/>
      <c r="B942" s="1491"/>
      <c r="C942" s="1491"/>
      <c r="D942" s="1491"/>
      <c r="E942" s="1491"/>
      <c r="F942" s="1491"/>
      <c r="G942" s="1491"/>
      <c r="H942" s="1491"/>
      <c r="I942" s="1491"/>
      <c r="J942" s="1491"/>
      <c r="K942" s="1490"/>
    </row>
    <row r="943" spans="1:11" s="1489" customFormat="1" ht="15.75" customHeight="1">
      <c r="A943" s="1491"/>
      <c r="B943" s="1491"/>
      <c r="C943" s="1491"/>
      <c r="D943" s="1491"/>
      <c r="E943" s="1491"/>
      <c r="F943" s="1491"/>
      <c r="G943" s="1491"/>
      <c r="H943" s="1491"/>
      <c r="I943" s="1491"/>
      <c r="J943" s="1491"/>
      <c r="K943" s="1490"/>
    </row>
    <row r="944" spans="1:11" s="1489" customFormat="1" ht="15.75" customHeight="1">
      <c r="A944" s="1491"/>
      <c r="B944" s="1491"/>
      <c r="C944" s="1491"/>
      <c r="D944" s="1491"/>
      <c r="E944" s="1491"/>
      <c r="F944" s="1491"/>
      <c r="G944" s="1491"/>
      <c r="H944" s="1491"/>
      <c r="I944" s="1491"/>
      <c r="J944" s="1491"/>
      <c r="K944" s="1490"/>
    </row>
    <row r="945" spans="1:11" s="1489" customFormat="1" ht="15.75" customHeight="1">
      <c r="A945" s="1491"/>
      <c r="B945" s="1491"/>
      <c r="C945" s="1491"/>
      <c r="D945" s="1491"/>
      <c r="E945" s="1491"/>
      <c r="F945" s="1491"/>
      <c r="G945" s="1491"/>
      <c r="H945" s="1491"/>
      <c r="I945" s="1491"/>
      <c r="J945" s="1491"/>
      <c r="K945" s="1490"/>
    </row>
    <row r="946" spans="1:11" s="1489" customFormat="1" ht="15.75" customHeight="1">
      <c r="A946" s="1491"/>
      <c r="B946" s="1491"/>
      <c r="C946" s="1491"/>
      <c r="D946" s="1491"/>
      <c r="E946" s="1491"/>
      <c r="F946" s="1491"/>
      <c r="G946" s="1491"/>
      <c r="H946" s="1491"/>
      <c r="I946" s="1491"/>
      <c r="J946" s="1491"/>
      <c r="K946" s="1490"/>
    </row>
    <row r="947" spans="1:11" s="1489" customFormat="1" ht="15.75" customHeight="1">
      <c r="A947" s="1491"/>
      <c r="B947" s="1491"/>
      <c r="C947" s="1491"/>
      <c r="D947" s="1491"/>
      <c r="E947" s="1491"/>
      <c r="F947" s="1491"/>
      <c r="G947" s="1491"/>
      <c r="H947" s="1491"/>
      <c r="I947" s="1491"/>
      <c r="J947" s="1491"/>
      <c r="K947" s="1490"/>
    </row>
    <row r="948" spans="1:11" s="1489" customFormat="1" ht="15.75" customHeight="1">
      <c r="A948" s="1491"/>
      <c r="B948" s="1491"/>
      <c r="C948" s="1491"/>
      <c r="D948" s="1491"/>
      <c r="E948" s="1491"/>
      <c r="F948" s="1491"/>
      <c r="G948" s="1491"/>
      <c r="H948" s="1491"/>
      <c r="I948" s="1491"/>
      <c r="J948" s="1491"/>
      <c r="K948" s="1490"/>
    </row>
    <row r="949" spans="1:11" s="1489" customFormat="1" ht="15.75" customHeight="1">
      <c r="A949" s="1491"/>
      <c r="B949" s="1491"/>
      <c r="C949" s="1491"/>
      <c r="D949" s="1491"/>
      <c r="E949" s="1491"/>
      <c r="F949" s="1491"/>
      <c r="G949" s="1491"/>
      <c r="H949" s="1491"/>
      <c r="I949" s="1491"/>
      <c r="J949" s="1491"/>
      <c r="K949" s="1490"/>
    </row>
    <row r="950" spans="1:11" s="1489" customFormat="1" ht="15.75" customHeight="1">
      <c r="A950" s="1491"/>
      <c r="B950" s="1491"/>
      <c r="C950" s="1491"/>
      <c r="D950" s="1491"/>
      <c r="E950" s="1491"/>
      <c r="F950" s="1491"/>
      <c r="G950" s="1491"/>
      <c r="H950" s="1491"/>
      <c r="I950" s="1491"/>
      <c r="J950" s="1491"/>
      <c r="K950" s="1490"/>
    </row>
    <row r="951" spans="1:11" s="1489" customFormat="1" ht="15.75" customHeight="1">
      <c r="A951" s="1491"/>
      <c r="B951" s="1491"/>
      <c r="C951" s="1491"/>
      <c r="D951" s="1491"/>
      <c r="E951" s="1491"/>
      <c r="F951" s="1491"/>
      <c r="G951" s="1491"/>
      <c r="H951" s="1491"/>
      <c r="I951" s="1491"/>
      <c r="J951" s="1491"/>
      <c r="K951" s="1490"/>
    </row>
    <row r="952" spans="1:11" s="1489" customFormat="1" ht="15.75" customHeight="1">
      <c r="A952" s="1491"/>
      <c r="B952" s="1491"/>
      <c r="C952" s="1491"/>
      <c r="D952" s="1491"/>
      <c r="E952" s="1491"/>
      <c r="F952" s="1491"/>
      <c r="G952" s="1491"/>
      <c r="H952" s="1491"/>
      <c r="I952" s="1491"/>
      <c r="J952" s="1491"/>
      <c r="K952" s="1490"/>
    </row>
    <row r="953" spans="1:11" s="1489" customFormat="1" ht="15.75" customHeight="1">
      <c r="A953" s="1491"/>
      <c r="B953" s="1491"/>
      <c r="C953" s="1491"/>
      <c r="D953" s="1491"/>
      <c r="E953" s="1491"/>
      <c r="F953" s="1491"/>
      <c r="G953" s="1491"/>
      <c r="H953" s="1491"/>
      <c r="I953" s="1491"/>
      <c r="J953" s="1491"/>
      <c r="K953" s="1490"/>
    </row>
    <row r="954" spans="1:11" s="1489" customFormat="1" ht="15.75" customHeight="1">
      <c r="A954" s="1491"/>
      <c r="B954" s="1491"/>
      <c r="C954" s="1491"/>
      <c r="D954" s="1491"/>
      <c r="E954" s="1491"/>
      <c r="F954" s="1491"/>
      <c r="G954" s="1491"/>
      <c r="H954" s="1491"/>
      <c r="I954" s="1491"/>
      <c r="J954" s="1491"/>
      <c r="K954" s="1490"/>
    </row>
    <row r="955" spans="1:11" s="1489" customFormat="1" ht="15.75" customHeight="1">
      <c r="A955" s="1491"/>
      <c r="B955" s="1491"/>
      <c r="C955" s="1491"/>
      <c r="D955" s="1491"/>
      <c r="E955" s="1491"/>
      <c r="F955" s="1491"/>
      <c r="G955" s="1491"/>
      <c r="H955" s="1491"/>
      <c r="I955" s="1491"/>
      <c r="J955" s="1491"/>
      <c r="K955" s="1490"/>
    </row>
    <row r="956" spans="1:11" s="1489" customFormat="1" ht="15.75" customHeight="1">
      <c r="A956" s="1491"/>
      <c r="B956" s="1491"/>
      <c r="C956" s="1491"/>
      <c r="D956" s="1491"/>
      <c r="E956" s="1491"/>
      <c r="F956" s="1491"/>
      <c r="G956" s="1491"/>
      <c r="H956" s="1491"/>
      <c r="I956" s="1491"/>
      <c r="J956" s="1491"/>
      <c r="K956" s="1490"/>
    </row>
    <row r="957" spans="1:11" s="1489" customFormat="1" ht="15.75" customHeight="1">
      <c r="A957" s="1491"/>
      <c r="B957" s="1491"/>
      <c r="C957" s="1491"/>
      <c r="D957" s="1491"/>
      <c r="E957" s="1491"/>
      <c r="F957" s="1491"/>
      <c r="G957" s="1491"/>
      <c r="H957" s="1491"/>
      <c r="I957" s="1491"/>
      <c r="J957" s="1491"/>
      <c r="K957" s="1490"/>
    </row>
    <row r="958" spans="1:11" s="1489" customFormat="1" ht="15.75" customHeight="1">
      <c r="A958" s="1491"/>
      <c r="B958" s="1491"/>
      <c r="C958" s="1491"/>
      <c r="D958" s="1491"/>
      <c r="E958" s="1491"/>
      <c r="F958" s="1491"/>
      <c r="G958" s="1491"/>
      <c r="H958" s="1491"/>
      <c r="I958" s="1491"/>
      <c r="J958" s="1491"/>
      <c r="K958" s="1490"/>
    </row>
    <row r="959" spans="1:11" s="1489" customFormat="1" ht="15.75" customHeight="1">
      <c r="A959" s="1491"/>
      <c r="B959" s="1491"/>
      <c r="C959" s="1491"/>
      <c r="D959" s="1491"/>
      <c r="E959" s="1491"/>
      <c r="F959" s="1491"/>
      <c r="G959" s="1491"/>
      <c r="H959" s="1491"/>
      <c r="I959" s="1491"/>
      <c r="J959" s="1491"/>
      <c r="K959" s="1490"/>
    </row>
    <row r="960" spans="1:11" s="1489" customFormat="1" ht="15.75" customHeight="1">
      <c r="A960" s="1491"/>
      <c r="B960" s="1491"/>
      <c r="C960" s="1491"/>
      <c r="D960" s="1491"/>
      <c r="E960" s="1491"/>
      <c r="F960" s="1491"/>
      <c r="G960" s="1491"/>
      <c r="H960" s="1491"/>
      <c r="I960" s="1491"/>
      <c r="J960" s="1491"/>
      <c r="K960" s="1490"/>
    </row>
    <row r="961" spans="1:11" s="1489" customFormat="1" ht="15.75" customHeight="1">
      <c r="A961" s="1491"/>
      <c r="B961" s="1491"/>
      <c r="C961" s="1491"/>
      <c r="D961" s="1491"/>
      <c r="E961" s="1491"/>
      <c r="F961" s="1491"/>
      <c r="G961" s="1491"/>
      <c r="H961" s="1491"/>
      <c r="I961" s="1491"/>
      <c r="J961" s="1491"/>
      <c r="K961" s="1490"/>
    </row>
    <row r="962" spans="1:11" s="1489" customFormat="1" ht="15.75" customHeight="1">
      <c r="A962" s="1491"/>
      <c r="B962" s="1491"/>
      <c r="C962" s="1491"/>
      <c r="D962" s="1491"/>
      <c r="E962" s="1491"/>
      <c r="F962" s="1491"/>
      <c r="G962" s="1491"/>
      <c r="H962" s="1491"/>
      <c r="I962" s="1491"/>
      <c r="J962" s="1491"/>
      <c r="K962" s="1490"/>
    </row>
    <row r="963" spans="1:11" s="1489" customFormat="1" ht="15.75" customHeight="1">
      <c r="A963" s="1491"/>
      <c r="B963" s="1491"/>
      <c r="C963" s="1491"/>
      <c r="D963" s="1491"/>
      <c r="E963" s="1491"/>
      <c r="F963" s="1491"/>
      <c r="G963" s="1491"/>
      <c r="H963" s="1491"/>
      <c r="I963" s="1491"/>
      <c r="J963" s="1491"/>
      <c r="K963" s="1490"/>
    </row>
    <row r="964" spans="1:11" s="1489" customFormat="1" ht="15.75" customHeight="1">
      <c r="A964" s="1491"/>
      <c r="B964" s="1491"/>
      <c r="C964" s="1491"/>
      <c r="D964" s="1491"/>
      <c r="E964" s="1491"/>
      <c r="F964" s="1491"/>
      <c r="G964" s="1491"/>
      <c r="H964" s="1491"/>
      <c r="I964" s="1491"/>
      <c r="J964" s="1491"/>
      <c r="K964" s="1490"/>
    </row>
    <row r="965" spans="1:11" s="1489" customFormat="1" ht="15.75" customHeight="1">
      <c r="A965" s="1491"/>
      <c r="B965" s="1491"/>
      <c r="C965" s="1491"/>
      <c r="D965" s="1491"/>
      <c r="E965" s="1491"/>
      <c r="F965" s="1491"/>
      <c r="G965" s="1491"/>
      <c r="H965" s="1491"/>
      <c r="I965" s="1491"/>
      <c r="J965" s="1491"/>
      <c r="K965" s="1490"/>
    </row>
    <row r="966" spans="1:11" s="1489" customFormat="1" ht="15.75" customHeight="1">
      <c r="A966" s="1491"/>
      <c r="B966" s="1491"/>
      <c r="C966" s="1491"/>
      <c r="D966" s="1491"/>
      <c r="E966" s="1491"/>
      <c r="F966" s="1491"/>
      <c r="G966" s="1491"/>
      <c r="H966" s="1491"/>
      <c r="I966" s="1491"/>
      <c r="J966" s="1491"/>
      <c r="K966" s="1490"/>
    </row>
    <row r="967" spans="1:11" s="1489" customFormat="1" ht="15.75" customHeight="1">
      <c r="A967" s="1491"/>
      <c r="B967" s="1491"/>
      <c r="C967" s="1491"/>
      <c r="D967" s="1491"/>
      <c r="E967" s="1491"/>
      <c r="F967" s="1491"/>
      <c r="G967" s="1491"/>
      <c r="H967" s="1491"/>
      <c r="I967" s="1491"/>
      <c r="J967" s="1491"/>
      <c r="K967" s="1490"/>
    </row>
    <row r="968" spans="1:11" s="1489" customFormat="1" ht="15.75" customHeight="1">
      <c r="A968" s="1491"/>
      <c r="B968" s="1491"/>
      <c r="C968" s="1491"/>
      <c r="D968" s="1491"/>
      <c r="E968" s="1491"/>
      <c r="F968" s="1491"/>
      <c r="G968" s="1491"/>
      <c r="H968" s="1491"/>
      <c r="I968" s="1491"/>
      <c r="J968" s="1491"/>
      <c r="K968" s="1490"/>
    </row>
    <row r="969" spans="1:11" s="1489" customFormat="1" ht="15.75" customHeight="1">
      <c r="A969" s="1491"/>
      <c r="B969" s="1491"/>
      <c r="C969" s="1491"/>
      <c r="D969" s="1491"/>
      <c r="E969" s="1491"/>
      <c r="F969" s="1491"/>
      <c r="G969" s="1491"/>
      <c r="H969" s="1491"/>
      <c r="I969" s="1491"/>
      <c r="J969" s="1491"/>
      <c r="K969" s="1490"/>
    </row>
    <row r="970" spans="1:11" s="1489" customFormat="1" ht="15.75" customHeight="1">
      <c r="A970" s="1491"/>
      <c r="B970" s="1491"/>
      <c r="C970" s="1491"/>
      <c r="D970" s="1491"/>
      <c r="E970" s="1491"/>
      <c r="F970" s="1491"/>
      <c r="G970" s="1491"/>
      <c r="H970" s="1491"/>
      <c r="I970" s="1491"/>
      <c r="J970" s="1491"/>
      <c r="K970" s="1490"/>
    </row>
    <row r="971" spans="1:11" s="1489" customFormat="1" ht="15.75" customHeight="1">
      <c r="A971" s="1491"/>
      <c r="B971" s="1491"/>
      <c r="C971" s="1491"/>
      <c r="D971" s="1491"/>
      <c r="E971" s="1491"/>
      <c r="F971" s="1491"/>
      <c r="G971" s="1491"/>
      <c r="H971" s="1491"/>
      <c r="I971" s="1491"/>
      <c r="J971" s="1491"/>
      <c r="K971" s="1490"/>
    </row>
    <row r="972" spans="1:11" s="1489" customFormat="1" ht="15.75" customHeight="1">
      <c r="A972" s="1491"/>
      <c r="B972" s="1491"/>
      <c r="C972" s="1491"/>
      <c r="D972" s="1491"/>
      <c r="E972" s="1491"/>
      <c r="F972" s="1491"/>
      <c r="G972" s="1491"/>
      <c r="H972" s="1491"/>
      <c r="I972" s="1491"/>
      <c r="J972" s="1491"/>
      <c r="K972" s="1490"/>
    </row>
    <row r="973" spans="1:11" s="1489" customFormat="1" ht="15.75" customHeight="1">
      <c r="A973" s="1491"/>
      <c r="B973" s="1491"/>
      <c r="C973" s="1491"/>
      <c r="D973" s="1491"/>
      <c r="E973" s="1491"/>
      <c r="F973" s="1491"/>
      <c r="G973" s="1491"/>
      <c r="H973" s="1491"/>
      <c r="I973" s="1491"/>
      <c r="J973" s="1491"/>
      <c r="K973" s="1490"/>
    </row>
    <row r="974" spans="1:11" s="1489" customFormat="1" ht="15.75" customHeight="1">
      <c r="A974" s="1491"/>
      <c r="B974" s="1491"/>
      <c r="C974" s="1491"/>
      <c r="D974" s="1491"/>
      <c r="E974" s="1491"/>
      <c r="F974" s="1491"/>
      <c r="G974" s="1491"/>
      <c r="H974" s="1491"/>
      <c r="I974" s="1491"/>
      <c r="J974" s="1491"/>
      <c r="K974" s="1490"/>
    </row>
    <row r="975" spans="1:11" s="1489" customFormat="1" ht="15.75" customHeight="1">
      <c r="A975" s="1491"/>
      <c r="B975" s="1491"/>
      <c r="C975" s="1491"/>
      <c r="D975" s="1491"/>
      <c r="E975" s="1491"/>
      <c r="F975" s="1491"/>
      <c r="G975" s="1491"/>
      <c r="H975" s="1491"/>
      <c r="I975" s="1491"/>
      <c r="J975" s="1491"/>
      <c r="K975" s="1490"/>
    </row>
    <row r="976" spans="1:11" s="1489" customFormat="1" ht="15.75" customHeight="1">
      <c r="A976" s="1491"/>
      <c r="B976" s="1491"/>
      <c r="C976" s="1491"/>
      <c r="D976" s="1491"/>
      <c r="E976" s="1491"/>
      <c r="F976" s="1491"/>
      <c r="G976" s="1491"/>
      <c r="H976" s="1491"/>
      <c r="I976" s="1491"/>
      <c r="J976" s="1491"/>
      <c r="K976" s="1490"/>
    </row>
    <row r="977" spans="1:11" s="1489" customFormat="1" ht="15.75" customHeight="1">
      <c r="A977" s="1491"/>
      <c r="B977" s="1491"/>
      <c r="C977" s="1491"/>
      <c r="D977" s="1491"/>
      <c r="E977" s="1491"/>
      <c r="F977" s="1491"/>
      <c r="G977" s="1491"/>
      <c r="H977" s="1491"/>
      <c r="I977" s="1491"/>
      <c r="J977" s="1491"/>
      <c r="K977" s="1490"/>
    </row>
    <row r="978" spans="1:11" s="1489" customFormat="1" ht="15.75" customHeight="1">
      <c r="A978" s="1491"/>
      <c r="B978" s="1491"/>
      <c r="C978" s="1491"/>
      <c r="D978" s="1491"/>
      <c r="E978" s="1491"/>
      <c r="F978" s="1491"/>
      <c r="G978" s="1491"/>
      <c r="H978" s="1491"/>
      <c r="I978" s="1491"/>
      <c r="J978" s="1491"/>
      <c r="K978" s="1490"/>
    </row>
    <row r="979" spans="1:11" s="1489" customFormat="1" ht="15.75" customHeight="1">
      <c r="A979" s="1491"/>
      <c r="B979" s="1491"/>
      <c r="C979" s="1491"/>
      <c r="D979" s="1491"/>
      <c r="E979" s="1491"/>
      <c r="F979" s="1491"/>
      <c r="G979" s="1491"/>
      <c r="H979" s="1491"/>
      <c r="I979" s="1491"/>
      <c r="J979" s="1491"/>
      <c r="K979" s="1490"/>
    </row>
    <row r="980" spans="1:11" s="1489" customFormat="1" ht="15.75" customHeight="1">
      <c r="A980" s="1491"/>
      <c r="B980" s="1491"/>
      <c r="C980" s="1491"/>
      <c r="D980" s="1491"/>
      <c r="E980" s="1491"/>
      <c r="F980" s="1491"/>
      <c r="G980" s="1491"/>
      <c r="H980" s="1491"/>
      <c r="I980" s="1491"/>
      <c r="J980" s="1491"/>
      <c r="K980" s="1490"/>
    </row>
    <row r="981" spans="1:11" s="1489" customFormat="1" ht="15.75" customHeight="1">
      <c r="A981" s="1491"/>
      <c r="B981" s="1491"/>
      <c r="C981" s="1491"/>
      <c r="D981" s="1491"/>
      <c r="E981" s="1491"/>
      <c r="F981" s="1491"/>
      <c r="G981" s="1491"/>
      <c r="H981" s="1491"/>
      <c r="I981" s="1491"/>
      <c r="J981" s="1491"/>
      <c r="K981" s="1490"/>
    </row>
    <row r="982" spans="1:11" s="1489" customFormat="1" ht="15.75" customHeight="1">
      <c r="A982" s="1491"/>
      <c r="B982" s="1491"/>
      <c r="C982" s="1491"/>
      <c r="D982" s="1491"/>
      <c r="E982" s="1491"/>
      <c r="F982" s="1491"/>
      <c r="G982" s="1491"/>
      <c r="H982" s="1491"/>
      <c r="I982" s="1491"/>
      <c r="J982" s="1491"/>
      <c r="K982" s="1490"/>
    </row>
    <row r="983" spans="1:11" s="1489" customFormat="1" ht="15.75" customHeight="1">
      <c r="A983" s="1491"/>
      <c r="B983" s="1491"/>
      <c r="C983" s="1491"/>
      <c r="D983" s="1491"/>
      <c r="E983" s="1491"/>
      <c r="F983" s="1491"/>
      <c r="G983" s="1491"/>
      <c r="H983" s="1491"/>
      <c r="I983" s="1491"/>
      <c r="J983" s="1491"/>
      <c r="K983" s="1490"/>
    </row>
    <row r="984" spans="1:11" s="1489" customFormat="1" ht="15.75" customHeight="1">
      <c r="A984" s="1491"/>
      <c r="B984" s="1491"/>
      <c r="C984" s="1491"/>
      <c r="D984" s="1491"/>
      <c r="E984" s="1491"/>
      <c r="F984" s="1491"/>
      <c r="G984" s="1491"/>
      <c r="H984" s="1491"/>
      <c r="I984" s="1491"/>
      <c r="J984" s="1491"/>
      <c r="K984" s="1490"/>
    </row>
    <row r="985" spans="1:11" s="1489" customFormat="1" ht="15.75" customHeight="1">
      <c r="A985" s="1491"/>
      <c r="B985" s="1491"/>
      <c r="C985" s="1491"/>
      <c r="D985" s="1491"/>
      <c r="E985" s="1491"/>
      <c r="F985" s="1491"/>
      <c r="G985" s="1491"/>
      <c r="H985" s="1491"/>
      <c r="I985" s="1491"/>
      <c r="J985" s="1491"/>
      <c r="K985" s="1490"/>
    </row>
    <row r="986" spans="1:11" s="1489" customFormat="1" ht="15.75" customHeight="1">
      <c r="A986" s="1491"/>
      <c r="B986" s="1491"/>
      <c r="C986" s="1491"/>
      <c r="D986" s="1491"/>
      <c r="E986" s="1491"/>
      <c r="F986" s="1491"/>
      <c r="G986" s="1491"/>
      <c r="H986" s="1491"/>
      <c r="I986" s="1491"/>
      <c r="J986" s="1491"/>
      <c r="K986" s="1490"/>
    </row>
    <row r="987" spans="1:11" s="1489" customFormat="1" ht="15.75" customHeight="1">
      <c r="A987" s="1491"/>
      <c r="B987" s="1491"/>
      <c r="C987" s="1491"/>
      <c r="D987" s="1491"/>
      <c r="E987" s="1491"/>
      <c r="F987" s="1491"/>
      <c r="G987" s="1491"/>
      <c r="H987" s="1491"/>
      <c r="I987" s="1491"/>
      <c r="J987" s="1491"/>
      <c r="K987" s="1490"/>
    </row>
    <row r="988" spans="1:11" s="1489" customFormat="1" ht="15.75" customHeight="1">
      <c r="A988" s="1491"/>
      <c r="B988" s="1491"/>
      <c r="C988" s="1491"/>
      <c r="D988" s="1491"/>
      <c r="E988" s="1491"/>
      <c r="F988" s="1491"/>
      <c r="G988" s="1491"/>
      <c r="H988" s="1491"/>
      <c r="I988" s="1491"/>
      <c r="J988" s="1491"/>
      <c r="K988" s="1490"/>
    </row>
    <row r="989" spans="1:11" s="1489" customFormat="1" ht="15.75" customHeight="1">
      <c r="A989" s="1491"/>
      <c r="B989" s="1491"/>
      <c r="C989" s="1491"/>
      <c r="D989" s="1491"/>
      <c r="E989" s="1491"/>
      <c r="F989" s="1491"/>
      <c r="G989" s="1491"/>
      <c r="H989" s="1491"/>
      <c r="I989" s="1491"/>
      <c r="J989" s="1491"/>
      <c r="K989" s="1490"/>
    </row>
    <row r="990" spans="1:11" s="1489" customFormat="1" ht="15.75" customHeight="1">
      <c r="A990" s="1491"/>
      <c r="B990" s="1491"/>
      <c r="C990" s="1491"/>
      <c r="D990" s="1491"/>
      <c r="E990" s="1491"/>
      <c r="F990" s="1491"/>
      <c r="G990" s="1491"/>
      <c r="H990" s="1491"/>
      <c r="I990" s="1491"/>
      <c r="J990" s="1491"/>
      <c r="K990" s="1490"/>
    </row>
    <row r="991" spans="1:11" s="1489" customFormat="1" ht="15.75" customHeight="1">
      <c r="A991" s="1491"/>
      <c r="B991" s="1491"/>
      <c r="C991" s="1491"/>
      <c r="D991" s="1491"/>
      <c r="E991" s="1491"/>
      <c r="F991" s="1491"/>
      <c r="G991" s="1491"/>
      <c r="H991" s="1491"/>
      <c r="I991" s="1491"/>
      <c r="J991" s="1491"/>
      <c r="K991" s="1490"/>
    </row>
    <row r="992" spans="1:11" s="1489" customFormat="1" ht="15.75" customHeight="1">
      <c r="A992" s="1491"/>
      <c r="B992" s="1491"/>
      <c r="C992" s="1491"/>
      <c r="D992" s="1491"/>
      <c r="E992" s="1491"/>
      <c r="F992" s="1491"/>
      <c r="G992" s="1491"/>
      <c r="H992" s="1491"/>
      <c r="I992" s="1491"/>
      <c r="J992" s="1491"/>
      <c r="K992" s="1490"/>
    </row>
    <row r="993" spans="1:11" s="1489" customFormat="1" ht="15.75" customHeight="1">
      <c r="A993" s="1491"/>
      <c r="B993" s="1491"/>
      <c r="C993" s="1491"/>
      <c r="D993" s="1491"/>
      <c r="E993" s="1491"/>
      <c r="F993" s="1491"/>
      <c r="G993" s="1491"/>
      <c r="H993" s="1491"/>
      <c r="I993" s="1491"/>
      <c r="J993" s="1491"/>
      <c r="K993" s="1490"/>
    </row>
    <row r="994" spans="1:11" s="1489" customFormat="1" ht="15.75" customHeight="1">
      <c r="A994" s="1491"/>
      <c r="B994" s="1491"/>
      <c r="C994" s="1491"/>
      <c r="D994" s="1491"/>
      <c r="E994" s="1491"/>
      <c r="F994" s="1491"/>
      <c r="G994" s="1491"/>
      <c r="H994" s="1491"/>
      <c r="I994" s="1491"/>
      <c r="J994" s="1491"/>
      <c r="K994" s="1490"/>
    </row>
    <row r="995" spans="1:11" s="1489" customFormat="1" ht="15.75" customHeight="1">
      <c r="A995" s="1491"/>
      <c r="B995" s="1491"/>
      <c r="C995" s="1491"/>
      <c r="D995" s="1491"/>
      <c r="E995" s="1491"/>
      <c r="F995" s="1491"/>
      <c r="G995" s="1491"/>
      <c r="H995" s="1491"/>
      <c r="I995" s="1491"/>
      <c r="J995" s="1491"/>
      <c r="K995" s="1490"/>
    </row>
    <row r="996" spans="1:11" s="1489" customFormat="1" ht="15.75" customHeight="1">
      <c r="A996" s="1491"/>
      <c r="B996" s="1491"/>
      <c r="C996" s="1491"/>
      <c r="D996" s="1491"/>
      <c r="E996" s="1491"/>
      <c r="F996" s="1491"/>
      <c r="G996" s="1491"/>
      <c r="H996" s="1491"/>
      <c r="I996" s="1491"/>
      <c r="J996" s="1491"/>
      <c r="K996" s="1490"/>
    </row>
    <row r="997" spans="1:11" s="1489" customFormat="1" ht="15.75" customHeight="1">
      <c r="A997" s="1491"/>
      <c r="B997" s="1491"/>
      <c r="C997" s="1491"/>
      <c r="D997" s="1491"/>
      <c r="E997" s="1491"/>
      <c r="F997" s="1491"/>
      <c r="G997" s="1491"/>
      <c r="H997" s="1491"/>
      <c r="I997" s="1491"/>
      <c r="J997" s="1491"/>
      <c r="K997" s="1490"/>
    </row>
    <row r="998" spans="1:11" s="1489" customFormat="1" ht="15.75" customHeight="1">
      <c r="A998" s="1491"/>
      <c r="B998" s="1491"/>
      <c r="C998" s="1491"/>
      <c r="D998" s="1491"/>
      <c r="E998" s="1491"/>
      <c r="F998" s="1491"/>
      <c r="G998" s="1491"/>
      <c r="H998" s="1491"/>
      <c r="I998" s="1491"/>
      <c r="J998" s="1491"/>
      <c r="K998" s="1490"/>
    </row>
    <row r="999" spans="1:11" s="1489" customFormat="1" ht="15.75" customHeight="1">
      <c r="A999" s="1491"/>
      <c r="B999" s="1491"/>
      <c r="C999" s="1491"/>
      <c r="D999" s="1491"/>
      <c r="E999" s="1491"/>
      <c r="F999" s="1491"/>
      <c r="G999" s="1491"/>
      <c r="H999" s="1491"/>
      <c r="I999" s="1491"/>
      <c r="J999" s="1491"/>
      <c r="K999" s="1490"/>
    </row>
    <row r="1000" spans="1:11" s="1489" customFormat="1" ht="15.75" customHeight="1">
      <c r="A1000" s="1491"/>
      <c r="B1000" s="1491"/>
      <c r="C1000" s="1491"/>
      <c r="D1000" s="1491"/>
      <c r="E1000" s="1491"/>
      <c r="F1000" s="1491"/>
      <c r="G1000" s="1491"/>
      <c r="H1000" s="1491"/>
      <c r="I1000" s="1491"/>
      <c r="J1000" s="1491"/>
      <c r="K1000" s="1490"/>
    </row>
    <row r="1001" spans="1:11" s="1489" customFormat="1" ht="15.75" customHeight="1">
      <c r="A1001" s="1491"/>
      <c r="B1001" s="1488"/>
      <c r="C1001" s="1491"/>
      <c r="D1001" s="1491"/>
      <c r="E1001" s="1491"/>
      <c r="F1001" s="1491"/>
      <c r="G1001" s="1491"/>
      <c r="H1001" s="1491"/>
      <c r="I1001" s="1491"/>
      <c r="J1001" s="1491"/>
      <c r="K1001" s="1490"/>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87"/>
  <sheetViews>
    <sheetView showGridLines="0" workbookViewId="0">
      <selection activeCell="M38" sqref="M38"/>
    </sheetView>
  </sheetViews>
  <sheetFormatPr defaultColWidth="14.42578125" defaultRowHeight="15" customHeight="1"/>
  <cols>
    <col min="1" max="1" width="6.42578125" style="1488" customWidth="1"/>
    <col min="2" max="2" width="5.140625" style="1488" customWidth="1"/>
    <col min="3" max="3" width="26.42578125" style="1488" customWidth="1"/>
    <col min="4" max="4" width="12.7109375" style="1488" customWidth="1"/>
    <col min="5" max="5" width="15.28515625" style="1488" customWidth="1"/>
    <col min="6" max="6" width="12.7109375" style="1488" customWidth="1"/>
    <col min="7" max="7" width="16.140625" style="1488" customWidth="1"/>
    <col min="8" max="8" width="15.5703125" style="1488" customWidth="1"/>
    <col min="9" max="9" width="11.42578125" style="1488" customWidth="1"/>
    <col min="10" max="10" width="10.42578125" style="1488" customWidth="1"/>
    <col min="11" max="11" width="9.85546875" style="1488" customWidth="1"/>
    <col min="12" max="12" width="8.5703125" style="1488" customWidth="1"/>
    <col min="13" max="13" width="21.140625" style="1543" customWidth="1"/>
    <col min="14" max="14" width="12.140625" style="1543" bestFit="1" customWidth="1"/>
    <col min="15" max="15" width="8.5703125" style="1543" customWidth="1"/>
    <col min="16" max="21" width="8.5703125" style="1488" customWidth="1"/>
    <col min="22" max="16384" width="14.42578125" style="1488"/>
  </cols>
  <sheetData>
    <row r="1" spans="1:21" ht="15" customHeight="1">
      <c r="A1" s="1493"/>
      <c r="B1" s="2862" t="s">
        <v>1376</v>
      </c>
      <c r="C1" s="2863"/>
      <c r="D1" s="2863"/>
      <c r="E1" s="2863"/>
      <c r="F1" s="2863"/>
      <c r="G1" s="2863"/>
      <c r="H1" s="2863"/>
      <c r="I1" s="2863"/>
      <c r="J1" s="2863"/>
      <c r="K1" s="1493"/>
      <c r="L1" s="1493"/>
      <c r="M1" s="1545"/>
      <c r="N1" s="1545"/>
      <c r="O1" s="1545"/>
      <c r="P1" s="1493"/>
      <c r="Q1" s="1493"/>
      <c r="R1" s="1493"/>
      <c r="S1" s="1493"/>
      <c r="T1" s="1493"/>
      <c r="U1" s="1493"/>
    </row>
    <row r="2" spans="1:21" ht="15" customHeight="1">
      <c r="A2" s="1493"/>
      <c r="B2" s="2878" t="s">
        <v>1375</v>
      </c>
      <c r="C2" s="2863"/>
      <c r="D2" s="2863"/>
      <c r="E2" s="2863"/>
      <c r="F2" s="2863"/>
      <c r="G2" s="2863"/>
      <c r="H2" s="2863"/>
      <c r="I2" s="2863"/>
      <c r="J2" s="2863"/>
      <c r="K2" s="1493"/>
      <c r="L2" s="1493"/>
      <c r="M2" s="1545"/>
      <c r="N2" s="1545"/>
      <c r="O2" s="1545"/>
      <c r="P2" s="1493"/>
      <c r="Q2" s="1493"/>
      <c r="R2" s="1493"/>
      <c r="S2" s="1493"/>
      <c r="T2" s="1493"/>
      <c r="U2" s="1493"/>
    </row>
    <row r="3" spans="1:21" ht="15" customHeight="1">
      <c r="A3" s="1493"/>
      <c r="B3" s="2878"/>
      <c r="C3" s="2863"/>
      <c r="D3" s="2863"/>
      <c r="E3" s="2863"/>
      <c r="F3" s="2863"/>
      <c r="G3" s="2863"/>
      <c r="H3" s="2863"/>
      <c r="I3" s="2863"/>
      <c r="J3" s="2863"/>
      <c r="K3" s="1493"/>
      <c r="L3" s="1493"/>
      <c r="M3" s="1545"/>
      <c r="N3" s="1545"/>
      <c r="O3" s="1545"/>
      <c r="P3" s="1493"/>
      <c r="Q3" s="1493"/>
      <c r="R3" s="1493"/>
      <c r="S3" s="1493"/>
      <c r="T3" s="1493"/>
      <c r="U3" s="1493"/>
    </row>
    <row r="4" spans="1:21" ht="15" customHeight="1" thickBot="1">
      <c r="A4" s="1493"/>
      <c r="B4" s="2864" t="s">
        <v>140</v>
      </c>
      <c r="C4" s="2865"/>
      <c r="D4" s="2865"/>
      <c r="E4" s="2865"/>
      <c r="F4" s="2865"/>
      <c r="G4" s="2865"/>
      <c r="H4" s="2865"/>
      <c r="I4" s="2865"/>
      <c r="J4" s="2865"/>
      <c r="K4" s="1493"/>
      <c r="L4" s="1493"/>
      <c r="M4" s="1554"/>
      <c r="N4" s="1545"/>
      <c r="O4" s="1545"/>
      <c r="P4" s="1493"/>
      <c r="Q4" s="1493"/>
      <c r="R4" s="1493"/>
      <c r="S4" s="1493"/>
      <c r="T4" s="1493"/>
      <c r="U4" s="1493"/>
    </row>
    <row r="5" spans="1:21" ht="21" customHeight="1" thickTop="1">
      <c r="A5" s="1493"/>
      <c r="B5" s="2879" t="s">
        <v>141</v>
      </c>
      <c r="C5" s="2880" t="s">
        <v>66</v>
      </c>
      <c r="D5" s="2882" t="s">
        <v>1306</v>
      </c>
      <c r="E5" s="2871"/>
      <c r="F5" s="2874" t="s">
        <v>1305</v>
      </c>
      <c r="G5" s="2871"/>
      <c r="H5" s="1583" t="s">
        <v>266</v>
      </c>
      <c r="I5" s="2875" t="s">
        <v>1304</v>
      </c>
      <c r="J5" s="2873"/>
      <c r="K5" s="1493"/>
      <c r="L5" s="1493"/>
      <c r="M5" s="1554"/>
      <c r="N5" s="1545"/>
      <c r="O5" s="1545"/>
      <c r="P5" s="1493"/>
      <c r="Q5" s="1493"/>
      <c r="R5" s="1493"/>
      <c r="S5" s="1493"/>
      <c r="T5" s="1493"/>
      <c r="U5" s="1493"/>
    </row>
    <row r="6" spans="1:21" ht="17.100000000000001" customHeight="1">
      <c r="A6" s="1493"/>
      <c r="B6" s="2867"/>
      <c r="C6" s="2881"/>
      <c r="D6" s="1542" t="s">
        <v>1303</v>
      </c>
      <c r="E6" s="1541" t="s">
        <v>520</v>
      </c>
      <c r="F6" s="1542" t="s">
        <v>67</v>
      </c>
      <c r="G6" s="1541" t="s">
        <v>520</v>
      </c>
      <c r="H6" s="1541" t="s">
        <v>520</v>
      </c>
      <c r="I6" s="1582" t="s">
        <v>73</v>
      </c>
      <c r="J6" s="1581" t="s">
        <v>263</v>
      </c>
      <c r="K6" s="1493"/>
      <c r="L6" s="1493"/>
      <c r="M6" s="1554"/>
      <c r="N6" s="1545"/>
      <c r="O6" s="1545"/>
      <c r="P6" s="1493"/>
      <c r="Q6" s="1493"/>
      <c r="R6" s="1493"/>
      <c r="S6" s="1493"/>
      <c r="T6" s="1493"/>
      <c r="U6" s="1493"/>
    </row>
    <row r="7" spans="1:21" ht="15" customHeight="1">
      <c r="A7" s="1493"/>
      <c r="B7" s="1580"/>
      <c r="C7" s="1566" t="s">
        <v>1374</v>
      </c>
      <c r="D7" s="1565">
        <v>64959.40534071</v>
      </c>
      <c r="E7" s="1567">
        <v>16773.352118000003</v>
      </c>
      <c r="F7" s="1566">
        <v>98161.835333280003</v>
      </c>
      <c r="G7" s="1565">
        <v>19846.442708899995</v>
      </c>
      <c r="H7" s="1565">
        <v>49067.190370600008</v>
      </c>
      <c r="I7" s="1579">
        <v>18.321266788420676</v>
      </c>
      <c r="J7" s="1578">
        <v>147.2341824189792</v>
      </c>
      <c r="K7" s="1548"/>
      <c r="L7" s="1548"/>
      <c r="M7" s="1554"/>
      <c r="N7" s="1554"/>
      <c r="O7" s="1545"/>
      <c r="P7" s="1493"/>
      <c r="Q7" s="1493"/>
      <c r="R7" s="1493"/>
      <c r="S7" s="1493"/>
      <c r="T7" s="1493"/>
      <c r="U7" s="1493"/>
    </row>
    <row r="8" spans="1:21" ht="15" customHeight="1">
      <c r="A8" s="1493"/>
      <c r="B8" s="1576">
        <v>1</v>
      </c>
      <c r="C8" s="1575" t="s">
        <v>1373</v>
      </c>
      <c r="D8" s="1574">
        <v>204.54895405000002</v>
      </c>
      <c r="E8" s="1573">
        <v>19.946199579999998</v>
      </c>
      <c r="F8" s="1572">
        <v>474.91628085000002</v>
      </c>
      <c r="G8" s="1571">
        <v>98.522175300000001</v>
      </c>
      <c r="H8" s="1571">
        <v>111.84472959999999</v>
      </c>
      <c r="I8" s="1570">
        <v>393.93958435464532</v>
      </c>
      <c r="J8" s="1569">
        <v>13.522391542241952</v>
      </c>
      <c r="K8" s="1548"/>
      <c r="L8" s="1493"/>
      <c r="M8" s="1554"/>
      <c r="N8" s="1554"/>
      <c r="O8" s="1545"/>
      <c r="P8" s="1493"/>
      <c r="Q8" s="1493"/>
      <c r="R8" s="1493"/>
      <c r="S8" s="1493"/>
      <c r="T8" s="1493"/>
      <c r="U8" s="1493"/>
    </row>
    <row r="9" spans="1:21" ht="15" customHeight="1">
      <c r="A9" s="1493"/>
      <c r="B9" s="1576">
        <v>2</v>
      </c>
      <c r="C9" s="1575" t="s">
        <v>1334</v>
      </c>
      <c r="D9" s="1574">
        <v>4007.2664679999998</v>
      </c>
      <c r="E9" s="1573">
        <v>1254.714248</v>
      </c>
      <c r="F9" s="1572">
        <v>6935.9302239999997</v>
      </c>
      <c r="G9" s="1571">
        <v>1468.6472000000001</v>
      </c>
      <c r="H9" s="1571">
        <v>1279.5544</v>
      </c>
      <c r="I9" s="1570">
        <v>17.05033256305224</v>
      </c>
      <c r="J9" s="1569">
        <v>-12.875304565997892</v>
      </c>
      <c r="K9" s="1533"/>
      <c r="L9" s="1493"/>
      <c r="M9" s="1554"/>
      <c r="N9" s="1554"/>
      <c r="O9" s="1545"/>
      <c r="P9" s="1493"/>
      <c r="Q9" s="1493"/>
      <c r="R9" s="1493"/>
      <c r="S9" s="1493"/>
      <c r="T9" s="1493"/>
      <c r="U9" s="1493"/>
    </row>
    <row r="10" spans="1:21" ht="15" customHeight="1">
      <c r="A10" s="1493"/>
      <c r="B10" s="1576">
        <v>3</v>
      </c>
      <c r="C10" s="1575" t="s">
        <v>1372</v>
      </c>
      <c r="D10" s="1574">
        <v>195.40499299999999</v>
      </c>
      <c r="E10" s="1573">
        <v>55.884609000000005</v>
      </c>
      <c r="F10" s="1572">
        <v>30.801919999999999</v>
      </c>
      <c r="G10" s="1571">
        <v>25.088000000000001</v>
      </c>
      <c r="H10" s="1571">
        <v>119.05024</v>
      </c>
      <c r="I10" s="1570">
        <v>-55.107496591771806</v>
      </c>
      <c r="J10" s="1569">
        <v>374.5306122448979</v>
      </c>
      <c r="K10" s="1548"/>
      <c r="L10" s="1493"/>
      <c r="M10" s="1554"/>
      <c r="N10" s="1554"/>
      <c r="O10" s="1545"/>
      <c r="P10" s="1493"/>
      <c r="Q10" s="1493"/>
      <c r="R10" s="1493"/>
      <c r="S10" s="1493"/>
      <c r="T10" s="1493"/>
      <c r="U10" s="1493"/>
    </row>
    <row r="11" spans="1:21" ht="15" customHeight="1">
      <c r="A11" s="1493"/>
      <c r="B11" s="1576">
        <v>4</v>
      </c>
      <c r="C11" s="1575" t="s">
        <v>1371</v>
      </c>
      <c r="D11" s="1574">
        <v>61.883760409999994</v>
      </c>
      <c r="E11" s="1573">
        <v>6.3994960000000001</v>
      </c>
      <c r="F11" s="1572">
        <v>142.95700315000002</v>
      </c>
      <c r="G11" s="1571">
        <v>21.495912000000001</v>
      </c>
      <c r="H11" s="1571">
        <v>28.713975999999999</v>
      </c>
      <c r="I11" s="1570">
        <v>235.90007713107406</v>
      </c>
      <c r="J11" s="1569">
        <v>33.5787753504015</v>
      </c>
      <c r="K11" s="1548"/>
      <c r="L11" s="1493"/>
      <c r="M11" s="1554"/>
      <c r="N11" s="1554"/>
      <c r="O11" s="1545"/>
      <c r="P11" s="1493"/>
      <c r="Q11" s="1493"/>
      <c r="R11" s="1493"/>
      <c r="S11" s="1493"/>
      <c r="T11" s="1493"/>
      <c r="U11" s="1493"/>
    </row>
    <row r="12" spans="1:21" ht="15" customHeight="1">
      <c r="A12" s="1493"/>
      <c r="B12" s="1576">
        <v>5</v>
      </c>
      <c r="C12" s="1575" t="s">
        <v>1370</v>
      </c>
      <c r="D12" s="1574">
        <v>487.9118186</v>
      </c>
      <c r="E12" s="1573">
        <v>153.63149229999999</v>
      </c>
      <c r="F12" s="1572">
        <v>442.90924079000001</v>
      </c>
      <c r="G12" s="1571">
        <v>125.5016617</v>
      </c>
      <c r="H12" s="1571">
        <v>54.670454499999998</v>
      </c>
      <c r="I12" s="1570">
        <v>-18.309937747053961</v>
      </c>
      <c r="J12" s="1569">
        <v>-56.43846164309393</v>
      </c>
      <c r="K12" s="1548"/>
      <c r="L12" s="1493"/>
      <c r="M12" s="1554"/>
      <c r="N12" s="1554"/>
      <c r="O12" s="1545"/>
      <c r="P12" s="1493"/>
      <c r="Q12" s="1493"/>
      <c r="R12" s="1493"/>
      <c r="S12" s="1493"/>
      <c r="T12" s="1493"/>
      <c r="U12" s="1493"/>
    </row>
    <row r="13" spans="1:21" ht="15" customHeight="1">
      <c r="A13" s="1493"/>
      <c r="B13" s="1576">
        <v>6</v>
      </c>
      <c r="C13" s="1575" t="s">
        <v>1369</v>
      </c>
      <c r="D13" s="1574">
        <v>4.4212999999999996</v>
      </c>
      <c r="E13" s="1573">
        <v>3.7347999999999999</v>
      </c>
      <c r="F13" s="1572">
        <v>12.35136</v>
      </c>
      <c r="G13" s="1571">
        <v>7.8041600000000004</v>
      </c>
      <c r="H13" s="1571">
        <v>0.64664999999999995</v>
      </c>
      <c r="I13" s="1570">
        <v>108.9579093927386</v>
      </c>
      <c r="J13" s="1569">
        <v>-91.714034566180089</v>
      </c>
      <c r="K13" s="1548"/>
      <c r="L13" s="1493"/>
      <c r="M13" s="1554"/>
      <c r="N13" s="1554"/>
      <c r="O13" s="1545"/>
      <c r="P13" s="1493"/>
      <c r="Q13" s="1493"/>
      <c r="R13" s="1493"/>
      <c r="S13" s="1493"/>
      <c r="T13" s="1493"/>
      <c r="U13" s="1493"/>
    </row>
    <row r="14" spans="1:21" ht="15" customHeight="1">
      <c r="A14" s="1493"/>
      <c r="B14" s="1576">
        <v>7</v>
      </c>
      <c r="C14" s="1575" t="s">
        <v>1368</v>
      </c>
      <c r="D14" s="1574">
        <v>94.240592730000003</v>
      </c>
      <c r="E14" s="1573">
        <v>20.3782918</v>
      </c>
      <c r="F14" s="1572">
        <v>48.756976100000003</v>
      </c>
      <c r="G14" s="1571">
        <v>18.017324800000001</v>
      </c>
      <c r="H14" s="1571">
        <v>3.8715512999999997</v>
      </c>
      <c r="I14" s="1570">
        <v>-11.585696304535197</v>
      </c>
      <c r="J14" s="1569">
        <v>-78.512063566728841</v>
      </c>
      <c r="K14" s="1548"/>
      <c r="L14" s="1493"/>
      <c r="M14" s="1554"/>
      <c r="N14" s="1554"/>
      <c r="O14" s="1545"/>
      <c r="P14" s="1493"/>
      <c r="Q14" s="1493"/>
      <c r="R14" s="1493"/>
      <c r="S14" s="1493"/>
      <c r="T14" s="1493"/>
      <c r="U14" s="1493"/>
    </row>
    <row r="15" spans="1:21" ht="15" customHeight="1">
      <c r="A15" s="1493"/>
      <c r="B15" s="1576">
        <v>8</v>
      </c>
      <c r="C15" s="1575" t="s">
        <v>1367</v>
      </c>
      <c r="D15" s="1574">
        <v>400.22087900000002</v>
      </c>
      <c r="E15" s="1573">
        <v>127.63067100000001</v>
      </c>
      <c r="F15" s="1572">
        <v>375.43302399999999</v>
      </c>
      <c r="G15" s="1571">
        <v>165.05697599999999</v>
      </c>
      <c r="H15" s="1571">
        <v>132.82472000000001</v>
      </c>
      <c r="I15" s="1570">
        <v>29.323911491462717</v>
      </c>
      <c r="J15" s="1569">
        <v>-19.527957424834909</v>
      </c>
      <c r="K15" s="1548"/>
      <c r="L15" s="1493"/>
      <c r="M15" s="1554"/>
      <c r="N15" s="1554"/>
      <c r="O15" s="1545"/>
      <c r="P15" s="1493"/>
      <c r="Q15" s="1493"/>
      <c r="R15" s="1493"/>
      <c r="S15" s="1493"/>
      <c r="T15" s="1493"/>
      <c r="U15" s="1493"/>
    </row>
    <row r="16" spans="1:21" ht="15" customHeight="1">
      <c r="A16" s="1493"/>
      <c r="B16" s="1576">
        <v>9</v>
      </c>
      <c r="C16" s="1575" t="s">
        <v>1366</v>
      </c>
      <c r="D16" s="1574">
        <v>53.928938580000001</v>
      </c>
      <c r="E16" s="1573">
        <v>21.400644379999999</v>
      </c>
      <c r="F16" s="1572">
        <v>17.181497579999998</v>
      </c>
      <c r="G16" s="1571">
        <v>0.7480272</v>
      </c>
      <c r="H16" s="1571">
        <v>11.772331699999999</v>
      </c>
      <c r="I16" s="1570">
        <v>-96.504651043596283</v>
      </c>
      <c r="J16" s="1569" t="s">
        <v>74</v>
      </c>
      <c r="K16" s="1548"/>
      <c r="L16" s="1493"/>
      <c r="M16" s="1554"/>
      <c r="N16" s="1554"/>
      <c r="O16" s="1545"/>
      <c r="P16" s="1493"/>
      <c r="Q16" s="1493"/>
      <c r="R16" s="1493"/>
      <c r="S16" s="1493"/>
      <c r="T16" s="1493"/>
      <c r="U16" s="1493"/>
    </row>
    <row r="17" spans="1:21" ht="15" customHeight="1">
      <c r="A17" s="1493"/>
      <c r="B17" s="1576">
        <v>10</v>
      </c>
      <c r="C17" s="1575" t="s">
        <v>1327</v>
      </c>
      <c r="D17" s="1574">
        <v>926.88951078999992</v>
      </c>
      <c r="E17" s="1573">
        <v>40.790238190000004</v>
      </c>
      <c r="F17" s="1572">
        <v>1248.55376725</v>
      </c>
      <c r="G17" s="1571">
        <v>265.09960699999999</v>
      </c>
      <c r="H17" s="1571">
        <v>144.0785941</v>
      </c>
      <c r="I17" s="1570" t="s">
        <v>74</v>
      </c>
      <c r="J17" s="1569">
        <v>-45.651147608076236</v>
      </c>
      <c r="K17" s="1548"/>
      <c r="L17" s="1493"/>
      <c r="M17" s="1554"/>
      <c r="N17" s="1554"/>
      <c r="O17" s="1545"/>
      <c r="P17" s="1493"/>
      <c r="Q17" s="1493"/>
      <c r="R17" s="1493"/>
      <c r="S17" s="1493"/>
      <c r="T17" s="1493"/>
      <c r="U17" s="1493"/>
    </row>
    <row r="18" spans="1:21" ht="15" customHeight="1">
      <c r="A18" s="1493"/>
      <c r="B18" s="1576">
        <v>11</v>
      </c>
      <c r="C18" s="1575" t="s">
        <v>1336</v>
      </c>
      <c r="D18" s="1574">
        <v>3430.2274199200001</v>
      </c>
      <c r="E18" s="1573">
        <v>988.6287744199999</v>
      </c>
      <c r="F18" s="1572">
        <v>4215.7903117899996</v>
      </c>
      <c r="G18" s="1571">
        <v>997.54494879999993</v>
      </c>
      <c r="H18" s="1571">
        <v>1514.7456850999999</v>
      </c>
      <c r="I18" s="1570">
        <v>0.90187283747946712</v>
      </c>
      <c r="J18" s="1569">
        <v>51.847361557207861</v>
      </c>
      <c r="K18" s="1548"/>
      <c r="L18" s="1493"/>
      <c r="M18" s="1554"/>
      <c r="N18" s="1554"/>
      <c r="O18" s="1545"/>
      <c r="P18" s="1493"/>
      <c r="Q18" s="1493"/>
      <c r="R18" s="1493"/>
      <c r="S18" s="1493"/>
      <c r="T18" s="1493"/>
      <c r="U18" s="1493"/>
    </row>
    <row r="19" spans="1:21" ht="15" customHeight="1">
      <c r="A19" s="1493"/>
      <c r="B19" s="1576">
        <v>12</v>
      </c>
      <c r="C19" s="1575" t="s">
        <v>1338</v>
      </c>
      <c r="D19" s="1574">
        <v>5262.2016643699999</v>
      </c>
      <c r="E19" s="1573">
        <v>1293.4244989199999</v>
      </c>
      <c r="F19" s="1572">
        <v>6705.0962737099999</v>
      </c>
      <c r="G19" s="1571">
        <v>1601.4270971999999</v>
      </c>
      <c r="H19" s="1571">
        <v>2228.8546391</v>
      </c>
      <c r="I19" s="1570">
        <v>23.81295533965686</v>
      </c>
      <c r="J19" s="1569">
        <v>39.179275971851602</v>
      </c>
      <c r="K19" s="1548"/>
      <c r="L19" s="1493"/>
      <c r="M19" s="1554"/>
      <c r="N19" s="1554"/>
      <c r="O19" s="1545"/>
      <c r="P19" s="1493"/>
      <c r="Q19" s="1493"/>
      <c r="R19" s="1493"/>
      <c r="S19" s="1493"/>
      <c r="T19" s="1493"/>
      <c r="U19" s="1493"/>
    </row>
    <row r="20" spans="1:21" ht="15" customHeight="1">
      <c r="A20" s="1493"/>
      <c r="B20" s="1576"/>
      <c r="C20" s="1575" t="s">
        <v>1365</v>
      </c>
      <c r="D20" s="1574">
        <v>312.76492610000003</v>
      </c>
      <c r="E20" s="1573">
        <v>80.833429499999994</v>
      </c>
      <c r="F20" s="1572">
        <v>407.46488386999999</v>
      </c>
      <c r="G20" s="1571">
        <v>96.588117999999994</v>
      </c>
      <c r="H20" s="1571">
        <v>142.44060150000001</v>
      </c>
      <c r="I20" s="1570">
        <v>19.49031310121514</v>
      </c>
      <c r="J20" s="1569">
        <v>47.472178203120194</v>
      </c>
      <c r="K20" s="1548"/>
      <c r="L20" s="1493"/>
      <c r="M20" s="1554"/>
      <c r="N20" s="1554"/>
      <c r="O20" s="1545"/>
      <c r="P20" s="1493"/>
      <c r="Q20" s="1493"/>
      <c r="R20" s="1493"/>
      <c r="S20" s="1493"/>
      <c r="T20" s="1493"/>
      <c r="U20" s="1493"/>
    </row>
    <row r="21" spans="1:21" ht="15" customHeight="1">
      <c r="A21" s="1493"/>
      <c r="B21" s="1576"/>
      <c r="C21" s="1575" t="s">
        <v>1364</v>
      </c>
      <c r="D21" s="1574">
        <v>4949.4367382700002</v>
      </c>
      <c r="E21" s="1573">
        <v>1212.5910694199999</v>
      </c>
      <c r="F21" s="1572">
        <v>6297.6313898400003</v>
      </c>
      <c r="G21" s="1571">
        <v>1504.8389792</v>
      </c>
      <c r="H21" s="1571">
        <v>2086.4140376</v>
      </c>
      <c r="I21" s="1570">
        <v>24.101110188761865</v>
      </c>
      <c r="J21" s="1569">
        <v>38.646995887172999</v>
      </c>
      <c r="K21" s="1548"/>
      <c r="L21" s="1493"/>
      <c r="M21" s="1554"/>
      <c r="N21" s="1554"/>
      <c r="O21" s="1545"/>
      <c r="P21" s="1493"/>
      <c r="Q21" s="1493"/>
      <c r="R21" s="1493"/>
      <c r="S21" s="1493"/>
      <c r="T21" s="1493"/>
      <c r="U21" s="1493"/>
    </row>
    <row r="22" spans="1:21" ht="15" customHeight="1">
      <c r="A22" s="1493"/>
      <c r="B22" s="1576">
        <v>13</v>
      </c>
      <c r="C22" s="1575" t="s">
        <v>1363</v>
      </c>
      <c r="D22" s="1574">
        <v>40.003812689999997</v>
      </c>
      <c r="E22" s="1573">
        <v>22.067342789999998</v>
      </c>
      <c r="F22" s="1572">
        <v>15.087879699999998</v>
      </c>
      <c r="G22" s="1571">
        <v>9.5334685999999991</v>
      </c>
      <c r="H22" s="1571">
        <v>3.8268608999999998</v>
      </c>
      <c r="I22" s="1570">
        <v>-56.798293792217834</v>
      </c>
      <c r="J22" s="1569">
        <v>-59.858672005276233</v>
      </c>
      <c r="K22" s="1548"/>
      <c r="L22" s="1493"/>
      <c r="M22" s="1554"/>
      <c r="N22" s="1554"/>
      <c r="O22" s="1545"/>
      <c r="P22" s="1493"/>
      <c r="Q22" s="1493"/>
      <c r="R22" s="1493"/>
      <c r="S22" s="1493"/>
      <c r="T22" s="1493"/>
      <c r="U22" s="1493"/>
    </row>
    <row r="23" spans="1:21" ht="15" customHeight="1">
      <c r="A23" s="1493"/>
      <c r="B23" s="1576">
        <v>14</v>
      </c>
      <c r="C23" s="1575" t="s">
        <v>1329</v>
      </c>
      <c r="D23" s="1574">
        <v>975.8019564299999</v>
      </c>
      <c r="E23" s="1573">
        <v>406.25876784000002</v>
      </c>
      <c r="F23" s="1572">
        <v>1592.2397283900002</v>
      </c>
      <c r="G23" s="1571">
        <v>601.5044226</v>
      </c>
      <c r="H23" s="1571">
        <v>482.30027200000001</v>
      </c>
      <c r="I23" s="1570">
        <v>48.059431627305841</v>
      </c>
      <c r="J23" s="1569">
        <v>-19.817668186834037</v>
      </c>
      <c r="K23" s="1548"/>
      <c r="L23" s="1493"/>
      <c r="M23" s="1554"/>
      <c r="N23" s="1554"/>
      <c r="O23" s="1545"/>
      <c r="P23" s="1493"/>
      <c r="Q23" s="1493"/>
      <c r="R23" s="1493"/>
      <c r="S23" s="1493"/>
      <c r="T23" s="1493"/>
      <c r="U23" s="1493"/>
    </row>
    <row r="24" spans="1:21" ht="15" customHeight="1">
      <c r="A24" s="1493"/>
      <c r="B24" s="1576">
        <v>15</v>
      </c>
      <c r="C24" s="1575" t="s">
        <v>1362</v>
      </c>
      <c r="D24" s="1574">
        <v>26.084727999999998</v>
      </c>
      <c r="E24" s="1573">
        <v>3.4496000000000002</v>
      </c>
      <c r="F24" s="1572">
        <v>14.91408</v>
      </c>
      <c r="G24" s="1571">
        <v>5.3247999999999998</v>
      </c>
      <c r="H24" s="1571">
        <v>1.7527200000000001</v>
      </c>
      <c r="I24" s="1570">
        <v>54.3599257884972</v>
      </c>
      <c r="J24" s="1569">
        <v>-67.083834134615387</v>
      </c>
      <c r="K24" s="1548"/>
      <c r="L24" s="1493"/>
      <c r="M24" s="1554"/>
      <c r="N24" s="1554"/>
      <c r="O24" s="1545"/>
      <c r="P24" s="1493"/>
      <c r="Q24" s="1493"/>
      <c r="R24" s="1493"/>
      <c r="S24" s="1493"/>
      <c r="T24" s="1493"/>
      <c r="U24" s="1493"/>
    </row>
    <row r="25" spans="1:21" ht="15" customHeight="1">
      <c r="A25" s="1493"/>
      <c r="B25" s="1576">
        <v>16</v>
      </c>
      <c r="C25" s="1575" t="s">
        <v>1330</v>
      </c>
      <c r="D25" s="1574">
        <v>789.13657323000007</v>
      </c>
      <c r="E25" s="1573">
        <v>228.37978017</v>
      </c>
      <c r="F25" s="1572">
        <v>1401.21923649</v>
      </c>
      <c r="G25" s="1571">
        <v>466.17871719999999</v>
      </c>
      <c r="H25" s="1571">
        <v>426.5284661</v>
      </c>
      <c r="I25" s="1570">
        <v>104.12433922696161</v>
      </c>
      <c r="J25" s="1569">
        <v>-8.5053756503837175</v>
      </c>
      <c r="K25" s="1548"/>
      <c r="L25" s="1493"/>
      <c r="M25" s="1554"/>
      <c r="N25" s="1554"/>
      <c r="O25" s="1545"/>
      <c r="P25" s="1493"/>
      <c r="Q25" s="1493"/>
      <c r="R25" s="1493"/>
      <c r="S25" s="1493"/>
      <c r="T25" s="1493"/>
      <c r="U25" s="1493"/>
    </row>
    <row r="26" spans="1:21" ht="15" customHeight="1">
      <c r="A26" s="1493"/>
      <c r="B26" s="1576">
        <v>17</v>
      </c>
      <c r="C26" s="1575" t="s">
        <v>1337</v>
      </c>
      <c r="D26" s="1574">
        <v>1566.41427527</v>
      </c>
      <c r="E26" s="1573">
        <v>332.21210559999997</v>
      </c>
      <c r="F26" s="1572">
        <v>2265.9123589699998</v>
      </c>
      <c r="G26" s="1571">
        <v>447.08366510000002</v>
      </c>
      <c r="H26" s="1571">
        <v>1541.7194049000002</v>
      </c>
      <c r="I26" s="1570">
        <v>34.577776536027606</v>
      </c>
      <c r="J26" s="1569">
        <v>244.83912637585652</v>
      </c>
      <c r="K26" s="1548"/>
      <c r="L26" s="1493"/>
      <c r="M26" s="1554"/>
      <c r="N26" s="1554"/>
      <c r="O26" s="1545"/>
      <c r="P26" s="1493"/>
      <c r="Q26" s="1493"/>
      <c r="R26" s="1493"/>
      <c r="S26" s="1493"/>
      <c r="T26" s="1493"/>
      <c r="U26" s="1493"/>
    </row>
    <row r="27" spans="1:21" ht="15" customHeight="1">
      <c r="A27" s="1493"/>
      <c r="B27" s="1576">
        <v>18</v>
      </c>
      <c r="C27" s="1575" t="s">
        <v>1341</v>
      </c>
      <c r="D27" s="1574">
        <v>18317.979557369999</v>
      </c>
      <c r="E27" s="1573">
        <v>5752.9309323300004</v>
      </c>
      <c r="F27" s="1572">
        <v>0.98749621999999992</v>
      </c>
      <c r="G27" s="1571">
        <v>0.44280000000000003</v>
      </c>
      <c r="H27" s="1571">
        <v>13514.7288002</v>
      </c>
      <c r="I27" s="1570">
        <v>-99.992303053778869</v>
      </c>
      <c r="J27" s="1569" t="s">
        <v>74</v>
      </c>
      <c r="K27" s="1548"/>
      <c r="L27" s="1493"/>
      <c r="M27" s="1554"/>
      <c r="N27" s="1554"/>
      <c r="O27" s="1545"/>
      <c r="P27" s="1493"/>
      <c r="Q27" s="1493"/>
      <c r="R27" s="1493"/>
      <c r="S27" s="1493"/>
      <c r="T27" s="1493"/>
      <c r="U27" s="1493"/>
    </row>
    <row r="28" spans="1:21" ht="15" customHeight="1">
      <c r="A28" s="1493"/>
      <c r="B28" s="1576">
        <v>19</v>
      </c>
      <c r="C28" s="1575" t="s">
        <v>1361</v>
      </c>
      <c r="D28" s="1574">
        <v>4.4166911999999998</v>
      </c>
      <c r="E28" s="1573">
        <v>0.99624999999999997</v>
      </c>
      <c r="F28" s="1572">
        <v>17.213789170000002</v>
      </c>
      <c r="G28" s="1571">
        <v>0.59</v>
      </c>
      <c r="H28" s="1571">
        <v>0.87007630000000002</v>
      </c>
      <c r="I28" s="1570">
        <v>-40.777917189460474</v>
      </c>
      <c r="J28" s="1569">
        <v>47.4705593220339</v>
      </c>
      <c r="K28" s="1548"/>
      <c r="L28" s="1493"/>
      <c r="M28" s="1554"/>
      <c r="N28" s="1554"/>
      <c r="O28" s="1545"/>
      <c r="P28" s="1493"/>
      <c r="Q28" s="1493"/>
      <c r="R28" s="1493"/>
      <c r="S28" s="1493"/>
      <c r="T28" s="1493"/>
      <c r="U28" s="1493"/>
    </row>
    <row r="29" spans="1:21" ht="15" customHeight="1">
      <c r="A29" s="1493"/>
      <c r="B29" s="1576">
        <v>20</v>
      </c>
      <c r="C29" s="1575" t="s">
        <v>1360</v>
      </c>
      <c r="D29" s="1574">
        <v>12.110660380000001</v>
      </c>
      <c r="E29" s="1573">
        <v>2.157375</v>
      </c>
      <c r="F29" s="1572">
        <v>14.75530702</v>
      </c>
      <c r="G29" s="1571">
        <v>0.8349278</v>
      </c>
      <c r="H29" s="1571">
        <v>18.959072600000002</v>
      </c>
      <c r="I29" s="1570">
        <v>-61.298902601541229</v>
      </c>
      <c r="J29" s="1569" t="s">
        <v>74</v>
      </c>
      <c r="K29" s="1548"/>
      <c r="L29" s="1493"/>
      <c r="M29" s="1554"/>
      <c r="N29" s="1554"/>
      <c r="O29" s="1545"/>
      <c r="P29" s="1493"/>
      <c r="Q29" s="1493"/>
      <c r="R29" s="1493"/>
      <c r="S29" s="1493"/>
      <c r="T29" s="1493"/>
      <c r="U29" s="1493"/>
    </row>
    <row r="30" spans="1:21" ht="15" customHeight="1">
      <c r="A30" s="1493"/>
      <c r="B30" s="1576">
        <v>21</v>
      </c>
      <c r="C30" s="1575" t="s">
        <v>1331</v>
      </c>
      <c r="D30" s="1574">
        <v>87.793510239999989</v>
      </c>
      <c r="E30" s="1573">
        <v>22.672136000000002</v>
      </c>
      <c r="F30" s="1572">
        <v>160.57564987999999</v>
      </c>
      <c r="G30" s="1571">
        <v>20.131700800000001</v>
      </c>
      <c r="H30" s="1571">
        <v>4.5589349000000006</v>
      </c>
      <c r="I30" s="1570">
        <v>-11.205098628554456</v>
      </c>
      <c r="J30" s="1569">
        <v>-77.354447369891361</v>
      </c>
      <c r="K30" s="1548"/>
      <c r="L30" s="1493"/>
      <c r="M30" s="1554"/>
      <c r="N30" s="1554"/>
      <c r="O30" s="1545"/>
      <c r="P30" s="1493"/>
      <c r="Q30" s="1493"/>
      <c r="R30" s="1493"/>
      <c r="S30" s="1493"/>
      <c r="T30" s="1493"/>
      <c r="U30" s="1493"/>
    </row>
    <row r="31" spans="1:21" ht="15" customHeight="1">
      <c r="A31" s="1493"/>
      <c r="B31" s="1576">
        <v>22</v>
      </c>
      <c r="C31" s="1575" t="s">
        <v>1359</v>
      </c>
      <c r="D31" s="1574">
        <v>22.917394300000002</v>
      </c>
      <c r="E31" s="1573">
        <v>0</v>
      </c>
      <c r="F31" s="1572">
        <v>61.34279703</v>
      </c>
      <c r="G31" s="1571">
        <v>11.981769699999999</v>
      </c>
      <c r="H31" s="1571">
        <v>10.208741099999999</v>
      </c>
      <c r="I31" s="1570" t="s">
        <v>74</v>
      </c>
      <c r="J31" s="1569">
        <v>-14.797718904578849</v>
      </c>
      <c r="K31" s="1548"/>
      <c r="L31" s="1493"/>
      <c r="M31" s="1554"/>
      <c r="N31" s="1554"/>
      <c r="O31" s="1545"/>
      <c r="P31" s="1493"/>
      <c r="Q31" s="1493"/>
      <c r="R31" s="1493"/>
      <c r="S31" s="1493"/>
      <c r="T31" s="1493"/>
      <c r="U31" s="1493"/>
    </row>
    <row r="32" spans="1:21" ht="15" customHeight="1">
      <c r="A32" s="1493"/>
      <c r="B32" s="1576">
        <v>23</v>
      </c>
      <c r="C32" s="1575" t="s">
        <v>1358</v>
      </c>
      <c r="D32" s="1574">
        <v>4426.0298285899999</v>
      </c>
      <c r="E32" s="1573">
        <v>1361.53772054</v>
      </c>
      <c r="F32" s="1572">
        <v>5773.8737983000001</v>
      </c>
      <c r="G32" s="1571">
        <v>1510.0431349</v>
      </c>
      <c r="H32" s="1571">
        <v>1963.4164545000001</v>
      </c>
      <c r="I32" s="1570">
        <v>10.907183261959229</v>
      </c>
      <c r="J32" s="1569">
        <v>30.0238654858044</v>
      </c>
      <c r="K32" s="1548"/>
      <c r="L32" s="1493"/>
      <c r="M32" s="1554"/>
      <c r="N32" s="1554"/>
      <c r="O32" s="1545"/>
      <c r="P32" s="1493"/>
      <c r="Q32" s="1493"/>
      <c r="R32" s="1493"/>
      <c r="S32" s="1493"/>
      <c r="T32" s="1493"/>
      <c r="U32" s="1493"/>
    </row>
    <row r="33" spans="1:21" ht="15" customHeight="1">
      <c r="A33" s="1493"/>
      <c r="B33" s="1576">
        <v>24</v>
      </c>
      <c r="C33" s="1575" t="s">
        <v>1335</v>
      </c>
      <c r="D33" s="1574">
        <v>171.23894199</v>
      </c>
      <c r="E33" s="1573">
        <v>40.709186979999998</v>
      </c>
      <c r="F33" s="1572">
        <v>86.763008580000005</v>
      </c>
      <c r="G33" s="1571">
        <v>25.353176000000001</v>
      </c>
      <c r="H33" s="1571">
        <v>47.329454499999997</v>
      </c>
      <c r="I33" s="1570">
        <v>-37.721242105729715</v>
      </c>
      <c r="J33" s="1569">
        <v>86.680574062989166</v>
      </c>
      <c r="K33" s="1548"/>
      <c r="L33" s="1493"/>
      <c r="M33" s="1554"/>
      <c r="N33" s="1554"/>
      <c r="O33" s="1545"/>
      <c r="P33" s="1493"/>
      <c r="Q33" s="1493"/>
      <c r="R33" s="1493"/>
      <c r="S33" s="1493"/>
      <c r="T33" s="1493"/>
      <c r="U33" s="1493"/>
    </row>
    <row r="34" spans="1:21" ht="15" customHeight="1">
      <c r="A34" s="1493"/>
      <c r="B34" s="1576">
        <v>25</v>
      </c>
      <c r="C34" s="1575" t="s">
        <v>1326</v>
      </c>
      <c r="D34" s="1574">
        <v>812.05876979999994</v>
      </c>
      <c r="E34" s="1573">
        <v>210.4248528</v>
      </c>
      <c r="F34" s="1572">
        <v>1125.089285</v>
      </c>
      <c r="G34" s="1571">
        <v>166.92259999999999</v>
      </c>
      <c r="H34" s="1571">
        <v>281.99800599999998</v>
      </c>
      <c r="I34" s="1570">
        <v>-20.673533673014887</v>
      </c>
      <c r="J34" s="1569">
        <v>68.939380287630314</v>
      </c>
      <c r="K34" s="1548"/>
      <c r="L34" s="1493"/>
      <c r="M34" s="1554"/>
      <c r="N34" s="1554"/>
      <c r="O34" s="1545"/>
      <c r="P34" s="1493"/>
      <c r="Q34" s="1493"/>
      <c r="R34" s="1493"/>
      <c r="S34" s="1493"/>
      <c r="T34" s="1493"/>
      <c r="U34" s="1493"/>
    </row>
    <row r="35" spans="1:21" ht="15" customHeight="1">
      <c r="A35" s="1493"/>
      <c r="B35" s="1576">
        <v>26</v>
      </c>
      <c r="C35" s="1575" t="s">
        <v>1323</v>
      </c>
      <c r="D35" s="1574">
        <v>755.21441045000006</v>
      </c>
      <c r="E35" s="1573">
        <v>173.86222600000002</v>
      </c>
      <c r="F35" s="1572">
        <v>768.90358426</v>
      </c>
      <c r="G35" s="1571">
        <v>181.191092</v>
      </c>
      <c r="H35" s="1571">
        <v>251.7539979</v>
      </c>
      <c r="I35" s="1570">
        <v>4.2153296714376509</v>
      </c>
      <c r="J35" s="1569">
        <v>38.94391557615868</v>
      </c>
      <c r="K35" s="1548"/>
      <c r="L35" s="1493"/>
      <c r="M35" s="1554"/>
      <c r="N35" s="1554"/>
      <c r="O35" s="1545"/>
      <c r="P35" s="1493"/>
      <c r="Q35" s="1493"/>
      <c r="R35" s="1493"/>
      <c r="S35" s="1493"/>
      <c r="T35" s="1493"/>
      <c r="U35" s="1493"/>
    </row>
    <row r="36" spans="1:21" ht="15" customHeight="1">
      <c r="A36" s="1493"/>
      <c r="B36" s="1576">
        <v>27</v>
      </c>
      <c r="C36" s="1575" t="s">
        <v>1357</v>
      </c>
      <c r="D36" s="1574">
        <v>70.846007889999996</v>
      </c>
      <c r="E36" s="1573">
        <v>33.332678569999999</v>
      </c>
      <c r="F36" s="1572">
        <v>67.399271739999989</v>
      </c>
      <c r="G36" s="1571">
        <v>2.4</v>
      </c>
      <c r="H36" s="1571">
        <v>46.983184700000002</v>
      </c>
      <c r="I36" s="1570">
        <v>-92.799858568341875</v>
      </c>
      <c r="J36" s="1569" t="s">
        <v>74</v>
      </c>
      <c r="K36" s="1548"/>
      <c r="L36" s="1493"/>
      <c r="M36" s="1554"/>
      <c r="N36" s="1554"/>
      <c r="O36" s="1545"/>
      <c r="P36" s="1493"/>
      <c r="Q36" s="1493"/>
      <c r="R36" s="1493"/>
      <c r="S36" s="1493"/>
      <c r="T36" s="1493"/>
      <c r="U36" s="1493"/>
    </row>
    <row r="37" spans="1:21" ht="15" customHeight="1">
      <c r="A37" s="1493"/>
      <c r="B37" s="1576">
        <v>28</v>
      </c>
      <c r="C37" s="1575" t="s">
        <v>1342</v>
      </c>
      <c r="D37" s="1574">
        <v>12691.12008291</v>
      </c>
      <c r="E37" s="1573">
        <v>1483.7009686599999</v>
      </c>
      <c r="F37" s="1572">
        <v>53651.59820588</v>
      </c>
      <c r="G37" s="1571">
        <v>7607.3158251000004</v>
      </c>
      <c r="H37" s="1571">
        <v>22026.8516905</v>
      </c>
      <c r="I37" s="1570" t="s">
        <v>74</v>
      </c>
      <c r="J37" s="1569">
        <v>189.54827427860144</v>
      </c>
      <c r="K37" s="1548"/>
      <c r="L37" s="1493"/>
      <c r="M37" s="1554"/>
      <c r="N37" s="1554"/>
      <c r="O37" s="1545"/>
      <c r="P37" s="1493"/>
      <c r="Q37" s="1493"/>
      <c r="R37" s="1493"/>
      <c r="S37" s="1493"/>
      <c r="T37" s="1493"/>
      <c r="U37" s="1493"/>
    </row>
    <row r="38" spans="1:21" ht="15" customHeight="1">
      <c r="A38" s="1493"/>
      <c r="B38" s="1576">
        <v>29</v>
      </c>
      <c r="C38" s="1577" t="s">
        <v>1333</v>
      </c>
      <c r="D38" s="1574">
        <v>2492.2995029099998</v>
      </c>
      <c r="E38" s="1573">
        <v>770.41834466</v>
      </c>
      <c r="F38" s="1572">
        <v>3383.0134106199998</v>
      </c>
      <c r="G38" s="1571">
        <v>2033.0112053</v>
      </c>
      <c r="H38" s="1571">
        <v>847.48575360000007</v>
      </c>
      <c r="I38" s="1570">
        <v>163.88405979574716</v>
      </c>
      <c r="J38" s="1569">
        <v>-58.313768689979199</v>
      </c>
      <c r="K38" s="1548"/>
      <c r="L38" s="1493"/>
      <c r="M38" s="1554"/>
      <c r="N38" s="1554"/>
      <c r="O38" s="1545"/>
      <c r="P38" s="1493"/>
      <c r="Q38" s="1493"/>
      <c r="R38" s="1493"/>
      <c r="S38" s="1493"/>
      <c r="T38" s="1493"/>
      <c r="U38" s="1493"/>
    </row>
    <row r="39" spans="1:21" ht="15" customHeight="1">
      <c r="A39" s="1493"/>
      <c r="B39" s="1576">
        <v>30</v>
      </c>
      <c r="C39" s="1575" t="s">
        <v>1356</v>
      </c>
      <c r="D39" s="1574">
        <v>2873.7096206399997</v>
      </c>
      <c r="E39" s="1573">
        <v>777.21577564999996</v>
      </c>
      <c r="F39" s="1572">
        <v>3296.35133391</v>
      </c>
      <c r="G39" s="1571">
        <v>779.86478209999996</v>
      </c>
      <c r="H39" s="1571">
        <v>831.09076790000006</v>
      </c>
      <c r="I39" s="1570">
        <v>0.34083282056189823</v>
      </c>
      <c r="J39" s="1569">
        <v>6.5685727802786698</v>
      </c>
      <c r="K39" s="1548"/>
      <c r="L39" s="1493"/>
      <c r="M39" s="1554"/>
      <c r="N39" s="1554"/>
      <c r="O39" s="1545"/>
      <c r="P39" s="1493"/>
      <c r="Q39" s="1493"/>
      <c r="R39" s="1493"/>
      <c r="S39" s="1493"/>
      <c r="T39" s="1493"/>
      <c r="U39" s="1493"/>
    </row>
    <row r="40" spans="1:21" ht="15" customHeight="1">
      <c r="A40" s="1493"/>
      <c r="B40" s="1576">
        <v>31</v>
      </c>
      <c r="C40" s="1575" t="s">
        <v>1355</v>
      </c>
      <c r="D40" s="1574">
        <v>1015.42000738</v>
      </c>
      <c r="E40" s="1573">
        <v>268.24191430000002</v>
      </c>
      <c r="F40" s="1572">
        <v>1571.28022053</v>
      </c>
      <c r="G40" s="1571">
        <v>360.25982950000002</v>
      </c>
      <c r="H40" s="1571">
        <v>615.77330019999999</v>
      </c>
      <c r="I40" s="1570">
        <v>34.304077884371111</v>
      </c>
      <c r="J40" s="1569">
        <v>70.924774226042302</v>
      </c>
      <c r="K40" s="1548"/>
      <c r="L40" s="1493"/>
      <c r="M40" s="1554"/>
      <c r="N40" s="1554"/>
      <c r="O40" s="1545"/>
      <c r="P40" s="1493"/>
      <c r="Q40" s="1493"/>
      <c r="R40" s="1493"/>
      <c r="S40" s="1493"/>
      <c r="T40" s="1493"/>
      <c r="U40" s="1493"/>
    </row>
    <row r="41" spans="1:21" ht="15" customHeight="1">
      <c r="A41" s="1493"/>
      <c r="B41" s="1576">
        <v>32</v>
      </c>
      <c r="C41" s="1575" t="s">
        <v>1354</v>
      </c>
      <c r="D41" s="1574">
        <v>733.34211366</v>
      </c>
      <c r="E41" s="1573">
        <v>241.21394199999997</v>
      </c>
      <c r="F41" s="1572">
        <v>927.40709876999995</v>
      </c>
      <c r="G41" s="1571">
        <v>300.35005000000001</v>
      </c>
      <c r="H41" s="1571">
        <v>228.43235680000001</v>
      </c>
      <c r="I41" s="1570">
        <v>24.516040619244151</v>
      </c>
      <c r="J41" s="1569">
        <v>-23.944625013380218</v>
      </c>
      <c r="K41" s="1548"/>
      <c r="L41" s="1493"/>
      <c r="M41" s="1554"/>
      <c r="N41" s="1554"/>
      <c r="O41" s="1545"/>
      <c r="P41" s="1493"/>
      <c r="Q41" s="1493"/>
      <c r="R41" s="1493"/>
      <c r="S41" s="1493"/>
      <c r="T41" s="1493"/>
      <c r="U41" s="1493"/>
    </row>
    <row r="42" spans="1:21" ht="15" customHeight="1">
      <c r="A42" s="1493"/>
      <c r="B42" s="1576">
        <v>33</v>
      </c>
      <c r="C42" s="1575" t="s">
        <v>1353</v>
      </c>
      <c r="D42" s="1574">
        <v>186.84685881000001</v>
      </c>
      <c r="E42" s="1573">
        <v>34.157506810000001</v>
      </c>
      <c r="F42" s="1572">
        <v>197.17580674999999</v>
      </c>
      <c r="G42" s="1571">
        <v>24.64</v>
      </c>
      <c r="H42" s="1571">
        <v>55.094208000000002</v>
      </c>
      <c r="I42" s="1570">
        <v>-27.863587535650115</v>
      </c>
      <c r="J42" s="1569">
        <v>123.59662337662338</v>
      </c>
      <c r="K42" s="1548"/>
      <c r="L42" s="1493"/>
      <c r="M42" s="1554"/>
      <c r="N42" s="1554"/>
      <c r="O42" s="1545"/>
      <c r="P42" s="1493"/>
      <c r="Q42" s="1493"/>
      <c r="R42" s="1493"/>
      <c r="S42" s="1493"/>
      <c r="T42" s="1493"/>
      <c r="U42" s="1493"/>
    </row>
    <row r="43" spans="1:21" ht="15" customHeight="1">
      <c r="A43" s="1493"/>
      <c r="B43" s="1576">
        <v>34</v>
      </c>
      <c r="C43" s="1575" t="s">
        <v>1352</v>
      </c>
      <c r="D43" s="1574">
        <v>116.362319</v>
      </c>
      <c r="E43" s="1573">
        <v>87.990244999999987</v>
      </c>
      <c r="F43" s="1572">
        <v>105.794724</v>
      </c>
      <c r="G43" s="1571">
        <v>65.051589000000007</v>
      </c>
      <c r="H43" s="1571">
        <v>92.826695999999998</v>
      </c>
      <c r="I43" s="1570">
        <v>-26.069544413701749</v>
      </c>
      <c r="J43" s="1569">
        <v>42.697046185912527</v>
      </c>
      <c r="K43" s="1548"/>
      <c r="L43" s="1493"/>
      <c r="M43" s="1554"/>
      <c r="N43" s="1554"/>
      <c r="O43" s="1545"/>
      <c r="P43" s="1493"/>
      <c r="Q43" s="1493"/>
      <c r="R43" s="1493"/>
      <c r="S43" s="1493"/>
      <c r="T43" s="1493"/>
      <c r="U43" s="1493"/>
    </row>
    <row r="44" spans="1:21" ht="15" customHeight="1">
      <c r="A44" s="1493"/>
      <c r="B44" s="1576">
        <v>35</v>
      </c>
      <c r="C44" s="1575" t="s">
        <v>1351</v>
      </c>
      <c r="D44" s="1574">
        <v>617.58085595</v>
      </c>
      <c r="E44" s="1573">
        <v>172.1276226</v>
      </c>
      <c r="F44" s="1572">
        <v>322.24421357</v>
      </c>
      <c r="G44" s="1571">
        <v>180.19056419999998</v>
      </c>
      <c r="H44" s="1571">
        <v>40.685368600000004</v>
      </c>
      <c r="I44" s="1570">
        <v>4.6842810457779382</v>
      </c>
      <c r="J44" s="1569">
        <v>-77.420921688861654</v>
      </c>
      <c r="K44" s="1533"/>
      <c r="L44" s="1493"/>
      <c r="M44" s="1554"/>
      <c r="N44" s="1554"/>
      <c r="O44" s="1545"/>
      <c r="P44" s="1493"/>
      <c r="Q44" s="1493"/>
      <c r="R44" s="1493"/>
      <c r="S44" s="1493"/>
      <c r="T44" s="1493"/>
      <c r="U44" s="1493"/>
    </row>
    <row r="45" spans="1:21" ht="15" customHeight="1">
      <c r="A45" s="1493"/>
      <c r="B45" s="1576">
        <v>36</v>
      </c>
      <c r="C45" s="1575" t="s">
        <v>1350</v>
      </c>
      <c r="D45" s="1574">
        <v>1025.5305621699999</v>
      </c>
      <c r="E45" s="1573">
        <v>360.73088010999999</v>
      </c>
      <c r="F45" s="1572">
        <v>690.01516928000001</v>
      </c>
      <c r="G45" s="1571">
        <v>251.28949900000001</v>
      </c>
      <c r="H45" s="1571">
        <v>101.387811</v>
      </c>
      <c r="I45" s="1570">
        <v>-30.338789148471935</v>
      </c>
      <c r="J45" s="1569">
        <v>-59.652985340227048</v>
      </c>
      <c r="K45" s="1533"/>
      <c r="L45" s="1493"/>
      <c r="M45" s="1554"/>
      <c r="N45" s="1554"/>
      <c r="O45" s="1545"/>
      <c r="P45" s="1493"/>
      <c r="Q45" s="1493"/>
      <c r="R45" s="1493"/>
      <c r="S45" s="1493"/>
      <c r="T45" s="1493"/>
      <c r="U45" s="1493"/>
    </row>
    <row r="46" spans="1:21" ht="15" customHeight="1">
      <c r="A46" s="1493"/>
      <c r="B46" s="1568"/>
      <c r="C46" s="1566" t="s">
        <v>1349</v>
      </c>
      <c r="D46" s="1565">
        <v>5149.4802977500076</v>
      </c>
      <c r="E46" s="1567">
        <v>1097.5290570399957</v>
      </c>
      <c r="F46" s="1566">
        <v>8210.3593023999856</v>
      </c>
      <c r="G46" s="1565">
        <v>1487.3096559000041</v>
      </c>
      <c r="H46" s="1565">
        <v>3650.8585695999864</v>
      </c>
      <c r="I46" s="1564">
        <v>35.514376258177215</v>
      </c>
      <c r="J46" s="1563">
        <v>145.46728081253332</v>
      </c>
      <c r="K46" s="1548"/>
      <c r="L46" s="1493"/>
      <c r="M46" s="1554"/>
      <c r="N46" s="1554"/>
      <c r="O46" s="1545"/>
      <c r="P46" s="1493"/>
      <c r="Q46" s="1493"/>
      <c r="R46" s="1493"/>
      <c r="S46" s="1493"/>
      <c r="T46" s="1493"/>
      <c r="U46" s="1493"/>
    </row>
    <row r="47" spans="1:21" ht="15" customHeight="1" thickBot="1">
      <c r="A47" s="1493"/>
      <c r="B47" s="1562"/>
      <c r="C47" s="1561" t="s">
        <v>1348</v>
      </c>
      <c r="D47" s="1560">
        <v>70108.885638460008</v>
      </c>
      <c r="E47" s="1559">
        <v>17870.881175039998</v>
      </c>
      <c r="F47" s="1558">
        <v>106372.19463567999</v>
      </c>
      <c r="G47" s="1557">
        <v>21333.752364799999</v>
      </c>
      <c r="H47" s="1557">
        <v>52718.048940199995</v>
      </c>
      <c r="I47" s="1556">
        <v>19.37717091755129</v>
      </c>
      <c r="J47" s="1555">
        <v>147.11100062820205</v>
      </c>
      <c r="K47" s="1548"/>
      <c r="L47" s="1493"/>
      <c r="M47" s="1554"/>
      <c r="N47" s="1554"/>
      <c r="O47" s="1545"/>
      <c r="P47" s="1493"/>
      <c r="Q47" s="1493"/>
      <c r="R47" s="1493"/>
      <c r="S47" s="1493"/>
      <c r="T47" s="1493"/>
      <c r="U47" s="1493"/>
    </row>
    <row r="48" spans="1:21" ht="15.75" customHeight="1" thickTop="1">
      <c r="A48" s="1493"/>
      <c r="B48" s="2876" t="s">
        <v>1347</v>
      </c>
      <c r="C48" s="2876"/>
      <c r="D48" s="2876"/>
      <c r="E48" s="2876"/>
      <c r="F48" s="2876"/>
      <c r="G48" s="2876"/>
      <c r="H48" s="2876"/>
      <c r="I48" s="2876"/>
      <c r="J48" s="2876"/>
      <c r="K48" s="1548"/>
      <c r="L48" s="1493"/>
      <c r="M48" s="1554"/>
      <c r="N48" s="1553"/>
      <c r="O48" s="1545"/>
      <c r="P48" s="1493"/>
      <c r="Q48" s="1493"/>
      <c r="R48" s="1493"/>
      <c r="S48" s="1493"/>
      <c r="T48" s="1493"/>
      <c r="U48" s="1493"/>
    </row>
    <row r="49" spans="1:21" ht="15" customHeight="1">
      <c r="A49" s="1493"/>
      <c r="B49" s="2877" t="s">
        <v>1309</v>
      </c>
      <c r="C49" s="2877"/>
      <c r="D49" s="2877"/>
      <c r="E49" s="2877"/>
      <c r="F49" s="2877"/>
      <c r="G49" s="2877"/>
      <c r="H49" s="2877"/>
      <c r="I49" s="2877"/>
      <c r="J49" s="2877"/>
      <c r="K49" s="1548"/>
      <c r="L49" s="1493"/>
      <c r="M49" s="1545"/>
      <c r="N49" s="1545"/>
      <c r="O49" s="1545"/>
      <c r="P49" s="1493"/>
      <c r="Q49" s="1493"/>
      <c r="R49" s="1493"/>
      <c r="S49" s="1493"/>
      <c r="T49" s="1493"/>
      <c r="U49" s="1493"/>
    </row>
    <row r="50" spans="1:21" ht="15" customHeight="1">
      <c r="A50" s="1493"/>
      <c r="B50" s="1493"/>
      <c r="C50" s="1493"/>
      <c r="D50" s="1552"/>
      <c r="E50" s="1552"/>
      <c r="F50" s="1552"/>
      <c r="G50" s="1552"/>
      <c r="H50" s="1552"/>
      <c r="I50" s="1548"/>
      <c r="J50" s="1548"/>
      <c r="K50" s="1493"/>
      <c r="L50" s="1493"/>
      <c r="M50" s="1545"/>
      <c r="N50" s="1545"/>
      <c r="O50" s="1545"/>
      <c r="P50" s="1493"/>
      <c r="Q50" s="1493"/>
      <c r="R50" s="1493"/>
      <c r="S50" s="1493"/>
      <c r="T50" s="1493"/>
      <c r="U50" s="1493"/>
    </row>
    <row r="51" spans="1:21" ht="15.75" customHeight="1">
      <c r="A51" s="1493"/>
      <c r="B51" s="1493"/>
      <c r="C51" s="1493"/>
      <c r="D51" s="1551"/>
      <c r="E51" s="1551"/>
      <c r="F51" s="1551"/>
      <c r="G51" s="1551"/>
      <c r="H51" s="1551"/>
      <c r="I51" s="1551"/>
      <c r="J51" s="1551"/>
      <c r="K51" s="1493"/>
      <c r="L51" s="1493"/>
      <c r="M51" s="1545"/>
      <c r="N51" s="1545"/>
      <c r="O51" s="1545"/>
      <c r="P51" s="1493"/>
      <c r="Q51" s="1493"/>
      <c r="R51" s="1493"/>
      <c r="S51" s="1493"/>
      <c r="T51" s="1493"/>
      <c r="U51" s="1493"/>
    </row>
    <row r="52" spans="1:21" ht="15.75" customHeight="1">
      <c r="A52" s="1493"/>
      <c r="B52" s="1493"/>
      <c r="C52" s="1493"/>
      <c r="D52" s="1550"/>
      <c r="E52" s="1550"/>
      <c r="F52" s="1550"/>
      <c r="G52" s="1550"/>
      <c r="H52" s="1550"/>
      <c r="I52" s="1550"/>
      <c r="J52" s="1550"/>
      <c r="K52" s="1493"/>
      <c r="L52" s="1493"/>
      <c r="M52" s="1545"/>
      <c r="N52" s="1545"/>
      <c r="O52" s="1545"/>
      <c r="P52" s="1493"/>
      <c r="Q52" s="1493"/>
      <c r="R52" s="1493"/>
      <c r="S52" s="1493"/>
      <c r="T52" s="1493"/>
      <c r="U52" s="1493"/>
    </row>
    <row r="53" spans="1:21" ht="15.75" customHeight="1">
      <c r="A53" s="1493"/>
      <c r="B53" s="1493"/>
      <c r="C53" s="1493"/>
      <c r="D53" s="1549"/>
      <c r="E53" s="1549"/>
      <c r="F53" s="1549"/>
      <c r="G53" s="1549"/>
      <c r="H53" s="1549"/>
      <c r="I53" s="1548"/>
      <c r="J53" s="1548"/>
      <c r="K53" s="1493"/>
      <c r="L53" s="1493"/>
      <c r="M53" s="1545"/>
      <c r="N53" s="1545"/>
      <c r="O53" s="1545"/>
      <c r="P53" s="1493"/>
      <c r="Q53" s="1493"/>
      <c r="R53" s="1493"/>
      <c r="S53" s="1493"/>
      <c r="T53" s="1493"/>
      <c r="U53" s="1493"/>
    </row>
    <row r="54" spans="1:21" ht="15.75" customHeight="1">
      <c r="A54" s="1493"/>
      <c r="B54" s="1493"/>
      <c r="C54" s="1493"/>
      <c r="D54" s="1548"/>
      <c r="E54" s="1548"/>
      <c r="F54" s="1548"/>
      <c r="G54" s="1548"/>
      <c r="H54" s="1548"/>
      <c r="I54" s="1493"/>
      <c r="J54" s="1493"/>
      <c r="K54" s="1493"/>
      <c r="L54" s="1493"/>
      <c r="M54" s="1545"/>
      <c r="N54" s="1545"/>
      <c r="O54" s="1545"/>
      <c r="P54" s="1493"/>
      <c r="Q54" s="1493"/>
      <c r="R54" s="1493"/>
      <c r="S54" s="1493"/>
      <c r="T54" s="1493"/>
      <c r="U54" s="1493"/>
    </row>
    <row r="55" spans="1:21" ht="15.75" customHeight="1">
      <c r="A55" s="1493"/>
      <c r="B55" s="1493"/>
      <c r="C55" s="1493"/>
      <c r="D55" s="1546"/>
      <c r="E55" s="1546"/>
      <c r="F55" s="1546"/>
      <c r="G55" s="1546"/>
      <c r="H55" s="1546"/>
      <c r="I55" s="1546"/>
      <c r="J55" s="1546"/>
      <c r="K55" s="1547"/>
      <c r="L55" s="1493"/>
      <c r="M55" s="1545"/>
      <c r="N55" s="1545"/>
      <c r="O55" s="1545"/>
      <c r="P55" s="1493"/>
      <c r="Q55" s="1493"/>
      <c r="R55" s="1493"/>
      <c r="S55" s="1493"/>
      <c r="T55" s="1493"/>
      <c r="U55" s="1493"/>
    </row>
    <row r="56" spans="1:21" ht="15.75" customHeight="1">
      <c r="A56" s="1493"/>
      <c r="B56" s="1493"/>
      <c r="C56" s="1493"/>
      <c r="D56" s="1493"/>
      <c r="E56" s="1493"/>
      <c r="F56" s="1493"/>
      <c r="G56" s="1493"/>
      <c r="H56" s="1493"/>
      <c r="I56" s="1493"/>
      <c r="J56" s="1493"/>
      <c r="K56" s="1493"/>
      <c r="L56" s="1493"/>
      <c r="M56" s="1545"/>
      <c r="N56" s="1545"/>
      <c r="O56" s="1545"/>
      <c r="P56" s="1493"/>
      <c r="Q56" s="1493"/>
      <c r="R56" s="1493"/>
      <c r="S56" s="1493"/>
      <c r="T56" s="1493"/>
      <c r="U56" s="1493"/>
    </row>
    <row r="57" spans="1:21" ht="15.75" customHeight="1">
      <c r="A57" s="1493"/>
      <c r="B57" s="1493"/>
      <c r="C57" s="1493"/>
      <c r="D57" s="1493"/>
      <c r="E57" s="1493"/>
      <c r="F57" s="1493"/>
      <c r="G57" s="1493"/>
      <c r="H57" s="1493"/>
      <c r="I57" s="1493"/>
      <c r="J57" s="1493"/>
      <c r="K57" s="1546"/>
      <c r="L57" s="1493"/>
      <c r="M57" s="1545"/>
      <c r="N57" s="1545"/>
      <c r="O57" s="1545"/>
      <c r="P57" s="1493"/>
      <c r="Q57" s="1493"/>
      <c r="R57" s="1493"/>
      <c r="S57" s="1493"/>
      <c r="T57" s="1493"/>
      <c r="U57" s="1493"/>
    </row>
    <row r="58" spans="1:21" ht="15.75" customHeight="1">
      <c r="A58" s="1493"/>
      <c r="B58" s="1493"/>
      <c r="C58" s="1493"/>
      <c r="D58" s="1493"/>
      <c r="E58" s="1493"/>
      <c r="F58" s="1493"/>
      <c r="G58" s="1493"/>
      <c r="H58" s="1493"/>
      <c r="I58" s="1493"/>
      <c r="J58" s="1493"/>
      <c r="K58" s="1493"/>
      <c r="L58" s="1493"/>
      <c r="M58" s="1545"/>
      <c r="N58" s="1545"/>
      <c r="O58" s="1545"/>
      <c r="P58" s="1493"/>
      <c r="Q58" s="1493"/>
      <c r="R58" s="1493"/>
      <c r="S58" s="1493"/>
      <c r="T58" s="1493"/>
      <c r="U58" s="1493"/>
    </row>
    <row r="59" spans="1:21" ht="15.75" customHeight="1">
      <c r="A59" s="1493"/>
      <c r="B59" s="1493"/>
      <c r="C59" s="1493"/>
      <c r="D59" s="1493"/>
      <c r="E59" s="1493"/>
      <c r="F59" s="1493"/>
      <c r="G59" s="1493"/>
      <c r="H59" s="1493"/>
      <c r="I59" s="1493"/>
      <c r="J59" s="1493"/>
      <c r="K59" s="1493"/>
      <c r="L59" s="1493"/>
      <c r="M59" s="1545"/>
      <c r="N59" s="1545"/>
      <c r="O59" s="1545"/>
      <c r="P59" s="1493"/>
      <c r="Q59" s="1493"/>
      <c r="R59" s="1493"/>
      <c r="S59" s="1493"/>
      <c r="T59" s="1493"/>
      <c r="U59" s="1493"/>
    </row>
    <row r="60" spans="1:21" ht="15.75" customHeight="1">
      <c r="A60" s="1493"/>
      <c r="B60" s="1493"/>
      <c r="C60" s="1493"/>
      <c r="D60" s="1493"/>
      <c r="E60" s="1493"/>
      <c r="F60" s="1493"/>
      <c r="G60" s="1493"/>
      <c r="H60" s="1493"/>
      <c r="I60" s="1493"/>
      <c r="J60" s="1493"/>
      <c r="K60" s="1493"/>
      <c r="L60" s="1493"/>
      <c r="M60" s="1545"/>
      <c r="N60" s="1545"/>
      <c r="O60" s="1545"/>
      <c r="P60" s="1493"/>
      <c r="Q60" s="1493"/>
      <c r="R60" s="1493"/>
      <c r="S60" s="1493"/>
      <c r="T60" s="1493"/>
      <c r="U60" s="1493"/>
    </row>
    <row r="61" spans="1:21" ht="15.75" customHeight="1">
      <c r="A61" s="1493"/>
      <c r="B61" s="1493"/>
      <c r="C61" s="1493"/>
      <c r="D61" s="1493"/>
      <c r="E61" s="1493"/>
      <c r="F61" s="1493"/>
      <c r="G61" s="1493"/>
      <c r="H61" s="1493"/>
      <c r="I61" s="1493"/>
      <c r="J61" s="1493"/>
      <c r="K61" s="1493"/>
      <c r="L61" s="1493"/>
      <c r="M61" s="1545"/>
      <c r="N61" s="1545"/>
      <c r="O61" s="1545"/>
      <c r="P61" s="1493"/>
      <c r="Q61" s="1493"/>
      <c r="R61" s="1493"/>
      <c r="S61" s="1493"/>
      <c r="T61" s="1493"/>
      <c r="U61" s="1493"/>
    </row>
    <row r="62" spans="1:21" ht="15.75" customHeight="1">
      <c r="A62" s="1493"/>
      <c r="B62" s="1493"/>
      <c r="C62" s="1493"/>
      <c r="D62" s="1493"/>
      <c r="E62" s="1493"/>
      <c r="F62" s="1493"/>
      <c r="G62" s="1493"/>
      <c r="H62" s="1493"/>
      <c r="I62" s="1493"/>
      <c r="J62" s="1493"/>
      <c r="K62" s="1493"/>
      <c r="L62" s="1493"/>
      <c r="M62" s="1545"/>
      <c r="N62" s="1545"/>
      <c r="O62" s="1545"/>
      <c r="P62" s="1493"/>
      <c r="Q62" s="1493"/>
      <c r="R62" s="1493"/>
      <c r="S62" s="1493"/>
      <c r="T62" s="1493"/>
      <c r="U62" s="1493"/>
    </row>
    <row r="63" spans="1:21" ht="15.75" customHeight="1">
      <c r="A63" s="1493"/>
      <c r="B63" s="1493"/>
      <c r="C63" s="1493"/>
      <c r="D63" s="1493"/>
      <c r="E63" s="1493"/>
      <c r="F63" s="1493"/>
      <c r="G63" s="1493"/>
      <c r="H63" s="1493"/>
      <c r="I63" s="1493"/>
      <c r="J63" s="1493"/>
      <c r="K63" s="1493"/>
      <c r="L63" s="1493"/>
      <c r="M63" s="1545"/>
      <c r="N63" s="1545"/>
      <c r="O63" s="1545"/>
      <c r="P63" s="1493"/>
      <c r="Q63" s="1493"/>
      <c r="R63" s="1493"/>
      <c r="S63" s="1493"/>
      <c r="T63" s="1493"/>
      <c r="U63" s="1493"/>
    </row>
    <row r="64" spans="1:21" ht="15.75" customHeight="1">
      <c r="A64" s="1493"/>
      <c r="B64" s="1493"/>
      <c r="C64" s="1493"/>
      <c r="D64" s="1493"/>
      <c r="E64" s="1493"/>
      <c r="F64" s="1493"/>
      <c r="G64" s="1493"/>
      <c r="H64" s="1493"/>
      <c r="I64" s="1493"/>
      <c r="J64" s="1493"/>
      <c r="K64" s="1493"/>
      <c r="L64" s="1493"/>
      <c r="M64" s="1545"/>
      <c r="N64" s="1545"/>
      <c r="O64" s="1545"/>
      <c r="P64" s="1493"/>
      <c r="Q64" s="1493"/>
      <c r="R64" s="1493"/>
      <c r="S64" s="1493"/>
      <c r="T64" s="1493"/>
      <c r="U64" s="1493"/>
    </row>
    <row r="65" spans="1:21" ht="15.75" customHeight="1">
      <c r="A65" s="1493"/>
      <c r="B65" s="1493"/>
      <c r="C65" s="1493"/>
      <c r="D65" s="1493"/>
      <c r="E65" s="1493"/>
      <c r="F65" s="1493"/>
      <c r="G65" s="1493"/>
      <c r="H65" s="1493"/>
      <c r="I65" s="1493"/>
      <c r="J65" s="1493"/>
      <c r="K65" s="1493"/>
      <c r="L65" s="1493"/>
      <c r="M65" s="1545"/>
      <c r="N65" s="1545"/>
      <c r="O65" s="1545"/>
      <c r="P65" s="1493"/>
      <c r="Q65" s="1493"/>
      <c r="R65" s="1493"/>
      <c r="S65" s="1493"/>
      <c r="T65" s="1493"/>
      <c r="U65" s="1493"/>
    </row>
    <row r="66" spans="1:21" ht="15.75" customHeight="1">
      <c r="A66" s="1493"/>
      <c r="B66" s="1493"/>
      <c r="C66" s="1493"/>
      <c r="D66" s="1493"/>
      <c r="E66" s="1493"/>
      <c r="F66" s="1493"/>
      <c r="G66" s="1493"/>
      <c r="H66" s="1493"/>
      <c r="I66" s="1493"/>
      <c r="J66" s="1493"/>
      <c r="K66" s="1493"/>
      <c r="L66" s="1493"/>
      <c r="M66" s="1545"/>
      <c r="N66" s="1545"/>
      <c r="O66" s="1545"/>
      <c r="P66" s="1493"/>
      <c r="Q66" s="1493"/>
      <c r="R66" s="1493"/>
      <c r="S66" s="1493"/>
      <c r="T66" s="1493"/>
      <c r="U66" s="1493"/>
    </row>
    <row r="67" spans="1:21" ht="15.75" customHeight="1">
      <c r="A67" s="1493"/>
      <c r="B67" s="1493"/>
      <c r="C67" s="1493"/>
      <c r="D67" s="1493"/>
      <c r="E67" s="1493"/>
      <c r="F67" s="1493"/>
      <c r="G67" s="1493"/>
      <c r="H67" s="1493"/>
      <c r="I67" s="1493"/>
      <c r="J67" s="1493"/>
      <c r="K67" s="1493"/>
      <c r="L67" s="1493"/>
      <c r="M67" s="1545"/>
      <c r="N67" s="1545"/>
      <c r="O67" s="1545"/>
      <c r="P67" s="1493"/>
      <c r="Q67" s="1493"/>
      <c r="R67" s="1493"/>
      <c r="S67" s="1493"/>
      <c r="T67" s="1493"/>
      <c r="U67" s="1493"/>
    </row>
    <row r="68" spans="1:21" ht="15.75" customHeight="1">
      <c r="A68" s="1493"/>
      <c r="B68" s="1493"/>
      <c r="C68" s="1493"/>
      <c r="D68" s="1493"/>
      <c r="E68" s="1493"/>
      <c r="F68" s="1493"/>
      <c r="G68" s="1493"/>
      <c r="H68" s="1493"/>
      <c r="I68" s="1493"/>
      <c r="J68" s="1493"/>
      <c r="K68" s="1493"/>
      <c r="L68" s="1493"/>
      <c r="M68" s="1545"/>
      <c r="N68" s="1545"/>
      <c r="O68" s="1545"/>
      <c r="P68" s="1493"/>
      <c r="Q68" s="1493"/>
      <c r="R68" s="1493"/>
      <c r="S68" s="1493"/>
      <c r="T68" s="1493"/>
      <c r="U68" s="1493"/>
    </row>
    <row r="69" spans="1:21" ht="15.75" customHeight="1">
      <c r="A69" s="1493"/>
      <c r="B69" s="1493"/>
      <c r="C69" s="1493"/>
      <c r="D69" s="1493"/>
      <c r="E69" s="1493"/>
      <c r="F69" s="1493"/>
      <c r="G69" s="1493"/>
      <c r="H69" s="1493"/>
      <c r="I69" s="1493"/>
      <c r="J69" s="1493"/>
      <c r="K69" s="1493"/>
      <c r="L69" s="1493"/>
      <c r="M69" s="1545"/>
      <c r="N69" s="1545"/>
      <c r="O69" s="1545"/>
      <c r="P69" s="1493"/>
      <c r="Q69" s="1493"/>
      <c r="R69" s="1493"/>
      <c r="S69" s="1493"/>
      <c r="T69" s="1493"/>
      <c r="U69" s="1493"/>
    </row>
    <row r="70" spans="1:21" ht="15.75" customHeight="1">
      <c r="A70" s="1493"/>
      <c r="B70" s="1493"/>
      <c r="C70" s="1493"/>
      <c r="D70" s="1493"/>
      <c r="E70" s="1493"/>
      <c r="F70" s="1493"/>
      <c r="G70" s="1493"/>
      <c r="H70" s="1493"/>
      <c r="I70" s="1493"/>
      <c r="J70" s="1493"/>
      <c r="K70" s="1493"/>
      <c r="L70" s="1493"/>
      <c r="M70" s="1545"/>
      <c r="N70" s="1545"/>
      <c r="O70" s="1545"/>
      <c r="P70" s="1493"/>
      <c r="Q70" s="1493"/>
      <c r="R70" s="1493"/>
      <c r="S70" s="1493"/>
      <c r="T70" s="1493"/>
      <c r="U70" s="1493"/>
    </row>
    <row r="71" spans="1:21" ht="15.75" customHeight="1">
      <c r="A71" s="1493"/>
      <c r="B71" s="1493"/>
      <c r="C71" s="1493"/>
      <c r="D71" s="1493"/>
      <c r="E71" s="1493"/>
      <c r="F71" s="1493"/>
      <c r="G71" s="1493"/>
      <c r="H71" s="1493"/>
      <c r="I71" s="1493"/>
      <c r="J71" s="1493"/>
      <c r="K71" s="1493"/>
      <c r="L71" s="1493"/>
      <c r="M71" s="1545"/>
      <c r="N71" s="1545"/>
      <c r="O71" s="1545"/>
      <c r="P71" s="1493"/>
      <c r="Q71" s="1493"/>
      <c r="R71" s="1493"/>
      <c r="S71" s="1493"/>
      <c r="T71" s="1493"/>
      <c r="U71" s="1493"/>
    </row>
    <row r="72" spans="1:21" ht="15.75" customHeight="1">
      <c r="A72" s="1493"/>
      <c r="B72" s="1493"/>
      <c r="C72" s="1493"/>
      <c r="D72" s="1493"/>
      <c r="E72" s="1493"/>
      <c r="F72" s="1493"/>
      <c r="G72" s="1493"/>
      <c r="H72" s="1493"/>
      <c r="I72" s="1493"/>
      <c r="J72" s="1493"/>
      <c r="K72" s="1493"/>
      <c r="L72" s="1493"/>
      <c r="M72" s="1545"/>
      <c r="N72" s="1545"/>
      <c r="O72" s="1545"/>
      <c r="P72" s="1493"/>
      <c r="Q72" s="1493"/>
      <c r="R72" s="1493"/>
      <c r="S72" s="1493"/>
      <c r="T72" s="1493"/>
      <c r="U72" s="1493"/>
    </row>
    <row r="73" spans="1:21" ht="15.75" customHeight="1">
      <c r="A73" s="1493"/>
      <c r="B73" s="1493"/>
      <c r="C73" s="1493"/>
      <c r="D73" s="1493"/>
      <c r="E73" s="1493"/>
      <c r="F73" s="1493"/>
      <c r="G73" s="1493"/>
      <c r="H73" s="1493"/>
      <c r="I73" s="1493"/>
      <c r="J73" s="1493"/>
      <c r="K73" s="1493"/>
      <c r="L73" s="1493"/>
      <c r="M73" s="1545"/>
      <c r="N73" s="1545"/>
      <c r="O73" s="1545"/>
      <c r="P73" s="1493"/>
      <c r="Q73" s="1493"/>
      <c r="R73" s="1493"/>
      <c r="S73" s="1493"/>
      <c r="T73" s="1493"/>
      <c r="U73" s="1493"/>
    </row>
    <row r="74" spans="1:21" ht="15.75" customHeight="1">
      <c r="A74" s="1493"/>
      <c r="B74" s="1493"/>
      <c r="C74" s="1493"/>
      <c r="D74" s="1493"/>
      <c r="E74" s="1493"/>
      <c r="F74" s="1493"/>
      <c r="G74" s="1493"/>
      <c r="H74" s="1493"/>
      <c r="I74" s="1493"/>
      <c r="J74" s="1493"/>
      <c r="K74" s="1493"/>
      <c r="L74" s="1493"/>
      <c r="M74" s="1545"/>
      <c r="N74" s="1545"/>
      <c r="O74" s="1545"/>
      <c r="P74" s="1493"/>
      <c r="Q74" s="1493"/>
      <c r="R74" s="1493"/>
      <c r="S74" s="1493"/>
      <c r="T74" s="1493"/>
      <c r="U74" s="1493"/>
    </row>
    <row r="75" spans="1:21" ht="15.75" customHeight="1">
      <c r="A75" s="1493"/>
      <c r="B75" s="1493"/>
      <c r="C75" s="1493"/>
      <c r="D75" s="1493"/>
      <c r="E75" s="1493"/>
      <c r="F75" s="1493"/>
      <c r="G75" s="1493"/>
      <c r="H75" s="1493"/>
      <c r="I75" s="1493"/>
      <c r="J75" s="1493"/>
      <c r="K75" s="1493"/>
      <c r="L75" s="1493"/>
      <c r="M75" s="1545"/>
      <c r="N75" s="1545"/>
      <c r="O75" s="1545"/>
      <c r="P75" s="1493"/>
      <c r="Q75" s="1493"/>
      <c r="R75" s="1493"/>
      <c r="S75" s="1493"/>
      <c r="T75" s="1493"/>
      <c r="U75" s="1493"/>
    </row>
    <row r="76" spans="1:21" ht="15.75" customHeight="1">
      <c r="A76" s="1493"/>
      <c r="B76" s="1493"/>
      <c r="C76" s="1493"/>
      <c r="D76" s="1493"/>
      <c r="E76" s="1493"/>
      <c r="F76" s="1493"/>
      <c r="G76" s="1493"/>
      <c r="H76" s="1493"/>
      <c r="I76" s="1493"/>
      <c r="J76" s="1493"/>
      <c r="K76" s="1493"/>
      <c r="L76" s="1493"/>
      <c r="M76" s="1545"/>
      <c r="N76" s="1545"/>
      <c r="O76" s="1545"/>
      <c r="P76" s="1493"/>
      <c r="Q76" s="1493"/>
      <c r="R76" s="1493"/>
      <c r="S76" s="1493"/>
      <c r="T76" s="1493"/>
      <c r="U76" s="1493"/>
    </row>
    <row r="77" spans="1:21" ht="15.75" customHeight="1">
      <c r="A77" s="1493"/>
      <c r="B77" s="1493"/>
      <c r="C77" s="1493"/>
      <c r="D77" s="1493"/>
      <c r="E77" s="1493"/>
      <c r="F77" s="1493"/>
      <c r="G77" s="1493"/>
      <c r="H77" s="1493"/>
      <c r="I77" s="1493"/>
      <c r="J77" s="1493"/>
      <c r="K77" s="1493"/>
      <c r="L77" s="1493"/>
      <c r="M77" s="1545"/>
      <c r="N77" s="1545"/>
      <c r="O77" s="1545"/>
      <c r="P77" s="1493"/>
      <c r="Q77" s="1493"/>
      <c r="R77" s="1493"/>
      <c r="S77" s="1493"/>
      <c r="T77" s="1493"/>
      <c r="U77" s="1493"/>
    </row>
    <row r="78" spans="1:21" ht="15.75" customHeight="1">
      <c r="A78" s="1493"/>
      <c r="B78" s="1493"/>
      <c r="C78" s="1493"/>
      <c r="D78" s="1493"/>
      <c r="E78" s="1493"/>
      <c r="F78" s="1493"/>
      <c r="G78" s="1493"/>
      <c r="H78" s="1493"/>
      <c r="I78" s="1493"/>
      <c r="J78" s="1493"/>
      <c r="K78" s="1493"/>
      <c r="L78" s="1493"/>
      <c r="M78" s="1545"/>
      <c r="N78" s="1545"/>
      <c r="O78" s="1545"/>
      <c r="P78" s="1493"/>
      <c r="Q78" s="1493"/>
      <c r="R78" s="1493"/>
      <c r="S78" s="1493"/>
      <c r="T78" s="1493"/>
      <c r="U78" s="1493"/>
    </row>
    <row r="79" spans="1:21" ht="15.75" customHeight="1">
      <c r="A79" s="1493"/>
      <c r="B79" s="1493"/>
      <c r="C79" s="1493"/>
      <c r="D79" s="1493"/>
      <c r="E79" s="1493"/>
      <c r="F79" s="1493"/>
      <c r="G79" s="1493"/>
      <c r="H79" s="1493"/>
      <c r="I79" s="1493"/>
      <c r="J79" s="1493"/>
      <c r="K79" s="1493"/>
      <c r="L79" s="1493"/>
      <c r="M79" s="1545"/>
      <c r="N79" s="1545"/>
      <c r="O79" s="1545"/>
      <c r="P79" s="1493"/>
      <c r="Q79" s="1493"/>
      <c r="R79" s="1493"/>
      <c r="S79" s="1493"/>
      <c r="T79" s="1493"/>
      <c r="U79" s="1493"/>
    </row>
    <row r="80" spans="1:21" ht="15.75" customHeight="1">
      <c r="A80" s="1493"/>
      <c r="B80" s="1493"/>
      <c r="C80" s="1493"/>
      <c r="D80" s="1493"/>
      <c r="E80" s="1493"/>
      <c r="F80" s="1493"/>
      <c r="G80" s="1493"/>
      <c r="H80" s="1493"/>
      <c r="I80" s="1493"/>
      <c r="J80" s="1493"/>
      <c r="K80" s="1493"/>
      <c r="L80" s="1493"/>
      <c r="M80" s="1545"/>
      <c r="N80" s="1545"/>
      <c r="O80" s="1545"/>
      <c r="P80" s="1493"/>
      <c r="Q80" s="1493"/>
      <c r="R80" s="1493"/>
      <c r="S80" s="1493"/>
      <c r="T80" s="1493"/>
      <c r="U80" s="1493"/>
    </row>
    <row r="81" spans="1:21" ht="15.75" customHeight="1">
      <c r="A81" s="1493"/>
      <c r="B81" s="1493"/>
      <c r="C81" s="1493"/>
      <c r="D81" s="1493"/>
      <c r="E81" s="1493"/>
      <c r="F81" s="1493"/>
      <c r="G81" s="1493"/>
      <c r="H81" s="1493"/>
      <c r="I81" s="1493"/>
      <c r="J81" s="1493"/>
      <c r="K81" s="1493"/>
      <c r="L81" s="1493"/>
      <c r="M81" s="1545"/>
      <c r="N81" s="1545"/>
      <c r="O81" s="1545"/>
      <c r="P81" s="1493"/>
      <c r="Q81" s="1493"/>
      <c r="R81" s="1493"/>
      <c r="S81" s="1493"/>
      <c r="T81" s="1493"/>
      <c r="U81" s="1493"/>
    </row>
    <row r="82" spans="1:21" ht="15.75" customHeight="1">
      <c r="A82" s="1493"/>
      <c r="B82" s="1493"/>
      <c r="C82" s="1493"/>
      <c r="D82" s="1493"/>
      <c r="E82" s="1493"/>
      <c r="F82" s="1493"/>
      <c r="G82" s="1493"/>
      <c r="H82" s="1493"/>
      <c r="I82" s="1493"/>
      <c r="J82" s="1493"/>
      <c r="K82" s="1493"/>
      <c r="L82" s="1493"/>
      <c r="M82" s="1545"/>
      <c r="N82" s="1545"/>
      <c r="O82" s="1545"/>
      <c r="P82" s="1493"/>
      <c r="Q82" s="1493"/>
      <c r="R82" s="1493"/>
      <c r="S82" s="1493"/>
      <c r="T82" s="1493"/>
      <c r="U82" s="1493"/>
    </row>
    <row r="83" spans="1:21" ht="15.75" customHeight="1">
      <c r="A83" s="1493"/>
      <c r="B83" s="1493"/>
      <c r="C83" s="1493"/>
      <c r="D83" s="1493"/>
      <c r="E83" s="1493"/>
      <c r="F83" s="1493"/>
      <c r="G83" s="1493"/>
      <c r="H83" s="1493"/>
      <c r="I83" s="1493"/>
      <c r="J83" s="1493"/>
      <c r="K83" s="1493"/>
      <c r="L83" s="1493"/>
      <c r="M83" s="1545"/>
      <c r="N83" s="1545"/>
      <c r="O83" s="1545"/>
      <c r="P83" s="1493"/>
      <c r="Q83" s="1493"/>
      <c r="R83" s="1493"/>
      <c r="S83" s="1493"/>
      <c r="T83" s="1493"/>
      <c r="U83" s="1493"/>
    </row>
    <row r="84" spans="1:21" ht="15.75" customHeight="1">
      <c r="A84" s="1493"/>
      <c r="B84" s="1493"/>
      <c r="C84" s="1493"/>
      <c r="D84" s="1493"/>
      <c r="E84" s="1493"/>
      <c r="F84" s="1493"/>
      <c r="G84" s="1493"/>
      <c r="H84" s="1493"/>
      <c r="I84" s="1493"/>
      <c r="J84" s="1493"/>
      <c r="K84" s="1493"/>
      <c r="L84" s="1493"/>
      <c r="M84" s="1545"/>
      <c r="N84" s="1545"/>
      <c r="O84" s="1545"/>
      <c r="P84" s="1493"/>
      <c r="Q84" s="1493"/>
      <c r="R84" s="1493"/>
      <c r="S84" s="1493"/>
      <c r="T84" s="1493"/>
      <c r="U84" s="1493"/>
    </row>
    <row r="85" spans="1:21" ht="15.75" customHeight="1">
      <c r="A85" s="1493"/>
      <c r="B85" s="1493"/>
      <c r="C85" s="1493"/>
      <c r="D85" s="1493"/>
      <c r="E85" s="1493"/>
      <c r="F85" s="1493"/>
      <c r="G85" s="1493"/>
      <c r="H85" s="1493"/>
      <c r="I85" s="1493"/>
      <c r="J85" s="1493"/>
      <c r="K85" s="1493"/>
      <c r="L85" s="1493"/>
      <c r="M85" s="1545"/>
      <c r="N85" s="1545"/>
      <c r="O85" s="1545"/>
      <c r="P85" s="1493"/>
      <c r="Q85" s="1493"/>
      <c r="R85" s="1493"/>
      <c r="S85" s="1493"/>
      <c r="T85" s="1493"/>
      <c r="U85" s="1493"/>
    </row>
    <row r="86" spans="1:21" ht="15.75" customHeight="1">
      <c r="A86" s="1493"/>
      <c r="B86" s="1493"/>
      <c r="C86" s="1493"/>
      <c r="D86" s="1493"/>
      <c r="E86" s="1493"/>
      <c r="F86" s="1493"/>
      <c r="G86" s="1493"/>
      <c r="H86" s="1493"/>
      <c r="I86" s="1493"/>
      <c r="J86" s="1493"/>
      <c r="K86" s="1493"/>
      <c r="L86" s="1493"/>
      <c r="M86" s="1545"/>
      <c r="N86" s="1545"/>
      <c r="O86" s="1545"/>
      <c r="P86" s="1493"/>
      <c r="Q86" s="1493"/>
      <c r="R86" s="1493"/>
      <c r="S86" s="1493"/>
      <c r="T86" s="1493"/>
      <c r="U86" s="1493"/>
    </row>
    <row r="87" spans="1:21" ht="15.75" customHeight="1">
      <c r="A87" s="1493"/>
      <c r="B87" s="1493"/>
      <c r="C87" s="1493"/>
      <c r="D87" s="1493"/>
      <c r="E87" s="1493"/>
      <c r="F87" s="1493"/>
      <c r="G87" s="1493"/>
      <c r="H87" s="1493"/>
      <c r="I87" s="1493"/>
      <c r="J87" s="1493"/>
      <c r="K87" s="1493"/>
      <c r="L87" s="1493"/>
      <c r="M87" s="1545"/>
      <c r="N87" s="1545"/>
      <c r="O87" s="1545"/>
      <c r="P87" s="1493"/>
      <c r="Q87" s="1493"/>
      <c r="R87" s="1493"/>
      <c r="S87" s="1493"/>
      <c r="T87" s="1493"/>
      <c r="U87" s="1493"/>
    </row>
    <row r="88" spans="1:21" ht="15.75" customHeight="1">
      <c r="A88" s="1493"/>
      <c r="B88" s="1493"/>
      <c r="C88" s="1493"/>
      <c r="D88" s="1493"/>
      <c r="E88" s="1493"/>
      <c r="F88" s="1493"/>
      <c r="G88" s="1493"/>
      <c r="H88" s="1493"/>
      <c r="I88" s="1493"/>
      <c r="J88" s="1493"/>
      <c r="K88" s="1493"/>
      <c r="L88" s="1493"/>
      <c r="M88" s="1545"/>
      <c r="N88" s="1545"/>
      <c r="O88" s="1545"/>
      <c r="P88" s="1493"/>
      <c r="Q88" s="1493"/>
      <c r="R88" s="1493"/>
      <c r="S88" s="1493"/>
      <c r="T88" s="1493"/>
      <c r="U88" s="1493"/>
    </row>
    <row r="89" spans="1:21" ht="15.75" customHeight="1">
      <c r="A89" s="1493"/>
      <c r="B89" s="1493"/>
      <c r="C89" s="1493"/>
      <c r="D89" s="1493"/>
      <c r="E89" s="1493"/>
      <c r="F89" s="1493"/>
      <c r="G89" s="1493"/>
      <c r="H89" s="1493"/>
      <c r="I89" s="1493"/>
      <c r="J89" s="1493"/>
      <c r="K89" s="1493"/>
      <c r="L89" s="1493"/>
      <c r="M89" s="1545"/>
      <c r="N89" s="1545"/>
      <c r="O89" s="1545"/>
      <c r="P89" s="1493"/>
      <c r="Q89" s="1493"/>
      <c r="R89" s="1493"/>
      <c r="S89" s="1493"/>
      <c r="T89" s="1493"/>
      <c r="U89" s="1493"/>
    </row>
    <row r="90" spans="1:21" ht="15.75" customHeight="1">
      <c r="A90" s="1493"/>
      <c r="B90" s="1493"/>
      <c r="C90" s="1493"/>
      <c r="D90" s="1493"/>
      <c r="E90" s="1493"/>
      <c r="F90" s="1493"/>
      <c r="G90" s="1493"/>
      <c r="H90" s="1493"/>
      <c r="I90" s="1493"/>
      <c r="J90" s="1493"/>
      <c r="K90" s="1493"/>
      <c r="L90" s="1493"/>
      <c r="M90" s="1545"/>
      <c r="N90" s="1545"/>
      <c r="O90" s="1545"/>
      <c r="P90" s="1493"/>
      <c r="Q90" s="1493"/>
      <c r="R90" s="1493"/>
      <c r="S90" s="1493"/>
      <c r="T90" s="1493"/>
      <c r="U90" s="1493"/>
    </row>
    <row r="91" spans="1:21" ht="15.75" customHeight="1">
      <c r="A91" s="1493"/>
      <c r="B91" s="1493"/>
      <c r="C91" s="1493"/>
      <c r="D91" s="1493"/>
      <c r="E91" s="1493"/>
      <c r="F91" s="1493"/>
      <c r="G91" s="1493"/>
      <c r="H91" s="1493"/>
      <c r="I91" s="1493"/>
      <c r="J91" s="1493"/>
      <c r="K91" s="1493"/>
      <c r="L91" s="1493"/>
      <c r="M91" s="1545"/>
      <c r="N91" s="1545"/>
      <c r="O91" s="1545"/>
      <c r="P91" s="1493"/>
      <c r="Q91" s="1493"/>
      <c r="R91" s="1493"/>
      <c r="S91" s="1493"/>
      <c r="T91" s="1493"/>
      <c r="U91" s="1493"/>
    </row>
    <row r="92" spans="1:21" ht="15.75" customHeight="1">
      <c r="A92" s="1493"/>
      <c r="B92" s="1493"/>
      <c r="C92" s="1493"/>
      <c r="D92" s="1493"/>
      <c r="E92" s="1493"/>
      <c r="F92" s="1493"/>
      <c r="G92" s="1493"/>
      <c r="H92" s="1493"/>
      <c r="I92" s="1493"/>
      <c r="J92" s="1493"/>
      <c r="K92" s="1493"/>
      <c r="L92" s="1493"/>
      <c r="M92" s="1545"/>
      <c r="N92" s="1545"/>
      <c r="O92" s="1545"/>
      <c r="P92" s="1493"/>
      <c r="Q92" s="1493"/>
      <c r="R92" s="1493"/>
      <c r="S92" s="1493"/>
      <c r="T92" s="1493"/>
      <c r="U92" s="1493"/>
    </row>
    <row r="93" spans="1:21" ht="15.75" customHeight="1">
      <c r="A93" s="1493"/>
      <c r="B93" s="1493"/>
      <c r="C93" s="1493"/>
      <c r="D93" s="1493"/>
      <c r="E93" s="1493"/>
      <c r="F93" s="1493"/>
      <c r="G93" s="1493"/>
      <c r="H93" s="1493"/>
      <c r="I93" s="1493"/>
      <c r="J93" s="1493"/>
      <c r="K93" s="1493"/>
      <c r="L93" s="1493"/>
      <c r="M93" s="1545"/>
      <c r="N93" s="1545"/>
      <c r="O93" s="1545"/>
      <c r="P93" s="1493"/>
      <c r="Q93" s="1493"/>
      <c r="R93" s="1493"/>
      <c r="S93" s="1493"/>
      <c r="T93" s="1493"/>
      <c r="U93" s="1493"/>
    </row>
    <row r="94" spans="1:21" ht="15.75" customHeight="1">
      <c r="A94" s="1493"/>
      <c r="B94" s="1493"/>
      <c r="C94" s="1493"/>
      <c r="D94" s="1493"/>
      <c r="E94" s="1493"/>
      <c r="F94" s="1493"/>
      <c r="G94" s="1493"/>
      <c r="H94" s="1493"/>
      <c r="I94" s="1493"/>
      <c r="J94" s="1493"/>
      <c r="K94" s="1493"/>
      <c r="L94" s="1493"/>
      <c r="M94" s="1545"/>
      <c r="N94" s="1545"/>
      <c r="O94" s="1545"/>
      <c r="P94" s="1493"/>
      <c r="Q94" s="1493"/>
      <c r="R94" s="1493"/>
      <c r="S94" s="1493"/>
      <c r="T94" s="1493"/>
      <c r="U94" s="1493"/>
    </row>
    <row r="95" spans="1:21" ht="15.75" customHeight="1">
      <c r="A95" s="1493"/>
      <c r="B95" s="1493"/>
      <c r="C95" s="1493"/>
      <c r="D95" s="1493"/>
      <c r="E95" s="1493"/>
      <c r="F95" s="1493"/>
      <c r="G95" s="1493"/>
      <c r="H95" s="1493"/>
      <c r="I95" s="1493"/>
      <c r="J95" s="1493"/>
      <c r="K95" s="1493"/>
      <c r="L95" s="1493"/>
      <c r="M95" s="1545"/>
      <c r="N95" s="1545"/>
      <c r="O95" s="1545"/>
      <c r="P95" s="1493"/>
      <c r="Q95" s="1493"/>
      <c r="R95" s="1493"/>
      <c r="S95" s="1493"/>
      <c r="T95" s="1493"/>
      <c r="U95" s="1493"/>
    </row>
    <row r="96" spans="1:21" ht="15.75" customHeight="1">
      <c r="A96" s="1493"/>
      <c r="B96" s="1493"/>
      <c r="C96" s="1493"/>
      <c r="D96" s="1493"/>
      <c r="E96" s="1493"/>
      <c r="F96" s="1493"/>
      <c r="G96" s="1493"/>
      <c r="H96" s="1493"/>
      <c r="I96" s="1493"/>
      <c r="J96" s="1493"/>
      <c r="K96" s="1493"/>
      <c r="L96" s="1493"/>
      <c r="M96" s="1545"/>
      <c r="N96" s="1545"/>
      <c r="O96" s="1545"/>
      <c r="P96" s="1493"/>
      <c r="Q96" s="1493"/>
      <c r="R96" s="1493"/>
      <c r="S96" s="1493"/>
      <c r="T96" s="1493"/>
      <c r="U96" s="1493"/>
    </row>
    <row r="97" spans="1:21" ht="15.75" customHeight="1">
      <c r="A97" s="1493"/>
      <c r="B97" s="1493"/>
      <c r="C97" s="1493"/>
      <c r="D97" s="1493"/>
      <c r="E97" s="1493"/>
      <c r="F97" s="1493"/>
      <c r="G97" s="1493"/>
      <c r="H97" s="1493"/>
      <c r="I97" s="1493"/>
      <c r="J97" s="1493"/>
      <c r="K97" s="1493"/>
      <c r="L97" s="1493"/>
      <c r="M97" s="1545"/>
      <c r="N97" s="1545"/>
      <c r="O97" s="1545"/>
      <c r="P97" s="1493"/>
      <c r="Q97" s="1493"/>
      <c r="R97" s="1493"/>
      <c r="S97" s="1493"/>
      <c r="T97" s="1493"/>
      <c r="U97" s="1493"/>
    </row>
    <row r="98" spans="1:21" ht="15.75" customHeight="1">
      <c r="A98" s="1493"/>
      <c r="B98" s="1493"/>
      <c r="C98" s="1493"/>
      <c r="D98" s="1493"/>
      <c r="E98" s="1493"/>
      <c r="F98" s="1493"/>
      <c r="G98" s="1493"/>
      <c r="H98" s="1493"/>
      <c r="I98" s="1493"/>
      <c r="J98" s="1493"/>
      <c r="K98" s="1493"/>
      <c r="L98" s="1493"/>
      <c r="M98" s="1545"/>
      <c r="N98" s="1545"/>
      <c r="O98" s="1545"/>
      <c r="P98" s="1493"/>
      <c r="Q98" s="1493"/>
      <c r="R98" s="1493"/>
      <c r="S98" s="1493"/>
      <c r="T98" s="1493"/>
      <c r="U98" s="1493"/>
    </row>
    <row r="99" spans="1:21" ht="15.75" customHeight="1">
      <c r="A99" s="1493"/>
      <c r="B99" s="1493"/>
      <c r="C99" s="1493"/>
      <c r="D99" s="1493"/>
      <c r="E99" s="1493"/>
      <c r="F99" s="1493"/>
      <c r="G99" s="1493"/>
      <c r="H99" s="1493"/>
      <c r="I99" s="1493"/>
      <c r="J99" s="1493"/>
      <c r="K99" s="1493"/>
      <c r="L99" s="1493"/>
      <c r="M99" s="1545"/>
      <c r="N99" s="1545"/>
      <c r="O99" s="1545"/>
      <c r="P99" s="1493"/>
      <c r="Q99" s="1493"/>
      <c r="R99" s="1493"/>
      <c r="S99" s="1493"/>
      <c r="T99" s="1493"/>
      <c r="U99" s="1493"/>
    </row>
    <row r="100" spans="1:21" ht="15.75" customHeight="1">
      <c r="A100" s="1493"/>
      <c r="B100" s="1493"/>
      <c r="C100" s="1493"/>
      <c r="D100" s="1493"/>
      <c r="E100" s="1493"/>
      <c r="F100" s="1493"/>
      <c r="G100" s="1493"/>
      <c r="H100" s="1493"/>
      <c r="I100" s="1493"/>
      <c r="J100" s="1493"/>
      <c r="K100" s="1493"/>
      <c r="L100" s="1493"/>
      <c r="M100" s="1545"/>
      <c r="N100" s="1545"/>
      <c r="O100" s="1545"/>
      <c r="P100" s="1493"/>
      <c r="Q100" s="1493"/>
      <c r="R100" s="1493"/>
      <c r="S100" s="1493"/>
      <c r="T100" s="1493"/>
      <c r="U100" s="1493"/>
    </row>
    <row r="101" spans="1:21" ht="15.75" customHeight="1">
      <c r="A101" s="1493"/>
      <c r="B101" s="1493"/>
      <c r="C101" s="1493"/>
      <c r="D101" s="1493"/>
      <c r="E101" s="1493"/>
      <c r="F101" s="1493"/>
      <c r="G101" s="1493"/>
      <c r="H101" s="1493"/>
      <c r="I101" s="1493"/>
      <c r="J101" s="1493"/>
      <c r="K101" s="1493"/>
      <c r="L101" s="1493"/>
      <c r="M101" s="1545"/>
      <c r="N101" s="1545"/>
      <c r="O101" s="1545"/>
      <c r="P101" s="1493"/>
      <c r="Q101" s="1493"/>
      <c r="R101" s="1493"/>
      <c r="S101" s="1493"/>
      <c r="T101" s="1493"/>
      <c r="U101" s="1493"/>
    </row>
    <row r="102" spans="1:21" ht="15.75" customHeight="1">
      <c r="A102" s="1493"/>
      <c r="B102" s="1493"/>
      <c r="C102" s="1493"/>
      <c r="D102" s="1493"/>
      <c r="E102" s="1493"/>
      <c r="F102" s="1493"/>
      <c r="G102" s="1493"/>
      <c r="H102" s="1493"/>
      <c r="I102" s="1493"/>
      <c r="J102" s="1493"/>
      <c r="K102" s="1493"/>
      <c r="L102" s="1493"/>
      <c r="M102" s="1545"/>
      <c r="N102" s="1545"/>
      <c r="O102" s="1545"/>
      <c r="P102" s="1493"/>
      <c r="Q102" s="1493"/>
      <c r="R102" s="1493"/>
      <c r="S102" s="1493"/>
      <c r="T102" s="1493"/>
      <c r="U102" s="1493"/>
    </row>
    <row r="103" spans="1:21" ht="15.75" customHeight="1">
      <c r="A103" s="1493"/>
      <c r="B103" s="1493"/>
      <c r="C103" s="1493"/>
      <c r="D103" s="1493"/>
      <c r="E103" s="1493"/>
      <c r="F103" s="1493"/>
      <c r="G103" s="1493"/>
      <c r="H103" s="1493"/>
      <c r="I103" s="1493"/>
      <c r="J103" s="1493"/>
      <c r="K103" s="1493"/>
      <c r="L103" s="1493"/>
      <c r="M103" s="1545"/>
      <c r="N103" s="1545"/>
      <c r="O103" s="1545"/>
      <c r="P103" s="1493"/>
      <c r="Q103" s="1493"/>
      <c r="R103" s="1493"/>
      <c r="S103" s="1493"/>
      <c r="T103" s="1493"/>
      <c r="U103" s="1493"/>
    </row>
    <row r="104" spans="1:21" ht="15.75" customHeight="1">
      <c r="A104" s="1493"/>
      <c r="B104" s="1493"/>
      <c r="C104" s="1493"/>
      <c r="D104" s="1493"/>
      <c r="E104" s="1493"/>
      <c r="F104" s="1493"/>
      <c r="G104" s="1493"/>
      <c r="H104" s="1493"/>
      <c r="I104" s="1493"/>
      <c r="J104" s="1493"/>
      <c r="K104" s="1493"/>
      <c r="L104" s="1493"/>
      <c r="M104" s="1545"/>
      <c r="N104" s="1545"/>
      <c r="O104" s="1545"/>
      <c r="P104" s="1493"/>
      <c r="Q104" s="1493"/>
      <c r="R104" s="1493"/>
      <c r="S104" s="1493"/>
      <c r="T104" s="1493"/>
      <c r="U104" s="1493"/>
    </row>
    <row r="105" spans="1:21" ht="15.75" customHeight="1">
      <c r="A105" s="1493"/>
      <c r="B105" s="1493"/>
      <c r="C105" s="1493"/>
      <c r="D105" s="1493"/>
      <c r="E105" s="1493"/>
      <c r="F105" s="1493"/>
      <c r="G105" s="1493"/>
      <c r="H105" s="1493"/>
      <c r="I105" s="1493"/>
      <c r="J105" s="1493"/>
      <c r="K105" s="1493"/>
      <c r="L105" s="1493"/>
      <c r="M105" s="1545"/>
      <c r="N105" s="1545"/>
      <c r="O105" s="1545"/>
      <c r="P105" s="1493"/>
      <c r="Q105" s="1493"/>
      <c r="R105" s="1493"/>
      <c r="S105" s="1493"/>
      <c r="T105" s="1493"/>
      <c r="U105" s="1493"/>
    </row>
    <row r="106" spans="1:21" ht="15.75" customHeight="1">
      <c r="A106" s="1493"/>
      <c r="B106" s="1493"/>
      <c r="C106" s="1493"/>
      <c r="D106" s="1493"/>
      <c r="E106" s="1493"/>
      <c r="F106" s="1493"/>
      <c r="G106" s="1493"/>
      <c r="H106" s="1493"/>
      <c r="I106" s="1493"/>
      <c r="J106" s="1493"/>
      <c r="K106" s="1493"/>
      <c r="L106" s="1493"/>
      <c r="M106" s="1545"/>
      <c r="N106" s="1545"/>
      <c r="O106" s="1545"/>
      <c r="P106" s="1493"/>
      <c r="Q106" s="1493"/>
      <c r="R106" s="1493"/>
      <c r="S106" s="1493"/>
      <c r="T106" s="1493"/>
      <c r="U106" s="1493"/>
    </row>
    <row r="107" spans="1:21" ht="15.75" customHeight="1">
      <c r="A107" s="1493"/>
      <c r="B107" s="1493"/>
      <c r="C107" s="1493"/>
      <c r="D107" s="1493"/>
      <c r="E107" s="1493"/>
      <c r="F107" s="1493"/>
      <c r="G107" s="1493"/>
      <c r="H107" s="1493"/>
      <c r="I107" s="1493"/>
      <c r="J107" s="1493"/>
      <c r="K107" s="1493"/>
      <c r="L107" s="1493"/>
      <c r="M107" s="1545"/>
      <c r="N107" s="1545"/>
      <c r="O107" s="1545"/>
      <c r="P107" s="1493"/>
      <c r="Q107" s="1493"/>
      <c r="R107" s="1493"/>
      <c r="S107" s="1493"/>
      <c r="T107" s="1493"/>
      <c r="U107" s="1493"/>
    </row>
    <row r="108" spans="1:21" ht="15.75" customHeight="1">
      <c r="A108" s="1493"/>
      <c r="B108" s="1493"/>
      <c r="C108" s="1493"/>
      <c r="D108" s="1493"/>
      <c r="E108" s="1493"/>
      <c r="F108" s="1493"/>
      <c r="G108" s="1493"/>
      <c r="H108" s="1493"/>
      <c r="I108" s="1493"/>
      <c r="J108" s="1493"/>
      <c r="K108" s="1493"/>
      <c r="L108" s="1493"/>
      <c r="M108" s="1545"/>
      <c r="N108" s="1545"/>
      <c r="O108" s="1545"/>
      <c r="P108" s="1493"/>
      <c r="Q108" s="1493"/>
      <c r="R108" s="1493"/>
      <c r="S108" s="1493"/>
      <c r="T108" s="1493"/>
      <c r="U108" s="1493"/>
    </row>
    <row r="109" spans="1:21" ht="15.75" customHeight="1">
      <c r="A109" s="1493"/>
      <c r="B109" s="1493"/>
      <c r="C109" s="1493"/>
      <c r="D109" s="1493"/>
      <c r="E109" s="1493"/>
      <c r="F109" s="1493"/>
      <c r="G109" s="1493"/>
      <c r="H109" s="1493"/>
      <c r="I109" s="1493"/>
      <c r="J109" s="1493"/>
      <c r="K109" s="1493"/>
      <c r="L109" s="1493"/>
      <c r="M109" s="1545"/>
      <c r="N109" s="1545"/>
      <c r="O109" s="1545"/>
      <c r="P109" s="1493"/>
      <c r="Q109" s="1493"/>
      <c r="R109" s="1493"/>
      <c r="S109" s="1493"/>
      <c r="T109" s="1493"/>
      <c r="U109" s="1493"/>
    </row>
    <row r="110" spans="1:21" ht="15.75" customHeight="1">
      <c r="A110" s="1493"/>
      <c r="B110" s="1493"/>
      <c r="C110" s="1493"/>
      <c r="D110" s="1493"/>
      <c r="E110" s="1493"/>
      <c r="F110" s="1493"/>
      <c r="G110" s="1493"/>
      <c r="H110" s="1493"/>
      <c r="I110" s="1493"/>
      <c r="J110" s="1493"/>
      <c r="K110" s="1493"/>
      <c r="L110" s="1493"/>
      <c r="M110" s="1545"/>
      <c r="N110" s="1545"/>
      <c r="O110" s="1545"/>
      <c r="P110" s="1493"/>
      <c r="Q110" s="1493"/>
      <c r="R110" s="1493"/>
      <c r="S110" s="1493"/>
      <c r="T110" s="1493"/>
      <c r="U110" s="1493"/>
    </row>
    <row r="111" spans="1:21" ht="15.75" customHeight="1">
      <c r="A111" s="1493"/>
      <c r="B111" s="1493"/>
      <c r="C111" s="1493"/>
      <c r="D111" s="1493"/>
      <c r="E111" s="1493"/>
      <c r="F111" s="1493"/>
      <c r="G111" s="1493"/>
      <c r="H111" s="1493"/>
      <c r="I111" s="1493"/>
      <c r="J111" s="1493"/>
      <c r="K111" s="1493"/>
      <c r="L111" s="1493"/>
      <c r="M111" s="1545"/>
      <c r="N111" s="1545"/>
      <c r="O111" s="1545"/>
      <c r="P111" s="1493"/>
      <c r="Q111" s="1493"/>
      <c r="R111" s="1493"/>
      <c r="S111" s="1493"/>
      <c r="T111" s="1493"/>
      <c r="U111" s="1493"/>
    </row>
    <row r="112" spans="1:21" ht="15.75" customHeight="1">
      <c r="A112" s="1493"/>
      <c r="B112" s="1493"/>
      <c r="C112" s="1493"/>
      <c r="D112" s="1493"/>
      <c r="E112" s="1493"/>
      <c r="F112" s="1493"/>
      <c r="G112" s="1493"/>
      <c r="H112" s="1493"/>
      <c r="I112" s="1493"/>
      <c r="J112" s="1493"/>
      <c r="K112" s="1493"/>
      <c r="L112" s="1493"/>
      <c r="M112" s="1545"/>
      <c r="N112" s="1545"/>
      <c r="O112" s="1545"/>
      <c r="P112" s="1493"/>
      <c r="Q112" s="1493"/>
      <c r="R112" s="1493"/>
      <c r="S112" s="1493"/>
      <c r="T112" s="1493"/>
      <c r="U112" s="1493"/>
    </row>
    <row r="113" spans="1:21" ht="15.75" customHeight="1">
      <c r="A113" s="1493"/>
      <c r="B113" s="1493"/>
      <c r="C113" s="1493"/>
      <c r="D113" s="1493"/>
      <c r="E113" s="1493"/>
      <c r="F113" s="1493"/>
      <c r="G113" s="1493"/>
      <c r="H113" s="1493"/>
      <c r="I113" s="1493"/>
      <c r="J113" s="1493"/>
      <c r="K113" s="1493"/>
      <c r="L113" s="1493"/>
      <c r="M113" s="1545"/>
      <c r="N113" s="1545"/>
      <c r="O113" s="1545"/>
      <c r="P113" s="1493"/>
      <c r="Q113" s="1493"/>
      <c r="R113" s="1493"/>
      <c r="S113" s="1493"/>
      <c r="T113" s="1493"/>
      <c r="U113" s="1493"/>
    </row>
    <row r="114" spans="1:21" ht="15.75" customHeight="1">
      <c r="A114" s="1493"/>
      <c r="B114" s="1493"/>
      <c r="C114" s="1493"/>
      <c r="D114" s="1493"/>
      <c r="E114" s="1493"/>
      <c r="F114" s="1493"/>
      <c r="G114" s="1493"/>
      <c r="H114" s="1493"/>
      <c r="I114" s="1493"/>
      <c r="J114" s="1493"/>
      <c r="K114" s="1493"/>
      <c r="L114" s="1493"/>
      <c r="M114" s="1545"/>
      <c r="N114" s="1545"/>
      <c r="O114" s="1545"/>
      <c r="P114" s="1493"/>
      <c r="Q114" s="1493"/>
      <c r="R114" s="1493"/>
      <c r="S114" s="1493"/>
      <c r="T114" s="1493"/>
      <c r="U114" s="1493"/>
    </row>
    <row r="115" spans="1:21" ht="15.75" customHeight="1">
      <c r="A115" s="1493"/>
      <c r="B115" s="1493"/>
      <c r="C115" s="1493"/>
      <c r="D115" s="1493"/>
      <c r="E115" s="1493"/>
      <c r="F115" s="1493"/>
      <c r="G115" s="1493"/>
      <c r="H115" s="1493"/>
      <c r="I115" s="1493"/>
      <c r="J115" s="1493"/>
      <c r="K115" s="1493"/>
      <c r="L115" s="1493"/>
      <c r="M115" s="1545"/>
      <c r="N115" s="1545"/>
      <c r="O115" s="1545"/>
      <c r="P115" s="1493"/>
      <c r="Q115" s="1493"/>
      <c r="R115" s="1493"/>
      <c r="S115" s="1493"/>
      <c r="T115" s="1493"/>
      <c r="U115" s="1493"/>
    </row>
    <row r="116" spans="1:21" ht="15.75" customHeight="1">
      <c r="A116" s="1493"/>
      <c r="B116" s="1493"/>
      <c r="C116" s="1493"/>
      <c r="D116" s="1493"/>
      <c r="E116" s="1493"/>
      <c r="F116" s="1493"/>
      <c r="G116" s="1493"/>
      <c r="H116" s="1493"/>
      <c r="I116" s="1493"/>
      <c r="J116" s="1493"/>
      <c r="K116" s="1493"/>
      <c r="L116" s="1493"/>
      <c r="M116" s="1545"/>
      <c r="N116" s="1545"/>
      <c r="O116" s="1545"/>
      <c r="P116" s="1493"/>
      <c r="Q116" s="1493"/>
      <c r="R116" s="1493"/>
      <c r="S116" s="1493"/>
      <c r="T116" s="1493"/>
      <c r="U116" s="1493"/>
    </row>
    <row r="117" spans="1:21" ht="15.75" customHeight="1">
      <c r="A117" s="1493"/>
      <c r="B117" s="1493"/>
      <c r="C117" s="1493"/>
      <c r="D117" s="1493"/>
      <c r="E117" s="1493"/>
      <c r="F117" s="1493"/>
      <c r="G117" s="1493"/>
      <c r="H117" s="1493"/>
      <c r="I117" s="1493"/>
      <c r="J117" s="1493"/>
      <c r="K117" s="1493"/>
      <c r="L117" s="1493"/>
      <c r="M117" s="1545"/>
      <c r="N117" s="1545"/>
      <c r="O117" s="1545"/>
      <c r="P117" s="1493"/>
      <c r="Q117" s="1493"/>
      <c r="R117" s="1493"/>
      <c r="S117" s="1493"/>
      <c r="T117" s="1493"/>
      <c r="U117" s="1493"/>
    </row>
    <row r="118" spans="1:21" ht="15.75" customHeight="1">
      <c r="A118" s="1493"/>
      <c r="B118" s="1493"/>
      <c r="C118" s="1493"/>
      <c r="D118" s="1493"/>
      <c r="E118" s="1493"/>
      <c r="F118" s="1493"/>
      <c r="G118" s="1493"/>
      <c r="H118" s="1493"/>
      <c r="I118" s="1493"/>
      <c r="J118" s="1493"/>
      <c r="K118" s="1493"/>
      <c r="L118" s="1493"/>
      <c r="M118" s="1545"/>
      <c r="N118" s="1545"/>
      <c r="O118" s="1545"/>
      <c r="P118" s="1493"/>
      <c r="Q118" s="1493"/>
      <c r="R118" s="1493"/>
      <c r="S118" s="1493"/>
      <c r="T118" s="1493"/>
      <c r="U118" s="1493"/>
    </row>
    <row r="119" spans="1:21" ht="15.75" customHeight="1">
      <c r="A119" s="1493"/>
      <c r="B119" s="1493"/>
      <c r="C119" s="1493"/>
      <c r="D119" s="1493"/>
      <c r="E119" s="1493"/>
      <c r="F119" s="1493"/>
      <c r="G119" s="1493"/>
      <c r="H119" s="1493"/>
      <c r="I119" s="1493"/>
      <c r="J119" s="1493"/>
      <c r="K119" s="1493"/>
      <c r="L119" s="1493"/>
      <c r="M119" s="1545"/>
      <c r="N119" s="1545"/>
      <c r="O119" s="1545"/>
      <c r="P119" s="1493"/>
      <c r="Q119" s="1493"/>
      <c r="R119" s="1493"/>
      <c r="S119" s="1493"/>
      <c r="T119" s="1493"/>
      <c r="U119" s="1493"/>
    </row>
    <row r="120" spans="1:21" ht="15.75" customHeight="1">
      <c r="A120" s="1493"/>
      <c r="B120" s="1493"/>
      <c r="C120" s="1493"/>
      <c r="D120" s="1493"/>
      <c r="E120" s="1493"/>
      <c r="F120" s="1493"/>
      <c r="G120" s="1493"/>
      <c r="H120" s="1493"/>
      <c r="I120" s="1493"/>
      <c r="J120" s="1493"/>
      <c r="K120" s="1493"/>
      <c r="L120" s="1493"/>
      <c r="M120" s="1545"/>
      <c r="N120" s="1545"/>
      <c r="O120" s="1545"/>
      <c r="P120" s="1493"/>
      <c r="Q120" s="1493"/>
      <c r="R120" s="1493"/>
      <c r="S120" s="1493"/>
      <c r="T120" s="1493"/>
      <c r="U120" s="1493"/>
    </row>
    <row r="121" spans="1:21" ht="15.75" customHeight="1">
      <c r="A121" s="1493"/>
      <c r="B121" s="1493"/>
      <c r="C121" s="1493"/>
      <c r="D121" s="1493"/>
      <c r="E121" s="1493"/>
      <c r="F121" s="1493"/>
      <c r="G121" s="1493"/>
      <c r="H121" s="1493"/>
      <c r="I121" s="1493"/>
      <c r="J121" s="1493"/>
      <c r="K121" s="1493"/>
      <c r="L121" s="1493"/>
      <c r="M121" s="1545"/>
      <c r="N121" s="1545"/>
      <c r="O121" s="1545"/>
      <c r="P121" s="1493"/>
      <c r="Q121" s="1493"/>
      <c r="R121" s="1493"/>
      <c r="S121" s="1493"/>
      <c r="T121" s="1493"/>
      <c r="U121" s="1493"/>
    </row>
    <row r="122" spans="1:21" ht="15.75" customHeight="1">
      <c r="A122" s="1493"/>
      <c r="B122" s="1493"/>
      <c r="C122" s="1493"/>
      <c r="D122" s="1493"/>
      <c r="E122" s="1493"/>
      <c r="F122" s="1493"/>
      <c r="G122" s="1493"/>
      <c r="H122" s="1493"/>
      <c r="I122" s="1493"/>
      <c r="J122" s="1493"/>
      <c r="K122" s="1493"/>
      <c r="L122" s="1493"/>
      <c r="M122" s="1545"/>
      <c r="N122" s="1545"/>
      <c r="O122" s="1545"/>
      <c r="P122" s="1493"/>
      <c r="Q122" s="1493"/>
      <c r="R122" s="1493"/>
      <c r="S122" s="1493"/>
      <c r="T122" s="1493"/>
      <c r="U122" s="1493"/>
    </row>
    <row r="123" spans="1:21" ht="15.75" customHeight="1">
      <c r="A123" s="1493"/>
      <c r="B123" s="1493"/>
      <c r="C123" s="1493"/>
      <c r="D123" s="1493"/>
      <c r="E123" s="1493"/>
      <c r="F123" s="1493"/>
      <c r="G123" s="1493"/>
      <c r="H123" s="1493"/>
      <c r="I123" s="1493"/>
      <c r="J123" s="1493"/>
      <c r="K123" s="1493"/>
      <c r="L123" s="1493"/>
      <c r="M123" s="1545"/>
      <c r="N123" s="1545"/>
      <c r="O123" s="1545"/>
      <c r="P123" s="1493"/>
      <c r="Q123" s="1493"/>
      <c r="R123" s="1493"/>
      <c r="S123" s="1493"/>
      <c r="T123" s="1493"/>
      <c r="U123" s="1493"/>
    </row>
    <row r="124" spans="1:21" ht="15.75" customHeight="1">
      <c r="A124" s="1493"/>
      <c r="B124" s="1493"/>
      <c r="C124" s="1493"/>
      <c r="D124" s="1493"/>
      <c r="E124" s="1493"/>
      <c r="F124" s="1493"/>
      <c r="G124" s="1493"/>
      <c r="H124" s="1493"/>
      <c r="I124" s="1493"/>
      <c r="J124" s="1493"/>
      <c r="K124" s="1493"/>
      <c r="L124" s="1493"/>
      <c r="M124" s="1545"/>
      <c r="N124" s="1545"/>
      <c r="O124" s="1545"/>
      <c r="P124" s="1493"/>
      <c r="Q124" s="1493"/>
      <c r="R124" s="1493"/>
      <c r="S124" s="1493"/>
      <c r="T124" s="1493"/>
      <c r="U124" s="1493"/>
    </row>
    <row r="125" spans="1:21" ht="15.75" customHeight="1">
      <c r="A125" s="1493"/>
      <c r="B125" s="1493"/>
      <c r="C125" s="1493"/>
      <c r="D125" s="1493"/>
      <c r="E125" s="1493"/>
      <c r="F125" s="1493"/>
      <c r="G125" s="1493"/>
      <c r="H125" s="1493"/>
      <c r="I125" s="1493"/>
      <c r="J125" s="1493"/>
      <c r="K125" s="1493"/>
      <c r="L125" s="1493"/>
      <c r="M125" s="1545"/>
      <c r="N125" s="1545"/>
      <c r="O125" s="1545"/>
      <c r="P125" s="1493"/>
      <c r="Q125" s="1493"/>
      <c r="R125" s="1493"/>
      <c r="S125" s="1493"/>
      <c r="T125" s="1493"/>
      <c r="U125" s="1493"/>
    </row>
    <row r="126" spans="1:21" ht="15.75" customHeight="1">
      <c r="A126" s="1493"/>
      <c r="B126" s="1493"/>
      <c r="C126" s="1493"/>
      <c r="D126" s="1493"/>
      <c r="E126" s="1493"/>
      <c r="F126" s="1493"/>
      <c r="G126" s="1493"/>
      <c r="H126" s="1493"/>
      <c r="I126" s="1493"/>
      <c r="J126" s="1493"/>
      <c r="K126" s="1493"/>
      <c r="L126" s="1493"/>
      <c r="M126" s="1545"/>
      <c r="N126" s="1545"/>
      <c r="O126" s="1545"/>
      <c r="P126" s="1493"/>
      <c r="Q126" s="1493"/>
      <c r="R126" s="1493"/>
      <c r="S126" s="1493"/>
      <c r="T126" s="1493"/>
      <c r="U126" s="1493"/>
    </row>
    <row r="127" spans="1:21" ht="15.75" customHeight="1">
      <c r="A127" s="1493"/>
      <c r="B127" s="1493"/>
      <c r="C127" s="1493"/>
      <c r="D127" s="1493"/>
      <c r="E127" s="1493"/>
      <c r="F127" s="1493"/>
      <c r="G127" s="1493"/>
      <c r="H127" s="1493"/>
      <c r="I127" s="1493"/>
      <c r="J127" s="1493"/>
      <c r="K127" s="1493"/>
      <c r="L127" s="1493"/>
      <c r="M127" s="1545"/>
      <c r="N127" s="1545"/>
      <c r="O127" s="1545"/>
      <c r="P127" s="1493"/>
      <c r="Q127" s="1493"/>
      <c r="R127" s="1493"/>
      <c r="S127" s="1493"/>
      <c r="T127" s="1493"/>
      <c r="U127" s="1493"/>
    </row>
    <row r="128" spans="1:21" ht="15.75" customHeight="1">
      <c r="A128" s="1493"/>
      <c r="B128" s="1493"/>
      <c r="C128" s="1493"/>
      <c r="D128" s="1493"/>
      <c r="E128" s="1493"/>
      <c r="F128" s="1493"/>
      <c r="G128" s="1493"/>
      <c r="H128" s="1493"/>
      <c r="I128" s="1493"/>
      <c r="J128" s="1493"/>
      <c r="K128" s="1493"/>
      <c r="L128" s="1493"/>
      <c r="M128" s="1545"/>
      <c r="N128" s="1545"/>
      <c r="O128" s="1545"/>
      <c r="P128" s="1493"/>
      <c r="Q128" s="1493"/>
      <c r="R128" s="1493"/>
      <c r="S128" s="1493"/>
      <c r="T128" s="1493"/>
      <c r="U128" s="1493"/>
    </row>
    <row r="129" spans="1:21" ht="15.75" customHeight="1">
      <c r="A129" s="1493"/>
      <c r="B129" s="1493"/>
      <c r="C129" s="1493"/>
      <c r="D129" s="1493"/>
      <c r="E129" s="1493"/>
      <c r="F129" s="1493"/>
      <c r="G129" s="1493"/>
      <c r="H129" s="1493"/>
      <c r="I129" s="1493"/>
      <c r="J129" s="1493"/>
      <c r="K129" s="1493"/>
      <c r="L129" s="1493"/>
      <c r="M129" s="1545"/>
      <c r="N129" s="1545"/>
      <c r="O129" s="1545"/>
      <c r="P129" s="1493"/>
      <c r="Q129" s="1493"/>
      <c r="R129" s="1493"/>
      <c r="S129" s="1493"/>
      <c r="T129" s="1493"/>
      <c r="U129" s="1493"/>
    </row>
    <row r="130" spans="1:21" ht="15.75" customHeight="1">
      <c r="A130" s="1493"/>
      <c r="B130" s="1493"/>
      <c r="C130" s="1493"/>
      <c r="D130" s="1493"/>
      <c r="E130" s="1493"/>
      <c r="F130" s="1493"/>
      <c r="G130" s="1493"/>
      <c r="H130" s="1493"/>
      <c r="I130" s="1493"/>
      <c r="J130" s="1493"/>
      <c r="K130" s="1493"/>
      <c r="L130" s="1493"/>
      <c r="M130" s="1545"/>
      <c r="N130" s="1545"/>
      <c r="O130" s="1545"/>
      <c r="P130" s="1493"/>
      <c r="Q130" s="1493"/>
      <c r="R130" s="1493"/>
      <c r="S130" s="1493"/>
      <c r="T130" s="1493"/>
      <c r="U130" s="1493"/>
    </row>
    <row r="131" spans="1:21" ht="15.75" customHeight="1">
      <c r="A131" s="1493"/>
      <c r="B131" s="1493"/>
      <c r="C131" s="1493"/>
      <c r="D131" s="1493"/>
      <c r="E131" s="1493"/>
      <c r="F131" s="1493"/>
      <c r="G131" s="1493"/>
      <c r="H131" s="1493"/>
      <c r="I131" s="1493"/>
      <c r="J131" s="1493"/>
      <c r="K131" s="1493"/>
      <c r="L131" s="1493"/>
      <c r="M131" s="1545"/>
      <c r="N131" s="1545"/>
      <c r="O131" s="1545"/>
      <c r="P131" s="1493"/>
      <c r="Q131" s="1493"/>
      <c r="R131" s="1493"/>
      <c r="S131" s="1493"/>
      <c r="T131" s="1493"/>
      <c r="U131" s="1493"/>
    </row>
    <row r="132" spans="1:21" ht="15.75" customHeight="1">
      <c r="A132" s="1493"/>
      <c r="B132" s="1493"/>
      <c r="C132" s="1493"/>
      <c r="D132" s="1493"/>
      <c r="E132" s="1493"/>
      <c r="F132" s="1493"/>
      <c r="G132" s="1493"/>
      <c r="H132" s="1493"/>
      <c r="I132" s="1493"/>
      <c r="J132" s="1493"/>
      <c r="K132" s="1493"/>
      <c r="L132" s="1493"/>
      <c r="M132" s="1545"/>
      <c r="N132" s="1545"/>
      <c r="O132" s="1545"/>
      <c r="P132" s="1493"/>
      <c r="Q132" s="1493"/>
      <c r="R132" s="1493"/>
      <c r="S132" s="1493"/>
      <c r="T132" s="1493"/>
      <c r="U132" s="1493"/>
    </row>
    <row r="133" spans="1:21" ht="15.75" customHeight="1">
      <c r="A133" s="1493"/>
      <c r="B133" s="1493"/>
      <c r="C133" s="1493"/>
      <c r="D133" s="1493"/>
      <c r="E133" s="1493"/>
      <c r="F133" s="1493"/>
      <c r="G133" s="1493"/>
      <c r="H133" s="1493"/>
      <c r="I133" s="1493"/>
      <c r="J133" s="1493"/>
      <c r="K133" s="1493"/>
      <c r="L133" s="1493"/>
      <c r="M133" s="1545"/>
      <c r="N133" s="1545"/>
      <c r="O133" s="1545"/>
      <c r="P133" s="1493"/>
      <c r="Q133" s="1493"/>
      <c r="R133" s="1493"/>
      <c r="S133" s="1493"/>
      <c r="T133" s="1493"/>
      <c r="U133" s="1493"/>
    </row>
    <row r="134" spans="1:21" ht="15.75" customHeight="1">
      <c r="A134" s="1493"/>
      <c r="B134" s="1493"/>
      <c r="C134" s="1493"/>
      <c r="D134" s="1493"/>
      <c r="E134" s="1493"/>
      <c r="F134" s="1493"/>
      <c r="G134" s="1493"/>
      <c r="H134" s="1493"/>
      <c r="I134" s="1493"/>
      <c r="J134" s="1493"/>
      <c r="K134" s="1493"/>
      <c r="L134" s="1493"/>
      <c r="M134" s="1545"/>
      <c r="N134" s="1545"/>
      <c r="O134" s="1545"/>
      <c r="P134" s="1493"/>
      <c r="Q134" s="1493"/>
      <c r="R134" s="1493"/>
      <c r="S134" s="1493"/>
      <c r="T134" s="1493"/>
      <c r="U134" s="1493"/>
    </row>
    <row r="135" spans="1:21" ht="15.75" customHeight="1">
      <c r="A135" s="1493"/>
      <c r="B135" s="1493"/>
      <c r="C135" s="1493"/>
      <c r="D135" s="1493"/>
      <c r="E135" s="1493"/>
      <c r="F135" s="1493"/>
      <c r="G135" s="1493"/>
      <c r="H135" s="1493"/>
      <c r="I135" s="1493"/>
      <c r="J135" s="1493"/>
      <c r="K135" s="1493"/>
      <c r="L135" s="1493"/>
      <c r="M135" s="1545"/>
      <c r="N135" s="1545"/>
      <c r="O135" s="1545"/>
      <c r="P135" s="1493"/>
      <c r="Q135" s="1493"/>
      <c r="R135" s="1493"/>
      <c r="S135" s="1493"/>
      <c r="T135" s="1493"/>
      <c r="U135" s="1493"/>
    </row>
    <row r="136" spans="1:21" ht="15.75" customHeight="1">
      <c r="A136" s="1493"/>
      <c r="B136" s="1493"/>
      <c r="C136" s="1493"/>
      <c r="D136" s="1493"/>
      <c r="E136" s="1493"/>
      <c r="F136" s="1493"/>
      <c r="G136" s="1493"/>
      <c r="H136" s="1493"/>
      <c r="I136" s="1493"/>
      <c r="J136" s="1493"/>
      <c r="K136" s="1493"/>
      <c r="L136" s="1493"/>
      <c r="M136" s="1545"/>
      <c r="N136" s="1545"/>
      <c r="O136" s="1545"/>
      <c r="P136" s="1493"/>
      <c r="Q136" s="1493"/>
      <c r="R136" s="1493"/>
      <c r="S136" s="1493"/>
      <c r="T136" s="1493"/>
      <c r="U136" s="1493"/>
    </row>
    <row r="137" spans="1:21" ht="15.75" customHeight="1">
      <c r="A137" s="1493"/>
      <c r="B137" s="1493"/>
      <c r="C137" s="1493"/>
      <c r="D137" s="1493"/>
      <c r="E137" s="1493"/>
      <c r="F137" s="1493"/>
      <c r="G137" s="1493"/>
      <c r="H137" s="1493"/>
      <c r="I137" s="1493"/>
      <c r="J137" s="1493"/>
      <c r="K137" s="1493"/>
      <c r="L137" s="1493"/>
      <c r="M137" s="1545"/>
      <c r="N137" s="1545"/>
      <c r="O137" s="1545"/>
      <c r="P137" s="1493"/>
      <c r="Q137" s="1493"/>
      <c r="R137" s="1493"/>
      <c r="S137" s="1493"/>
      <c r="T137" s="1493"/>
      <c r="U137" s="1493"/>
    </row>
    <row r="138" spans="1:21" ht="15.75" customHeight="1">
      <c r="A138" s="1493"/>
      <c r="B138" s="1493"/>
      <c r="C138" s="1493"/>
      <c r="D138" s="1493"/>
      <c r="E138" s="1493"/>
      <c r="F138" s="1493"/>
      <c r="G138" s="1493"/>
      <c r="H138" s="1493"/>
      <c r="I138" s="1493"/>
      <c r="J138" s="1493"/>
      <c r="K138" s="1493"/>
      <c r="L138" s="1493"/>
      <c r="M138" s="1545"/>
      <c r="N138" s="1545"/>
      <c r="O138" s="1545"/>
      <c r="P138" s="1493"/>
      <c r="Q138" s="1493"/>
      <c r="R138" s="1493"/>
      <c r="S138" s="1493"/>
      <c r="T138" s="1493"/>
      <c r="U138" s="1493"/>
    </row>
    <row r="139" spans="1:21" ht="15.75" customHeight="1">
      <c r="A139" s="1493"/>
      <c r="B139" s="1493"/>
      <c r="C139" s="1493"/>
      <c r="D139" s="1493"/>
      <c r="E139" s="1493"/>
      <c r="F139" s="1493"/>
      <c r="G139" s="1493"/>
      <c r="H139" s="1493"/>
      <c r="I139" s="1493"/>
      <c r="J139" s="1493"/>
      <c r="K139" s="1493"/>
      <c r="L139" s="1493"/>
      <c r="M139" s="1545"/>
      <c r="N139" s="1545"/>
      <c r="O139" s="1545"/>
      <c r="P139" s="1493"/>
      <c r="Q139" s="1493"/>
      <c r="R139" s="1493"/>
      <c r="S139" s="1493"/>
      <c r="T139" s="1493"/>
      <c r="U139" s="1493"/>
    </row>
    <row r="140" spans="1:21" ht="15.75" customHeight="1">
      <c r="A140" s="1493"/>
      <c r="B140" s="1493"/>
      <c r="C140" s="1493"/>
      <c r="D140" s="1493"/>
      <c r="E140" s="1493"/>
      <c r="F140" s="1493"/>
      <c r="G140" s="1493"/>
      <c r="H140" s="1493"/>
      <c r="I140" s="1493"/>
      <c r="J140" s="1493"/>
      <c r="K140" s="1493"/>
      <c r="L140" s="1493"/>
      <c r="M140" s="1545"/>
      <c r="N140" s="1545"/>
      <c r="O140" s="1545"/>
      <c r="P140" s="1493"/>
      <c r="Q140" s="1493"/>
      <c r="R140" s="1493"/>
      <c r="S140" s="1493"/>
      <c r="T140" s="1493"/>
      <c r="U140" s="1493"/>
    </row>
    <row r="141" spans="1:21" ht="15.75" customHeight="1">
      <c r="A141" s="1493"/>
      <c r="B141" s="1493"/>
      <c r="C141" s="1493"/>
      <c r="D141" s="1493"/>
      <c r="E141" s="1493"/>
      <c r="F141" s="1493"/>
      <c r="G141" s="1493"/>
      <c r="H141" s="1493"/>
      <c r="I141" s="1493"/>
      <c r="J141" s="1493"/>
      <c r="K141" s="1493"/>
      <c r="L141" s="1493"/>
      <c r="M141" s="1545"/>
      <c r="N141" s="1545"/>
      <c r="O141" s="1545"/>
      <c r="P141" s="1493"/>
      <c r="Q141" s="1493"/>
      <c r="R141" s="1493"/>
      <c r="S141" s="1493"/>
      <c r="T141" s="1493"/>
      <c r="U141" s="1493"/>
    </row>
    <row r="142" spans="1:21" ht="15.75" customHeight="1">
      <c r="A142" s="1493"/>
      <c r="B142" s="1493"/>
      <c r="C142" s="1493"/>
      <c r="D142" s="1493"/>
      <c r="E142" s="1493"/>
      <c r="F142" s="1493"/>
      <c r="G142" s="1493"/>
      <c r="H142" s="1493"/>
      <c r="I142" s="1493"/>
      <c r="J142" s="1493"/>
      <c r="K142" s="1493"/>
      <c r="L142" s="1493"/>
      <c r="M142" s="1545"/>
      <c r="N142" s="1545"/>
      <c r="O142" s="1545"/>
      <c r="P142" s="1493"/>
      <c r="Q142" s="1493"/>
      <c r="R142" s="1493"/>
      <c r="S142" s="1493"/>
      <c r="T142" s="1493"/>
      <c r="U142" s="1493"/>
    </row>
    <row r="143" spans="1:21" ht="15.75" customHeight="1">
      <c r="A143" s="1493"/>
      <c r="B143" s="1493"/>
      <c r="C143" s="1493"/>
      <c r="D143" s="1493"/>
      <c r="E143" s="1493"/>
      <c r="F143" s="1493"/>
      <c r="G143" s="1493"/>
      <c r="H143" s="1493"/>
      <c r="I143" s="1493"/>
      <c r="J143" s="1493"/>
      <c r="K143" s="1493"/>
      <c r="L143" s="1493"/>
      <c r="M143" s="1545"/>
      <c r="N143" s="1545"/>
      <c r="O143" s="1545"/>
      <c r="P143" s="1493"/>
      <c r="Q143" s="1493"/>
      <c r="R143" s="1493"/>
      <c r="S143" s="1493"/>
      <c r="T143" s="1493"/>
      <c r="U143" s="1493"/>
    </row>
    <row r="144" spans="1:21" ht="15.75" customHeight="1">
      <c r="A144" s="1493"/>
      <c r="B144" s="1493"/>
      <c r="C144" s="1493"/>
      <c r="D144" s="1493"/>
      <c r="E144" s="1493"/>
      <c r="F144" s="1493"/>
      <c r="G144" s="1493"/>
      <c r="H144" s="1493"/>
      <c r="I144" s="1493"/>
      <c r="J144" s="1493"/>
      <c r="K144" s="1493"/>
      <c r="L144" s="1493"/>
      <c r="M144" s="1545"/>
      <c r="N144" s="1545"/>
      <c r="O144" s="1545"/>
      <c r="P144" s="1493"/>
      <c r="Q144" s="1493"/>
      <c r="R144" s="1493"/>
      <c r="S144" s="1493"/>
      <c r="T144" s="1493"/>
      <c r="U144" s="1493"/>
    </row>
    <row r="145" spans="1:21" ht="15.75" customHeight="1">
      <c r="A145" s="1493"/>
      <c r="B145" s="1493"/>
      <c r="C145" s="1493"/>
      <c r="D145" s="1493"/>
      <c r="E145" s="1493"/>
      <c r="F145" s="1493"/>
      <c r="G145" s="1493"/>
      <c r="H145" s="1493"/>
      <c r="I145" s="1493"/>
      <c r="J145" s="1493"/>
      <c r="K145" s="1493"/>
      <c r="L145" s="1493"/>
      <c r="M145" s="1545"/>
      <c r="N145" s="1545"/>
      <c r="O145" s="1545"/>
      <c r="P145" s="1493"/>
      <c r="Q145" s="1493"/>
      <c r="R145" s="1493"/>
      <c r="S145" s="1493"/>
      <c r="T145" s="1493"/>
      <c r="U145" s="1493"/>
    </row>
    <row r="146" spans="1:21" ht="15.75" customHeight="1">
      <c r="A146" s="1493"/>
      <c r="B146" s="1493"/>
      <c r="C146" s="1493"/>
      <c r="D146" s="1493"/>
      <c r="E146" s="1493"/>
      <c r="F146" s="1493"/>
      <c r="G146" s="1493"/>
      <c r="H146" s="1493"/>
      <c r="I146" s="1493"/>
      <c r="J146" s="1493"/>
      <c r="K146" s="1493"/>
      <c r="L146" s="1493"/>
      <c r="M146" s="1545"/>
      <c r="N146" s="1545"/>
      <c r="O146" s="1545"/>
      <c r="P146" s="1493"/>
      <c r="Q146" s="1493"/>
      <c r="R146" s="1493"/>
      <c r="S146" s="1493"/>
      <c r="T146" s="1493"/>
      <c r="U146" s="1493"/>
    </row>
    <row r="147" spans="1:21" ht="15.75" customHeight="1">
      <c r="A147" s="1493"/>
      <c r="B147" s="1493"/>
      <c r="C147" s="1493"/>
      <c r="D147" s="1493"/>
      <c r="E147" s="1493"/>
      <c r="F147" s="1493"/>
      <c r="G147" s="1493"/>
      <c r="H147" s="1493"/>
      <c r="I147" s="1493"/>
      <c r="J147" s="1493"/>
      <c r="K147" s="1493"/>
      <c r="L147" s="1493"/>
      <c r="M147" s="1545"/>
      <c r="N147" s="1545"/>
      <c r="O147" s="1545"/>
      <c r="P147" s="1493"/>
      <c r="Q147" s="1493"/>
      <c r="R147" s="1493"/>
      <c r="S147" s="1493"/>
      <c r="T147" s="1493"/>
      <c r="U147" s="1493"/>
    </row>
    <row r="148" spans="1:21" ht="15.75" customHeight="1">
      <c r="A148" s="1493"/>
      <c r="B148" s="1493"/>
      <c r="C148" s="1493"/>
      <c r="D148" s="1493"/>
      <c r="E148" s="1493"/>
      <c r="F148" s="1493"/>
      <c r="G148" s="1493"/>
      <c r="H148" s="1493"/>
      <c r="I148" s="1493"/>
      <c r="J148" s="1493"/>
      <c r="K148" s="1493"/>
      <c r="L148" s="1493"/>
      <c r="M148" s="1545"/>
      <c r="N148" s="1545"/>
      <c r="O148" s="1545"/>
      <c r="P148" s="1493"/>
      <c r="Q148" s="1493"/>
      <c r="R148" s="1493"/>
      <c r="S148" s="1493"/>
      <c r="T148" s="1493"/>
      <c r="U148" s="1493"/>
    </row>
    <row r="149" spans="1:21" ht="15.75" customHeight="1">
      <c r="A149" s="1493"/>
      <c r="B149" s="1493"/>
      <c r="C149" s="1493"/>
      <c r="D149" s="1493"/>
      <c r="E149" s="1493"/>
      <c r="F149" s="1493"/>
      <c r="G149" s="1493"/>
      <c r="H149" s="1493"/>
      <c r="I149" s="1493"/>
      <c r="J149" s="1493"/>
      <c r="K149" s="1493"/>
      <c r="L149" s="1493"/>
      <c r="M149" s="1545"/>
      <c r="N149" s="1545"/>
      <c r="O149" s="1545"/>
      <c r="P149" s="1493"/>
      <c r="Q149" s="1493"/>
      <c r="R149" s="1493"/>
      <c r="S149" s="1493"/>
      <c r="T149" s="1493"/>
      <c r="U149" s="1493"/>
    </row>
    <row r="150" spans="1:21" ht="15.75" customHeight="1">
      <c r="A150" s="1493"/>
      <c r="B150" s="1493"/>
      <c r="C150" s="1493"/>
      <c r="D150" s="1493"/>
      <c r="E150" s="1493"/>
      <c r="F150" s="1493"/>
      <c r="G150" s="1493"/>
      <c r="H150" s="1493"/>
      <c r="I150" s="1493"/>
      <c r="J150" s="1493"/>
      <c r="K150" s="1493"/>
      <c r="L150" s="1493"/>
      <c r="M150" s="1545"/>
      <c r="N150" s="1545"/>
      <c r="O150" s="1545"/>
      <c r="P150" s="1493"/>
      <c r="Q150" s="1493"/>
      <c r="R150" s="1493"/>
      <c r="S150" s="1493"/>
      <c r="T150" s="1493"/>
      <c r="U150" s="1493"/>
    </row>
    <row r="151" spans="1:21" ht="15.75" customHeight="1">
      <c r="A151" s="1493"/>
      <c r="B151" s="1493"/>
      <c r="C151" s="1493"/>
      <c r="D151" s="1493"/>
      <c r="E151" s="1493"/>
      <c r="F151" s="1493"/>
      <c r="G151" s="1493"/>
      <c r="H151" s="1493"/>
      <c r="I151" s="1493"/>
      <c r="J151" s="1493"/>
      <c r="K151" s="1493"/>
      <c r="L151" s="1493"/>
      <c r="M151" s="1545"/>
      <c r="N151" s="1545"/>
      <c r="O151" s="1545"/>
      <c r="P151" s="1493"/>
      <c r="Q151" s="1493"/>
      <c r="R151" s="1493"/>
      <c r="S151" s="1493"/>
      <c r="T151" s="1493"/>
      <c r="U151" s="1493"/>
    </row>
    <row r="152" spans="1:21" ht="15.75" customHeight="1">
      <c r="A152" s="1493"/>
      <c r="B152" s="1493"/>
      <c r="C152" s="1493"/>
      <c r="D152" s="1493"/>
      <c r="E152" s="1493"/>
      <c r="F152" s="1493"/>
      <c r="G152" s="1493"/>
      <c r="H152" s="1493"/>
      <c r="I152" s="1493"/>
      <c r="J152" s="1493"/>
      <c r="K152" s="1493"/>
      <c r="L152" s="1493"/>
      <c r="M152" s="1545"/>
      <c r="N152" s="1545"/>
      <c r="O152" s="1545"/>
      <c r="P152" s="1493"/>
      <c r="Q152" s="1493"/>
      <c r="R152" s="1493"/>
      <c r="S152" s="1493"/>
      <c r="T152" s="1493"/>
      <c r="U152" s="1493"/>
    </row>
    <row r="153" spans="1:21" ht="15.75" customHeight="1">
      <c r="A153" s="1493"/>
      <c r="B153" s="1493"/>
      <c r="C153" s="1493"/>
      <c r="D153" s="1493"/>
      <c r="E153" s="1493"/>
      <c r="F153" s="1493"/>
      <c r="G153" s="1493"/>
      <c r="H153" s="1493"/>
      <c r="I153" s="1493"/>
      <c r="J153" s="1493"/>
      <c r="K153" s="1493"/>
      <c r="L153" s="1493"/>
      <c r="M153" s="1545"/>
      <c r="N153" s="1545"/>
      <c r="O153" s="1545"/>
      <c r="P153" s="1493"/>
      <c r="Q153" s="1493"/>
      <c r="R153" s="1493"/>
      <c r="S153" s="1493"/>
      <c r="T153" s="1493"/>
      <c r="U153" s="1493"/>
    </row>
    <row r="154" spans="1:21" ht="15.75" customHeight="1">
      <c r="A154" s="1493"/>
      <c r="B154" s="1493"/>
      <c r="C154" s="1493"/>
      <c r="D154" s="1493"/>
      <c r="E154" s="1493"/>
      <c r="F154" s="1493"/>
      <c r="G154" s="1493"/>
      <c r="H154" s="1493"/>
      <c r="I154" s="1493"/>
      <c r="J154" s="1493"/>
      <c r="K154" s="1493"/>
      <c r="L154" s="1493"/>
      <c r="M154" s="1545"/>
      <c r="N154" s="1545"/>
      <c r="O154" s="1545"/>
      <c r="P154" s="1493"/>
      <c r="Q154" s="1493"/>
      <c r="R154" s="1493"/>
      <c r="S154" s="1493"/>
      <c r="T154" s="1493"/>
      <c r="U154" s="1493"/>
    </row>
    <row r="155" spans="1:21" ht="15.75" customHeight="1">
      <c r="A155" s="1493"/>
      <c r="B155" s="1493"/>
      <c r="C155" s="1493"/>
      <c r="D155" s="1493"/>
      <c r="E155" s="1493"/>
      <c r="F155" s="1493"/>
      <c r="G155" s="1493"/>
      <c r="H155" s="1493"/>
      <c r="I155" s="1493"/>
      <c r="J155" s="1493"/>
      <c r="K155" s="1493"/>
      <c r="L155" s="1493"/>
      <c r="M155" s="1545"/>
      <c r="N155" s="1545"/>
      <c r="O155" s="1545"/>
      <c r="P155" s="1493"/>
      <c r="Q155" s="1493"/>
      <c r="R155" s="1493"/>
      <c r="S155" s="1493"/>
      <c r="T155" s="1493"/>
      <c r="U155" s="1493"/>
    </row>
    <row r="156" spans="1:21" ht="15.75" customHeight="1">
      <c r="A156" s="1493"/>
      <c r="B156" s="1493"/>
      <c r="C156" s="1493"/>
      <c r="D156" s="1493"/>
      <c r="E156" s="1493"/>
      <c r="F156" s="1493"/>
      <c r="G156" s="1493"/>
      <c r="H156" s="1493"/>
      <c r="I156" s="1493"/>
      <c r="J156" s="1493"/>
      <c r="K156" s="1493"/>
      <c r="L156" s="1493"/>
      <c r="M156" s="1545"/>
      <c r="N156" s="1545"/>
      <c r="O156" s="1545"/>
      <c r="P156" s="1493"/>
      <c r="Q156" s="1493"/>
      <c r="R156" s="1493"/>
      <c r="S156" s="1493"/>
      <c r="T156" s="1493"/>
      <c r="U156" s="1493"/>
    </row>
    <row r="157" spans="1:21" ht="15.75" customHeight="1">
      <c r="A157" s="1493"/>
      <c r="B157" s="1493"/>
      <c r="C157" s="1493"/>
      <c r="D157" s="1493"/>
      <c r="E157" s="1493"/>
      <c r="F157" s="1493"/>
      <c r="G157" s="1493"/>
      <c r="H157" s="1493"/>
      <c r="I157" s="1493"/>
      <c r="J157" s="1493"/>
      <c r="K157" s="1493"/>
      <c r="L157" s="1493"/>
      <c r="M157" s="1545"/>
      <c r="N157" s="1545"/>
      <c r="O157" s="1545"/>
      <c r="P157" s="1493"/>
      <c r="Q157" s="1493"/>
      <c r="R157" s="1493"/>
      <c r="S157" s="1493"/>
      <c r="T157" s="1493"/>
      <c r="U157" s="1493"/>
    </row>
    <row r="158" spans="1:21" ht="15.75" customHeight="1">
      <c r="A158" s="1493"/>
      <c r="B158" s="1493"/>
      <c r="C158" s="1493"/>
      <c r="D158" s="1493"/>
      <c r="E158" s="1493"/>
      <c r="F158" s="1493"/>
      <c r="G158" s="1493"/>
      <c r="H158" s="1493"/>
      <c r="I158" s="1493"/>
      <c r="J158" s="1493"/>
      <c r="K158" s="1493"/>
      <c r="L158" s="1493"/>
      <c r="M158" s="1545"/>
      <c r="N158" s="1545"/>
      <c r="O158" s="1545"/>
      <c r="P158" s="1493"/>
      <c r="Q158" s="1493"/>
      <c r="R158" s="1493"/>
      <c r="S158" s="1493"/>
      <c r="T158" s="1493"/>
      <c r="U158" s="1493"/>
    </row>
    <row r="159" spans="1:21" ht="15.75" customHeight="1">
      <c r="A159" s="1493"/>
      <c r="B159" s="1493"/>
      <c r="C159" s="1493"/>
      <c r="D159" s="1493"/>
      <c r="E159" s="1493"/>
      <c r="F159" s="1493"/>
      <c r="G159" s="1493"/>
      <c r="H159" s="1493"/>
      <c r="I159" s="1493"/>
      <c r="J159" s="1493"/>
      <c r="K159" s="1493"/>
      <c r="L159" s="1493"/>
      <c r="M159" s="1545"/>
      <c r="N159" s="1545"/>
      <c r="O159" s="1545"/>
      <c r="P159" s="1493"/>
      <c r="Q159" s="1493"/>
      <c r="R159" s="1493"/>
      <c r="S159" s="1493"/>
      <c r="T159" s="1493"/>
      <c r="U159" s="1493"/>
    </row>
    <row r="160" spans="1:21" ht="15.75" customHeight="1">
      <c r="A160" s="1493"/>
      <c r="B160" s="1493"/>
      <c r="C160" s="1493"/>
      <c r="D160" s="1493"/>
      <c r="E160" s="1493"/>
      <c r="F160" s="1493"/>
      <c r="G160" s="1493"/>
      <c r="H160" s="1493"/>
      <c r="I160" s="1493"/>
      <c r="J160" s="1493"/>
      <c r="K160" s="1493"/>
      <c r="L160" s="1493"/>
      <c r="M160" s="1545"/>
      <c r="N160" s="1545"/>
      <c r="O160" s="1545"/>
      <c r="P160" s="1493"/>
      <c r="Q160" s="1493"/>
      <c r="R160" s="1493"/>
      <c r="S160" s="1493"/>
      <c r="T160" s="1493"/>
      <c r="U160" s="1493"/>
    </row>
    <row r="161" spans="1:21" ht="15.75" customHeight="1">
      <c r="A161" s="1493"/>
      <c r="B161" s="1493"/>
      <c r="C161" s="1493"/>
      <c r="D161" s="1493"/>
      <c r="E161" s="1493"/>
      <c r="F161" s="1493"/>
      <c r="G161" s="1493"/>
      <c r="H161" s="1493"/>
      <c r="I161" s="1493"/>
      <c r="J161" s="1493"/>
      <c r="K161" s="1493"/>
      <c r="L161" s="1493"/>
      <c r="M161" s="1545"/>
      <c r="N161" s="1545"/>
      <c r="O161" s="1545"/>
      <c r="P161" s="1493"/>
      <c r="Q161" s="1493"/>
      <c r="R161" s="1493"/>
      <c r="S161" s="1493"/>
      <c r="T161" s="1493"/>
      <c r="U161" s="1493"/>
    </row>
    <row r="162" spans="1:21" ht="15.75" customHeight="1">
      <c r="A162" s="1493"/>
      <c r="B162" s="1493"/>
      <c r="C162" s="1493"/>
      <c r="D162" s="1493"/>
      <c r="E162" s="1493"/>
      <c r="F162" s="1493"/>
      <c r="G162" s="1493"/>
      <c r="H162" s="1493"/>
      <c r="I162" s="1493"/>
      <c r="J162" s="1493"/>
      <c r="K162" s="1493"/>
      <c r="L162" s="1493"/>
      <c r="M162" s="1545"/>
      <c r="N162" s="1545"/>
      <c r="O162" s="1545"/>
      <c r="P162" s="1493"/>
      <c r="Q162" s="1493"/>
      <c r="R162" s="1493"/>
      <c r="S162" s="1493"/>
      <c r="T162" s="1493"/>
      <c r="U162" s="1493"/>
    </row>
    <row r="163" spans="1:21" ht="15.75" customHeight="1">
      <c r="A163" s="1493"/>
      <c r="B163" s="1493"/>
      <c r="C163" s="1493"/>
      <c r="D163" s="1493"/>
      <c r="E163" s="1493"/>
      <c r="F163" s="1493"/>
      <c r="G163" s="1493"/>
      <c r="H163" s="1493"/>
      <c r="I163" s="1493"/>
      <c r="J163" s="1493"/>
      <c r="K163" s="1493"/>
      <c r="L163" s="1493"/>
      <c r="M163" s="1545"/>
      <c r="N163" s="1545"/>
      <c r="O163" s="1545"/>
      <c r="P163" s="1493"/>
      <c r="Q163" s="1493"/>
      <c r="R163" s="1493"/>
      <c r="S163" s="1493"/>
      <c r="T163" s="1493"/>
      <c r="U163" s="1493"/>
    </row>
    <row r="164" spans="1:21" ht="15.75" customHeight="1">
      <c r="A164" s="1493"/>
      <c r="B164" s="1493"/>
      <c r="C164" s="1493"/>
      <c r="D164" s="1493"/>
      <c r="E164" s="1493"/>
      <c r="F164" s="1493"/>
      <c r="G164" s="1493"/>
      <c r="H164" s="1493"/>
      <c r="I164" s="1493"/>
      <c r="J164" s="1493"/>
      <c r="K164" s="1493"/>
      <c r="L164" s="1493"/>
      <c r="M164" s="1545"/>
      <c r="N164" s="1545"/>
      <c r="O164" s="1545"/>
      <c r="P164" s="1493"/>
      <c r="Q164" s="1493"/>
      <c r="R164" s="1493"/>
      <c r="S164" s="1493"/>
      <c r="T164" s="1493"/>
      <c r="U164" s="1493"/>
    </row>
    <row r="165" spans="1:21" ht="15.75" customHeight="1">
      <c r="A165" s="1493"/>
      <c r="B165" s="1493"/>
      <c r="C165" s="1493"/>
      <c r="D165" s="1493"/>
      <c r="E165" s="1493"/>
      <c r="F165" s="1493"/>
      <c r="G165" s="1493"/>
      <c r="H165" s="1493"/>
      <c r="I165" s="1493"/>
      <c r="J165" s="1493"/>
      <c r="K165" s="1493"/>
      <c r="L165" s="1493"/>
      <c r="M165" s="1545"/>
      <c r="N165" s="1545"/>
      <c r="O165" s="1545"/>
      <c r="P165" s="1493"/>
      <c r="Q165" s="1493"/>
      <c r="R165" s="1493"/>
      <c r="S165" s="1493"/>
      <c r="T165" s="1493"/>
      <c r="U165" s="1493"/>
    </row>
    <row r="166" spans="1:21" ht="15.75" customHeight="1">
      <c r="A166" s="1493"/>
      <c r="B166" s="1493"/>
      <c r="C166" s="1493"/>
      <c r="D166" s="1493"/>
      <c r="E166" s="1493"/>
      <c r="F166" s="1493"/>
      <c r="G166" s="1493"/>
      <c r="H166" s="1493"/>
      <c r="I166" s="1493"/>
      <c r="J166" s="1493"/>
      <c r="K166" s="1493"/>
      <c r="L166" s="1493"/>
      <c r="M166" s="1545"/>
      <c r="N166" s="1545"/>
      <c r="O166" s="1545"/>
      <c r="P166" s="1493"/>
      <c r="Q166" s="1493"/>
      <c r="R166" s="1493"/>
      <c r="S166" s="1493"/>
      <c r="T166" s="1493"/>
      <c r="U166" s="1493"/>
    </row>
    <row r="167" spans="1:21" ht="15.75" customHeight="1">
      <c r="A167" s="1493"/>
      <c r="B167" s="1493"/>
      <c r="C167" s="1493"/>
      <c r="D167" s="1493"/>
      <c r="E167" s="1493"/>
      <c r="F167" s="1493"/>
      <c r="G167" s="1493"/>
      <c r="H167" s="1493"/>
      <c r="I167" s="1493"/>
      <c r="J167" s="1493"/>
      <c r="K167" s="1493"/>
      <c r="L167" s="1493"/>
      <c r="M167" s="1545"/>
      <c r="N167" s="1545"/>
      <c r="O167" s="1545"/>
      <c r="P167" s="1493"/>
      <c r="Q167" s="1493"/>
      <c r="R167" s="1493"/>
      <c r="S167" s="1493"/>
      <c r="T167" s="1493"/>
      <c r="U167" s="1493"/>
    </row>
    <row r="168" spans="1:21" ht="15.75" customHeight="1">
      <c r="A168" s="1493"/>
      <c r="B168" s="1493"/>
      <c r="C168" s="1493"/>
      <c r="D168" s="1493"/>
      <c r="E168" s="1493"/>
      <c r="F168" s="1493"/>
      <c r="G168" s="1493"/>
      <c r="H168" s="1493"/>
      <c r="I168" s="1493"/>
      <c r="J168" s="1493"/>
      <c r="K168" s="1493"/>
      <c r="L168" s="1493"/>
      <c r="M168" s="1545"/>
      <c r="N168" s="1545"/>
      <c r="O168" s="1545"/>
      <c r="P168" s="1493"/>
      <c r="Q168" s="1493"/>
      <c r="R168" s="1493"/>
      <c r="S168" s="1493"/>
      <c r="T168" s="1493"/>
      <c r="U168" s="1493"/>
    </row>
    <row r="169" spans="1:21" ht="15.75" customHeight="1">
      <c r="A169" s="1493"/>
      <c r="B169" s="1493"/>
      <c r="C169" s="1493"/>
      <c r="D169" s="1493"/>
      <c r="E169" s="1493"/>
      <c r="F169" s="1493"/>
      <c r="G169" s="1493"/>
      <c r="H169" s="1493"/>
      <c r="I169" s="1493"/>
      <c r="J169" s="1493"/>
      <c r="K169" s="1493"/>
      <c r="L169" s="1493"/>
      <c r="M169" s="1545"/>
      <c r="N169" s="1545"/>
      <c r="O169" s="1545"/>
      <c r="P169" s="1493"/>
      <c r="Q169" s="1493"/>
      <c r="R169" s="1493"/>
      <c r="S169" s="1493"/>
      <c r="T169" s="1493"/>
      <c r="U169" s="1493"/>
    </row>
    <row r="170" spans="1:21" ht="15.75" customHeight="1">
      <c r="A170" s="1493"/>
      <c r="B170" s="1493"/>
      <c r="C170" s="1493"/>
      <c r="D170" s="1493"/>
      <c r="E170" s="1493"/>
      <c r="F170" s="1493"/>
      <c r="G170" s="1493"/>
      <c r="H170" s="1493"/>
      <c r="I170" s="1493"/>
      <c r="J170" s="1493"/>
      <c r="K170" s="1493"/>
      <c r="L170" s="1493"/>
      <c r="M170" s="1545"/>
      <c r="N170" s="1545"/>
      <c r="O170" s="1545"/>
      <c r="P170" s="1493"/>
      <c r="Q170" s="1493"/>
      <c r="R170" s="1493"/>
      <c r="S170" s="1493"/>
      <c r="T170" s="1493"/>
      <c r="U170" s="1493"/>
    </row>
    <row r="171" spans="1:21" ht="15.75" customHeight="1">
      <c r="A171" s="1493"/>
      <c r="B171" s="1493"/>
      <c r="C171" s="1493"/>
      <c r="D171" s="1493"/>
      <c r="E171" s="1493"/>
      <c r="F171" s="1493"/>
      <c r="G171" s="1493"/>
      <c r="H171" s="1493"/>
      <c r="I171" s="1493"/>
      <c r="J171" s="1493"/>
      <c r="K171" s="1493"/>
      <c r="L171" s="1493"/>
      <c r="M171" s="1545"/>
      <c r="N171" s="1545"/>
      <c r="O171" s="1545"/>
      <c r="P171" s="1493"/>
      <c r="Q171" s="1493"/>
      <c r="R171" s="1493"/>
      <c r="S171" s="1493"/>
      <c r="T171" s="1493"/>
      <c r="U171" s="1493"/>
    </row>
    <row r="172" spans="1:21" ht="15.75" customHeight="1">
      <c r="A172" s="1493"/>
      <c r="B172" s="1493"/>
      <c r="C172" s="1493"/>
      <c r="D172" s="1493"/>
      <c r="E172" s="1493"/>
      <c r="F172" s="1493"/>
      <c r="G172" s="1493"/>
      <c r="H172" s="1493"/>
      <c r="I172" s="1493"/>
      <c r="J172" s="1493"/>
      <c r="K172" s="1493"/>
      <c r="L172" s="1493"/>
      <c r="M172" s="1545"/>
      <c r="N172" s="1545"/>
      <c r="O172" s="1545"/>
      <c r="P172" s="1493"/>
      <c r="Q172" s="1493"/>
      <c r="R172" s="1493"/>
      <c r="S172" s="1493"/>
      <c r="T172" s="1493"/>
      <c r="U172" s="1493"/>
    </row>
    <row r="173" spans="1:21" ht="15.75" customHeight="1">
      <c r="A173" s="1493"/>
      <c r="B173" s="1493"/>
      <c r="C173" s="1493"/>
      <c r="D173" s="1493"/>
      <c r="E173" s="1493"/>
      <c r="F173" s="1493"/>
      <c r="G173" s="1493"/>
      <c r="H173" s="1493"/>
      <c r="I173" s="1493"/>
      <c r="J173" s="1493"/>
      <c r="K173" s="1493"/>
      <c r="L173" s="1493"/>
      <c r="M173" s="1545"/>
      <c r="N173" s="1545"/>
      <c r="O173" s="1545"/>
      <c r="P173" s="1493"/>
      <c r="Q173" s="1493"/>
      <c r="R173" s="1493"/>
      <c r="S173" s="1493"/>
      <c r="T173" s="1493"/>
      <c r="U173" s="1493"/>
    </row>
    <row r="174" spans="1:21" ht="15.75" customHeight="1">
      <c r="A174" s="1493"/>
      <c r="B174" s="1493"/>
      <c r="C174" s="1493"/>
      <c r="D174" s="1493"/>
      <c r="E174" s="1493"/>
      <c r="F174" s="1493"/>
      <c r="G174" s="1493"/>
      <c r="H174" s="1493"/>
      <c r="I174" s="1493"/>
      <c r="J174" s="1493"/>
      <c r="K174" s="1493"/>
      <c r="L174" s="1493"/>
      <c r="M174" s="1545"/>
      <c r="N174" s="1545"/>
      <c r="O174" s="1545"/>
      <c r="P174" s="1493"/>
      <c r="Q174" s="1493"/>
      <c r="R174" s="1493"/>
      <c r="S174" s="1493"/>
      <c r="T174" s="1493"/>
      <c r="U174" s="1493"/>
    </row>
    <row r="175" spans="1:21" ht="15.75" customHeight="1">
      <c r="A175" s="1493"/>
      <c r="B175" s="1493"/>
      <c r="C175" s="1493"/>
      <c r="D175" s="1493"/>
      <c r="E175" s="1493"/>
      <c r="F175" s="1493"/>
      <c r="G175" s="1493"/>
      <c r="H175" s="1493"/>
      <c r="I175" s="1493"/>
      <c r="J175" s="1493"/>
      <c r="K175" s="1493"/>
      <c r="L175" s="1493"/>
      <c r="M175" s="1545"/>
      <c r="N175" s="1545"/>
      <c r="O175" s="1545"/>
      <c r="P175" s="1493"/>
      <c r="Q175" s="1493"/>
      <c r="R175" s="1493"/>
      <c r="S175" s="1493"/>
      <c r="T175" s="1493"/>
      <c r="U175" s="1493"/>
    </row>
    <row r="176" spans="1:21" ht="15.75" customHeight="1">
      <c r="A176" s="1493"/>
      <c r="B176" s="1493"/>
      <c r="C176" s="1493"/>
      <c r="D176" s="1493"/>
      <c r="E176" s="1493"/>
      <c r="F176" s="1493"/>
      <c r="G176" s="1493"/>
      <c r="H176" s="1493"/>
      <c r="I176" s="1493"/>
      <c r="J176" s="1493"/>
      <c r="K176" s="1493"/>
      <c r="L176" s="1493"/>
      <c r="M176" s="1545"/>
      <c r="N176" s="1545"/>
      <c r="O176" s="1545"/>
      <c r="P176" s="1493"/>
      <c r="Q176" s="1493"/>
      <c r="R176" s="1493"/>
      <c r="S176" s="1493"/>
      <c r="T176" s="1493"/>
      <c r="U176" s="1493"/>
    </row>
    <row r="177" spans="1:21" ht="15.75" customHeight="1">
      <c r="A177" s="1493"/>
      <c r="B177" s="1493"/>
      <c r="C177" s="1493"/>
      <c r="D177" s="1493"/>
      <c r="E177" s="1493"/>
      <c r="F177" s="1493"/>
      <c r="G177" s="1493"/>
      <c r="H177" s="1493"/>
      <c r="I177" s="1493"/>
      <c r="J177" s="1493"/>
      <c r="K177" s="1493"/>
      <c r="L177" s="1493"/>
      <c r="M177" s="1545"/>
      <c r="N177" s="1545"/>
      <c r="O177" s="1545"/>
      <c r="P177" s="1493"/>
      <c r="Q177" s="1493"/>
      <c r="R177" s="1493"/>
      <c r="S177" s="1493"/>
      <c r="T177" s="1493"/>
      <c r="U177" s="1493"/>
    </row>
    <row r="178" spans="1:21" ht="15.75" customHeight="1">
      <c r="A178" s="1493"/>
      <c r="B178" s="1493"/>
      <c r="C178" s="1493"/>
      <c r="D178" s="1493"/>
      <c r="E178" s="1493"/>
      <c r="F178" s="1493"/>
      <c r="G178" s="1493"/>
      <c r="H178" s="1493"/>
      <c r="I178" s="1493"/>
      <c r="J178" s="1493"/>
      <c r="K178" s="1493"/>
      <c r="L178" s="1493"/>
      <c r="M178" s="1545"/>
      <c r="N178" s="1545"/>
      <c r="O178" s="1545"/>
      <c r="P178" s="1493"/>
      <c r="Q178" s="1493"/>
      <c r="R178" s="1493"/>
      <c r="S178" s="1493"/>
      <c r="T178" s="1493"/>
      <c r="U178" s="1493"/>
    </row>
    <row r="179" spans="1:21" ht="15.75" customHeight="1">
      <c r="A179" s="1493"/>
      <c r="B179" s="1493"/>
      <c r="C179" s="1493"/>
      <c r="D179" s="1493"/>
      <c r="E179" s="1493"/>
      <c r="F179" s="1493"/>
      <c r="G179" s="1493"/>
      <c r="H179" s="1493"/>
      <c r="I179" s="1493"/>
      <c r="J179" s="1493"/>
      <c r="K179" s="1493"/>
      <c r="L179" s="1493"/>
      <c r="M179" s="1545"/>
      <c r="N179" s="1545"/>
      <c r="O179" s="1545"/>
      <c r="P179" s="1493"/>
      <c r="Q179" s="1493"/>
      <c r="R179" s="1493"/>
      <c r="S179" s="1493"/>
      <c r="T179" s="1493"/>
      <c r="U179" s="1493"/>
    </row>
    <row r="180" spans="1:21" ht="15.75" customHeight="1">
      <c r="A180" s="1493"/>
      <c r="B180" s="1493"/>
      <c r="C180" s="1493"/>
      <c r="D180" s="1493"/>
      <c r="E180" s="1493"/>
      <c r="F180" s="1493"/>
      <c r="G180" s="1493"/>
      <c r="H180" s="1493"/>
      <c r="I180" s="1493"/>
      <c r="J180" s="1493"/>
      <c r="K180" s="1493"/>
      <c r="L180" s="1493"/>
      <c r="M180" s="1545"/>
      <c r="N180" s="1545"/>
      <c r="O180" s="1545"/>
      <c r="P180" s="1493"/>
      <c r="Q180" s="1493"/>
      <c r="R180" s="1493"/>
      <c r="S180" s="1493"/>
      <c r="T180" s="1493"/>
      <c r="U180" s="1493"/>
    </row>
    <row r="181" spans="1:21" ht="15.75" customHeight="1">
      <c r="A181" s="1493"/>
      <c r="B181" s="1493"/>
      <c r="C181" s="1493"/>
      <c r="D181" s="1493"/>
      <c r="E181" s="1493"/>
      <c r="F181" s="1493"/>
      <c r="G181" s="1493"/>
      <c r="H181" s="1493"/>
      <c r="I181" s="1493"/>
      <c r="J181" s="1493"/>
      <c r="K181" s="1493"/>
      <c r="L181" s="1493"/>
      <c r="M181" s="1545"/>
      <c r="N181" s="1545"/>
      <c r="O181" s="1545"/>
      <c r="P181" s="1493"/>
      <c r="Q181" s="1493"/>
      <c r="R181" s="1493"/>
      <c r="S181" s="1493"/>
      <c r="T181" s="1493"/>
      <c r="U181" s="1493"/>
    </row>
    <row r="182" spans="1:21" ht="15.75" customHeight="1">
      <c r="A182" s="1493"/>
      <c r="B182" s="1493"/>
      <c r="C182" s="1493"/>
      <c r="D182" s="1493"/>
      <c r="E182" s="1493"/>
      <c r="F182" s="1493"/>
      <c r="G182" s="1493"/>
      <c r="H182" s="1493"/>
      <c r="I182" s="1493"/>
      <c r="J182" s="1493"/>
      <c r="K182" s="1493"/>
      <c r="L182" s="1493"/>
      <c r="M182" s="1545"/>
      <c r="N182" s="1545"/>
      <c r="O182" s="1545"/>
      <c r="P182" s="1493"/>
      <c r="Q182" s="1493"/>
      <c r="R182" s="1493"/>
      <c r="S182" s="1493"/>
      <c r="T182" s="1493"/>
      <c r="U182" s="1493"/>
    </row>
    <row r="183" spans="1:21" ht="15.75" customHeight="1">
      <c r="A183" s="1493"/>
      <c r="B183" s="1493"/>
      <c r="C183" s="1493"/>
      <c r="D183" s="1493"/>
      <c r="E183" s="1493"/>
      <c r="F183" s="1493"/>
      <c r="G183" s="1493"/>
      <c r="H183" s="1493"/>
      <c r="I183" s="1493"/>
      <c r="J183" s="1493"/>
      <c r="K183" s="1493"/>
      <c r="L183" s="1493"/>
      <c r="M183" s="1545"/>
      <c r="N183" s="1545"/>
      <c r="O183" s="1545"/>
      <c r="P183" s="1493"/>
      <c r="Q183" s="1493"/>
      <c r="R183" s="1493"/>
      <c r="S183" s="1493"/>
      <c r="T183" s="1493"/>
      <c r="U183" s="1493"/>
    </row>
    <row r="184" spans="1:21" ht="15.75" customHeight="1">
      <c r="A184" s="1493"/>
      <c r="B184" s="1493"/>
      <c r="C184" s="1493"/>
      <c r="D184" s="1493"/>
      <c r="E184" s="1493"/>
      <c r="F184" s="1493"/>
      <c r="G184" s="1493"/>
      <c r="H184" s="1493"/>
      <c r="I184" s="1493"/>
      <c r="J184" s="1493"/>
      <c r="K184" s="1493"/>
      <c r="L184" s="1493"/>
      <c r="M184" s="1545"/>
      <c r="N184" s="1545"/>
      <c r="O184" s="1545"/>
      <c r="P184" s="1493"/>
      <c r="Q184" s="1493"/>
      <c r="R184" s="1493"/>
      <c r="S184" s="1493"/>
      <c r="T184" s="1493"/>
      <c r="U184" s="1493"/>
    </row>
    <row r="185" spans="1:21" ht="15.75" customHeight="1">
      <c r="A185" s="1493"/>
      <c r="B185" s="1493"/>
      <c r="C185" s="1493"/>
      <c r="D185" s="1493"/>
      <c r="E185" s="1493"/>
      <c r="F185" s="1493"/>
      <c r="G185" s="1493"/>
      <c r="H185" s="1493"/>
      <c r="I185" s="1493"/>
      <c r="J185" s="1493"/>
      <c r="K185" s="1493"/>
      <c r="L185" s="1493"/>
      <c r="M185" s="1545"/>
      <c r="N185" s="1545"/>
      <c r="O185" s="1545"/>
      <c r="P185" s="1493"/>
      <c r="Q185" s="1493"/>
      <c r="R185" s="1493"/>
      <c r="S185" s="1493"/>
      <c r="T185" s="1493"/>
      <c r="U185" s="1493"/>
    </row>
    <row r="186" spans="1:21" ht="15.75" customHeight="1">
      <c r="A186" s="1493"/>
      <c r="B186" s="1493"/>
      <c r="C186" s="1493"/>
      <c r="D186" s="1493"/>
      <c r="E186" s="1493"/>
      <c r="F186" s="1493"/>
      <c r="G186" s="1493"/>
      <c r="H186" s="1493"/>
      <c r="I186" s="1493"/>
      <c r="J186" s="1493"/>
      <c r="K186" s="1493"/>
      <c r="L186" s="1493"/>
      <c r="M186" s="1545"/>
      <c r="N186" s="1545"/>
      <c r="O186" s="1545"/>
      <c r="P186" s="1493"/>
      <c r="Q186" s="1493"/>
      <c r="R186" s="1493"/>
      <c r="S186" s="1493"/>
      <c r="T186" s="1493"/>
      <c r="U186" s="1493"/>
    </row>
    <row r="187" spans="1:21" ht="15.75" customHeight="1">
      <c r="A187" s="1493"/>
      <c r="B187" s="1493"/>
      <c r="C187" s="1493"/>
      <c r="D187" s="1493"/>
      <c r="E187" s="1493"/>
      <c r="F187" s="1493"/>
      <c r="G187" s="1493"/>
      <c r="H187" s="1493"/>
      <c r="I187" s="1493"/>
      <c r="J187" s="1493"/>
      <c r="K187" s="1493"/>
      <c r="L187" s="1493"/>
      <c r="M187" s="1545"/>
      <c r="N187" s="1545"/>
      <c r="O187" s="1545"/>
      <c r="P187" s="1493"/>
      <c r="Q187" s="1493"/>
      <c r="R187" s="1493"/>
      <c r="S187" s="1493"/>
      <c r="T187" s="1493"/>
      <c r="U187" s="1493"/>
    </row>
    <row r="188" spans="1:21" ht="15.75" customHeight="1">
      <c r="A188" s="1493"/>
      <c r="B188" s="1493"/>
      <c r="C188" s="1493"/>
      <c r="D188" s="1493"/>
      <c r="E188" s="1493"/>
      <c r="F188" s="1493"/>
      <c r="G188" s="1493"/>
      <c r="H188" s="1493"/>
      <c r="I188" s="1493"/>
      <c r="J188" s="1493"/>
      <c r="K188" s="1493"/>
      <c r="L188" s="1493"/>
      <c r="M188" s="1545"/>
      <c r="N188" s="1545"/>
      <c r="O188" s="1545"/>
      <c r="P188" s="1493"/>
      <c r="Q188" s="1493"/>
      <c r="R188" s="1493"/>
      <c r="S188" s="1493"/>
      <c r="T188" s="1493"/>
      <c r="U188" s="1493"/>
    </row>
    <row r="189" spans="1:21" ht="15.75" customHeight="1">
      <c r="A189" s="1493"/>
      <c r="B189" s="1493"/>
      <c r="C189" s="1493"/>
      <c r="D189" s="1493"/>
      <c r="E189" s="1493"/>
      <c r="F189" s="1493"/>
      <c r="G189" s="1493"/>
      <c r="H189" s="1493"/>
      <c r="I189" s="1493"/>
      <c r="J189" s="1493"/>
      <c r="K189" s="1493"/>
      <c r="L189" s="1493"/>
      <c r="M189" s="1545"/>
      <c r="N189" s="1545"/>
      <c r="O189" s="1545"/>
      <c r="P189" s="1493"/>
      <c r="Q189" s="1493"/>
      <c r="R189" s="1493"/>
      <c r="S189" s="1493"/>
      <c r="T189" s="1493"/>
      <c r="U189" s="1493"/>
    </row>
    <row r="190" spans="1:21" ht="15.75" customHeight="1">
      <c r="A190" s="1493"/>
      <c r="B190" s="1493"/>
      <c r="C190" s="1493"/>
      <c r="D190" s="1493"/>
      <c r="E190" s="1493"/>
      <c r="F190" s="1493"/>
      <c r="G190" s="1493"/>
      <c r="H190" s="1493"/>
      <c r="I190" s="1493"/>
      <c r="J190" s="1493"/>
      <c r="K190" s="1493"/>
      <c r="L190" s="1493"/>
      <c r="M190" s="1545"/>
      <c r="N190" s="1545"/>
      <c r="O190" s="1545"/>
      <c r="P190" s="1493"/>
      <c r="Q190" s="1493"/>
      <c r="R190" s="1493"/>
      <c r="S190" s="1493"/>
      <c r="T190" s="1493"/>
      <c r="U190" s="1493"/>
    </row>
    <row r="191" spans="1:21" ht="15.75" customHeight="1">
      <c r="A191" s="1493"/>
      <c r="B191" s="1493"/>
      <c r="C191" s="1493"/>
      <c r="D191" s="1493"/>
      <c r="E191" s="1493"/>
      <c r="F191" s="1493"/>
      <c r="G191" s="1493"/>
      <c r="H191" s="1493"/>
      <c r="I191" s="1493"/>
      <c r="J191" s="1493"/>
      <c r="K191" s="1493"/>
      <c r="L191" s="1493"/>
      <c r="M191" s="1545"/>
      <c r="N191" s="1545"/>
      <c r="O191" s="1545"/>
      <c r="P191" s="1493"/>
      <c r="Q191" s="1493"/>
      <c r="R191" s="1493"/>
      <c r="S191" s="1493"/>
      <c r="T191" s="1493"/>
      <c r="U191" s="1493"/>
    </row>
    <row r="192" spans="1:21" ht="15.75" customHeight="1">
      <c r="A192" s="1493"/>
      <c r="B192" s="1493"/>
      <c r="C192" s="1493"/>
      <c r="D192" s="1493"/>
      <c r="E192" s="1493"/>
      <c r="F192" s="1493"/>
      <c r="G192" s="1493"/>
      <c r="H192" s="1493"/>
      <c r="I192" s="1493"/>
      <c r="J192" s="1493"/>
      <c r="K192" s="1493"/>
      <c r="L192" s="1493"/>
      <c r="M192" s="1545"/>
      <c r="N192" s="1545"/>
      <c r="O192" s="1545"/>
      <c r="P192" s="1493"/>
      <c r="Q192" s="1493"/>
      <c r="R192" s="1493"/>
      <c r="S192" s="1493"/>
      <c r="T192" s="1493"/>
      <c r="U192" s="1493"/>
    </row>
    <row r="193" spans="1:21" ht="15.75" customHeight="1">
      <c r="A193" s="1493"/>
      <c r="B193" s="1493"/>
      <c r="C193" s="1493"/>
      <c r="D193" s="1493"/>
      <c r="E193" s="1493"/>
      <c r="F193" s="1493"/>
      <c r="G193" s="1493"/>
      <c r="H193" s="1493"/>
      <c r="I193" s="1493"/>
      <c r="J193" s="1493"/>
      <c r="K193" s="1493"/>
      <c r="L193" s="1493"/>
      <c r="M193" s="1545"/>
      <c r="N193" s="1545"/>
      <c r="O193" s="1545"/>
      <c r="P193" s="1493"/>
      <c r="Q193" s="1493"/>
      <c r="R193" s="1493"/>
      <c r="S193" s="1493"/>
      <c r="T193" s="1493"/>
      <c r="U193" s="1493"/>
    </row>
    <row r="194" spans="1:21" ht="15.75" customHeight="1">
      <c r="A194" s="1493"/>
      <c r="B194" s="1493"/>
      <c r="C194" s="1493"/>
      <c r="D194" s="1493"/>
      <c r="E194" s="1493"/>
      <c r="F194" s="1493"/>
      <c r="G194" s="1493"/>
      <c r="H194" s="1493"/>
      <c r="I194" s="1493"/>
      <c r="J194" s="1493"/>
      <c r="K194" s="1493"/>
      <c r="L194" s="1493"/>
      <c r="M194" s="1545"/>
      <c r="N194" s="1545"/>
      <c r="O194" s="1545"/>
      <c r="P194" s="1493"/>
      <c r="Q194" s="1493"/>
      <c r="R194" s="1493"/>
      <c r="S194" s="1493"/>
      <c r="T194" s="1493"/>
      <c r="U194" s="1493"/>
    </row>
    <row r="195" spans="1:21" ht="15.75" customHeight="1">
      <c r="A195" s="1493"/>
      <c r="B195" s="1493"/>
      <c r="C195" s="1493"/>
      <c r="D195" s="1493"/>
      <c r="E195" s="1493"/>
      <c r="F195" s="1493"/>
      <c r="G195" s="1493"/>
      <c r="H195" s="1493"/>
      <c r="I195" s="1493"/>
      <c r="J195" s="1493"/>
      <c r="K195" s="1493"/>
      <c r="L195" s="1493"/>
      <c r="M195" s="1545"/>
      <c r="N195" s="1545"/>
      <c r="O195" s="1545"/>
      <c r="P195" s="1493"/>
      <c r="Q195" s="1493"/>
      <c r="R195" s="1493"/>
      <c r="S195" s="1493"/>
      <c r="T195" s="1493"/>
      <c r="U195" s="1493"/>
    </row>
    <row r="196" spans="1:21" ht="15.75" customHeight="1">
      <c r="A196" s="1493"/>
      <c r="B196" s="1493"/>
      <c r="C196" s="1493"/>
      <c r="D196" s="1493"/>
      <c r="E196" s="1493"/>
      <c r="F196" s="1493"/>
      <c r="G196" s="1493"/>
      <c r="H196" s="1493"/>
      <c r="I196" s="1493"/>
      <c r="J196" s="1493"/>
      <c r="K196" s="1493"/>
      <c r="L196" s="1493"/>
      <c r="M196" s="1545"/>
      <c r="N196" s="1545"/>
      <c r="O196" s="1545"/>
      <c r="P196" s="1493"/>
      <c r="Q196" s="1493"/>
      <c r="R196" s="1493"/>
      <c r="S196" s="1493"/>
      <c r="T196" s="1493"/>
      <c r="U196" s="1493"/>
    </row>
    <row r="197" spans="1:21" ht="15.75" customHeight="1">
      <c r="A197" s="1493"/>
      <c r="B197" s="1493"/>
      <c r="C197" s="1493"/>
      <c r="D197" s="1493"/>
      <c r="E197" s="1493"/>
      <c r="F197" s="1493"/>
      <c r="G197" s="1493"/>
      <c r="H197" s="1493"/>
      <c r="I197" s="1493"/>
      <c r="J197" s="1493"/>
      <c r="K197" s="1493"/>
      <c r="L197" s="1493"/>
      <c r="M197" s="1545"/>
      <c r="N197" s="1545"/>
      <c r="O197" s="1545"/>
      <c r="P197" s="1493"/>
      <c r="Q197" s="1493"/>
      <c r="R197" s="1493"/>
      <c r="S197" s="1493"/>
      <c r="T197" s="1493"/>
      <c r="U197" s="1493"/>
    </row>
    <row r="198" spans="1:21" ht="15.75" customHeight="1">
      <c r="A198" s="1493"/>
      <c r="B198" s="1493"/>
      <c r="C198" s="1493"/>
      <c r="D198" s="1493"/>
      <c r="E198" s="1493"/>
      <c r="F198" s="1493"/>
      <c r="G198" s="1493"/>
      <c r="H198" s="1493"/>
      <c r="I198" s="1493"/>
      <c r="J198" s="1493"/>
      <c r="K198" s="1493"/>
      <c r="L198" s="1493"/>
      <c r="M198" s="1545"/>
      <c r="N198" s="1545"/>
      <c r="O198" s="1545"/>
      <c r="P198" s="1493"/>
      <c r="Q198" s="1493"/>
      <c r="R198" s="1493"/>
      <c r="S198" s="1493"/>
      <c r="T198" s="1493"/>
      <c r="U198" s="1493"/>
    </row>
    <row r="199" spans="1:21" ht="15.75" customHeight="1">
      <c r="A199" s="1493"/>
      <c r="B199" s="1493"/>
      <c r="C199" s="1493"/>
      <c r="D199" s="1493"/>
      <c r="E199" s="1493"/>
      <c r="F199" s="1493"/>
      <c r="G199" s="1493"/>
      <c r="H199" s="1493"/>
      <c r="I199" s="1493"/>
      <c r="J199" s="1493"/>
      <c r="K199" s="1493"/>
      <c r="L199" s="1493"/>
      <c r="M199" s="1545"/>
      <c r="N199" s="1545"/>
      <c r="O199" s="1545"/>
      <c r="P199" s="1493"/>
      <c r="Q199" s="1493"/>
      <c r="R199" s="1493"/>
      <c r="S199" s="1493"/>
      <c r="T199" s="1493"/>
      <c r="U199" s="1493"/>
    </row>
    <row r="200" spans="1:21" ht="15.75" customHeight="1">
      <c r="A200" s="1493"/>
      <c r="B200" s="1493"/>
      <c r="C200" s="1493"/>
      <c r="D200" s="1493"/>
      <c r="E200" s="1493"/>
      <c r="F200" s="1493"/>
      <c r="G200" s="1493"/>
      <c r="H200" s="1493"/>
      <c r="I200" s="1493"/>
      <c r="J200" s="1493"/>
      <c r="K200" s="1493"/>
      <c r="L200" s="1493"/>
      <c r="M200" s="1545"/>
      <c r="N200" s="1545"/>
      <c r="O200" s="1545"/>
      <c r="P200" s="1493"/>
      <c r="Q200" s="1493"/>
      <c r="R200" s="1493"/>
      <c r="S200" s="1493"/>
      <c r="T200" s="1493"/>
      <c r="U200" s="1493"/>
    </row>
    <row r="201" spans="1:21" ht="15.75" customHeight="1">
      <c r="A201" s="1493"/>
      <c r="B201" s="1493"/>
      <c r="C201" s="1493"/>
      <c r="D201" s="1493"/>
      <c r="E201" s="1493"/>
      <c r="F201" s="1493"/>
      <c r="G201" s="1493"/>
      <c r="H201" s="1493"/>
      <c r="I201" s="1493"/>
      <c r="J201" s="1493"/>
      <c r="K201" s="1493"/>
      <c r="L201" s="1493"/>
      <c r="M201" s="1545"/>
      <c r="N201" s="1545"/>
      <c r="O201" s="1545"/>
      <c r="P201" s="1493"/>
      <c r="Q201" s="1493"/>
      <c r="R201" s="1493"/>
      <c r="S201" s="1493"/>
      <c r="T201" s="1493"/>
      <c r="U201" s="1493"/>
    </row>
    <row r="202" spans="1:21" ht="15.75" customHeight="1">
      <c r="A202" s="1493"/>
      <c r="B202" s="1493"/>
      <c r="C202" s="1493"/>
      <c r="D202" s="1493"/>
      <c r="E202" s="1493"/>
      <c r="F202" s="1493"/>
      <c r="G202" s="1493"/>
      <c r="H202" s="1493"/>
      <c r="I202" s="1493"/>
      <c r="J202" s="1493"/>
      <c r="K202" s="1493"/>
      <c r="L202" s="1493"/>
      <c r="M202" s="1545"/>
      <c r="N202" s="1545"/>
      <c r="O202" s="1545"/>
      <c r="P202" s="1493"/>
      <c r="Q202" s="1493"/>
      <c r="R202" s="1493"/>
      <c r="S202" s="1493"/>
      <c r="T202" s="1493"/>
      <c r="U202" s="1493"/>
    </row>
    <row r="203" spans="1:21" ht="15.75" customHeight="1">
      <c r="A203" s="1493"/>
      <c r="B203" s="1493"/>
      <c r="C203" s="1493"/>
      <c r="D203" s="1493"/>
      <c r="E203" s="1493"/>
      <c r="F203" s="1493"/>
      <c r="G203" s="1493"/>
      <c r="H203" s="1493"/>
      <c r="I203" s="1493"/>
      <c r="J203" s="1493"/>
      <c r="K203" s="1493"/>
      <c r="L203" s="1493"/>
      <c r="M203" s="1545"/>
      <c r="N203" s="1545"/>
      <c r="O203" s="1545"/>
      <c r="P203" s="1493"/>
      <c r="Q203" s="1493"/>
      <c r="R203" s="1493"/>
      <c r="S203" s="1493"/>
      <c r="T203" s="1493"/>
      <c r="U203" s="1493"/>
    </row>
    <row r="204" spans="1:21" ht="15.75" customHeight="1">
      <c r="A204" s="1493"/>
      <c r="B204" s="1493"/>
      <c r="C204" s="1493"/>
      <c r="D204" s="1493"/>
      <c r="E204" s="1493"/>
      <c r="F204" s="1493"/>
      <c r="G204" s="1493"/>
      <c r="H204" s="1493"/>
      <c r="I204" s="1493"/>
      <c r="J204" s="1493"/>
      <c r="K204" s="1493"/>
      <c r="L204" s="1493"/>
      <c r="M204" s="1545"/>
      <c r="N204" s="1545"/>
      <c r="O204" s="1545"/>
      <c r="P204" s="1493"/>
      <c r="Q204" s="1493"/>
      <c r="R204" s="1493"/>
      <c r="S204" s="1493"/>
      <c r="T204" s="1493"/>
      <c r="U204" s="1493"/>
    </row>
    <row r="205" spans="1:21" ht="15.75" customHeight="1">
      <c r="A205" s="1493"/>
      <c r="B205" s="1493"/>
      <c r="C205" s="1493"/>
      <c r="D205" s="1493"/>
      <c r="E205" s="1493"/>
      <c r="F205" s="1493"/>
      <c r="G205" s="1493"/>
      <c r="H205" s="1493"/>
      <c r="I205" s="1493"/>
      <c r="J205" s="1493"/>
      <c r="K205" s="1493"/>
      <c r="L205" s="1493"/>
      <c r="M205" s="1545"/>
      <c r="N205" s="1545"/>
      <c r="O205" s="1545"/>
      <c r="P205" s="1493"/>
      <c r="Q205" s="1493"/>
      <c r="R205" s="1493"/>
      <c r="S205" s="1493"/>
      <c r="T205" s="1493"/>
      <c r="U205" s="1493"/>
    </row>
    <row r="206" spans="1:21" ht="15.75" customHeight="1">
      <c r="A206" s="1493"/>
      <c r="B206" s="1493"/>
      <c r="C206" s="1493"/>
      <c r="D206" s="1493"/>
      <c r="E206" s="1493"/>
      <c r="F206" s="1493"/>
      <c r="G206" s="1493"/>
      <c r="H206" s="1493"/>
      <c r="I206" s="1493"/>
      <c r="J206" s="1493"/>
      <c r="K206" s="1493"/>
      <c r="L206" s="1493"/>
      <c r="M206" s="1545"/>
      <c r="N206" s="1545"/>
      <c r="O206" s="1545"/>
      <c r="P206" s="1493"/>
      <c r="Q206" s="1493"/>
      <c r="R206" s="1493"/>
      <c r="S206" s="1493"/>
      <c r="T206" s="1493"/>
      <c r="U206" s="1493"/>
    </row>
    <row r="207" spans="1:21" ht="15.75" customHeight="1">
      <c r="A207" s="1493"/>
      <c r="B207" s="1493"/>
      <c r="C207" s="1493"/>
      <c r="D207" s="1493"/>
      <c r="E207" s="1493"/>
      <c r="F207" s="1493"/>
      <c r="G207" s="1493"/>
      <c r="H207" s="1493"/>
      <c r="I207" s="1493"/>
      <c r="J207" s="1493"/>
      <c r="K207" s="1493"/>
      <c r="L207" s="1493"/>
      <c r="M207" s="1545"/>
      <c r="N207" s="1545"/>
      <c r="O207" s="1545"/>
      <c r="P207" s="1493"/>
      <c r="Q207" s="1493"/>
      <c r="R207" s="1493"/>
      <c r="S207" s="1493"/>
      <c r="T207" s="1493"/>
      <c r="U207" s="1493"/>
    </row>
    <row r="208" spans="1:21" ht="15.75" customHeight="1">
      <c r="A208" s="1493"/>
      <c r="B208" s="1493"/>
      <c r="C208" s="1493"/>
      <c r="D208" s="1493"/>
      <c r="E208" s="1493"/>
      <c r="F208" s="1493"/>
      <c r="G208" s="1493"/>
      <c r="H208" s="1493"/>
      <c r="I208" s="1493"/>
      <c r="J208" s="1493"/>
      <c r="K208" s="1493"/>
      <c r="L208" s="1493"/>
      <c r="M208" s="1545"/>
      <c r="N208" s="1545"/>
      <c r="O208" s="1545"/>
      <c r="P208" s="1493"/>
      <c r="Q208" s="1493"/>
      <c r="R208" s="1493"/>
      <c r="S208" s="1493"/>
      <c r="T208" s="1493"/>
      <c r="U208" s="1493"/>
    </row>
    <row r="209" spans="1:21" ht="15.75" customHeight="1">
      <c r="A209" s="1493"/>
      <c r="B209" s="1493"/>
      <c r="C209" s="1493"/>
      <c r="D209" s="1493"/>
      <c r="E209" s="1493"/>
      <c r="F209" s="1493"/>
      <c r="G209" s="1493"/>
      <c r="H209" s="1493"/>
      <c r="I209" s="1493"/>
      <c r="J209" s="1493"/>
      <c r="K209" s="1493"/>
      <c r="L209" s="1493"/>
      <c r="M209" s="1545"/>
      <c r="N209" s="1545"/>
      <c r="O209" s="1545"/>
      <c r="P209" s="1493"/>
      <c r="Q209" s="1493"/>
      <c r="R209" s="1493"/>
      <c r="S209" s="1493"/>
      <c r="T209" s="1493"/>
      <c r="U209" s="1493"/>
    </row>
    <row r="210" spans="1:21" ht="15.75" customHeight="1">
      <c r="A210" s="1493"/>
      <c r="B210" s="1493"/>
      <c r="C210" s="1493"/>
      <c r="D210" s="1493"/>
      <c r="E210" s="1493"/>
      <c r="F210" s="1493"/>
      <c r="G210" s="1493"/>
      <c r="H210" s="1493"/>
      <c r="I210" s="1493"/>
      <c r="J210" s="1493"/>
      <c r="K210" s="1493"/>
      <c r="L210" s="1493"/>
      <c r="M210" s="1545"/>
      <c r="N210" s="1545"/>
      <c r="O210" s="1545"/>
      <c r="P210" s="1493"/>
      <c r="Q210" s="1493"/>
      <c r="R210" s="1493"/>
      <c r="S210" s="1493"/>
      <c r="T210" s="1493"/>
      <c r="U210" s="1493"/>
    </row>
    <row r="211" spans="1:21" ht="15.75" customHeight="1">
      <c r="A211" s="1493"/>
      <c r="B211" s="1493"/>
      <c r="C211" s="1493"/>
      <c r="D211" s="1493"/>
      <c r="E211" s="1493"/>
      <c r="F211" s="1493"/>
      <c r="G211" s="1493"/>
      <c r="H211" s="1493"/>
      <c r="I211" s="1493"/>
      <c r="J211" s="1493"/>
      <c r="K211" s="1493"/>
      <c r="L211" s="1493"/>
      <c r="M211" s="1545"/>
      <c r="N211" s="1545"/>
      <c r="O211" s="1545"/>
      <c r="P211" s="1493"/>
      <c r="Q211" s="1493"/>
      <c r="R211" s="1493"/>
      <c r="S211" s="1493"/>
      <c r="T211" s="1493"/>
      <c r="U211" s="1493"/>
    </row>
    <row r="212" spans="1:21" ht="15.75" customHeight="1">
      <c r="A212" s="1493"/>
      <c r="B212" s="1493"/>
      <c r="C212" s="1493"/>
      <c r="D212" s="1493"/>
      <c r="E212" s="1493"/>
      <c r="F212" s="1493"/>
      <c r="G212" s="1493"/>
      <c r="H212" s="1493"/>
      <c r="I212" s="1493"/>
      <c r="J212" s="1493"/>
      <c r="K212" s="1493"/>
      <c r="L212" s="1493"/>
      <c r="M212" s="1545"/>
      <c r="N212" s="1545"/>
      <c r="O212" s="1545"/>
      <c r="P212" s="1493"/>
      <c r="Q212" s="1493"/>
      <c r="R212" s="1493"/>
      <c r="S212" s="1493"/>
      <c r="T212" s="1493"/>
      <c r="U212" s="1493"/>
    </row>
    <row r="213" spans="1:21" ht="15.75" customHeight="1">
      <c r="A213" s="1493"/>
      <c r="B213" s="1493"/>
      <c r="C213" s="1493"/>
      <c r="D213" s="1493"/>
      <c r="E213" s="1493"/>
      <c r="F213" s="1493"/>
      <c r="G213" s="1493"/>
      <c r="H213" s="1493"/>
      <c r="I213" s="1493"/>
      <c r="J213" s="1493"/>
      <c r="K213" s="1493"/>
      <c r="L213" s="1493"/>
      <c r="M213" s="1545"/>
      <c r="N213" s="1545"/>
      <c r="O213" s="1545"/>
      <c r="P213" s="1493"/>
      <c r="Q213" s="1493"/>
      <c r="R213" s="1493"/>
      <c r="S213" s="1493"/>
      <c r="T213" s="1493"/>
      <c r="U213" s="1493"/>
    </row>
    <row r="214" spans="1:21" ht="15.75" customHeight="1">
      <c r="A214" s="1493"/>
      <c r="B214" s="1493"/>
      <c r="C214" s="1493"/>
      <c r="D214" s="1493"/>
      <c r="E214" s="1493"/>
      <c r="F214" s="1493"/>
      <c r="G214" s="1493"/>
      <c r="H214" s="1493"/>
      <c r="I214" s="1493"/>
      <c r="J214" s="1493"/>
      <c r="K214" s="1493"/>
      <c r="L214" s="1493"/>
      <c r="M214" s="1545"/>
      <c r="N214" s="1545"/>
      <c r="O214" s="1545"/>
      <c r="P214" s="1493"/>
      <c r="Q214" s="1493"/>
      <c r="R214" s="1493"/>
      <c r="S214" s="1493"/>
      <c r="T214" s="1493"/>
      <c r="U214" s="1493"/>
    </row>
    <row r="215" spans="1:21" ht="15.75" customHeight="1">
      <c r="A215" s="1493"/>
      <c r="B215" s="1493"/>
      <c r="C215" s="1493"/>
      <c r="D215" s="1493"/>
      <c r="E215" s="1493"/>
      <c r="F215" s="1493"/>
      <c r="G215" s="1493"/>
      <c r="H215" s="1493"/>
      <c r="I215" s="1493"/>
      <c r="J215" s="1493"/>
      <c r="K215" s="1493"/>
      <c r="L215" s="1493"/>
      <c r="M215" s="1545"/>
      <c r="N215" s="1545"/>
      <c r="O215" s="1545"/>
      <c r="P215" s="1493"/>
      <c r="Q215" s="1493"/>
      <c r="R215" s="1493"/>
      <c r="S215" s="1493"/>
      <c r="T215" s="1493"/>
      <c r="U215" s="1493"/>
    </row>
    <row r="216" spans="1:21" ht="15.75" customHeight="1">
      <c r="A216" s="1493"/>
      <c r="B216" s="1493"/>
      <c r="C216" s="1493"/>
      <c r="D216" s="1493"/>
      <c r="E216" s="1493"/>
      <c r="F216" s="1493"/>
      <c r="G216" s="1493"/>
      <c r="H216" s="1493"/>
      <c r="I216" s="1493"/>
      <c r="J216" s="1493"/>
      <c r="K216" s="1493"/>
      <c r="L216" s="1493"/>
      <c r="M216" s="1545"/>
      <c r="N216" s="1545"/>
      <c r="O216" s="1545"/>
      <c r="P216" s="1493"/>
      <c r="Q216" s="1493"/>
      <c r="R216" s="1493"/>
      <c r="S216" s="1493"/>
      <c r="T216" s="1493"/>
      <c r="U216" s="1493"/>
    </row>
    <row r="217" spans="1:21" ht="15.75" customHeight="1">
      <c r="A217" s="1493"/>
      <c r="B217" s="1493"/>
      <c r="C217" s="1493"/>
      <c r="D217" s="1493"/>
      <c r="E217" s="1493"/>
      <c r="F217" s="1493"/>
      <c r="G217" s="1493"/>
      <c r="H217" s="1493"/>
      <c r="I217" s="1493"/>
      <c r="J217" s="1493"/>
      <c r="K217" s="1493"/>
      <c r="L217" s="1493"/>
      <c r="M217" s="1545"/>
      <c r="N217" s="1545"/>
      <c r="O217" s="1545"/>
      <c r="P217" s="1493"/>
      <c r="Q217" s="1493"/>
      <c r="R217" s="1493"/>
      <c r="S217" s="1493"/>
      <c r="T217" s="1493"/>
      <c r="U217" s="1493"/>
    </row>
    <row r="218" spans="1:21" ht="15.75" customHeight="1">
      <c r="A218" s="1493"/>
      <c r="B218" s="1493"/>
      <c r="C218" s="1493"/>
      <c r="D218" s="1493"/>
      <c r="E218" s="1493"/>
      <c r="F218" s="1493"/>
      <c r="G218" s="1493"/>
      <c r="H218" s="1493"/>
      <c r="I218" s="1493"/>
      <c r="J218" s="1493"/>
      <c r="K218" s="1493"/>
      <c r="L218" s="1493"/>
      <c r="M218" s="1545"/>
      <c r="N218" s="1545"/>
      <c r="O218" s="1545"/>
      <c r="P218" s="1493"/>
      <c r="Q218" s="1493"/>
      <c r="R218" s="1493"/>
      <c r="S218" s="1493"/>
      <c r="T218" s="1493"/>
      <c r="U218" s="1493"/>
    </row>
    <row r="219" spans="1:21" ht="15.75" customHeight="1">
      <c r="A219" s="1493"/>
      <c r="B219" s="1493"/>
      <c r="C219" s="1493"/>
      <c r="D219" s="1493"/>
      <c r="E219" s="1493"/>
      <c r="F219" s="1493"/>
      <c r="G219" s="1493"/>
      <c r="H219" s="1493"/>
      <c r="I219" s="1493"/>
      <c r="J219" s="1493"/>
      <c r="K219" s="1493"/>
      <c r="L219" s="1493"/>
      <c r="M219" s="1545"/>
      <c r="N219" s="1545"/>
      <c r="O219" s="1545"/>
      <c r="P219" s="1493"/>
      <c r="Q219" s="1493"/>
      <c r="R219" s="1493"/>
      <c r="S219" s="1493"/>
      <c r="T219" s="1493"/>
      <c r="U219" s="1493"/>
    </row>
    <row r="220" spans="1:21" ht="15.75" customHeight="1">
      <c r="A220" s="1493"/>
      <c r="B220" s="1493"/>
      <c r="C220" s="1493"/>
      <c r="D220" s="1493"/>
      <c r="E220" s="1493"/>
      <c r="F220" s="1493"/>
      <c r="G220" s="1493"/>
      <c r="H220" s="1493"/>
      <c r="I220" s="1493"/>
      <c r="J220" s="1493"/>
      <c r="K220" s="1493"/>
      <c r="L220" s="1493"/>
      <c r="M220" s="1545"/>
      <c r="N220" s="1545"/>
      <c r="O220" s="1545"/>
      <c r="P220" s="1493"/>
      <c r="Q220" s="1493"/>
      <c r="R220" s="1493"/>
      <c r="S220" s="1493"/>
      <c r="T220" s="1493"/>
      <c r="U220" s="1493"/>
    </row>
    <row r="221" spans="1:21" ht="15.75" customHeight="1">
      <c r="A221" s="1493"/>
      <c r="B221" s="1493"/>
      <c r="C221" s="1493"/>
      <c r="D221" s="1493"/>
      <c r="E221" s="1493"/>
      <c r="F221" s="1493"/>
      <c r="G221" s="1493"/>
      <c r="H221" s="1493"/>
      <c r="I221" s="1493"/>
      <c r="J221" s="1493"/>
      <c r="K221" s="1493"/>
      <c r="L221" s="1493"/>
      <c r="M221" s="1545"/>
      <c r="N221" s="1545"/>
      <c r="O221" s="1545"/>
      <c r="P221" s="1493"/>
      <c r="Q221" s="1493"/>
      <c r="R221" s="1493"/>
      <c r="S221" s="1493"/>
      <c r="T221" s="1493"/>
      <c r="U221" s="1493"/>
    </row>
    <row r="222" spans="1:21" ht="15.75" customHeight="1">
      <c r="A222" s="1493"/>
      <c r="B222" s="1493"/>
      <c r="C222" s="1493"/>
      <c r="D222" s="1493"/>
      <c r="E222" s="1493"/>
      <c r="F222" s="1493"/>
      <c r="G222" s="1493"/>
      <c r="H222" s="1493"/>
      <c r="I222" s="1493"/>
      <c r="J222" s="1493"/>
      <c r="K222" s="1493"/>
      <c r="L222" s="1493"/>
      <c r="M222" s="1545"/>
      <c r="N222" s="1545"/>
      <c r="O222" s="1545"/>
      <c r="P222" s="1493"/>
      <c r="Q222" s="1493"/>
      <c r="R222" s="1493"/>
      <c r="S222" s="1493"/>
      <c r="T222" s="1493"/>
      <c r="U222" s="1493"/>
    </row>
    <row r="223" spans="1:21" ht="15.75" customHeight="1">
      <c r="A223" s="1493"/>
      <c r="B223" s="1493"/>
      <c r="C223" s="1493"/>
      <c r="D223" s="1493"/>
      <c r="E223" s="1493"/>
      <c r="F223" s="1493"/>
      <c r="G223" s="1493"/>
      <c r="H223" s="1493"/>
      <c r="I223" s="1493"/>
      <c r="J223" s="1493"/>
      <c r="K223" s="1493"/>
      <c r="L223" s="1493"/>
      <c r="M223" s="1545"/>
      <c r="N223" s="1545"/>
      <c r="O223" s="1545"/>
      <c r="P223" s="1493"/>
      <c r="Q223" s="1493"/>
      <c r="R223" s="1493"/>
      <c r="S223" s="1493"/>
      <c r="T223" s="1493"/>
      <c r="U223" s="1493"/>
    </row>
    <row r="224" spans="1:21" ht="15.75" customHeight="1">
      <c r="A224" s="1493"/>
      <c r="B224" s="1493"/>
      <c r="C224" s="1493"/>
      <c r="D224" s="1493"/>
      <c r="E224" s="1493"/>
      <c r="F224" s="1493"/>
      <c r="G224" s="1493"/>
      <c r="H224" s="1493"/>
      <c r="I224" s="1493"/>
      <c r="J224" s="1493"/>
      <c r="K224" s="1493"/>
      <c r="L224" s="1493"/>
      <c r="M224" s="1545"/>
      <c r="N224" s="1545"/>
      <c r="O224" s="1545"/>
      <c r="P224" s="1493"/>
      <c r="Q224" s="1493"/>
      <c r="R224" s="1493"/>
      <c r="S224" s="1493"/>
      <c r="T224" s="1493"/>
      <c r="U224" s="1493"/>
    </row>
    <row r="225" spans="1:21" ht="15.75" customHeight="1">
      <c r="A225" s="1493"/>
      <c r="B225" s="1493"/>
      <c r="C225" s="1493"/>
      <c r="D225" s="1493"/>
      <c r="E225" s="1493"/>
      <c r="F225" s="1493"/>
      <c r="G225" s="1493"/>
      <c r="H225" s="1493"/>
      <c r="I225" s="1493"/>
      <c r="J225" s="1493"/>
      <c r="K225" s="1493"/>
      <c r="L225" s="1493"/>
      <c r="M225" s="1545"/>
      <c r="N225" s="1545"/>
      <c r="O225" s="1545"/>
      <c r="P225" s="1493"/>
      <c r="Q225" s="1493"/>
      <c r="R225" s="1493"/>
      <c r="S225" s="1493"/>
      <c r="T225" s="1493"/>
      <c r="U225" s="1493"/>
    </row>
    <row r="226" spans="1:21" ht="15.75" customHeight="1">
      <c r="A226" s="1493"/>
      <c r="B226" s="1493"/>
      <c r="C226" s="1493"/>
      <c r="D226" s="1493"/>
      <c r="E226" s="1493"/>
      <c r="F226" s="1493"/>
      <c r="G226" s="1493"/>
      <c r="H226" s="1493"/>
      <c r="I226" s="1493"/>
      <c r="J226" s="1493"/>
      <c r="K226" s="1493"/>
      <c r="L226" s="1493"/>
      <c r="M226" s="1545"/>
      <c r="N226" s="1545"/>
      <c r="O226" s="1545"/>
      <c r="P226" s="1493"/>
      <c r="Q226" s="1493"/>
      <c r="R226" s="1493"/>
      <c r="S226" s="1493"/>
      <c r="T226" s="1493"/>
      <c r="U226" s="1493"/>
    </row>
    <row r="227" spans="1:21" ht="15.75" customHeight="1">
      <c r="A227" s="1493"/>
      <c r="B227" s="1493"/>
      <c r="C227" s="1493"/>
      <c r="D227" s="1493"/>
      <c r="E227" s="1493"/>
      <c r="F227" s="1493"/>
      <c r="G227" s="1493"/>
      <c r="H227" s="1493"/>
      <c r="I227" s="1493"/>
      <c r="J227" s="1493"/>
      <c r="K227" s="1493"/>
      <c r="L227" s="1493"/>
      <c r="M227" s="1545"/>
      <c r="N227" s="1545"/>
      <c r="O227" s="1545"/>
      <c r="P227" s="1493"/>
      <c r="Q227" s="1493"/>
      <c r="R227" s="1493"/>
      <c r="S227" s="1493"/>
      <c r="T227" s="1493"/>
      <c r="U227" s="1493"/>
    </row>
    <row r="228" spans="1:21" ht="15.75" customHeight="1">
      <c r="A228" s="1493"/>
      <c r="B228" s="1493"/>
      <c r="C228" s="1493"/>
      <c r="D228" s="1493"/>
      <c r="E228" s="1493"/>
      <c r="F228" s="1493"/>
      <c r="G228" s="1493"/>
      <c r="H228" s="1493"/>
      <c r="I228" s="1493"/>
      <c r="J228" s="1493"/>
      <c r="K228" s="1493"/>
      <c r="L228" s="1493"/>
      <c r="M228" s="1545"/>
      <c r="N228" s="1545"/>
      <c r="O228" s="1545"/>
      <c r="P228" s="1493"/>
      <c r="Q228" s="1493"/>
      <c r="R228" s="1493"/>
      <c r="S228" s="1493"/>
      <c r="T228" s="1493"/>
      <c r="U228" s="1493"/>
    </row>
    <row r="229" spans="1:21" ht="15.75" customHeight="1">
      <c r="A229" s="1493"/>
      <c r="B229" s="1493"/>
      <c r="C229" s="1493"/>
      <c r="D229" s="1493"/>
      <c r="E229" s="1493"/>
      <c r="F229" s="1493"/>
      <c r="G229" s="1493"/>
      <c r="H229" s="1493"/>
      <c r="I229" s="1493"/>
      <c r="J229" s="1493"/>
      <c r="K229" s="1493"/>
      <c r="L229" s="1493"/>
      <c r="M229" s="1545"/>
      <c r="N229" s="1545"/>
      <c r="O229" s="1545"/>
      <c r="P229" s="1493"/>
      <c r="Q229" s="1493"/>
      <c r="R229" s="1493"/>
      <c r="S229" s="1493"/>
      <c r="T229" s="1493"/>
      <c r="U229" s="1493"/>
    </row>
    <row r="230" spans="1:21" ht="15.75" customHeight="1">
      <c r="A230" s="1493"/>
      <c r="B230" s="1493"/>
      <c r="C230" s="1493"/>
      <c r="D230" s="1493"/>
      <c r="E230" s="1493"/>
      <c r="F230" s="1493"/>
      <c r="G230" s="1493"/>
      <c r="H230" s="1493"/>
      <c r="I230" s="1493"/>
      <c r="J230" s="1493"/>
      <c r="K230" s="1493"/>
      <c r="L230" s="1493"/>
      <c r="M230" s="1545"/>
      <c r="N230" s="1545"/>
      <c r="O230" s="1545"/>
      <c r="P230" s="1493"/>
      <c r="Q230" s="1493"/>
      <c r="R230" s="1493"/>
      <c r="S230" s="1493"/>
      <c r="T230" s="1493"/>
      <c r="U230" s="1493"/>
    </row>
    <row r="231" spans="1:21" ht="15.75" customHeight="1">
      <c r="A231" s="1493"/>
      <c r="B231" s="1493"/>
      <c r="C231" s="1493"/>
      <c r="D231" s="1493"/>
      <c r="E231" s="1493"/>
      <c r="F231" s="1493"/>
      <c r="G231" s="1493"/>
      <c r="H231" s="1493"/>
      <c r="I231" s="1493"/>
      <c r="J231" s="1493"/>
      <c r="K231" s="1493"/>
      <c r="L231" s="1493"/>
      <c r="M231" s="1545"/>
      <c r="N231" s="1545"/>
      <c r="O231" s="1545"/>
      <c r="P231" s="1493"/>
      <c r="Q231" s="1493"/>
      <c r="R231" s="1493"/>
      <c r="S231" s="1493"/>
      <c r="T231" s="1493"/>
      <c r="U231" s="1493"/>
    </row>
    <row r="232" spans="1:21" ht="15.75" customHeight="1">
      <c r="A232" s="1493"/>
      <c r="B232" s="1493"/>
      <c r="C232" s="1493"/>
      <c r="D232" s="1493"/>
      <c r="E232" s="1493"/>
      <c r="F232" s="1493"/>
      <c r="G232" s="1493"/>
      <c r="H232" s="1493"/>
      <c r="I232" s="1493"/>
      <c r="J232" s="1493"/>
      <c r="K232" s="1493"/>
      <c r="L232" s="1493"/>
      <c r="M232" s="1545"/>
      <c r="N232" s="1545"/>
      <c r="O232" s="1545"/>
      <c r="P232" s="1493"/>
      <c r="Q232" s="1493"/>
      <c r="R232" s="1493"/>
      <c r="S232" s="1493"/>
      <c r="T232" s="1493"/>
      <c r="U232" s="1493"/>
    </row>
    <row r="233" spans="1:21" ht="15.75" customHeight="1">
      <c r="A233" s="1493"/>
      <c r="B233" s="1493"/>
      <c r="C233" s="1493"/>
      <c r="D233" s="1493"/>
      <c r="E233" s="1493"/>
      <c r="F233" s="1493"/>
      <c r="G233" s="1493"/>
      <c r="H233" s="1493"/>
      <c r="I233" s="1493"/>
      <c r="J233" s="1493"/>
      <c r="K233" s="1493"/>
      <c r="L233" s="1493"/>
      <c r="M233" s="1545"/>
      <c r="N233" s="1545"/>
      <c r="O233" s="1545"/>
      <c r="P233" s="1493"/>
      <c r="Q233" s="1493"/>
      <c r="R233" s="1493"/>
      <c r="S233" s="1493"/>
      <c r="T233" s="1493"/>
      <c r="U233" s="1493"/>
    </row>
    <row r="234" spans="1:21" ht="15.75" customHeight="1">
      <c r="A234" s="1493"/>
      <c r="B234" s="1493"/>
      <c r="C234" s="1493"/>
      <c r="D234" s="1493"/>
      <c r="E234" s="1493"/>
      <c r="F234" s="1493"/>
      <c r="G234" s="1493"/>
      <c r="H234" s="1493"/>
      <c r="I234" s="1493"/>
      <c r="J234" s="1493"/>
      <c r="K234" s="1493"/>
      <c r="L234" s="1493"/>
      <c r="M234" s="1545"/>
      <c r="N234" s="1545"/>
      <c r="O234" s="1545"/>
      <c r="P234" s="1493"/>
      <c r="Q234" s="1493"/>
      <c r="R234" s="1493"/>
      <c r="S234" s="1493"/>
      <c r="T234" s="1493"/>
      <c r="U234" s="1493"/>
    </row>
    <row r="235" spans="1:21" ht="15.75" customHeight="1">
      <c r="A235" s="1493"/>
      <c r="B235" s="1493"/>
      <c r="C235" s="1493"/>
      <c r="D235" s="1493"/>
      <c r="E235" s="1493"/>
      <c r="F235" s="1493"/>
      <c r="G235" s="1493"/>
      <c r="H235" s="1493"/>
      <c r="I235" s="1493"/>
      <c r="J235" s="1493"/>
      <c r="K235" s="1493"/>
      <c r="L235" s="1493"/>
      <c r="M235" s="1545"/>
      <c r="N235" s="1545"/>
      <c r="O235" s="1545"/>
      <c r="P235" s="1493"/>
      <c r="Q235" s="1493"/>
      <c r="R235" s="1493"/>
      <c r="S235" s="1493"/>
      <c r="T235" s="1493"/>
      <c r="U235" s="1493"/>
    </row>
    <row r="236" spans="1:21" ht="15.75" customHeight="1">
      <c r="A236" s="1493"/>
      <c r="B236" s="1493"/>
      <c r="C236" s="1493"/>
      <c r="D236" s="1493"/>
      <c r="E236" s="1493"/>
      <c r="F236" s="1493"/>
      <c r="G236" s="1493"/>
      <c r="H236" s="1493"/>
      <c r="I236" s="1493"/>
      <c r="J236" s="1493"/>
      <c r="K236" s="1493"/>
      <c r="L236" s="1493"/>
      <c r="M236" s="1545"/>
      <c r="N236" s="1545"/>
      <c r="O236" s="1545"/>
      <c r="P236" s="1493"/>
      <c r="Q236" s="1493"/>
      <c r="R236" s="1493"/>
      <c r="S236" s="1493"/>
      <c r="T236" s="1493"/>
      <c r="U236" s="1493"/>
    </row>
    <row r="237" spans="1:21" ht="15.75" customHeight="1">
      <c r="A237" s="1493"/>
      <c r="B237" s="1493"/>
      <c r="C237" s="1493"/>
      <c r="D237" s="1493"/>
      <c r="E237" s="1493"/>
      <c r="F237" s="1493"/>
      <c r="G237" s="1493"/>
      <c r="H237" s="1493"/>
      <c r="I237" s="1493"/>
      <c r="J237" s="1493"/>
      <c r="K237" s="1493"/>
      <c r="L237" s="1493"/>
      <c r="M237" s="1545"/>
      <c r="N237" s="1545"/>
      <c r="O237" s="1545"/>
      <c r="P237" s="1493"/>
      <c r="Q237" s="1493"/>
      <c r="R237" s="1493"/>
      <c r="S237" s="1493"/>
      <c r="T237" s="1493"/>
      <c r="U237" s="1493"/>
    </row>
    <row r="238" spans="1:21" ht="15.75" customHeight="1">
      <c r="A238" s="1493"/>
      <c r="B238" s="1493"/>
      <c r="C238" s="1493"/>
      <c r="D238" s="1493"/>
      <c r="E238" s="1493"/>
      <c r="F238" s="1493"/>
      <c r="G238" s="1493"/>
      <c r="H238" s="1493"/>
      <c r="I238" s="1493"/>
      <c r="J238" s="1493"/>
      <c r="K238" s="1493"/>
      <c r="L238" s="1493"/>
      <c r="M238" s="1545"/>
      <c r="N238" s="1545"/>
      <c r="O238" s="1545"/>
      <c r="P238" s="1493"/>
      <c r="Q238" s="1493"/>
      <c r="R238" s="1493"/>
      <c r="S238" s="1493"/>
      <c r="T238" s="1493"/>
      <c r="U238" s="1493"/>
    </row>
    <row r="239" spans="1:21" ht="15.75" customHeight="1">
      <c r="A239" s="1493"/>
      <c r="B239" s="1493"/>
      <c r="C239" s="1493"/>
      <c r="D239" s="1493"/>
      <c r="E239" s="1493"/>
      <c r="F239" s="1493"/>
      <c r="G239" s="1493"/>
      <c r="H239" s="1493"/>
      <c r="I239" s="1493"/>
      <c r="J239" s="1493"/>
      <c r="K239" s="1493"/>
      <c r="L239" s="1493"/>
      <c r="M239" s="1545"/>
      <c r="N239" s="1545"/>
      <c r="O239" s="1545"/>
      <c r="P239" s="1493"/>
      <c r="Q239" s="1493"/>
      <c r="R239" s="1493"/>
      <c r="S239" s="1493"/>
      <c r="T239" s="1493"/>
      <c r="U239" s="1493"/>
    </row>
    <row r="240" spans="1:21" ht="15.75" customHeight="1">
      <c r="A240" s="1493"/>
      <c r="B240" s="1493"/>
      <c r="C240" s="1493"/>
      <c r="D240" s="1493"/>
      <c r="E240" s="1493"/>
      <c r="F240" s="1493"/>
      <c r="G240" s="1493"/>
      <c r="H240" s="1493"/>
      <c r="I240" s="1493"/>
      <c r="J240" s="1493"/>
      <c r="K240" s="1493"/>
      <c r="L240" s="1493"/>
      <c r="M240" s="1545"/>
      <c r="N240" s="1545"/>
      <c r="O240" s="1545"/>
      <c r="P240" s="1493"/>
      <c r="Q240" s="1493"/>
      <c r="R240" s="1493"/>
      <c r="S240" s="1493"/>
      <c r="T240" s="1493"/>
      <c r="U240" s="1493"/>
    </row>
    <row r="241" spans="1:21" ht="15.75" customHeight="1">
      <c r="A241" s="1493"/>
      <c r="B241" s="1493"/>
      <c r="C241" s="1493"/>
      <c r="D241" s="1493"/>
      <c r="E241" s="1493"/>
      <c r="F241" s="1493"/>
      <c r="G241" s="1493"/>
      <c r="H241" s="1493"/>
      <c r="I241" s="1493"/>
      <c r="J241" s="1493"/>
      <c r="K241" s="1493"/>
      <c r="L241" s="1493"/>
      <c r="M241" s="1545"/>
      <c r="N241" s="1545"/>
      <c r="O241" s="1545"/>
      <c r="P241" s="1493"/>
      <c r="Q241" s="1493"/>
      <c r="R241" s="1493"/>
      <c r="S241" s="1493"/>
      <c r="T241" s="1493"/>
      <c r="U241" s="1493"/>
    </row>
    <row r="242" spans="1:21" ht="15.75" customHeight="1">
      <c r="A242" s="1493"/>
      <c r="B242" s="1493"/>
      <c r="C242" s="1493"/>
      <c r="D242" s="1493"/>
      <c r="E242" s="1493"/>
      <c r="F242" s="1493"/>
      <c r="G242" s="1493"/>
      <c r="H242" s="1493"/>
      <c r="I242" s="1493"/>
      <c r="J242" s="1493"/>
      <c r="K242" s="1493"/>
      <c r="L242" s="1493"/>
      <c r="M242" s="1545"/>
      <c r="N242" s="1545"/>
      <c r="O242" s="1545"/>
      <c r="P242" s="1493"/>
      <c r="Q242" s="1493"/>
      <c r="R242" s="1493"/>
      <c r="S242" s="1493"/>
      <c r="T242" s="1493"/>
      <c r="U242" s="1493"/>
    </row>
    <row r="243" spans="1:21" ht="15.75" customHeight="1">
      <c r="A243" s="1493"/>
      <c r="B243" s="1493"/>
      <c r="C243" s="1493"/>
      <c r="D243" s="1493"/>
      <c r="E243" s="1493"/>
      <c r="F243" s="1493"/>
      <c r="G243" s="1493"/>
      <c r="H243" s="1493"/>
      <c r="I243" s="1493"/>
      <c r="J243" s="1493"/>
      <c r="K243" s="1493"/>
      <c r="L243" s="1493"/>
      <c r="M243" s="1545"/>
      <c r="N243" s="1545"/>
      <c r="O243" s="1545"/>
      <c r="P243" s="1493"/>
      <c r="Q243" s="1493"/>
      <c r="R243" s="1493"/>
      <c r="S243" s="1493"/>
      <c r="T243" s="1493"/>
      <c r="U243" s="1493"/>
    </row>
    <row r="244" spans="1:21" ht="15.75" customHeight="1">
      <c r="A244" s="1493"/>
      <c r="B244" s="1493"/>
      <c r="C244" s="1493"/>
      <c r="D244" s="1493"/>
      <c r="E244" s="1493"/>
      <c r="F244" s="1493"/>
      <c r="G244" s="1493"/>
      <c r="H244" s="1493"/>
      <c r="I244" s="1493"/>
      <c r="J244" s="1493"/>
      <c r="K244" s="1493"/>
      <c r="L244" s="1493"/>
      <c r="M244" s="1545"/>
      <c r="N244" s="1545"/>
      <c r="O244" s="1545"/>
      <c r="P244" s="1493"/>
      <c r="Q244" s="1493"/>
      <c r="R244" s="1493"/>
      <c r="S244" s="1493"/>
      <c r="T244" s="1493"/>
      <c r="U244" s="1493"/>
    </row>
    <row r="245" spans="1:21" ht="15.75" customHeight="1">
      <c r="A245" s="1493"/>
      <c r="B245" s="1493"/>
      <c r="C245" s="1493"/>
      <c r="D245" s="1493"/>
      <c r="E245" s="1493"/>
      <c r="F245" s="1493"/>
      <c r="G245" s="1493"/>
      <c r="H245" s="1493"/>
      <c r="I245" s="1493"/>
      <c r="J245" s="1493"/>
      <c r="K245" s="1493"/>
      <c r="L245" s="1493"/>
      <c r="M245" s="1545"/>
      <c r="N245" s="1545"/>
      <c r="O245" s="1545"/>
      <c r="P245" s="1493"/>
      <c r="Q245" s="1493"/>
      <c r="R245" s="1493"/>
      <c r="S245" s="1493"/>
      <c r="T245" s="1493"/>
      <c r="U245" s="1493"/>
    </row>
    <row r="246" spans="1:21" ht="15.75" customHeight="1">
      <c r="A246" s="1493"/>
      <c r="B246" s="1493"/>
      <c r="C246" s="1493"/>
      <c r="D246" s="1493"/>
      <c r="E246" s="1493"/>
      <c r="F246" s="1493"/>
      <c r="G246" s="1493"/>
      <c r="H246" s="1493"/>
      <c r="I246" s="1493"/>
      <c r="J246" s="1493"/>
      <c r="K246" s="1493"/>
      <c r="L246" s="1493"/>
      <c r="M246" s="1545"/>
      <c r="N246" s="1545"/>
      <c r="O246" s="1545"/>
      <c r="P246" s="1493"/>
      <c r="Q246" s="1493"/>
      <c r="R246" s="1493"/>
      <c r="S246" s="1493"/>
      <c r="T246" s="1493"/>
      <c r="U246" s="1493"/>
    </row>
    <row r="247" spans="1:21" ht="15.75" customHeight="1">
      <c r="A247" s="1493"/>
      <c r="B247" s="1493"/>
      <c r="C247" s="1493"/>
      <c r="D247" s="1493"/>
      <c r="E247" s="1493"/>
      <c r="F247" s="1493"/>
      <c r="G247" s="1493"/>
      <c r="H247" s="1493"/>
      <c r="I247" s="1493"/>
      <c r="J247" s="1493"/>
      <c r="K247" s="1493"/>
      <c r="L247" s="1493"/>
      <c r="M247" s="1545"/>
      <c r="N247" s="1545"/>
      <c r="O247" s="1545"/>
      <c r="P247" s="1493"/>
      <c r="Q247" s="1493"/>
      <c r="R247" s="1493"/>
      <c r="S247" s="1493"/>
      <c r="T247" s="1493"/>
      <c r="U247" s="1493"/>
    </row>
    <row r="248" spans="1:21" ht="15.75" customHeight="1">
      <c r="A248" s="1493"/>
      <c r="B248" s="1493"/>
      <c r="C248" s="1493"/>
      <c r="D248" s="1493"/>
      <c r="E248" s="1493"/>
      <c r="F248" s="1493"/>
      <c r="G248" s="1493"/>
      <c r="H248" s="1493"/>
      <c r="I248" s="1493"/>
      <c r="J248" s="1493"/>
      <c r="K248" s="1493"/>
      <c r="L248" s="1493"/>
      <c r="M248" s="1545"/>
      <c r="N248" s="1545"/>
      <c r="O248" s="1545"/>
      <c r="P248" s="1493"/>
      <c r="Q248" s="1493"/>
      <c r="R248" s="1493"/>
      <c r="S248" s="1493"/>
      <c r="T248" s="1493"/>
      <c r="U248" s="1493"/>
    </row>
    <row r="249" spans="1:21" ht="15.75" customHeight="1">
      <c r="A249" s="1493"/>
      <c r="B249" s="1493"/>
      <c r="C249" s="1493"/>
      <c r="D249" s="1493"/>
      <c r="E249" s="1493"/>
      <c r="F249" s="1493"/>
      <c r="G249" s="1493"/>
      <c r="H249" s="1493"/>
      <c r="I249" s="1493"/>
      <c r="J249" s="1493"/>
      <c r="K249" s="1493"/>
      <c r="L249" s="1493"/>
      <c r="M249" s="1545"/>
      <c r="N249" s="1545"/>
      <c r="O249" s="1545"/>
      <c r="P249" s="1493"/>
      <c r="Q249" s="1493"/>
      <c r="R249" s="1493"/>
      <c r="S249" s="1493"/>
      <c r="T249" s="1493"/>
      <c r="U249" s="1493"/>
    </row>
    <row r="250" spans="1:21" ht="15.75" customHeight="1">
      <c r="A250" s="1491"/>
      <c r="B250" s="1491"/>
      <c r="C250" s="1491"/>
      <c r="D250" s="1491"/>
      <c r="E250" s="1491"/>
      <c r="F250" s="1491"/>
      <c r="G250" s="1491"/>
      <c r="H250" s="1491"/>
      <c r="I250" s="1491"/>
      <c r="J250" s="1491"/>
      <c r="K250" s="1493"/>
      <c r="L250" s="1493"/>
      <c r="M250" s="1544"/>
      <c r="N250" s="1544"/>
      <c r="O250" s="1544"/>
      <c r="P250" s="1491"/>
      <c r="Q250" s="1491"/>
      <c r="R250" s="1491"/>
      <c r="S250" s="1491"/>
      <c r="T250" s="1491"/>
      <c r="U250" s="1491"/>
    </row>
    <row r="251" spans="1:21" ht="15.75" customHeight="1">
      <c r="A251" s="1491"/>
      <c r="B251" s="1491"/>
      <c r="C251" s="1491"/>
      <c r="D251" s="1491"/>
      <c r="E251" s="1491"/>
      <c r="F251" s="1491"/>
      <c r="G251" s="1491"/>
      <c r="H251" s="1491"/>
      <c r="I251" s="1491"/>
      <c r="J251" s="1491"/>
      <c r="K251" s="1493"/>
      <c r="L251" s="1491"/>
      <c r="M251" s="1544"/>
      <c r="N251" s="1544"/>
      <c r="O251" s="1544"/>
      <c r="P251" s="1491"/>
      <c r="Q251" s="1491"/>
      <c r="R251" s="1491"/>
      <c r="S251" s="1491"/>
      <c r="T251" s="1491"/>
      <c r="U251" s="1491"/>
    </row>
    <row r="252" spans="1:21" ht="15.75" customHeight="1">
      <c r="A252" s="1491"/>
      <c r="B252" s="1491"/>
      <c r="C252" s="1491"/>
      <c r="D252" s="1491"/>
      <c r="E252" s="1491"/>
      <c r="F252" s="1491"/>
      <c r="G252" s="1491"/>
      <c r="H252" s="1491"/>
      <c r="I252" s="1491"/>
      <c r="J252" s="1491"/>
      <c r="K252" s="1491"/>
      <c r="L252" s="1491"/>
      <c r="M252" s="1544"/>
      <c r="N252" s="1544"/>
      <c r="O252" s="1544"/>
      <c r="P252" s="1491"/>
      <c r="Q252" s="1491"/>
      <c r="R252" s="1491"/>
      <c r="S252" s="1491"/>
      <c r="T252" s="1491"/>
      <c r="U252" s="1491"/>
    </row>
    <row r="253" spans="1:21" ht="15.75" customHeight="1">
      <c r="A253" s="1491"/>
      <c r="B253" s="1491"/>
      <c r="C253" s="1491"/>
      <c r="D253" s="1491"/>
      <c r="E253" s="1491"/>
      <c r="F253" s="1491"/>
      <c r="G253" s="1491"/>
      <c r="H253" s="1491"/>
      <c r="I253" s="1491"/>
      <c r="J253" s="1491"/>
      <c r="K253" s="1491"/>
      <c r="L253" s="1491"/>
      <c r="M253" s="1544"/>
      <c r="N253" s="1544"/>
      <c r="O253" s="1544"/>
      <c r="P253" s="1491"/>
      <c r="Q253" s="1491"/>
      <c r="R253" s="1491"/>
      <c r="S253" s="1491"/>
      <c r="T253" s="1491"/>
      <c r="U253" s="1491"/>
    </row>
    <row r="254" spans="1:21" ht="15.75" customHeight="1">
      <c r="A254" s="1491"/>
      <c r="B254" s="1491"/>
      <c r="C254" s="1491"/>
      <c r="D254" s="1491"/>
      <c r="E254" s="1491"/>
      <c r="F254" s="1491"/>
      <c r="G254" s="1491"/>
      <c r="H254" s="1491"/>
      <c r="I254" s="1491"/>
      <c r="J254" s="1491"/>
      <c r="K254" s="1491"/>
      <c r="L254" s="1491"/>
      <c r="M254" s="1544"/>
      <c r="N254" s="1544"/>
      <c r="O254" s="1544"/>
      <c r="P254" s="1491"/>
      <c r="Q254" s="1491"/>
      <c r="R254" s="1491"/>
      <c r="S254" s="1491"/>
      <c r="T254" s="1491"/>
      <c r="U254" s="1491"/>
    </row>
    <row r="255" spans="1:21" ht="15.75" customHeight="1">
      <c r="A255" s="1491"/>
      <c r="B255" s="1491"/>
      <c r="C255" s="1491"/>
      <c r="D255" s="1491"/>
      <c r="E255" s="1491"/>
      <c r="F255" s="1491"/>
      <c r="G255" s="1491"/>
      <c r="H255" s="1491"/>
      <c r="I255" s="1491"/>
      <c r="J255" s="1491"/>
      <c r="K255" s="1491"/>
      <c r="L255" s="1491"/>
      <c r="M255" s="1544"/>
      <c r="N255" s="1544"/>
      <c r="O255" s="1544"/>
      <c r="P255" s="1491"/>
      <c r="Q255" s="1491"/>
      <c r="R255" s="1491"/>
      <c r="S255" s="1491"/>
      <c r="T255" s="1491"/>
      <c r="U255" s="1491"/>
    </row>
    <row r="256" spans="1:21" ht="15.75" customHeight="1">
      <c r="A256" s="1491"/>
      <c r="B256" s="1491"/>
      <c r="C256" s="1491"/>
      <c r="D256" s="1491"/>
      <c r="E256" s="1491"/>
      <c r="F256" s="1491"/>
      <c r="G256" s="1491"/>
      <c r="H256" s="1491"/>
      <c r="I256" s="1491"/>
      <c r="J256" s="1491"/>
      <c r="K256" s="1491"/>
      <c r="L256" s="1491"/>
      <c r="M256" s="1544"/>
      <c r="N256" s="1544"/>
      <c r="O256" s="1544"/>
      <c r="P256" s="1491"/>
      <c r="Q256" s="1491"/>
      <c r="R256" s="1491"/>
      <c r="S256" s="1491"/>
      <c r="T256" s="1491"/>
      <c r="U256" s="1491"/>
    </row>
    <row r="257" spans="1:21" ht="15.75" customHeight="1">
      <c r="A257" s="1491"/>
      <c r="B257" s="1491"/>
      <c r="C257" s="1491"/>
      <c r="D257" s="1491"/>
      <c r="E257" s="1491"/>
      <c r="F257" s="1491"/>
      <c r="G257" s="1491"/>
      <c r="H257" s="1491"/>
      <c r="I257" s="1491"/>
      <c r="J257" s="1491"/>
      <c r="K257" s="1491"/>
      <c r="L257" s="1491"/>
      <c r="M257" s="1544"/>
      <c r="N257" s="1544"/>
      <c r="O257" s="1544"/>
      <c r="P257" s="1491"/>
      <c r="Q257" s="1491"/>
      <c r="R257" s="1491"/>
      <c r="S257" s="1491"/>
      <c r="T257" s="1491"/>
      <c r="U257" s="1491"/>
    </row>
    <row r="258" spans="1:21" ht="15.75" customHeight="1">
      <c r="A258" s="1491"/>
      <c r="B258" s="1491"/>
      <c r="C258" s="1491"/>
      <c r="D258" s="1491"/>
      <c r="E258" s="1491"/>
      <c r="F258" s="1491"/>
      <c r="G258" s="1491"/>
      <c r="H258" s="1491"/>
      <c r="I258" s="1491"/>
      <c r="J258" s="1491"/>
      <c r="K258" s="1491"/>
      <c r="L258" s="1491"/>
      <c r="M258" s="1544"/>
      <c r="N258" s="1544"/>
      <c r="O258" s="1544"/>
      <c r="P258" s="1491"/>
      <c r="Q258" s="1491"/>
      <c r="R258" s="1491"/>
      <c r="S258" s="1491"/>
      <c r="T258" s="1491"/>
      <c r="U258" s="1491"/>
    </row>
    <row r="259" spans="1:21" ht="15.75" customHeight="1">
      <c r="A259" s="1491"/>
      <c r="B259" s="1491"/>
      <c r="C259" s="1491"/>
      <c r="D259" s="1491"/>
      <c r="E259" s="1491"/>
      <c r="F259" s="1491"/>
      <c r="G259" s="1491"/>
      <c r="H259" s="1491"/>
      <c r="I259" s="1491"/>
      <c r="J259" s="1491"/>
      <c r="K259" s="1491"/>
      <c r="L259" s="1491"/>
      <c r="M259" s="1544"/>
      <c r="N259" s="1544"/>
      <c r="O259" s="1544"/>
      <c r="P259" s="1491"/>
      <c r="Q259" s="1491"/>
      <c r="R259" s="1491"/>
      <c r="S259" s="1491"/>
      <c r="T259" s="1491"/>
      <c r="U259" s="1491"/>
    </row>
    <row r="260" spans="1:21" ht="15.75" customHeight="1">
      <c r="A260" s="1491"/>
      <c r="B260" s="1491"/>
      <c r="C260" s="1491"/>
      <c r="D260" s="1491"/>
      <c r="E260" s="1491"/>
      <c r="F260" s="1491"/>
      <c r="G260" s="1491"/>
      <c r="H260" s="1491"/>
      <c r="I260" s="1491"/>
      <c r="J260" s="1491"/>
      <c r="K260" s="1491"/>
      <c r="L260" s="1491"/>
      <c r="M260" s="1544"/>
      <c r="N260" s="1544"/>
      <c r="O260" s="1544"/>
      <c r="P260" s="1491"/>
      <c r="Q260" s="1491"/>
      <c r="R260" s="1491"/>
      <c r="S260" s="1491"/>
      <c r="T260" s="1491"/>
      <c r="U260" s="1491"/>
    </row>
    <row r="261" spans="1:21" ht="15.75" customHeight="1">
      <c r="A261" s="1491"/>
      <c r="B261" s="1491"/>
      <c r="C261" s="1491"/>
      <c r="D261" s="1491"/>
      <c r="E261" s="1491"/>
      <c r="F261" s="1491"/>
      <c r="G261" s="1491"/>
      <c r="H261" s="1491"/>
      <c r="I261" s="1491"/>
      <c r="J261" s="1491"/>
      <c r="K261" s="1491"/>
      <c r="L261" s="1491"/>
      <c r="M261" s="1544"/>
      <c r="N261" s="1544"/>
      <c r="O261" s="1544"/>
      <c r="P261" s="1491"/>
      <c r="Q261" s="1491"/>
      <c r="R261" s="1491"/>
      <c r="S261" s="1491"/>
      <c r="T261" s="1491"/>
      <c r="U261" s="1491"/>
    </row>
    <row r="262" spans="1:21" ht="15.75" customHeight="1">
      <c r="A262" s="1491"/>
      <c r="B262" s="1491"/>
      <c r="C262" s="1491"/>
      <c r="D262" s="1491"/>
      <c r="E262" s="1491"/>
      <c r="F262" s="1491"/>
      <c r="G262" s="1491"/>
      <c r="H262" s="1491"/>
      <c r="I262" s="1491"/>
      <c r="J262" s="1491"/>
      <c r="K262" s="1491"/>
      <c r="L262" s="1491"/>
      <c r="M262" s="1544"/>
      <c r="N262" s="1544"/>
      <c r="O262" s="1544"/>
      <c r="P262" s="1491"/>
      <c r="Q262" s="1491"/>
      <c r="R262" s="1491"/>
      <c r="S262" s="1491"/>
      <c r="T262" s="1491"/>
      <c r="U262" s="1491"/>
    </row>
    <row r="263" spans="1:21" ht="15.75" customHeight="1">
      <c r="A263" s="1491"/>
      <c r="B263" s="1491"/>
      <c r="C263" s="1491"/>
      <c r="D263" s="1491"/>
      <c r="E263" s="1491"/>
      <c r="F263" s="1491"/>
      <c r="G263" s="1491"/>
      <c r="H263" s="1491"/>
      <c r="I263" s="1491"/>
      <c r="J263" s="1491"/>
      <c r="K263" s="1491"/>
      <c r="L263" s="1491"/>
      <c r="M263" s="1544"/>
      <c r="N263" s="1544"/>
      <c r="O263" s="1544"/>
      <c r="P263" s="1491"/>
      <c r="Q263" s="1491"/>
      <c r="R263" s="1491"/>
      <c r="S263" s="1491"/>
      <c r="T263" s="1491"/>
      <c r="U263" s="1491"/>
    </row>
    <row r="264" spans="1:21" ht="15.75" customHeight="1">
      <c r="A264" s="1491"/>
      <c r="B264" s="1491"/>
      <c r="C264" s="1491"/>
      <c r="D264" s="1491"/>
      <c r="E264" s="1491"/>
      <c r="F264" s="1491"/>
      <c r="G264" s="1491"/>
      <c r="H264" s="1491"/>
      <c r="I264" s="1491"/>
      <c r="J264" s="1491"/>
      <c r="K264" s="1491"/>
      <c r="L264" s="1491"/>
      <c r="M264" s="1544"/>
      <c r="N264" s="1544"/>
      <c r="O264" s="1544"/>
      <c r="P264" s="1491"/>
      <c r="Q264" s="1491"/>
      <c r="R264" s="1491"/>
      <c r="S264" s="1491"/>
      <c r="T264" s="1491"/>
      <c r="U264" s="1491"/>
    </row>
    <row r="265" spans="1:21" ht="15.75" customHeight="1">
      <c r="A265" s="1491"/>
      <c r="B265" s="1491"/>
      <c r="C265" s="1491"/>
      <c r="D265" s="1491"/>
      <c r="E265" s="1491"/>
      <c r="F265" s="1491"/>
      <c r="G265" s="1491"/>
      <c r="H265" s="1491"/>
      <c r="I265" s="1491"/>
      <c r="J265" s="1491"/>
      <c r="K265" s="1491"/>
      <c r="L265" s="1491"/>
      <c r="M265" s="1544"/>
      <c r="N265" s="1544"/>
      <c r="O265" s="1544"/>
      <c r="P265" s="1491"/>
      <c r="Q265" s="1491"/>
      <c r="R265" s="1491"/>
      <c r="S265" s="1491"/>
      <c r="T265" s="1491"/>
      <c r="U265" s="1491"/>
    </row>
    <row r="266" spans="1:21" ht="15.75" customHeight="1">
      <c r="A266" s="1491"/>
      <c r="B266" s="1491"/>
      <c r="C266" s="1491"/>
      <c r="D266" s="1491"/>
      <c r="E266" s="1491"/>
      <c r="F266" s="1491"/>
      <c r="G266" s="1491"/>
      <c r="H266" s="1491"/>
      <c r="I266" s="1491"/>
      <c r="J266" s="1491"/>
      <c r="K266" s="1491"/>
      <c r="L266" s="1491"/>
      <c r="M266" s="1544"/>
      <c r="N266" s="1544"/>
      <c r="O266" s="1544"/>
      <c r="P266" s="1491"/>
      <c r="Q266" s="1491"/>
      <c r="R266" s="1491"/>
      <c r="S266" s="1491"/>
      <c r="T266" s="1491"/>
      <c r="U266" s="1491"/>
    </row>
    <row r="267" spans="1:21" ht="15.75" customHeight="1">
      <c r="A267" s="1491"/>
      <c r="B267" s="1491"/>
      <c r="C267" s="1491"/>
      <c r="D267" s="1491"/>
      <c r="E267" s="1491"/>
      <c r="F267" s="1491"/>
      <c r="G267" s="1491"/>
      <c r="H267" s="1491"/>
      <c r="I267" s="1491"/>
      <c r="J267" s="1491"/>
      <c r="K267" s="1491"/>
      <c r="L267" s="1491"/>
      <c r="M267" s="1544"/>
      <c r="N267" s="1544"/>
      <c r="O267" s="1544"/>
      <c r="P267" s="1491"/>
      <c r="Q267" s="1491"/>
      <c r="R267" s="1491"/>
      <c r="S267" s="1491"/>
      <c r="T267" s="1491"/>
      <c r="U267" s="1491"/>
    </row>
    <row r="268" spans="1:21" ht="15.75" customHeight="1">
      <c r="A268" s="1491"/>
      <c r="B268" s="1491"/>
      <c r="C268" s="1491"/>
      <c r="D268" s="1491"/>
      <c r="E268" s="1491"/>
      <c r="F268" s="1491"/>
      <c r="G268" s="1491"/>
      <c r="H268" s="1491"/>
      <c r="I268" s="1491"/>
      <c r="J268" s="1491"/>
      <c r="K268" s="1491"/>
      <c r="L268" s="1491"/>
      <c r="M268" s="1544"/>
      <c r="N268" s="1544"/>
      <c r="O268" s="1544"/>
      <c r="P268" s="1491"/>
      <c r="Q268" s="1491"/>
      <c r="R268" s="1491"/>
      <c r="S268" s="1491"/>
      <c r="T268" s="1491"/>
      <c r="U268" s="1491"/>
    </row>
    <row r="269" spans="1:21" ht="15.75" customHeight="1">
      <c r="A269" s="1491"/>
      <c r="B269" s="1491"/>
      <c r="C269" s="1491"/>
      <c r="D269" s="1491"/>
      <c r="E269" s="1491"/>
      <c r="F269" s="1491"/>
      <c r="G269" s="1491"/>
      <c r="H269" s="1491"/>
      <c r="I269" s="1491"/>
      <c r="J269" s="1491"/>
      <c r="K269" s="1491"/>
      <c r="L269" s="1491"/>
      <c r="M269" s="1544"/>
      <c r="N269" s="1544"/>
      <c r="O269" s="1544"/>
      <c r="P269" s="1491"/>
      <c r="Q269" s="1491"/>
      <c r="R269" s="1491"/>
      <c r="S269" s="1491"/>
      <c r="T269" s="1491"/>
      <c r="U269" s="1491"/>
    </row>
    <row r="270" spans="1:21" ht="15.75" customHeight="1">
      <c r="A270" s="1491"/>
      <c r="B270" s="1491"/>
      <c r="C270" s="1491"/>
      <c r="D270" s="1491"/>
      <c r="E270" s="1491"/>
      <c r="F270" s="1491"/>
      <c r="G270" s="1491"/>
      <c r="H270" s="1491"/>
      <c r="I270" s="1491"/>
      <c r="J270" s="1491"/>
      <c r="K270" s="1491"/>
      <c r="L270" s="1491"/>
      <c r="M270" s="1544"/>
      <c r="N270" s="1544"/>
      <c r="O270" s="1544"/>
      <c r="P270" s="1491"/>
      <c r="Q270" s="1491"/>
      <c r="R270" s="1491"/>
      <c r="S270" s="1491"/>
      <c r="T270" s="1491"/>
      <c r="U270" s="1491"/>
    </row>
    <row r="271" spans="1:21" ht="15.75" customHeight="1">
      <c r="A271" s="1491"/>
      <c r="B271" s="1491"/>
      <c r="C271" s="1491"/>
      <c r="D271" s="1491"/>
      <c r="E271" s="1491"/>
      <c r="F271" s="1491"/>
      <c r="G271" s="1491"/>
      <c r="H271" s="1491"/>
      <c r="I271" s="1491"/>
      <c r="J271" s="1491"/>
      <c r="K271" s="1491"/>
      <c r="L271" s="1491"/>
      <c r="M271" s="1544"/>
      <c r="N271" s="1544"/>
      <c r="O271" s="1544"/>
      <c r="P271" s="1491"/>
      <c r="Q271" s="1491"/>
      <c r="R271" s="1491"/>
      <c r="S271" s="1491"/>
      <c r="T271" s="1491"/>
      <c r="U271" s="1491"/>
    </row>
    <row r="272" spans="1:21" ht="15.75" customHeight="1">
      <c r="A272" s="1491"/>
      <c r="B272" s="1491"/>
      <c r="C272" s="1491"/>
      <c r="D272" s="1491"/>
      <c r="E272" s="1491"/>
      <c r="F272" s="1491"/>
      <c r="G272" s="1491"/>
      <c r="H272" s="1491"/>
      <c r="I272" s="1491"/>
      <c r="J272" s="1491"/>
      <c r="K272" s="1491"/>
      <c r="L272" s="1491"/>
      <c r="M272" s="1544"/>
      <c r="N272" s="1544"/>
      <c r="O272" s="1544"/>
      <c r="P272" s="1491"/>
      <c r="Q272" s="1491"/>
      <c r="R272" s="1491"/>
      <c r="S272" s="1491"/>
      <c r="T272" s="1491"/>
      <c r="U272" s="1491"/>
    </row>
    <row r="273" spans="1:21" ht="15.75" customHeight="1">
      <c r="A273" s="1491"/>
      <c r="B273" s="1491"/>
      <c r="C273" s="1491"/>
      <c r="D273" s="1491"/>
      <c r="E273" s="1491"/>
      <c r="F273" s="1491"/>
      <c r="G273" s="1491"/>
      <c r="H273" s="1491"/>
      <c r="I273" s="1491"/>
      <c r="J273" s="1491"/>
      <c r="K273" s="1491"/>
      <c r="L273" s="1491"/>
      <c r="M273" s="1544"/>
      <c r="N273" s="1544"/>
      <c r="O273" s="1544"/>
      <c r="P273" s="1491"/>
      <c r="Q273" s="1491"/>
      <c r="R273" s="1491"/>
      <c r="S273" s="1491"/>
      <c r="T273" s="1491"/>
      <c r="U273" s="1491"/>
    </row>
    <row r="274" spans="1:21" ht="15.75" customHeight="1">
      <c r="A274" s="1491"/>
      <c r="B274" s="1491"/>
      <c r="C274" s="1491"/>
      <c r="D274" s="1491"/>
      <c r="E274" s="1491"/>
      <c r="F274" s="1491"/>
      <c r="G274" s="1491"/>
      <c r="H274" s="1491"/>
      <c r="I274" s="1491"/>
      <c r="J274" s="1491"/>
      <c r="K274" s="1491"/>
      <c r="L274" s="1491"/>
      <c r="M274" s="1544"/>
      <c r="N274" s="1544"/>
      <c r="O274" s="1544"/>
      <c r="P274" s="1491"/>
      <c r="Q274" s="1491"/>
      <c r="R274" s="1491"/>
      <c r="S274" s="1491"/>
      <c r="T274" s="1491"/>
      <c r="U274" s="1491"/>
    </row>
    <row r="275" spans="1:21" ht="15.75" customHeight="1">
      <c r="A275" s="1491"/>
      <c r="B275" s="1491"/>
      <c r="C275" s="1491"/>
      <c r="D275" s="1491"/>
      <c r="E275" s="1491"/>
      <c r="F275" s="1491"/>
      <c r="G275" s="1491"/>
      <c r="H275" s="1491"/>
      <c r="I275" s="1491"/>
      <c r="J275" s="1491"/>
      <c r="K275" s="1491"/>
      <c r="L275" s="1491"/>
      <c r="M275" s="1544"/>
      <c r="N275" s="1544"/>
      <c r="O275" s="1544"/>
      <c r="P275" s="1491"/>
      <c r="Q275" s="1491"/>
      <c r="R275" s="1491"/>
      <c r="S275" s="1491"/>
      <c r="T275" s="1491"/>
      <c r="U275" s="1491"/>
    </row>
    <row r="276" spans="1:21" ht="15.75" customHeight="1">
      <c r="A276" s="1491"/>
      <c r="B276" s="1491"/>
      <c r="C276" s="1491"/>
      <c r="D276" s="1491"/>
      <c r="E276" s="1491"/>
      <c r="F276" s="1491"/>
      <c r="G276" s="1491"/>
      <c r="H276" s="1491"/>
      <c r="I276" s="1491"/>
      <c r="J276" s="1491"/>
      <c r="K276" s="1491"/>
      <c r="L276" s="1491"/>
      <c r="M276" s="1544"/>
      <c r="N276" s="1544"/>
      <c r="O276" s="1544"/>
      <c r="P276" s="1491"/>
      <c r="Q276" s="1491"/>
      <c r="R276" s="1491"/>
      <c r="S276" s="1491"/>
      <c r="T276" s="1491"/>
      <c r="U276" s="1491"/>
    </row>
    <row r="277" spans="1:21" ht="15.75" customHeight="1">
      <c r="A277" s="1491"/>
      <c r="B277" s="1491"/>
      <c r="C277" s="1491"/>
      <c r="D277" s="1491"/>
      <c r="E277" s="1491"/>
      <c r="F277" s="1491"/>
      <c r="G277" s="1491"/>
      <c r="H277" s="1491"/>
      <c r="I277" s="1491"/>
      <c r="J277" s="1491"/>
      <c r="K277" s="1491"/>
      <c r="L277" s="1491"/>
      <c r="M277" s="1544"/>
      <c r="N277" s="1544"/>
      <c r="O277" s="1544"/>
      <c r="P277" s="1491"/>
      <c r="Q277" s="1491"/>
      <c r="R277" s="1491"/>
      <c r="S277" s="1491"/>
      <c r="T277" s="1491"/>
      <c r="U277" s="1491"/>
    </row>
    <row r="278" spans="1:21" ht="15.75" customHeight="1">
      <c r="A278" s="1491"/>
      <c r="B278" s="1491"/>
      <c r="C278" s="1491"/>
      <c r="D278" s="1491"/>
      <c r="E278" s="1491"/>
      <c r="F278" s="1491"/>
      <c r="G278" s="1491"/>
      <c r="H278" s="1491"/>
      <c r="I278" s="1491"/>
      <c r="J278" s="1491"/>
      <c r="K278" s="1491"/>
      <c r="L278" s="1491"/>
      <c r="M278" s="1544"/>
      <c r="N278" s="1544"/>
      <c r="O278" s="1544"/>
      <c r="P278" s="1491"/>
      <c r="Q278" s="1491"/>
      <c r="R278" s="1491"/>
      <c r="S278" s="1491"/>
      <c r="T278" s="1491"/>
      <c r="U278" s="1491"/>
    </row>
    <row r="279" spans="1:21" ht="15.75" customHeight="1">
      <c r="A279" s="1491"/>
      <c r="B279" s="1491"/>
      <c r="C279" s="1491"/>
      <c r="D279" s="1491"/>
      <c r="E279" s="1491"/>
      <c r="F279" s="1491"/>
      <c r="G279" s="1491"/>
      <c r="H279" s="1491"/>
      <c r="I279" s="1491"/>
      <c r="J279" s="1491"/>
      <c r="K279" s="1491"/>
      <c r="L279" s="1491"/>
      <c r="M279" s="1544"/>
      <c r="N279" s="1544"/>
      <c r="O279" s="1544"/>
      <c r="P279" s="1491"/>
      <c r="Q279" s="1491"/>
      <c r="R279" s="1491"/>
      <c r="S279" s="1491"/>
      <c r="T279" s="1491"/>
      <c r="U279" s="1491"/>
    </row>
    <row r="280" spans="1:21" ht="15.75" customHeight="1">
      <c r="A280" s="1491"/>
      <c r="B280" s="1491"/>
      <c r="C280" s="1491"/>
      <c r="D280" s="1491"/>
      <c r="E280" s="1491"/>
      <c r="F280" s="1491"/>
      <c r="G280" s="1491"/>
      <c r="H280" s="1491"/>
      <c r="I280" s="1491"/>
      <c r="J280" s="1491"/>
      <c r="K280" s="1491"/>
      <c r="L280" s="1491"/>
      <c r="M280" s="1544"/>
      <c r="N280" s="1544"/>
      <c r="O280" s="1544"/>
      <c r="P280" s="1491"/>
      <c r="Q280" s="1491"/>
      <c r="R280" s="1491"/>
      <c r="S280" s="1491"/>
      <c r="T280" s="1491"/>
      <c r="U280" s="1491"/>
    </row>
    <row r="281" spans="1:21" ht="15.75" customHeight="1">
      <c r="A281" s="1491"/>
      <c r="B281" s="1491"/>
      <c r="C281" s="1491"/>
      <c r="D281" s="1491"/>
      <c r="E281" s="1491"/>
      <c r="F281" s="1491"/>
      <c r="G281" s="1491"/>
      <c r="H281" s="1491"/>
      <c r="I281" s="1491"/>
      <c r="J281" s="1491"/>
      <c r="K281" s="1491"/>
      <c r="L281" s="1491"/>
      <c r="M281" s="1544"/>
      <c r="N281" s="1544"/>
      <c r="O281" s="1544"/>
      <c r="P281" s="1491"/>
      <c r="Q281" s="1491"/>
      <c r="R281" s="1491"/>
      <c r="S281" s="1491"/>
      <c r="T281" s="1491"/>
      <c r="U281" s="1491"/>
    </row>
    <row r="282" spans="1:21" ht="15.75" customHeight="1">
      <c r="A282" s="1491"/>
      <c r="B282" s="1491"/>
      <c r="C282" s="1491"/>
      <c r="D282" s="1491"/>
      <c r="E282" s="1491"/>
      <c r="F282" s="1491"/>
      <c r="G282" s="1491"/>
      <c r="H282" s="1491"/>
      <c r="I282" s="1491"/>
      <c r="J282" s="1491"/>
      <c r="K282" s="1491"/>
      <c r="L282" s="1491"/>
      <c r="M282" s="1544"/>
      <c r="N282" s="1544"/>
      <c r="O282" s="1544"/>
      <c r="P282" s="1491"/>
      <c r="Q282" s="1491"/>
      <c r="R282" s="1491"/>
      <c r="S282" s="1491"/>
      <c r="T282" s="1491"/>
      <c r="U282" s="1491"/>
    </row>
    <row r="283" spans="1:21" ht="15.75" customHeight="1">
      <c r="A283" s="1491"/>
      <c r="B283" s="1491"/>
      <c r="C283" s="1491"/>
      <c r="D283" s="1491"/>
      <c r="E283" s="1491"/>
      <c r="F283" s="1491"/>
      <c r="G283" s="1491"/>
      <c r="H283" s="1491"/>
      <c r="I283" s="1491"/>
      <c r="J283" s="1491"/>
      <c r="K283" s="1491"/>
      <c r="L283" s="1491"/>
      <c r="M283" s="1544"/>
      <c r="N283" s="1544"/>
      <c r="O283" s="1544"/>
      <c r="P283" s="1491"/>
      <c r="Q283" s="1491"/>
      <c r="R283" s="1491"/>
      <c r="S283" s="1491"/>
      <c r="T283" s="1491"/>
      <c r="U283" s="1491"/>
    </row>
    <row r="284" spans="1:21" ht="15.75" customHeight="1">
      <c r="A284" s="1491"/>
      <c r="B284" s="1491"/>
      <c r="C284" s="1491"/>
      <c r="D284" s="1491"/>
      <c r="E284" s="1491"/>
      <c r="F284" s="1491"/>
      <c r="G284" s="1491"/>
      <c r="H284" s="1491"/>
      <c r="I284" s="1491"/>
      <c r="J284" s="1491"/>
      <c r="K284" s="1491"/>
      <c r="L284" s="1491"/>
      <c r="M284" s="1544"/>
      <c r="N284" s="1544"/>
      <c r="O284" s="1544"/>
      <c r="P284" s="1491"/>
      <c r="Q284" s="1491"/>
      <c r="R284" s="1491"/>
      <c r="S284" s="1491"/>
      <c r="T284" s="1491"/>
      <c r="U284" s="1491"/>
    </row>
    <row r="285" spans="1:21" ht="15.75" customHeight="1">
      <c r="A285" s="1491"/>
      <c r="B285" s="1491"/>
      <c r="C285" s="1491"/>
      <c r="D285" s="1491"/>
      <c r="E285" s="1491"/>
      <c r="F285" s="1491"/>
      <c r="G285" s="1491"/>
      <c r="H285" s="1491"/>
      <c r="I285" s="1491"/>
      <c r="J285" s="1491"/>
      <c r="K285" s="1491"/>
      <c r="L285" s="1491"/>
      <c r="M285" s="1544"/>
      <c r="N285" s="1544"/>
      <c r="O285" s="1544"/>
      <c r="P285" s="1491"/>
      <c r="Q285" s="1491"/>
      <c r="R285" s="1491"/>
      <c r="S285" s="1491"/>
      <c r="T285" s="1491"/>
      <c r="U285" s="1491"/>
    </row>
    <row r="286" spans="1:21" ht="15.75" customHeight="1">
      <c r="A286" s="1491"/>
      <c r="B286" s="1491"/>
      <c r="C286" s="1491"/>
      <c r="D286" s="1491"/>
      <c r="E286" s="1491"/>
      <c r="F286" s="1491"/>
      <c r="G286" s="1491"/>
      <c r="H286" s="1491"/>
      <c r="I286" s="1491"/>
      <c r="J286" s="1491"/>
      <c r="K286" s="1491"/>
      <c r="L286" s="1491"/>
      <c r="M286" s="1544"/>
      <c r="N286" s="1544"/>
      <c r="O286" s="1544"/>
      <c r="P286" s="1491"/>
      <c r="Q286" s="1491"/>
      <c r="R286" s="1491"/>
      <c r="S286" s="1491"/>
      <c r="T286" s="1491"/>
      <c r="U286" s="1491"/>
    </row>
    <row r="287" spans="1:21" ht="15.75" customHeight="1">
      <c r="A287" s="1491"/>
      <c r="B287" s="1491"/>
      <c r="C287" s="1491"/>
      <c r="D287" s="1491"/>
      <c r="E287" s="1491"/>
      <c r="F287" s="1491"/>
      <c r="G287" s="1491"/>
      <c r="H287" s="1491"/>
      <c r="I287" s="1491"/>
      <c r="J287" s="1491"/>
      <c r="K287" s="1491"/>
      <c r="L287" s="1491"/>
      <c r="M287" s="1544"/>
      <c r="N287" s="1544"/>
      <c r="O287" s="1544"/>
      <c r="P287" s="1491"/>
      <c r="Q287" s="1491"/>
      <c r="R287" s="1491"/>
      <c r="S287" s="1491"/>
      <c r="T287" s="1491"/>
      <c r="U287" s="1491"/>
    </row>
    <row r="288" spans="1:21" ht="15.75" customHeight="1">
      <c r="A288" s="1491"/>
      <c r="B288" s="1491"/>
      <c r="C288" s="1491"/>
      <c r="D288" s="1491"/>
      <c r="E288" s="1491"/>
      <c r="F288" s="1491"/>
      <c r="G288" s="1491"/>
      <c r="H288" s="1491"/>
      <c r="I288" s="1491"/>
      <c r="J288" s="1491"/>
      <c r="K288" s="1491"/>
      <c r="L288" s="1491"/>
      <c r="M288" s="1544"/>
      <c r="N288" s="1544"/>
      <c r="O288" s="1544"/>
      <c r="P288" s="1491"/>
      <c r="Q288" s="1491"/>
      <c r="R288" s="1491"/>
      <c r="S288" s="1491"/>
      <c r="T288" s="1491"/>
      <c r="U288" s="1491"/>
    </row>
    <row r="289" spans="1:21" ht="15.75" customHeight="1">
      <c r="A289" s="1491"/>
      <c r="B289" s="1491"/>
      <c r="C289" s="1491"/>
      <c r="D289" s="1491"/>
      <c r="E289" s="1491"/>
      <c r="F289" s="1491"/>
      <c r="G289" s="1491"/>
      <c r="H289" s="1491"/>
      <c r="I289" s="1491"/>
      <c r="J289" s="1491"/>
      <c r="K289" s="1491"/>
      <c r="L289" s="1491"/>
      <c r="M289" s="1544"/>
      <c r="N289" s="1544"/>
      <c r="O289" s="1544"/>
      <c r="P289" s="1491"/>
      <c r="Q289" s="1491"/>
      <c r="R289" s="1491"/>
      <c r="S289" s="1491"/>
      <c r="T289" s="1491"/>
      <c r="U289" s="1491"/>
    </row>
    <row r="290" spans="1:21" ht="15.75" customHeight="1">
      <c r="A290" s="1491"/>
      <c r="B290" s="1491"/>
      <c r="C290" s="1491"/>
      <c r="D290" s="1491"/>
      <c r="E290" s="1491"/>
      <c r="F290" s="1491"/>
      <c r="G290" s="1491"/>
      <c r="H290" s="1491"/>
      <c r="I290" s="1491"/>
      <c r="J290" s="1491"/>
      <c r="K290" s="1491"/>
      <c r="L290" s="1491"/>
      <c r="M290" s="1544"/>
      <c r="N290" s="1544"/>
      <c r="O290" s="1544"/>
      <c r="P290" s="1491"/>
      <c r="Q290" s="1491"/>
      <c r="R290" s="1491"/>
      <c r="S290" s="1491"/>
      <c r="T290" s="1491"/>
      <c r="U290" s="1491"/>
    </row>
    <row r="291" spans="1:21" ht="15.75" customHeight="1">
      <c r="A291" s="1491"/>
      <c r="B291" s="1491"/>
      <c r="C291" s="1491"/>
      <c r="D291" s="1491"/>
      <c r="E291" s="1491"/>
      <c r="F291" s="1491"/>
      <c r="G291" s="1491"/>
      <c r="H291" s="1491"/>
      <c r="I291" s="1491"/>
      <c r="J291" s="1491"/>
      <c r="K291" s="1491"/>
      <c r="L291" s="1491"/>
      <c r="M291" s="1544"/>
      <c r="N291" s="1544"/>
      <c r="O291" s="1544"/>
      <c r="P291" s="1491"/>
      <c r="Q291" s="1491"/>
      <c r="R291" s="1491"/>
      <c r="S291" s="1491"/>
      <c r="T291" s="1491"/>
      <c r="U291" s="1491"/>
    </row>
    <row r="292" spans="1:21" ht="15.75" customHeight="1">
      <c r="A292" s="1491"/>
      <c r="B292" s="1491"/>
      <c r="C292" s="1491"/>
      <c r="D292" s="1491"/>
      <c r="E292" s="1491"/>
      <c r="F292" s="1491"/>
      <c r="G292" s="1491"/>
      <c r="H292" s="1491"/>
      <c r="I292" s="1491"/>
      <c r="J292" s="1491"/>
      <c r="K292" s="1491"/>
      <c r="L292" s="1491"/>
      <c r="M292" s="1544"/>
      <c r="N292" s="1544"/>
      <c r="O292" s="1544"/>
      <c r="P292" s="1491"/>
      <c r="Q292" s="1491"/>
      <c r="R292" s="1491"/>
      <c r="S292" s="1491"/>
      <c r="T292" s="1491"/>
      <c r="U292" s="1491"/>
    </row>
    <row r="293" spans="1:21" ht="15.75" customHeight="1">
      <c r="A293" s="1491"/>
      <c r="B293" s="1491"/>
      <c r="C293" s="1491"/>
      <c r="D293" s="1491"/>
      <c r="E293" s="1491"/>
      <c r="F293" s="1491"/>
      <c r="G293" s="1491"/>
      <c r="H293" s="1491"/>
      <c r="I293" s="1491"/>
      <c r="J293" s="1491"/>
      <c r="K293" s="1491"/>
      <c r="L293" s="1491"/>
      <c r="M293" s="1544"/>
      <c r="N293" s="1544"/>
      <c r="O293" s="1544"/>
      <c r="P293" s="1491"/>
      <c r="Q293" s="1491"/>
      <c r="R293" s="1491"/>
      <c r="S293" s="1491"/>
      <c r="T293" s="1491"/>
      <c r="U293" s="1491"/>
    </row>
    <row r="294" spans="1:21" ht="15.75" customHeight="1">
      <c r="A294" s="1491"/>
      <c r="B294" s="1491"/>
      <c r="C294" s="1491"/>
      <c r="D294" s="1491"/>
      <c r="E294" s="1491"/>
      <c r="F294" s="1491"/>
      <c r="G294" s="1491"/>
      <c r="H294" s="1491"/>
      <c r="I294" s="1491"/>
      <c r="J294" s="1491"/>
      <c r="K294" s="1491"/>
      <c r="L294" s="1491"/>
      <c r="M294" s="1544"/>
      <c r="N294" s="1544"/>
      <c r="O294" s="1544"/>
      <c r="P294" s="1491"/>
      <c r="Q294" s="1491"/>
      <c r="R294" s="1491"/>
      <c r="S294" s="1491"/>
      <c r="T294" s="1491"/>
      <c r="U294" s="1491"/>
    </row>
    <row r="295" spans="1:21" ht="15.75" customHeight="1">
      <c r="A295" s="1491"/>
      <c r="B295" s="1491"/>
      <c r="C295" s="1491"/>
      <c r="D295" s="1491"/>
      <c r="E295" s="1491"/>
      <c r="F295" s="1491"/>
      <c r="G295" s="1491"/>
      <c r="H295" s="1491"/>
      <c r="I295" s="1491"/>
      <c r="J295" s="1491"/>
      <c r="K295" s="1491"/>
      <c r="L295" s="1491"/>
      <c r="M295" s="1544"/>
      <c r="N295" s="1544"/>
      <c r="O295" s="1544"/>
      <c r="P295" s="1491"/>
      <c r="Q295" s="1491"/>
      <c r="R295" s="1491"/>
      <c r="S295" s="1491"/>
      <c r="T295" s="1491"/>
      <c r="U295" s="1491"/>
    </row>
    <row r="296" spans="1:21" ht="15.75" customHeight="1">
      <c r="A296" s="1491"/>
      <c r="B296" s="1491"/>
      <c r="C296" s="1491"/>
      <c r="D296" s="1491"/>
      <c r="E296" s="1491"/>
      <c r="F296" s="1491"/>
      <c r="G296" s="1491"/>
      <c r="H296" s="1491"/>
      <c r="I296" s="1491"/>
      <c r="J296" s="1491"/>
      <c r="K296" s="1491"/>
      <c r="L296" s="1491"/>
      <c r="M296" s="1544"/>
      <c r="N296" s="1544"/>
      <c r="O296" s="1544"/>
      <c r="P296" s="1491"/>
      <c r="Q296" s="1491"/>
      <c r="R296" s="1491"/>
      <c r="S296" s="1491"/>
      <c r="T296" s="1491"/>
      <c r="U296" s="1491"/>
    </row>
    <row r="297" spans="1:21" ht="15.75" customHeight="1">
      <c r="A297" s="1491"/>
      <c r="B297" s="1491"/>
      <c r="C297" s="1491"/>
      <c r="D297" s="1491"/>
      <c r="E297" s="1491"/>
      <c r="F297" s="1491"/>
      <c r="G297" s="1491"/>
      <c r="H297" s="1491"/>
      <c r="I297" s="1491"/>
      <c r="J297" s="1491"/>
      <c r="K297" s="1491"/>
      <c r="L297" s="1491"/>
      <c r="M297" s="1544"/>
      <c r="N297" s="1544"/>
      <c r="O297" s="1544"/>
      <c r="P297" s="1491"/>
      <c r="Q297" s="1491"/>
      <c r="R297" s="1491"/>
      <c r="S297" s="1491"/>
      <c r="T297" s="1491"/>
      <c r="U297" s="1491"/>
    </row>
    <row r="298" spans="1:21" ht="15.75" customHeight="1">
      <c r="A298" s="1491"/>
      <c r="B298" s="1491"/>
      <c r="C298" s="1491"/>
      <c r="D298" s="1491"/>
      <c r="E298" s="1491"/>
      <c r="F298" s="1491"/>
      <c r="G298" s="1491"/>
      <c r="H298" s="1491"/>
      <c r="I298" s="1491"/>
      <c r="J298" s="1491"/>
      <c r="K298" s="1491"/>
      <c r="L298" s="1491"/>
      <c r="M298" s="1544"/>
      <c r="N298" s="1544"/>
      <c r="O298" s="1544"/>
      <c r="P298" s="1491"/>
      <c r="Q298" s="1491"/>
      <c r="R298" s="1491"/>
      <c r="S298" s="1491"/>
      <c r="T298" s="1491"/>
      <c r="U298" s="1491"/>
    </row>
    <row r="299" spans="1:21" ht="15.75" customHeight="1">
      <c r="A299" s="1491"/>
      <c r="B299" s="1491"/>
      <c r="C299" s="1491"/>
      <c r="D299" s="1491"/>
      <c r="E299" s="1491"/>
      <c r="F299" s="1491"/>
      <c r="G299" s="1491"/>
      <c r="H299" s="1491"/>
      <c r="I299" s="1491"/>
      <c r="J299" s="1491"/>
      <c r="K299" s="1491"/>
      <c r="L299" s="1491"/>
      <c r="M299" s="1544"/>
      <c r="N299" s="1544"/>
      <c r="O299" s="1544"/>
      <c r="P299" s="1491"/>
      <c r="Q299" s="1491"/>
      <c r="R299" s="1491"/>
      <c r="S299" s="1491"/>
      <c r="T299" s="1491"/>
      <c r="U299" s="1491"/>
    </row>
    <row r="300" spans="1:21" ht="15.75" customHeight="1">
      <c r="A300" s="1491"/>
      <c r="B300" s="1491"/>
      <c r="C300" s="1491"/>
      <c r="D300" s="1491"/>
      <c r="E300" s="1491"/>
      <c r="F300" s="1491"/>
      <c r="G300" s="1491"/>
      <c r="H300" s="1491"/>
      <c r="I300" s="1491"/>
      <c r="J300" s="1491"/>
      <c r="K300" s="1491"/>
      <c r="L300" s="1491"/>
      <c r="M300" s="1544"/>
      <c r="N300" s="1544"/>
      <c r="O300" s="1544"/>
      <c r="P300" s="1491"/>
      <c r="Q300" s="1491"/>
      <c r="R300" s="1491"/>
      <c r="S300" s="1491"/>
      <c r="T300" s="1491"/>
      <c r="U300" s="1491"/>
    </row>
    <row r="301" spans="1:21" ht="15.75" customHeight="1">
      <c r="A301" s="1491"/>
      <c r="B301" s="1491"/>
      <c r="C301" s="1491"/>
      <c r="D301" s="1491"/>
      <c r="E301" s="1491"/>
      <c r="F301" s="1491"/>
      <c r="G301" s="1491"/>
      <c r="H301" s="1491"/>
      <c r="I301" s="1491"/>
      <c r="J301" s="1491"/>
      <c r="K301" s="1491"/>
      <c r="L301" s="1491"/>
      <c r="M301" s="1544"/>
      <c r="N301" s="1544"/>
      <c r="O301" s="1544"/>
      <c r="P301" s="1491"/>
      <c r="Q301" s="1491"/>
      <c r="R301" s="1491"/>
      <c r="S301" s="1491"/>
      <c r="T301" s="1491"/>
      <c r="U301" s="1491"/>
    </row>
    <row r="302" spans="1:21" ht="15.75" customHeight="1">
      <c r="A302" s="1491"/>
      <c r="B302" s="1491"/>
      <c r="C302" s="1491"/>
      <c r="D302" s="1491"/>
      <c r="E302" s="1491"/>
      <c r="F302" s="1491"/>
      <c r="G302" s="1491"/>
      <c r="H302" s="1491"/>
      <c r="I302" s="1491"/>
      <c r="J302" s="1491"/>
      <c r="K302" s="1491"/>
      <c r="L302" s="1491"/>
      <c r="M302" s="1544"/>
      <c r="N302" s="1544"/>
      <c r="O302" s="1544"/>
      <c r="P302" s="1491"/>
      <c r="Q302" s="1491"/>
      <c r="R302" s="1491"/>
      <c r="S302" s="1491"/>
      <c r="T302" s="1491"/>
      <c r="U302" s="1491"/>
    </row>
    <row r="303" spans="1:21" ht="15.75" customHeight="1">
      <c r="A303" s="1491"/>
      <c r="B303" s="1491"/>
      <c r="C303" s="1491"/>
      <c r="D303" s="1491"/>
      <c r="E303" s="1491"/>
      <c r="F303" s="1491"/>
      <c r="G303" s="1491"/>
      <c r="H303" s="1491"/>
      <c r="I303" s="1491"/>
      <c r="J303" s="1491"/>
      <c r="K303" s="1491"/>
      <c r="L303" s="1491"/>
      <c r="M303" s="1544"/>
      <c r="N303" s="1544"/>
      <c r="O303" s="1544"/>
      <c r="P303" s="1491"/>
      <c r="Q303" s="1491"/>
      <c r="R303" s="1491"/>
      <c r="S303" s="1491"/>
      <c r="T303" s="1491"/>
      <c r="U303" s="1491"/>
    </row>
    <row r="304" spans="1:21" ht="15.75" customHeight="1">
      <c r="A304" s="1491"/>
      <c r="B304" s="1491"/>
      <c r="C304" s="1491"/>
      <c r="D304" s="1491"/>
      <c r="E304" s="1491"/>
      <c r="F304" s="1491"/>
      <c r="G304" s="1491"/>
      <c r="H304" s="1491"/>
      <c r="I304" s="1491"/>
      <c r="J304" s="1491"/>
      <c r="K304" s="1491"/>
      <c r="L304" s="1491"/>
      <c r="M304" s="1544"/>
      <c r="N304" s="1544"/>
      <c r="O304" s="1544"/>
      <c r="P304" s="1491"/>
      <c r="Q304" s="1491"/>
      <c r="R304" s="1491"/>
      <c r="S304" s="1491"/>
      <c r="T304" s="1491"/>
      <c r="U304" s="1491"/>
    </row>
    <row r="305" spans="1:21" ht="15.75" customHeight="1">
      <c r="A305" s="1491"/>
      <c r="B305" s="1491"/>
      <c r="C305" s="1491"/>
      <c r="D305" s="1491"/>
      <c r="E305" s="1491"/>
      <c r="F305" s="1491"/>
      <c r="G305" s="1491"/>
      <c r="H305" s="1491"/>
      <c r="I305" s="1491"/>
      <c r="J305" s="1491"/>
      <c r="K305" s="1491"/>
      <c r="L305" s="1491"/>
      <c r="M305" s="1544"/>
      <c r="N305" s="1544"/>
      <c r="O305" s="1544"/>
      <c r="P305" s="1491"/>
      <c r="Q305" s="1491"/>
      <c r="R305" s="1491"/>
      <c r="S305" s="1491"/>
      <c r="T305" s="1491"/>
      <c r="U305" s="1491"/>
    </row>
    <row r="306" spans="1:21" ht="15.75" customHeight="1">
      <c r="A306" s="1491"/>
      <c r="B306" s="1491"/>
      <c r="C306" s="1491"/>
      <c r="D306" s="1491"/>
      <c r="E306" s="1491"/>
      <c r="F306" s="1491"/>
      <c r="G306" s="1491"/>
      <c r="H306" s="1491"/>
      <c r="I306" s="1491"/>
      <c r="J306" s="1491"/>
      <c r="K306" s="1491"/>
      <c r="L306" s="1491"/>
      <c r="M306" s="1544"/>
      <c r="N306" s="1544"/>
      <c r="O306" s="1544"/>
      <c r="P306" s="1491"/>
      <c r="Q306" s="1491"/>
      <c r="R306" s="1491"/>
      <c r="S306" s="1491"/>
      <c r="T306" s="1491"/>
      <c r="U306" s="1491"/>
    </row>
    <row r="307" spans="1:21" ht="15.75" customHeight="1">
      <c r="A307" s="1491"/>
      <c r="B307" s="1491"/>
      <c r="C307" s="1491"/>
      <c r="D307" s="1491"/>
      <c r="E307" s="1491"/>
      <c r="F307" s="1491"/>
      <c r="G307" s="1491"/>
      <c r="H307" s="1491"/>
      <c r="I307" s="1491"/>
      <c r="J307" s="1491"/>
      <c r="K307" s="1491"/>
      <c r="L307" s="1491"/>
      <c r="M307" s="1544"/>
      <c r="N307" s="1544"/>
      <c r="O307" s="1544"/>
      <c r="P307" s="1491"/>
      <c r="Q307" s="1491"/>
      <c r="R307" s="1491"/>
      <c r="S307" s="1491"/>
      <c r="T307" s="1491"/>
      <c r="U307" s="1491"/>
    </row>
    <row r="308" spans="1:21" ht="15.75" customHeight="1">
      <c r="A308" s="1491"/>
      <c r="B308" s="1491"/>
      <c r="C308" s="1491"/>
      <c r="D308" s="1491"/>
      <c r="E308" s="1491"/>
      <c r="F308" s="1491"/>
      <c r="G308" s="1491"/>
      <c r="H308" s="1491"/>
      <c r="I308" s="1491"/>
      <c r="J308" s="1491"/>
      <c r="K308" s="1491"/>
      <c r="L308" s="1491"/>
      <c r="M308" s="1544"/>
      <c r="N308" s="1544"/>
      <c r="O308" s="1544"/>
      <c r="P308" s="1491"/>
      <c r="Q308" s="1491"/>
      <c r="R308" s="1491"/>
      <c r="S308" s="1491"/>
      <c r="T308" s="1491"/>
      <c r="U308" s="1491"/>
    </row>
    <row r="309" spans="1:21" ht="15.75" customHeight="1">
      <c r="A309" s="1491"/>
      <c r="B309" s="1491"/>
      <c r="C309" s="1491"/>
      <c r="D309" s="1491"/>
      <c r="E309" s="1491"/>
      <c r="F309" s="1491"/>
      <c r="G309" s="1491"/>
      <c r="H309" s="1491"/>
      <c r="I309" s="1491"/>
      <c r="J309" s="1491"/>
      <c r="K309" s="1491"/>
      <c r="L309" s="1491"/>
      <c r="M309" s="1544"/>
      <c r="N309" s="1544"/>
      <c r="O309" s="1544"/>
      <c r="P309" s="1491"/>
      <c r="Q309" s="1491"/>
      <c r="R309" s="1491"/>
      <c r="S309" s="1491"/>
      <c r="T309" s="1491"/>
      <c r="U309" s="1491"/>
    </row>
    <row r="310" spans="1:21" ht="15.75" customHeight="1">
      <c r="A310" s="1491"/>
      <c r="B310" s="1491"/>
      <c r="C310" s="1491"/>
      <c r="D310" s="1491"/>
      <c r="E310" s="1491"/>
      <c r="F310" s="1491"/>
      <c r="G310" s="1491"/>
      <c r="H310" s="1491"/>
      <c r="I310" s="1491"/>
      <c r="J310" s="1491"/>
      <c r="K310" s="1491"/>
      <c r="L310" s="1491"/>
      <c r="M310" s="1544"/>
      <c r="N310" s="1544"/>
      <c r="O310" s="1544"/>
      <c r="P310" s="1491"/>
      <c r="Q310" s="1491"/>
      <c r="R310" s="1491"/>
      <c r="S310" s="1491"/>
      <c r="T310" s="1491"/>
      <c r="U310" s="1491"/>
    </row>
    <row r="311" spans="1:21" ht="15.75" customHeight="1">
      <c r="A311" s="1491"/>
      <c r="B311" s="1491"/>
      <c r="C311" s="1491"/>
      <c r="D311" s="1491"/>
      <c r="E311" s="1491"/>
      <c r="F311" s="1491"/>
      <c r="G311" s="1491"/>
      <c r="H311" s="1491"/>
      <c r="I311" s="1491"/>
      <c r="J311" s="1491"/>
      <c r="K311" s="1491"/>
      <c r="L311" s="1491"/>
      <c r="M311" s="1544"/>
      <c r="N311" s="1544"/>
      <c r="O311" s="1544"/>
      <c r="P311" s="1491"/>
      <c r="Q311" s="1491"/>
      <c r="R311" s="1491"/>
      <c r="S311" s="1491"/>
      <c r="T311" s="1491"/>
      <c r="U311" s="1491"/>
    </row>
    <row r="312" spans="1:21" ht="15.75" customHeight="1">
      <c r="A312" s="1491"/>
      <c r="B312" s="1491"/>
      <c r="C312" s="1491"/>
      <c r="D312" s="1491"/>
      <c r="E312" s="1491"/>
      <c r="F312" s="1491"/>
      <c r="G312" s="1491"/>
      <c r="H312" s="1491"/>
      <c r="I312" s="1491"/>
      <c r="J312" s="1491"/>
      <c r="K312" s="1491"/>
      <c r="L312" s="1491"/>
      <c r="M312" s="1544"/>
      <c r="N312" s="1544"/>
      <c r="O312" s="1544"/>
      <c r="P312" s="1491"/>
      <c r="Q312" s="1491"/>
      <c r="R312" s="1491"/>
      <c r="S312" s="1491"/>
      <c r="T312" s="1491"/>
      <c r="U312" s="1491"/>
    </row>
    <row r="313" spans="1:21" ht="15.75" customHeight="1">
      <c r="A313" s="1491"/>
      <c r="B313" s="1491"/>
      <c r="C313" s="1491"/>
      <c r="D313" s="1491"/>
      <c r="E313" s="1491"/>
      <c r="F313" s="1491"/>
      <c r="G313" s="1491"/>
      <c r="H313" s="1491"/>
      <c r="I313" s="1491"/>
      <c r="J313" s="1491"/>
      <c r="K313" s="1491"/>
      <c r="L313" s="1491"/>
      <c r="M313" s="1544"/>
      <c r="N313" s="1544"/>
      <c r="O313" s="1544"/>
      <c r="P313" s="1491"/>
      <c r="Q313" s="1491"/>
      <c r="R313" s="1491"/>
      <c r="S313" s="1491"/>
      <c r="T313" s="1491"/>
      <c r="U313" s="1491"/>
    </row>
    <row r="314" spans="1:21" ht="15.75" customHeight="1">
      <c r="A314" s="1491"/>
      <c r="B314" s="1491"/>
      <c r="C314" s="1491"/>
      <c r="D314" s="1491"/>
      <c r="E314" s="1491"/>
      <c r="F314" s="1491"/>
      <c r="G314" s="1491"/>
      <c r="H314" s="1491"/>
      <c r="I314" s="1491"/>
      <c r="J314" s="1491"/>
      <c r="K314" s="1491"/>
      <c r="L314" s="1491"/>
      <c r="M314" s="1544"/>
      <c r="N314" s="1544"/>
      <c r="O314" s="1544"/>
      <c r="P314" s="1491"/>
      <c r="Q314" s="1491"/>
      <c r="R314" s="1491"/>
      <c r="S314" s="1491"/>
      <c r="T314" s="1491"/>
      <c r="U314" s="1491"/>
    </row>
    <row r="315" spans="1:21" ht="15.75" customHeight="1">
      <c r="A315" s="1491"/>
      <c r="B315" s="1491"/>
      <c r="C315" s="1491"/>
      <c r="D315" s="1491"/>
      <c r="E315" s="1491"/>
      <c r="F315" s="1491"/>
      <c r="G315" s="1491"/>
      <c r="H315" s="1491"/>
      <c r="I315" s="1491"/>
      <c r="J315" s="1491"/>
      <c r="K315" s="1491"/>
      <c r="L315" s="1491"/>
      <c r="M315" s="1544"/>
      <c r="N315" s="1544"/>
      <c r="O315" s="1544"/>
      <c r="P315" s="1491"/>
      <c r="Q315" s="1491"/>
      <c r="R315" s="1491"/>
      <c r="S315" s="1491"/>
      <c r="T315" s="1491"/>
      <c r="U315" s="1491"/>
    </row>
    <row r="316" spans="1:21" ht="15.75" customHeight="1">
      <c r="A316" s="1491"/>
      <c r="B316" s="1491"/>
      <c r="C316" s="1491"/>
      <c r="D316" s="1491"/>
      <c r="E316" s="1491"/>
      <c r="F316" s="1491"/>
      <c r="G316" s="1491"/>
      <c r="H316" s="1491"/>
      <c r="I316" s="1491"/>
      <c r="J316" s="1491"/>
      <c r="K316" s="1491"/>
      <c r="L316" s="1491"/>
      <c r="M316" s="1544"/>
      <c r="N316" s="1544"/>
      <c r="O316" s="1544"/>
      <c r="P316" s="1491"/>
      <c r="Q316" s="1491"/>
      <c r="R316" s="1491"/>
      <c r="S316" s="1491"/>
      <c r="T316" s="1491"/>
      <c r="U316" s="1491"/>
    </row>
    <row r="317" spans="1:21" ht="15.75" customHeight="1">
      <c r="A317" s="1491"/>
      <c r="B317" s="1491"/>
      <c r="C317" s="1491"/>
      <c r="D317" s="1491"/>
      <c r="E317" s="1491"/>
      <c r="F317" s="1491"/>
      <c r="G317" s="1491"/>
      <c r="H317" s="1491"/>
      <c r="I317" s="1491"/>
      <c r="J317" s="1491"/>
      <c r="K317" s="1491"/>
      <c r="L317" s="1491"/>
      <c r="M317" s="1544"/>
      <c r="N317" s="1544"/>
      <c r="O317" s="1544"/>
      <c r="P317" s="1491"/>
      <c r="Q317" s="1491"/>
      <c r="R317" s="1491"/>
      <c r="S317" s="1491"/>
      <c r="T317" s="1491"/>
      <c r="U317" s="1491"/>
    </row>
    <row r="318" spans="1:21" ht="15.75" customHeight="1">
      <c r="A318" s="1491"/>
      <c r="B318" s="1491"/>
      <c r="C318" s="1491"/>
      <c r="D318" s="1491"/>
      <c r="E318" s="1491"/>
      <c r="F318" s="1491"/>
      <c r="G318" s="1491"/>
      <c r="H318" s="1491"/>
      <c r="I318" s="1491"/>
      <c r="J318" s="1491"/>
      <c r="K318" s="1491"/>
      <c r="L318" s="1491"/>
      <c r="M318" s="1544"/>
      <c r="N318" s="1544"/>
      <c r="O318" s="1544"/>
      <c r="P318" s="1491"/>
      <c r="Q318" s="1491"/>
      <c r="R318" s="1491"/>
      <c r="S318" s="1491"/>
      <c r="T318" s="1491"/>
      <c r="U318" s="1491"/>
    </row>
    <row r="319" spans="1:21" ht="15.75" customHeight="1">
      <c r="A319" s="1491"/>
      <c r="B319" s="1491"/>
      <c r="C319" s="1491"/>
      <c r="D319" s="1491"/>
      <c r="E319" s="1491"/>
      <c r="F319" s="1491"/>
      <c r="G319" s="1491"/>
      <c r="H319" s="1491"/>
      <c r="I319" s="1491"/>
      <c r="J319" s="1491"/>
      <c r="K319" s="1491"/>
      <c r="L319" s="1491"/>
      <c r="M319" s="1544"/>
      <c r="N319" s="1544"/>
      <c r="O319" s="1544"/>
      <c r="P319" s="1491"/>
      <c r="Q319" s="1491"/>
      <c r="R319" s="1491"/>
      <c r="S319" s="1491"/>
      <c r="T319" s="1491"/>
      <c r="U319" s="1491"/>
    </row>
    <row r="320" spans="1:21" ht="15.75" customHeight="1">
      <c r="A320" s="1491"/>
      <c r="B320" s="1491"/>
      <c r="C320" s="1491"/>
      <c r="D320" s="1491"/>
      <c r="E320" s="1491"/>
      <c r="F320" s="1491"/>
      <c r="G320" s="1491"/>
      <c r="H320" s="1491"/>
      <c r="I320" s="1491"/>
      <c r="J320" s="1491"/>
      <c r="K320" s="1491"/>
      <c r="L320" s="1491"/>
      <c r="M320" s="1544"/>
      <c r="N320" s="1544"/>
      <c r="O320" s="1544"/>
      <c r="P320" s="1491"/>
      <c r="Q320" s="1491"/>
      <c r="R320" s="1491"/>
      <c r="S320" s="1491"/>
      <c r="T320" s="1491"/>
      <c r="U320" s="1491"/>
    </row>
    <row r="321" spans="1:21" ht="15.75" customHeight="1">
      <c r="A321" s="1491"/>
      <c r="B321" s="1491"/>
      <c r="C321" s="1491"/>
      <c r="D321" s="1491"/>
      <c r="E321" s="1491"/>
      <c r="F321" s="1491"/>
      <c r="G321" s="1491"/>
      <c r="H321" s="1491"/>
      <c r="I321" s="1491"/>
      <c r="J321" s="1491"/>
      <c r="K321" s="1491"/>
      <c r="L321" s="1491"/>
      <c r="M321" s="1544"/>
      <c r="N321" s="1544"/>
      <c r="O321" s="1544"/>
      <c r="P321" s="1491"/>
      <c r="Q321" s="1491"/>
      <c r="R321" s="1491"/>
      <c r="S321" s="1491"/>
      <c r="T321" s="1491"/>
      <c r="U321" s="1491"/>
    </row>
    <row r="322" spans="1:21" ht="15.75" customHeight="1">
      <c r="A322" s="1491"/>
      <c r="B322" s="1491"/>
      <c r="C322" s="1491"/>
      <c r="D322" s="1491"/>
      <c r="E322" s="1491"/>
      <c r="F322" s="1491"/>
      <c r="G322" s="1491"/>
      <c r="H322" s="1491"/>
      <c r="I322" s="1491"/>
      <c r="J322" s="1491"/>
      <c r="K322" s="1491"/>
      <c r="L322" s="1491"/>
      <c r="M322" s="1544"/>
      <c r="N322" s="1544"/>
      <c r="O322" s="1544"/>
      <c r="P322" s="1491"/>
      <c r="Q322" s="1491"/>
      <c r="R322" s="1491"/>
      <c r="S322" s="1491"/>
      <c r="T322" s="1491"/>
      <c r="U322" s="1491"/>
    </row>
    <row r="323" spans="1:21" ht="15.75" customHeight="1">
      <c r="A323" s="1491"/>
      <c r="B323" s="1491"/>
      <c r="C323" s="1491"/>
      <c r="D323" s="1491"/>
      <c r="E323" s="1491"/>
      <c r="F323" s="1491"/>
      <c r="G323" s="1491"/>
      <c r="H323" s="1491"/>
      <c r="I323" s="1491"/>
      <c r="J323" s="1491"/>
      <c r="K323" s="1491"/>
      <c r="L323" s="1491"/>
      <c r="M323" s="1544"/>
      <c r="N323" s="1544"/>
      <c r="O323" s="1544"/>
      <c r="P323" s="1491"/>
      <c r="Q323" s="1491"/>
      <c r="R323" s="1491"/>
      <c r="S323" s="1491"/>
      <c r="T323" s="1491"/>
      <c r="U323" s="1491"/>
    </row>
    <row r="324" spans="1:21" ht="15.75" customHeight="1">
      <c r="A324" s="1491"/>
      <c r="B324" s="1491"/>
      <c r="C324" s="1491"/>
      <c r="D324" s="1491"/>
      <c r="E324" s="1491"/>
      <c r="F324" s="1491"/>
      <c r="G324" s="1491"/>
      <c r="H324" s="1491"/>
      <c r="I324" s="1491"/>
      <c r="J324" s="1491"/>
      <c r="K324" s="1491"/>
      <c r="L324" s="1491"/>
      <c r="M324" s="1544"/>
      <c r="N324" s="1544"/>
      <c r="O324" s="1544"/>
      <c r="P324" s="1491"/>
      <c r="Q324" s="1491"/>
      <c r="R324" s="1491"/>
      <c r="S324" s="1491"/>
      <c r="T324" s="1491"/>
      <c r="U324" s="1491"/>
    </row>
    <row r="325" spans="1:21" ht="15.75" customHeight="1">
      <c r="A325" s="1491"/>
      <c r="B325" s="1491"/>
      <c r="C325" s="1491"/>
      <c r="D325" s="1491"/>
      <c r="E325" s="1491"/>
      <c r="F325" s="1491"/>
      <c r="G325" s="1491"/>
      <c r="H325" s="1491"/>
      <c r="I325" s="1491"/>
      <c r="J325" s="1491"/>
      <c r="K325" s="1491"/>
      <c r="L325" s="1491"/>
      <c r="M325" s="1544"/>
      <c r="N325" s="1544"/>
      <c r="O325" s="1544"/>
      <c r="P325" s="1491"/>
      <c r="Q325" s="1491"/>
      <c r="R325" s="1491"/>
      <c r="S325" s="1491"/>
      <c r="T325" s="1491"/>
      <c r="U325" s="1491"/>
    </row>
    <row r="326" spans="1:21" ht="15.75" customHeight="1">
      <c r="A326" s="1491"/>
      <c r="B326" s="1491"/>
      <c r="C326" s="1491"/>
      <c r="D326" s="1491"/>
      <c r="E326" s="1491"/>
      <c r="F326" s="1491"/>
      <c r="G326" s="1491"/>
      <c r="H326" s="1491"/>
      <c r="I326" s="1491"/>
      <c r="J326" s="1491"/>
      <c r="K326" s="1491"/>
      <c r="L326" s="1491"/>
      <c r="M326" s="1544"/>
      <c r="N326" s="1544"/>
      <c r="O326" s="1544"/>
      <c r="P326" s="1491"/>
      <c r="Q326" s="1491"/>
      <c r="R326" s="1491"/>
      <c r="S326" s="1491"/>
      <c r="T326" s="1491"/>
      <c r="U326" s="1491"/>
    </row>
    <row r="327" spans="1:21" ht="15.75" customHeight="1">
      <c r="A327" s="1491"/>
      <c r="B327" s="1491"/>
      <c r="C327" s="1491"/>
      <c r="D327" s="1491"/>
      <c r="E327" s="1491"/>
      <c r="F327" s="1491"/>
      <c r="G327" s="1491"/>
      <c r="H327" s="1491"/>
      <c r="I327" s="1491"/>
      <c r="J327" s="1491"/>
      <c r="K327" s="1491"/>
      <c r="L327" s="1491"/>
      <c r="M327" s="1544"/>
      <c r="N327" s="1544"/>
      <c r="O327" s="1544"/>
      <c r="P327" s="1491"/>
      <c r="Q327" s="1491"/>
      <c r="R327" s="1491"/>
      <c r="S327" s="1491"/>
      <c r="T327" s="1491"/>
      <c r="U327" s="1491"/>
    </row>
    <row r="328" spans="1:21" ht="15.75" customHeight="1">
      <c r="A328" s="1491"/>
      <c r="B328" s="1491"/>
      <c r="C328" s="1491"/>
      <c r="D328" s="1491"/>
      <c r="E328" s="1491"/>
      <c r="F328" s="1491"/>
      <c r="G328" s="1491"/>
      <c r="H328" s="1491"/>
      <c r="I328" s="1491"/>
      <c r="J328" s="1491"/>
      <c r="K328" s="1491"/>
      <c r="L328" s="1491"/>
      <c r="M328" s="1544"/>
      <c r="N328" s="1544"/>
      <c r="O328" s="1544"/>
      <c r="P328" s="1491"/>
      <c r="Q328" s="1491"/>
      <c r="R328" s="1491"/>
      <c r="S328" s="1491"/>
      <c r="T328" s="1491"/>
      <c r="U328" s="1491"/>
    </row>
    <row r="329" spans="1:21" ht="15.75" customHeight="1">
      <c r="A329" s="1491"/>
      <c r="B329" s="1491"/>
      <c r="C329" s="1491"/>
      <c r="D329" s="1491"/>
      <c r="E329" s="1491"/>
      <c r="F329" s="1491"/>
      <c r="G329" s="1491"/>
      <c r="H329" s="1491"/>
      <c r="I329" s="1491"/>
      <c r="J329" s="1491"/>
      <c r="K329" s="1491"/>
      <c r="L329" s="1491"/>
      <c r="M329" s="1544"/>
      <c r="N329" s="1544"/>
      <c r="O329" s="1544"/>
      <c r="P329" s="1491"/>
      <c r="Q329" s="1491"/>
      <c r="R329" s="1491"/>
      <c r="S329" s="1491"/>
      <c r="T329" s="1491"/>
      <c r="U329" s="1491"/>
    </row>
    <row r="330" spans="1:21" ht="15.75" customHeight="1">
      <c r="A330" s="1491"/>
      <c r="B330" s="1491"/>
      <c r="C330" s="1491"/>
      <c r="D330" s="1491"/>
      <c r="E330" s="1491"/>
      <c r="F330" s="1491"/>
      <c r="G330" s="1491"/>
      <c r="H330" s="1491"/>
      <c r="I330" s="1491"/>
      <c r="J330" s="1491"/>
      <c r="K330" s="1491"/>
      <c r="L330" s="1491"/>
      <c r="M330" s="1544"/>
      <c r="N330" s="1544"/>
      <c r="O330" s="1544"/>
      <c r="P330" s="1491"/>
      <c r="Q330" s="1491"/>
      <c r="R330" s="1491"/>
      <c r="S330" s="1491"/>
      <c r="T330" s="1491"/>
      <c r="U330" s="1491"/>
    </row>
    <row r="331" spans="1:21" ht="15.75" customHeight="1">
      <c r="A331" s="1491"/>
      <c r="B331" s="1491"/>
      <c r="C331" s="1491"/>
      <c r="D331" s="1491"/>
      <c r="E331" s="1491"/>
      <c r="F331" s="1491"/>
      <c r="G331" s="1491"/>
      <c r="H331" s="1491"/>
      <c r="I331" s="1491"/>
      <c r="J331" s="1491"/>
      <c r="K331" s="1491"/>
      <c r="L331" s="1491"/>
      <c r="M331" s="1544"/>
      <c r="N331" s="1544"/>
      <c r="O331" s="1544"/>
      <c r="P331" s="1491"/>
      <c r="Q331" s="1491"/>
      <c r="R331" s="1491"/>
      <c r="S331" s="1491"/>
      <c r="T331" s="1491"/>
      <c r="U331" s="1491"/>
    </row>
    <row r="332" spans="1:21" ht="15.75" customHeight="1">
      <c r="A332" s="1491"/>
      <c r="B332" s="1491"/>
      <c r="C332" s="1491"/>
      <c r="D332" s="1491"/>
      <c r="E332" s="1491"/>
      <c r="F332" s="1491"/>
      <c r="G332" s="1491"/>
      <c r="H332" s="1491"/>
      <c r="I332" s="1491"/>
      <c r="J332" s="1491"/>
      <c r="K332" s="1491"/>
      <c r="L332" s="1491"/>
      <c r="M332" s="1544"/>
      <c r="N332" s="1544"/>
      <c r="O332" s="1544"/>
      <c r="P332" s="1491"/>
      <c r="Q332" s="1491"/>
      <c r="R332" s="1491"/>
      <c r="S332" s="1491"/>
      <c r="T332" s="1491"/>
      <c r="U332" s="1491"/>
    </row>
    <row r="333" spans="1:21" ht="15.75" customHeight="1">
      <c r="A333" s="1491"/>
      <c r="B333" s="1491"/>
      <c r="C333" s="1491"/>
      <c r="D333" s="1491"/>
      <c r="E333" s="1491"/>
      <c r="F333" s="1491"/>
      <c r="G333" s="1491"/>
      <c r="H333" s="1491"/>
      <c r="I333" s="1491"/>
      <c r="J333" s="1491"/>
      <c r="K333" s="1491"/>
      <c r="L333" s="1491"/>
      <c r="M333" s="1544"/>
      <c r="N333" s="1544"/>
      <c r="O333" s="1544"/>
      <c r="P333" s="1491"/>
      <c r="Q333" s="1491"/>
      <c r="R333" s="1491"/>
      <c r="S333" s="1491"/>
      <c r="T333" s="1491"/>
      <c r="U333" s="1491"/>
    </row>
    <row r="334" spans="1:21" ht="15.75" customHeight="1">
      <c r="A334" s="1491"/>
      <c r="B334" s="1491"/>
      <c r="C334" s="1491"/>
      <c r="D334" s="1491"/>
      <c r="E334" s="1491"/>
      <c r="F334" s="1491"/>
      <c r="G334" s="1491"/>
      <c r="H334" s="1491"/>
      <c r="I334" s="1491"/>
      <c r="J334" s="1491"/>
      <c r="K334" s="1491"/>
      <c r="L334" s="1491"/>
      <c r="M334" s="1544"/>
      <c r="N334" s="1544"/>
      <c r="O334" s="1544"/>
      <c r="P334" s="1491"/>
      <c r="Q334" s="1491"/>
      <c r="R334" s="1491"/>
      <c r="S334" s="1491"/>
      <c r="T334" s="1491"/>
      <c r="U334" s="1491"/>
    </row>
    <row r="335" spans="1:21" ht="15.75" customHeight="1">
      <c r="A335" s="1491"/>
      <c r="B335" s="1491"/>
      <c r="C335" s="1491"/>
      <c r="D335" s="1491"/>
      <c r="E335" s="1491"/>
      <c r="F335" s="1491"/>
      <c r="G335" s="1491"/>
      <c r="H335" s="1491"/>
      <c r="I335" s="1491"/>
      <c r="J335" s="1491"/>
      <c r="K335" s="1491"/>
      <c r="L335" s="1491"/>
      <c r="M335" s="1544"/>
      <c r="N335" s="1544"/>
      <c r="O335" s="1544"/>
      <c r="P335" s="1491"/>
      <c r="Q335" s="1491"/>
      <c r="R335" s="1491"/>
      <c r="S335" s="1491"/>
      <c r="T335" s="1491"/>
      <c r="U335" s="1491"/>
    </row>
    <row r="336" spans="1:21" ht="15.75" customHeight="1">
      <c r="A336" s="1491"/>
      <c r="B336" s="1491"/>
      <c r="C336" s="1491"/>
      <c r="D336" s="1491"/>
      <c r="E336" s="1491"/>
      <c r="F336" s="1491"/>
      <c r="G336" s="1491"/>
      <c r="H336" s="1491"/>
      <c r="I336" s="1491"/>
      <c r="J336" s="1491"/>
      <c r="K336" s="1491"/>
      <c r="L336" s="1491"/>
      <c r="M336" s="1544"/>
      <c r="N336" s="1544"/>
      <c r="O336" s="1544"/>
      <c r="P336" s="1491"/>
      <c r="Q336" s="1491"/>
      <c r="R336" s="1491"/>
      <c r="S336" s="1491"/>
      <c r="T336" s="1491"/>
      <c r="U336" s="1491"/>
    </row>
    <row r="337" spans="1:21" ht="15.75" customHeight="1">
      <c r="A337" s="1491"/>
      <c r="B337" s="1491"/>
      <c r="C337" s="1491"/>
      <c r="D337" s="1491"/>
      <c r="E337" s="1491"/>
      <c r="F337" s="1491"/>
      <c r="G337" s="1491"/>
      <c r="H337" s="1491"/>
      <c r="I337" s="1491"/>
      <c r="J337" s="1491"/>
      <c r="K337" s="1491"/>
      <c r="L337" s="1491"/>
      <c r="M337" s="1544"/>
      <c r="N337" s="1544"/>
      <c r="O337" s="1544"/>
      <c r="P337" s="1491"/>
      <c r="Q337" s="1491"/>
      <c r="R337" s="1491"/>
      <c r="S337" s="1491"/>
      <c r="T337" s="1491"/>
      <c r="U337" s="1491"/>
    </row>
    <row r="338" spans="1:21" ht="15.75" customHeight="1">
      <c r="A338" s="1491"/>
      <c r="B338" s="1491"/>
      <c r="C338" s="1491"/>
      <c r="D338" s="1491"/>
      <c r="E338" s="1491"/>
      <c r="F338" s="1491"/>
      <c r="G338" s="1491"/>
      <c r="H338" s="1491"/>
      <c r="I338" s="1491"/>
      <c r="J338" s="1491"/>
      <c r="K338" s="1491"/>
      <c r="L338" s="1491"/>
      <c r="M338" s="1544"/>
      <c r="N338" s="1544"/>
      <c r="O338" s="1544"/>
      <c r="P338" s="1491"/>
      <c r="Q338" s="1491"/>
      <c r="R338" s="1491"/>
      <c r="S338" s="1491"/>
      <c r="T338" s="1491"/>
      <c r="U338" s="1491"/>
    </row>
    <row r="339" spans="1:21" ht="15.75" customHeight="1">
      <c r="A339" s="1491"/>
      <c r="B339" s="1491"/>
      <c r="C339" s="1491"/>
      <c r="D339" s="1491"/>
      <c r="E339" s="1491"/>
      <c r="F339" s="1491"/>
      <c r="G339" s="1491"/>
      <c r="H339" s="1491"/>
      <c r="I339" s="1491"/>
      <c r="J339" s="1491"/>
      <c r="K339" s="1491"/>
      <c r="L339" s="1491"/>
      <c r="M339" s="1544"/>
      <c r="N339" s="1544"/>
      <c r="O339" s="1544"/>
      <c r="P339" s="1491"/>
      <c r="Q339" s="1491"/>
      <c r="R339" s="1491"/>
      <c r="S339" s="1491"/>
      <c r="T339" s="1491"/>
      <c r="U339" s="1491"/>
    </row>
    <row r="340" spans="1:21" ht="15.75" customHeight="1">
      <c r="A340" s="1491"/>
      <c r="B340" s="1491"/>
      <c r="C340" s="1491"/>
      <c r="D340" s="1491"/>
      <c r="E340" s="1491"/>
      <c r="F340" s="1491"/>
      <c r="G340" s="1491"/>
      <c r="H340" s="1491"/>
      <c r="I340" s="1491"/>
      <c r="J340" s="1491"/>
      <c r="K340" s="1491"/>
      <c r="L340" s="1491"/>
      <c r="M340" s="1544"/>
      <c r="N340" s="1544"/>
      <c r="O340" s="1544"/>
      <c r="P340" s="1491"/>
      <c r="Q340" s="1491"/>
      <c r="R340" s="1491"/>
      <c r="S340" s="1491"/>
      <c r="T340" s="1491"/>
      <c r="U340" s="1491"/>
    </row>
    <row r="341" spans="1:21" ht="15.75" customHeight="1">
      <c r="A341" s="1491"/>
      <c r="B341" s="1491"/>
      <c r="C341" s="1491"/>
      <c r="D341" s="1491"/>
      <c r="E341" s="1491"/>
      <c r="F341" s="1491"/>
      <c r="G341" s="1491"/>
      <c r="H341" s="1491"/>
      <c r="I341" s="1491"/>
      <c r="J341" s="1491"/>
      <c r="K341" s="1491"/>
      <c r="L341" s="1491"/>
      <c r="M341" s="1544"/>
      <c r="N341" s="1544"/>
      <c r="O341" s="1544"/>
      <c r="P341" s="1491"/>
      <c r="Q341" s="1491"/>
      <c r="R341" s="1491"/>
      <c r="S341" s="1491"/>
      <c r="T341" s="1491"/>
      <c r="U341" s="1491"/>
    </row>
    <row r="342" spans="1:21" ht="15.75" customHeight="1">
      <c r="A342" s="1491"/>
      <c r="B342" s="1491"/>
      <c r="C342" s="1491"/>
      <c r="D342" s="1491"/>
      <c r="E342" s="1491"/>
      <c r="F342" s="1491"/>
      <c r="G342" s="1491"/>
      <c r="H342" s="1491"/>
      <c r="I342" s="1491"/>
      <c r="J342" s="1491"/>
      <c r="K342" s="1491"/>
      <c r="L342" s="1491"/>
      <c r="M342" s="1544"/>
      <c r="N342" s="1544"/>
      <c r="O342" s="1544"/>
      <c r="P342" s="1491"/>
      <c r="Q342" s="1491"/>
      <c r="R342" s="1491"/>
      <c r="S342" s="1491"/>
      <c r="T342" s="1491"/>
      <c r="U342" s="1491"/>
    </row>
    <row r="343" spans="1:21" ht="15.75" customHeight="1">
      <c r="A343" s="1491"/>
      <c r="B343" s="1491"/>
      <c r="C343" s="1491"/>
      <c r="D343" s="1491"/>
      <c r="E343" s="1491"/>
      <c r="F343" s="1491"/>
      <c r="G343" s="1491"/>
      <c r="H343" s="1491"/>
      <c r="I343" s="1491"/>
      <c r="J343" s="1491"/>
      <c r="K343" s="1491"/>
      <c r="L343" s="1491"/>
      <c r="M343" s="1544"/>
      <c r="N343" s="1544"/>
      <c r="O343" s="1544"/>
      <c r="P343" s="1491"/>
      <c r="Q343" s="1491"/>
      <c r="R343" s="1491"/>
      <c r="S343" s="1491"/>
      <c r="T343" s="1491"/>
      <c r="U343" s="1491"/>
    </row>
    <row r="344" spans="1:21" ht="15.75" customHeight="1">
      <c r="A344" s="1491"/>
      <c r="B344" s="1491"/>
      <c r="C344" s="1491"/>
      <c r="D344" s="1491"/>
      <c r="E344" s="1491"/>
      <c r="F344" s="1491"/>
      <c r="G344" s="1491"/>
      <c r="H344" s="1491"/>
      <c r="I344" s="1491"/>
      <c r="J344" s="1491"/>
      <c r="K344" s="1491"/>
      <c r="L344" s="1491"/>
      <c r="M344" s="1544"/>
      <c r="N344" s="1544"/>
      <c r="O344" s="1544"/>
      <c r="P344" s="1491"/>
      <c r="Q344" s="1491"/>
      <c r="R344" s="1491"/>
      <c r="S344" s="1491"/>
      <c r="T344" s="1491"/>
      <c r="U344" s="1491"/>
    </row>
    <row r="345" spans="1:21" ht="15.75" customHeight="1">
      <c r="A345" s="1491"/>
      <c r="B345" s="1491"/>
      <c r="C345" s="1491"/>
      <c r="D345" s="1491"/>
      <c r="E345" s="1491"/>
      <c r="F345" s="1491"/>
      <c r="G345" s="1491"/>
      <c r="H345" s="1491"/>
      <c r="I345" s="1491"/>
      <c r="J345" s="1491"/>
      <c r="K345" s="1491"/>
      <c r="L345" s="1491"/>
      <c r="M345" s="1544"/>
      <c r="N345" s="1544"/>
      <c r="O345" s="1544"/>
      <c r="P345" s="1491"/>
      <c r="Q345" s="1491"/>
      <c r="R345" s="1491"/>
      <c r="S345" s="1491"/>
      <c r="T345" s="1491"/>
      <c r="U345" s="1491"/>
    </row>
    <row r="346" spans="1:21" ht="15.75" customHeight="1">
      <c r="A346" s="1491"/>
      <c r="B346" s="1491"/>
      <c r="C346" s="1491"/>
      <c r="D346" s="1491"/>
      <c r="E346" s="1491"/>
      <c r="F346" s="1491"/>
      <c r="G346" s="1491"/>
      <c r="H346" s="1491"/>
      <c r="I346" s="1491"/>
      <c r="J346" s="1491"/>
      <c r="K346" s="1491"/>
      <c r="L346" s="1491"/>
      <c r="M346" s="1544"/>
      <c r="N346" s="1544"/>
      <c r="O346" s="1544"/>
      <c r="P346" s="1491"/>
      <c r="Q346" s="1491"/>
      <c r="R346" s="1491"/>
      <c r="S346" s="1491"/>
      <c r="T346" s="1491"/>
      <c r="U346" s="1491"/>
    </row>
    <row r="347" spans="1:21" ht="15.75" customHeight="1">
      <c r="A347" s="1491"/>
      <c r="B347" s="1491"/>
      <c r="C347" s="1491"/>
      <c r="D347" s="1491"/>
      <c r="E347" s="1491"/>
      <c r="F347" s="1491"/>
      <c r="G347" s="1491"/>
      <c r="H347" s="1491"/>
      <c r="I347" s="1491"/>
      <c r="J347" s="1491"/>
      <c r="K347" s="1491"/>
      <c r="L347" s="1491"/>
      <c r="M347" s="1544"/>
      <c r="N347" s="1544"/>
      <c r="O347" s="1544"/>
      <c r="P347" s="1491"/>
      <c r="Q347" s="1491"/>
      <c r="R347" s="1491"/>
      <c r="S347" s="1491"/>
      <c r="T347" s="1491"/>
      <c r="U347" s="1491"/>
    </row>
    <row r="348" spans="1:21" ht="15.75" customHeight="1">
      <c r="A348" s="1491"/>
      <c r="B348" s="1491"/>
      <c r="C348" s="1491"/>
      <c r="D348" s="1491"/>
      <c r="E348" s="1491"/>
      <c r="F348" s="1491"/>
      <c r="G348" s="1491"/>
      <c r="H348" s="1491"/>
      <c r="I348" s="1491"/>
      <c r="J348" s="1491"/>
      <c r="K348" s="1491"/>
      <c r="L348" s="1491"/>
      <c r="M348" s="1544"/>
      <c r="N348" s="1544"/>
      <c r="O348" s="1544"/>
      <c r="P348" s="1491"/>
      <c r="Q348" s="1491"/>
      <c r="R348" s="1491"/>
      <c r="S348" s="1491"/>
      <c r="T348" s="1491"/>
      <c r="U348" s="1491"/>
    </row>
    <row r="349" spans="1:21" ht="15.75" customHeight="1">
      <c r="A349" s="1491"/>
      <c r="B349" s="1491"/>
      <c r="C349" s="1491"/>
      <c r="D349" s="1491"/>
      <c r="E349" s="1491"/>
      <c r="F349" s="1491"/>
      <c r="G349" s="1491"/>
      <c r="H349" s="1491"/>
      <c r="I349" s="1491"/>
      <c r="J349" s="1491"/>
      <c r="K349" s="1491"/>
      <c r="L349" s="1491"/>
      <c r="M349" s="1544"/>
      <c r="N349" s="1544"/>
      <c r="O349" s="1544"/>
      <c r="P349" s="1491"/>
      <c r="Q349" s="1491"/>
      <c r="R349" s="1491"/>
      <c r="S349" s="1491"/>
      <c r="T349" s="1491"/>
      <c r="U349" s="1491"/>
    </row>
    <row r="350" spans="1:21" ht="15.75" customHeight="1">
      <c r="A350" s="1491"/>
      <c r="B350" s="1491"/>
      <c r="C350" s="1491"/>
      <c r="D350" s="1491"/>
      <c r="E350" s="1491"/>
      <c r="F350" s="1491"/>
      <c r="G350" s="1491"/>
      <c r="H350" s="1491"/>
      <c r="I350" s="1491"/>
      <c r="J350" s="1491"/>
      <c r="K350" s="1491"/>
      <c r="L350" s="1491"/>
      <c r="M350" s="1544"/>
      <c r="N350" s="1544"/>
      <c r="O350" s="1544"/>
      <c r="P350" s="1491"/>
      <c r="Q350" s="1491"/>
      <c r="R350" s="1491"/>
      <c r="S350" s="1491"/>
      <c r="T350" s="1491"/>
      <c r="U350" s="1491"/>
    </row>
    <row r="351" spans="1:21" ht="15.75" customHeight="1">
      <c r="A351" s="1491"/>
      <c r="B351" s="1491"/>
      <c r="C351" s="1491"/>
      <c r="D351" s="1491"/>
      <c r="E351" s="1491"/>
      <c r="F351" s="1491"/>
      <c r="G351" s="1491"/>
      <c r="H351" s="1491"/>
      <c r="I351" s="1491"/>
      <c r="J351" s="1491"/>
      <c r="K351" s="1491"/>
      <c r="L351" s="1491"/>
      <c r="M351" s="1544"/>
      <c r="N351" s="1544"/>
      <c r="O351" s="1544"/>
      <c r="P351" s="1491"/>
      <c r="Q351" s="1491"/>
      <c r="R351" s="1491"/>
      <c r="S351" s="1491"/>
      <c r="T351" s="1491"/>
      <c r="U351" s="1491"/>
    </row>
    <row r="352" spans="1:21" ht="15.75" customHeight="1">
      <c r="A352" s="1491"/>
      <c r="B352" s="1491"/>
      <c r="C352" s="1491"/>
      <c r="D352" s="1491"/>
      <c r="E352" s="1491"/>
      <c r="F352" s="1491"/>
      <c r="G352" s="1491"/>
      <c r="H352" s="1491"/>
      <c r="I352" s="1491"/>
      <c r="J352" s="1491"/>
      <c r="K352" s="1491"/>
      <c r="L352" s="1491"/>
      <c r="M352" s="1544"/>
      <c r="N352" s="1544"/>
      <c r="O352" s="1544"/>
      <c r="P352" s="1491"/>
      <c r="Q352" s="1491"/>
      <c r="R352" s="1491"/>
      <c r="S352" s="1491"/>
      <c r="T352" s="1491"/>
      <c r="U352" s="1491"/>
    </row>
    <row r="353" spans="1:21" ht="15.75" customHeight="1">
      <c r="A353" s="1491"/>
      <c r="B353" s="1491"/>
      <c r="C353" s="1491"/>
      <c r="D353" s="1491"/>
      <c r="E353" s="1491"/>
      <c r="F353" s="1491"/>
      <c r="G353" s="1491"/>
      <c r="H353" s="1491"/>
      <c r="I353" s="1491"/>
      <c r="J353" s="1491"/>
      <c r="K353" s="1491"/>
      <c r="L353" s="1491"/>
      <c r="M353" s="1544"/>
      <c r="N353" s="1544"/>
      <c r="O353" s="1544"/>
      <c r="P353" s="1491"/>
      <c r="Q353" s="1491"/>
      <c r="R353" s="1491"/>
      <c r="S353" s="1491"/>
      <c r="T353" s="1491"/>
      <c r="U353" s="1491"/>
    </row>
    <row r="354" spans="1:21" ht="15.75" customHeight="1">
      <c r="A354" s="1491"/>
      <c r="B354" s="1491"/>
      <c r="C354" s="1491"/>
      <c r="D354" s="1491"/>
      <c r="E354" s="1491"/>
      <c r="F354" s="1491"/>
      <c r="G354" s="1491"/>
      <c r="H354" s="1491"/>
      <c r="I354" s="1491"/>
      <c r="J354" s="1491"/>
      <c r="K354" s="1491"/>
      <c r="L354" s="1491"/>
      <c r="M354" s="1544"/>
      <c r="N354" s="1544"/>
      <c r="O354" s="1544"/>
      <c r="P354" s="1491"/>
      <c r="Q354" s="1491"/>
      <c r="R354" s="1491"/>
      <c r="S354" s="1491"/>
      <c r="T354" s="1491"/>
      <c r="U354" s="1491"/>
    </row>
    <row r="355" spans="1:21" ht="15.75" customHeight="1">
      <c r="A355" s="1491"/>
      <c r="B355" s="1491"/>
      <c r="C355" s="1491"/>
      <c r="D355" s="1491"/>
      <c r="E355" s="1491"/>
      <c r="F355" s="1491"/>
      <c r="G355" s="1491"/>
      <c r="H355" s="1491"/>
      <c r="I355" s="1491"/>
      <c r="J355" s="1491"/>
      <c r="K355" s="1491"/>
      <c r="L355" s="1491"/>
      <c r="M355" s="1544"/>
      <c r="N355" s="1544"/>
      <c r="O355" s="1544"/>
      <c r="P355" s="1491"/>
      <c r="Q355" s="1491"/>
      <c r="R355" s="1491"/>
      <c r="S355" s="1491"/>
      <c r="T355" s="1491"/>
      <c r="U355" s="1491"/>
    </row>
    <row r="356" spans="1:21" ht="15.75" customHeight="1">
      <c r="A356" s="1491"/>
      <c r="B356" s="1491"/>
      <c r="C356" s="1491"/>
      <c r="D356" s="1491"/>
      <c r="E356" s="1491"/>
      <c r="F356" s="1491"/>
      <c r="G356" s="1491"/>
      <c r="H356" s="1491"/>
      <c r="I356" s="1491"/>
      <c r="J356" s="1491"/>
      <c r="K356" s="1491"/>
      <c r="L356" s="1491"/>
      <c r="M356" s="1544"/>
      <c r="N356" s="1544"/>
      <c r="O356" s="1544"/>
      <c r="P356" s="1491"/>
      <c r="Q356" s="1491"/>
      <c r="R356" s="1491"/>
      <c r="S356" s="1491"/>
      <c r="T356" s="1491"/>
      <c r="U356" s="1491"/>
    </row>
    <row r="357" spans="1:21" ht="15.75" customHeight="1">
      <c r="A357" s="1491"/>
      <c r="B357" s="1491"/>
      <c r="C357" s="1491"/>
      <c r="D357" s="1491"/>
      <c r="E357" s="1491"/>
      <c r="F357" s="1491"/>
      <c r="G357" s="1491"/>
      <c r="H357" s="1491"/>
      <c r="I357" s="1491"/>
      <c r="J357" s="1491"/>
      <c r="K357" s="1491"/>
      <c r="L357" s="1491"/>
      <c r="M357" s="1544"/>
      <c r="N357" s="1544"/>
      <c r="O357" s="1544"/>
      <c r="P357" s="1491"/>
      <c r="Q357" s="1491"/>
      <c r="R357" s="1491"/>
      <c r="S357" s="1491"/>
      <c r="T357" s="1491"/>
      <c r="U357" s="1491"/>
    </row>
    <row r="358" spans="1:21" ht="15.75" customHeight="1">
      <c r="A358" s="1491"/>
      <c r="B358" s="1491"/>
      <c r="C358" s="1491"/>
      <c r="D358" s="1491"/>
      <c r="E358" s="1491"/>
      <c r="F358" s="1491"/>
      <c r="G358" s="1491"/>
      <c r="H358" s="1491"/>
      <c r="I358" s="1491"/>
      <c r="J358" s="1491"/>
      <c r="K358" s="1491"/>
      <c r="L358" s="1491"/>
      <c r="M358" s="1544"/>
      <c r="N358" s="1544"/>
      <c r="O358" s="1544"/>
      <c r="P358" s="1491"/>
      <c r="Q358" s="1491"/>
      <c r="R358" s="1491"/>
      <c r="S358" s="1491"/>
      <c r="T358" s="1491"/>
      <c r="U358" s="1491"/>
    </row>
    <row r="359" spans="1:21" ht="15.75" customHeight="1">
      <c r="A359" s="1491"/>
      <c r="B359" s="1491"/>
      <c r="C359" s="1491"/>
      <c r="D359" s="1491"/>
      <c r="E359" s="1491"/>
      <c r="F359" s="1491"/>
      <c r="G359" s="1491"/>
      <c r="H359" s="1491"/>
      <c r="I359" s="1491"/>
      <c r="J359" s="1491"/>
      <c r="K359" s="1491"/>
      <c r="L359" s="1491"/>
      <c r="M359" s="1544"/>
      <c r="N359" s="1544"/>
      <c r="O359" s="1544"/>
      <c r="P359" s="1491"/>
      <c r="Q359" s="1491"/>
      <c r="R359" s="1491"/>
      <c r="S359" s="1491"/>
      <c r="T359" s="1491"/>
      <c r="U359" s="1491"/>
    </row>
    <row r="360" spans="1:21" ht="15.75" customHeight="1">
      <c r="A360" s="1491"/>
      <c r="B360" s="1491"/>
      <c r="C360" s="1491"/>
      <c r="D360" s="1491"/>
      <c r="E360" s="1491"/>
      <c r="F360" s="1491"/>
      <c r="G360" s="1491"/>
      <c r="H360" s="1491"/>
      <c r="I360" s="1491"/>
      <c r="J360" s="1491"/>
      <c r="K360" s="1491"/>
      <c r="L360" s="1491"/>
      <c r="M360" s="1544"/>
      <c r="N360" s="1544"/>
      <c r="O360" s="1544"/>
      <c r="P360" s="1491"/>
      <c r="Q360" s="1491"/>
      <c r="R360" s="1491"/>
      <c r="S360" s="1491"/>
      <c r="T360" s="1491"/>
      <c r="U360" s="1491"/>
    </row>
    <row r="361" spans="1:21" ht="15.75" customHeight="1">
      <c r="A361" s="1491"/>
      <c r="B361" s="1491"/>
      <c r="C361" s="1491"/>
      <c r="D361" s="1491"/>
      <c r="E361" s="1491"/>
      <c r="F361" s="1491"/>
      <c r="G361" s="1491"/>
      <c r="H361" s="1491"/>
      <c r="I361" s="1491"/>
      <c r="J361" s="1491"/>
      <c r="K361" s="1491"/>
      <c r="L361" s="1491"/>
      <c r="M361" s="1544"/>
      <c r="N361" s="1544"/>
      <c r="O361" s="1544"/>
      <c r="P361" s="1491"/>
      <c r="Q361" s="1491"/>
      <c r="R361" s="1491"/>
      <c r="S361" s="1491"/>
      <c r="T361" s="1491"/>
      <c r="U361" s="1491"/>
    </row>
    <row r="362" spans="1:21" ht="15.75" customHeight="1">
      <c r="A362" s="1491"/>
      <c r="B362" s="1491"/>
      <c r="C362" s="1491"/>
      <c r="D362" s="1491"/>
      <c r="E362" s="1491"/>
      <c r="F362" s="1491"/>
      <c r="G362" s="1491"/>
      <c r="H362" s="1491"/>
      <c r="I362" s="1491"/>
      <c r="J362" s="1491"/>
      <c r="K362" s="1491"/>
      <c r="L362" s="1491"/>
      <c r="M362" s="1544"/>
      <c r="N362" s="1544"/>
      <c r="O362" s="1544"/>
      <c r="P362" s="1491"/>
      <c r="Q362" s="1491"/>
      <c r="R362" s="1491"/>
      <c r="S362" s="1491"/>
      <c r="T362" s="1491"/>
      <c r="U362" s="1491"/>
    </row>
    <row r="363" spans="1:21" ht="15.75" customHeight="1">
      <c r="A363" s="1491"/>
      <c r="B363" s="1491"/>
      <c r="C363" s="1491"/>
      <c r="D363" s="1491"/>
      <c r="E363" s="1491"/>
      <c r="F363" s="1491"/>
      <c r="G363" s="1491"/>
      <c r="H363" s="1491"/>
      <c r="I363" s="1491"/>
      <c r="J363" s="1491"/>
      <c r="K363" s="1491"/>
      <c r="L363" s="1491"/>
      <c r="M363" s="1544"/>
      <c r="N363" s="1544"/>
      <c r="O363" s="1544"/>
      <c r="P363" s="1491"/>
      <c r="Q363" s="1491"/>
      <c r="R363" s="1491"/>
      <c r="S363" s="1491"/>
      <c r="T363" s="1491"/>
      <c r="U363" s="1491"/>
    </row>
    <row r="364" spans="1:21" ht="15.75" customHeight="1">
      <c r="A364" s="1491"/>
      <c r="B364" s="1491"/>
      <c r="C364" s="1491"/>
      <c r="D364" s="1491"/>
      <c r="E364" s="1491"/>
      <c r="F364" s="1491"/>
      <c r="G364" s="1491"/>
      <c r="H364" s="1491"/>
      <c r="I364" s="1491"/>
      <c r="J364" s="1491"/>
      <c r="K364" s="1491"/>
      <c r="L364" s="1491"/>
      <c r="M364" s="1544"/>
      <c r="N364" s="1544"/>
      <c r="O364" s="1544"/>
      <c r="P364" s="1491"/>
      <c r="Q364" s="1491"/>
      <c r="R364" s="1491"/>
      <c r="S364" s="1491"/>
      <c r="T364" s="1491"/>
      <c r="U364" s="1491"/>
    </row>
    <row r="365" spans="1:21" ht="15.75" customHeight="1">
      <c r="A365" s="1491"/>
      <c r="B365" s="1491"/>
      <c r="C365" s="1491"/>
      <c r="D365" s="1491"/>
      <c r="E365" s="1491"/>
      <c r="F365" s="1491"/>
      <c r="G365" s="1491"/>
      <c r="H365" s="1491"/>
      <c r="I365" s="1491"/>
      <c r="J365" s="1491"/>
      <c r="K365" s="1491"/>
      <c r="L365" s="1491"/>
      <c r="M365" s="1544"/>
      <c r="N365" s="1544"/>
      <c r="O365" s="1544"/>
      <c r="P365" s="1491"/>
      <c r="Q365" s="1491"/>
      <c r="R365" s="1491"/>
      <c r="S365" s="1491"/>
      <c r="T365" s="1491"/>
      <c r="U365" s="1491"/>
    </row>
    <row r="366" spans="1:21" ht="15.75" customHeight="1">
      <c r="A366" s="1491"/>
      <c r="B366" s="1491"/>
      <c r="C366" s="1491"/>
      <c r="D366" s="1491"/>
      <c r="E366" s="1491"/>
      <c r="F366" s="1491"/>
      <c r="G366" s="1491"/>
      <c r="H366" s="1491"/>
      <c r="I366" s="1491"/>
      <c r="J366" s="1491"/>
      <c r="K366" s="1491"/>
      <c r="L366" s="1491"/>
      <c r="M366" s="1544"/>
      <c r="N366" s="1544"/>
      <c r="O366" s="1544"/>
      <c r="P366" s="1491"/>
      <c r="Q366" s="1491"/>
      <c r="R366" s="1491"/>
      <c r="S366" s="1491"/>
      <c r="T366" s="1491"/>
      <c r="U366" s="1491"/>
    </row>
    <row r="367" spans="1:21" ht="15.75" customHeight="1">
      <c r="A367" s="1491"/>
      <c r="B367" s="1491"/>
      <c r="C367" s="1491"/>
      <c r="D367" s="1491"/>
      <c r="E367" s="1491"/>
      <c r="F367" s="1491"/>
      <c r="G367" s="1491"/>
      <c r="H367" s="1491"/>
      <c r="I367" s="1491"/>
      <c r="J367" s="1491"/>
      <c r="K367" s="1491"/>
      <c r="L367" s="1491"/>
      <c r="M367" s="1544"/>
      <c r="N367" s="1544"/>
      <c r="O367" s="1544"/>
      <c r="P367" s="1491"/>
      <c r="Q367" s="1491"/>
      <c r="R367" s="1491"/>
      <c r="S367" s="1491"/>
      <c r="T367" s="1491"/>
      <c r="U367" s="1491"/>
    </row>
    <row r="368" spans="1:21" ht="15.75" customHeight="1">
      <c r="A368" s="1491"/>
      <c r="B368" s="1491"/>
      <c r="C368" s="1491"/>
      <c r="D368" s="1491"/>
      <c r="E368" s="1491"/>
      <c r="F368" s="1491"/>
      <c r="G368" s="1491"/>
      <c r="H368" s="1491"/>
      <c r="I368" s="1491"/>
      <c r="J368" s="1491"/>
      <c r="K368" s="1491"/>
      <c r="L368" s="1491"/>
      <c r="M368" s="1544"/>
      <c r="N368" s="1544"/>
      <c r="O368" s="1544"/>
      <c r="P368" s="1491"/>
      <c r="Q368" s="1491"/>
      <c r="R368" s="1491"/>
      <c r="S368" s="1491"/>
      <c r="T368" s="1491"/>
      <c r="U368" s="1491"/>
    </row>
    <row r="369" spans="1:21" ht="15.75" customHeight="1">
      <c r="A369" s="1491"/>
      <c r="B369" s="1491"/>
      <c r="C369" s="1491"/>
      <c r="D369" s="1491"/>
      <c r="E369" s="1491"/>
      <c r="F369" s="1491"/>
      <c r="G369" s="1491"/>
      <c r="H369" s="1491"/>
      <c r="I369" s="1491"/>
      <c r="J369" s="1491"/>
      <c r="K369" s="1491"/>
      <c r="L369" s="1491"/>
      <c r="M369" s="1544"/>
      <c r="N369" s="1544"/>
      <c r="O369" s="1544"/>
      <c r="P369" s="1491"/>
      <c r="Q369" s="1491"/>
      <c r="R369" s="1491"/>
      <c r="S369" s="1491"/>
      <c r="T369" s="1491"/>
      <c r="U369" s="1491"/>
    </row>
    <row r="370" spans="1:21" ht="15.75" customHeight="1">
      <c r="A370" s="1491"/>
      <c r="B370" s="1491"/>
      <c r="C370" s="1491"/>
      <c r="D370" s="1491"/>
      <c r="E370" s="1491"/>
      <c r="F370" s="1491"/>
      <c r="G370" s="1491"/>
      <c r="H370" s="1491"/>
      <c r="I370" s="1491"/>
      <c r="J370" s="1491"/>
      <c r="K370" s="1491"/>
      <c r="L370" s="1491"/>
      <c r="M370" s="1544"/>
      <c r="N370" s="1544"/>
      <c r="O370" s="1544"/>
      <c r="P370" s="1491"/>
      <c r="Q370" s="1491"/>
      <c r="R370" s="1491"/>
      <c r="S370" s="1491"/>
      <c r="T370" s="1491"/>
      <c r="U370" s="1491"/>
    </row>
    <row r="371" spans="1:21" ht="15.75" customHeight="1">
      <c r="A371" s="1491"/>
      <c r="B371" s="1491"/>
      <c r="C371" s="1491"/>
      <c r="D371" s="1491"/>
      <c r="E371" s="1491"/>
      <c r="F371" s="1491"/>
      <c r="G371" s="1491"/>
      <c r="H371" s="1491"/>
      <c r="I371" s="1491"/>
      <c r="J371" s="1491"/>
      <c r="K371" s="1491"/>
      <c r="L371" s="1491"/>
      <c r="M371" s="1544"/>
      <c r="N371" s="1544"/>
      <c r="O371" s="1544"/>
      <c r="P371" s="1491"/>
      <c r="Q371" s="1491"/>
      <c r="R371" s="1491"/>
      <c r="S371" s="1491"/>
      <c r="T371" s="1491"/>
      <c r="U371" s="1491"/>
    </row>
    <row r="372" spans="1:21" ht="15.75" customHeight="1">
      <c r="A372" s="1491"/>
      <c r="B372" s="1491"/>
      <c r="C372" s="1491"/>
      <c r="D372" s="1491"/>
      <c r="E372" s="1491"/>
      <c r="F372" s="1491"/>
      <c r="G372" s="1491"/>
      <c r="H372" s="1491"/>
      <c r="I372" s="1491"/>
      <c r="J372" s="1491"/>
      <c r="K372" s="1491"/>
      <c r="L372" s="1491"/>
      <c r="M372" s="1544"/>
      <c r="N372" s="1544"/>
      <c r="O372" s="1544"/>
      <c r="P372" s="1491"/>
      <c r="Q372" s="1491"/>
      <c r="R372" s="1491"/>
      <c r="S372" s="1491"/>
      <c r="T372" s="1491"/>
      <c r="U372" s="1491"/>
    </row>
    <row r="373" spans="1:21" ht="15.75" customHeight="1">
      <c r="A373" s="1491"/>
      <c r="B373" s="1491"/>
      <c r="C373" s="1491"/>
      <c r="D373" s="1491"/>
      <c r="E373" s="1491"/>
      <c r="F373" s="1491"/>
      <c r="G373" s="1491"/>
      <c r="H373" s="1491"/>
      <c r="I373" s="1491"/>
      <c r="J373" s="1491"/>
      <c r="K373" s="1491"/>
      <c r="L373" s="1491"/>
      <c r="M373" s="1544"/>
      <c r="N373" s="1544"/>
      <c r="O373" s="1544"/>
      <c r="P373" s="1491"/>
      <c r="Q373" s="1491"/>
      <c r="R373" s="1491"/>
      <c r="S373" s="1491"/>
      <c r="T373" s="1491"/>
      <c r="U373" s="1491"/>
    </row>
    <row r="374" spans="1:21" ht="15.75" customHeight="1">
      <c r="A374" s="1491"/>
      <c r="B374" s="1491"/>
      <c r="C374" s="1491"/>
      <c r="D374" s="1491"/>
      <c r="E374" s="1491"/>
      <c r="F374" s="1491"/>
      <c r="G374" s="1491"/>
      <c r="H374" s="1491"/>
      <c r="I374" s="1491"/>
      <c r="J374" s="1491"/>
      <c r="K374" s="1491"/>
      <c r="L374" s="1491"/>
      <c r="M374" s="1544"/>
      <c r="N374" s="1544"/>
      <c r="O374" s="1544"/>
      <c r="P374" s="1491"/>
      <c r="Q374" s="1491"/>
      <c r="R374" s="1491"/>
      <c r="S374" s="1491"/>
      <c r="T374" s="1491"/>
      <c r="U374" s="1491"/>
    </row>
    <row r="375" spans="1:21" ht="15.75" customHeight="1">
      <c r="A375" s="1491"/>
      <c r="B375" s="1491"/>
      <c r="C375" s="1491"/>
      <c r="D375" s="1491"/>
      <c r="E375" s="1491"/>
      <c r="F375" s="1491"/>
      <c r="G375" s="1491"/>
      <c r="H375" s="1491"/>
      <c r="I375" s="1491"/>
      <c r="J375" s="1491"/>
      <c r="K375" s="1491"/>
      <c r="L375" s="1491"/>
      <c r="M375" s="1544"/>
      <c r="N375" s="1544"/>
      <c r="O375" s="1544"/>
      <c r="P375" s="1491"/>
      <c r="Q375" s="1491"/>
      <c r="R375" s="1491"/>
      <c r="S375" s="1491"/>
      <c r="T375" s="1491"/>
      <c r="U375" s="1491"/>
    </row>
    <row r="376" spans="1:21" ht="15.75" customHeight="1">
      <c r="A376" s="1491"/>
      <c r="B376" s="1491"/>
      <c r="C376" s="1491"/>
      <c r="D376" s="1491"/>
      <c r="E376" s="1491"/>
      <c r="F376" s="1491"/>
      <c r="G376" s="1491"/>
      <c r="H376" s="1491"/>
      <c r="I376" s="1491"/>
      <c r="J376" s="1491"/>
      <c r="K376" s="1491"/>
      <c r="L376" s="1491"/>
      <c r="M376" s="1544"/>
      <c r="N376" s="1544"/>
      <c r="O376" s="1544"/>
      <c r="P376" s="1491"/>
      <c r="Q376" s="1491"/>
      <c r="R376" s="1491"/>
      <c r="S376" s="1491"/>
      <c r="T376" s="1491"/>
      <c r="U376" s="1491"/>
    </row>
    <row r="377" spans="1:21" ht="15.75" customHeight="1">
      <c r="A377" s="1491"/>
      <c r="B377" s="1491"/>
      <c r="C377" s="1491"/>
      <c r="D377" s="1491"/>
      <c r="E377" s="1491"/>
      <c r="F377" s="1491"/>
      <c r="G377" s="1491"/>
      <c r="H377" s="1491"/>
      <c r="I377" s="1491"/>
      <c r="J377" s="1491"/>
      <c r="K377" s="1491"/>
      <c r="L377" s="1491"/>
      <c r="M377" s="1544"/>
      <c r="N377" s="1544"/>
      <c r="O377" s="1544"/>
      <c r="P377" s="1491"/>
      <c r="Q377" s="1491"/>
      <c r="R377" s="1491"/>
      <c r="S377" s="1491"/>
      <c r="T377" s="1491"/>
      <c r="U377" s="1491"/>
    </row>
    <row r="378" spans="1:21" ht="15.75" customHeight="1">
      <c r="A378" s="1491"/>
      <c r="B378" s="1491"/>
      <c r="C378" s="1491"/>
      <c r="D378" s="1491"/>
      <c r="E378" s="1491"/>
      <c r="F378" s="1491"/>
      <c r="G378" s="1491"/>
      <c r="H378" s="1491"/>
      <c r="I378" s="1491"/>
      <c r="J378" s="1491"/>
      <c r="K378" s="1491"/>
      <c r="L378" s="1491"/>
      <c r="M378" s="1544"/>
      <c r="N378" s="1544"/>
      <c r="O378" s="1544"/>
      <c r="P378" s="1491"/>
      <c r="Q378" s="1491"/>
      <c r="R378" s="1491"/>
      <c r="S378" s="1491"/>
      <c r="T378" s="1491"/>
      <c r="U378" s="1491"/>
    </row>
    <row r="379" spans="1:21" ht="15.75" customHeight="1">
      <c r="A379" s="1491"/>
      <c r="B379" s="1491"/>
      <c r="C379" s="1491"/>
      <c r="D379" s="1491"/>
      <c r="E379" s="1491"/>
      <c r="F379" s="1491"/>
      <c r="G379" s="1491"/>
      <c r="H379" s="1491"/>
      <c r="I379" s="1491"/>
      <c r="J379" s="1491"/>
      <c r="K379" s="1491"/>
      <c r="L379" s="1491"/>
      <c r="M379" s="1544"/>
      <c r="N379" s="1544"/>
      <c r="O379" s="1544"/>
      <c r="P379" s="1491"/>
      <c r="Q379" s="1491"/>
      <c r="R379" s="1491"/>
      <c r="S379" s="1491"/>
      <c r="T379" s="1491"/>
      <c r="U379" s="1491"/>
    </row>
    <row r="380" spans="1:21" ht="15.75" customHeight="1">
      <c r="A380" s="1491"/>
      <c r="B380" s="1491"/>
      <c r="C380" s="1491"/>
      <c r="D380" s="1491"/>
      <c r="E380" s="1491"/>
      <c r="F380" s="1491"/>
      <c r="G380" s="1491"/>
      <c r="H380" s="1491"/>
      <c r="I380" s="1491"/>
      <c r="J380" s="1491"/>
      <c r="K380" s="1491"/>
      <c r="L380" s="1491"/>
      <c r="M380" s="1544"/>
      <c r="N380" s="1544"/>
      <c r="O380" s="1544"/>
      <c r="P380" s="1491"/>
      <c r="Q380" s="1491"/>
      <c r="R380" s="1491"/>
      <c r="S380" s="1491"/>
      <c r="T380" s="1491"/>
      <c r="U380" s="1491"/>
    </row>
    <row r="381" spans="1:21" ht="15.75" customHeight="1">
      <c r="A381" s="1491"/>
      <c r="B381" s="1491"/>
      <c r="C381" s="1491"/>
      <c r="D381" s="1491"/>
      <c r="E381" s="1491"/>
      <c r="F381" s="1491"/>
      <c r="G381" s="1491"/>
      <c r="H381" s="1491"/>
      <c r="I381" s="1491"/>
      <c r="J381" s="1491"/>
      <c r="K381" s="1491"/>
      <c r="L381" s="1491"/>
      <c r="M381" s="1544"/>
      <c r="N381" s="1544"/>
      <c r="O381" s="1544"/>
      <c r="P381" s="1491"/>
      <c r="Q381" s="1491"/>
      <c r="R381" s="1491"/>
      <c r="S381" s="1491"/>
      <c r="T381" s="1491"/>
      <c r="U381" s="1491"/>
    </row>
    <row r="382" spans="1:21" ht="15.75" customHeight="1">
      <c r="A382" s="1491"/>
      <c r="B382" s="1491"/>
      <c r="C382" s="1491"/>
      <c r="D382" s="1491"/>
      <c r="E382" s="1491"/>
      <c r="F382" s="1491"/>
      <c r="G382" s="1491"/>
      <c r="H382" s="1491"/>
      <c r="I382" s="1491"/>
      <c r="J382" s="1491"/>
      <c r="K382" s="1491"/>
      <c r="L382" s="1491"/>
      <c r="M382" s="1544"/>
      <c r="N382" s="1544"/>
      <c r="O382" s="1544"/>
      <c r="P382" s="1491"/>
      <c r="Q382" s="1491"/>
      <c r="R382" s="1491"/>
      <c r="S382" s="1491"/>
      <c r="T382" s="1491"/>
      <c r="U382" s="1491"/>
    </row>
    <row r="383" spans="1:21" ht="15.75" customHeight="1">
      <c r="A383" s="1491"/>
      <c r="B383" s="1491"/>
      <c r="C383" s="1491"/>
      <c r="D383" s="1491"/>
      <c r="E383" s="1491"/>
      <c r="F383" s="1491"/>
      <c r="G383" s="1491"/>
      <c r="H383" s="1491"/>
      <c r="I383" s="1491"/>
      <c r="J383" s="1491"/>
      <c r="K383" s="1491"/>
      <c r="L383" s="1491"/>
      <c r="M383" s="1544"/>
      <c r="N383" s="1544"/>
      <c r="O383" s="1544"/>
      <c r="P383" s="1491"/>
      <c r="Q383" s="1491"/>
      <c r="R383" s="1491"/>
      <c r="S383" s="1491"/>
      <c r="T383" s="1491"/>
      <c r="U383" s="1491"/>
    </row>
    <row r="384" spans="1:21" ht="15.75" customHeight="1">
      <c r="A384" s="1491"/>
      <c r="B384" s="1491"/>
      <c r="C384" s="1491"/>
      <c r="D384" s="1491"/>
      <c r="E384" s="1491"/>
      <c r="F384" s="1491"/>
      <c r="G384" s="1491"/>
      <c r="H384" s="1491"/>
      <c r="I384" s="1491"/>
      <c r="J384" s="1491"/>
      <c r="K384" s="1491"/>
      <c r="L384" s="1491"/>
      <c r="M384" s="1544"/>
      <c r="N384" s="1544"/>
      <c r="O384" s="1544"/>
      <c r="P384" s="1491"/>
      <c r="Q384" s="1491"/>
      <c r="R384" s="1491"/>
      <c r="S384" s="1491"/>
      <c r="T384" s="1491"/>
      <c r="U384" s="1491"/>
    </row>
    <row r="385" spans="1:21" ht="15.75" customHeight="1">
      <c r="A385" s="1491"/>
      <c r="B385" s="1491"/>
      <c r="C385" s="1491"/>
      <c r="D385" s="1491"/>
      <c r="E385" s="1491"/>
      <c r="F385" s="1491"/>
      <c r="G385" s="1491"/>
      <c r="H385" s="1491"/>
      <c r="I385" s="1491"/>
      <c r="J385" s="1491"/>
      <c r="K385" s="1491"/>
      <c r="L385" s="1491"/>
      <c r="M385" s="1544"/>
      <c r="N385" s="1544"/>
      <c r="O385" s="1544"/>
      <c r="P385" s="1491"/>
      <c r="Q385" s="1491"/>
      <c r="R385" s="1491"/>
      <c r="S385" s="1491"/>
      <c r="T385" s="1491"/>
      <c r="U385" s="1491"/>
    </row>
    <row r="386" spans="1:21" ht="15.75" customHeight="1">
      <c r="A386" s="1491"/>
      <c r="B386" s="1491"/>
      <c r="C386" s="1491"/>
      <c r="D386" s="1491"/>
      <c r="E386" s="1491"/>
      <c r="F386" s="1491"/>
      <c r="G386" s="1491"/>
      <c r="H386" s="1491"/>
      <c r="I386" s="1491"/>
      <c r="J386" s="1491"/>
      <c r="K386" s="1491"/>
      <c r="L386" s="1491"/>
      <c r="M386" s="1544"/>
      <c r="N386" s="1544"/>
      <c r="O386" s="1544"/>
      <c r="P386" s="1491"/>
      <c r="Q386" s="1491"/>
      <c r="R386" s="1491"/>
      <c r="S386" s="1491"/>
      <c r="T386" s="1491"/>
      <c r="U386" s="1491"/>
    </row>
    <row r="387" spans="1:21" ht="15.75" customHeight="1">
      <c r="A387" s="1491"/>
      <c r="B387" s="1491"/>
      <c r="C387" s="1491"/>
      <c r="D387" s="1491"/>
      <c r="E387" s="1491"/>
      <c r="F387" s="1491"/>
      <c r="G387" s="1491"/>
      <c r="H387" s="1491"/>
      <c r="I387" s="1491"/>
      <c r="J387" s="1491"/>
      <c r="K387" s="1491"/>
      <c r="L387" s="1491"/>
      <c r="M387" s="1544"/>
      <c r="N387" s="1544"/>
      <c r="O387" s="1544"/>
      <c r="P387" s="1491"/>
      <c r="Q387" s="1491"/>
      <c r="R387" s="1491"/>
      <c r="S387" s="1491"/>
      <c r="T387" s="1491"/>
      <c r="U387" s="1491"/>
    </row>
    <row r="388" spans="1:21" ht="15.75" customHeight="1">
      <c r="A388" s="1491"/>
      <c r="B388" s="1491"/>
      <c r="C388" s="1491"/>
      <c r="D388" s="1491"/>
      <c r="E388" s="1491"/>
      <c r="F388" s="1491"/>
      <c r="G388" s="1491"/>
      <c r="H388" s="1491"/>
      <c r="I388" s="1491"/>
      <c r="J388" s="1491"/>
      <c r="K388" s="1491"/>
      <c r="L388" s="1491"/>
      <c r="M388" s="1544"/>
      <c r="N388" s="1544"/>
      <c r="O388" s="1544"/>
      <c r="P388" s="1491"/>
      <c r="Q388" s="1491"/>
      <c r="R388" s="1491"/>
      <c r="S388" s="1491"/>
      <c r="T388" s="1491"/>
      <c r="U388" s="1491"/>
    </row>
    <row r="389" spans="1:21" ht="15.75" customHeight="1">
      <c r="A389" s="1491"/>
      <c r="B389" s="1491"/>
      <c r="C389" s="1491"/>
      <c r="D389" s="1491"/>
      <c r="E389" s="1491"/>
      <c r="F389" s="1491"/>
      <c r="G389" s="1491"/>
      <c r="H389" s="1491"/>
      <c r="I389" s="1491"/>
      <c r="J389" s="1491"/>
      <c r="K389" s="1491"/>
      <c r="L389" s="1491"/>
      <c r="M389" s="1544"/>
      <c r="N389" s="1544"/>
      <c r="O389" s="1544"/>
      <c r="P389" s="1491"/>
      <c r="Q389" s="1491"/>
      <c r="R389" s="1491"/>
      <c r="S389" s="1491"/>
      <c r="T389" s="1491"/>
      <c r="U389" s="1491"/>
    </row>
    <row r="390" spans="1:21" ht="15.75" customHeight="1">
      <c r="A390" s="1491"/>
      <c r="B390" s="1491"/>
      <c r="C390" s="1491"/>
      <c r="D390" s="1491"/>
      <c r="E390" s="1491"/>
      <c r="F390" s="1491"/>
      <c r="G390" s="1491"/>
      <c r="H390" s="1491"/>
      <c r="I390" s="1491"/>
      <c r="J390" s="1491"/>
      <c r="K390" s="1491"/>
      <c r="L390" s="1491"/>
      <c r="M390" s="1544"/>
      <c r="N390" s="1544"/>
      <c r="O390" s="1544"/>
      <c r="P390" s="1491"/>
      <c r="Q390" s="1491"/>
      <c r="R390" s="1491"/>
      <c r="S390" s="1491"/>
      <c r="T390" s="1491"/>
      <c r="U390" s="1491"/>
    </row>
    <row r="391" spans="1:21" ht="15.75" customHeight="1">
      <c r="A391" s="1491"/>
      <c r="B391" s="1491"/>
      <c r="C391" s="1491"/>
      <c r="D391" s="1491"/>
      <c r="E391" s="1491"/>
      <c r="F391" s="1491"/>
      <c r="G391" s="1491"/>
      <c r="H391" s="1491"/>
      <c r="I391" s="1491"/>
      <c r="J391" s="1491"/>
      <c r="K391" s="1491"/>
      <c r="L391" s="1491"/>
      <c r="M391" s="1544"/>
      <c r="N391" s="1544"/>
      <c r="O391" s="1544"/>
      <c r="P391" s="1491"/>
      <c r="Q391" s="1491"/>
      <c r="R391" s="1491"/>
      <c r="S391" s="1491"/>
      <c r="T391" s="1491"/>
      <c r="U391" s="1491"/>
    </row>
    <row r="392" spans="1:21" ht="15.75" customHeight="1">
      <c r="A392" s="1491"/>
      <c r="B392" s="1491"/>
      <c r="C392" s="1491"/>
      <c r="D392" s="1491"/>
      <c r="E392" s="1491"/>
      <c r="F392" s="1491"/>
      <c r="G392" s="1491"/>
      <c r="H392" s="1491"/>
      <c r="I392" s="1491"/>
      <c r="J392" s="1491"/>
      <c r="K392" s="1491"/>
      <c r="L392" s="1491"/>
      <c r="M392" s="1544"/>
      <c r="N392" s="1544"/>
      <c r="O392" s="1544"/>
      <c r="P392" s="1491"/>
      <c r="Q392" s="1491"/>
      <c r="R392" s="1491"/>
      <c r="S392" s="1491"/>
      <c r="T392" s="1491"/>
      <c r="U392" s="1491"/>
    </row>
    <row r="393" spans="1:21" ht="15.75" customHeight="1">
      <c r="A393" s="1491"/>
      <c r="B393" s="1491"/>
      <c r="C393" s="1491"/>
      <c r="D393" s="1491"/>
      <c r="E393" s="1491"/>
      <c r="F393" s="1491"/>
      <c r="G393" s="1491"/>
      <c r="H393" s="1491"/>
      <c r="I393" s="1491"/>
      <c r="J393" s="1491"/>
      <c r="K393" s="1491"/>
      <c r="L393" s="1491"/>
      <c r="M393" s="1544"/>
      <c r="N393" s="1544"/>
      <c r="O393" s="1544"/>
      <c r="P393" s="1491"/>
      <c r="Q393" s="1491"/>
      <c r="R393" s="1491"/>
      <c r="S393" s="1491"/>
      <c r="T393" s="1491"/>
      <c r="U393" s="1491"/>
    </row>
    <row r="394" spans="1:21" ht="15.75" customHeight="1">
      <c r="A394" s="1491"/>
      <c r="B394" s="1491"/>
      <c r="C394" s="1491"/>
      <c r="D394" s="1491"/>
      <c r="E394" s="1491"/>
      <c r="F394" s="1491"/>
      <c r="G394" s="1491"/>
      <c r="H394" s="1491"/>
      <c r="I394" s="1491"/>
      <c r="J394" s="1491"/>
      <c r="K394" s="1491"/>
      <c r="L394" s="1491"/>
      <c r="M394" s="1544"/>
      <c r="N394" s="1544"/>
      <c r="O394" s="1544"/>
      <c r="P394" s="1491"/>
      <c r="Q394" s="1491"/>
      <c r="R394" s="1491"/>
      <c r="S394" s="1491"/>
      <c r="T394" s="1491"/>
      <c r="U394" s="1491"/>
    </row>
    <row r="395" spans="1:21" ht="15.75" customHeight="1">
      <c r="A395" s="1491"/>
      <c r="B395" s="1491"/>
      <c r="C395" s="1491"/>
      <c r="D395" s="1491"/>
      <c r="E395" s="1491"/>
      <c r="F395" s="1491"/>
      <c r="G395" s="1491"/>
      <c r="H395" s="1491"/>
      <c r="I395" s="1491"/>
      <c r="J395" s="1491"/>
      <c r="K395" s="1491"/>
      <c r="L395" s="1491"/>
      <c r="M395" s="1544"/>
      <c r="N395" s="1544"/>
      <c r="O395" s="1544"/>
      <c r="P395" s="1491"/>
      <c r="Q395" s="1491"/>
      <c r="R395" s="1491"/>
      <c r="S395" s="1491"/>
      <c r="T395" s="1491"/>
      <c r="U395" s="1491"/>
    </row>
    <row r="396" spans="1:21" ht="15.75" customHeight="1">
      <c r="A396" s="1491"/>
      <c r="B396" s="1491"/>
      <c r="C396" s="1491"/>
      <c r="D396" s="1491"/>
      <c r="E396" s="1491"/>
      <c r="F396" s="1491"/>
      <c r="G396" s="1491"/>
      <c r="H396" s="1491"/>
      <c r="I396" s="1491"/>
      <c r="J396" s="1491"/>
      <c r="K396" s="1491"/>
      <c r="L396" s="1491"/>
      <c r="M396" s="1544"/>
      <c r="N396" s="1544"/>
      <c r="O396" s="1544"/>
      <c r="P396" s="1491"/>
      <c r="Q396" s="1491"/>
      <c r="R396" s="1491"/>
      <c r="S396" s="1491"/>
      <c r="T396" s="1491"/>
      <c r="U396" s="1491"/>
    </row>
    <row r="397" spans="1:21" ht="15.75" customHeight="1">
      <c r="A397" s="1491"/>
      <c r="B397" s="1491"/>
      <c r="C397" s="1491"/>
      <c r="D397" s="1491"/>
      <c r="E397" s="1491"/>
      <c r="F397" s="1491"/>
      <c r="G397" s="1491"/>
      <c r="H397" s="1491"/>
      <c r="I397" s="1491"/>
      <c r="J397" s="1491"/>
      <c r="K397" s="1491"/>
      <c r="L397" s="1491"/>
      <c r="M397" s="1544"/>
      <c r="N397" s="1544"/>
      <c r="O397" s="1544"/>
      <c r="P397" s="1491"/>
      <c r="Q397" s="1491"/>
      <c r="R397" s="1491"/>
      <c r="S397" s="1491"/>
      <c r="T397" s="1491"/>
      <c r="U397" s="1491"/>
    </row>
    <row r="398" spans="1:21" ht="15.75" customHeight="1">
      <c r="A398" s="1491"/>
      <c r="B398" s="1491"/>
      <c r="C398" s="1491"/>
      <c r="D398" s="1491"/>
      <c r="E398" s="1491"/>
      <c r="F398" s="1491"/>
      <c r="G398" s="1491"/>
      <c r="H398" s="1491"/>
      <c r="I398" s="1491"/>
      <c r="J398" s="1491"/>
      <c r="K398" s="1491"/>
      <c r="L398" s="1491"/>
      <c r="M398" s="1544"/>
      <c r="N398" s="1544"/>
      <c r="O398" s="1544"/>
      <c r="P398" s="1491"/>
      <c r="Q398" s="1491"/>
      <c r="R398" s="1491"/>
      <c r="S398" s="1491"/>
      <c r="T398" s="1491"/>
      <c r="U398" s="1491"/>
    </row>
    <row r="399" spans="1:21" ht="15.75" customHeight="1">
      <c r="A399" s="1491"/>
      <c r="B399" s="1491"/>
      <c r="C399" s="1491"/>
      <c r="D399" s="1491"/>
      <c r="E399" s="1491"/>
      <c r="F399" s="1491"/>
      <c r="G399" s="1491"/>
      <c r="H399" s="1491"/>
      <c r="I399" s="1491"/>
      <c r="J399" s="1491"/>
      <c r="K399" s="1491"/>
      <c r="L399" s="1491"/>
      <c r="M399" s="1544"/>
      <c r="N399" s="1544"/>
      <c r="O399" s="1544"/>
      <c r="P399" s="1491"/>
      <c r="Q399" s="1491"/>
      <c r="R399" s="1491"/>
      <c r="S399" s="1491"/>
      <c r="T399" s="1491"/>
      <c r="U399" s="1491"/>
    </row>
    <row r="400" spans="1:21" ht="15.75" customHeight="1">
      <c r="A400" s="1491"/>
      <c r="B400" s="1491"/>
      <c r="C400" s="1491"/>
      <c r="D400" s="1491"/>
      <c r="E400" s="1491"/>
      <c r="F400" s="1491"/>
      <c r="G400" s="1491"/>
      <c r="H400" s="1491"/>
      <c r="I400" s="1491"/>
      <c r="J400" s="1491"/>
      <c r="K400" s="1491"/>
      <c r="L400" s="1491"/>
      <c r="M400" s="1544"/>
      <c r="N400" s="1544"/>
      <c r="O400" s="1544"/>
      <c r="P400" s="1491"/>
      <c r="Q400" s="1491"/>
      <c r="R400" s="1491"/>
      <c r="S400" s="1491"/>
      <c r="T400" s="1491"/>
      <c r="U400" s="1491"/>
    </row>
    <row r="401" spans="1:21" ht="15.75" customHeight="1">
      <c r="A401" s="1491"/>
      <c r="B401" s="1491"/>
      <c r="C401" s="1491"/>
      <c r="D401" s="1491"/>
      <c r="E401" s="1491"/>
      <c r="F401" s="1491"/>
      <c r="G401" s="1491"/>
      <c r="H401" s="1491"/>
      <c r="I401" s="1491"/>
      <c r="J401" s="1491"/>
      <c r="K401" s="1491"/>
      <c r="L401" s="1491"/>
      <c r="M401" s="1544"/>
      <c r="N401" s="1544"/>
      <c r="O401" s="1544"/>
      <c r="P401" s="1491"/>
      <c r="Q401" s="1491"/>
      <c r="R401" s="1491"/>
      <c r="S401" s="1491"/>
      <c r="T401" s="1491"/>
      <c r="U401" s="1491"/>
    </row>
    <row r="402" spans="1:21" ht="15.75" customHeight="1">
      <c r="A402" s="1491"/>
      <c r="B402" s="1491"/>
      <c r="C402" s="1491"/>
      <c r="D402" s="1491"/>
      <c r="E402" s="1491"/>
      <c r="F402" s="1491"/>
      <c r="G402" s="1491"/>
      <c r="H402" s="1491"/>
      <c r="I402" s="1491"/>
      <c r="J402" s="1491"/>
      <c r="K402" s="1491"/>
      <c r="L402" s="1491"/>
      <c r="M402" s="1544"/>
      <c r="N402" s="1544"/>
      <c r="O402" s="1544"/>
      <c r="P402" s="1491"/>
      <c r="Q402" s="1491"/>
      <c r="R402" s="1491"/>
      <c r="S402" s="1491"/>
      <c r="T402" s="1491"/>
      <c r="U402" s="1491"/>
    </row>
    <row r="403" spans="1:21" ht="15.75" customHeight="1">
      <c r="A403" s="1491"/>
      <c r="B403" s="1491"/>
      <c r="C403" s="1491"/>
      <c r="D403" s="1491"/>
      <c r="E403" s="1491"/>
      <c r="F403" s="1491"/>
      <c r="G403" s="1491"/>
      <c r="H403" s="1491"/>
      <c r="I403" s="1491"/>
      <c r="J403" s="1491"/>
      <c r="K403" s="1491"/>
      <c r="L403" s="1491"/>
      <c r="M403" s="1544"/>
      <c r="N403" s="1544"/>
      <c r="O403" s="1544"/>
      <c r="P403" s="1491"/>
      <c r="Q403" s="1491"/>
      <c r="R403" s="1491"/>
      <c r="S403" s="1491"/>
      <c r="T403" s="1491"/>
      <c r="U403" s="1491"/>
    </row>
    <row r="404" spans="1:21" ht="15.75" customHeight="1">
      <c r="A404" s="1491"/>
      <c r="B404" s="1491"/>
      <c r="C404" s="1491"/>
      <c r="D404" s="1491"/>
      <c r="E404" s="1491"/>
      <c r="F404" s="1491"/>
      <c r="G404" s="1491"/>
      <c r="H404" s="1491"/>
      <c r="I404" s="1491"/>
      <c r="J404" s="1491"/>
      <c r="K404" s="1491"/>
      <c r="L404" s="1491"/>
      <c r="M404" s="1544"/>
      <c r="N404" s="1544"/>
      <c r="O404" s="1544"/>
      <c r="P404" s="1491"/>
      <c r="Q404" s="1491"/>
      <c r="R404" s="1491"/>
      <c r="S404" s="1491"/>
      <c r="T404" s="1491"/>
      <c r="U404" s="1491"/>
    </row>
    <row r="405" spans="1:21" ht="15.75" customHeight="1">
      <c r="A405" s="1491"/>
      <c r="B405" s="1491"/>
      <c r="C405" s="1491"/>
      <c r="D405" s="1491"/>
      <c r="E405" s="1491"/>
      <c r="F405" s="1491"/>
      <c r="G405" s="1491"/>
      <c r="H405" s="1491"/>
      <c r="I405" s="1491"/>
      <c r="J405" s="1491"/>
      <c r="K405" s="1491"/>
      <c r="L405" s="1491"/>
      <c r="M405" s="1544"/>
      <c r="N405" s="1544"/>
      <c r="O405" s="1544"/>
      <c r="P405" s="1491"/>
      <c r="Q405" s="1491"/>
      <c r="R405" s="1491"/>
      <c r="S405" s="1491"/>
      <c r="T405" s="1491"/>
      <c r="U405" s="1491"/>
    </row>
    <row r="406" spans="1:21" ht="15.75" customHeight="1">
      <c r="A406" s="1491"/>
      <c r="B406" s="1491"/>
      <c r="C406" s="1491"/>
      <c r="D406" s="1491"/>
      <c r="E406" s="1491"/>
      <c r="F406" s="1491"/>
      <c r="G406" s="1491"/>
      <c r="H406" s="1491"/>
      <c r="I406" s="1491"/>
      <c r="J406" s="1491"/>
      <c r="K406" s="1491"/>
      <c r="L406" s="1491"/>
      <c r="M406" s="1544"/>
      <c r="N406" s="1544"/>
      <c r="O406" s="1544"/>
      <c r="P406" s="1491"/>
      <c r="Q406" s="1491"/>
      <c r="R406" s="1491"/>
      <c r="S406" s="1491"/>
      <c r="T406" s="1491"/>
      <c r="U406" s="1491"/>
    </row>
    <row r="407" spans="1:21" ht="15.75" customHeight="1">
      <c r="A407" s="1491"/>
      <c r="B407" s="1491"/>
      <c r="C407" s="1491"/>
      <c r="D407" s="1491"/>
      <c r="E407" s="1491"/>
      <c r="F407" s="1491"/>
      <c r="G407" s="1491"/>
      <c r="H407" s="1491"/>
      <c r="I407" s="1491"/>
      <c r="J407" s="1491"/>
      <c r="K407" s="1491"/>
      <c r="L407" s="1491"/>
      <c r="M407" s="1544"/>
      <c r="N407" s="1544"/>
      <c r="O407" s="1544"/>
      <c r="P407" s="1491"/>
      <c r="Q407" s="1491"/>
      <c r="R407" s="1491"/>
      <c r="S407" s="1491"/>
      <c r="T407" s="1491"/>
      <c r="U407" s="1491"/>
    </row>
    <row r="408" spans="1:21" ht="15.75" customHeight="1">
      <c r="A408" s="1491"/>
      <c r="B408" s="1491"/>
      <c r="C408" s="1491"/>
      <c r="D408" s="1491"/>
      <c r="E408" s="1491"/>
      <c r="F408" s="1491"/>
      <c r="G408" s="1491"/>
      <c r="H408" s="1491"/>
      <c r="I408" s="1491"/>
      <c r="J408" s="1491"/>
      <c r="K408" s="1491"/>
      <c r="L408" s="1491"/>
      <c r="M408" s="1544"/>
      <c r="N408" s="1544"/>
      <c r="O408" s="1544"/>
      <c r="P408" s="1491"/>
      <c r="Q408" s="1491"/>
      <c r="R408" s="1491"/>
      <c r="S408" s="1491"/>
      <c r="T408" s="1491"/>
      <c r="U408" s="1491"/>
    </row>
    <row r="409" spans="1:21" ht="15.75" customHeight="1">
      <c r="A409" s="1491"/>
      <c r="B409" s="1491"/>
      <c r="C409" s="1491"/>
      <c r="D409" s="1491"/>
      <c r="E409" s="1491"/>
      <c r="F409" s="1491"/>
      <c r="G409" s="1491"/>
      <c r="H409" s="1491"/>
      <c r="I409" s="1491"/>
      <c r="J409" s="1491"/>
      <c r="K409" s="1491"/>
      <c r="L409" s="1491"/>
      <c r="M409" s="1544"/>
      <c r="N409" s="1544"/>
      <c r="O409" s="1544"/>
      <c r="P409" s="1491"/>
      <c r="Q409" s="1491"/>
      <c r="R409" s="1491"/>
      <c r="S409" s="1491"/>
      <c r="T409" s="1491"/>
      <c r="U409" s="1491"/>
    </row>
    <row r="410" spans="1:21" ht="15.75" customHeight="1">
      <c r="A410" s="1491"/>
      <c r="B410" s="1491"/>
      <c r="C410" s="1491"/>
      <c r="D410" s="1491"/>
      <c r="E410" s="1491"/>
      <c r="F410" s="1491"/>
      <c r="G410" s="1491"/>
      <c r="H410" s="1491"/>
      <c r="I410" s="1491"/>
      <c r="J410" s="1491"/>
      <c r="K410" s="1491"/>
      <c r="L410" s="1491"/>
      <c r="M410" s="1544"/>
      <c r="N410" s="1544"/>
      <c r="O410" s="1544"/>
      <c r="P410" s="1491"/>
      <c r="Q410" s="1491"/>
      <c r="R410" s="1491"/>
      <c r="S410" s="1491"/>
      <c r="T410" s="1491"/>
      <c r="U410" s="1491"/>
    </row>
    <row r="411" spans="1:21" ht="15.75" customHeight="1">
      <c r="A411" s="1491"/>
      <c r="B411" s="1491"/>
      <c r="C411" s="1491"/>
      <c r="D411" s="1491"/>
      <c r="E411" s="1491"/>
      <c r="F411" s="1491"/>
      <c r="G411" s="1491"/>
      <c r="H411" s="1491"/>
      <c r="I411" s="1491"/>
      <c r="J411" s="1491"/>
      <c r="K411" s="1491"/>
      <c r="L411" s="1491"/>
      <c r="M411" s="1544"/>
      <c r="N411" s="1544"/>
      <c r="O411" s="1544"/>
      <c r="P411" s="1491"/>
      <c r="Q411" s="1491"/>
      <c r="R411" s="1491"/>
      <c r="S411" s="1491"/>
      <c r="T411" s="1491"/>
      <c r="U411" s="1491"/>
    </row>
    <row r="412" spans="1:21" ht="15.75" customHeight="1">
      <c r="A412" s="1491"/>
      <c r="B412" s="1491"/>
      <c r="C412" s="1491"/>
      <c r="D412" s="1491"/>
      <c r="E412" s="1491"/>
      <c r="F412" s="1491"/>
      <c r="G412" s="1491"/>
      <c r="H412" s="1491"/>
      <c r="I412" s="1491"/>
      <c r="J412" s="1491"/>
      <c r="K412" s="1491"/>
      <c r="L412" s="1491"/>
      <c r="M412" s="1544"/>
      <c r="N412" s="1544"/>
      <c r="O412" s="1544"/>
      <c r="P412" s="1491"/>
      <c r="Q412" s="1491"/>
      <c r="R412" s="1491"/>
      <c r="S412" s="1491"/>
      <c r="T412" s="1491"/>
      <c r="U412" s="1491"/>
    </row>
    <row r="413" spans="1:21" ht="15.75" customHeight="1">
      <c r="A413" s="1491"/>
      <c r="B413" s="1491"/>
      <c r="C413" s="1491"/>
      <c r="D413" s="1491"/>
      <c r="E413" s="1491"/>
      <c r="F413" s="1491"/>
      <c r="G413" s="1491"/>
      <c r="H413" s="1491"/>
      <c r="I413" s="1491"/>
      <c r="J413" s="1491"/>
      <c r="K413" s="1491"/>
      <c r="L413" s="1491"/>
      <c r="M413" s="1544"/>
      <c r="N413" s="1544"/>
      <c r="O413" s="1544"/>
      <c r="P413" s="1491"/>
      <c r="Q413" s="1491"/>
      <c r="R413" s="1491"/>
      <c r="S413" s="1491"/>
      <c r="T413" s="1491"/>
      <c r="U413" s="1491"/>
    </row>
    <row r="414" spans="1:21" ht="15.75" customHeight="1">
      <c r="A414" s="1491"/>
      <c r="B414" s="1491"/>
      <c r="C414" s="1491"/>
      <c r="D414" s="1491"/>
      <c r="E414" s="1491"/>
      <c r="F414" s="1491"/>
      <c r="G414" s="1491"/>
      <c r="H414" s="1491"/>
      <c r="I414" s="1491"/>
      <c r="J414" s="1491"/>
      <c r="K414" s="1491"/>
      <c r="L414" s="1491"/>
      <c r="M414" s="1544"/>
      <c r="N414" s="1544"/>
      <c r="O414" s="1544"/>
      <c r="P414" s="1491"/>
      <c r="Q414" s="1491"/>
      <c r="R414" s="1491"/>
      <c r="S414" s="1491"/>
      <c r="T414" s="1491"/>
      <c r="U414" s="1491"/>
    </row>
    <row r="415" spans="1:21" ht="15.75" customHeight="1">
      <c r="A415" s="1491"/>
      <c r="B415" s="1491"/>
      <c r="C415" s="1491"/>
      <c r="D415" s="1491"/>
      <c r="E415" s="1491"/>
      <c r="F415" s="1491"/>
      <c r="G415" s="1491"/>
      <c r="H415" s="1491"/>
      <c r="I415" s="1491"/>
      <c r="J415" s="1491"/>
      <c r="K415" s="1491"/>
      <c r="L415" s="1491"/>
      <c r="M415" s="1544"/>
      <c r="N415" s="1544"/>
      <c r="O415" s="1544"/>
      <c r="P415" s="1491"/>
      <c r="Q415" s="1491"/>
      <c r="R415" s="1491"/>
      <c r="S415" s="1491"/>
      <c r="T415" s="1491"/>
      <c r="U415" s="1491"/>
    </row>
    <row r="416" spans="1:21" ht="15.75" customHeight="1">
      <c r="A416" s="1491"/>
      <c r="B416" s="1491"/>
      <c r="C416" s="1491"/>
      <c r="D416" s="1491"/>
      <c r="E416" s="1491"/>
      <c r="F416" s="1491"/>
      <c r="G416" s="1491"/>
      <c r="H416" s="1491"/>
      <c r="I416" s="1491"/>
      <c r="J416" s="1491"/>
      <c r="K416" s="1491"/>
      <c r="L416" s="1491"/>
      <c r="M416" s="1544"/>
      <c r="N416" s="1544"/>
      <c r="O416" s="1544"/>
      <c r="P416" s="1491"/>
      <c r="Q416" s="1491"/>
      <c r="R416" s="1491"/>
      <c r="S416" s="1491"/>
      <c r="T416" s="1491"/>
      <c r="U416" s="1491"/>
    </row>
    <row r="417" spans="1:21" ht="15.75" customHeight="1">
      <c r="A417" s="1491"/>
      <c r="B417" s="1491"/>
      <c r="C417" s="1491"/>
      <c r="D417" s="1491"/>
      <c r="E417" s="1491"/>
      <c r="F417" s="1491"/>
      <c r="G417" s="1491"/>
      <c r="H417" s="1491"/>
      <c r="I417" s="1491"/>
      <c r="J417" s="1491"/>
      <c r="K417" s="1491"/>
      <c r="L417" s="1491"/>
      <c r="M417" s="1544"/>
      <c r="N417" s="1544"/>
      <c r="O417" s="1544"/>
      <c r="P417" s="1491"/>
      <c r="Q417" s="1491"/>
      <c r="R417" s="1491"/>
      <c r="S417" s="1491"/>
      <c r="T417" s="1491"/>
      <c r="U417" s="1491"/>
    </row>
    <row r="418" spans="1:21" ht="15.75" customHeight="1">
      <c r="A418" s="1491"/>
      <c r="B418" s="1491"/>
      <c r="C418" s="1491"/>
      <c r="D418" s="1491"/>
      <c r="E418" s="1491"/>
      <c r="F418" s="1491"/>
      <c r="G418" s="1491"/>
      <c r="H418" s="1491"/>
      <c r="I418" s="1491"/>
      <c r="J418" s="1491"/>
      <c r="K418" s="1491"/>
      <c r="L418" s="1491"/>
      <c r="M418" s="1544"/>
      <c r="N418" s="1544"/>
      <c r="O418" s="1544"/>
      <c r="P418" s="1491"/>
      <c r="Q418" s="1491"/>
      <c r="R418" s="1491"/>
      <c r="S418" s="1491"/>
      <c r="T418" s="1491"/>
      <c r="U418" s="1491"/>
    </row>
    <row r="419" spans="1:21" ht="15.75" customHeight="1">
      <c r="A419" s="1491"/>
      <c r="B419" s="1491"/>
      <c r="C419" s="1491"/>
      <c r="D419" s="1491"/>
      <c r="E419" s="1491"/>
      <c r="F419" s="1491"/>
      <c r="G419" s="1491"/>
      <c r="H419" s="1491"/>
      <c r="I419" s="1491"/>
      <c r="J419" s="1491"/>
      <c r="K419" s="1491"/>
      <c r="L419" s="1491"/>
      <c r="M419" s="1544"/>
      <c r="N419" s="1544"/>
      <c r="O419" s="1544"/>
      <c r="P419" s="1491"/>
      <c r="Q419" s="1491"/>
      <c r="R419" s="1491"/>
      <c r="S419" s="1491"/>
      <c r="T419" s="1491"/>
      <c r="U419" s="1491"/>
    </row>
    <row r="420" spans="1:21" ht="15.75" customHeight="1">
      <c r="A420" s="1491"/>
      <c r="B420" s="1491"/>
      <c r="C420" s="1491"/>
      <c r="D420" s="1491"/>
      <c r="E420" s="1491"/>
      <c r="F420" s="1491"/>
      <c r="G420" s="1491"/>
      <c r="H420" s="1491"/>
      <c r="I420" s="1491"/>
      <c r="J420" s="1491"/>
      <c r="K420" s="1491"/>
      <c r="L420" s="1491"/>
      <c r="M420" s="1544"/>
      <c r="N420" s="1544"/>
      <c r="O420" s="1544"/>
      <c r="P420" s="1491"/>
      <c r="Q420" s="1491"/>
      <c r="R420" s="1491"/>
      <c r="S420" s="1491"/>
      <c r="T420" s="1491"/>
      <c r="U420" s="1491"/>
    </row>
    <row r="421" spans="1:21" ht="15.75" customHeight="1">
      <c r="A421" s="1491"/>
      <c r="B421" s="1491"/>
      <c r="C421" s="1491"/>
      <c r="D421" s="1491"/>
      <c r="E421" s="1491"/>
      <c r="F421" s="1491"/>
      <c r="G421" s="1491"/>
      <c r="H421" s="1491"/>
      <c r="I421" s="1491"/>
      <c r="J421" s="1491"/>
      <c r="K421" s="1491"/>
      <c r="L421" s="1491"/>
      <c r="M421" s="1544"/>
      <c r="N421" s="1544"/>
      <c r="O421" s="1544"/>
      <c r="P421" s="1491"/>
      <c r="Q421" s="1491"/>
      <c r="R421" s="1491"/>
      <c r="S421" s="1491"/>
      <c r="T421" s="1491"/>
      <c r="U421" s="1491"/>
    </row>
    <row r="422" spans="1:21" ht="15.75" customHeight="1">
      <c r="A422" s="1491"/>
      <c r="B422" s="1491"/>
      <c r="C422" s="1491"/>
      <c r="D422" s="1491"/>
      <c r="E422" s="1491"/>
      <c r="F422" s="1491"/>
      <c r="G422" s="1491"/>
      <c r="H422" s="1491"/>
      <c r="I422" s="1491"/>
      <c r="J422" s="1491"/>
      <c r="K422" s="1491"/>
      <c r="L422" s="1491"/>
      <c r="M422" s="1544"/>
      <c r="N422" s="1544"/>
      <c r="O422" s="1544"/>
      <c r="P422" s="1491"/>
      <c r="Q422" s="1491"/>
      <c r="R422" s="1491"/>
      <c r="S422" s="1491"/>
      <c r="T422" s="1491"/>
      <c r="U422" s="1491"/>
    </row>
    <row r="423" spans="1:21" ht="15.75" customHeight="1">
      <c r="A423" s="1491"/>
      <c r="B423" s="1491"/>
      <c r="C423" s="1491"/>
      <c r="D423" s="1491"/>
      <c r="E423" s="1491"/>
      <c r="F423" s="1491"/>
      <c r="G423" s="1491"/>
      <c r="H423" s="1491"/>
      <c r="I423" s="1491"/>
      <c r="J423" s="1491"/>
      <c r="K423" s="1491"/>
      <c r="L423" s="1491"/>
      <c r="M423" s="1544"/>
      <c r="N423" s="1544"/>
      <c r="O423" s="1544"/>
      <c r="P423" s="1491"/>
      <c r="Q423" s="1491"/>
      <c r="R423" s="1491"/>
      <c r="S423" s="1491"/>
      <c r="T423" s="1491"/>
      <c r="U423" s="1491"/>
    </row>
    <row r="424" spans="1:21" ht="15.75" customHeight="1">
      <c r="A424" s="1491"/>
      <c r="B424" s="1491"/>
      <c r="C424" s="1491"/>
      <c r="D424" s="1491"/>
      <c r="E424" s="1491"/>
      <c r="F424" s="1491"/>
      <c r="G424" s="1491"/>
      <c r="H424" s="1491"/>
      <c r="I424" s="1491"/>
      <c r="J424" s="1491"/>
      <c r="K424" s="1491"/>
      <c r="L424" s="1491"/>
      <c r="M424" s="1544"/>
      <c r="N424" s="1544"/>
      <c r="O424" s="1544"/>
      <c r="P424" s="1491"/>
      <c r="Q424" s="1491"/>
      <c r="R424" s="1491"/>
      <c r="S424" s="1491"/>
      <c r="T424" s="1491"/>
      <c r="U424" s="1491"/>
    </row>
    <row r="425" spans="1:21" ht="15.75" customHeight="1">
      <c r="A425" s="1491"/>
      <c r="B425" s="1491"/>
      <c r="C425" s="1491"/>
      <c r="D425" s="1491"/>
      <c r="E425" s="1491"/>
      <c r="F425" s="1491"/>
      <c r="G425" s="1491"/>
      <c r="H425" s="1491"/>
      <c r="I425" s="1491"/>
      <c r="J425" s="1491"/>
      <c r="K425" s="1491"/>
      <c r="L425" s="1491"/>
      <c r="M425" s="1544"/>
      <c r="N425" s="1544"/>
      <c r="O425" s="1544"/>
      <c r="P425" s="1491"/>
      <c r="Q425" s="1491"/>
      <c r="R425" s="1491"/>
      <c r="S425" s="1491"/>
      <c r="T425" s="1491"/>
      <c r="U425" s="1491"/>
    </row>
    <row r="426" spans="1:21" ht="15.75" customHeight="1">
      <c r="A426" s="1491"/>
      <c r="B426" s="1491"/>
      <c r="C426" s="1491"/>
      <c r="D426" s="1491"/>
      <c r="E426" s="1491"/>
      <c r="F426" s="1491"/>
      <c r="G426" s="1491"/>
      <c r="H426" s="1491"/>
      <c r="I426" s="1491"/>
      <c r="J426" s="1491"/>
      <c r="K426" s="1491"/>
      <c r="L426" s="1491"/>
      <c r="M426" s="1544"/>
      <c r="N426" s="1544"/>
      <c r="O426" s="1544"/>
      <c r="P426" s="1491"/>
      <c r="Q426" s="1491"/>
      <c r="R426" s="1491"/>
      <c r="S426" s="1491"/>
      <c r="T426" s="1491"/>
      <c r="U426" s="1491"/>
    </row>
    <row r="427" spans="1:21" ht="15.75" customHeight="1">
      <c r="A427" s="1491"/>
      <c r="B427" s="1491"/>
      <c r="C427" s="1491"/>
      <c r="D427" s="1491"/>
      <c r="E427" s="1491"/>
      <c r="F427" s="1491"/>
      <c r="G427" s="1491"/>
      <c r="H427" s="1491"/>
      <c r="I427" s="1491"/>
      <c r="J427" s="1491"/>
      <c r="K427" s="1491"/>
      <c r="L427" s="1491"/>
      <c r="M427" s="1544"/>
      <c r="N427" s="1544"/>
      <c r="O427" s="1544"/>
      <c r="P427" s="1491"/>
      <c r="Q427" s="1491"/>
      <c r="R427" s="1491"/>
      <c r="S427" s="1491"/>
      <c r="T427" s="1491"/>
      <c r="U427" s="1491"/>
    </row>
    <row r="428" spans="1:21" ht="15.75" customHeight="1">
      <c r="A428" s="1491"/>
      <c r="B428" s="1491"/>
      <c r="C428" s="1491"/>
      <c r="D428" s="1491"/>
      <c r="E428" s="1491"/>
      <c r="F428" s="1491"/>
      <c r="G428" s="1491"/>
      <c r="H428" s="1491"/>
      <c r="I428" s="1491"/>
      <c r="J428" s="1491"/>
      <c r="K428" s="1491"/>
      <c r="L428" s="1491"/>
      <c r="M428" s="1544"/>
      <c r="N428" s="1544"/>
      <c r="O428" s="1544"/>
      <c r="P428" s="1491"/>
      <c r="Q428" s="1491"/>
      <c r="R428" s="1491"/>
      <c r="S428" s="1491"/>
      <c r="T428" s="1491"/>
      <c r="U428" s="1491"/>
    </row>
    <row r="429" spans="1:21" ht="15.75" customHeight="1">
      <c r="A429" s="1491"/>
      <c r="B429" s="1491"/>
      <c r="C429" s="1491"/>
      <c r="D429" s="1491"/>
      <c r="E429" s="1491"/>
      <c r="F429" s="1491"/>
      <c r="G429" s="1491"/>
      <c r="H429" s="1491"/>
      <c r="I429" s="1491"/>
      <c r="J429" s="1491"/>
      <c r="K429" s="1491"/>
      <c r="L429" s="1491"/>
      <c r="M429" s="1544"/>
      <c r="N429" s="1544"/>
      <c r="O429" s="1544"/>
      <c r="P429" s="1491"/>
      <c r="Q429" s="1491"/>
      <c r="R429" s="1491"/>
      <c r="S429" s="1491"/>
      <c r="T429" s="1491"/>
      <c r="U429" s="1491"/>
    </row>
    <row r="430" spans="1:21" ht="15.75" customHeight="1">
      <c r="A430" s="1491"/>
      <c r="B430" s="1491"/>
      <c r="C430" s="1491"/>
      <c r="D430" s="1491"/>
      <c r="E430" s="1491"/>
      <c r="F430" s="1491"/>
      <c r="G430" s="1491"/>
      <c r="H430" s="1491"/>
      <c r="I430" s="1491"/>
      <c r="J430" s="1491"/>
      <c r="K430" s="1491"/>
      <c r="L430" s="1491"/>
      <c r="M430" s="1544"/>
      <c r="N430" s="1544"/>
      <c r="O430" s="1544"/>
      <c r="P430" s="1491"/>
      <c r="Q430" s="1491"/>
      <c r="R430" s="1491"/>
      <c r="S430" s="1491"/>
      <c r="T430" s="1491"/>
      <c r="U430" s="1491"/>
    </row>
    <row r="431" spans="1:21" ht="15.75" customHeight="1">
      <c r="A431" s="1491"/>
      <c r="B431" s="1491"/>
      <c r="C431" s="1491"/>
      <c r="D431" s="1491"/>
      <c r="E431" s="1491"/>
      <c r="F431" s="1491"/>
      <c r="G431" s="1491"/>
      <c r="H431" s="1491"/>
      <c r="I431" s="1491"/>
      <c r="J431" s="1491"/>
      <c r="K431" s="1491"/>
      <c r="L431" s="1491"/>
      <c r="M431" s="1544"/>
      <c r="N431" s="1544"/>
      <c r="O431" s="1544"/>
      <c r="P431" s="1491"/>
      <c r="Q431" s="1491"/>
      <c r="R431" s="1491"/>
      <c r="S431" s="1491"/>
      <c r="T431" s="1491"/>
      <c r="U431" s="1491"/>
    </row>
    <row r="432" spans="1:21" ht="15.75" customHeight="1">
      <c r="A432" s="1491"/>
      <c r="B432" s="1491"/>
      <c r="C432" s="1491"/>
      <c r="D432" s="1491"/>
      <c r="E432" s="1491"/>
      <c r="F432" s="1491"/>
      <c r="G432" s="1491"/>
      <c r="H432" s="1491"/>
      <c r="I432" s="1491"/>
      <c r="J432" s="1491"/>
      <c r="K432" s="1491"/>
      <c r="L432" s="1491"/>
      <c r="M432" s="1544"/>
      <c r="N432" s="1544"/>
      <c r="O432" s="1544"/>
      <c r="P432" s="1491"/>
      <c r="Q432" s="1491"/>
      <c r="R432" s="1491"/>
      <c r="S432" s="1491"/>
      <c r="T432" s="1491"/>
      <c r="U432" s="1491"/>
    </row>
    <row r="433" spans="1:21" ht="15.75" customHeight="1">
      <c r="A433" s="1491"/>
      <c r="B433" s="1491"/>
      <c r="C433" s="1491"/>
      <c r="D433" s="1491"/>
      <c r="E433" s="1491"/>
      <c r="F433" s="1491"/>
      <c r="G433" s="1491"/>
      <c r="H433" s="1491"/>
      <c r="I433" s="1491"/>
      <c r="J433" s="1491"/>
      <c r="K433" s="1491"/>
      <c r="L433" s="1491"/>
      <c r="M433" s="1544"/>
      <c r="N433" s="1544"/>
      <c r="O433" s="1544"/>
      <c r="P433" s="1491"/>
      <c r="Q433" s="1491"/>
      <c r="R433" s="1491"/>
      <c r="S433" s="1491"/>
      <c r="T433" s="1491"/>
      <c r="U433" s="1491"/>
    </row>
    <row r="434" spans="1:21" ht="15.75" customHeight="1">
      <c r="A434" s="1491"/>
      <c r="B434" s="1491"/>
      <c r="C434" s="1491"/>
      <c r="D434" s="1491"/>
      <c r="E434" s="1491"/>
      <c r="F434" s="1491"/>
      <c r="G434" s="1491"/>
      <c r="H434" s="1491"/>
      <c r="I434" s="1491"/>
      <c r="J434" s="1491"/>
      <c r="K434" s="1491"/>
      <c r="L434" s="1491"/>
      <c r="M434" s="1544"/>
      <c r="N434" s="1544"/>
      <c r="O434" s="1544"/>
      <c r="P434" s="1491"/>
      <c r="Q434" s="1491"/>
      <c r="R434" s="1491"/>
      <c r="S434" s="1491"/>
      <c r="T434" s="1491"/>
      <c r="U434" s="1491"/>
    </row>
    <row r="435" spans="1:21" ht="15.75" customHeight="1">
      <c r="A435" s="1491"/>
      <c r="B435" s="1491"/>
      <c r="C435" s="1491"/>
      <c r="D435" s="1491"/>
      <c r="E435" s="1491"/>
      <c r="F435" s="1491"/>
      <c r="G435" s="1491"/>
      <c r="H435" s="1491"/>
      <c r="I435" s="1491"/>
      <c r="J435" s="1491"/>
      <c r="K435" s="1491"/>
      <c r="L435" s="1491"/>
      <c r="M435" s="1544"/>
      <c r="N435" s="1544"/>
      <c r="O435" s="1544"/>
      <c r="P435" s="1491"/>
      <c r="Q435" s="1491"/>
      <c r="R435" s="1491"/>
      <c r="S435" s="1491"/>
      <c r="T435" s="1491"/>
      <c r="U435" s="1491"/>
    </row>
    <row r="436" spans="1:21" ht="15.75" customHeight="1">
      <c r="A436" s="1491"/>
      <c r="B436" s="1491"/>
      <c r="C436" s="1491"/>
      <c r="D436" s="1491"/>
      <c r="E436" s="1491"/>
      <c r="F436" s="1491"/>
      <c r="G436" s="1491"/>
      <c r="H436" s="1491"/>
      <c r="I436" s="1491"/>
      <c r="J436" s="1491"/>
      <c r="K436" s="1491"/>
      <c r="L436" s="1491"/>
      <c r="M436" s="1544"/>
      <c r="N436" s="1544"/>
      <c r="O436" s="1544"/>
      <c r="P436" s="1491"/>
      <c r="Q436" s="1491"/>
      <c r="R436" s="1491"/>
      <c r="S436" s="1491"/>
      <c r="T436" s="1491"/>
      <c r="U436" s="1491"/>
    </row>
    <row r="437" spans="1:21" ht="15.75" customHeight="1">
      <c r="A437" s="1491"/>
      <c r="B437" s="1491"/>
      <c r="C437" s="1491"/>
      <c r="D437" s="1491"/>
      <c r="E437" s="1491"/>
      <c r="F437" s="1491"/>
      <c r="G437" s="1491"/>
      <c r="H437" s="1491"/>
      <c r="I437" s="1491"/>
      <c r="J437" s="1491"/>
      <c r="K437" s="1491"/>
      <c r="L437" s="1491"/>
      <c r="M437" s="1544"/>
      <c r="N437" s="1544"/>
      <c r="O437" s="1544"/>
      <c r="P437" s="1491"/>
      <c r="Q437" s="1491"/>
      <c r="R437" s="1491"/>
      <c r="S437" s="1491"/>
      <c r="T437" s="1491"/>
      <c r="U437" s="1491"/>
    </row>
    <row r="438" spans="1:21" ht="15.75" customHeight="1">
      <c r="A438" s="1491"/>
      <c r="B438" s="1491"/>
      <c r="C438" s="1491"/>
      <c r="D438" s="1491"/>
      <c r="E438" s="1491"/>
      <c r="F438" s="1491"/>
      <c r="G438" s="1491"/>
      <c r="H438" s="1491"/>
      <c r="I438" s="1491"/>
      <c r="J438" s="1491"/>
      <c r="K438" s="1491"/>
      <c r="L438" s="1491"/>
      <c r="M438" s="1544"/>
      <c r="N438" s="1544"/>
      <c r="O438" s="1544"/>
      <c r="P438" s="1491"/>
      <c r="Q438" s="1491"/>
      <c r="R438" s="1491"/>
      <c r="S438" s="1491"/>
      <c r="T438" s="1491"/>
      <c r="U438" s="1491"/>
    </row>
    <row r="439" spans="1:21" ht="15.75" customHeight="1">
      <c r="A439" s="1491"/>
      <c r="B439" s="1491"/>
      <c r="C439" s="1491"/>
      <c r="D439" s="1491"/>
      <c r="E439" s="1491"/>
      <c r="F439" s="1491"/>
      <c r="G439" s="1491"/>
      <c r="H439" s="1491"/>
      <c r="I439" s="1491"/>
      <c r="J439" s="1491"/>
      <c r="K439" s="1491"/>
      <c r="L439" s="1491"/>
      <c r="M439" s="1544"/>
      <c r="N439" s="1544"/>
      <c r="O439" s="1544"/>
      <c r="P439" s="1491"/>
      <c r="Q439" s="1491"/>
      <c r="R439" s="1491"/>
      <c r="S439" s="1491"/>
      <c r="T439" s="1491"/>
      <c r="U439" s="1491"/>
    </row>
    <row r="440" spans="1:21" ht="15.75" customHeight="1">
      <c r="A440" s="1491"/>
      <c r="B440" s="1491"/>
      <c r="C440" s="1491"/>
      <c r="D440" s="1491"/>
      <c r="E440" s="1491"/>
      <c r="F440" s="1491"/>
      <c r="G440" s="1491"/>
      <c r="H440" s="1491"/>
      <c r="I440" s="1491"/>
      <c r="J440" s="1491"/>
      <c r="K440" s="1491"/>
      <c r="L440" s="1491"/>
      <c r="M440" s="1544"/>
      <c r="N440" s="1544"/>
      <c r="O440" s="1544"/>
      <c r="P440" s="1491"/>
      <c r="Q440" s="1491"/>
      <c r="R440" s="1491"/>
      <c r="S440" s="1491"/>
      <c r="T440" s="1491"/>
      <c r="U440" s="1491"/>
    </row>
    <row r="441" spans="1:21" ht="15.75" customHeight="1">
      <c r="A441" s="1491"/>
      <c r="B441" s="1491"/>
      <c r="C441" s="1491"/>
      <c r="D441" s="1491"/>
      <c r="E441" s="1491"/>
      <c r="F441" s="1491"/>
      <c r="G441" s="1491"/>
      <c r="H441" s="1491"/>
      <c r="I441" s="1491"/>
      <c r="J441" s="1491"/>
      <c r="K441" s="1491"/>
      <c r="L441" s="1491"/>
      <c r="M441" s="1544"/>
      <c r="N441" s="1544"/>
      <c r="O441" s="1544"/>
      <c r="P441" s="1491"/>
      <c r="Q441" s="1491"/>
      <c r="R441" s="1491"/>
      <c r="S441" s="1491"/>
      <c r="T441" s="1491"/>
      <c r="U441" s="1491"/>
    </row>
    <row r="442" spans="1:21" ht="15.75" customHeight="1">
      <c r="A442" s="1491"/>
      <c r="B442" s="1491"/>
      <c r="C442" s="1491"/>
      <c r="D442" s="1491"/>
      <c r="E442" s="1491"/>
      <c r="F442" s="1491"/>
      <c r="G442" s="1491"/>
      <c r="H442" s="1491"/>
      <c r="I442" s="1491"/>
      <c r="J442" s="1491"/>
      <c r="K442" s="1491"/>
      <c r="L442" s="1491"/>
      <c r="M442" s="1544"/>
      <c r="N442" s="1544"/>
      <c r="O442" s="1544"/>
      <c r="P442" s="1491"/>
      <c r="Q442" s="1491"/>
      <c r="R442" s="1491"/>
      <c r="S442" s="1491"/>
      <c r="T442" s="1491"/>
      <c r="U442" s="1491"/>
    </row>
    <row r="443" spans="1:21" ht="15.75" customHeight="1">
      <c r="A443" s="1491"/>
      <c r="B443" s="1491"/>
      <c r="C443" s="1491"/>
      <c r="D443" s="1491"/>
      <c r="E443" s="1491"/>
      <c r="F443" s="1491"/>
      <c r="G443" s="1491"/>
      <c r="H443" s="1491"/>
      <c r="I443" s="1491"/>
      <c r="J443" s="1491"/>
      <c r="K443" s="1491"/>
      <c r="L443" s="1491"/>
      <c r="M443" s="1544"/>
      <c r="N443" s="1544"/>
      <c r="O443" s="1544"/>
      <c r="P443" s="1491"/>
      <c r="Q443" s="1491"/>
      <c r="R443" s="1491"/>
      <c r="S443" s="1491"/>
      <c r="T443" s="1491"/>
      <c r="U443" s="1491"/>
    </row>
    <row r="444" spans="1:21" ht="15.75" customHeight="1">
      <c r="A444" s="1491"/>
      <c r="B444" s="1491"/>
      <c r="C444" s="1491"/>
      <c r="D444" s="1491"/>
      <c r="E444" s="1491"/>
      <c r="F444" s="1491"/>
      <c r="G444" s="1491"/>
      <c r="H444" s="1491"/>
      <c r="I444" s="1491"/>
      <c r="J444" s="1491"/>
      <c r="K444" s="1491"/>
      <c r="L444" s="1491"/>
      <c r="M444" s="1544"/>
      <c r="N444" s="1544"/>
      <c r="O444" s="1544"/>
      <c r="P444" s="1491"/>
      <c r="Q444" s="1491"/>
      <c r="R444" s="1491"/>
      <c r="S444" s="1491"/>
      <c r="T444" s="1491"/>
      <c r="U444" s="1491"/>
    </row>
    <row r="445" spans="1:21" ht="15.75" customHeight="1">
      <c r="A445" s="1491"/>
      <c r="B445" s="1491"/>
      <c r="C445" s="1491"/>
      <c r="D445" s="1491"/>
      <c r="E445" s="1491"/>
      <c r="F445" s="1491"/>
      <c r="G445" s="1491"/>
      <c r="H445" s="1491"/>
      <c r="I445" s="1491"/>
      <c r="J445" s="1491"/>
      <c r="K445" s="1491"/>
      <c r="L445" s="1491"/>
      <c r="M445" s="1544"/>
      <c r="N445" s="1544"/>
      <c r="O445" s="1544"/>
      <c r="P445" s="1491"/>
      <c r="Q445" s="1491"/>
      <c r="R445" s="1491"/>
      <c r="S445" s="1491"/>
      <c r="T445" s="1491"/>
      <c r="U445" s="1491"/>
    </row>
    <row r="446" spans="1:21" ht="15.75" customHeight="1">
      <c r="A446" s="1491"/>
      <c r="B446" s="1491"/>
      <c r="C446" s="1491"/>
      <c r="D446" s="1491"/>
      <c r="E446" s="1491"/>
      <c r="F446" s="1491"/>
      <c r="G446" s="1491"/>
      <c r="H446" s="1491"/>
      <c r="I446" s="1491"/>
      <c r="J446" s="1491"/>
      <c r="K446" s="1491"/>
      <c r="L446" s="1491"/>
      <c r="M446" s="1544"/>
      <c r="N446" s="1544"/>
      <c r="O446" s="1544"/>
      <c r="P446" s="1491"/>
      <c r="Q446" s="1491"/>
      <c r="R446" s="1491"/>
      <c r="S446" s="1491"/>
      <c r="T446" s="1491"/>
      <c r="U446" s="1491"/>
    </row>
    <row r="447" spans="1:21" ht="15.75" customHeight="1">
      <c r="A447" s="1491"/>
      <c r="B447" s="1491"/>
      <c r="C447" s="1491"/>
      <c r="D447" s="1491"/>
      <c r="E447" s="1491"/>
      <c r="F447" s="1491"/>
      <c r="G447" s="1491"/>
      <c r="H447" s="1491"/>
      <c r="I447" s="1491"/>
      <c r="J447" s="1491"/>
      <c r="K447" s="1491"/>
      <c r="L447" s="1491"/>
      <c r="M447" s="1544"/>
      <c r="N447" s="1544"/>
      <c r="O447" s="1544"/>
      <c r="P447" s="1491"/>
      <c r="Q447" s="1491"/>
      <c r="R447" s="1491"/>
      <c r="S447" s="1491"/>
      <c r="T447" s="1491"/>
      <c r="U447" s="1491"/>
    </row>
    <row r="448" spans="1:21" ht="15.75" customHeight="1">
      <c r="A448" s="1491"/>
      <c r="B448" s="1491"/>
      <c r="C448" s="1491"/>
      <c r="D448" s="1491"/>
      <c r="E448" s="1491"/>
      <c r="F448" s="1491"/>
      <c r="G448" s="1491"/>
      <c r="H448" s="1491"/>
      <c r="I448" s="1491"/>
      <c r="J448" s="1491"/>
      <c r="K448" s="1491"/>
      <c r="L448" s="1491"/>
      <c r="M448" s="1544"/>
      <c r="N448" s="1544"/>
      <c r="O448" s="1544"/>
      <c r="P448" s="1491"/>
      <c r="Q448" s="1491"/>
      <c r="R448" s="1491"/>
      <c r="S448" s="1491"/>
      <c r="T448" s="1491"/>
      <c r="U448" s="1491"/>
    </row>
    <row r="449" spans="1:21" ht="15.75" customHeight="1">
      <c r="A449" s="1491"/>
      <c r="B449" s="1491"/>
      <c r="C449" s="1491"/>
      <c r="D449" s="1491"/>
      <c r="E449" s="1491"/>
      <c r="F449" s="1491"/>
      <c r="G449" s="1491"/>
      <c r="H449" s="1491"/>
      <c r="I449" s="1491"/>
      <c r="J449" s="1491"/>
      <c r="K449" s="1491"/>
      <c r="L449" s="1491"/>
      <c r="M449" s="1544"/>
      <c r="N449" s="1544"/>
      <c r="O449" s="1544"/>
      <c r="P449" s="1491"/>
      <c r="Q449" s="1491"/>
      <c r="R449" s="1491"/>
      <c r="S449" s="1491"/>
      <c r="T449" s="1491"/>
      <c r="U449" s="1491"/>
    </row>
    <row r="450" spans="1:21" ht="15.75" customHeight="1">
      <c r="A450" s="1491"/>
      <c r="B450" s="1491"/>
      <c r="C450" s="1491"/>
      <c r="D450" s="1491"/>
      <c r="E450" s="1491"/>
      <c r="F450" s="1491"/>
      <c r="G450" s="1491"/>
      <c r="H450" s="1491"/>
      <c r="I450" s="1491"/>
      <c r="J450" s="1491"/>
      <c r="K450" s="1491"/>
      <c r="L450" s="1491"/>
      <c r="M450" s="1544"/>
      <c r="N450" s="1544"/>
      <c r="O450" s="1544"/>
      <c r="P450" s="1491"/>
      <c r="Q450" s="1491"/>
      <c r="R450" s="1491"/>
      <c r="S450" s="1491"/>
      <c r="T450" s="1491"/>
      <c r="U450" s="1491"/>
    </row>
    <row r="451" spans="1:21" ht="15.75" customHeight="1">
      <c r="A451" s="1491"/>
      <c r="B451" s="1491"/>
      <c r="C451" s="1491"/>
      <c r="D451" s="1491"/>
      <c r="E451" s="1491"/>
      <c r="F451" s="1491"/>
      <c r="G451" s="1491"/>
      <c r="H451" s="1491"/>
      <c r="I451" s="1491"/>
      <c r="J451" s="1491"/>
      <c r="K451" s="1491"/>
      <c r="L451" s="1491"/>
      <c r="M451" s="1544"/>
      <c r="N451" s="1544"/>
      <c r="O451" s="1544"/>
      <c r="P451" s="1491"/>
      <c r="Q451" s="1491"/>
      <c r="R451" s="1491"/>
      <c r="S451" s="1491"/>
      <c r="T451" s="1491"/>
      <c r="U451" s="1491"/>
    </row>
    <row r="452" spans="1:21" ht="15.75" customHeight="1">
      <c r="A452" s="1491"/>
      <c r="B452" s="1491"/>
      <c r="C452" s="1491"/>
      <c r="D452" s="1491"/>
      <c r="E452" s="1491"/>
      <c r="F452" s="1491"/>
      <c r="G452" s="1491"/>
      <c r="H452" s="1491"/>
      <c r="I452" s="1491"/>
      <c r="J452" s="1491"/>
      <c r="K452" s="1491"/>
      <c r="L452" s="1491"/>
      <c r="M452" s="1544"/>
      <c r="N452" s="1544"/>
      <c r="O452" s="1544"/>
      <c r="P452" s="1491"/>
      <c r="Q452" s="1491"/>
      <c r="R452" s="1491"/>
      <c r="S452" s="1491"/>
      <c r="T452" s="1491"/>
      <c r="U452" s="1491"/>
    </row>
    <row r="453" spans="1:21" ht="15.75" customHeight="1">
      <c r="A453" s="1491"/>
      <c r="B453" s="1491"/>
      <c r="C453" s="1491"/>
      <c r="D453" s="1491"/>
      <c r="E453" s="1491"/>
      <c r="F453" s="1491"/>
      <c r="G453" s="1491"/>
      <c r="H453" s="1491"/>
      <c r="I453" s="1491"/>
      <c r="J453" s="1491"/>
      <c r="K453" s="1491"/>
      <c r="L453" s="1491"/>
      <c r="M453" s="1544"/>
      <c r="N453" s="1544"/>
      <c r="O453" s="1544"/>
      <c r="P453" s="1491"/>
      <c r="Q453" s="1491"/>
      <c r="R453" s="1491"/>
      <c r="S453" s="1491"/>
      <c r="T453" s="1491"/>
      <c r="U453" s="1491"/>
    </row>
    <row r="454" spans="1:21" ht="15.75" customHeight="1">
      <c r="A454" s="1491"/>
      <c r="B454" s="1491"/>
      <c r="C454" s="1491"/>
      <c r="D454" s="1491"/>
      <c r="E454" s="1491"/>
      <c r="F454" s="1491"/>
      <c r="G454" s="1491"/>
      <c r="H454" s="1491"/>
      <c r="I454" s="1491"/>
      <c r="J454" s="1491"/>
      <c r="K454" s="1491"/>
      <c r="L454" s="1491"/>
      <c r="M454" s="1544"/>
      <c r="N454" s="1544"/>
      <c r="O454" s="1544"/>
      <c r="P454" s="1491"/>
      <c r="Q454" s="1491"/>
      <c r="R454" s="1491"/>
      <c r="S454" s="1491"/>
      <c r="T454" s="1491"/>
      <c r="U454" s="1491"/>
    </row>
    <row r="455" spans="1:21" ht="15.75" customHeight="1">
      <c r="A455" s="1491"/>
      <c r="B455" s="1491"/>
      <c r="C455" s="1491"/>
      <c r="D455" s="1491"/>
      <c r="E455" s="1491"/>
      <c r="F455" s="1491"/>
      <c r="G455" s="1491"/>
      <c r="H455" s="1491"/>
      <c r="I455" s="1491"/>
      <c r="J455" s="1491"/>
      <c r="K455" s="1491"/>
      <c r="L455" s="1491"/>
      <c r="M455" s="1544"/>
      <c r="N455" s="1544"/>
      <c r="O455" s="1544"/>
      <c r="P455" s="1491"/>
      <c r="Q455" s="1491"/>
      <c r="R455" s="1491"/>
      <c r="S455" s="1491"/>
      <c r="T455" s="1491"/>
      <c r="U455" s="1491"/>
    </row>
    <row r="456" spans="1:21" ht="15.75" customHeight="1">
      <c r="A456" s="1491"/>
      <c r="B456" s="1491"/>
      <c r="C456" s="1491"/>
      <c r="D456" s="1491"/>
      <c r="E456" s="1491"/>
      <c r="F456" s="1491"/>
      <c r="G456" s="1491"/>
      <c r="H456" s="1491"/>
      <c r="I456" s="1491"/>
      <c r="J456" s="1491"/>
      <c r="K456" s="1491"/>
      <c r="L456" s="1491"/>
      <c r="M456" s="1544"/>
      <c r="N456" s="1544"/>
      <c r="O456" s="1544"/>
      <c r="P456" s="1491"/>
      <c r="Q456" s="1491"/>
      <c r="R456" s="1491"/>
      <c r="S456" s="1491"/>
      <c r="T456" s="1491"/>
      <c r="U456" s="1491"/>
    </row>
    <row r="457" spans="1:21" ht="15.75" customHeight="1">
      <c r="A457" s="1491"/>
      <c r="B457" s="1491"/>
      <c r="C457" s="1491"/>
      <c r="D457" s="1491"/>
      <c r="E457" s="1491"/>
      <c r="F457" s="1491"/>
      <c r="G457" s="1491"/>
      <c r="H457" s="1491"/>
      <c r="I457" s="1491"/>
      <c r="J457" s="1491"/>
      <c r="K457" s="1491"/>
      <c r="L457" s="1491"/>
      <c r="M457" s="1544"/>
      <c r="N457" s="1544"/>
      <c r="O457" s="1544"/>
      <c r="P457" s="1491"/>
      <c r="Q457" s="1491"/>
      <c r="R457" s="1491"/>
      <c r="S457" s="1491"/>
      <c r="T457" s="1491"/>
      <c r="U457" s="1491"/>
    </row>
    <row r="458" spans="1:21" ht="15.75" customHeight="1">
      <c r="A458" s="1491"/>
      <c r="B458" s="1491"/>
      <c r="C458" s="1491"/>
      <c r="D458" s="1491"/>
      <c r="E458" s="1491"/>
      <c r="F458" s="1491"/>
      <c r="G458" s="1491"/>
      <c r="H458" s="1491"/>
      <c r="I458" s="1491"/>
      <c r="J458" s="1491"/>
      <c r="K458" s="1491"/>
      <c r="L458" s="1491"/>
      <c r="M458" s="1544"/>
      <c r="N458" s="1544"/>
      <c r="O458" s="1544"/>
      <c r="P458" s="1491"/>
      <c r="Q458" s="1491"/>
      <c r="R458" s="1491"/>
      <c r="S458" s="1491"/>
      <c r="T458" s="1491"/>
      <c r="U458" s="1491"/>
    </row>
    <row r="459" spans="1:21" ht="15.75" customHeight="1">
      <c r="A459" s="1491"/>
      <c r="B459" s="1491"/>
      <c r="C459" s="1491"/>
      <c r="D459" s="1491"/>
      <c r="E459" s="1491"/>
      <c r="F459" s="1491"/>
      <c r="G459" s="1491"/>
      <c r="H459" s="1491"/>
      <c r="I459" s="1491"/>
      <c r="J459" s="1491"/>
      <c r="K459" s="1491"/>
      <c r="L459" s="1491"/>
      <c r="M459" s="1544"/>
      <c r="N459" s="1544"/>
      <c r="O459" s="1544"/>
      <c r="P459" s="1491"/>
      <c r="Q459" s="1491"/>
      <c r="R459" s="1491"/>
      <c r="S459" s="1491"/>
      <c r="T459" s="1491"/>
      <c r="U459" s="1491"/>
    </row>
    <row r="460" spans="1:21" ht="15.75" customHeight="1">
      <c r="A460" s="1491"/>
      <c r="B460" s="1491"/>
      <c r="C460" s="1491"/>
      <c r="D460" s="1491"/>
      <c r="E460" s="1491"/>
      <c r="F460" s="1491"/>
      <c r="G460" s="1491"/>
      <c r="H460" s="1491"/>
      <c r="I460" s="1491"/>
      <c r="J460" s="1491"/>
      <c r="K460" s="1491"/>
      <c r="L460" s="1491"/>
      <c r="M460" s="1544"/>
      <c r="N460" s="1544"/>
      <c r="O460" s="1544"/>
      <c r="P460" s="1491"/>
      <c r="Q460" s="1491"/>
      <c r="R460" s="1491"/>
      <c r="S460" s="1491"/>
      <c r="T460" s="1491"/>
      <c r="U460" s="1491"/>
    </row>
    <row r="461" spans="1:21" ht="15.75" customHeight="1">
      <c r="A461" s="1491"/>
      <c r="B461" s="1491"/>
      <c r="C461" s="1491"/>
      <c r="D461" s="1491"/>
      <c r="E461" s="1491"/>
      <c r="F461" s="1491"/>
      <c r="G461" s="1491"/>
      <c r="H461" s="1491"/>
      <c r="I461" s="1491"/>
      <c r="J461" s="1491"/>
      <c r="K461" s="1491"/>
      <c r="L461" s="1491"/>
      <c r="M461" s="1544"/>
      <c r="N461" s="1544"/>
      <c r="O461" s="1544"/>
      <c r="P461" s="1491"/>
      <c r="Q461" s="1491"/>
      <c r="R461" s="1491"/>
      <c r="S461" s="1491"/>
      <c r="T461" s="1491"/>
      <c r="U461" s="1491"/>
    </row>
    <row r="462" spans="1:21" ht="15.75" customHeight="1">
      <c r="A462" s="1491"/>
      <c r="B462" s="1491"/>
      <c r="C462" s="1491"/>
      <c r="D462" s="1491"/>
      <c r="E462" s="1491"/>
      <c r="F462" s="1491"/>
      <c r="G462" s="1491"/>
      <c r="H462" s="1491"/>
      <c r="I462" s="1491"/>
      <c r="J462" s="1491"/>
      <c r="K462" s="1491"/>
      <c r="L462" s="1491"/>
      <c r="M462" s="1544"/>
      <c r="N462" s="1544"/>
      <c r="O462" s="1544"/>
      <c r="P462" s="1491"/>
      <c r="Q462" s="1491"/>
      <c r="R462" s="1491"/>
      <c r="S462" s="1491"/>
      <c r="T462" s="1491"/>
      <c r="U462" s="1491"/>
    </row>
    <row r="463" spans="1:21" ht="15.75" customHeight="1">
      <c r="A463" s="1491"/>
      <c r="B463" s="1491"/>
      <c r="C463" s="1491"/>
      <c r="D463" s="1491"/>
      <c r="E463" s="1491"/>
      <c r="F463" s="1491"/>
      <c r="G463" s="1491"/>
      <c r="H463" s="1491"/>
      <c r="I463" s="1491"/>
      <c r="J463" s="1491"/>
      <c r="K463" s="1491"/>
      <c r="L463" s="1491"/>
      <c r="M463" s="1544"/>
      <c r="N463" s="1544"/>
      <c r="O463" s="1544"/>
      <c r="P463" s="1491"/>
      <c r="Q463" s="1491"/>
      <c r="R463" s="1491"/>
      <c r="S463" s="1491"/>
      <c r="T463" s="1491"/>
      <c r="U463" s="1491"/>
    </row>
    <row r="464" spans="1:21" ht="15.75" customHeight="1">
      <c r="A464" s="1491"/>
      <c r="B464" s="1491"/>
      <c r="C464" s="1491"/>
      <c r="D464" s="1491"/>
      <c r="E464" s="1491"/>
      <c r="F464" s="1491"/>
      <c r="G464" s="1491"/>
      <c r="H464" s="1491"/>
      <c r="I464" s="1491"/>
      <c r="J464" s="1491"/>
      <c r="K464" s="1491"/>
      <c r="L464" s="1491"/>
      <c r="M464" s="1544"/>
      <c r="N464" s="1544"/>
      <c r="O464" s="1544"/>
      <c r="P464" s="1491"/>
      <c r="Q464" s="1491"/>
      <c r="R464" s="1491"/>
      <c r="S464" s="1491"/>
      <c r="T464" s="1491"/>
      <c r="U464" s="1491"/>
    </row>
    <row r="465" spans="1:21" ht="15.75" customHeight="1">
      <c r="A465" s="1491"/>
      <c r="B465" s="1491"/>
      <c r="C465" s="1491"/>
      <c r="D465" s="1491"/>
      <c r="E465" s="1491"/>
      <c r="F465" s="1491"/>
      <c r="G465" s="1491"/>
      <c r="H465" s="1491"/>
      <c r="I465" s="1491"/>
      <c r="J465" s="1491"/>
      <c r="K465" s="1491"/>
      <c r="L465" s="1491"/>
      <c r="M465" s="1544"/>
      <c r="N465" s="1544"/>
      <c r="O465" s="1544"/>
      <c r="P465" s="1491"/>
      <c r="Q465" s="1491"/>
      <c r="R465" s="1491"/>
      <c r="S465" s="1491"/>
      <c r="T465" s="1491"/>
      <c r="U465" s="1491"/>
    </row>
    <row r="466" spans="1:21" ht="15.75" customHeight="1">
      <c r="A466" s="1491"/>
      <c r="B466" s="1491"/>
      <c r="C466" s="1491"/>
      <c r="D466" s="1491"/>
      <c r="E466" s="1491"/>
      <c r="F466" s="1491"/>
      <c r="G466" s="1491"/>
      <c r="H466" s="1491"/>
      <c r="I466" s="1491"/>
      <c r="J466" s="1491"/>
      <c r="K466" s="1491"/>
      <c r="L466" s="1491"/>
      <c r="M466" s="1544"/>
      <c r="N466" s="1544"/>
      <c r="O466" s="1544"/>
      <c r="P466" s="1491"/>
      <c r="Q466" s="1491"/>
      <c r="R466" s="1491"/>
      <c r="S466" s="1491"/>
      <c r="T466" s="1491"/>
      <c r="U466" s="1491"/>
    </row>
    <row r="467" spans="1:21" ht="15.75" customHeight="1">
      <c r="A467" s="1491"/>
      <c r="B467" s="1491"/>
      <c r="C467" s="1491"/>
      <c r="D467" s="1491"/>
      <c r="E467" s="1491"/>
      <c r="F467" s="1491"/>
      <c r="G467" s="1491"/>
      <c r="H467" s="1491"/>
      <c r="I467" s="1491"/>
      <c r="J467" s="1491"/>
      <c r="K467" s="1491"/>
      <c r="L467" s="1491"/>
      <c r="M467" s="1544"/>
      <c r="N467" s="1544"/>
      <c r="O467" s="1544"/>
      <c r="P467" s="1491"/>
      <c r="Q467" s="1491"/>
      <c r="R467" s="1491"/>
      <c r="S467" s="1491"/>
      <c r="T467" s="1491"/>
      <c r="U467" s="1491"/>
    </row>
    <row r="468" spans="1:21" ht="15.75" customHeight="1">
      <c r="A468" s="1491"/>
      <c r="B468" s="1491"/>
      <c r="C468" s="1491"/>
      <c r="D468" s="1491"/>
      <c r="E468" s="1491"/>
      <c r="F468" s="1491"/>
      <c r="G468" s="1491"/>
      <c r="H468" s="1491"/>
      <c r="I468" s="1491"/>
      <c r="J468" s="1491"/>
      <c r="K468" s="1491"/>
      <c r="L468" s="1491"/>
      <c r="M468" s="1544"/>
      <c r="N468" s="1544"/>
      <c r="O468" s="1544"/>
      <c r="P468" s="1491"/>
      <c r="Q468" s="1491"/>
      <c r="R468" s="1491"/>
      <c r="S468" s="1491"/>
      <c r="T468" s="1491"/>
      <c r="U468" s="1491"/>
    </row>
    <row r="469" spans="1:21" ht="15.75" customHeight="1">
      <c r="A469" s="1491"/>
      <c r="B469" s="1491"/>
      <c r="C469" s="1491"/>
      <c r="D469" s="1491"/>
      <c r="E469" s="1491"/>
      <c r="F469" s="1491"/>
      <c r="G469" s="1491"/>
      <c r="H469" s="1491"/>
      <c r="I469" s="1491"/>
      <c r="J469" s="1491"/>
      <c r="K469" s="1491"/>
      <c r="L469" s="1491"/>
      <c r="M469" s="1544"/>
      <c r="N469" s="1544"/>
      <c r="O469" s="1544"/>
      <c r="P469" s="1491"/>
      <c r="Q469" s="1491"/>
      <c r="R469" s="1491"/>
      <c r="S469" s="1491"/>
      <c r="T469" s="1491"/>
      <c r="U469" s="1491"/>
    </row>
    <row r="470" spans="1:21" ht="15.75" customHeight="1">
      <c r="A470" s="1491"/>
      <c r="B470" s="1491"/>
      <c r="C470" s="1491"/>
      <c r="D470" s="1491"/>
      <c r="E470" s="1491"/>
      <c r="F470" s="1491"/>
      <c r="G470" s="1491"/>
      <c r="H470" s="1491"/>
      <c r="I470" s="1491"/>
      <c r="J470" s="1491"/>
      <c r="K470" s="1491"/>
      <c r="L470" s="1491"/>
      <c r="M470" s="1544"/>
      <c r="N470" s="1544"/>
      <c r="O470" s="1544"/>
      <c r="P470" s="1491"/>
      <c r="Q470" s="1491"/>
      <c r="R470" s="1491"/>
      <c r="S470" s="1491"/>
      <c r="T470" s="1491"/>
      <c r="U470" s="1491"/>
    </row>
    <row r="471" spans="1:21" ht="15.75" customHeight="1">
      <c r="A471" s="1491"/>
      <c r="B471" s="1491"/>
      <c r="C471" s="1491"/>
      <c r="D471" s="1491"/>
      <c r="E471" s="1491"/>
      <c r="F471" s="1491"/>
      <c r="G471" s="1491"/>
      <c r="H471" s="1491"/>
      <c r="I471" s="1491"/>
      <c r="J471" s="1491"/>
      <c r="K471" s="1491"/>
      <c r="L471" s="1491"/>
      <c r="M471" s="1544"/>
      <c r="N471" s="1544"/>
      <c r="O471" s="1544"/>
      <c r="P471" s="1491"/>
      <c r="Q471" s="1491"/>
      <c r="R471" s="1491"/>
      <c r="S471" s="1491"/>
      <c r="T471" s="1491"/>
      <c r="U471" s="1491"/>
    </row>
    <row r="472" spans="1:21" ht="15.75" customHeight="1">
      <c r="A472" s="1491"/>
      <c r="B472" s="1491"/>
      <c r="C472" s="1491"/>
      <c r="D472" s="1491"/>
      <c r="E472" s="1491"/>
      <c r="F472" s="1491"/>
      <c r="G472" s="1491"/>
      <c r="H472" s="1491"/>
      <c r="I472" s="1491"/>
      <c r="J472" s="1491"/>
      <c r="K472" s="1491"/>
      <c r="L472" s="1491"/>
      <c r="M472" s="1544"/>
      <c r="N472" s="1544"/>
      <c r="O472" s="1544"/>
      <c r="P472" s="1491"/>
      <c r="Q472" s="1491"/>
      <c r="R472" s="1491"/>
      <c r="S472" s="1491"/>
      <c r="T472" s="1491"/>
      <c r="U472" s="1491"/>
    </row>
    <row r="473" spans="1:21" ht="15.75" customHeight="1">
      <c r="A473" s="1491"/>
      <c r="B473" s="1491"/>
      <c r="C473" s="1491"/>
      <c r="D473" s="1491"/>
      <c r="E473" s="1491"/>
      <c r="F473" s="1491"/>
      <c r="G473" s="1491"/>
      <c r="H473" s="1491"/>
      <c r="I473" s="1491"/>
      <c r="J473" s="1491"/>
      <c r="K473" s="1491"/>
      <c r="L473" s="1491"/>
      <c r="M473" s="1544"/>
      <c r="N473" s="1544"/>
      <c r="O473" s="1544"/>
      <c r="P473" s="1491"/>
      <c r="Q473" s="1491"/>
      <c r="R473" s="1491"/>
      <c r="S473" s="1491"/>
      <c r="T473" s="1491"/>
      <c r="U473" s="1491"/>
    </row>
    <row r="474" spans="1:21" ht="15.75" customHeight="1">
      <c r="A474" s="1491"/>
      <c r="B474" s="1491"/>
      <c r="C474" s="1491"/>
      <c r="D474" s="1491"/>
      <c r="E474" s="1491"/>
      <c r="F474" s="1491"/>
      <c r="G474" s="1491"/>
      <c r="H474" s="1491"/>
      <c r="I474" s="1491"/>
      <c r="J474" s="1491"/>
      <c r="K474" s="1491"/>
      <c r="L474" s="1491"/>
      <c r="M474" s="1544"/>
      <c r="N474" s="1544"/>
      <c r="O474" s="1544"/>
      <c r="P474" s="1491"/>
      <c r="Q474" s="1491"/>
      <c r="R474" s="1491"/>
      <c r="S474" s="1491"/>
      <c r="T474" s="1491"/>
      <c r="U474" s="1491"/>
    </row>
    <row r="475" spans="1:21" ht="15.75" customHeight="1">
      <c r="A475" s="1491"/>
      <c r="B475" s="1491"/>
      <c r="C475" s="1491"/>
      <c r="D475" s="1491"/>
      <c r="E475" s="1491"/>
      <c r="F475" s="1491"/>
      <c r="G475" s="1491"/>
      <c r="H475" s="1491"/>
      <c r="I475" s="1491"/>
      <c r="J475" s="1491"/>
      <c r="K475" s="1491"/>
      <c r="L475" s="1491"/>
      <c r="M475" s="1544"/>
      <c r="N475" s="1544"/>
      <c r="O475" s="1544"/>
      <c r="P475" s="1491"/>
      <c r="Q475" s="1491"/>
      <c r="R475" s="1491"/>
      <c r="S475" s="1491"/>
      <c r="T475" s="1491"/>
      <c r="U475" s="1491"/>
    </row>
    <row r="476" spans="1:21" ht="15.75" customHeight="1">
      <c r="A476" s="1491"/>
      <c r="B476" s="1491"/>
      <c r="C476" s="1491"/>
      <c r="D476" s="1491"/>
      <c r="E476" s="1491"/>
      <c r="F476" s="1491"/>
      <c r="G476" s="1491"/>
      <c r="H476" s="1491"/>
      <c r="I476" s="1491"/>
      <c r="J476" s="1491"/>
      <c r="K476" s="1491"/>
      <c r="L476" s="1491"/>
      <c r="M476" s="1544"/>
      <c r="N476" s="1544"/>
      <c r="O476" s="1544"/>
      <c r="P476" s="1491"/>
      <c r="Q476" s="1491"/>
      <c r="R476" s="1491"/>
      <c r="S476" s="1491"/>
      <c r="T476" s="1491"/>
      <c r="U476" s="1491"/>
    </row>
    <row r="477" spans="1:21" ht="15.75" customHeight="1">
      <c r="A477" s="1491"/>
      <c r="B477" s="1491"/>
      <c r="C477" s="1491"/>
      <c r="D477" s="1491"/>
      <c r="E477" s="1491"/>
      <c r="F477" s="1491"/>
      <c r="G477" s="1491"/>
      <c r="H477" s="1491"/>
      <c r="I477" s="1491"/>
      <c r="J477" s="1491"/>
      <c r="K477" s="1491"/>
      <c r="L477" s="1491"/>
      <c r="M477" s="1544"/>
      <c r="N477" s="1544"/>
      <c r="O477" s="1544"/>
      <c r="P477" s="1491"/>
      <c r="Q477" s="1491"/>
      <c r="R477" s="1491"/>
      <c r="S477" s="1491"/>
      <c r="T477" s="1491"/>
      <c r="U477" s="1491"/>
    </row>
    <row r="478" spans="1:21" ht="15.75" customHeight="1">
      <c r="A478" s="1491"/>
      <c r="B478" s="1491"/>
      <c r="C478" s="1491"/>
      <c r="D478" s="1491"/>
      <c r="E478" s="1491"/>
      <c r="F478" s="1491"/>
      <c r="G478" s="1491"/>
      <c r="H478" s="1491"/>
      <c r="I478" s="1491"/>
      <c r="J478" s="1491"/>
      <c r="K478" s="1491"/>
      <c r="L478" s="1491"/>
      <c r="M478" s="1544"/>
      <c r="N478" s="1544"/>
      <c r="O478" s="1544"/>
      <c r="P478" s="1491"/>
      <c r="Q478" s="1491"/>
      <c r="R478" s="1491"/>
      <c r="S478" s="1491"/>
      <c r="T478" s="1491"/>
      <c r="U478" s="1491"/>
    </row>
    <row r="479" spans="1:21" ht="15.75" customHeight="1">
      <c r="A479" s="1491"/>
      <c r="B479" s="1491"/>
      <c r="C479" s="1491"/>
      <c r="D479" s="1491"/>
      <c r="E479" s="1491"/>
      <c r="F479" s="1491"/>
      <c r="G479" s="1491"/>
      <c r="H479" s="1491"/>
      <c r="I479" s="1491"/>
      <c r="J479" s="1491"/>
      <c r="K479" s="1491"/>
      <c r="L479" s="1491"/>
      <c r="M479" s="1544"/>
      <c r="N479" s="1544"/>
      <c r="O479" s="1544"/>
      <c r="P479" s="1491"/>
      <c r="Q479" s="1491"/>
      <c r="R479" s="1491"/>
      <c r="S479" s="1491"/>
      <c r="T479" s="1491"/>
      <c r="U479" s="1491"/>
    </row>
    <row r="480" spans="1:21" ht="15.75" customHeight="1">
      <c r="A480" s="1491"/>
      <c r="B480" s="1491"/>
      <c r="C480" s="1491"/>
      <c r="D480" s="1491"/>
      <c r="E480" s="1491"/>
      <c r="F480" s="1491"/>
      <c r="G480" s="1491"/>
      <c r="H480" s="1491"/>
      <c r="I480" s="1491"/>
      <c r="J480" s="1491"/>
      <c r="K480" s="1491"/>
      <c r="L480" s="1491"/>
      <c r="M480" s="1544"/>
      <c r="N480" s="1544"/>
      <c r="O480" s="1544"/>
      <c r="P480" s="1491"/>
      <c r="Q480" s="1491"/>
      <c r="R480" s="1491"/>
      <c r="S480" s="1491"/>
      <c r="T480" s="1491"/>
      <c r="U480" s="1491"/>
    </row>
    <row r="481" spans="1:21" ht="15.75" customHeight="1">
      <c r="A481" s="1491"/>
      <c r="B481" s="1491"/>
      <c r="C481" s="1491"/>
      <c r="D481" s="1491"/>
      <c r="E481" s="1491"/>
      <c r="F481" s="1491"/>
      <c r="G481" s="1491"/>
      <c r="H481" s="1491"/>
      <c r="I481" s="1491"/>
      <c r="J481" s="1491"/>
      <c r="K481" s="1491"/>
      <c r="L481" s="1491"/>
      <c r="M481" s="1544"/>
      <c r="N481" s="1544"/>
      <c r="O481" s="1544"/>
      <c r="P481" s="1491"/>
      <c r="Q481" s="1491"/>
      <c r="R481" s="1491"/>
      <c r="S481" s="1491"/>
      <c r="T481" s="1491"/>
      <c r="U481" s="1491"/>
    </row>
    <row r="482" spans="1:21" ht="15.75" customHeight="1">
      <c r="A482" s="1491"/>
      <c r="B482" s="1491"/>
      <c r="C482" s="1491"/>
      <c r="D482" s="1491"/>
      <c r="E482" s="1491"/>
      <c r="F482" s="1491"/>
      <c r="G482" s="1491"/>
      <c r="H482" s="1491"/>
      <c r="I482" s="1491"/>
      <c r="J482" s="1491"/>
      <c r="K482" s="1491"/>
      <c r="L482" s="1491"/>
      <c r="M482" s="1544"/>
      <c r="N482" s="1544"/>
      <c r="O482" s="1544"/>
      <c r="P482" s="1491"/>
      <c r="Q482" s="1491"/>
      <c r="R482" s="1491"/>
      <c r="S482" s="1491"/>
      <c r="T482" s="1491"/>
      <c r="U482" s="1491"/>
    </row>
    <row r="483" spans="1:21" ht="15.75" customHeight="1">
      <c r="A483" s="1491"/>
      <c r="B483" s="1491"/>
      <c r="C483" s="1491"/>
      <c r="D483" s="1491"/>
      <c r="E483" s="1491"/>
      <c r="F483" s="1491"/>
      <c r="G483" s="1491"/>
      <c r="H483" s="1491"/>
      <c r="I483" s="1491"/>
      <c r="J483" s="1491"/>
      <c r="K483" s="1491"/>
      <c r="L483" s="1491"/>
      <c r="M483" s="1544"/>
      <c r="N483" s="1544"/>
      <c r="O483" s="1544"/>
      <c r="P483" s="1491"/>
      <c r="Q483" s="1491"/>
      <c r="R483" s="1491"/>
      <c r="S483" s="1491"/>
      <c r="T483" s="1491"/>
      <c r="U483" s="1491"/>
    </row>
    <row r="484" spans="1:21" ht="15.75" customHeight="1">
      <c r="A484" s="1491"/>
      <c r="B484" s="1491"/>
      <c r="C484" s="1491"/>
      <c r="D484" s="1491"/>
      <c r="E484" s="1491"/>
      <c r="F484" s="1491"/>
      <c r="G484" s="1491"/>
      <c r="H484" s="1491"/>
      <c r="I484" s="1491"/>
      <c r="J484" s="1491"/>
      <c r="K484" s="1491"/>
      <c r="L484" s="1491"/>
      <c r="M484" s="1544"/>
      <c r="N484" s="1544"/>
      <c r="O484" s="1544"/>
      <c r="P484" s="1491"/>
      <c r="Q484" s="1491"/>
      <c r="R484" s="1491"/>
      <c r="S484" s="1491"/>
      <c r="T484" s="1491"/>
      <c r="U484" s="1491"/>
    </row>
    <row r="485" spans="1:21" ht="15.75" customHeight="1">
      <c r="A485" s="1491"/>
      <c r="B485" s="1491"/>
      <c r="C485" s="1491"/>
      <c r="D485" s="1491"/>
      <c r="E485" s="1491"/>
      <c r="F485" s="1491"/>
      <c r="G485" s="1491"/>
      <c r="H485" s="1491"/>
      <c r="I485" s="1491"/>
      <c r="J485" s="1491"/>
      <c r="K485" s="1491"/>
      <c r="L485" s="1491"/>
      <c r="M485" s="1544"/>
      <c r="N485" s="1544"/>
      <c r="O485" s="1544"/>
      <c r="P485" s="1491"/>
      <c r="Q485" s="1491"/>
      <c r="R485" s="1491"/>
      <c r="S485" s="1491"/>
      <c r="T485" s="1491"/>
      <c r="U485" s="1491"/>
    </row>
    <row r="486" spans="1:21" ht="15.75" customHeight="1">
      <c r="A486" s="1491"/>
      <c r="B486" s="1491"/>
      <c r="C486" s="1491"/>
      <c r="D486" s="1491"/>
      <c r="E486" s="1491"/>
      <c r="F486" s="1491"/>
      <c r="G486" s="1491"/>
      <c r="H486" s="1491"/>
      <c r="I486" s="1491"/>
      <c r="J486" s="1491"/>
      <c r="K486" s="1491"/>
      <c r="L486" s="1491"/>
      <c r="M486" s="1544"/>
      <c r="N486" s="1544"/>
      <c r="O486" s="1544"/>
      <c r="P486" s="1491"/>
      <c r="Q486" s="1491"/>
      <c r="R486" s="1491"/>
      <c r="S486" s="1491"/>
      <c r="T486" s="1491"/>
      <c r="U486" s="1491"/>
    </row>
    <row r="487" spans="1:21" ht="15.75" customHeight="1">
      <c r="A487" s="1491"/>
      <c r="B487" s="1491"/>
      <c r="C487" s="1491"/>
      <c r="D487" s="1491"/>
      <c r="E487" s="1491"/>
      <c r="F487" s="1491"/>
      <c r="G487" s="1491"/>
      <c r="H487" s="1491"/>
      <c r="I487" s="1491"/>
      <c r="J487" s="1491"/>
      <c r="K487" s="1491"/>
      <c r="L487" s="1491"/>
      <c r="M487" s="1544"/>
      <c r="N487" s="1544"/>
      <c r="O487" s="1544"/>
      <c r="P487" s="1491"/>
      <c r="Q487" s="1491"/>
      <c r="R487" s="1491"/>
      <c r="S487" s="1491"/>
      <c r="T487" s="1491"/>
      <c r="U487" s="1491"/>
    </row>
    <row r="488" spans="1:21" ht="15.75" customHeight="1">
      <c r="A488" s="1491"/>
      <c r="B488" s="1491"/>
      <c r="C488" s="1491"/>
      <c r="D488" s="1491"/>
      <c r="E488" s="1491"/>
      <c r="F488" s="1491"/>
      <c r="G488" s="1491"/>
      <c r="H488" s="1491"/>
      <c r="I488" s="1491"/>
      <c r="J488" s="1491"/>
      <c r="K488" s="1491"/>
      <c r="L488" s="1491"/>
      <c r="M488" s="1544"/>
      <c r="N488" s="1544"/>
      <c r="O488" s="1544"/>
      <c r="P488" s="1491"/>
      <c r="Q488" s="1491"/>
      <c r="R488" s="1491"/>
      <c r="S488" s="1491"/>
      <c r="T488" s="1491"/>
      <c r="U488" s="1491"/>
    </row>
    <row r="489" spans="1:21" ht="15.75" customHeight="1">
      <c r="A489" s="1491"/>
      <c r="B489" s="1491"/>
      <c r="C489" s="1491"/>
      <c r="D489" s="1491"/>
      <c r="E489" s="1491"/>
      <c r="F489" s="1491"/>
      <c r="G489" s="1491"/>
      <c r="H489" s="1491"/>
      <c r="I489" s="1491"/>
      <c r="J489" s="1491"/>
      <c r="K489" s="1491"/>
      <c r="L489" s="1491"/>
      <c r="M489" s="1544"/>
      <c r="N489" s="1544"/>
      <c r="O489" s="1544"/>
      <c r="P489" s="1491"/>
      <c r="Q489" s="1491"/>
      <c r="R489" s="1491"/>
      <c r="S489" s="1491"/>
      <c r="T489" s="1491"/>
      <c r="U489" s="1491"/>
    </row>
    <row r="490" spans="1:21" ht="15.75" customHeight="1">
      <c r="A490" s="1491"/>
      <c r="B490" s="1491"/>
      <c r="C490" s="1491"/>
      <c r="D490" s="1491"/>
      <c r="E490" s="1491"/>
      <c r="F490" s="1491"/>
      <c r="G490" s="1491"/>
      <c r="H490" s="1491"/>
      <c r="I490" s="1491"/>
      <c r="J490" s="1491"/>
      <c r="K490" s="1491"/>
      <c r="L490" s="1491"/>
      <c r="M490" s="1544"/>
      <c r="N490" s="1544"/>
      <c r="O490" s="1544"/>
      <c r="P490" s="1491"/>
      <c r="Q490" s="1491"/>
      <c r="R490" s="1491"/>
      <c r="S490" s="1491"/>
      <c r="T490" s="1491"/>
      <c r="U490" s="1491"/>
    </row>
    <row r="491" spans="1:21" ht="15.75" customHeight="1">
      <c r="A491" s="1491"/>
      <c r="B491" s="1491"/>
      <c r="C491" s="1491"/>
      <c r="D491" s="1491"/>
      <c r="E491" s="1491"/>
      <c r="F491" s="1491"/>
      <c r="G491" s="1491"/>
      <c r="H491" s="1491"/>
      <c r="I491" s="1491"/>
      <c r="J491" s="1491"/>
      <c r="K491" s="1491"/>
      <c r="L491" s="1491"/>
      <c r="M491" s="1544"/>
      <c r="N491" s="1544"/>
      <c r="O491" s="1544"/>
      <c r="P491" s="1491"/>
      <c r="Q491" s="1491"/>
      <c r="R491" s="1491"/>
      <c r="S491" s="1491"/>
      <c r="T491" s="1491"/>
      <c r="U491" s="1491"/>
    </row>
    <row r="492" spans="1:21" ht="15.75" customHeight="1">
      <c r="A492" s="1491"/>
      <c r="B492" s="1491"/>
      <c r="C492" s="1491"/>
      <c r="D492" s="1491"/>
      <c r="E492" s="1491"/>
      <c r="F492" s="1491"/>
      <c r="G492" s="1491"/>
      <c r="H492" s="1491"/>
      <c r="I492" s="1491"/>
      <c r="J492" s="1491"/>
      <c r="K492" s="1491"/>
      <c r="L492" s="1491"/>
      <c r="M492" s="1544"/>
      <c r="N492" s="1544"/>
      <c r="O492" s="1544"/>
      <c r="P492" s="1491"/>
      <c r="Q492" s="1491"/>
      <c r="R492" s="1491"/>
      <c r="S492" s="1491"/>
      <c r="T492" s="1491"/>
      <c r="U492" s="1491"/>
    </row>
    <row r="493" spans="1:21" ht="15.75" customHeight="1">
      <c r="A493" s="1491"/>
      <c r="B493" s="1491"/>
      <c r="C493" s="1491"/>
      <c r="D493" s="1491"/>
      <c r="E493" s="1491"/>
      <c r="F493" s="1491"/>
      <c r="G493" s="1491"/>
      <c r="H493" s="1491"/>
      <c r="I493" s="1491"/>
      <c r="J493" s="1491"/>
      <c r="K493" s="1491"/>
      <c r="L493" s="1491"/>
      <c r="M493" s="1544"/>
      <c r="N493" s="1544"/>
      <c r="O493" s="1544"/>
      <c r="P493" s="1491"/>
      <c r="Q493" s="1491"/>
      <c r="R493" s="1491"/>
      <c r="S493" s="1491"/>
      <c r="T493" s="1491"/>
      <c r="U493" s="1491"/>
    </row>
    <row r="494" spans="1:21" ht="15.75" customHeight="1">
      <c r="A494" s="1491"/>
      <c r="B494" s="1491"/>
      <c r="C494" s="1491"/>
      <c r="D494" s="1491"/>
      <c r="E494" s="1491"/>
      <c r="F494" s="1491"/>
      <c r="G494" s="1491"/>
      <c r="H494" s="1491"/>
      <c r="I494" s="1491"/>
      <c r="J494" s="1491"/>
      <c r="K494" s="1491"/>
      <c r="L494" s="1491"/>
      <c r="M494" s="1544"/>
      <c r="N494" s="1544"/>
      <c r="O494" s="1544"/>
      <c r="P494" s="1491"/>
      <c r="Q494" s="1491"/>
      <c r="R494" s="1491"/>
      <c r="S494" s="1491"/>
      <c r="T494" s="1491"/>
      <c r="U494" s="1491"/>
    </row>
    <row r="495" spans="1:21" ht="15.75" customHeight="1">
      <c r="A495" s="1491"/>
      <c r="B495" s="1491"/>
      <c r="C495" s="1491"/>
      <c r="D495" s="1491"/>
      <c r="E495" s="1491"/>
      <c r="F495" s="1491"/>
      <c r="G495" s="1491"/>
      <c r="H495" s="1491"/>
      <c r="I495" s="1491"/>
      <c r="J495" s="1491"/>
      <c r="K495" s="1491"/>
      <c r="L495" s="1491"/>
      <c r="M495" s="1544"/>
      <c r="N495" s="1544"/>
      <c r="O495" s="1544"/>
      <c r="P495" s="1491"/>
      <c r="Q495" s="1491"/>
      <c r="R495" s="1491"/>
      <c r="S495" s="1491"/>
      <c r="T495" s="1491"/>
      <c r="U495" s="1491"/>
    </row>
    <row r="496" spans="1:21" ht="15.75" customHeight="1">
      <c r="A496" s="1491"/>
      <c r="B496" s="1491"/>
      <c r="C496" s="1491"/>
      <c r="D496" s="1491"/>
      <c r="E496" s="1491"/>
      <c r="F496" s="1491"/>
      <c r="G496" s="1491"/>
      <c r="H496" s="1491"/>
      <c r="I496" s="1491"/>
      <c r="J496" s="1491"/>
      <c r="K496" s="1491"/>
      <c r="L496" s="1491"/>
      <c r="M496" s="1544"/>
      <c r="N496" s="1544"/>
      <c r="O496" s="1544"/>
      <c r="P496" s="1491"/>
      <c r="Q496" s="1491"/>
      <c r="R496" s="1491"/>
      <c r="S496" s="1491"/>
      <c r="T496" s="1491"/>
      <c r="U496" s="1491"/>
    </row>
    <row r="497" spans="1:21" ht="15.75" customHeight="1">
      <c r="A497" s="1491"/>
      <c r="B497" s="1491"/>
      <c r="C497" s="1491"/>
      <c r="D497" s="1491"/>
      <c r="E497" s="1491"/>
      <c r="F497" s="1491"/>
      <c r="G497" s="1491"/>
      <c r="H497" s="1491"/>
      <c r="I497" s="1491"/>
      <c r="J497" s="1491"/>
      <c r="K497" s="1491"/>
      <c r="L497" s="1491"/>
      <c r="M497" s="1544"/>
      <c r="N497" s="1544"/>
      <c r="O497" s="1544"/>
      <c r="P497" s="1491"/>
      <c r="Q497" s="1491"/>
      <c r="R497" s="1491"/>
      <c r="S497" s="1491"/>
      <c r="T497" s="1491"/>
      <c r="U497" s="1491"/>
    </row>
    <row r="498" spans="1:21" ht="15.75" customHeight="1">
      <c r="A498" s="1491"/>
      <c r="B498" s="1491"/>
      <c r="C498" s="1491"/>
      <c r="D498" s="1491"/>
      <c r="E498" s="1491"/>
      <c r="F498" s="1491"/>
      <c r="G498" s="1491"/>
      <c r="H498" s="1491"/>
      <c r="I498" s="1491"/>
      <c r="J498" s="1491"/>
      <c r="K498" s="1491"/>
      <c r="L498" s="1491"/>
      <c r="M498" s="1544"/>
      <c r="N498" s="1544"/>
      <c r="O498" s="1544"/>
      <c r="P498" s="1491"/>
      <c r="Q498" s="1491"/>
      <c r="R498" s="1491"/>
      <c r="S498" s="1491"/>
      <c r="T498" s="1491"/>
      <c r="U498" s="1491"/>
    </row>
    <row r="499" spans="1:21" ht="15.75" customHeight="1">
      <c r="A499" s="1491"/>
      <c r="B499" s="1491"/>
      <c r="C499" s="1491"/>
      <c r="D499" s="1491"/>
      <c r="E499" s="1491"/>
      <c r="F499" s="1491"/>
      <c r="G499" s="1491"/>
      <c r="H499" s="1491"/>
      <c r="I499" s="1491"/>
      <c r="J499" s="1491"/>
      <c r="K499" s="1491"/>
      <c r="L499" s="1491"/>
      <c r="M499" s="1544"/>
      <c r="N499" s="1544"/>
      <c r="O499" s="1544"/>
      <c r="P499" s="1491"/>
      <c r="Q499" s="1491"/>
      <c r="R499" s="1491"/>
      <c r="S499" s="1491"/>
      <c r="T499" s="1491"/>
      <c r="U499" s="1491"/>
    </row>
    <row r="500" spans="1:21" ht="15.75" customHeight="1">
      <c r="A500" s="1491"/>
      <c r="B500" s="1491"/>
      <c r="C500" s="1491"/>
      <c r="D500" s="1491"/>
      <c r="E500" s="1491"/>
      <c r="F500" s="1491"/>
      <c r="G500" s="1491"/>
      <c r="H500" s="1491"/>
      <c r="I500" s="1491"/>
      <c r="J500" s="1491"/>
      <c r="K500" s="1491"/>
      <c r="L500" s="1491"/>
      <c r="M500" s="1544"/>
      <c r="N500" s="1544"/>
      <c r="O500" s="1544"/>
      <c r="P500" s="1491"/>
      <c r="Q500" s="1491"/>
      <c r="R500" s="1491"/>
      <c r="S500" s="1491"/>
      <c r="T500" s="1491"/>
      <c r="U500" s="1491"/>
    </row>
    <row r="501" spans="1:21" ht="15.75" customHeight="1">
      <c r="A501" s="1491"/>
      <c r="B501" s="1491"/>
      <c r="C501" s="1491"/>
      <c r="D501" s="1491"/>
      <c r="E501" s="1491"/>
      <c r="F501" s="1491"/>
      <c r="G501" s="1491"/>
      <c r="H501" s="1491"/>
      <c r="I501" s="1491"/>
      <c r="J501" s="1491"/>
      <c r="K501" s="1491"/>
      <c r="L501" s="1491"/>
      <c r="M501" s="1544"/>
      <c r="N501" s="1544"/>
      <c r="O501" s="1544"/>
      <c r="P501" s="1491"/>
      <c r="Q501" s="1491"/>
      <c r="R501" s="1491"/>
      <c r="S501" s="1491"/>
      <c r="T501" s="1491"/>
      <c r="U501" s="1491"/>
    </row>
    <row r="502" spans="1:21" ht="15.75" customHeight="1">
      <c r="A502" s="1491"/>
      <c r="B502" s="1491"/>
      <c r="C502" s="1491"/>
      <c r="D502" s="1491"/>
      <c r="E502" s="1491"/>
      <c r="F502" s="1491"/>
      <c r="G502" s="1491"/>
      <c r="H502" s="1491"/>
      <c r="I502" s="1491"/>
      <c r="J502" s="1491"/>
      <c r="K502" s="1491"/>
      <c r="L502" s="1491"/>
      <c r="M502" s="1544"/>
      <c r="N502" s="1544"/>
      <c r="O502" s="1544"/>
      <c r="P502" s="1491"/>
      <c r="Q502" s="1491"/>
      <c r="R502" s="1491"/>
      <c r="S502" s="1491"/>
      <c r="T502" s="1491"/>
      <c r="U502" s="1491"/>
    </row>
    <row r="503" spans="1:21" ht="15.75" customHeight="1">
      <c r="A503" s="1491"/>
      <c r="B503" s="1491"/>
      <c r="C503" s="1491"/>
      <c r="D503" s="1491"/>
      <c r="E503" s="1491"/>
      <c r="F503" s="1491"/>
      <c r="G503" s="1491"/>
      <c r="H503" s="1491"/>
      <c r="I503" s="1491"/>
      <c r="J503" s="1491"/>
      <c r="K503" s="1491"/>
      <c r="L503" s="1491"/>
      <c r="M503" s="1544"/>
      <c r="N503" s="1544"/>
      <c r="O503" s="1544"/>
      <c r="P503" s="1491"/>
      <c r="Q503" s="1491"/>
      <c r="R503" s="1491"/>
      <c r="S503" s="1491"/>
      <c r="T503" s="1491"/>
      <c r="U503" s="1491"/>
    </row>
    <row r="504" spans="1:21" ht="15.75" customHeight="1">
      <c r="A504" s="1491"/>
      <c r="B504" s="1491"/>
      <c r="C504" s="1491"/>
      <c r="D504" s="1491"/>
      <c r="E504" s="1491"/>
      <c r="F504" s="1491"/>
      <c r="G504" s="1491"/>
      <c r="H504" s="1491"/>
      <c r="I504" s="1491"/>
      <c r="J504" s="1491"/>
      <c r="K504" s="1491"/>
      <c r="L504" s="1491"/>
      <c r="M504" s="1544"/>
      <c r="N504" s="1544"/>
      <c r="O504" s="1544"/>
      <c r="P504" s="1491"/>
      <c r="Q504" s="1491"/>
      <c r="R504" s="1491"/>
      <c r="S504" s="1491"/>
      <c r="T504" s="1491"/>
      <c r="U504" s="1491"/>
    </row>
    <row r="505" spans="1:21" ht="15.75" customHeight="1">
      <c r="A505" s="1491"/>
      <c r="B505" s="1491"/>
      <c r="C505" s="1491"/>
      <c r="D505" s="1491"/>
      <c r="E505" s="1491"/>
      <c r="F505" s="1491"/>
      <c r="G505" s="1491"/>
      <c r="H505" s="1491"/>
      <c r="I505" s="1491"/>
      <c r="J505" s="1491"/>
      <c r="K505" s="1491"/>
      <c r="L505" s="1491"/>
      <c r="M505" s="1544"/>
      <c r="N505" s="1544"/>
      <c r="O505" s="1544"/>
      <c r="P505" s="1491"/>
      <c r="Q505" s="1491"/>
      <c r="R505" s="1491"/>
      <c r="S505" s="1491"/>
      <c r="T505" s="1491"/>
      <c r="U505" s="1491"/>
    </row>
    <row r="506" spans="1:21" ht="15.75" customHeight="1">
      <c r="A506" s="1491"/>
      <c r="B506" s="1491"/>
      <c r="C506" s="1491"/>
      <c r="D506" s="1491"/>
      <c r="E506" s="1491"/>
      <c r="F506" s="1491"/>
      <c r="G506" s="1491"/>
      <c r="H506" s="1491"/>
      <c r="I506" s="1491"/>
      <c r="J506" s="1491"/>
      <c r="K506" s="1491"/>
      <c r="L506" s="1491"/>
      <c r="M506" s="1544"/>
      <c r="N506" s="1544"/>
      <c r="O506" s="1544"/>
      <c r="P506" s="1491"/>
      <c r="Q506" s="1491"/>
      <c r="R506" s="1491"/>
      <c r="S506" s="1491"/>
      <c r="T506" s="1491"/>
      <c r="U506" s="1491"/>
    </row>
    <row r="507" spans="1:21" ht="15.75" customHeight="1">
      <c r="A507" s="1491"/>
      <c r="B507" s="1491"/>
      <c r="C507" s="1491"/>
      <c r="D507" s="1491"/>
      <c r="E507" s="1491"/>
      <c r="F507" s="1491"/>
      <c r="G507" s="1491"/>
      <c r="H507" s="1491"/>
      <c r="I507" s="1491"/>
      <c r="J507" s="1491"/>
      <c r="K507" s="1491"/>
      <c r="L507" s="1491"/>
      <c r="M507" s="1544"/>
      <c r="N507" s="1544"/>
      <c r="O507" s="1544"/>
      <c r="P507" s="1491"/>
      <c r="Q507" s="1491"/>
      <c r="R507" s="1491"/>
      <c r="S507" s="1491"/>
      <c r="T507" s="1491"/>
      <c r="U507" s="1491"/>
    </row>
    <row r="508" spans="1:21" ht="15.75" customHeight="1">
      <c r="A508" s="1491"/>
      <c r="B508" s="1491"/>
      <c r="C508" s="1491"/>
      <c r="D508" s="1491"/>
      <c r="E508" s="1491"/>
      <c r="F508" s="1491"/>
      <c r="G508" s="1491"/>
      <c r="H508" s="1491"/>
      <c r="I508" s="1491"/>
      <c r="J508" s="1491"/>
      <c r="K508" s="1491"/>
      <c r="L508" s="1491"/>
      <c r="M508" s="1544"/>
      <c r="N508" s="1544"/>
      <c r="O508" s="1544"/>
      <c r="P508" s="1491"/>
      <c r="Q508" s="1491"/>
      <c r="R508" s="1491"/>
      <c r="S508" s="1491"/>
      <c r="T508" s="1491"/>
      <c r="U508" s="1491"/>
    </row>
    <row r="509" spans="1:21" ht="15.75" customHeight="1">
      <c r="A509" s="1491"/>
      <c r="B509" s="1491"/>
      <c r="C509" s="1491"/>
      <c r="D509" s="1491"/>
      <c r="E509" s="1491"/>
      <c r="F509" s="1491"/>
      <c r="G509" s="1491"/>
      <c r="H509" s="1491"/>
      <c r="I509" s="1491"/>
      <c r="J509" s="1491"/>
      <c r="K509" s="1491"/>
      <c r="L509" s="1491"/>
      <c r="M509" s="1544"/>
      <c r="N509" s="1544"/>
      <c r="O509" s="1544"/>
      <c r="P509" s="1491"/>
      <c r="Q509" s="1491"/>
      <c r="R509" s="1491"/>
      <c r="S509" s="1491"/>
      <c r="T509" s="1491"/>
      <c r="U509" s="1491"/>
    </row>
    <row r="510" spans="1:21" ht="15.75" customHeight="1">
      <c r="A510" s="1491"/>
      <c r="B510" s="1491"/>
      <c r="C510" s="1491"/>
      <c r="D510" s="1491"/>
      <c r="E510" s="1491"/>
      <c r="F510" s="1491"/>
      <c r="G510" s="1491"/>
      <c r="H510" s="1491"/>
      <c r="I510" s="1491"/>
      <c r="J510" s="1491"/>
      <c r="K510" s="1491"/>
      <c r="L510" s="1491"/>
      <c r="M510" s="1544"/>
      <c r="N510" s="1544"/>
      <c r="O510" s="1544"/>
      <c r="P510" s="1491"/>
      <c r="Q510" s="1491"/>
      <c r="R510" s="1491"/>
      <c r="S510" s="1491"/>
      <c r="T510" s="1491"/>
      <c r="U510" s="1491"/>
    </row>
    <row r="511" spans="1:21" ht="15.75" customHeight="1">
      <c r="A511" s="1491"/>
      <c r="B511" s="1491"/>
      <c r="C511" s="1491"/>
      <c r="D511" s="1491"/>
      <c r="E511" s="1491"/>
      <c r="F511" s="1491"/>
      <c r="G511" s="1491"/>
      <c r="H511" s="1491"/>
      <c r="I511" s="1491"/>
      <c r="J511" s="1491"/>
      <c r="K511" s="1491"/>
      <c r="L511" s="1491"/>
      <c r="M511" s="1544"/>
      <c r="N511" s="1544"/>
      <c r="O511" s="1544"/>
      <c r="P511" s="1491"/>
      <c r="Q511" s="1491"/>
      <c r="R511" s="1491"/>
      <c r="S511" s="1491"/>
      <c r="T511" s="1491"/>
      <c r="U511" s="1491"/>
    </row>
    <row r="512" spans="1:21" ht="15.75" customHeight="1">
      <c r="A512" s="1491"/>
      <c r="B512" s="1491"/>
      <c r="C512" s="1491"/>
      <c r="D512" s="1491"/>
      <c r="E512" s="1491"/>
      <c r="F512" s="1491"/>
      <c r="G512" s="1491"/>
      <c r="H512" s="1491"/>
      <c r="I512" s="1491"/>
      <c r="J512" s="1491"/>
      <c r="K512" s="1491"/>
      <c r="L512" s="1491"/>
      <c r="M512" s="1544"/>
      <c r="N512" s="1544"/>
      <c r="O512" s="1544"/>
      <c r="P512" s="1491"/>
      <c r="Q512" s="1491"/>
      <c r="R512" s="1491"/>
      <c r="S512" s="1491"/>
      <c r="T512" s="1491"/>
      <c r="U512" s="1491"/>
    </row>
    <row r="513" spans="1:21" ht="15.75" customHeight="1">
      <c r="A513" s="1491"/>
      <c r="B513" s="1491"/>
      <c r="C513" s="1491"/>
      <c r="D513" s="1491"/>
      <c r="E513" s="1491"/>
      <c r="F513" s="1491"/>
      <c r="G513" s="1491"/>
      <c r="H513" s="1491"/>
      <c r="I513" s="1491"/>
      <c r="J513" s="1491"/>
      <c r="K513" s="1491"/>
      <c r="L513" s="1491"/>
      <c r="M513" s="1544"/>
      <c r="N513" s="1544"/>
      <c r="O513" s="1544"/>
      <c r="P513" s="1491"/>
      <c r="Q513" s="1491"/>
      <c r="R513" s="1491"/>
      <c r="S513" s="1491"/>
      <c r="T513" s="1491"/>
      <c r="U513" s="1491"/>
    </row>
    <row r="514" spans="1:21" ht="15.75" customHeight="1">
      <c r="A514" s="1491"/>
      <c r="B514" s="1491"/>
      <c r="C514" s="1491"/>
      <c r="D514" s="1491"/>
      <c r="E514" s="1491"/>
      <c r="F514" s="1491"/>
      <c r="G514" s="1491"/>
      <c r="H514" s="1491"/>
      <c r="I514" s="1491"/>
      <c r="J514" s="1491"/>
      <c r="K514" s="1491"/>
      <c r="L514" s="1491"/>
      <c r="M514" s="1544"/>
      <c r="N514" s="1544"/>
      <c r="O514" s="1544"/>
      <c r="P514" s="1491"/>
      <c r="Q514" s="1491"/>
      <c r="R514" s="1491"/>
      <c r="S514" s="1491"/>
      <c r="T514" s="1491"/>
      <c r="U514" s="1491"/>
    </row>
    <row r="515" spans="1:21" ht="15.75" customHeight="1">
      <c r="A515" s="1491"/>
      <c r="B515" s="1491"/>
      <c r="C515" s="1491"/>
      <c r="D515" s="1491"/>
      <c r="E515" s="1491"/>
      <c r="F515" s="1491"/>
      <c r="G515" s="1491"/>
      <c r="H515" s="1491"/>
      <c r="I515" s="1491"/>
      <c r="J515" s="1491"/>
      <c r="K515" s="1491"/>
      <c r="L515" s="1491"/>
      <c r="M515" s="1544"/>
      <c r="N515" s="1544"/>
      <c r="O515" s="1544"/>
      <c r="P515" s="1491"/>
      <c r="Q515" s="1491"/>
      <c r="R515" s="1491"/>
      <c r="S515" s="1491"/>
      <c r="T515" s="1491"/>
      <c r="U515" s="1491"/>
    </row>
    <row r="516" spans="1:21" ht="15.75" customHeight="1">
      <c r="A516" s="1491"/>
      <c r="B516" s="1491"/>
      <c r="C516" s="1491"/>
      <c r="D516" s="1491"/>
      <c r="E516" s="1491"/>
      <c r="F516" s="1491"/>
      <c r="G516" s="1491"/>
      <c r="H516" s="1491"/>
      <c r="I516" s="1491"/>
      <c r="J516" s="1491"/>
      <c r="K516" s="1491"/>
      <c r="L516" s="1491"/>
      <c r="M516" s="1544"/>
      <c r="N516" s="1544"/>
      <c r="O516" s="1544"/>
      <c r="P516" s="1491"/>
      <c r="Q516" s="1491"/>
      <c r="R516" s="1491"/>
      <c r="S516" s="1491"/>
      <c r="T516" s="1491"/>
      <c r="U516" s="1491"/>
    </row>
    <row r="517" spans="1:21" ht="15.75" customHeight="1">
      <c r="A517" s="1491"/>
      <c r="B517" s="1491"/>
      <c r="C517" s="1491"/>
      <c r="D517" s="1491"/>
      <c r="E517" s="1491"/>
      <c r="F517" s="1491"/>
      <c r="G517" s="1491"/>
      <c r="H517" s="1491"/>
      <c r="I517" s="1491"/>
      <c r="J517" s="1491"/>
      <c r="K517" s="1491"/>
      <c r="L517" s="1491"/>
      <c r="M517" s="1544"/>
      <c r="N517" s="1544"/>
      <c r="O517" s="1544"/>
      <c r="P517" s="1491"/>
      <c r="Q517" s="1491"/>
      <c r="R517" s="1491"/>
      <c r="S517" s="1491"/>
      <c r="T517" s="1491"/>
      <c r="U517" s="1491"/>
    </row>
    <row r="518" spans="1:21" ht="15.75" customHeight="1">
      <c r="A518" s="1491"/>
      <c r="B518" s="1491"/>
      <c r="C518" s="1491"/>
      <c r="D518" s="1491"/>
      <c r="E518" s="1491"/>
      <c r="F518" s="1491"/>
      <c r="G518" s="1491"/>
      <c r="H518" s="1491"/>
      <c r="I518" s="1491"/>
      <c r="J518" s="1491"/>
      <c r="K518" s="1491"/>
      <c r="L518" s="1491"/>
      <c r="M518" s="1544"/>
      <c r="N518" s="1544"/>
      <c r="O518" s="1544"/>
      <c r="P518" s="1491"/>
      <c r="Q518" s="1491"/>
      <c r="R518" s="1491"/>
      <c r="S518" s="1491"/>
      <c r="T518" s="1491"/>
      <c r="U518" s="1491"/>
    </row>
    <row r="519" spans="1:21" ht="15.75" customHeight="1">
      <c r="A519" s="1491"/>
      <c r="B519" s="1491"/>
      <c r="C519" s="1491"/>
      <c r="D519" s="1491"/>
      <c r="E519" s="1491"/>
      <c r="F519" s="1491"/>
      <c r="G519" s="1491"/>
      <c r="H519" s="1491"/>
      <c r="I519" s="1491"/>
      <c r="J519" s="1491"/>
      <c r="K519" s="1491"/>
      <c r="L519" s="1491"/>
      <c r="M519" s="1544"/>
      <c r="N519" s="1544"/>
      <c r="O519" s="1544"/>
      <c r="P519" s="1491"/>
      <c r="Q519" s="1491"/>
      <c r="R519" s="1491"/>
      <c r="S519" s="1491"/>
      <c r="T519" s="1491"/>
      <c r="U519" s="1491"/>
    </row>
    <row r="520" spans="1:21" ht="15.75" customHeight="1">
      <c r="A520" s="1491"/>
      <c r="B520" s="1491"/>
      <c r="C520" s="1491"/>
      <c r="D520" s="1491"/>
      <c r="E520" s="1491"/>
      <c r="F520" s="1491"/>
      <c r="G520" s="1491"/>
      <c r="H520" s="1491"/>
      <c r="I520" s="1491"/>
      <c r="J520" s="1491"/>
      <c r="K520" s="1491"/>
      <c r="L520" s="1491"/>
      <c r="M520" s="1544"/>
      <c r="N520" s="1544"/>
      <c r="O520" s="1544"/>
      <c r="P520" s="1491"/>
      <c r="Q520" s="1491"/>
      <c r="R520" s="1491"/>
      <c r="S520" s="1491"/>
      <c r="T520" s="1491"/>
      <c r="U520" s="1491"/>
    </row>
    <row r="521" spans="1:21" ht="15.75" customHeight="1">
      <c r="A521" s="1491"/>
      <c r="B521" s="1491"/>
      <c r="C521" s="1491"/>
      <c r="D521" s="1491"/>
      <c r="E521" s="1491"/>
      <c r="F521" s="1491"/>
      <c r="G521" s="1491"/>
      <c r="H521" s="1491"/>
      <c r="I521" s="1491"/>
      <c r="J521" s="1491"/>
      <c r="K521" s="1491"/>
      <c r="L521" s="1491"/>
      <c r="M521" s="1544"/>
      <c r="N521" s="1544"/>
      <c r="O521" s="1544"/>
      <c r="P521" s="1491"/>
      <c r="Q521" s="1491"/>
      <c r="R521" s="1491"/>
      <c r="S521" s="1491"/>
      <c r="T521" s="1491"/>
      <c r="U521" s="1491"/>
    </row>
    <row r="522" spans="1:21" ht="15.75" customHeight="1">
      <c r="A522" s="1491"/>
      <c r="B522" s="1491"/>
      <c r="C522" s="1491"/>
      <c r="D522" s="1491"/>
      <c r="E522" s="1491"/>
      <c r="F522" s="1491"/>
      <c r="G522" s="1491"/>
      <c r="H522" s="1491"/>
      <c r="I522" s="1491"/>
      <c r="J522" s="1491"/>
      <c r="K522" s="1491"/>
      <c r="L522" s="1491"/>
      <c r="M522" s="1544"/>
      <c r="N522" s="1544"/>
      <c r="O522" s="1544"/>
      <c r="P522" s="1491"/>
      <c r="Q522" s="1491"/>
      <c r="R522" s="1491"/>
      <c r="S522" s="1491"/>
      <c r="T522" s="1491"/>
      <c r="U522" s="1491"/>
    </row>
    <row r="523" spans="1:21" ht="15.75" customHeight="1">
      <c r="A523" s="1491"/>
      <c r="B523" s="1491"/>
      <c r="C523" s="1491"/>
      <c r="D523" s="1491"/>
      <c r="E523" s="1491"/>
      <c r="F523" s="1491"/>
      <c r="G523" s="1491"/>
      <c r="H523" s="1491"/>
      <c r="I523" s="1491"/>
      <c r="J523" s="1491"/>
      <c r="K523" s="1491"/>
      <c r="L523" s="1491"/>
      <c r="M523" s="1544"/>
      <c r="N523" s="1544"/>
      <c r="O523" s="1544"/>
      <c r="P523" s="1491"/>
      <c r="Q523" s="1491"/>
      <c r="R523" s="1491"/>
      <c r="S523" s="1491"/>
      <c r="T523" s="1491"/>
      <c r="U523" s="1491"/>
    </row>
    <row r="524" spans="1:21" ht="15.75" customHeight="1">
      <c r="A524" s="1491"/>
      <c r="B524" s="1491"/>
      <c r="C524" s="1491"/>
      <c r="D524" s="1491"/>
      <c r="E524" s="1491"/>
      <c r="F524" s="1491"/>
      <c r="G524" s="1491"/>
      <c r="H524" s="1491"/>
      <c r="I524" s="1491"/>
      <c r="J524" s="1491"/>
      <c r="K524" s="1491"/>
      <c r="L524" s="1491"/>
      <c r="M524" s="1544"/>
      <c r="N524" s="1544"/>
      <c r="O524" s="1544"/>
      <c r="P524" s="1491"/>
      <c r="Q524" s="1491"/>
      <c r="R524" s="1491"/>
      <c r="S524" s="1491"/>
      <c r="T524" s="1491"/>
      <c r="U524" s="1491"/>
    </row>
    <row r="525" spans="1:21" ht="15.75" customHeight="1">
      <c r="A525" s="1491"/>
      <c r="B525" s="1491"/>
      <c r="C525" s="1491"/>
      <c r="D525" s="1491"/>
      <c r="E525" s="1491"/>
      <c r="F525" s="1491"/>
      <c r="G525" s="1491"/>
      <c r="H525" s="1491"/>
      <c r="I525" s="1491"/>
      <c r="J525" s="1491"/>
      <c r="K525" s="1491"/>
      <c r="L525" s="1491"/>
      <c r="M525" s="1544"/>
      <c r="N525" s="1544"/>
      <c r="O525" s="1544"/>
      <c r="P525" s="1491"/>
      <c r="Q525" s="1491"/>
      <c r="R525" s="1491"/>
      <c r="S525" s="1491"/>
      <c r="T525" s="1491"/>
      <c r="U525" s="1491"/>
    </row>
    <row r="526" spans="1:21" ht="15.75" customHeight="1">
      <c r="A526" s="1491"/>
      <c r="B526" s="1491"/>
      <c r="C526" s="1491"/>
      <c r="D526" s="1491"/>
      <c r="E526" s="1491"/>
      <c r="F526" s="1491"/>
      <c r="G526" s="1491"/>
      <c r="H526" s="1491"/>
      <c r="I526" s="1491"/>
      <c r="J526" s="1491"/>
      <c r="K526" s="1491"/>
      <c r="L526" s="1491"/>
      <c r="M526" s="1544"/>
      <c r="N526" s="1544"/>
      <c r="O526" s="1544"/>
      <c r="P526" s="1491"/>
      <c r="Q526" s="1491"/>
      <c r="R526" s="1491"/>
      <c r="S526" s="1491"/>
      <c r="T526" s="1491"/>
      <c r="U526" s="1491"/>
    </row>
    <row r="527" spans="1:21" ht="15.75" customHeight="1">
      <c r="A527" s="1491"/>
      <c r="B527" s="1491"/>
      <c r="C527" s="1491"/>
      <c r="D527" s="1491"/>
      <c r="E527" s="1491"/>
      <c r="F527" s="1491"/>
      <c r="G527" s="1491"/>
      <c r="H527" s="1491"/>
      <c r="I527" s="1491"/>
      <c r="J527" s="1491"/>
      <c r="K527" s="1491"/>
      <c r="L527" s="1491"/>
      <c r="M527" s="1544"/>
      <c r="N527" s="1544"/>
      <c r="O527" s="1544"/>
      <c r="P527" s="1491"/>
      <c r="Q527" s="1491"/>
      <c r="R527" s="1491"/>
      <c r="S527" s="1491"/>
      <c r="T527" s="1491"/>
      <c r="U527" s="1491"/>
    </row>
    <row r="528" spans="1:21" ht="15.75" customHeight="1">
      <c r="A528" s="1491"/>
      <c r="B528" s="1491"/>
      <c r="C528" s="1491"/>
      <c r="D528" s="1491"/>
      <c r="E528" s="1491"/>
      <c r="F528" s="1491"/>
      <c r="G528" s="1491"/>
      <c r="H528" s="1491"/>
      <c r="I528" s="1491"/>
      <c r="J528" s="1491"/>
      <c r="K528" s="1491"/>
      <c r="L528" s="1491"/>
      <c r="M528" s="1544"/>
      <c r="N528" s="1544"/>
      <c r="O528" s="1544"/>
      <c r="P528" s="1491"/>
      <c r="Q528" s="1491"/>
      <c r="R528" s="1491"/>
      <c r="S528" s="1491"/>
      <c r="T528" s="1491"/>
      <c r="U528" s="1491"/>
    </row>
    <row r="529" spans="1:21" ht="15.75" customHeight="1">
      <c r="A529" s="1491"/>
      <c r="B529" s="1491"/>
      <c r="C529" s="1491"/>
      <c r="D529" s="1491"/>
      <c r="E529" s="1491"/>
      <c r="F529" s="1491"/>
      <c r="G529" s="1491"/>
      <c r="H529" s="1491"/>
      <c r="I529" s="1491"/>
      <c r="J529" s="1491"/>
      <c r="K529" s="1491"/>
      <c r="L529" s="1491"/>
      <c r="M529" s="1544"/>
      <c r="N529" s="1544"/>
      <c r="O529" s="1544"/>
      <c r="P529" s="1491"/>
      <c r="Q529" s="1491"/>
      <c r="R529" s="1491"/>
      <c r="S529" s="1491"/>
      <c r="T529" s="1491"/>
      <c r="U529" s="1491"/>
    </row>
    <row r="530" spans="1:21" ht="15.75" customHeight="1">
      <c r="A530" s="1491"/>
      <c r="B530" s="1491"/>
      <c r="C530" s="1491"/>
      <c r="D530" s="1491"/>
      <c r="E530" s="1491"/>
      <c r="F530" s="1491"/>
      <c r="G530" s="1491"/>
      <c r="H530" s="1491"/>
      <c r="I530" s="1491"/>
      <c r="J530" s="1491"/>
      <c r="K530" s="1491"/>
      <c r="L530" s="1491"/>
      <c r="M530" s="1544"/>
      <c r="N530" s="1544"/>
      <c r="O530" s="1544"/>
      <c r="P530" s="1491"/>
      <c r="Q530" s="1491"/>
      <c r="R530" s="1491"/>
      <c r="S530" s="1491"/>
      <c r="T530" s="1491"/>
      <c r="U530" s="1491"/>
    </row>
    <row r="531" spans="1:21" ht="15.75" customHeight="1">
      <c r="A531" s="1491"/>
      <c r="B531" s="1491"/>
      <c r="C531" s="1491"/>
      <c r="D531" s="1491"/>
      <c r="E531" s="1491"/>
      <c r="F531" s="1491"/>
      <c r="G531" s="1491"/>
      <c r="H531" s="1491"/>
      <c r="I531" s="1491"/>
      <c r="J531" s="1491"/>
      <c r="K531" s="1491"/>
      <c r="L531" s="1491"/>
      <c r="M531" s="1544"/>
      <c r="N531" s="1544"/>
      <c r="O531" s="1544"/>
      <c r="P531" s="1491"/>
      <c r="Q531" s="1491"/>
      <c r="R531" s="1491"/>
      <c r="S531" s="1491"/>
      <c r="T531" s="1491"/>
      <c r="U531" s="1491"/>
    </row>
    <row r="532" spans="1:21" ht="15.75" customHeight="1">
      <c r="A532" s="1491"/>
      <c r="B532" s="1491"/>
      <c r="C532" s="1491"/>
      <c r="D532" s="1491"/>
      <c r="E532" s="1491"/>
      <c r="F532" s="1491"/>
      <c r="G532" s="1491"/>
      <c r="H532" s="1491"/>
      <c r="I532" s="1491"/>
      <c r="J532" s="1491"/>
      <c r="K532" s="1491"/>
      <c r="L532" s="1491"/>
      <c r="M532" s="1544"/>
      <c r="N532" s="1544"/>
      <c r="O532" s="1544"/>
      <c r="P532" s="1491"/>
      <c r="Q532" s="1491"/>
      <c r="R532" s="1491"/>
      <c r="S532" s="1491"/>
      <c r="T532" s="1491"/>
      <c r="U532" s="1491"/>
    </row>
    <row r="533" spans="1:21" ht="15.75" customHeight="1">
      <c r="A533" s="1491"/>
      <c r="B533" s="1491"/>
      <c r="C533" s="1491"/>
      <c r="D533" s="1491"/>
      <c r="E533" s="1491"/>
      <c r="F533" s="1491"/>
      <c r="G533" s="1491"/>
      <c r="H533" s="1491"/>
      <c r="I533" s="1491"/>
      <c r="J533" s="1491"/>
      <c r="K533" s="1491"/>
      <c r="L533" s="1491"/>
      <c r="M533" s="1544"/>
      <c r="N533" s="1544"/>
      <c r="O533" s="1544"/>
      <c r="P533" s="1491"/>
      <c r="Q533" s="1491"/>
      <c r="R533" s="1491"/>
      <c r="S533" s="1491"/>
      <c r="T533" s="1491"/>
      <c r="U533" s="1491"/>
    </row>
    <row r="534" spans="1:21" ht="15.75" customHeight="1">
      <c r="A534" s="1491"/>
      <c r="B534" s="1491"/>
      <c r="C534" s="1491"/>
      <c r="D534" s="1491"/>
      <c r="E534" s="1491"/>
      <c r="F534" s="1491"/>
      <c r="G534" s="1491"/>
      <c r="H534" s="1491"/>
      <c r="I534" s="1491"/>
      <c r="J534" s="1491"/>
      <c r="K534" s="1491"/>
      <c r="L534" s="1491"/>
      <c r="M534" s="1544"/>
      <c r="N534" s="1544"/>
      <c r="O534" s="1544"/>
      <c r="P534" s="1491"/>
      <c r="Q534" s="1491"/>
      <c r="R534" s="1491"/>
      <c r="S534" s="1491"/>
      <c r="T534" s="1491"/>
      <c r="U534" s="1491"/>
    </row>
    <row r="535" spans="1:21" ht="15.75" customHeight="1">
      <c r="A535" s="1491"/>
      <c r="B535" s="1491"/>
      <c r="C535" s="1491"/>
      <c r="D535" s="1491"/>
      <c r="E535" s="1491"/>
      <c r="F535" s="1491"/>
      <c r="G535" s="1491"/>
      <c r="H535" s="1491"/>
      <c r="I535" s="1491"/>
      <c r="J535" s="1491"/>
      <c r="K535" s="1491"/>
      <c r="L535" s="1491"/>
      <c r="M535" s="1544"/>
      <c r="N535" s="1544"/>
      <c r="O535" s="1544"/>
      <c r="P535" s="1491"/>
      <c r="Q535" s="1491"/>
      <c r="R535" s="1491"/>
      <c r="S535" s="1491"/>
      <c r="T535" s="1491"/>
      <c r="U535" s="1491"/>
    </row>
    <row r="536" spans="1:21" ht="15.75" customHeight="1">
      <c r="A536" s="1491"/>
      <c r="B536" s="1491"/>
      <c r="C536" s="1491"/>
      <c r="D536" s="1491"/>
      <c r="E536" s="1491"/>
      <c r="F536" s="1491"/>
      <c r="G536" s="1491"/>
      <c r="H536" s="1491"/>
      <c r="I536" s="1491"/>
      <c r="J536" s="1491"/>
      <c r="K536" s="1491"/>
      <c r="L536" s="1491"/>
      <c r="M536" s="1544"/>
      <c r="N536" s="1544"/>
      <c r="O536" s="1544"/>
      <c r="P536" s="1491"/>
      <c r="Q536" s="1491"/>
      <c r="R536" s="1491"/>
      <c r="S536" s="1491"/>
      <c r="T536" s="1491"/>
      <c r="U536" s="1491"/>
    </row>
    <row r="537" spans="1:21" ht="15.75" customHeight="1">
      <c r="A537" s="1491"/>
      <c r="B537" s="1491"/>
      <c r="C537" s="1491"/>
      <c r="D537" s="1491"/>
      <c r="E537" s="1491"/>
      <c r="F537" s="1491"/>
      <c r="G537" s="1491"/>
      <c r="H537" s="1491"/>
      <c r="I537" s="1491"/>
      <c r="J537" s="1491"/>
      <c r="K537" s="1491"/>
      <c r="L537" s="1491"/>
      <c r="M537" s="1544"/>
      <c r="N537" s="1544"/>
      <c r="O537" s="1544"/>
      <c r="P537" s="1491"/>
      <c r="Q537" s="1491"/>
      <c r="R537" s="1491"/>
      <c r="S537" s="1491"/>
      <c r="T537" s="1491"/>
      <c r="U537" s="1491"/>
    </row>
    <row r="538" spans="1:21" ht="15.75" customHeight="1">
      <c r="A538" s="1491"/>
      <c r="B538" s="1491"/>
      <c r="C538" s="1491"/>
      <c r="D538" s="1491"/>
      <c r="E538" s="1491"/>
      <c r="F538" s="1491"/>
      <c r="G538" s="1491"/>
      <c r="H538" s="1491"/>
      <c r="I538" s="1491"/>
      <c r="J538" s="1491"/>
      <c r="K538" s="1491"/>
      <c r="L538" s="1491"/>
      <c r="M538" s="1544"/>
      <c r="N538" s="1544"/>
      <c r="O538" s="1544"/>
      <c r="P538" s="1491"/>
      <c r="Q538" s="1491"/>
      <c r="R538" s="1491"/>
      <c r="S538" s="1491"/>
      <c r="T538" s="1491"/>
      <c r="U538" s="1491"/>
    </row>
    <row r="539" spans="1:21" ht="15.75" customHeight="1">
      <c r="A539" s="1491"/>
      <c r="B539" s="1491"/>
      <c r="C539" s="1491"/>
      <c r="D539" s="1491"/>
      <c r="E539" s="1491"/>
      <c r="F539" s="1491"/>
      <c r="G539" s="1491"/>
      <c r="H539" s="1491"/>
      <c r="I539" s="1491"/>
      <c r="J539" s="1491"/>
      <c r="K539" s="1491"/>
      <c r="L539" s="1491"/>
      <c r="M539" s="1544"/>
      <c r="N539" s="1544"/>
      <c r="O539" s="1544"/>
      <c r="P539" s="1491"/>
      <c r="Q539" s="1491"/>
      <c r="R539" s="1491"/>
      <c r="S539" s="1491"/>
      <c r="T539" s="1491"/>
      <c r="U539" s="1491"/>
    </row>
    <row r="540" spans="1:21" ht="15.75" customHeight="1">
      <c r="A540" s="1491"/>
      <c r="B540" s="1491"/>
      <c r="C540" s="1491"/>
      <c r="D540" s="1491"/>
      <c r="E540" s="1491"/>
      <c r="F540" s="1491"/>
      <c r="G540" s="1491"/>
      <c r="H540" s="1491"/>
      <c r="I540" s="1491"/>
      <c r="J540" s="1491"/>
      <c r="K540" s="1491"/>
      <c r="L540" s="1491"/>
      <c r="M540" s="1544"/>
      <c r="N540" s="1544"/>
      <c r="O540" s="1544"/>
      <c r="P540" s="1491"/>
      <c r="Q540" s="1491"/>
      <c r="R540" s="1491"/>
      <c r="S540" s="1491"/>
      <c r="T540" s="1491"/>
      <c r="U540" s="1491"/>
    </row>
    <row r="541" spans="1:21" ht="15.75" customHeight="1">
      <c r="A541" s="1491"/>
      <c r="B541" s="1491"/>
      <c r="C541" s="1491"/>
      <c r="D541" s="1491"/>
      <c r="E541" s="1491"/>
      <c r="F541" s="1491"/>
      <c r="G541" s="1491"/>
      <c r="H541" s="1491"/>
      <c r="I541" s="1491"/>
      <c r="J541" s="1491"/>
      <c r="K541" s="1491"/>
      <c r="L541" s="1491"/>
      <c r="M541" s="1544"/>
      <c r="N541" s="1544"/>
      <c r="O541" s="1544"/>
      <c r="P541" s="1491"/>
      <c r="Q541" s="1491"/>
      <c r="R541" s="1491"/>
      <c r="S541" s="1491"/>
      <c r="T541" s="1491"/>
      <c r="U541" s="1491"/>
    </row>
    <row r="542" spans="1:21" ht="15.75" customHeight="1">
      <c r="A542" s="1491"/>
      <c r="B542" s="1491"/>
      <c r="C542" s="1491"/>
      <c r="D542" s="1491"/>
      <c r="E542" s="1491"/>
      <c r="F542" s="1491"/>
      <c r="G542" s="1491"/>
      <c r="H542" s="1491"/>
      <c r="I542" s="1491"/>
      <c r="J542" s="1491"/>
      <c r="K542" s="1491"/>
      <c r="L542" s="1491"/>
      <c r="M542" s="1544"/>
      <c r="N542" s="1544"/>
      <c r="O542" s="1544"/>
      <c r="P542" s="1491"/>
      <c r="Q542" s="1491"/>
      <c r="R542" s="1491"/>
      <c r="S542" s="1491"/>
      <c r="T542" s="1491"/>
      <c r="U542" s="1491"/>
    </row>
    <row r="543" spans="1:21" ht="15.75" customHeight="1">
      <c r="A543" s="1491"/>
      <c r="B543" s="1491"/>
      <c r="C543" s="1491"/>
      <c r="D543" s="1491"/>
      <c r="E543" s="1491"/>
      <c r="F543" s="1491"/>
      <c r="G543" s="1491"/>
      <c r="H543" s="1491"/>
      <c r="I543" s="1491"/>
      <c r="J543" s="1491"/>
      <c r="K543" s="1491"/>
      <c r="L543" s="1491"/>
      <c r="M543" s="1544"/>
      <c r="N543" s="1544"/>
      <c r="O543" s="1544"/>
      <c r="P543" s="1491"/>
      <c r="Q543" s="1491"/>
      <c r="R543" s="1491"/>
      <c r="S543" s="1491"/>
      <c r="T543" s="1491"/>
      <c r="U543" s="1491"/>
    </row>
    <row r="544" spans="1:21" ht="15.75" customHeight="1">
      <c r="A544" s="1491"/>
      <c r="B544" s="1491"/>
      <c r="C544" s="1491"/>
      <c r="D544" s="1491"/>
      <c r="E544" s="1491"/>
      <c r="F544" s="1491"/>
      <c r="G544" s="1491"/>
      <c r="H544" s="1491"/>
      <c r="I544" s="1491"/>
      <c r="J544" s="1491"/>
      <c r="K544" s="1491"/>
      <c r="L544" s="1491"/>
      <c r="M544" s="1544"/>
      <c r="N544" s="1544"/>
      <c r="O544" s="1544"/>
      <c r="P544" s="1491"/>
      <c r="Q544" s="1491"/>
      <c r="R544" s="1491"/>
      <c r="S544" s="1491"/>
      <c r="T544" s="1491"/>
      <c r="U544" s="1491"/>
    </row>
    <row r="545" spans="1:21" ht="15.75" customHeight="1">
      <c r="A545" s="1491"/>
      <c r="B545" s="1491"/>
      <c r="C545" s="1491"/>
      <c r="D545" s="1491"/>
      <c r="E545" s="1491"/>
      <c r="F545" s="1491"/>
      <c r="G545" s="1491"/>
      <c r="H545" s="1491"/>
      <c r="I545" s="1491"/>
      <c r="J545" s="1491"/>
      <c r="K545" s="1491"/>
      <c r="L545" s="1491"/>
      <c r="M545" s="1544"/>
      <c r="N545" s="1544"/>
      <c r="O545" s="1544"/>
      <c r="P545" s="1491"/>
      <c r="Q545" s="1491"/>
      <c r="R545" s="1491"/>
      <c r="S545" s="1491"/>
      <c r="T545" s="1491"/>
      <c r="U545" s="1491"/>
    </row>
    <row r="546" spans="1:21" ht="15.75" customHeight="1">
      <c r="A546" s="1491"/>
      <c r="B546" s="1491"/>
      <c r="C546" s="1491"/>
      <c r="D546" s="1491"/>
      <c r="E546" s="1491"/>
      <c r="F546" s="1491"/>
      <c r="G546" s="1491"/>
      <c r="H546" s="1491"/>
      <c r="I546" s="1491"/>
      <c r="J546" s="1491"/>
      <c r="K546" s="1491"/>
      <c r="L546" s="1491"/>
      <c r="M546" s="1544"/>
      <c r="N546" s="1544"/>
      <c r="O546" s="1544"/>
      <c r="P546" s="1491"/>
      <c r="Q546" s="1491"/>
      <c r="R546" s="1491"/>
      <c r="S546" s="1491"/>
      <c r="T546" s="1491"/>
      <c r="U546" s="1491"/>
    </row>
    <row r="547" spans="1:21" ht="15.75" customHeight="1">
      <c r="A547" s="1491"/>
      <c r="B547" s="1491"/>
      <c r="C547" s="1491"/>
      <c r="D547" s="1491"/>
      <c r="E547" s="1491"/>
      <c r="F547" s="1491"/>
      <c r="G547" s="1491"/>
      <c r="H547" s="1491"/>
      <c r="I547" s="1491"/>
      <c r="J547" s="1491"/>
      <c r="K547" s="1491"/>
      <c r="L547" s="1491"/>
      <c r="M547" s="1544"/>
      <c r="N547" s="1544"/>
      <c r="O547" s="1544"/>
      <c r="P547" s="1491"/>
      <c r="Q547" s="1491"/>
      <c r="R547" s="1491"/>
      <c r="S547" s="1491"/>
      <c r="T547" s="1491"/>
      <c r="U547" s="1491"/>
    </row>
    <row r="548" spans="1:21" ht="15.75" customHeight="1">
      <c r="A548" s="1491"/>
      <c r="B548" s="1491"/>
      <c r="C548" s="1491"/>
      <c r="D548" s="1491"/>
      <c r="E548" s="1491"/>
      <c r="F548" s="1491"/>
      <c r="G548" s="1491"/>
      <c r="H548" s="1491"/>
      <c r="I548" s="1491"/>
      <c r="J548" s="1491"/>
      <c r="K548" s="1491"/>
      <c r="L548" s="1491"/>
      <c r="M548" s="1544"/>
      <c r="N548" s="1544"/>
      <c r="O548" s="1544"/>
      <c r="P548" s="1491"/>
      <c r="Q548" s="1491"/>
      <c r="R548" s="1491"/>
      <c r="S548" s="1491"/>
      <c r="T548" s="1491"/>
      <c r="U548" s="1491"/>
    </row>
    <row r="549" spans="1:21" ht="15.75" customHeight="1">
      <c r="A549" s="1491"/>
      <c r="B549" s="1491"/>
      <c r="C549" s="1491"/>
      <c r="D549" s="1491"/>
      <c r="E549" s="1491"/>
      <c r="F549" s="1491"/>
      <c r="G549" s="1491"/>
      <c r="H549" s="1491"/>
      <c r="I549" s="1491"/>
      <c r="J549" s="1491"/>
      <c r="K549" s="1491"/>
      <c r="L549" s="1491"/>
      <c r="M549" s="1544"/>
      <c r="N549" s="1544"/>
      <c r="O549" s="1544"/>
      <c r="P549" s="1491"/>
      <c r="Q549" s="1491"/>
      <c r="R549" s="1491"/>
      <c r="S549" s="1491"/>
      <c r="T549" s="1491"/>
      <c r="U549" s="1491"/>
    </row>
    <row r="550" spans="1:21" ht="15.75" customHeight="1">
      <c r="A550" s="1491"/>
      <c r="B550" s="1491"/>
      <c r="C550" s="1491"/>
      <c r="D550" s="1491"/>
      <c r="E550" s="1491"/>
      <c r="F550" s="1491"/>
      <c r="G550" s="1491"/>
      <c r="H550" s="1491"/>
      <c r="I550" s="1491"/>
      <c r="J550" s="1491"/>
      <c r="K550" s="1491"/>
      <c r="L550" s="1491"/>
      <c r="M550" s="1544"/>
      <c r="N550" s="1544"/>
      <c r="O550" s="1544"/>
      <c r="P550" s="1491"/>
      <c r="Q550" s="1491"/>
      <c r="R550" s="1491"/>
      <c r="S550" s="1491"/>
      <c r="T550" s="1491"/>
      <c r="U550" s="1491"/>
    </row>
    <row r="551" spans="1:21" ht="15.75" customHeight="1">
      <c r="A551" s="1491"/>
      <c r="B551" s="1491"/>
      <c r="C551" s="1491"/>
      <c r="D551" s="1491"/>
      <c r="E551" s="1491"/>
      <c r="F551" s="1491"/>
      <c r="G551" s="1491"/>
      <c r="H551" s="1491"/>
      <c r="I551" s="1491"/>
      <c r="J551" s="1491"/>
      <c r="K551" s="1491"/>
      <c r="L551" s="1491"/>
      <c r="M551" s="1544"/>
      <c r="N551" s="1544"/>
      <c r="O551" s="1544"/>
      <c r="P551" s="1491"/>
      <c r="Q551" s="1491"/>
      <c r="R551" s="1491"/>
      <c r="S551" s="1491"/>
      <c r="T551" s="1491"/>
      <c r="U551" s="1491"/>
    </row>
    <row r="552" spans="1:21" ht="15.75" customHeight="1">
      <c r="A552" s="1491"/>
      <c r="B552" s="1491"/>
      <c r="C552" s="1491"/>
      <c r="D552" s="1491"/>
      <c r="E552" s="1491"/>
      <c r="F552" s="1491"/>
      <c r="G552" s="1491"/>
      <c r="H552" s="1491"/>
      <c r="I552" s="1491"/>
      <c r="J552" s="1491"/>
      <c r="K552" s="1491"/>
      <c r="L552" s="1491"/>
      <c r="M552" s="1544"/>
      <c r="N552" s="1544"/>
      <c r="O552" s="1544"/>
      <c r="P552" s="1491"/>
      <c r="Q552" s="1491"/>
      <c r="R552" s="1491"/>
      <c r="S552" s="1491"/>
      <c r="T552" s="1491"/>
      <c r="U552" s="1491"/>
    </row>
    <row r="553" spans="1:21" ht="15.75" customHeight="1">
      <c r="A553" s="1491"/>
      <c r="B553" s="1491"/>
      <c r="C553" s="1491"/>
      <c r="D553" s="1491"/>
      <c r="E553" s="1491"/>
      <c r="F553" s="1491"/>
      <c r="G553" s="1491"/>
      <c r="H553" s="1491"/>
      <c r="I553" s="1491"/>
      <c r="J553" s="1491"/>
      <c r="K553" s="1491"/>
      <c r="L553" s="1491"/>
      <c r="M553" s="1544"/>
      <c r="N553" s="1544"/>
      <c r="O553" s="1544"/>
      <c r="P553" s="1491"/>
      <c r="Q553" s="1491"/>
      <c r="R553" s="1491"/>
      <c r="S553" s="1491"/>
      <c r="T553" s="1491"/>
      <c r="U553" s="1491"/>
    </row>
    <row r="554" spans="1:21" ht="15.75" customHeight="1">
      <c r="A554" s="1491"/>
      <c r="B554" s="1491"/>
      <c r="C554" s="1491"/>
      <c r="D554" s="1491"/>
      <c r="E554" s="1491"/>
      <c r="F554" s="1491"/>
      <c r="G554" s="1491"/>
      <c r="H554" s="1491"/>
      <c r="I554" s="1491"/>
      <c r="J554" s="1491"/>
      <c r="K554" s="1491"/>
      <c r="L554" s="1491"/>
      <c r="M554" s="1544"/>
      <c r="N554" s="1544"/>
      <c r="O554" s="1544"/>
      <c r="P554" s="1491"/>
      <c r="Q554" s="1491"/>
      <c r="R554" s="1491"/>
      <c r="S554" s="1491"/>
      <c r="T554" s="1491"/>
      <c r="U554" s="1491"/>
    </row>
    <row r="555" spans="1:21" ht="15.75" customHeight="1">
      <c r="A555" s="1491"/>
      <c r="B555" s="1491"/>
      <c r="C555" s="1491"/>
      <c r="D555" s="1491"/>
      <c r="E555" s="1491"/>
      <c r="F555" s="1491"/>
      <c r="G555" s="1491"/>
      <c r="H555" s="1491"/>
      <c r="I555" s="1491"/>
      <c r="J555" s="1491"/>
      <c r="K555" s="1491"/>
      <c r="L555" s="1491"/>
      <c r="M555" s="1544"/>
      <c r="N555" s="1544"/>
      <c r="O555" s="1544"/>
      <c r="P555" s="1491"/>
      <c r="Q555" s="1491"/>
      <c r="R555" s="1491"/>
      <c r="S555" s="1491"/>
      <c r="T555" s="1491"/>
      <c r="U555" s="1491"/>
    </row>
    <row r="556" spans="1:21" ht="15.75" customHeight="1">
      <c r="A556" s="1491"/>
      <c r="B556" s="1491"/>
      <c r="C556" s="1491"/>
      <c r="D556" s="1491"/>
      <c r="E556" s="1491"/>
      <c r="F556" s="1491"/>
      <c r="G556" s="1491"/>
      <c r="H556" s="1491"/>
      <c r="I556" s="1491"/>
      <c r="J556" s="1491"/>
      <c r="K556" s="1491"/>
      <c r="L556" s="1491"/>
      <c r="M556" s="1544"/>
      <c r="N556" s="1544"/>
      <c r="O556" s="1544"/>
      <c r="P556" s="1491"/>
      <c r="Q556" s="1491"/>
      <c r="R556" s="1491"/>
      <c r="S556" s="1491"/>
      <c r="T556" s="1491"/>
      <c r="U556" s="1491"/>
    </row>
    <row r="557" spans="1:21" ht="15.75" customHeight="1">
      <c r="A557" s="1491"/>
      <c r="B557" s="1491"/>
      <c r="C557" s="1491"/>
      <c r="D557" s="1491"/>
      <c r="E557" s="1491"/>
      <c r="F557" s="1491"/>
      <c r="G557" s="1491"/>
      <c r="H557" s="1491"/>
      <c r="I557" s="1491"/>
      <c r="J557" s="1491"/>
      <c r="K557" s="1491"/>
      <c r="L557" s="1491"/>
      <c r="M557" s="1544"/>
      <c r="N557" s="1544"/>
      <c r="O557" s="1544"/>
      <c r="P557" s="1491"/>
      <c r="Q557" s="1491"/>
      <c r="R557" s="1491"/>
      <c r="S557" s="1491"/>
      <c r="T557" s="1491"/>
      <c r="U557" s="1491"/>
    </row>
    <row r="558" spans="1:21" ht="15.75" customHeight="1">
      <c r="A558" s="1491"/>
      <c r="B558" s="1491"/>
      <c r="C558" s="1491"/>
      <c r="D558" s="1491"/>
      <c r="E558" s="1491"/>
      <c r="F558" s="1491"/>
      <c r="G558" s="1491"/>
      <c r="H558" s="1491"/>
      <c r="I558" s="1491"/>
      <c r="J558" s="1491"/>
      <c r="K558" s="1491"/>
      <c r="L558" s="1491"/>
      <c r="M558" s="1544"/>
      <c r="N558" s="1544"/>
      <c r="O558" s="1544"/>
      <c r="P558" s="1491"/>
      <c r="Q558" s="1491"/>
      <c r="R558" s="1491"/>
      <c r="S558" s="1491"/>
      <c r="T558" s="1491"/>
      <c r="U558" s="1491"/>
    </row>
    <row r="559" spans="1:21" ht="15.75" customHeight="1">
      <c r="A559" s="1491"/>
      <c r="B559" s="1491"/>
      <c r="C559" s="1491"/>
      <c r="D559" s="1491"/>
      <c r="E559" s="1491"/>
      <c r="F559" s="1491"/>
      <c r="G559" s="1491"/>
      <c r="H559" s="1491"/>
      <c r="I559" s="1491"/>
      <c r="J559" s="1491"/>
      <c r="K559" s="1491"/>
      <c r="L559" s="1491"/>
      <c r="M559" s="1544"/>
      <c r="N559" s="1544"/>
      <c r="O559" s="1544"/>
      <c r="P559" s="1491"/>
      <c r="Q559" s="1491"/>
      <c r="R559" s="1491"/>
      <c r="S559" s="1491"/>
      <c r="T559" s="1491"/>
      <c r="U559" s="1491"/>
    </row>
    <row r="560" spans="1:21" ht="15.75" customHeight="1">
      <c r="A560" s="1491"/>
      <c r="B560" s="1491"/>
      <c r="C560" s="1491"/>
      <c r="D560" s="1491"/>
      <c r="E560" s="1491"/>
      <c r="F560" s="1491"/>
      <c r="G560" s="1491"/>
      <c r="H560" s="1491"/>
      <c r="I560" s="1491"/>
      <c r="J560" s="1491"/>
      <c r="K560" s="1491"/>
      <c r="L560" s="1491"/>
      <c r="M560" s="1544"/>
      <c r="N560" s="1544"/>
      <c r="O560" s="1544"/>
      <c r="P560" s="1491"/>
      <c r="Q560" s="1491"/>
      <c r="R560" s="1491"/>
      <c r="S560" s="1491"/>
      <c r="T560" s="1491"/>
      <c r="U560" s="1491"/>
    </row>
    <row r="561" spans="1:21" ht="15.75" customHeight="1">
      <c r="A561" s="1491"/>
      <c r="B561" s="1491"/>
      <c r="C561" s="1491"/>
      <c r="D561" s="1491"/>
      <c r="E561" s="1491"/>
      <c r="F561" s="1491"/>
      <c r="G561" s="1491"/>
      <c r="H561" s="1491"/>
      <c r="I561" s="1491"/>
      <c r="J561" s="1491"/>
      <c r="K561" s="1491"/>
      <c r="L561" s="1491"/>
      <c r="M561" s="1544"/>
      <c r="N561" s="1544"/>
      <c r="O561" s="1544"/>
      <c r="P561" s="1491"/>
      <c r="Q561" s="1491"/>
      <c r="R561" s="1491"/>
      <c r="S561" s="1491"/>
      <c r="T561" s="1491"/>
      <c r="U561" s="1491"/>
    </row>
    <row r="562" spans="1:21" ht="15.75" customHeight="1">
      <c r="A562" s="1491"/>
      <c r="B562" s="1491"/>
      <c r="C562" s="1491"/>
      <c r="D562" s="1491"/>
      <c r="E562" s="1491"/>
      <c r="F562" s="1491"/>
      <c r="G562" s="1491"/>
      <c r="H562" s="1491"/>
      <c r="I562" s="1491"/>
      <c r="J562" s="1491"/>
      <c r="K562" s="1491"/>
      <c r="L562" s="1491"/>
      <c r="M562" s="1544"/>
      <c r="N562" s="1544"/>
      <c r="O562" s="1544"/>
      <c r="P562" s="1491"/>
      <c r="Q562" s="1491"/>
      <c r="R562" s="1491"/>
      <c r="S562" s="1491"/>
      <c r="T562" s="1491"/>
      <c r="U562" s="1491"/>
    </row>
    <row r="563" spans="1:21" ht="15.75" customHeight="1">
      <c r="A563" s="1491"/>
      <c r="B563" s="1491"/>
      <c r="C563" s="1491"/>
      <c r="D563" s="1491"/>
      <c r="E563" s="1491"/>
      <c r="F563" s="1491"/>
      <c r="G563" s="1491"/>
      <c r="H563" s="1491"/>
      <c r="I563" s="1491"/>
      <c r="J563" s="1491"/>
      <c r="K563" s="1491"/>
      <c r="L563" s="1491"/>
      <c r="M563" s="1544"/>
      <c r="N563" s="1544"/>
      <c r="O563" s="1544"/>
      <c r="P563" s="1491"/>
      <c r="Q563" s="1491"/>
      <c r="R563" s="1491"/>
      <c r="S563" s="1491"/>
      <c r="T563" s="1491"/>
      <c r="U563" s="1491"/>
    </row>
    <row r="564" spans="1:21" ht="15.75" customHeight="1">
      <c r="A564" s="1491"/>
      <c r="B564" s="1491"/>
      <c r="C564" s="1491"/>
      <c r="D564" s="1491"/>
      <c r="E564" s="1491"/>
      <c r="F564" s="1491"/>
      <c r="G564" s="1491"/>
      <c r="H564" s="1491"/>
      <c r="I564" s="1491"/>
      <c r="J564" s="1491"/>
      <c r="K564" s="1491"/>
      <c r="L564" s="1491"/>
      <c r="M564" s="1544"/>
      <c r="N564" s="1544"/>
      <c r="O564" s="1544"/>
      <c r="P564" s="1491"/>
      <c r="Q564" s="1491"/>
      <c r="R564" s="1491"/>
      <c r="S564" s="1491"/>
      <c r="T564" s="1491"/>
      <c r="U564" s="1491"/>
    </row>
    <row r="565" spans="1:21" ht="15.75" customHeight="1">
      <c r="A565" s="1491"/>
      <c r="B565" s="1491"/>
      <c r="C565" s="1491"/>
      <c r="D565" s="1491"/>
      <c r="E565" s="1491"/>
      <c r="F565" s="1491"/>
      <c r="G565" s="1491"/>
      <c r="H565" s="1491"/>
      <c r="I565" s="1491"/>
      <c r="J565" s="1491"/>
      <c r="K565" s="1491"/>
      <c r="L565" s="1491"/>
      <c r="M565" s="1544"/>
      <c r="N565" s="1544"/>
      <c r="O565" s="1544"/>
      <c r="P565" s="1491"/>
      <c r="Q565" s="1491"/>
      <c r="R565" s="1491"/>
      <c r="S565" s="1491"/>
      <c r="T565" s="1491"/>
      <c r="U565" s="1491"/>
    </row>
    <row r="566" spans="1:21" ht="15.75" customHeight="1">
      <c r="A566" s="1491"/>
      <c r="B566" s="1491"/>
      <c r="C566" s="1491"/>
      <c r="D566" s="1491"/>
      <c r="E566" s="1491"/>
      <c r="F566" s="1491"/>
      <c r="G566" s="1491"/>
      <c r="H566" s="1491"/>
      <c r="I566" s="1491"/>
      <c r="J566" s="1491"/>
      <c r="K566" s="1491"/>
      <c r="L566" s="1491"/>
      <c r="M566" s="1544"/>
      <c r="N566" s="1544"/>
      <c r="O566" s="1544"/>
      <c r="P566" s="1491"/>
      <c r="Q566" s="1491"/>
      <c r="R566" s="1491"/>
      <c r="S566" s="1491"/>
      <c r="T566" s="1491"/>
      <c r="U566" s="1491"/>
    </row>
    <row r="567" spans="1:21" ht="15.75" customHeight="1">
      <c r="A567" s="1491"/>
      <c r="B567" s="1491"/>
      <c r="C567" s="1491"/>
      <c r="D567" s="1491"/>
      <c r="E567" s="1491"/>
      <c r="F567" s="1491"/>
      <c r="G567" s="1491"/>
      <c r="H567" s="1491"/>
      <c r="I567" s="1491"/>
      <c r="J567" s="1491"/>
      <c r="K567" s="1491"/>
      <c r="L567" s="1491"/>
      <c r="M567" s="1544"/>
      <c r="N567" s="1544"/>
      <c r="O567" s="1544"/>
      <c r="P567" s="1491"/>
      <c r="Q567" s="1491"/>
      <c r="R567" s="1491"/>
      <c r="S567" s="1491"/>
      <c r="T567" s="1491"/>
      <c r="U567" s="1491"/>
    </row>
    <row r="568" spans="1:21" ht="15.75" customHeight="1">
      <c r="A568" s="1491"/>
      <c r="B568" s="1491"/>
      <c r="C568" s="1491"/>
      <c r="D568" s="1491"/>
      <c r="E568" s="1491"/>
      <c r="F568" s="1491"/>
      <c r="G568" s="1491"/>
      <c r="H568" s="1491"/>
      <c r="I568" s="1491"/>
      <c r="J568" s="1491"/>
      <c r="K568" s="1491"/>
      <c r="L568" s="1491"/>
      <c r="M568" s="1544"/>
      <c r="N568" s="1544"/>
      <c r="O568" s="1544"/>
      <c r="P568" s="1491"/>
      <c r="Q568" s="1491"/>
      <c r="R568" s="1491"/>
      <c r="S568" s="1491"/>
      <c r="T568" s="1491"/>
      <c r="U568" s="1491"/>
    </row>
    <row r="569" spans="1:21" ht="15.75" customHeight="1">
      <c r="A569" s="1491"/>
      <c r="B569" s="1491"/>
      <c r="C569" s="1491"/>
      <c r="D569" s="1491"/>
      <c r="E569" s="1491"/>
      <c r="F569" s="1491"/>
      <c r="G569" s="1491"/>
      <c r="H569" s="1491"/>
      <c r="I569" s="1491"/>
      <c r="J569" s="1491"/>
      <c r="K569" s="1491"/>
      <c r="L569" s="1491"/>
      <c r="M569" s="1544"/>
      <c r="N569" s="1544"/>
      <c r="O569" s="1544"/>
      <c r="P569" s="1491"/>
      <c r="Q569" s="1491"/>
      <c r="R569" s="1491"/>
      <c r="S569" s="1491"/>
      <c r="T569" s="1491"/>
      <c r="U569" s="1491"/>
    </row>
    <row r="570" spans="1:21" ht="15.75" customHeight="1">
      <c r="A570" s="1491"/>
      <c r="B570" s="1491"/>
      <c r="C570" s="1491"/>
      <c r="D570" s="1491"/>
      <c r="E570" s="1491"/>
      <c r="F570" s="1491"/>
      <c r="G570" s="1491"/>
      <c r="H570" s="1491"/>
      <c r="I570" s="1491"/>
      <c r="J570" s="1491"/>
      <c r="K570" s="1491"/>
      <c r="L570" s="1491"/>
      <c r="M570" s="1544"/>
      <c r="N570" s="1544"/>
      <c r="O570" s="1544"/>
      <c r="P570" s="1491"/>
      <c r="Q570" s="1491"/>
      <c r="R570" s="1491"/>
      <c r="S570" s="1491"/>
      <c r="T570" s="1491"/>
      <c r="U570" s="1491"/>
    </row>
    <row r="571" spans="1:21" ht="15.75" customHeight="1">
      <c r="A571" s="1491"/>
      <c r="B571" s="1491"/>
      <c r="C571" s="1491"/>
      <c r="D571" s="1491"/>
      <c r="E571" s="1491"/>
      <c r="F571" s="1491"/>
      <c r="G571" s="1491"/>
      <c r="H571" s="1491"/>
      <c r="I571" s="1491"/>
      <c r="J571" s="1491"/>
      <c r="K571" s="1491"/>
      <c r="L571" s="1491"/>
      <c r="M571" s="1544"/>
      <c r="N571" s="1544"/>
      <c r="O571" s="1544"/>
      <c r="P571" s="1491"/>
      <c r="Q571" s="1491"/>
      <c r="R571" s="1491"/>
      <c r="S571" s="1491"/>
      <c r="T571" s="1491"/>
      <c r="U571" s="1491"/>
    </row>
    <row r="572" spans="1:21" ht="15.75" customHeight="1">
      <c r="A572" s="1491"/>
      <c r="B572" s="1491"/>
      <c r="C572" s="1491"/>
      <c r="D572" s="1491"/>
      <c r="E572" s="1491"/>
      <c r="F572" s="1491"/>
      <c r="G572" s="1491"/>
      <c r="H572" s="1491"/>
      <c r="I572" s="1491"/>
      <c r="J572" s="1491"/>
      <c r="K572" s="1491"/>
      <c r="L572" s="1491"/>
      <c r="M572" s="1544"/>
      <c r="N572" s="1544"/>
      <c r="O572" s="1544"/>
      <c r="P572" s="1491"/>
      <c r="Q572" s="1491"/>
      <c r="R572" s="1491"/>
      <c r="S572" s="1491"/>
      <c r="T572" s="1491"/>
      <c r="U572" s="1491"/>
    </row>
    <row r="573" spans="1:21" ht="15.75" customHeight="1">
      <c r="A573" s="1491"/>
      <c r="B573" s="1491"/>
      <c r="C573" s="1491"/>
      <c r="D573" s="1491"/>
      <c r="E573" s="1491"/>
      <c r="F573" s="1491"/>
      <c r="G573" s="1491"/>
      <c r="H573" s="1491"/>
      <c r="I573" s="1491"/>
      <c r="J573" s="1491"/>
      <c r="K573" s="1491"/>
      <c r="L573" s="1491"/>
      <c r="M573" s="1544"/>
      <c r="N573" s="1544"/>
      <c r="O573" s="1544"/>
      <c r="P573" s="1491"/>
      <c r="Q573" s="1491"/>
      <c r="R573" s="1491"/>
      <c r="S573" s="1491"/>
      <c r="T573" s="1491"/>
      <c r="U573" s="1491"/>
    </row>
    <row r="574" spans="1:21" ht="15.75" customHeight="1">
      <c r="A574" s="1491"/>
      <c r="B574" s="1491"/>
      <c r="C574" s="1491"/>
      <c r="D574" s="1491"/>
      <c r="E574" s="1491"/>
      <c r="F574" s="1491"/>
      <c r="G574" s="1491"/>
      <c r="H574" s="1491"/>
      <c r="I574" s="1491"/>
      <c r="J574" s="1491"/>
      <c r="K574" s="1491"/>
      <c r="L574" s="1491"/>
      <c r="M574" s="1544"/>
      <c r="N574" s="1544"/>
      <c r="O574" s="1544"/>
      <c r="P574" s="1491"/>
      <c r="Q574" s="1491"/>
      <c r="R574" s="1491"/>
      <c r="S574" s="1491"/>
      <c r="T574" s="1491"/>
      <c r="U574" s="1491"/>
    </row>
    <row r="575" spans="1:21" ht="15.75" customHeight="1">
      <c r="A575" s="1491"/>
      <c r="B575" s="1491"/>
      <c r="C575" s="1491"/>
      <c r="D575" s="1491"/>
      <c r="E575" s="1491"/>
      <c r="F575" s="1491"/>
      <c r="G575" s="1491"/>
      <c r="H575" s="1491"/>
      <c r="I575" s="1491"/>
      <c r="J575" s="1491"/>
      <c r="K575" s="1491"/>
      <c r="L575" s="1491"/>
      <c r="M575" s="1544"/>
      <c r="N575" s="1544"/>
      <c r="O575" s="1544"/>
      <c r="P575" s="1491"/>
      <c r="Q575" s="1491"/>
      <c r="R575" s="1491"/>
      <c r="S575" s="1491"/>
      <c r="T575" s="1491"/>
      <c r="U575" s="1491"/>
    </row>
    <row r="576" spans="1:21" ht="15.75" customHeight="1">
      <c r="A576" s="1491"/>
      <c r="B576" s="1491"/>
      <c r="C576" s="1491"/>
      <c r="D576" s="1491"/>
      <c r="E576" s="1491"/>
      <c r="F576" s="1491"/>
      <c r="G576" s="1491"/>
      <c r="H576" s="1491"/>
      <c r="I576" s="1491"/>
      <c r="J576" s="1491"/>
      <c r="K576" s="1491"/>
      <c r="L576" s="1491"/>
      <c r="M576" s="1544"/>
      <c r="N576" s="1544"/>
      <c r="O576" s="1544"/>
      <c r="P576" s="1491"/>
      <c r="Q576" s="1491"/>
      <c r="R576" s="1491"/>
      <c r="S576" s="1491"/>
      <c r="T576" s="1491"/>
      <c r="U576" s="1491"/>
    </row>
    <row r="577" spans="1:21" ht="15.75" customHeight="1">
      <c r="A577" s="1491"/>
      <c r="B577" s="1491"/>
      <c r="C577" s="1491"/>
      <c r="D577" s="1491"/>
      <c r="E577" s="1491"/>
      <c r="F577" s="1491"/>
      <c r="G577" s="1491"/>
      <c r="H577" s="1491"/>
      <c r="I577" s="1491"/>
      <c r="J577" s="1491"/>
      <c r="K577" s="1491"/>
      <c r="L577" s="1491"/>
      <c r="M577" s="1544"/>
      <c r="N577" s="1544"/>
      <c r="O577" s="1544"/>
      <c r="P577" s="1491"/>
      <c r="Q577" s="1491"/>
      <c r="R577" s="1491"/>
      <c r="S577" s="1491"/>
      <c r="T577" s="1491"/>
      <c r="U577" s="1491"/>
    </row>
    <row r="578" spans="1:21" ht="15.75" customHeight="1">
      <c r="A578" s="1491"/>
      <c r="B578" s="1491"/>
      <c r="C578" s="1491"/>
      <c r="D578" s="1491"/>
      <c r="E578" s="1491"/>
      <c r="F578" s="1491"/>
      <c r="G578" s="1491"/>
      <c r="H578" s="1491"/>
      <c r="I578" s="1491"/>
      <c r="J578" s="1491"/>
      <c r="K578" s="1491"/>
      <c r="L578" s="1491"/>
      <c r="M578" s="1544"/>
      <c r="N578" s="1544"/>
      <c r="O578" s="1544"/>
      <c r="P578" s="1491"/>
      <c r="Q578" s="1491"/>
      <c r="R578" s="1491"/>
      <c r="S578" s="1491"/>
      <c r="T578" s="1491"/>
      <c r="U578" s="1491"/>
    </row>
    <row r="579" spans="1:21" ht="15.75" customHeight="1">
      <c r="A579" s="1491"/>
      <c r="B579" s="1491"/>
      <c r="C579" s="1491"/>
      <c r="D579" s="1491"/>
      <c r="E579" s="1491"/>
      <c r="F579" s="1491"/>
      <c r="G579" s="1491"/>
      <c r="H579" s="1491"/>
      <c r="I579" s="1491"/>
      <c r="J579" s="1491"/>
      <c r="K579" s="1491"/>
      <c r="L579" s="1491"/>
      <c r="M579" s="1544"/>
      <c r="N579" s="1544"/>
      <c r="O579" s="1544"/>
      <c r="P579" s="1491"/>
      <c r="Q579" s="1491"/>
      <c r="R579" s="1491"/>
      <c r="S579" s="1491"/>
      <c r="T579" s="1491"/>
      <c r="U579" s="1491"/>
    </row>
    <row r="580" spans="1:21" ht="15.75" customHeight="1">
      <c r="A580" s="1491"/>
      <c r="B580" s="1491"/>
      <c r="C580" s="1491"/>
      <c r="D580" s="1491"/>
      <c r="E580" s="1491"/>
      <c r="F580" s="1491"/>
      <c r="G580" s="1491"/>
      <c r="H580" s="1491"/>
      <c r="I580" s="1491"/>
      <c r="J580" s="1491"/>
      <c r="K580" s="1491"/>
      <c r="L580" s="1491"/>
      <c r="M580" s="1544"/>
      <c r="N580" s="1544"/>
      <c r="O580" s="1544"/>
      <c r="P580" s="1491"/>
      <c r="Q580" s="1491"/>
      <c r="R580" s="1491"/>
      <c r="S580" s="1491"/>
      <c r="T580" s="1491"/>
      <c r="U580" s="1491"/>
    </row>
    <row r="581" spans="1:21" ht="15.75" customHeight="1">
      <c r="A581" s="1491"/>
      <c r="B581" s="1491"/>
      <c r="C581" s="1491"/>
      <c r="D581" s="1491"/>
      <c r="E581" s="1491"/>
      <c r="F581" s="1491"/>
      <c r="G581" s="1491"/>
      <c r="H581" s="1491"/>
      <c r="I581" s="1491"/>
      <c r="J581" s="1491"/>
      <c r="K581" s="1491"/>
      <c r="L581" s="1491"/>
      <c r="M581" s="1544"/>
      <c r="N581" s="1544"/>
      <c r="O581" s="1544"/>
      <c r="P581" s="1491"/>
      <c r="Q581" s="1491"/>
      <c r="R581" s="1491"/>
      <c r="S581" s="1491"/>
      <c r="T581" s="1491"/>
      <c r="U581" s="1491"/>
    </row>
    <row r="582" spans="1:21" ht="15.75" customHeight="1">
      <c r="A582" s="1491"/>
      <c r="B582" s="1491"/>
      <c r="C582" s="1491"/>
      <c r="D582" s="1491"/>
      <c r="E582" s="1491"/>
      <c r="F582" s="1491"/>
      <c r="G582" s="1491"/>
      <c r="H582" s="1491"/>
      <c r="I582" s="1491"/>
      <c r="J582" s="1491"/>
      <c r="K582" s="1491"/>
      <c r="L582" s="1491"/>
      <c r="M582" s="1544"/>
      <c r="N582" s="1544"/>
      <c r="O582" s="1544"/>
      <c r="P582" s="1491"/>
      <c r="Q582" s="1491"/>
      <c r="R582" s="1491"/>
      <c r="S582" s="1491"/>
      <c r="T582" s="1491"/>
      <c r="U582" s="1491"/>
    </row>
    <row r="583" spans="1:21" ht="15.75" customHeight="1">
      <c r="A583" s="1491"/>
      <c r="B583" s="1491"/>
      <c r="C583" s="1491"/>
      <c r="D583" s="1491"/>
      <c r="E583" s="1491"/>
      <c r="F583" s="1491"/>
      <c r="G583" s="1491"/>
      <c r="H583" s="1491"/>
      <c r="I583" s="1491"/>
      <c r="J583" s="1491"/>
      <c r="K583" s="1491"/>
      <c r="L583" s="1491"/>
      <c r="M583" s="1544"/>
      <c r="N583" s="1544"/>
      <c r="O583" s="1544"/>
      <c r="P583" s="1491"/>
      <c r="Q583" s="1491"/>
      <c r="R583" s="1491"/>
      <c r="S583" s="1491"/>
      <c r="T583" s="1491"/>
      <c r="U583" s="1491"/>
    </row>
    <row r="584" spans="1:21" ht="15.75" customHeight="1">
      <c r="A584" s="1491"/>
      <c r="B584" s="1491"/>
      <c r="C584" s="1491"/>
      <c r="D584" s="1491"/>
      <c r="E584" s="1491"/>
      <c r="F584" s="1491"/>
      <c r="G584" s="1491"/>
      <c r="H584" s="1491"/>
      <c r="I584" s="1491"/>
      <c r="J584" s="1491"/>
      <c r="K584" s="1491"/>
      <c r="L584" s="1491"/>
      <c r="M584" s="1544"/>
      <c r="N584" s="1544"/>
      <c r="O584" s="1544"/>
      <c r="P584" s="1491"/>
      <c r="Q584" s="1491"/>
      <c r="R584" s="1491"/>
      <c r="S584" s="1491"/>
      <c r="T584" s="1491"/>
      <c r="U584" s="1491"/>
    </row>
    <row r="585" spans="1:21" ht="15.75" customHeight="1">
      <c r="A585" s="1491"/>
      <c r="B585" s="1491"/>
      <c r="C585" s="1491"/>
      <c r="D585" s="1491"/>
      <c r="E585" s="1491"/>
      <c r="F585" s="1491"/>
      <c r="G585" s="1491"/>
      <c r="H585" s="1491"/>
      <c r="I585" s="1491"/>
      <c r="J585" s="1491"/>
      <c r="K585" s="1491"/>
      <c r="L585" s="1491"/>
      <c r="M585" s="1544"/>
      <c r="N585" s="1544"/>
      <c r="O585" s="1544"/>
      <c r="P585" s="1491"/>
      <c r="Q585" s="1491"/>
      <c r="R585" s="1491"/>
      <c r="S585" s="1491"/>
      <c r="T585" s="1491"/>
      <c r="U585" s="1491"/>
    </row>
    <row r="586" spans="1:21" ht="15.75" customHeight="1">
      <c r="A586" s="1491"/>
      <c r="B586" s="1491"/>
      <c r="C586" s="1491"/>
      <c r="D586" s="1491"/>
      <c r="E586" s="1491"/>
      <c r="F586" s="1491"/>
      <c r="G586" s="1491"/>
      <c r="H586" s="1491"/>
      <c r="I586" s="1491"/>
      <c r="J586" s="1491"/>
      <c r="K586" s="1491"/>
      <c r="L586" s="1491"/>
      <c r="M586" s="1544"/>
      <c r="N586" s="1544"/>
      <c r="O586" s="1544"/>
      <c r="P586" s="1491"/>
      <c r="Q586" s="1491"/>
      <c r="R586" s="1491"/>
      <c r="S586" s="1491"/>
      <c r="T586" s="1491"/>
      <c r="U586" s="1491"/>
    </row>
    <row r="587" spans="1:21" ht="15.75" customHeight="1">
      <c r="A587" s="1491"/>
      <c r="B587" s="1491"/>
      <c r="C587" s="1491"/>
      <c r="D587" s="1491"/>
      <c r="E587" s="1491"/>
      <c r="F587" s="1491"/>
      <c r="G587" s="1491"/>
      <c r="H587" s="1491"/>
      <c r="I587" s="1491"/>
      <c r="J587" s="1491"/>
      <c r="K587" s="1491"/>
      <c r="L587" s="1491"/>
      <c r="M587" s="1544"/>
      <c r="N587" s="1544"/>
      <c r="O587" s="1544"/>
      <c r="P587" s="1491"/>
      <c r="Q587" s="1491"/>
      <c r="R587" s="1491"/>
      <c r="S587" s="1491"/>
      <c r="T587" s="1491"/>
      <c r="U587" s="1491"/>
    </row>
    <row r="588" spans="1:21" ht="15.75" customHeight="1">
      <c r="A588" s="1491"/>
      <c r="B588" s="1491"/>
      <c r="C588" s="1491"/>
      <c r="D588" s="1491"/>
      <c r="E588" s="1491"/>
      <c r="F588" s="1491"/>
      <c r="G588" s="1491"/>
      <c r="H588" s="1491"/>
      <c r="I588" s="1491"/>
      <c r="J588" s="1491"/>
      <c r="K588" s="1491"/>
      <c r="L588" s="1491"/>
      <c r="M588" s="1544"/>
      <c r="N588" s="1544"/>
      <c r="O588" s="1544"/>
      <c r="P588" s="1491"/>
      <c r="Q588" s="1491"/>
      <c r="R588" s="1491"/>
      <c r="S588" s="1491"/>
      <c r="T588" s="1491"/>
      <c r="U588" s="1491"/>
    </row>
    <row r="589" spans="1:21" ht="15.75" customHeight="1">
      <c r="A589" s="1491"/>
      <c r="B589" s="1491"/>
      <c r="C589" s="1491"/>
      <c r="D589" s="1491"/>
      <c r="E589" s="1491"/>
      <c r="F589" s="1491"/>
      <c r="G589" s="1491"/>
      <c r="H589" s="1491"/>
      <c r="I589" s="1491"/>
      <c r="J589" s="1491"/>
      <c r="K589" s="1491"/>
      <c r="L589" s="1491"/>
      <c r="M589" s="1544"/>
      <c r="N589" s="1544"/>
      <c r="O589" s="1544"/>
      <c r="P589" s="1491"/>
      <c r="Q589" s="1491"/>
      <c r="R589" s="1491"/>
      <c r="S589" s="1491"/>
      <c r="T589" s="1491"/>
      <c r="U589" s="1491"/>
    </row>
    <row r="590" spans="1:21" ht="15.75" customHeight="1">
      <c r="A590" s="1491"/>
      <c r="B590" s="1491"/>
      <c r="C590" s="1491"/>
      <c r="D590" s="1491"/>
      <c r="E590" s="1491"/>
      <c r="F590" s="1491"/>
      <c r="G590" s="1491"/>
      <c r="H590" s="1491"/>
      <c r="I590" s="1491"/>
      <c r="J590" s="1491"/>
      <c r="K590" s="1491"/>
      <c r="L590" s="1491"/>
      <c r="M590" s="1544"/>
      <c r="N590" s="1544"/>
      <c r="O590" s="1544"/>
      <c r="P590" s="1491"/>
      <c r="Q590" s="1491"/>
      <c r="R590" s="1491"/>
      <c r="S590" s="1491"/>
      <c r="T590" s="1491"/>
      <c r="U590" s="1491"/>
    </row>
    <row r="591" spans="1:21" ht="15.75" customHeight="1">
      <c r="A591" s="1491"/>
      <c r="B591" s="1491"/>
      <c r="C591" s="1491"/>
      <c r="D591" s="1491"/>
      <c r="E591" s="1491"/>
      <c r="F591" s="1491"/>
      <c r="G591" s="1491"/>
      <c r="H591" s="1491"/>
      <c r="I591" s="1491"/>
      <c r="J591" s="1491"/>
      <c r="K591" s="1491"/>
      <c r="L591" s="1491"/>
      <c r="M591" s="1544"/>
      <c r="N591" s="1544"/>
      <c r="O591" s="1544"/>
      <c r="P591" s="1491"/>
      <c r="Q591" s="1491"/>
      <c r="R591" s="1491"/>
      <c r="S591" s="1491"/>
      <c r="T591" s="1491"/>
      <c r="U591" s="1491"/>
    </row>
    <row r="592" spans="1:21" ht="15.75" customHeight="1">
      <c r="A592" s="1491"/>
      <c r="B592" s="1491"/>
      <c r="C592" s="1491"/>
      <c r="D592" s="1491"/>
      <c r="E592" s="1491"/>
      <c r="F592" s="1491"/>
      <c r="G592" s="1491"/>
      <c r="H592" s="1491"/>
      <c r="I592" s="1491"/>
      <c r="J592" s="1491"/>
      <c r="K592" s="1491"/>
      <c r="L592" s="1491"/>
      <c r="M592" s="1544"/>
      <c r="N592" s="1544"/>
      <c r="O592" s="1544"/>
      <c r="P592" s="1491"/>
      <c r="Q592" s="1491"/>
      <c r="R592" s="1491"/>
      <c r="S592" s="1491"/>
      <c r="T592" s="1491"/>
      <c r="U592" s="1491"/>
    </row>
    <row r="593" spans="1:21" ht="15.75" customHeight="1">
      <c r="A593" s="1491"/>
      <c r="B593" s="1491"/>
      <c r="C593" s="1491"/>
      <c r="D593" s="1491"/>
      <c r="E593" s="1491"/>
      <c r="F593" s="1491"/>
      <c r="G593" s="1491"/>
      <c r="H593" s="1491"/>
      <c r="I593" s="1491"/>
      <c r="J593" s="1491"/>
      <c r="K593" s="1491"/>
      <c r="L593" s="1491"/>
      <c r="M593" s="1544"/>
      <c r="N593" s="1544"/>
      <c r="O593" s="1544"/>
      <c r="P593" s="1491"/>
      <c r="Q593" s="1491"/>
      <c r="R593" s="1491"/>
      <c r="S593" s="1491"/>
      <c r="T593" s="1491"/>
      <c r="U593" s="1491"/>
    </row>
    <row r="594" spans="1:21" ht="15.75" customHeight="1">
      <c r="A594" s="1491"/>
      <c r="B594" s="1491"/>
      <c r="C594" s="1491"/>
      <c r="D594" s="1491"/>
      <c r="E594" s="1491"/>
      <c r="F594" s="1491"/>
      <c r="G594" s="1491"/>
      <c r="H594" s="1491"/>
      <c r="I594" s="1491"/>
      <c r="J594" s="1491"/>
      <c r="K594" s="1491"/>
      <c r="L594" s="1491"/>
      <c r="M594" s="1544"/>
      <c r="N594" s="1544"/>
      <c r="O594" s="1544"/>
      <c r="P594" s="1491"/>
      <c r="Q594" s="1491"/>
      <c r="R594" s="1491"/>
      <c r="S594" s="1491"/>
      <c r="T594" s="1491"/>
      <c r="U594" s="1491"/>
    </row>
    <row r="595" spans="1:21" ht="15.75" customHeight="1">
      <c r="A595" s="1491"/>
      <c r="B595" s="1491"/>
      <c r="C595" s="1491"/>
      <c r="D595" s="1491"/>
      <c r="E595" s="1491"/>
      <c r="F595" s="1491"/>
      <c r="G595" s="1491"/>
      <c r="H595" s="1491"/>
      <c r="I595" s="1491"/>
      <c r="J595" s="1491"/>
      <c r="K595" s="1491"/>
      <c r="L595" s="1491"/>
      <c r="M595" s="1544"/>
      <c r="N595" s="1544"/>
      <c r="O595" s="1544"/>
      <c r="P595" s="1491"/>
      <c r="Q595" s="1491"/>
      <c r="R595" s="1491"/>
      <c r="S595" s="1491"/>
      <c r="T595" s="1491"/>
      <c r="U595" s="1491"/>
    </row>
    <row r="596" spans="1:21" ht="15.75" customHeight="1">
      <c r="A596" s="1491"/>
      <c r="B596" s="1491"/>
      <c r="C596" s="1491"/>
      <c r="D596" s="1491"/>
      <c r="E596" s="1491"/>
      <c r="F596" s="1491"/>
      <c r="G596" s="1491"/>
      <c r="H596" s="1491"/>
      <c r="I596" s="1491"/>
      <c r="J596" s="1491"/>
      <c r="K596" s="1491"/>
      <c r="L596" s="1491"/>
      <c r="M596" s="1544"/>
      <c r="N596" s="1544"/>
      <c r="O596" s="1544"/>
      <c r="P596" s="1491"/>
      <c r="Q596" s="1491"/>
      <c r="R596" s="1491"/>
      <c r="S596" s="1491"/>
      <c r="T596" s="1491"/>
      <c r="U596" s="1491"/>
    </row>
    <row r="597" spans="1:21" ht="15.75" customHeight="1">
      <c r="A597" s="1491"/>
      <c r="B597" s="1491"/>
      <c r="C597" s="1491"/>
      <c r="D597" s="1491"/>
      <c r="E597" s="1491"/>
      <c r="F597" s="1491"/>
      <c r="G597" s="1491"/>
      <c r="H597" s="1491"/>
      <c r="I597" s="1491"/>
      <c r="J597" s="1491"/>
      <c r="K597" s="1491"/>
      <c r="L597" s="1491"/>
      <c r="M597" s="1544"/>
      <c r="N597" s="1544"/>
      <c r="O597" s="1544"/>
      <c r="P597" s="1491"/>
      <c r="Q597" s="1491"/>
      <c r="R597" s="1491"/>
      <c r="S597" s="1491"/>
      <c r="T597" s="1491"/>
      <c r="U597" s="1491"/>
    </row>
    <row r="598" spans="1:21" ht="15.75" customHeight="1">
      <c r="A598" s="1491"/>
      <c r="B598" s="1491"/>
      <c r="C598" s="1491"/>
      <c r="D598" s="1491"/>
      <c r="E598" s="1491"/>
      <c r="F598" s="1491"/>
      <c r="G598" s="1491"/>
      <c r="H598" s="1491"/>
      <c r="I598" s="1491"/>
      <c r="J598" s="1491"/>
      <c r="K598" s="1491"/>
      <c r="L598" s="1491"/>
      <c r="M598" s="1544"/>
      <c r="N598" s="1544"/>
      <c r="O598" s="1544"/>
      <c r="P598" s="1491"/>
      <c r="Q598" s="1491"/>
      <c r="R598" s="1491"/>
      <c r="S598" s="1491"/>
      <c r="T598" s="1491"/>
      <c r="U598" s="1491"/>
    </row>
    <row r="599" spans="1:21" ht="15.75" customHeight="1">
      <c r="A599" s="1491"/>
      <c r="B599" s="1491"/>
      <c r="C599" s="1491"/>
      <c r="D599" s="1491"/>
      <c r="E599" s="1491"/>
      <c r="F599" s="1491"/>
      <c r="G599" s="1491"/>
      <c r="H599" s="1491"/>
      <c r="I599" s="1491"/>
      <c r="J599" s="1491"/>
      <c r="K599" s="1491"/>
      <c r="L599" s="1491"/>
      <c r="M599" s="1544"/>
      <c r="N599" s="1544"/>
      <c r="O599" s="1544"/>
      <c r="P599" s="1491"/>
      <c r="Q599" s="1491"/>
      <c r="R599" s="1491"/>
      <c r="S599" s="1491"/>
      <c r="T599" s="1491"/>
      <c r="U599" s="1491"/>
    </row>
    <row r="600" spans="1:21" ht="15.75" customHeight="1">
      <c r="A600" s="1491"/>
      <c r="B600" s="1491"/>
      <c r="C600" s="1491"/>
      <c r="D600" s="1491"/>
      <c r="E600" s="1491"/>
      <c r="F600" s="1491"/>
      <c r="G600" s="1491"/>
      <c r="H600" s="1491"/>
      <c r="I600" s="1491"/>
      <c r="J600" s="1491"/>
      <c r="K600" s="1491"/>
      <c r="L600" s="1491"/>
      <c r="M600" s="1544"/>
      <c r="N600" s="1544"/>
      <c r="O600" s="1544"/>
      <c r="P600" s="1491"/>
      <c r="Q600" s="1491"/>
      <c r="R600" s="1491"/>
      <c r="S600" s="1491"/>
      <c r="T600" s="1491"/>
      <c r="U600" s="1491"/>
    </row>
    <row r="601" spans="1:21" ht="15.75" customHeight="1">
      <c r="A601" s="1491"/>
      <c r="B601" s="1491"/>
      <c r="C601" s="1491"/>
      <c r="D601" s="1491"/>
      <c r="E601" s="1491"/>
      <c r="F601" s="1491"/>
      <c r="G601" s="1491"/>
      <c r="H601" s="1491"/>
      <c r="I601" s="1491"/>
      <c r="J601" s="1491"/>
      <c r="K601" s="1491"/>
      <c r="L601" s="1491"/>
      <c r="M601" s="1544"/>
      <c r="N601" s="1544"/>
      <c r="O601" s="1544"/>
      <c r="P601" s="1491"/>
      <c r="Q601" s="1491"/>
      <c r="R601" s="1491"/>
      <c r="S601" s="1491"/>
      <c r="T601" s="1491"/>
      <c r="U601" s="1491"/>
    </row>
    <row r="602" spans="1:21" ht="15.75" customHeight="1">
      <c r="A602" s="1491"/>
      <c r="B602" s="1491"/>
      <c r="C602" s="1491"/>
      <c r="D602" s="1491"/>
      <c r="E602" s="1491"/>
      <c r="F602" s="1491"/>
      <c r="G602" s="1491"/>
      <c r="H602" s="1491"/>
      <c r="I602" s="1491"/>
      <c r="J602" s="1491"/>
      <c r="K602" s="1491"/>
      <c r="L602" s="1491"/>
      <c r="M602" s="1544"/>
      <c r="N602" s="1544"/>
      <c r="O602" s="1544"/>
      <c r="P602" s="1491"/>
      <c r="Q602" s="1491"/>
      <c r="R602" s="1491"/>
      <c r="S602" s="1491"/>
      <c r="T602" s="1491"/>
      <c r="U602" s="1491"/>
    </row>
    <row r="603" spans="1:21" ht="15.75" customHeight="1">
      <c r="A603" s="1491"/>
      <c r="B603" s="1491"/>
      <c r="C603" s="1491"/>
      <c r="D603" s="1491"/>
      <c r="E603" s="1491"/>
      <c r="F603" s="1491"/>
      <c r="G603" s="1491"/>
      <c r="H603" s="1491"/>
      <c r="I603" s="1491"/>
      <c r="J603" s="1491"/>
      <c r="K603" s="1491"/>
      <c r="L603" s="1491"/>
      <c r="M603" s="1544"/>
      <c r="N603" s="1544"/>
      <c r="O603" s="1544"/>
      <c r="P603" s="1491"/>
      <c r="Q603" s="1491"/>
      <c r="R603" s="1491"/>
      <c r="S603" s="1491"/>
      <c r="T603" s="1491"/>
      <c r="U603" s="1491"/>
    </row>
    <row r="604" spans="1:21" ht="15.75" customHeight="1">
      <c r="A604" s="1491"/>
      <c r="B604" s="1491"/>
      <c r="C604" s="1491"/>
      <c r="D604" s="1491"/>
      <c r="E604" s="1491"/>
      <c r="F604" s="1491"/>
      <c r="G604" s="1491"/>
      <c r="H604" s="1491"/>
      <c r="I604" s="1491"/>
      <c r="J604" s="1491"/>
      <c r="K604" s="1491"/>
      <c r="L604" s="1491"/>
      <c r="M604" s="1544"/>
      <c r="N604" s="1544"/>
      <c r="O604" s="1544"/>
      <c r="P604" s="1491"/>
      <c r="Q604" s="1491"/>
      <c r="R604" s="1491"/>
      <c r="S604" s="1491"/>
      <c r="T604" s="1491"/>
      <c r="U604" s="1491"/>
    </row>
    <row r="605" spans="1:21" ht="15.75" customHeight="1">
      <c r="A605" s="1491"/>
      <c r="B605" s="1491"/>
      <c r="C605" s="1491"/>
      <c r="D605" s="1491"/>
      <c r="E605" s="1491"/>
      <c r="F605" s="1491"/>
      <c r="G605" s="1491"/>
      <c r="H605" s="1491"/>
      <c r="I605" s="1491"/>
      <c r="J605" s="1491"/>
      <c r="K605" s="1491"/>
      <c r="L605" s="1491"/>
      <c r="M605" s="1544"/>
      <c r="N605" s="1544"/>
      <c r="O605" s="1544"/>
      <c r="P605" s="1491"/>
      <c r="Q605" s="1491"/>
      <c r="R605" s="1491"/>
      <c r="S605" s="1491"/>
      <c r="T605" s="1491"/>
      <c r="U605" s="1491"/>
    </row>
    <row r="606" spans="1:21" ht="15.75" customHeight="1">
      <c r="A606" s="1491"/>
      <c r="B606" s="1491"/>
      <c r="C606" s="1491"/>
      <c r="D606" s="1491"/>
      <c r="E606" s="1491"/>
      <c r="F606" s="1491"/>
      <c r="G606" s="1491"/>
      <c r="H606" s="1491"/>
      <c r="I606" s="1491"/>
      <c r="J606" s="1491"/>
      <c r="K606" s="1491"/>
      <c r="L606" s="1491"/>
      <c r="M606" s="1544"/>
      <c r="N606" s="1544"/>
      <c r="O606" s="1544"/>
      <c r="P606" s="1491"/>
      <c r="Q606" s="1491"/>
      <c r="R606" s="1491"/>
      <c r="S606" s="1491"/>
      <c r="T606" s="1491"/>
      <c r="U606" s="1491"/>
    </row>
    <row r="607" spans="1:21" ht="15.75" customHeight="1">
      <c r="A607" s="1491"/>
      <c r="B607" s="1491"/>
      <c r="C607" s="1491"/>
      <c r="D607" s="1491"/>
      <c r="E607" s="1491"/>
      <c r="F607" s="1491"/>
      <c r="G607" s="1491"/>
      <c r="H607" s="1491"/>
      <c r="I607" s="1491"/>
      <c r="J607" s="1491"/>
      <c r="K607" s="1491"/>
      <c r="L607" s="1491"/>
      <c r="M607" s="1544"/>
      <c r="N607" s="1544"/>
      <c r="O607" s="1544"/>
      <c r="P607" s="1491"/>
      <c r="Q607" s="1491"/>
      <c r="R607" s="1491"/>
      <c r="S607" s="1491"/>
      <c r="T607" s="1491"/>
      <c r="U607" s="1491"/>
    </row>
    <row r="608" spans="1:21" ht="15.75" customHeight="1">
      <c r="A608" s="1491"/>
      <c r="B608" s="1491"/>
      <c r="C608" s="1491"/>
      <c r="D608" s="1491"/>
      <c r="E608" s="1491"/>
      <c r="F608" s="1491"/>
      <c r="G608" s="1491"/>
      <c r="H608" s="1491"/>
      <c r="I608" s="1491"/>
      <c r="J608" s="1491"/>
      <c r="K608" s="1491"/>
      <c r="L608" s="1491"/>
      <c r="M608" s="1544"/>
      <c r="N608" s="1544"/>
      <c r="O608" s="1544"/>
      <c r="P608" s="1491"/>
      <c r="Q608" s="1491"/>
      <c r="R608" s="1491"/>
      <c r="S608" s="1491"/>
      <c r="T608" s="1491"/>
      <c r="U608" s="1491"/>
    </row>
    <row r="609" spans="1:21" ht="15.75" customHeight="1">
      <c r="A609" s="1491"/>
      <c r="B609" s="1491"/>
      <c r="C609" s="1491"/>
      <c r="D609" s="1491"/>
      <c r="E609" s="1491"/>
      <c r="F609" s="1491"/>
      <c r="G609" s="1491"/>
      <c r="H609" s="1491"/>
      <c r="I609" s="1491"/>
      <c r="J609" s="1491"/>
      <c r="K609" s="1491"/>
      <c r="L609" s="1491"/>
      <c r="M609" s="1544"/>
      <c r="N609" s="1544"/>
      <c r="O609" s="1544"/>
      <c r="P609" s="1491"/>
      <c r="Q609" s="1491"/>
      <c r="R609" s="1491"/>
      <c r="S609" s="1491"/>
      <c r="T609" s="1491"/>
      <c r="U609" s="1491"/>
    </row>
    <row r="610" spans="1:21" ht="15.75" customHeight="1">
      <c r="A610" s="1491"/>
      <c r="B610" s="1491"/>
      <c r="C610" s="1491"/>
      <c r="D610" s="1491"/>
      <c r="E610" s="1491"/>
      <c r="F610" s="1491"/>
      <c r="G610" s="1491"/>
      <c r="H610" s="1491"/>
      <c r="I610" s="1491"/>
      <c r="J610" s="1491"/>
      <c r="K610" s="1491"/>
      <c r="L610" s="1491"/>
      <c r="M610" s="1544"/>
      <c r="N610" s="1544"/>
      <c r="O610" s="1544"/>
      <c r="P610" s="1491"/>
      <c r="Q610" s="1491"/>
      <c r="R610" s="1491"/>
      <c r="S610" s="1491"/>
      <c r="T610" s="1491"/>
      <c r="U610" s="1491"/>
    </row>
    <row r="611" spans="1:21" ht="15.75" customHeight="1">
      <c r="A611" s="1491"/>
      <c r="B611" s="1491"/>
      <c r="C611" s="1491"/>
      <c r="D611" s="1491"/>
      <c r="E611" s="1491"/>
      <c r="F611" s="1491"/>
      <c r="G611" s="1491"/>
      <c r="H611" s="1491"/>
      <c r="I611" s="1491"/>
      <c r="J611" s="1491"/>
      <c r="K611" s="1491"/>
      <c r="L611" s="1491"/>
      <c r="M611" s="1544"/>
      <c r="N611" s="1544"/>
      <c r="O611" s="1544"/>
      <c r="P611" s="1491"/>
      <c r="Q611" s="1491"/>
      <c r="R611" s="1491"/>
      <c r="S611" s="1491"/>
      <c r="T611" s="1491"/>
      <c r="U611" s="1491"/>
    </row>
    <row r="612" spans="1:21" ht="15.75" customHeight="1">
      <c r="A612" s="1491"/>
      <c r="B612" s="1491"/>
      <c r="C612" s="1491"/>
      <c r="D612" s="1491"/>
      <c r="E612" s="1491"/>
      <c r="F612" s="1491"/>
      <c r="G612" s="1491"/>
      <c r="H612" s="1491"/>
      <c r="I612" s="1491"/>
      <c r="J612" s="1491"/>
      <c r="K612" s="1491"/>
      <c r="L612" s="1491"/>
      <c r="M612" s="1544"/>
      <c r="N612" s="1544"/>
      <c r="O612" s="1544"/>
      <c r="P612" s="1491"/>
      <c r="Q612" s="1491"/>
      <c r="R612" s="1491"/>
      <c r="S612" s="1491"/>
      <c r="T612" s="1491"/>
      <c r="U612" s="1491"/>
    </row>
    <row r="613" spans="1:21" ht="15.75" customHeight="1">
      <c r="A613" s="1491"/>
      <c r="B613" s="1491"/>
      <c r="C613" s="1491"/>
      <c r="D613" s="1491"/>
      <c r="E613" s="1491"/>
      <c r="F613" s="1491"/>
      <c r="G613" s="1491"/>
      <c r="H613" s="1491"/>
      <c r="I613" s="1491"/>
      <c r="J613" s="1491"/>
      <c r="K613" s="1491"/>
      <c r="L613" s="1491"/>
      <c r="M613" s="1544"/>
      <c r="N613" s="1544"/>
      <c r="O613" s="1544"/>
      <c r="P613" s="1491"/>
      <c r="Q613" s="1491"/>
      <c r="R613" s="1491"/>
      <c r="S613" s="1491"/>
      <c r="T613" s="1491"/>
      <c r="U613" s="1491"/>
    </row>
    <row r="614" spans="1:21" ht="15.75" customHeight="1">
      <c r="A614" s="1491"/>
      <c r="B614" s="1491"/>
      <c r="C614" s="1491"/>
      <c r="D614" s="1491"/>
      <c r="E614" s="1491"/>
      <c r="F614" s="1491"/>
      <c r="G614" s="1491"/>
      <c r="H614" s="1491"/>
      <c r="I614" s="1491"/>
      <c r="J614" s="1491"/>
      <c r="K614" s="1491"/>
      <c r="L614" s="1491"/>
      <c r="M614" s="1544"/>
      <c r="N614" s="1544"/>
      <c r="O614" s="1544"/>
      <c r="P614" s="1491"/>
      <c r="Q614" s="1491"/>
      <c r="R614" s="1491"/>
      <c r="S614" s="1491"/>
      <c r="T614" s="1491"/>
      <c r="U614" s="1491"/>
    </row>
    <row r="615" spans="1:21" ht="15.75" customHeight="1">
      <c r="A615" s="1491"/>
      <c r="B615" s="1491"/>
      <c r="C615" s="1491"/>
      <c r="D615" s="1491"/>
      <c r="E615" s="1491"/>
      <c r="F615" s="1491"/>
      <c r="G615" s="1491"/>
      <c r="H615" s="1491"/>
      <c r="I615" s="1491"/>
      <c r="J615" s="1491"/>
      <c r="K615" s="1491"/>
      <c r="L615" s="1491"/>
      <c r="M615" s="1544"/>
      <c r="N615" s="1544"/>
      <c r="O615" s="1544"/>
      <c r="P615" s="1491"/>
      <c r="Q615" s="1491"/>
      <c r="R615" s="1491"/>
      <c r="S615" s="1491"/>
      <c r="T615" s="1491"/>
      <c r="U615" s="1491"/>
    </row>
    <row r="616" spans="1:21" ht="15.75" customHeight="1">
      <c r="A616" s="1491"/>
      <c r="B616" s="1491"/>
      <c r="C616" s="1491"/>
      <c r="D616" s="1491"/>
      <c r="E616" s="1491"/>
      <c r="F616" s="1491"/>
      <c r="G616" s="1491"/>
      <c r="H616" s="1491"/>
      <c r="I616" s="1491"/>
      <c r="J616" s="1491"/>
      <c r="K616" s="1491"/>
      <c r="L616" s="1491"/>
      <c r="M616" s="1544"/>
      <c r="N616" s="1544"/>
      <c r="O616" s="1544"/>
      <c r="P616" s="1491"/>
      <c r="Q616" s="1491"/>
      <c r="R616" s="1491"/>
      <c r="S616" s="1491"/>
      <c r="T616" s="1491"/>
      <c r="U616" s="1491"/>
    </row>
    <row r="617" spans="1:21" ht="15.75" customHeight="1">
      <c r="A617" s="1491"/>
      <c r="B617" s="1491"/>
      <c r="C617" s="1491"/>
      <c r="D617" s="1491"/>
      <c r="E617" s="1491"/>
      <c r="F617" s="1491"/>
      <c r="G617" s="1491"/>
      <c r="H617" s="1491"/>
      <c r="I617" s="1491"/>
      <c r="J617" s="1491"/>
      <c r="K617" s="1491"/>
      <c r="L617" s="1491"/>
      <c r="M617" s="1544"/>
      <c r="N617" s="1544"/>
      <c r="O617" s="1544"/>
      <c r="P617" s="1491"/>
      <c r="Q617" s="1491"/>
      <c r="R617" s="1491"/>
      <c r="S617" s="1491"/>
      <c r="T617" s="1491"/>
      <c r="U617" s="1491"/>
    </row>
    <row r="618" spans="1:21" ht="15.75" customHeight="1">
      <c r="A618" s="1491"/>
      <c r="B618" s="1491"/>
      <c r="C618" s="1491"/>
      <c r="D618" s="1491"/>
      <c r="E618" s="1491"/>
      <c r="F618" s="1491"/>
      <c r="G618" s="1491"/>
      <c r="H618" s="1491"/>
      <c r="I618" s="1491"/>
      <c r="J618" s="1491"/>
      <c r="K618" s="1491"/>
      <c r="L618" s="1491"/>
      <c r="M618" s="1544"/>
      <c r="N618" s="1544"/>
      <c r="O618" s="1544"/>
      <c r="P618" s="1491"/>
      <c r="Q618" s="1491"/>
      <c r="R618" s="1491"/>
      <c r="S618" s="1491"/>
      <c r="T618" s="1491"/>
      <c r="U618" s="1491"/>
    </row>
    <row r="619" spans="1:21" ht="15.75" customHeight="1">
      <c r="A619" s="1491"/>
      <c r="B619" s="1491"/>
      <c r="C619" s="1491"/>
      <c r="D619" s="1491"/>
      <c r="E619" s="1491"/>
      <c r="F619" s="1491"/>
      <c r="G619" s="1491"/>
      <c r="H619" s="1491"/>
      <c r="I619" s="1491"/>
      <c r="J619" s="1491"/>
      <c r="K619" s="1491"/>
      <c r="L619" s="1491"/>
      <c r="M619" s="1544"/>
      <c r="N619" s="1544"/>
      <c r="O619" s="1544"/>
      <c r="P619" s="1491"/>
      <c r="Q619" s="1491"/>
      <c r="R619" s="1491"/>
      <c r="S619" s="1491"/>
      <c r="T619" s="1491"/>
      <c r="U619" s="1491"/>
    </row>
    <row r="620" spans="1:21" ht="15.75" customHeight="1">
      <c r="A620" s="1491"/>
      <c r="B620" s="1491"/>
      <c r="C620" s="1491"/>
      <c r="D620" s="1491"/>
      <c r="E620" s="1491"/>
      <c r="F620" s="1491"/>
      <c r="G620" s="1491"/>
      <c r="H620" s="1491"/>
      <c r="I620" s="1491"/>
      <c r="J620" s="1491"/>
      <c r="K620" s="1491"/>
      <c r="L620" s="1491"/>
      <c r="M620" s="1544"/>
      <c r="N620" s="1544"/>
      <c r="O620" s="1544"/>
      <c r="P620" s="1491"/>
      <c r="Q620" s="1491"/>
      <c r="R620" s="1491"/>
      <c r="S620" s="1491"/>
      <c r="T620" s="1491"/>
      <c r="U620" s="1491"/>
    </row>
    <row r="621" spans="1:21" ht="15.75" customHeight="1">
      <c r="A621" s="1491"/>
      <c r="B621" s="1491"/>
      <c r="C621" s="1491"/>
      <c r="D621" s="1491"/>
      <c r="E621" s="1491"/>
      <c r="F621" s="1491"/>
      <c r="G621" s="1491"/>
      <c r="H621" s="1491"/>
      <c r="I621" s="1491"/>
      <c r="J621" s="1491"/>
      <c r="K621" s="1491"/>
      <c r="L621" s="1491"/>
      <c r="M621" s="1544"/>
      <c r="N621" s="1544"/>
      <c r="O621" s="1544"/>
      <c r="P621" s="1491"/>
      <c r="Q621" s="1491"/>
      <c r="R621" s="1491"/>
      <c r="S621" s="1491"/>
      <c r="T621" s="1491"/>
      <c r="U621" s="1491"/>
    </row>
    <row r="622" spans="1:21" ht="15.75" customHeight="1">
      <c r="A622" s="1491"/>
      <c r="B622" s="1491"/>
      <c r="C622" s="1491"/>
      <c r="D622" s="1491"/>
      <c r="E622" s="1491"/>
      <c r="F622" s="1491"/>
      <c r="G622" s="1491"/>
      <c r="H622" s="1491"/>
      <c r="I622" s="1491"/>
      <c r="J622" s="1491"/>
      <c r="K622" s="1491"/>
      <c r="L622" s="1491"/>
      <c r="M622" s="1544"/>
      <c r="N622" s="1544"/>
      <c r="O622" s="1544"/>
      <c r="P622" s="1491"/>
      <c r="Q622" s="1491"/>
      <c r="R622" s="1491"/>
      <c r="S622" s="1491"/>
      <c r="T622" s="1491"/>
      <c r="U622" s="1491"/>
    </row>
    <row r="623" spans="1:21" ht="15.75" customHeight="1">
      <c r="A623" s="1491"/>
      <c r="B623" s="1491"/>
      <c r="C623" s="1491"/>
      <c r="D623" s="1491"/>
      <c r="E623" s="1491"/>
      <c r="F623" s="1491"/>
      <c r="G623" s="1491"/>
      <c r="H623" s="1491"/>
      <c r="I623" s="1491"/>
      <c r="J623" s="1491"/>
      <c r="K623" s="1491"/>
      <c r="L623" s="1491"/>
      <c r="M623" s="1544"/>
      <c r="N623" s="1544"/>
      <c r="O623" s="1544"/>
      <c r="P623" s="1491"/>
      <c r="Q623" s="1491"/>
      <c r="R623" s="1491"/>
      <c r="S623" s="1491"/>
      <c r="T623" s="1491"/>
      <c r="U623" s="1491"/>
    </row>
    <row r="624" spans="1:21" ht="15.75" customHeight="1">
      <c r="A624" s="1491"/>
      <c r="B624" s="1491"/>
      <c r="C624" s="1491"/>
      <c r="D624" s="1491"/>
      <c r="E624" s="1491"/>
      <c r="F624" s="1491"/>
      <c r="G624" s="1491"/>
      <c r="H624" s="1491"/>
      <c r="I624" s="1491"/>
      <c r="J624" s="1491"/>
      <c r="K624" s="1491"/>
      <c r="L624" s="1491"/>
      <c r="M624" s="1544"/>
      <c r="N624" s="1544"/>
      <c r="O624" s="1544"/>
      <c r="P624" s="1491"/>
      <c r="Q624" s="1491"/>
      <c r="R624" s="1491"/>
      <c r="S624" s="1491"/>
      <c r="T624" s="1491"/>
      <c r="U624" s="1491"/>
    </row>
    <row r="625" spans="1:21" ht="15.75" customHeight="1">
      <c r="A625" s="1491"/>
      <c r="B625" s="1491"/>
      <c r="C625" s="1491"/>
      <c r="D625" s="1491"/>
      <c r="E625" s="1491"/>
      <c r="F625" s="1491"/>
      <c r="G625" s="1491"/>
      <c r="H625" s="1491"/>
      <c r="I625" s="1491"/>
      <c r="J625" s="1491"/>
      <c r="K625" s="1491"/>
      <c r="L625" s="1491"/>
      <c r="M625" s="1544"/>
      <c r="N625" s="1544"/>
      <c r="O625" s="1544"/>
      <c r="P625" s="1491"/>
      <c r="Q625" s="1491"/>
      <c r="R625" s="1491"/>
      <c r="S625" s="1491"/>
      <c r="T625" s="1491"/>
      <c r="U625" s="1491"/>
    </row>
    <row r="626" spans="1:21" ht="15.75" customHeight="1">
      <c r="A626" s="1491"/>
      <c r="B626" s="1491"/>
      <c r="C626" s="1491"/>
      <c r="D626" s="1491"/>
      <c r="E626" s="1491"/>
      <c r="F626" s="1491"/>
      <c r="G626" s="1491"/>
      <c r="H626" s="1491"/>
      <c r="I626" s="1491"/>
      <c r="J626" s="1491"/>
      <c r="K626" s="1491"/>
      <c r="L626" s="1491"/>
      <c r="M626" s="1544"/>
      <c r="N626" s="1544"/>
      <c r="O626" s="1544"/>
      <c r="P626" s="1491"/>
      <c r="Q626" s="1491"/>
      <c r="R626" s="1491"/>
      <c r="S626" s="1491"/>
      <c r="T626" s="1491"/>
      <c r="U626" s="1491"/>
    </row>
    <row r="627" spans="1:21" ht="15.75" customHeight="1">
      <c r="A627" s="1491"/>
      <c r="B627" s="1491"/>
      <c r="C627" s="1491"/>
      <c r="D627" s="1491"/>
      <c r="E627" s="1491"/>
      <c r="F627" s="1491"/>
      <c r="G627" s="1491"/>
      <c r="H627" s="1491"/>
      <c r="I627" s="1491"/>
      <c r="J627" s="1491"/>
      <c r="K627" s="1491"/>
      <c r="L627" s="1491"/>
      <c r="M627" s="1544"/>
      <c r="N627" s="1544"/>
      <c r="O627" s="1544"/>
      <c r="P627" s="1491"/>
      <c r="Q627" s="1491"/>
      <c r="R627" s="1491"/>
      <c r="S627" s="1491"/>
      <c r="T627" s="1491"/>
      <c r="U627" s="1491"/>
    </row>
    <row r="628" spans="1:21" ht="15.75" customHeight="1">
      <c r="A628" s="1491"/>
      <c r="B628" s="1491"/>
      <c r="C628" s="1491"/>
      <c r="D628" s="1491"/>
      <c r="E628" s="1491"/>
      <c r="F628" s="1491"/>
      <c r="G628" s="1491"/>
      <c r="H628" s="1491"/>
      <c r="I628" s="1491"/>
      <c r="J628" s="1491"/>
      <c r="K628" s="1491"/>
      <c r="L628" s="1491"/>
      <c r="M628" s="1544"/>
      <c r="N628" s="1544"/>
      <c r="O628" s="1544"/>
      <c r="P628" s="1491"/>
      <c r="Q628" s="1491"/>
      <c r="R628" s="1491"/>
      <c r="S628" s="1491"/>
      <c r="T628" s="1491"/>
      <c r="U628" s="1491"/>
    </row>
    <row r="629" spans="1:21" ht="15.75" customHeight="1">
      <c r="A629" s="1491"/>
      <c r="B629" s="1491"/>
      <c r="C629" s="1491"/>
      <c r="D629" s="1491"/>
      <c r="E629" s="1491"/>
      <c r="F629" s="1491"/>
      <c r="G629" s="1491"/>
      <c r="H629" s="1491"/>
      <c r="I629" s="1491"/>
      <c r="J629" s="1491"/>
      <c r="K629" s="1491"/>
      <c r="L629" s="1491"/>
      <c r="M629" s="1544"/>
      <c r="N629" s="1544"/>
      <c r="O629" s="1544"/>
      <c r="P629" s="1491"/>
      <c r="Q629" s="1491"/>
      <c r="R629" s="1491"/>
      <c r="S629" s="1491"/>
      <c r="T629" s="1491"/>
      <c r="U629" s="1491"/>
    </row>
    <row r="630" spans="1:21" ht="15.75" customHeight="1">
      <c r="A630" s="1491"/>
      <c r="B630" s="1491"/>
      <c r="C630" s="1491"/>
      <c r="D630" s="1491"/>
      <c r="E630" s="1491"/>
      <c r="F630" s="1491"/>
      <c r="G630" s="1491"/>
      <c r="H630" s="1491"/>
      <c r="I630" s="1491"/>
      <c r="J630" s="1491"/>
      <c r="K630" s="1491"/>
      <c r="L630" s="1491"/>
      <c r="M630" s="1544"/>
      <c r="N630" s="1544"/>
      <c r="O630" s="1544"/>
      <c r="P630" s="1491"/>
      <c r="Q630" s="1491"/>
      <c r="R630" s="1491"/>
      <c r="S630" s="1491"/>
      <c r="T630" s="1491"/>
      <c r="U630" s="1491"/>
    </row>
    <row r="631" spans="1:21" ht="15.75" customHeight="1">
      <c r="A631" s="1491"/>
      <c r="B631" s="1491"/>
      <c r="C631" s="1491"/>
      <c r="D631" s="1491"/>
      <c r="E631" s="1491"/>
      <c r="F631" s="1491"/>
      <c r="G631" s="1491"/>
      <c r="H631" s="1491"/>
      <c r="I631" s="1491"/>
      <c r="J631" s="1491"/>
      <c r="K631" s="1491"/>
      <c r="L631" s="1491"/>
      <c r="M631" s="1544"/>
      <c r="N631" s="1544"/>
      <c r="O631" s="1544"/>
      <c r="P631" s="1491"/>
      <c r="Q631" s="1491"/>
      <c r="R631" s="1491"/>
      <c r="S631" s="1491"/>
      <c r="T631" s="1491"/>
      <c r="U631" s="1491"/>
    </row>
    <row r="632" spans="1:21" ht="15.75" customHeight="1">
      <c r="A632" s="1491"/>
      <c r="B632" s="1491"/>
      <c r="C632" s="1491"/>
      <c r="D632" s="1491"/>
      <c r="E632" s="1491"/>
      <c r="F632" s="1491"/>
      <c r="G632" s="1491"/>
      <c r="H632" s="1491"/>
      <c r="I632" s="1491"/>
      <c r="J632" s="1491"/>
      <c r="K632" s="1491"/>
      <c r="L632" s="1491"/>
      <c r="M632" s="1544"/>
      <c r="N632" s="1544"/>
      <c r="O632" s="1544"/>
      <c r="P632" s="1491"/>
      <c r="Q632" s="1491"/>
      <c r="R632" s="1491"/>
      <c r="S632" s="1491"/>
      <c r="T632" s="1491"/>
      <c r="U632" s="1491"/>
    </row>
    <row r="633" spans="1:21" ht="15.75" customHeight="1">
      <c r="A633" s="1491"/>
      <c r="B633" s="1491"/>
      <c r="C633" s="1491"/>
      <c r="D633" s="1491"/>
      <c r="E633" s="1491"/>
      <c r="F633" s="1491"/>
      <c r="G633" s="1491"/>
      <c r="H633" s="1491"/>
      <c r="I633" s="1491"/>
      <c r="J633" s="1491"/>
      <c r="K633" s="1491"/>
      <c r="L633" s="1491"/>
      <c r="M633" s="1544"/>
      <c r="N633" s="1544"/>
      <c r="O633" s="1544"/>
      <c r="P633" s="1491"/>
      <c r="Q633" s="1491"/>
      <c r="R633" s="1491"/>
      <c r="S633" s="1491"/>
      <c r="T633" s="1491"/>
      <c r="U633" s="1491"/>
    </row>
    <row r="634" spans="1:21" ht="15.75" customHeight="1">
      <c r="A634" s="1491"/>
      <c r="B634" s="1491"/>
      <c r="C634" s="1491"/>
      <c r="D634" s="1491"/>
      <c r="E634" s="1491"/>
      <c r="F634" s="1491"/>
      <c r="G634" s="1491"/>
      <c r="H634" s="1491"/>
      <c r="I634" s="1491"/>
      <c r="J634" s="1491"/>
      <c r="K634" s="1491"/>
      <c r="L634" s="1491"/>
      <c r="M634" s="1544"/>
      <c r="N634" s="1544"/>
      <c r="O634" s="1544"/>
      <c r="P634" s="1491"/>
      <c r="Q634" s="1491"/>
      <c r="R634" s="1491"/>
      <c r="S634" s="1491"/>
      <c r="T634" s="1491"/>
      <c r="U634" s="1491"/>
    </row>
    <row r="635" spans="1:21" ht="15.75" customHeight="1">
      <c r="A635" s="1491"/>
      <c r="B635" s="1491"/>
      <c r="C635" s="1491"/>
      <c r="D635" s="1491"/>
      <c r="E635" s="1491"/>
      <c r="F635" s="1491"/>
      <c r="G635" s="1491"/>
      <c r="H635" s="1491"/>
      <c r="I635" s="1491"/>
      <c r="J635" s="1491"/>
      <c r="K635" s="1491"/>
      <c r="L635" s="1491"/>
      <c r="M635" s="1544"/>
      <c r="N635" s="1544"/>
      <c r="O635" s="1544"/>
      <c r="P635" s="1491"/>
      <c r="Q635" s="1491"/>
      <c r="R635" s="1491"/>
      <c r="S635" s="1491"/>
      <c r="T635" s="1491"/>
      <c r="U635" s="1491"/>
    </row>
    <row r="636" spans="1:21" ht="15.75" customHeight="1">
      <c r="A636" s="1491"/>
      <c r="B636" s="1491"/>
      <c r="C636" s="1491"/>
      <c r="D636" s="1491"/>
      <c r="E636" s="1491"/>
      <c r="F636" s="1491"/>
      <c r="G636" s="1491"/>
      <c r="H636" s="1491"/>
      <c r="I636" s="1491"/>
      <c r="J636" s="1491"/>
      <c r="K636" s="1491"/>
      <c r="L636" s="1491"/>
      <c r="M636" s="1544"/>
      <c r="N636" s="1544"/>
      <c r="O636" s="1544"/>
      <c r="P636" s="1491"/>
      <c r="Q636" s="1491"/>
      <c r="R636" s="1491"/>
      <c r="S636" s="1491"/>
      <c r="T636" s="1491"/>
      <c r="U636" s="1491"/>
    </row>
    <row r="637" spans="1:21" ht="15.75" customHeight="1">
      <c r="A637" s="1491"/>
      <c r="B637" s="1491"/>
      <c r="C637" s="1491"/>
      <c r="D637" s="1491"/>
      <c r="E637" s="1491"/>
      <c r="F637" s="1491"/>
      <c r="G637" s="1491"/>
      <c r="H637" s="1491"/>
      <c r="I637" s="1491"/>
      <c r="J637" s="1491"/>
      <c r="K637" s="1491"/>
      <c r="L637" s="1491"/>
      <c r="M637" s="1544"/>
      <c r="N637" s="1544"/>
      <c r="O637" s="1544"/>
      <c r="P637" s="1491"/>
      <c r="Q637" s="1491"/>
      <c r="R637" s="1491"/>
      <c r="S637" s="1491"/>
      <c r="T637" s="1491"/>
      <c r="U637" s="1491"/>
    </row>
    <row r="638" spans="1:21" ht="15.75" customHeight="1">
      <c r="A638" s="1491"/>
      <c r="B638" s="1491"/>
      <c r="C638" s="1491"/>
      <c r="D638" s="1491"/>
      <c r="E638" s="1491"/>
      <c r="F638" s="1491"/>
      <c r="G638" s="1491"/>
      <c r="H638" s="1491"/>
      <c r="I638" s="1491"/>
      <c r="J638" s="1491"/>
      <c r="K638" s="1491"/>
      <c r="L638" s="1491"/>
      <c r="M638" s="1544"/>
      <c r="N638" s="1544"/>
      <c r="O638" s="1544"/>
      <c r="P638" s="1491"/>
      <c r="Q638" s="1491"/>
      <c r="R638" s="1491"/>
      <c r="S638" s="1491"/>
      <c r="T638" s="1491"/>
      <c r="U638" s="1491"/>
    </row>
    <row r="639" spans="1:21" ht="15.75" customHeight="1">
      <c r="A639" s="1491"/>
      <c r="B639" s="1491"/>
      <c r="C639" s="1491"/>
      <c r="D639" s="1491"/>
      <c r="E639" s="1491"/>
      <c r="F639" s="1491"/>
      <c r="G639" s="1491"/>
      <c r="H639" s="1491"/>
      <c r="I639" s="1491"/>
      <c r="J639" s="1491"/>
      <c r="K639" s="1491"/>
      <c r="L639" s="1491"/>
      <c r="M639" s="1544"/>
      <c r="N639" s="1544"/>
      <c r="O639" s="1544"/>
      <c r="P639" s="1491"/>
      <c r="Q639" s="1491"/>
      <c r="R639" s="1491"/>
      <c r="S639" s="1491"/>
      <c r="T639" s="1491"/>
      <c r="U639" s="1491"/>
    </row>
    <row r="640" spans="1:21" ht="15.75" customHeight="1">
      <c r="A640" s="1491"/>
      <c r="B640" s="1491"/>
      <c r="C640" s="1491"/>
      <c r="D640" s="1491"/>
      <c r="E640" s="1491"/>
      <c r="F640" s="1491"/>
      <c r="G640" s="1491"/>
      <c r="H640" s="1491"/>
      <c r="I640" s="1491"/>
      <c r="J640" s="1491"/>
      <c r="K640" s="1491"/>
      <c r="L640" s="1491"/>
      <c r="M640" s="1544"/>
      <c r="N640" s="1544"/>
      <c r="O640" s="1544"/>
      <c r="P640" s="1491"/>
      <c r="Q640" s="1491"/>
      <c r="R640" s="1491"/>
      <c r="S640" s="1491"/>
      <c r="T640" s="1491"/>
      <c r="U640" s="1491"/>
    </row>
    <row r="641" spans="1:21" ht="15.75" customHeight="1">
      <c r="A641" s="1491"/>
      <c r="B641" s="1491"/>
      <c r="C641" s="1491"/>
      <c r="D641" s="1491"/>
      <c r="E641" s="1491"/>
      <c r="F641" s="1491"/>
      <c r="G641" s="1491"/>
      <c r="H641" s="1491"/>
      <c r="I641" s="1491"/>
      <c r="J641" s="1491"/>
      <c r="K641" s="1491"/>
      <c r="L641" s="1491"/>
      <c r="M641" s="1544"/>
      <c r="N641" s="1544"/>
      <c r="O641" s="1544"/>
      <c r="P641" s="1491"/>
      <c r="Q641" s="1491"/>
      <c r="R641" s="1491"/>
      <c r="S641" s="1491"/>
      <c r="T641" s="1491"/>
      <c r="U641" s="1491"/>
    </row>
    <row r="642" spans="1:21" ht="15.75" customHeight="1">
      <c r="A642" s="1491"/>
      <c r="B642" s="1491"/>
      <c r="C642" s="1491"/>
      <c r="D642" s="1491"/>
      <c r="E642" s="1491"/>
      <c r="F642" s="1491"/>
      <c r="G642" s="1491"/>
      <c r="H642" s="1491"/>
      <c r="I642" s="1491"/>
      <c r="J642" s="1491"/>
      <c r="K642" s="1491"/>
      <c r="L642" s="1491"/>
      <c r="M642" s="1544"/>
      <c r="N642" s="1544"/>
      <c r="O642" s="1544"/>
      <c r="P642" s="1491"/>
      <c r="Q642" s="1491"/>
      <c r="R642" s="1491"/>
      <c r="S642" s="1491"/>
      <c r="T642" s="1491"/>
      <c r="U642" s="1491"/>
    </row>
    <row r="643" spans="1:21" ht="15.75" customHeight="1">
      <c r="A643" s="1491"/>
      <c r="B643" s="1491"/>
      <c r="C643" s="1491"/>
      <c r="D643" s="1491"/>
      <c r="E643" s="1491"/>
      <c r="F643" s="1491"/>
      <c r="G643" s="1491"/>
      <c r="H643" s="1491"/>
      <c r="I643" s="1491"/>
      <c r="J643" s="1491"/>
      <c r="K643" s="1491"/>
      <c r="L643" s="1491"/>
      <c r="M643" s="1544"/>
      <c r="N643" s="1544"/>
      <c r="O643" s="1544"/>
      <c r="P643" s="1491"/>
      <c r="Q643" s="1491"/>
      <c r="R643" s="1491"/>
      <c r="S643" s="1491"/>
      <c r="T643" s="1491"/>
      <c r="U643" s="1491"/>
    </row>
    <row r="644" spans="1:21" ht="15.75" customHeight="1">
      <c r="A644" s="1491"/>
      <c r="B644" s="1491"/>
      <c r="C644" s="1491"/>
      <c r="D644" s="1491"/>
      <c r="E644" s="1491"/>
      <c r="F644" s="1491"/>
      <c r="G644" s="1491"/>
      <c r="H644" s="1491"/>
      <c r="I644" s="1491"/>
      <c r="J644" s="1491"/>
      <c r="K644" s="1491"/>
      <c r="L644" s="1491"/>
      <c r="M644" s="1544"/>
      <c r="N644" s="1544"/>
      <c r="O644" s="1544"/>
      <c r="P644" s="1491"/>
      <c r="Q644" s="1491"/>
      <c r="R644" s="1491"/>
      <c r="S644" s="1491"/>
      <c r="T644" s="1491"/>
      <c r="U644" s="1491"/>
    </row>
    <row r="645" spans="1:21" ht="15.75" customHeight="1">
      <c r="A645" s="1491"/>
      <c r="B645" s="1491"/>
      <c r="C645" s="1491"/>
      <c r="D645" s="1491"/>
      <c r="E645" s="1491"/>
      <c r="F645" s="1491"/>
      <c r="G645" s="1491"/>
      <c r="H645" s="1491"/>
      <c r="I645" s="1491"/>
      <c r="J645" s="1491"/>
      <c r="K645" s="1491"/>
      <c r="L645" s="1491"/>
      <c r="M645" s="1544"/>
      <c r="N645" s="1544"/>
      <c r="O645" s="1544"/>
      <c r="P645" s="1491"/>
      <c r="Q645" s="1491"/>
      <c r="R645" s="1491"/>
      <c r="S645" s="1491"/>
      <c r="T645" s="1491"/>
      <c r="U645" s="1491"/>
    </row>
    <row r="646" spans="1:21" ht="15.75" customHeight="1">
      <c r="A646" s="1491"/>
      <c r="B646" s="1491"/>
      <c r="C646" s="1491"/>
      <c r="D646" s="1491"/>
      <c r="E646" s="1491"/>
      <c r="F646" s="1491"/>
      <c r="G646" s="1491"/>
      <c r="H646" s="1491"/>
      <c r="I646" s="1491"/>
      <c r="J646" s="1491"/>
      <c r="K646" s="1491"/>
      <c r="L646" s="1491"/>
      <c r="M646" s="1544"/>
      <c r="N646" s="1544"/>
      <c r="O646" s="1544"/>
      <c r="P646" s="1491"/>
      <c r="Q646" s="1491"/>
      <c r="R646" s="1491"/>
      <c r="S646" s="1491"/>
      <c r="T646" s="1491"/>
      <c r="U646" s="1491"/>
    </row>
    <row r="647" spans="1:21" ht="15.75" customHeight="1">
      <c r="A647" s="1491"/>
      <c r="B647" s="1491"/>
      <c r="C647" s="1491"/>
      <c r="D647" s="1491"/>
      <c r="E647" s="1491"/>
      <c r="F647" s="1491"/>
      <c r="G647" s="1491"/>
      <c r="H647" s="1491"/>
      <c r="I647" s="1491"/>
      <c r="J647" s="1491"/>
      <c r="K647" s="1491"/>
      <c r="L647" s="1491"/>
      <c r="M647" s="1544"/>
      <c r="N647" s="1544"/>
      <c r="O647" s="1544"/>
      <c r="P647" s="1491"/>
      <c r="Q647" s="1491"/>
      <c r="R647" s="1491"/>
      <c r="S647" s="1491"/>
      <c r="T647" s="1491"/>
      <c r="U647" s="1491"/>
    </row>
    <row r="648" spans="1:21" ht="15.75" customHeight="1">
      <c r="A648" s="1491"/>
      <c r="B648" s="1491"/>
      <c r="C648" s="1491"/>
      <c r="D648" s="1491"/>
      <c r="E648" s="1491"/>
      <c r="F648" s="1491"/>
      <c r="G648" s="1491"/>
      <c r="H648" s="1491"/>
      <c r="I648" s="1491"/>
      <c r="J648" s="1491"/>
      <c r="K648" s="1491"/>
      <c r="L648" s="1491"/>
      <c r="M648" s="1544"/>
      <c r="N648" s="1544"/>
      <c r="O648" s="1544"/>
      <c r="P648" s="1491"/>
      <c r="Q648" s="1491"/>
      <c r="R648" s="1491"/>
      <c r="S648" s="1491"/>
      <c r="T648" s="1491"/>
      <c r="U648" s="1491"/>
    </row>
    <row r="649" spans="1:21" ht="15.75" customHeight="1">
      <c r="A649" s="1491"/>
      <c r="B649" s="1491"/>
      <c r="C649" s="1491"/>
      <c r="D649" s="1491"/>
      <c r="E649" s="1491"/>
      <c r="F649" s="1491"/>
      <c r="G649" s="1491"/>
      <c r="H649" s="1491"/>
      <c r="I649" s="1491"/>
      <c r="J649" s="1491"/>
      <c r="K649" s="1491"/>
      <c r="L649" s="1491"/>
      <c r="M649" s="1544"/>
      <c r="N649" s="1544"/>
      <c r="O649" s="1544"/>
      <c r="P649" s="1491"/>
      <c r="Q649" s="1491"/>
      <c r="R649" s="1491"/>
      <c r="S649" s="1491"/>
      <c r="T649" s="1491"/>
      <c r="U649" s="1491"/>
    </row>
    <row r="650" spans="1:21" ht="15.75" customHeight="1">
      <c r="A650" s="1491"/>
      <c r="B650" s="1491"/>
      <c r="C650" s="1491"/>
      <c r="D650" s="1491"/>
      <c r="E650" s="1491"/>
      <c r="F650" s="1491"/>
      <c r="G650" s="1491"/>
      <c r="H650" s="1491"/>
      <c r="I650" s="1491"/>
      <c r="J650" s="1491"/>
      <c r="K650" s="1491"/>
      <c r="L650" s="1491"/>
      <c r="M650" s="1544"/>
      <c r="N650" s="1544"/>
      <c r="O650" s="1544"/>
      <c r="P650" s="1491"/>
      <c r="Q650" s="1491"/>
      <c r="R650" s="1491"/>
      <c r="S650" s="1491"/>
      <c r="T650" s="1491"/>
      <c r="U650" s="1491"/>
    </row>
    <row r="651" spans="1:21" ht="15.75" customHeight="1">
      <c r="A651" s="1491"/>
      <c r="B651" s="1491"/>
      <c r="C651" s="1491"/>
      <c r="D651" s="1491"/>
      <c r="E651" s="1491"/>
      <c r="F651" s="1491"/>
      <c r="G651" s="1491"/>
      <c r="H651" s="1491"/>
      <c r="I651" s="1491"/>
      <c r="J651" s="1491"/>
      <c r="K651" s="1491"/>
      <c r="L651" s="1491"/>
      <c r="M651" s="1544"/>
      <c r="N651" s="1544"/>
      <c r="O651" s="1544"/>
      <c r="P651" s="1491"/>
      <c r="Q651" s="1491"/>
      <c r="R651" s="1491"/>
      <c r="S651" s="1491"/>
      <c r="T651" s="1491"/>
      <c r="U651" s="1491"/>
    </row>
    <row r="652" spans="1:21" ht="15.75" customHeight="1">
      <c r="A652" s="1491"/>
      <c r="B652" s="1491"/>
      <c r="C652" s="1491"/>
      <c r="D652" s="1491"/>
      <c r="E652" s="1491"/>
      <c r="F652" s="1491"/>
      <c r="G652" s="1491"/>
      <c r="H652" s="1491"/>
      <c r="I652" s="1491"/>
      <c r="J652" s="1491"/>
      <c r="K652" s="1491"/>
      <c r="L652" s="1491"/>
      <c r="M652" s="1544"/>
      <c r="N652" s="1544"/>
      <c r="O652" s="1544"/>
      <c r="P652" s="1491"/>
      <c r="Q652" s="1491"/>
      <c r="R652" s="1491"/>
      <c r="S652" s="1491"/>
      <c r="T652" s="1491"/>
      <c r="U652" s="1491"/>
    </row>
    <row r="653" spans="1:21" ht="15.75" customHeight="1">
      <c r="A653" s="1491"/>
      <c r="B653" s="1491"/>
      <c r="C653" s="1491"/>
      <c r="D653" s="1491"/>
      <c r="E653" s="1491"/>
      <c r="F653" s="1491"/>
      <c r="G653" s="1491"/>
      <c r="H653" s="1491"/>
      <c r="I653" s="1491"/>
      <c r="J653" s="1491"/>
      <c r="K653" s="1491"/>
      <c r="L653" s="1491"/>
      <c r="M653" s="1544"/>
      <c r="N653" s="1544"/>
      <c r="O653" s="1544"/>
      <c r="P653" s="1491"/>
      <c r="Q653" s="1491"/>
      <c r="R653" s="1491"/>
      <c r="S653" s="1491"/>
      <c r="T653" s="1491"/>
      <c r="U653" s="1491"/>
    </row>
    <row r="654" spans="1:21" ht="15.75" customHeight="1">
      <c r="A654" s="1491"/>
      <c r="B654" s="1491"/>
      <c r="C654" s="1491"/>
      <c r="D654" s="1491"/>
      <c r="E654" s="1491"/>
      <c r="F654" s="1491"/>
      <c r="G654" s="1491"/>
      <c r="H654" s="1491"/>
      <c r="I654" s="1491"/>
      <c r="J654" s="1491"/>
      <c r="K654" s="1491"/>
      <c r="L654" s="1491"/>
      <c r="M654" s="1544"/>
      <c r="N654" s="1544"/>
      <c r="O654" s="1544"/>
      <c r="P654" s="1491"/>
      <c r="Q654" s="1491"/>
      <c r="R654" s="1491"/>
      <c r="S654" s="1491"/>
      <c r="T654" s="1491"/>
      <c r="U654" s="1491"/>
    </row>
    <row r="655" spans="1:21" ht="15.75" customHeight="1">
      <c r="A655" s="1491"/>
      <c r="B655" s="1491"/>
      <c r="C655" s="1491"/>
      <c r="D655" s="1491"/>
      <c r="E655" s="1491"/>
      <c r="F655" s="1491"/>
      <c r="G655" s="1491"/>
      <c r="H655" s="1491"/>
      <c r="I655" s="1491"/>
      <c r="J655" s="1491"/>
      <c r="K655" s="1491"/>
      <c r="L655" s="1491"/>
      <c r="M655" s="1544"/>
      <c r="N655" s="1544"/>
      <c r="O655" s="1544"/>
      <c r="P655" s="1491"/>
      <c r="Q655" s="1491"/>
      <c r="R655" s="1491"/>
      <c r="S655" s="1491"/>
      <c r="T655" s="1491"/>
      <c r="U655" s="1491"/>
    </row>
    <row r="656" spans="1:21" ht="15.75" customHeight="1">
      <c r="A656" s="1491"/>
      <c r="B656" s="1491"/>
      <c r="C656" s="1491"/>
      <c r="D656" s="1491"/>
      <c r="E656" s="1491"/>
      <c r="F656" s="1491"/>
      <c r="G656" s="1491"/>
      <c r="H656" s="1491"/>
      <c r="I656" s="1491"/>
      <c r="J656" s="1491"/>
      <c r="K656" s="1491"/>
      <c r="L656" s="1491"/>
      <c r="M656" s="1544"/>
      <c r="N656" s="1544"/>
      <c r="O656" s="1544"/>
      <c r="P656" s="1491"/>
      <c r="Q656" s="1491"/>
      <c r="R656" s="1491"/>
      <c r="S656" s="1491"/>
      <c r="T656" s="1491"/>
      <c r="U656" s="1491"/>
    </row>
    <row r="657" spans="1:21" ht="15.75" customHeight="1">
      <c r="A657" s="1491"/>
      <c r="B657" s="1491"/>
      <c r="C657" s="1491"/>
      <c r="D657" s="1491"/>
      <c r="E657" s="1491"/>
      <c r="F657" s="1491"/>
      <c r="G657" s="1491"/>
      <c r="H657" s="1491"/>
      <c r="I657" s="1491"/>
      <c r="J657" s="1491"/>
      <c r="K657" s="1491"/>
      <c r="L657" s="1491"/>
      <c r="M657" s="1544"/>
      <c r="N657" s="1544"/>
      <c r="O657" s="1544"/>
      <c r="P657" s="1491"/>
      <c r="Q657" s="1491"/>
      <c r="R657" s="1491"/>
      <c r="S657" s="1491"/>
      <c r="T657" s="1491"/>
      <c r="U657" s="1491"/>
    </row>
    <row r="658" spans="1:21" ht="15.75" customHeight="1">
      <c r="A658" s="1491"/>
      <c r="B658" s="1491"/>
      <c r="C658" s="1491"/>
      <c r="D658" s="1491"/>
      <c r="E658" s="1491"/>
      <c r="F658" s="1491"/>
      <c r="G658" s="1491"/>
      <c r="H658" s="1491"/>
      <c r="I658" s="1491"/>
      <c r="J658" s="1491"/>
      <c r="K658" s="1491"/>
      <c r="L658" s="1491"/>
      <c r="M658" s="1544"/>
      <c r="N658" s="1544"/>
      <c r="O658" s="1544"/>
      <c r="P658" s="1491"/>
      <c r="Q658" s="1491"/>
      <c r="R658" s="1491"/>
      <c r="S658" s="1491"/>
      <c r="T658" s="1491"/>
      <c r="U658" s="1491"/>
    </row>
    <row r="659" spans="1:21" ht="15.75" customHeight="1">
      <c r="A659" s="1491"/>
      <c r="B659" s="1491"/>
      <c r="C659" s="1491"/>
      <c r="D659" s="1491"/>
      <c r="E659" s="1491"/>
      <c r="F659" s="1491"/>
      <c r="G659" s="1491"/>
      <c r="H659" s="1491"/>
      <c r="I659" s="1491"/>
      <c r="J659" s="1491"/>
      <c r="K659" s="1491"/>
      <c r="L659" s="1491"/>
      <c r="M659" s="1544"/>
      <c r="N659" s="1544"/>
      <c r="O659" s="1544"/>
      <c r="P659" s="1491"/>
      <c r="Q659" s="1491"/>
      <c r="R659" s="1491"/>
      <c r="S659" s="1491"/>
      <c r="T659" s="1491"/>
      <c r="U659" s="1491"/>
    </row>
    <row r="660" spans="1:21" ht="15.75" customHeight="1">
      <c r="A660" s="1491"/>
      <c r="B660" s="1491"/>
      <c r="C660" s="1491"/>
      <c r="D660" s="1491"/>
      <c r="E660" s="1491"/>
      <c r="F660" s="1491"/>
      <c r="G660" s="1491"/>
      <c r="H660" s="1491"/>
      <c r="I660" s="1491"/>
      <c r="J660" s="1491"/>
      <c r="K660" s="1491"/>
      <c r="L660" s="1491"/>
      <c r="M660" s="1544"/>
      <c r="N660" s="1544"/>
      <c r="O660" s="1544"/>
      <c r="P660" s="1491"/>
      <c r="Q660" s="1491"/>
      <c r="R660" s="1491"/>
      <c r="S660" s="1491"/>
      <c r="T660" s="1491"/>
      <c r="U660" s="1491"/>
    </row>
    <row r="661" spans="1:21" ht="15.75" customHeight="1">
      <c r="A661" s="1491"/>
      <c r="B661" s="1491"/>
      <c r="C661" s="1491"/>
      <c r="D661" s="1491"/>
      <c r="E661" s="1491"/>
      <c r="F661" s="1491"/>
      <c r="G661" s="1491"/>
      <c r="H661" s="1491"/>
      <c r="I661" s="1491"/>
      <c r="J661" s="1491"/>
      <c r="K661" s="1491"/>
      <c r="L661" s="1491"/>
      <c r="M661" s="1544"/>
      <c r="N661" s="1544"/>
      <c r="O661" s="1544"/>
      <c r="P661" s="1491"/>
      <c r="Q661" s="1491"/>
      <c r="R661" s="1491"/>
      <c r="S661" s="1491"/>
      <c r="T661" s="1491"/>
      <c r="U661" s="1491"/>
    </row>
    <row r="662" spans="1:21" ht="15.75" customHeight="1">
      <c r="A662" s="1491"/>
      <c r="B662" s="1491"/>
      <c r="C662" s="1491"/>
      <c r="D662" s="1491"/>
      <c r="E662" s="1491"/>
      <c r="F662" s="1491"/>
      <c r="G662" s="1491"/>
      <c r="H662" s="1491"/>
      <c r="I662" s="1491"/>
      <c r="J662" s="1491"/>
      <c r="K662" s="1491"/>
      <c r="L662" s="1491"/>
      <c r="M662" s="1544"/>
      <c r="N662" s="1544"/>
      <c r="O662" s="1544"/>
      <c r="P662" s="1491"/>
      <c r="Q662" s="1491"/>
      <c r="R662" s="1491"/>
      <c r="S662" s="1491"/>
      <c r="T662" s="1491"/>
      <c r="U662" s="1491"/>
    </row>
    <row r="663" spans="1:21" ht="15.75" customHeight="1">
      <c r="A663" s="1491"/>
      <c r="B663" s="1491"/>
      <c r="C663" s="1491"/>
      <c r="D663" s="1491"/>
      <c r="E663" s="1491"/>
      <c r="F663" s="1491"/>
      <c r="G663" s="1491"/>
      <c r="H663" s="1491"/>
      <c r="I663" s="1491"/>
      <c r="J663" s="1491"/>
      <c r="K663" s="1491"/>
      <c r="L663" s="1491"/>
      <c r="M663" s="1544"/>
      <c r="N663" s="1544"/>
      <c r="O663" s="1544"/>
      <c r="P663" s="1491"/>
      <c r="Q663" s="1491"/>
      <c r="R663" s="1491"/>
      <c r="S663" s="1491"/>
      <c r="T663" s="1491"/>
      <c r="U663" s="1491"/>
    </row>
    <row r="664" spans="1:21" ht="15.75" customHeight="1">
      <c r="A664" s="1491"/>
      <c r="B664" s="1491"/>
      <c r="C664" s="1491"/>
      <c r="D664" s="1491"/>
      <c r="E664" s="1491"/>
      <c r="F664" s="1491"/>
      <c r="G664" s="1491"/>
      <c r="H664" s="1491"/>
      <c r="I664" s="1491"/>
      <c r="J664" s="1491"/>
      <c r="K664" s="1491"/>
      <c r="L664" s="1491"/>
      <c r="M664" s="1544"/>
      <c r="N664" s="1544"/>
      <c r="O664" s="1544"/>
      <c r="P664" s="1491"/>
      <c r="Q664" s="1491"/>
      <c r="R664" s="1491"/>
      <c r="S664" s="1491"/>
      <c r="T664" s="1491"/>
      <c r="U664" s="1491"/>
    </row>
    <row r="665" spans="1:21" ht="15.75" customHeight="1">
      <c r="A665" s="1491"/>
      <c r="B665" s="1491"/>
      <c r="C665" s="1491"/>
      <c r="D665" s="1491"/>
      <c r="E665" s="1491"/>
      <c r="F665" s="1491"/>
      <c r="G665" s="1491"/>
      <c r="H665" s="1491"/>
      <c r="I665" s="1491"/>
      <c r="J665" s="1491"/>
      <c r="K665" s="1491"/>
      <c r="L665" s="1491"/>
      <c r="M665" s="1544"/>
      <c r="N665" s="1544"/>
      <c r="O665" s="1544"/>
      <c r="P665" s="1491"/>
      <c r="Q665" s="1491"/>
      <c r="R665" s="1491"/>
      <c r="S665" s="1491"/>
      <c r="T665" s="1491"/>
      <c r="U665" s="1491"/>
    </row>
    <row r="666" spans="1:21" ht="15.75" customHeight="1">
      <c r="A666" s="1491"/>
      <c r="B666" s="1491"/>
      <c r="C666" s="1491"/>
      <c r="D666" s="1491"/>
      <c r="E666" s="1491"/>
      <c r="F666" s="1491"/>
      <c r="G666" s="1491"/>
      <c r="H666" s="1491"/>
      <c r="I666" s="1491"/>
      <c r="J666" s="1491"/>
      <c r="K666" s="1491"/>
      <c r="L666" s="1491"/>
      <c r="M666" s="1544"/>
      <c r="N666" s="1544"/>
      <c r="O666" s="1544"/>
      <c r="P666" s="1491"/>
      <c r="Q666" s="1491"/>
      <c r="R666" s="1491"/>
      <c r="S666" s="1491"/>
      <c r="T666" s="1491"/>
      <c r="U666" s="1491"/>
    </row>
    <row r="667" spans="1:21" ht="15.75" customHeight="1">
      <c r="A667" s="1491"/>
      <c r="B667" s="1491"/>
      <c r="C667" s="1491"/>
      <c r="D667" s="1491"/>
      <c r="E667" s="1491"/>
      <c r="F667" s="1491"/>
      <c r="G667" s="1491"/>
      <c r="H667" s="1491"/>
      <c r="I667" s="1491"/>
      <c r="J667" s="1491"/>
      <c r="K667" s="1491"/>
      <c r="L667" s="1491"/>
      <c r="M667" s="1544"/>
      <c r="N667" s="1544"/>
      <c r="O667" s="1544"/>
      <c r="P667" s="1491"/>
      <c r="Q667" s="1491"/>
      <c r="R667" s="1491"/>
      <c r="S667" s="1491"/>
      <c r="T667" s="1491"/>
      <c r="U667" s="1491"/>
    </row>
    <row r="668" spans="1:21" ht="15.75" customHeight="1">
      <c r="A668" s="1491"/>
      <c r="B668" s="1491"/>
      <c r="C668" s="1491"/>
      <c r="D668" s="1491"/>
      <c r="E668" s="1491"/>
      <c r="F668" s="1491"/>
      <c r="G668" s="1491"/>
      <c r="H668" s="1491"/>
      <c r="I668" s="1491"/>
      <c r="J668" s="1491"/>
      <c r="K668" s="1491"/>
      <c r="L668" s="1491"/>
      <c r="M668" s="1544"/>
      <c r="N668" s="1544"/>
      <c r="O668" s="1544"/>
      <c r="P668" s="1491"/>
      <c r="Q668" s="1491"/>
      <c r="R668" s="1491"/>
      <c r="S668" s="1491"/>
      <c r="T668" s="1491"/>
      <c r="U668" s="1491"/>
    </row>
    <row r="669" spans="1:21" ht="15.75" customHeight="1">
      <c r="A669" s="1491"/>
      <c r="B669" s="1491"/>
      <c r="C669" s="1491"/>
      <c r="D669" s="1491"/>
      <c r="E669" s="1491"/>
      <c r="F669" s="1491"/>
      <c r="G669" s="1491"/>
      <c r="H669" s="1491"/>
      <c r="I669" s="1491"/>
      <c r="J669" s="1491"/>
      <c r="K669" s="1491"/>
      <c r="L669" s="1491"/>
      <c r="M669" s="1544"/>
      <c r="N669" s="1544"/>
      <c r="O669" s="1544"/>
      <c r="P669" s="1491"/>
      <c r="Q669" s="1491"/>
      <c r="R669" s="1491"/>
      <c r="S669" s="1491"/>
      <c r="T669" s="1491"/>
      <c r="U669" s="1491"/>
    </row>
    <row r="670" spans="1:21" ht="15.75" customHeight="1">
      <c r="A670" s="1491"/>
      <c r="B670" s="1491"/>
      <c r="C670" s="1491"/>
      <c r="D670" s="1491"/>
      <c r="E670" s="1491"/>
      <c r="F670" s="1491"/>
      <c r="G670" s="1491"/>
      <c r="H670" s="1491"/>
      <c r="I670" s="1491"/>
      <c r="J670" s="1491"/>
      <c r="K670" s="1491"/>
      <c r="L670" s="1491"/>
      <c r="M670" s="1544"/>
      <c r="N670" s="1544"/>
      <c r="O670" s="1544"/>
      <c r="P670" s="1491"/>
      <c r="Q670" s="1491"/>
      <c r="R670" s="1491"/>
      <c r="S670" s="1491"/>
      <c r="T670" s="1491"/>
      <c r="U670" s="1491"/>
    </row>
    <row r="671" spans="1:21" ht="15.75" customHeight="1">
      <c r="A671" s="1491"/>
      <c r="B671" s="1491"/>
      <c r="C671" s="1491"/>
      <c r="D671" s="1491"/>
      <c r="E671" s="1491"/>
      <c r="F671" s="1491"/>
      <c r="G671" s="1491"/>
      <c r="H671" s="1491"/>
      <c r="I671" s="1491"/>
      <c r="J671" s="1491"/>
      <c r="K671" s="1491"/>
      <c r="L671" s="1491"/>
      <c r="M671" s="1544"/>
      <c r="N671" s="1544"/>
      <c r="O671" s="1544"/>
      <c r="P671" s="1491"/>
      <c r="Q671" s="1491"/>
      <c r="R671" s="1491"/>
      <c r="S671" s="1491"/>
      <c r="T671" s="1491"/>
      <c r="U671" s="1491"/>
    </row>
    <row r="672" spans="1:21" ht="15.75" customHeight="1">
      <c r="A672" s="1491"/>
      <c r="B672" s="1491"/>
      <c r="C672" s="1491"/>
      <c r="D672" s="1491"/>
      <c r="E672" s="1491"/>
      <c r="F672" s="1491"/>
      <c r="G672" s="1491"/>
      <c r="H672" s="1491"/>
      <c r="I672" s="1491"/>
      <c r="J672" s="1491"/>
      <c r="K672" s="1491"/>
      <c r="L672" s="1491"/>
      <c r="M672" s="1544"/>
      <c r="N672" s="1544"/>
      <c r="O672" s="1544"/>
      <c r="P672" s="1491"/>
      <c r="Q672" s="1491"/>
      <c r="R672" s="1491"/>
      <c r="S672" s="1491"/>
      <c r="T672" s="1491"/>
      <c r="U672" s="1491"/>
    </row>
    <row r="673" spans="1:21" ht="15.75" customHeight="1">
      <c r="A673" s="1491"/>
      <c r="B673" s="1491"/>
      <c r="C673" s="1491"/>
      <c r="D673" s="1491"/>
      <c r="E673" s="1491"/>
      <c r="F673" s="1491"/>
      <c r="G673" s="1491"/>
      <c r="H673" s="1491"/>
      <c r="I673" s="1491"/>
      <c r="J673" s="1491"/>
      <c r="K673" s="1491"/>
      <c r="L673" s="1491"/>
      <c r="M673" s="1544"/>
      <c r="N673" s="1544"/>
      <c r="O673" s="1544"/>
      <c r="P673" s="1491"/>
      <c r="Q673" s="1491"/>
      <c r="R673" s="1491"/>
      <c r="S673" s="1491"/>
      <c r="T673" s="1491"/>
      <c r="U673" s="1491"/>
    </row>
    <row r="674" spans="1:21" ht="15.75" customHeight="1">
      <c r="A674" s="1491"/>
      <c r="B674" s="1491"/>
      <c r="C674" s="1491"/>
      <c r="D674" s="1491"/>
      <c r="E674" s="1491"/>
      <c r="F674" s="1491"/>
      <c r="G674" s="1491"/>
      <c r="H674" s="1491"/>
      <c r="I674" s="1491"/>
      <c r="J674" s="1491"/>
      <c r="K674" s="1491"/>
      <c r="L674" s="1491"/>
      <c r="M674" s="1544"/>
      <c r="N674" s="1544"/>
      <c r="O674" s="1544"/>
      <c r="P674" s="1491"/>
      <c r="Q674" s="1491"/>
      <c r="R674" s="1491"/>
      <c r="S674" s="1491"/>
      <c r="T674" s="1491"/>
      <c r="U674" s="1491"/>
    </row>
    <row r="675" spans="1:21" ht="15.75" customHeight="1">
      <c r="A675" s="1491"/>
      <c r="B675" s="1491"/>
      <c r="C675" s="1491"/>
      <c r="D675" s="1491"/>
      <c r="E675" s="1491"/>
      <c r="F675" s="1491"/>
      <c r="G675" s="1491"/>
      <c r="H675" s="1491"/>
      <c r="I675" s="1491"/>
      <c r="J675" s="1491"/>
      <c r="K675" s="1491"/>
      <c r="L675" s="1491"/>
      <c r="M675" s="1544"/>
      <c r="N675" s="1544"/>
      <c r="O675" s="1544"/>
      <c r="P675" s="1491"/>
      <c r="Q675" s="1491"/>
      <c r="R675" s="1491"/>
      <c r="S675" s="1491"/>
      <c r="T675" s="1491"/>
      <c r="U675" s="1491"/>
    </row>
    <row r="676" spans="1:21" ht="15.75" customHeight="1">
      <c r="A676" s="1491"/>
      <c r="B676" s="1491"/>
      <c r="C676" s="1491"/>
      <c r="D676" s="1491"/>
      <c r="E676" s="1491"/>
      <c r="F676" s="1491"/>
      <c r="G676" s="1491"/>
      <c r="H676" s="1491"/>
      <c r="I676" s="1491"/>
      <c r="J676" s="1491"/>
      <c r="K676" s="1491"/>
      <c r="L676" s="1491"/>
      <c r="M676" s="1544"/>
      <c r="N676" s="1544"/>
      <c r="O676" s="1544"/>
      <c r="P676" s="1491"/>
      <c r="Q676" s="1491"/>
      <c r="R676" s="1491"/>
      <c r="S676" s="1491"/>
      <c r="T676" s="1491"/>
      <c r="U676" s="1491"/>
    </row>
    <row r="677" spans="1:21" ht="15.75" customHeight="1">
      <c r="A677" s="1491"/>
      <c r="B677" s="1491"/>
      <c r="C677" s="1491"/>
      <c r="D677" s="1491"/>
      <c r="E677" s="1491"/>
      <c r="F677" s="1491"/>
      <c r="G677" s="1491"/>
      <c r="H677" s="1491"/>
      <c r="I677" s="1491"/>
      <c r="J677" s="1491"/>
      <c r="K677" s="1491"/>
      <c r="L677" s="1491"/>
      <c r="M677" s="1544"/>
      <c r="N677" s="1544"/>
      <c r="O677" s="1544"/>
      <c r="P677" s="1491"/>
      <c r="Q677" s="1491"/>
      <c r="R677" s="1491"/>
      <c r="S677" s="1491"/>
      <c r="T677" s="1491"/>
      <c r="U677" s="1491"/>
    </row>
    <row r="678" spans="1:21" ht="15.75" customHeight="1">
      <c r="A678" s="1491"/>
      <c r="B678" s="1491"/>
      <c r="C678" s="1491"/>
      <c r="D678" s="1491"/>
      <c r="E678" s="1491"/>
      <c r="F678" s="1491"/>
      <c r="G678" s="1491"/>
      <c r="H678" s="1491"/>
      <c r="I678" s="1491"/>
      <c r="J678" s="1491"/>
      <c r="K678" s="1491"/>
      <c r="L678" s="1491"/>
      <c r="M678" s="1544"/>
      <c r="N678" s="1544"/>
      <c r="O678" s="1544"/>
      <c r="P678" s="1491"/>
      <c r="Q678" s="1491"/>
      <c r="R678" s="1491"/>
      <c r="S678" s="1491"/>
      <c r="T678" s="1491"/>
      <c r="U678" s="1491"/>
    </row>
    <row r="679" spans="1:21" ht="15.75" customHeight="1">
      <c r="A679" s="1491"/>
      <c r="B679" s="1491"/>
      <c r="C679" s="1491"/>
      <c r="D679" s="1491"/>
      <c r="E679" s="1491"/>
      <c r="F679" s="1491"/>
      <c r="G679" s="1491"/>
      <c r="H679" s="1491"/>
      <c r="I679" s="1491"/>
      <c r="J679" s="1491"/>
      <c r="K679" s="1491"/>
      <c r="L679" s="1491"/>
      <c r="M679" s="1544"/>
      <c r="N679" s="1544"/>
      <c r="O679" s="1544"/>
      <c r="P679" s="1491"/>
      <c r="Q679" s="1491"/>
      <c r="R679" s="1491"/>
      <c r="S679" s="1491"/>
      <c r="T679" s="1491"/>
      <c r="U679" s="1491"/>
    </row>
    <row r="680" spans="1:21" ht="15.75" customHeight="1">
      <c r="A680" s="1491"/>
      <c r="B680" s="1491"/>
      <c r="C680" s="1491"/>
      <c r="D680" s="1491"/>
      <c r="E680" s="1491"/>
      <c r="F680" s="1491"/>
      <c r="G680" s="1491"/>
      <c r="H680" s="1491"/>
      <c r="I680" s="1491"/>
      <c r="J680" s="1491"/>
      <c r="K680" s="1491"/>
      <c r="L680" s="1491"/>
      <c r="M680" s="1544"/>
      <c r="N680" s="1544"/>
      <c r="O680" s="1544"/>
      <c r="P680" s="1491"/>
      <c r="Q680" s="1491"/>
      <c r="R680" s="1491"/>
      <c r="S680" s="1491"/>
      <c r="T680" s="1491"/>
      <c r="U680" s="1491"/>
    </row>
    <row r="681" spans="1:21" ht="15.75" customHeight="1">
      <c r="A681" s="1491"/>
      <c r="B681" s="1491"/>
      <c r="C681" s="1491"/>
      <c r="D681" s="1491"/>
      <c r="E681" s="1491"/>
      <c r="F681" s="1491"/>
      <c r="G681" s="1491"/>
      <c r="H681" s="1491"/>
      <c r="I681" s="1491"/>
      <c r="J681" s="1491"/>
      <c r="K681" s="1491"/>
      <c r="L681" s="1491"/>
      <c r="M681" s="1544"/>
      <c r="N681" s="1544"/>
      <c r="O681" s="1544"/>
      <c r="P681" s="1491"/>
      <c r="Q681" s="1491"/>
      <c r="R681" s="1491"/>
      <c r="S681" s="1491"/>
      <c r="T681" s="1491"/>
      <c r="U681" s="1491"/>
    </row>
    <row r="682" spans="1:21" ht="15.75" customHeight="1">
      <c r="A682" s="1491"/>
      <c r="B682" s="1491"/>
      <c r="C682" s="1491"/>
      <c r="D682" s="1491"/>
      <c r="E682" s="1491"/>
      <c r="F682" s="1491"/>
      <c r="G682" s="1491"/>
      <c r="H682" s="1491"/>
      <c r="I682" s="1491"/>
      <c r="J682" s="1491"/>
      <c r="K682" s="1491"/>
      <c r="L682" s="1491"/>
      <c r="M682" s="1544"/>
      <c r="N682" s="1544"/>
      <c r="O682" s="1544"/>
      <c r="P682" s="1491"/>
      <c r="Q682" s="1491"/>
      <c r="R682" s="1491"/>
      <c r="S682" s="1491"/>
      <c r="T682" s="1491"/>
      <c r="U682" s="1491"/>
    </row>
    <row r="683" spans="1:21" ht="15.75" customHeight="1">
      <c r="A683" s="1491"/>
      <c r="B683" s="1491"/>
      <c r="C683" s="1491"/>
      <c r="D683" s="1491"/>
      <c r="E683" s="1491"/>
      <c r="F683" s="1491"/>
      <c r="G683" s="1491"/>
      <c r="H683" s="1491"/>
      <c r="I683" s="1491"/>
      <c r="J683" s="1491"/>
      <c r="K683" s="1491"/>
      <c r="L683" s="1491"/>
      <c r="M683" s="1544"/>
      <c r="N683" s="1544"/>
      <c r="O683" s="1544"/>
      <c r="P683" s="1491"/>
      <c r="Q683" s="1491"/>
      <c r="R683" s="1491"/>
      <c r="S683" s="1491"/>
      <c r="T683" s="1491"/>
      <c r="U683" s="1491"/>
    </row>
    <row r="684" spans="1:21" ht="15.75" customHeight="1">
      <c r="A684" s="1491"/>
      <c r="B684" s="1491"/>
      <c r="C684" s="1491"/>
      <c r="D684" s="1491"/>
      <c r="E684" s="1491"/>
      <c r="F684" s="1491"/>
      <c r="G684" s="1491"/>
      <c r="H684" s="1491"/>
      <c r="I684" s="1491"/>
      <c r="J684" s="1491"/>
      <c r="K684" s="1491"/>
      <c r="L684" s="1491"/>
      <c r="M684" s="1544"/>
      <c r="N684" s="1544"/>
      <c r="O684" s="1544"/>
      <c r="P684" s="1491"/>
      <c r="Q684" s="1491"/>
      <c r="R684" s="1491"/>
      <c r="S684" s="1491"/>
      <c r="T684" s="1491"/>
      <c r="U684" s="1491"/>
    </row>
    <row r="685" spans="1:21" ht="15.75" customHeight="1">
      <c r="A685" s="1491"/>
      <c r="B685" s="1491"/>
      <c r="C685" s="1491"/>
      <c r="D685" s="1491"/>
      <c r="E685" s="1491"/>
      <c r="F685" s="1491"/>
      <c r="G685" s="1491"/>
      <c r="H685" s="1491"/>
      <c r="I685" s="1491"/>
      <c r="J685" s="1491"/>
      <c r="K685" s="1491"/>
      <c r="L685" s="1491"/>
      <c r="M685" s="1544"/>
      <c r="N685" s="1544"/>
      <c r="O685" s="1544"/>
      <c r="P685" s="1491"/>
      <c r="Q685" s="1491"/>
      <c r="R685" s="1491"/>
      <c r="S685" s="1491"/>
      <c r="T685" s="1491"/>
      <c r="U685" s="1491"/>
    </row>
    <row r="686" spans="1:21" ht="15.75" customHeight="1">
      <c r="A686" s="1491"/>
      <c r="B686" s="1491"/>
      <c r="C686" s="1491"/>
      <c r="D686" s="1491"/>
      <c r="E686" s="1491"/>
      <c r="F686" s="1491"/>
      <c r="G686" s="1491"/>
      <c r="H686" s="1491"/>
      <c r="I686" s="1491"/>
      <c r="J686" s="1491"/>
      <c r="K686" s="1491"/>
      <c r="L686" s="1491"/>
      <c r="M686" s="1544"/>
      <c r="N686" s="1544"/>
      <c r="O686" s="1544"/>
      <c r="P686" s="1491"/>
      <c r="Q686" s="1491"/>
      <c r="R686" s="1491"/>
      <c r="S686" s="1491"/>
      <c r="T686" s="1491"/>
      <c r="U686" s="1491"/>
    </row>
    <row r="687" spans="1:21" ht="15.75" customHeight="1">
      <c r="A687" s="1491"/>
      <c r="B687" s="1491"/>
      <c r="C687" s="1491"/>
      <c r="D687" s="1491"/>
      <c r="E687" s="1491"/>
      <c r="F687" s="1491"/>
      <c r="G687" s="1491"/>
      <c r="H687" s="1491"/>
      <c r="I687" s="1491"/>
      <c r="J687" s="1491"/>
      <c r="K687" s="1491"/>
      <c r="L687" s="1491"/>
      <c r="M687" s="1544"/>
      <c r="N687" s="1544"/>
      <c r="O687" s="1544"/>
      <c r="P687" s="1491"/>
      <c r="Q687" s="1491"/>
      <c r="R687" s="1491"/>
      <c r="S687" s="1491"/>
      <c r="T687" s="1491"/>
      <c r="U687" s="1491"/>
    </row>
    <row r="688" spans="1:21" ht="15.75" customHeight="1">
      <c r="A688" s="1491"/>
      <c r="B688" s="1491"/>
      <c r="C688" s="1491"/>
      <c r="D688" s="1491"/>
      <c r="E688" s="1491"/>
      <c r="F688" s="1491"/>
      <c r="G688" s="1491"/>
      <c r="H688" s="1491"/>
      <c r="I688" s="1491"/>
      <c r="J688" s="1491"/>
      <c r="K688" s="1491"/>
      <c r="L688" s="1491"/>
      <c r="M688" s="1544"/>
      <c r="N688" s="1544"/>
      <c r="O688" s="1544"/>
      <c r="P688" s="1491"/>
      <c r="Q688" s="1491"/>
      <c r="R688" s="1491"/>
      <c r="S688" s="1491"/>
      <c r="T688" s="1491"/>
      <c r="U688" s="1491"/>
    </row>
    <row r="689" spans="1:21" ht="15.75" customHeight="1">
      <c r="A689" s="1491"/>
      <c r="B689" s="1491"/>
      <c r="C689" s="1491"/>
      <c r="D689" s="1491"/>
      <c r="E689" s="1491"/>
      <c r="F689" s="1491"/>
      <c r="G689" s="1491"/>
      <c r="H689" s="1491"/>
      <c r="I689" s="1491"/>
      <c r="J689" s="1491"/>
      <c r="K689" s="1491"/>
      <c r="L689" s="1491"/>
      <c r="M689" s="1544"/>
      <c r="N689" s="1544"/>
      <c r="O689" s="1544"/>
      <c r="P689" s="1491"/>
      <c r="Q689" s="1491"/>
      <c r="R689" s="1491"/>
      <c r="S689" s="1491"/>
      <c r="T689" s="1491"/>
      <c r="U689" s="1491"/>
    </row>
    <row r="690" spans="1:21" ht="15.75" customHeight="1">
      <c r="A690" s="1491"/>
      <c r="B690" s="1491"/>
      <c r="C690" s="1491"/>
      <c r="D690" s="1491"/>
      <c r="E690" s="1491"/>
      <c r="F690" s="1491"/>
      <c r="G690" s="1491"/>
      <c r="H690" s="1491"/>
      <c r="I690" s="1491"/>
      <c r="J690" s="1491"/>
      <c r="K690" s="1491"/>
      <c r="L690" s="1491"/>
      <c r="M690" s="1544"/>
      <c r="N690" s="1544"/>
      <c r="O690" s="1544"/>
      <c r="P690" s="1491"/>
      <c r="Q690" s="1491"/>
      <c r="R690" s="1491"/>
      <c r="S690" s="1491"/>
      <c r="T690" s="1491"/>
      <c r="U690" s="1491"/>
    </row>
    <row r="691" spans="1:21" ht="15.75" customHeight="1">
      <c r="A691" s="1491"/>
      <c r="B691" s="1491"/>
      <c r="C691" s="1491"/>
      <c r="D691" s="1491"/>
      <c r="E691" s="1491"/>
      <c r="F691" s="1491"/>
      <c r="G691" s="1491"/>
      <c r="H691" s="1491"/>
      <c r="I691" s="1491"/>
      <c r="J691" s="1491"/>
      <c r="K691" s="1491"/>
      <c r="L691" s="1491"/>
      <c r="M691" s="1544"/>
      <c r="N691" s="1544"/>
      <c r="O691" s="1544"/>
      <c r="P691" s="1491"/>
      <c r="Q691" s="1491"/>
      <c r="R691" s="1491"/>
      <c r="S691" s="1491"/>
      <c r="T691" s="1491"/>
      <c r="U691" s="1491"/>
    </row>
    <row r="692" spans="1:21" ht="15.75" customHeight="1">
      <c r="A692" s="1491"/>
      <c r="B692" s="1491"/>
      <c r="C692" s="1491"/>
      <c r="D692" s="1491"/>
      <c r="E692" s="1491"/>
      <c r="F692" s="1491"/>
      <c r="G692" s="1491"/>
      <c r="H692" s="1491"/>
      <c r="I692" s="1491"/>
      <c r="J692" s="1491"/>
      <c r="K692" s="1491"/>
      <c r="L692" s="1491"/>
      <c r="M692" s="1544"/>
      <c r="N692" s="1544"/>
      <c r="O692" s="1544"/>
      <c r="P692" s="1491"/>
      <c r="Q692" s="1491"/>
      <c r="R692" s="1491"/>
      <c r="S692" s="1491"/>
      <c r="T692" s="1491"/>
      <c r="U692" s="1491"/>
    </row>
    <row r="693" spans="1:21" ht="15.75" customHeight="1">
      <c r="A693" s="1491"/>
      <c r="B693" s="1491"/>
      <c r="C693" s="1491"/>
      <c r="D693" s="1491"/>
      <c r="E693" s="1491"/>
      <c r="F693" s="1491"/>
      <c r="G693" s="1491"/>
      <c r="H693" s="1491"/>
      <c r="I693" s="1491"/>
      <c r="J693" s="1491"/>
      <c r="K693" s="1491"/>
      <c r="L693" s="1491"/>
      <c r="M693" s="1544"/>
      <c r="N693" s="1544"/>
      <c r="O693" s="1544"/>
      <c r="P693" s="1491"/>
      <c r="Q693" s="1491"/>
      <c r="R693" s="1491"/>
      <c r="S693" s="1491"/>
      <c r="T693" s="1491"/>
      <c r="U693" s="1491"/>
    </row>
    <row r="694" spans="1:21" ht="15.75" customHeight="1">
      <c r="A694" s="1491"/>
      <c r="B694" s="1491"/>
      <c r="C694" s="1491"/>
      <c r="D694" s="1491"/>
      <c r="E694" s="1491"/>
      <c r="F694" s="1491"/>
      <c r="G694" s="1491"/>
      <c r="H694" s="1491"/>
      <c r="I694" s="1491"/>
      <c r="J694" s="1491"/>
      <c r="K694" s="1491"/>
      <c r="L694" s="1491"/>
      <c r="M694" s="1544"/>
      <c r="N694" s="1544"/>
      <c r="O694" s="1544"/>
      <c r="P694" s="1491"/>
      <c r="Q694" s="1491"/>
      <c r="R694" s="1491"/>
      <c r="S694" s="1491"/>
      <c r="T694" s="1491"/>
      <c r="U694" s="1491"/>
    </row>
    <row r="695" spans="1:21" ht="15.75" customHeight="1">
      <c r="A695" s="1491"/>
      <c r="B695" s="1491"/>
      <c r="C695" s="1491"/>
      <c r="D695" s="1491"/>
      <c r="E695" s="1491"/>
      <c r="F695" s="1491"/>
      <c r="G695" s="1491"/>
      <c r="H695" s="1491"/>
      <c r="I695" s="1491"/>
      <c r="J695" s="1491"/>
      <c r="K695" s="1491"/>
      <c r="L695" s="1491"/>
      <c r="M695" s="1544"/>
      <c r="N695" s="1544"/>
      <c r="O695" s="1544"/>
      <c r="P695" s="1491"/>
      <c r="Q695" s="1491"/>
      <c r="R695" s="1491"/>
      <c r="S695" s="1491"/>
      <c r="T695" s="1491"/>
      <c r="U695" s="1491"/>
    </row>
    <row r="696" spans="1:21" ht="15.75" customHeight="1">
      <c r="A696" s="1491"/>
      <c r="B696" s="1491"/>
      <c r="C696" s="1491"/>
      <c r="D696" s="1491"/>
      <c r="E696" s="1491"/>
      <c r="F696" s="1491"/>
      <c r="G696" s="1491"/>
      <c r="H696" s="1491"/>
      <c r="I696" s="1491"/>
      <c r="J696" s="1491"/>
      <c r="K696" s="1491"/>
      <c r="L696" s="1491"/>
      <c r="M696" s="1544"/>
      <c r="N696" s="1544"/>
      <c r="O696" s="1544"/>
      <c r="P696" s="1491"/>
      <c r="Q696" s="1491"/>
      <c r="R696" s="1491"/>
      <c r="S696" s="1491"/>
      <c r="T696" s="1491"/>
      <c r="U696" s="1491"/>
    </row>
    <row r="697" spans="1:21" ht="15.75" customHeight="1">
      <c r="A697" s="1491"/>
      <c r="B697" s="1491"/>
      <c r="C697" s="1491"/>
      <c r="D697" s="1491"/>
      <c r="E697" s="1491"/>
      <c r="F697" s="1491"/>
      <c r="G697" s="1491"/>
      <c r="H697" s="1491"/>
      <c r="I697" s="1491"/>
      <c r="J697" s="1491"/>
      <c r="K697" s="1491"/>
      <c r="L697" s="1491"/>
      <c r="M697" s="1544"/>
      <c r="N697" s="1544"/>
      <c r="O697" s="1544"/>
      <c r="P697" s="1491"/>
      <c r="Q697" s="1491"/>
      <c r="R697" s="1491"/>
      <c r="S697" s="1491"/>
      <c r="T697" s="1491"/>
      <c r="U697" s="1491"/>
    </row>
    <row r="698" spans="1:21" ht="15.75" customHeight="1">
      <c r="A698" s="1491"/>
      <c r="B698" s="1491"/>
      <c r="C698" s="1491"/>
      <c r="D698" s="1491"/>
      <c r="E698" s="1491"/>
      <c r="F698" s="1491"/>
      <c r="G698" s="1491"/>
      <c r="H698" s="1491"/>
      <c r="I698" s="1491"/>
      <c r="J698" s="1491"/>
      <c r="K698" s="1491"/>
      <c r="L698" s="1491"/>
      <c r="M698" s="1544"/>
      <c r="N698" s="1544"/>
      <c r="O698" s="1544"/>
      <c r="P698" s="1491"/>
      <c r="Q698" s="1491"/>
      <c r="R698" s="1491"/>
      <c r="S698" s="1491"/>
      <c r="T698" s="1491"/>
      <c r="U698" s="1491"/>
    </row>
    <row r="699" spans="1:21" ht="15.75" customHeight="1">
      <c r="A699" s="1491"/>
      <c r="B699" s="1491"/>
      <c r="C699" s="1491"/>
      <c r="D699" s="1491"/>
      <c r="E699" s="1491"/>
      <c r="F699" s="1491"/>
      <c r="G699" s="1491"/>
      <c r="H699" s="1491"/>
      <c r="I699" s="1491"/>
      <c r="J699" s="1491"/>
      <c r="K699" s="1491"/>
      <c r="L699" s="1491"/>
      <c r="M699" s="1544"/>
      <c r="N699" s="1544"/>
      <c r="O699" s="1544"/>
      <c r="P699" s="1491"/>
      <c r="Q699" s="1491"/>
      <c r="R699" s="1491"/>
      <c r="S699" s="1491"/>
      <c r="T699" s="1491"/>
      <c r="U699" s="1491"/>
    </row>
    <row r="700" spans="1:21" ht="15.75" customHeight="1">
      <c r="A700" s="1491"/>
      <c r="B700" s="1491"/>
      <c r="C700" s="1491"/>
      <c r="D700" s="1491"/>
      <c r="E700" s="1491"/>
      <c r="F700" s="1491"/>
      <c r="G700" s="1491"/>
      <c r="H700" s="1491"/>
      <c r="I700" s="1491"/>
      <c r="J700" s="1491"/>
      <c r="K700" s="1491"/>
      <c r="L700" s="1491"/>
      <c r="M700" s="1544"/>
      <c r="N700" s="1544"/>
      <c r="O700" s="1544"/>
      <c r="P700" s="1491"/>
      <c r="Q700" s="1491"/>
      <c r="R700" s="1491"/>
      <c r="S700" s="1491"/>
      <c r="T700" s="1491"/>
      <c r="U700" s="1491"/>
    </row>
    <row r="701" spans="1:21" ht="15.75" customHeight="1">
      <c r="A701" s="1491"/>
      <c r="B701" s="1491"/>
      <c r="C701" s="1491"/>
      <c r="D701" s="1491"/>
      <c r="E701" s="1491"/>
      <c r="F701" s="1491"/>
      <c r="G701" s="1491"/>
      <c r="H701" s="1491"/>
      <c r="I701" s="1491"/>
      <c r="J701" s="1491"/>
      <c r="K701" s="1491"/>
      <c r="L701" s="1491"/>
      <c r="M701" s="1544"/>
      <c r="N701" s="1544"/>
      <c r="O701" s="1544"/>
      <c r="P701" s="1491"/>
      <c r="Q701" s="1491"/>
      <c r="R701" s="1491"/>
      <c r="S701" s="1491"/>
      <c r="T701" s="1491"/>
      <c r="U701" s="1491"/>
    </row>
    <row r="702" spans="1:21" ht="15.75" customHeight="1">
      <c r="A702" s="1491"/>
      <c r="B702" s="1491"/>
      <c r="C702" s="1491"/>
      <c r="D702" s="1491"/>
      <c r="E702" s="1491"/>
      <c r="F702" s="1491"/>
      <c r="G702" s="1491"/>
      <c r="H702" s="1491"/>
      <c r="I702" s="1491"/>
      <c r="J702" s="1491"/>
      <c r="K702" s="1491"/>
      <c r="L702" s="1491"/>
      <c r="M702" s="1544"/>
      <c r="N702" s="1544"/>
      <c r="O702" s="1544"/>
      <c r="P702" s="1491"/>
      <c r="Q702" s="1491"/>
      <c r="R702" s="1491"/>
      <c r="S702" s="1491"/>
      <c r="T702" s="1491"/>
      <c r="U702" s="1491"/>
    </row>
    <row r="703" spans="1:21" ht="15.75" customHeight="1">
      <c r="A703" s="1491"/>
      <c r="B703" s="1491"/>
      <c r="C703" s="1491"/>
      <c r="D703" s="1491"/>
      <c r="E703" s="1491"/>
      <c r="F703" s="1491"/>
      <c r="G703" s="1491"/>
      <c r="H703" s="1491"/>
      <c r="I703" s="1491"/>
      <c r="J703" s="1491"/>
      <c r="K703" s="1491"/>
      <c r="L703" s="1491"/>
      <c r="M703" s="1544"/>
      <c r="N703" s="1544"/>
      <c r="O703" s="1544"/>
      <c r="P703" s="1491"/>
      <c r="Q703" s="1491"/>
      <c r="R703" s="1491"/>
      <c r="S703" s="1491"/>
      <c r="T703" s="1491"/>
      <c r="U703" s="1491"/>
    </row>
    <row r="704" spans="1:21" ht="15.75" customHeight="1">
      <c r="A704" s="1491"/>
      <c r="B704" s="1491"/>
      <c r="C704" s="1491"/>
      <c r="D704" s="1491"/>
      <c r="E704" s="1491"/>
      <c r="F704" s="1491"/>
      <c r="G704" s="1491"/>
      <c r="H704" s="1491"/>
      <c r="I704" s="1491"/>
      <c r="J704" s="1491"/>
      <c r="K704" s="1491"/>
      <c r="L704" s="1491"/>
      <c r="M704" s="1544"/>
      <c r="N704" s="1544"/>
      <c r="O704" s="1544"/>
      <c r="P704" s="1491"/>
      <c r="Q704" s="1491"/>
      <c r="R704" s="1491"/>
      <c r="S704" s="1491"/>
      <c r="T704" s="1491"/>
      <c r="U704" s="1491"/>
    </row>
    <row r="705" spans="1:21" ht="15.75" customHeight="1">
      <c r="A705" s="1491"/>
      <c r="B705" s="1491"/>
      <c r="C705" s="1491"/>
      <c r="D705" s="1491"/>
      <c r="E705" s="1491"/>
      <c r="F705" s="1491"/>
      <c r="G705" s="1491"/>
      <c r="H705" s="1491"/>
      <c r="I705" s="1491"/>
      <c r="J705" s="1491"/>
      <c r="K705" s="1491"/>
      <c r="L705" s="1491"/>
      <c r="M705" s="1544"/>
      <c r="N705" s="1544"/>
      <c r="O705" s="1544"/>
      <c r="P705" s="1491"/>
      <c r="Q705" s="1491"/>
      <c r="R705" s="1491"/>
      <c r="S705" s="1491"/>
      <c r="T705" s="1491"/>
      <c r="U705" s="1491"/>
    </row>
    <row r="706" spans="1:21" ht="15.75" customHeight="1">
      <c r="A706" s="1491"/>
      <c r="B706" s="1491"/>
      <c r="C706" s="1491"/>
      <c r="D706" s="1491"/>
      <c r="E706" s="1491"/>
      <c r="F706" s="1491"/>
      <c r="G706" s="1491"/>
      <c r="H706" s="1491"/>
      <c r="I706" s="1491"/>
      <c r="J706" s="1491"/>
      <c r="K706" s="1491"/>
      <c r="L706" s="1491"/>
      <c r="M706" s="1544"/>
      <c r="N706" s="1544"/>
      <c r="O706" s="1544"/>
      <c r="P706" s="1491"/>
      <c r="Q706" s="1491"/>
      <c r="R706" s="1491"/>
      <c r="S706" s="1491"/>
      <c r="T706" s="1491"/>
      <c r="U706" s="1491"/>
    </row>
    <row r="707" spans="1:21" ht="15.75" customHeight="1">
      <c r="A707" s="1491"/>
      <c r="B707" s="1491"/>
      <c r="C707" s="1491"/>
      <c r="D707" s="1491"/>
      <c r="E707" s="1491"/>
      <c r="F707" s="1491"/>
      <c r="G707" s="1491"/>
      <c r="H707" s="1491"/>
      <c r="I707" s="1491"/>
      <c r="J707" s="1491"/>
      <c r="K707" s="1491"/>
      <c r="L707" s="1491"/>
      <c r="M707" s="1544"/>
      <c r="N707" s="1544"/>
      <c r="O707" s="1544"/>
      <c r="P707" s="1491"/>
      <c r="Q707" s="1491"/>
      <c r="R707" s="1491"/>
      <c r="S707" s="1491"/>
      <c r="T707" s="1491"/>
      <c r="U707" s="1491"/>
    </row>
    <row r="708" spans="1:21" ht="15.75" customHeight="1">
      <c r="A708" s="1491"/>
      <c r="B708" s="1491"/>
      <c r="C708" s="1491"/>
      <c r="D708" s="1491"/>
      <c r="E708" s="1491"/>
      <c r="F708" s="1491"/>
      <c r="G708" s="1491"/>
      <c r="H708" s="1491"/>
      <c r="I708" s="1491"/>
      <c r="J708" s="1491"/>
      <c r="K708" s="1491"/>
      <c r="L708" s="1491"/>
      <c r="M708" s="1544"/>
      <c r="N708" s="1544"/>
      <c r="O708" s="1544"/>
      <c r="P708" s="1491"/>
      <c r="Q708" s="1491"/>
      <c r="R708" s="1491"/>
      <c r="S708" s="1491"/>
      <c r="T708" s="1491"/>
      <c r="U708" s="1491"/>
    </row>
    <row r="709" spans="1:21" ht="15.75" customHeight="1">
      <c r="A709" s="1491"/>
      <c r="B709" s="1491"/>
      <c r="C709" s="1491"/>
      <c r="D709" s="1491"/>
      <c r="E709" s="1491"/>
      <c r="F709" s="1491"/>
      <c r="G709" s="1491"/>
      <c r="H709" s="1491"/>
      <c r="I709" s="1491"/>
      <c r="J709" s="1491"/>
      <c r="K709" s="1491"/>
      <c r="L709" s="1491"/>
      <c r="M709" s="1544"/>
      <c r="N709" s="1544"/>
      <c r="O709" s="1544"/>
      <c r="P709" s="1491"/>
      <c r="Q709" s="1491"/>
      <c r="R709" s="1491"/>
      <c r="S709" s="1491"/>
      <c r="T709" s="1491"/>
      <c r="U709" s="1491"/>
    </row>
    <row r="710" spans="1:21" ht="15.75" customHeight="1">
      <c r="A710" s="1491"/>
      <c r="B710" s="1491"/>
      <c r="C710" s="1491"/>
      <c r="D710" s="1491"/>
      <c r="E710" s="1491"/>
      <c r="F710" s="1491"/>
      <c r="G710" s="1491"/>
      <c r="H710" s="1491"/>
      <c r="I710" s="1491"/>
      <c r="J710" s="1491"/>
      <c r="K710" s="1491"/>
      <c r="L710" s="1491"/>
      <c r="M710" s="1544"/>
      <c r="N710" s="1544"/>
      <c r="O710" s="1544"/>
      <c r="P710" s="1491"/>
      <c r="Q710" s="1491"/>
      <c r="R710" s="1491"/>
      <c r="S710" s="1491"/>
      <c r="T710" s="1491"/>
      <c r="U710" s="1491"/>
    </row>
    <row r="711" spans="1:21" ht="15.75" customHeight="1">
      <c r="A711" s="1491"/>
      <c r="B711" s="1491"/>
      <c r="C711" s="1491"/>
      <c r="D711" s="1491"/>
      <c r="E711" s="1491"/>
      <c r="F711" s="1491"/>
      <c r="G711" s="1491"/>
      <c r="H711" s="1491"/>
      <c r="I711" s="1491"/>
      <c r="J711" s="1491"/>
      <c r="K711" s="1491"/>
      <c r="L711" s="1491"/>
      <c r="M711" s="1544"/>
      <c r="N711" s="1544"/>
      <c r="O711" s="1544"/>
      <c r="P711" s="1491"/>
      <c r="Q711" s="1491"/>
      <c r="R711" s="1491"/>
      <c r="S711" s="1491"/>
      <c r="T711" s="1491"/>
      <c r="U711" s="1491"/>
    </row>
    <row r="712" spans="1:21" ht="15.75" customHeight="1">
      <c r="A712" s="1491"/>
      <c r="B712" s="1491"/>
      <c r="C712" s="1491"/>
      <c r="D712" s="1491"/>
      <c r="E712" s="1491"/>
      <c r="F712" s="1491"/>
      <c r="G712" s="1491"/>
      <c r="H712" s="1491"/>
      <c r="I712" s="1491"/>
      <c r="J712" s="1491"/>
      <c r="K712" s="1491"/>
      <c r="L712" s="1491"/>
      <c r="M712" s="1544"/>
      <c r="N712" s="1544"/>
      <c r="O712" s="1544"/>
      <c r="P712" s="1491"/>
      <c r="Q712" s="1491"/>
      <c r="R712" s="1491"/>
      <c r="S712" s="1491"/>
      <c r="T712" s="1491"/>
      <c r="U712" s="1491"/>
    </row>
    <row r="713" spans="1:21" ht="15.75" customHeight="1">
      <c r="A713" s="1491"/>
      <c r="B713" s="1491"/>
      <c r="C713" s="1491"/>
      <c r="D713" s="1491"/>
      <c r="E713" s="1491"/>
      <c r="F713" s="1491"/>
      <c r="G713" s="1491"/>
      <c r="H713" s="1491"/>
      <c r="I713" s="1491"/>
      <c r="J713" s="1491"/>
      <c r="K713" s="1491"/>
      <c r="L713" s="1491"/>
      <c r="M713" s="1544"/>
      <c r="N713" s="1544"/>
      <c r="O713" s="1544"/>
      <c r="P713" s="1491"/>
      <c r="Q713" s="1491"/>
      <c r="R713" s="1491"/>
      <c r="S713" s="1491"/>
      <c r="T713" s="1491"/>
      <c r="U713" s="1491"/>
    </row>
    <row r="714" spans="1:21" ht="15.75" customHeight="1">
      <c r="A714" s="1491"/>
      <c r="B714" s="1491"/>
      <c r="C714" s="1491"/>
      <c r="D714" s="1491"/>
      <c r="E714" s="1491"/>
      <c r="F714" s="1491"/>
      <c r="G714" s="1491"/>
      <c r="H714" s="1491"/>
      <c r="I714" s="1491"/>
      <c r="J714" s="1491"/>
      <c r="K714" s="1491"/>
      <c r="L714" s="1491"/>
      <c r="M714" s="1544"/>
      <c r="N714" s="1544"/>
      <c r="O714" s="1544"/>
      <c r="P714" s="1491"/>
      <c r="Q714" s="1491"/>
      <c r="R714" s="1491"/>
      <c r="S714" s="1491"/>
      <c r="T714" s="1491"/>
      <c r="U714" s="1491"/>
    </row>
    <row r="715" spans="1:21" ht="15.75" customHeight="1">
      <c r="A715" s="1491"/>
      <c r="B715" s="1491"/>
      <c r="C715" s="1491"/>
      <c r="D715" s="1491"/>
      <c r="E715" s="1491"/>
      <c r="F715" s="1491"/>
      <c r="G715" s="1491"/>
      <c r="H715" s="1491"/>
      <c r="I715" s="1491"/>
      <c r="J715" s="1491"/>
      <c r="K715" s="1491"/>
      <c r="L715" s="1491"/>
      <c r="M715" s="1544"/>
      <c r="N715" s="1544"/>
      <c r="O715" s="1544"/>
      <c r="P715" s="1491"/>
      <c r="Q715" s="1491"/>
      <c r="R715" s="1491"/>
      <c r="S715" s="1491"/>
      <c r="T715" s="1491"/>
      <c r="U715" s="1491"/>
    </row>
    <row r="716" spans="1:21" ht="15.75" customHeight="1">
      <c r="A716" s="1491"/>
      <c r="B716" s="1491"/>
      <c r="C716" s="1491"/>
      <c r="D716" s="1491"/>
      <c r="E716" s="1491"/>
      <c r="F716" s="1491"/>
      <c r="G716" s="1491"/>
      <c r="H716" s="1491"/>
      <c r="I716" s="1491"/>
      <c r="J716" s="1491"/>
      <c r="K716" s="1491"/>
      <c r="L716" s="1491"/>
      <c r="M716" s="1544"/>
      <c r="N716" s="1544"/>
      <c r="O716" s="1544"/>
      <c r="P716" s="1491"/>
      <c r="Q716" s="1491"/>
      <c r="R716" s="1491"/>
      <c r="S716" s="1491"/>
      <c r="T716" s="1491"/>
      <c r="U716" s="1491"/>
    </row>
    <row r="717" spans="1:21" ht="15.75" customHeight="1">
      <c r="A717" s="1491"/>
      <c r="B717" s="1491"/>
      <c r="C717" s="1491"/>
      <c r="D717" s="1491"/>
      <c r="E717" s="1491"/>
      <c r="F717" s="1491"/>
      <c r="G717" s="1491"/>
      <c r="H717" s="1491"/>
      <c r="I717" s="1491"/>
      <c r="J717" s="1491"/>
      <c r="K717" s="1491"/>
      <c r="L717" s="1491"/>
      <c r="M717" s="1544"/>
      <c r="N717" s="1544"/>
      <c r="O717" s="1544"/>
      <c r="P717" s="1491"/>
      <c r="Q717" s="1491"/>
      <c r="R717" s="1491"/>
      <c r="S717" s="1491"/>
      <c r="T717" s="1491"/>
      <c r="U717" s="1491"/>
    </row>
    <row r="718" spans="1:21" ht="15.75" customHeight="1">
      <c r="A718" s="1491"/>
      <c r="B718" s="1491"/>
      <c r="C718" s="1491"/>
      <c r="D718" s="1491"/>
      <c r="E718" s="1491"/>
      <c r="F718" s="1491"/>
      <c r="G718" s="1491"/>
      <c r="H718" s="1491"/>
      <c r="I718" s="1491"/>
      <c r="J718" s="1491"/>
      <c r="K718" s="1491"/>
      <c r="L718" s="1491"/>
      <c r="M718" s="1544"/>
      <c r="N718" s="1544"/>
      <c r="O718" s="1544"/>
      <c r="P718" s="1491"/>
      <c r="Q718" s="1491"/>
      <c r="R718" s="1491"/>
      <c r="S718" s="1491"/>
      <c r="T718" s="1491"/>
      <c r="U718" s="1491"/>
    </row>
    <row r="719" spans="1:21" ht="15.75" customHeight="1">
      <c r="A719" s="1491"/>
      <c r="B719" s="1491"/>
      <c r="C719" s="1491"/>
      <c r="D719" s="1491"/>
      <c r="E719" s="1491"/>
      <c r="F719" s="1491"/>
      <c r="G719" s="1491"/>
      <c r="H719" s="1491"/>
      <c r="I719" s="1491"/>
      <c r="J719" s="1491"/>
      <c r="K719" s="1491"/>
      <c r="L719" s="1491"/>
      <c r="M719" s="1544"/>
      <c r="N719" s="1544"/>
      <c r="O719" s="1544"/>
      <c r="P719" s="1491"/>
      <c r="Q719" s="1491"/>
      <c r="R719" s="1491"/>
      <c r="S719" s="1491"/>
      <c r="T719" s="1491"/>
      <c r="U719" s="1491"/>
    </row>
    <row r="720" spans="1:21" ht="15.75" customHeight="1">
      <c r="A720" s="1491"/>
      <c r="B720" s="1491"/>
      <c r="C720" s="1491"/>
      <c r="D720" s="1491"/>
      <c r="E720" s="1491"/>
      <c r="F720" s="1491"/>
      <c r="G720" s="1491"/>
      <c r="H720" s="1491"/>
      <c r="I720" s="1491"/>
      <c r="J720" s="1491"/>
      <c r="K720" s="1491"/>
      <c r="L720" s="1491"/>
      <c r="M720" s="1544"/>
      <c r="N720" s="1544"/>
      <c r="O720" s="1544"/>
      <c r="P720" s="1491"/>
      <c r="Q720" s="1491"/>
      <c r="R720" s="1491"/>
      <c r="S720" s="1491"/>
      <c r="T720" s="1491"/>
      <c r="U720" s="1491"/>
    </row>
    <row r="721" spans="1:21" ht="15.75" customHeight="1">
      <c r="A721" s="1491"/>
      <c r="B721" s="1491"/>
      <c r="C721" s="1491"/>
      <c r="D721" s="1491"/>
      <c r="E721" s="1491"/>
      <c r="F721" s="1491"/>
      <c r="G721" s="1491"/>
      <c r="H721" s="1491"/>
      <c r="I721" s="1491"/>
      <c r="J721" s="1491"/>
      <c r="K721" s="1491"/>
      <c r="L721" s="1491"/>
      <c r="M721" s="1544"/>
      <c r="N721" s="1544"/>
      <c r="O721" s="1544"/>
      <c r="P721" s="1491"/>
      <c r="Q721" s="1491"/>
      <c r="R721" s="1491"/>
      <c r="S721" s="1491"/>
      <c r="T721" s="1491"/>
      <c r="U721" s="1491"/>
    </row>
    <row r="722" spans="1:21" ht="15.75" customHeight="1">
      <c r="A722" s="1491"/>
      <c r="B722" s="1491"/>
      <c r="C722" s="1491"/>
      <c r="D722" s="1491"/>
      <c r="E722" s="1491"/>
      <c r="F722" s="1491"/>
      <c r="G722" s="1491"/>
      <c r="H722" s="1491"/>
      <c r="I722" s="1491"/>
      <c r="J722" s="1491"/>
      <c r="K722" s="1491"/>
      <c r="L722" s="1491"/>
      <c r="M722" s="1544"/>
      <c r="N722" s="1544"/>
      <c r="O722" s="1544"/>
      <c r="P722" s="1491"/>
      <c r="Q722" s="1491"/>
      <c r="R722" s="1491"/>
      <c r="S722" s="1491"/>
      <c r="T722" s="1491"/>
      <c r="U722" s="1491"/>
    </row>
    <row r="723" spans="1:21" ht="15.75" customHeight="1">
      <c r="A723" s="1491"/>
      <c r="B723" s="1491"/>
      <c r="C723" s="1491"/>
      <c r="D723" s="1491"/>
      <c r="E723" s="1491"/>
      <c r="F723" s="1491"/>
      <c r="G723" s="1491"/>
      <c r="H723" s="1491"/>
      <c r="I723" s="1491"/>
      <c r="J723" s="1491"/>
      <c r="K723" s="1491"/>
      <c r="L723" s="1491"/>
      <c r="M723" s="1544"/>
      <c r="N723" s="1544"/>
      <c r="O723" s="1544"/>
      <c r="P723" s="1491"/>
      <c r="Q723" s="1491"/>
      <c r="R723" s="1491"/>
      <c r="S723" s="1491"/>
      <c r="T723" s="1491"/>
      <c r="U723" s="1491"/>
    </row>
    <row r="724" spans="1:21" ht="15.75" customHeight="1">
      <c r="A724" s="1491"/>
      <c r="B724" s="1491"/>
      <c r="C724" s="1491"/>
      <c r="D724" s="1491"/>
      <c r="E724" s="1491"/>
      <c r="F724" s="1491"/>
      <c r="G724" s="1491"/>
      <c r="H724" s="1491"/>
      <c r="I724" s="1491"/>
      <c r="J724" s="1491"/>
      <c r="K724" s="1491"/>
      <c r="L724" s="1491"/>
      <c r="M724" s="1544"/>
      <c r="N724" s="1544"/>
      <c r="O724" s="1544"/>
      <c r="P724" s="1491"/>
      <c r="Q724" s="1491"/>
      <c r="R724" s="1491"/>
      <c r="S724" s="1491"/>
      <c r="T724" s="1491"/>
      <c r="U724" s="1491"/>
    </row>
    <row r="725" spans="1:21" ht="15.75" customHeight="1">
      <c r="A725" s="1491"/>
      <c r="B725" s="1491"/>
      <c r="C725" s="1491"/>
      <c r="D725" s="1491"/>
      <c r="E725" s="1491"/>
      <c r="F725" s="1491"/>
      <c r="G725" s="1491"/>
      <c r="H725" s="1491"/>
      <c r="I725" s="1491"/>
      <c r="J725" s="1491"/>
      <c r="K725" s="1491"/>
      <c r="L725" s="1491"/>
      <c r="M725" s="1544"/>
      <c r="N725" s="1544"/>
      <c r="O725" s="1544"/>
      <c r="P725" s="1491"/>
      <c r="Q725" s="1491"/>
      <c r="R725" s="1491"/>
      <c r="S725" s="1491"/>
      <c r="T725" s="1491"/>
      <c r="U725" s="1491"/>
    </row>
    <row r="726" spans="1:21" ht="15.75" customHeight="1">
      <c r="A726" s="1491"/>
      <c r="B726" s="1491"/>
      <c r="C726" s="1491"/>
      <c r="D726" s="1491"/>
      <c r="E726" s="1491"/>
      <c r="F726" s="1491"/>
      <c r="G726" s="1491"/>
      <c r="H726" s="1491"/>
      <c r="I726" s="1491"/>
      <c r="J726" s="1491"/>
      <c r="K726" s="1491"/>
      <c r="L726" s="1491"/>
      <c r="M726" s="1544"/>
      <c r="N726" s="1544"/>
      <c r="O726" s="1544"/>
      <c r="P726" s="1491"/>
      <c r="Q726" s="1491"/>
      <c r="R726" s="1491"/>
      <c r="S726" s="1491"/>
      <c r="T726" s="1491"/>
      <c r="U726" s="1491"/>
    </row>
    <row r="727" spans="1:21" ht="15.75" customHeight="1">
      <c r="A727" s="1491"/>
      <c r="B727" s="1491"/>
      <c r="C727" s="1491"/>
      <c r="D727" s="1491"/>
      <c r="E727" s="1491"/>
      <c r="F727" s="1491"/>
      <c r="G727" s="1491"/>
      <c r="H727" s="1491"/>
      <c r="I727" s="1491"/>
      <c r="J727" s="1491"/>
      <c r="K727" s="1491"/>
      <c r="L727" s="1491"/>
      <c r="M727" s="1544"/>
      <c r="N727" s="1544"/>
      <c r="O727" s="1544"/>
      <c r="P727" s="1491"/>
      <c r="Q727" s="1491"/>
      <c r="R727" s="1491"/>
      <c r="S727" s="1491"/>
      <c r="T727" s="1491"/>
      <c r="U727" s="1491"/>
    </row>
    <row r="728" spans="1:21" ht="15.75" customHeight="1">
      <c r="A728" s="1491"/>
      <c r="B728" s="1491"/>
      <c r="C728" s="1491"/>
      <c r="D728" s="1491"/>
      <c r="E728" s="1491"/>
      <c r="F728" s="1491"/>
      <c r="G728" s="1491"/>
      <c r="H728" s="1491"/>
      <c r="I728" s="1491"/>
      <c r="J728" s="1491"/>
      <c r="K728" s="1491"/>
      <c r="L728" s="1491"/>
      <c r="M728" s="1544"/>
      <c r="N728" s="1544"/>
      <c r="O728" s="1544"/>
      <c r="P728" s="1491"/>
      <c r="Q728" s="1491"/>
      <c r="R728" s="1491"/>
      <c r="S728" s="1491"/>
      <c r="T728" s="1491"/>
      <c r="U728" s="1491"/>
    </row>
    <row r="729" spans="1:21" ht="15.75" customHeight="1">
      <c r="A729" s="1491"/>
      <c r="B729" s="1491"/>
      <c r="C729" s="1491"/>
      <c r="D729" s="1491"/>
      <c r="E729" s="1491"/>
      <c r="F729" s="1491"/>
      <c r="G729" s="1491"/>
      <c r="H729" s="1491"/>
      <c r="I729" s="1491"/>
      <c r="J729" s="1491"/>
      <c r="K729" s="1491"/>
      <c r="L729" s="1491"/>
      <c r="M729" s="1544"/>
      <c r="N729" s="1544"/>
      <c r="O729" s="1544"/>
      <c r="P729" s="1491"/>
      <c r="Q729" s="1491"/>
      <c r="R729" s="1491"/>
      <c r="S729" s="1491"/>
      <c r="T729" s="1491"/>
      <c r="U729" s="1491"/>
    </row>
    <row r="730" spans="1:21" ht="15.75" customHeight="1">
      <c r="A730" s="1491"/>
      <c r="B730" s="1491"/>
      <c r="C730" s="1491"/>
      <c r="D730" s="1491"/>
      <c r="E730" s="1491"/>
      <c r="F730" s="1491"/>
      <c r="G730" s="1491"/>
      <c r="H730" s="1491"/>
      <c r="I730" s="1491"/>
      <c r="J730" s="1491"/>
      <c r="K730" s="1491"/>
      <c r="L730" s="1491"/>
      <c r="M730" s="1544"/>
      <c r="N730" s="1544"/>
      <c r="O730" s="1544"/>
      <c r="P730" s="1491"/>
      <c r="Q730" s="1491"/>
      <c r="R730" s="1491"/>
      <c r="S730" s="1491"/>
      <c r="T730" s="1491"/>
      <c r="U730" s="1491"/>
    </row>
    <row r="731" spans="1:21" ht="15.75" customHeight="1">
      <c r="A731" s="1491"/>
      <c r="B731" s="1491"/>
      <c r="C731" s="1491"/>
      <c r="D731" s="1491"/>
      <c r="E731" s="1491"/>
      <c r="F731" s="1491"/>
      <c r="G731" s="1491"/>
      <c r="H731" s="1491"/>
      <c r="I731" s="1491"/>
      <c r="J731" s="1491"/>
      <c r="K731" s="1491"/>
      <c r="L731" s="1491"/>
      <c r="M731" s="1544"/>
      <c r="N731" s="1544"/>
      <c r="O731" s="1544"/>
      <c r="P731" s="1491"/>
      <c r="Q731" s="1491"/>
      <c r="R731" s="1491"/>
      <c r="S731" s="1491"/>
      <c r="T731" s="1491"/>
      <c r="U731" s="1491"/>
    </row>
    <row r="732" spans="1:21" ht="15.75" customHeight="1">
      <c r="A732" s="1491"/>
      <c r="B732" s="1491"/>
      <c r="C732" s="1491"/>
      <c r="D732" s="1491"/>
      <c r="E732" s="1491"/>
      <c r="F732" s="1491"/>
      <c r="G732" s="1491"/>
      <c r="H732" s="1491"/>
      <c r="I732" s="1491"/>
      <c r="J732" s="1491"/>
      <c r="K732" s="1491"/>
      <c r="L732" s="1491"/>
      <c r="M732" s="1544"/>
      <c r="N732" s="1544"/>
      <c r="O732" s="1544"/>
      <c r="P732" s="1491"/>
      <c r="Q732" s="1491"/>
      <c r="R732" s="1491"/>
      <c r="S732" s="1491"/>
      <c r="T732" s="1491"/>
      <c r="U732" s="1491"/>
    </row>
    <row r="733" spans="1:21" ht="15.75" customHeight="1">
      <c r="A733" s="1491"/>
      <c r="B733" s="1491"/>
      <c r="C733" s="1491"/>
      <c r="D733" s="1491"/>
      <c r="E733" s="1491"/>
      <c r="F733" s="1491"/>
      <c r="G733" s="1491"/>
      <c r="H733" s="1491"/>
      <c r="I733" s="1491"/>
      <c r="J733" s="1491"/>
      <c r="K733" s="1491"/>
      <c r="L733" s="1491"/>
      <c r="M733" s="1544"/>
      <c r="N733" s="1544"/>
      <c r="O733" s="1544"/>
      <c r="P733" s="1491"/>
      <c r="Q733" s="1491"/>
      <c r="R733" s="1491"/>
      <c r="S733" s="1491"/>
      <c r="T733" s="1491"/>
      <c r="U733" s="1491"/>
    </row>
    <row r="734" spans="1:21" ht="15.75" customHeight="1">
      <c r="A734" s="1491"/>
      <c r="B734" s="1491"/>
      <c r="C734" s="1491"/>
      <c r="D734" s="1491"/>
      <c r="E734" s="1491"/>
      <c r="F734" s="1491"/>
      <c r="G734" s="1491"/>
      <c r="H734" s="1491"/>
      <c r="I734" s="1491"/>
      <c r="J734" s="1491"/>
      <c r="K734" s="1491"/>
      <c r="L734" s="1491"/>
      <c r="M734" s="1544"/>
      <c r="N734" s="1544"/>
      <c r="O734" s="1544"/>
      <c r="P734" s="1491"/>
      <c r="Q734" s="1491"/>
      <c r="R734" s="1491"/>
      <c r="S734" s="1491"/>
      <c r="T734" s="1491"/>
      <c r="U734" s="1491"/>
    </row>
    <row r="735" spans="1:21" ht="15.75" customHeight="1">
      <c r="A735" s="1491"/>
      <c r="B735" s="1491"/>
      <c r="C735" s="1491"/>
      <c r="D735" s="1491"/>
      <c r="E735" s="1491"/>
      <c r="F735" s="1491"/>
      <c r="G735" s="1491"/>
      <c r="H735" s="1491"/>
      <c r="I735" s="1491"/>
      <c r="J735" s="1491"/>
      <c r="K735" s="1491"/>
      <c r="L735" s="1491"/>
      <c r="M735" s="1544"/>
      <c r="N735" s="1544"/>
      <c r="O735" s="1544"/>
      <c r="P735" s="1491"/>
      <c r="Q735" s="1491"/>
      <c r="R735" s="1491"/>
      <c r="S735" s="1491"/>
      <c r="T735" s="1491"/>
      <c r="U735" s="1491"/>
    </row>
    <row r="736" spans="1:21" ht="15.75" customHeight="1">
      <c r="A736" s="1491"/>
      <c r="B736" s="1491"/>
      <c r="C736" s="1491"/>
      <c r="D736" s="1491"/>
      <c r="E736" s="1491"/>
      <c r="F736" s="1491"/>
      <c r="G736" s="1491"/>
      <c r="H736" s="1491"/>
      <c r="I736" s="1491"/>
      <c r="J736" s="1491"/>
      <c r="K736" s="1491"/>
      <c r="L736" s="1491"/>
      <c r="M736" s="1544"/>
      <c r="N736" s="1544"/>
      <c r="O736" s="1544"/>
      <c r="P736" s="1491"/>
      <c r="Q736" s="1491"/>
      <c r="R736" s="1491"/>
      <c r="S736" s="1491"/>
      <c r="T736" s="1491"/>
      <c r="U736" s="1491"/>
    </row>
    <row r="737" spans="1:21" ht="15.75" customHeight="1">
      <c r="A737" s="1491"/>
      <c r="B737" s="1491"/>
      <c r="C737" s="1491"/>
      <c r="D737" s="1491"/>
      <c r="E737" s="1491"/>
      <c r="F737" s="1491"/>
      <c r="G737" s="1491"/>
      <c r="H737" s="1491"/>
      <c r="I737" s="1491"/>
      <c r="J737" s="1491"/>
      <c r="K737" s="1491"/>
      <c r="L737" s="1491"/>
      <c r="M737" s="1544"/>
      <c r="N737" s="1544"/>
      <c r="O737" s="1544"/>
      <c r="P737" s="1491"/>
      <c r="Q737" s="1491"/>
      <c r="R737" s="1491"/>
      <c r="S737" s="1491"/>
      <c r="T737" s="1491"/>
      <c r="U737" s="1491"/>
    </row>
    <row r="738" spans="1:21" ht="15.75" customHeight="1">
      <c r="A738" s="1491"/>
      <c r="B738" s="1491"/>
      <c r="C738" s="1491"/>
      <c r="D738" s="1491"/>
      <c r="E738" s="1491"/>
      <c r="F738" s="1491"/>
      <c r="G738" s="1491"/>
      <c r="H738" s="1491"/>
      <c r="I738" s="1491"/>
      <c r="J738" s="1491"/>
      <c r="K738" s="1491"/>
      <c r="L738" s="1491"/>
      <c r="M738" s="1544"/>
      <c r="N738" s="1544"/>
      <c r="O738" s="1544"/>
      <c r="P738" s="1491"/>
      <c r="Q738" s="1491"/>
      <c r="R738" s="1491"/>
      <c r="S738" s="1491"/>
      <c r="T738" s="1491"/>
      <c r="U738" s="1491"/>
    </row>
    <row r="739" spans="1:21" ht="15.75" customHeight="1">
      <c r="A739" s="1491"/>
      <c r="B739" s="1491"/>
      <c r="C739" s="1491"/>
      <c r="D739" s="1491"/>
      <c r="E739" s="1491"/>
      <c r="F739" s="1491"/>
      <c r="G739" s="1491"/>
      <c r="H739" s="1491"/>
      <c r="I739" s="1491"/>
      <c r="J739" s="1491"/>
      <c r="K739" s="1491"/>
      <c r="L739" s="1491"/>
      <c r="M739" s="1544"/>
      <c r="N739" s="1544"/>
      <c r="O739" s="1544"/>
      <c r="P739" s="1491"/>
      <c r="Q739" s="1491"/>
      <c r="R739" s="1491"/>
      <c r="S739" s="1491"/>
      <c r="T739" s="1491"/>
      <c r="U739" s="1491"/>
    </row>
    <row r="740" spans="1:21" ht="15.75" customHeight="1">
      <c r="A740" s="1491"/>
      <c r="B740" s="1491"/>
      <c r="C740" s="1491"/>
      <c r="D740" s="1491"/>
      <c r="E740" s="1491"/>
      <c r="F740" s="1491"/>
      <c r="G740" s="1491"/>
      <c r="H740" s="1491"/>
      <c r="I740" s="1491"/>
      <c r="J740" s="1491"/>
      <c r="K740" s="1491"/>
      <c r="L740" s="1491"/>
      <c r="M740" s="1544"/>
      <c r="N740" s="1544"/>
      <c r="O740" s="1544"/>
      <c r="P740" s="1491"/>
      <c r="Q740" s="1491"/>
      <c r="R740" s="1491"/>
      <c r="S740" s="1491"/>
      <c r="T740" s="1491"/>
      <c r="U740" s="1491"/>
    </row>
    <row r="741" spans="1:21" ht="15.75" customHeight="1">
      <c r="A741" s="1491"/>
      <c r="B741" s="1491"/>
      <c r="C741" s="1491"/>
      <c r="D741" s="1491"/>
      <c r="E741" s="1491"/>
      <c r="F741" s="1491"/>
      <c r="G741" s="1491"/>
      <c r="H741" s="1491"/>
      <c r="I741" s="1491"/>
      <c r="J741" s="1491"/>
      <c r="K741" s="1491"/>
      <c r="L741" s="1491"/>
      <c r="M741" s="1544"/>
      <c r="N741" s="1544"/>
      <c r="O741" s="1544"/>
      <c r="P741" s="1491"/>
      <c r="Q741" s="1491"/>
      <c r="R741" s="1491"/>
      <c r="S741" s="1491"/>
      <c r="T741" s="1491"/>
      <c r="U741" s="1491"/>
    </row>
    <row r="742" spans="1:21" ht="15.75" customHeight="1">
      <c r="A742" s="1491"/>
      <c r="B742" s="1491"/>
      <c r="C742" s="1491"/>
      <c r="D742" s="1491"/>
      <c r="E742" s="1491"/>
      <c r="F742" s="1491"/>
      <c r="G742" s="1491"/>
      <c r="H742" s="1491"/>
      <c r="I742" s="1491"/>
      <c r="J742" s="1491"/>
      <c r="K742" s="1491"/>
      <c r="L742" s="1491"/>
      <c r="M742" s="1544"/>
      <c r="N742" s="1544"/>
      <c r="O742" s="1544"/>
      <c r="P742" s="1491"/>
      <c r="Q742" s="1491"/>
      <c r="R742" s="1491"/>
      <c r="S742" s="1491"/>
      <c r="T742" s="1491"/>
      <c r="U742" s="1491"/>
    </row>
    <row r="743" spans="1:21" ht="15.75" customHeight="1">
      <c r="A743" s="1491"/>
      <c r="B743" s="1491"/>
      <c r="C743" s="1491"/>
      <c r="D743" s="1491"/>
      <c r="E743" s="1491"/>
      <c r="F743" s="1491"/>
      <c r="G743" s="1491"/>
      <c r="H743" s="1491"/>
      <c r="I743" s="1491"/>
      <c r="J743" s="1491"/>
      <c r="K743" s="1491"/>
      <c r="L743" s="1491"/>
      <c r="M743" s="1544"/>
      <c r="N743" s="1544"/>
      <c r="O743" s="1544"/>
      <c r="P743" s="1491"/>
      <c r="Q743" s="1491"/>
      <c r="R743" s="1491"/>
      <c r="S743" s="1491"/>
      <c r="T743" s="1491"/>
      <c r="U743" s="1491"/>
    </row>
    <row r="744" spans="1:21" ht="15.75" customHeight="1">
      <c r="A744" s="1491"/>
      <c r="B744" s="1491"/>
      <c r="C744" s="1491"/>
      <c r="D744" s="1491"/>
      <c r="E744" s="1491"/>
      <c r="F744" s="1491"/>
      <c r="G744" s="1491"/>
      <c r="H744" s="1491"/>
      <c r="I744" s="1491"/>
      <c r="J744" s="1491"/>
      <c r="K744" s="1491"/>
      <c r="L744" s="1491"/>
      <c r="M744" s="1544"/>
      <c r="N744" s="1544"/>
      <c r="O744" s="1544"/>
      <c r="P744" s="1491"/>
      <c r="Q744" s="1491"/>
      <c r="R744" s="1491"/>
      <c r="S744" s="1491"/>
      <c r="T744" s="1491"/>
      <c r="U744" s="1491"/>
    </row>
    <row r="745" spans="1:21" ht="15.75" customHeight="1">
      <c r="A745" s="1491"/>
      <c r="B745" s="1491"/>
      <c r="C745" s="1491"/>
      <c r="D745" s="1491"/>
      <c r="E745" s="1491"/>
      <c r="F745" s="1491"/>
      <c r="G745" s="1491"/>
      <c r="H745" s="1491"/>
      <c r="I745" s="1491"/>
      <c r="J745" s="1491"/>
      <c r="K745" s="1491"/>
      <c r="L745" s="1491"/>
      <c r="M745" s="1544"/>
      <c r="N745" s="1544"/>
      <c r="O745" s="1544"/>
      <c r="P745" s="1491"/>
      <c r="Q745" s="1491"/>
      <c r="R745" s="1491"/>
      <c r="S745" s="1491"/>
      <c r="T745" s="1491"/>
      <c r="U745" s="1491"/>
    </row>
    <row r="746" spans="1:21" ht="15.75" customHeight="1">
      <c r="A746" s="1491"/>
      <c r="B746" s="1491"/>
      <c r="C746" s="1491"/>
      <c r="D746" s="1491"/>
      <c r="E746" s="1491"/>
      <c r="F746" s="1491"/>
      <c r="G746" s="1491"/>
      <c r="H746" s="1491"/>
      <c r="I746" s="1491"/>
      <c r="J746" s="1491"/>
      <c r="K746" s="1491"/>
      <c r="L746" s="1491"/>
      <c r="M746" s="1544"/>
      <c r="N746" s="1544"/>
      <c r="O746" s="1544"/>
      <c r="P746" s="1491"/>
      <c r="Q746" s="1491"/>
      <c r="R746" s="1491"/>
      <c r="S746" s="1491"/>
      <c r="T746" s="1491"/>
      <c r="U746" s="1491"/>
    </row>
    <row r="747" spans="1:21" ht="15.75" customHeight="1">
      <c r="A747" s="1491"/>
      <c r="B747" s="1491"/>
      <c r="C747" s="1491"/>
      <c r="D747" s="1491"/>
      <c r="E747" s="1491"/>
      <c r="F747" s="1491"/>
      <c r="G747" s="1491"/>
      <c r="H747" s="1491"/>
      <c r="I747" s="1491"/>
      <c r="J747" s="1491"/>
      <c r="K747" s="1491"/>
      <c r="L747" s="1491"/>
      <c r="M747" s="1544"/>
      <c r="N747" s="1544"/>
      <c r="O747" s="1544"/>
      <c r="P747" s="1491"/>
      <c r="Q747" s="1491"/>
      <c r="R747" s="1491"/>
      <c r="S747" s="1491"/>
      <c r="T747" s="1491"/>
      <c r="U747" s="1491"/>
    </row>
    <row r="748" spans="1:21" ht="15.75" customHeight="1">
      <c r="A748" s="1491"/>
      <c r="B748" s="1491"/>
      <c r="C748" s="1491"/>
      <c r="D748" s="1491"/>
      <c r="E748" s="1491"/>
      <c r="F748" s="1491"/>
      <c r="G748" s="1491"/>
      <c r="H748" s="1491"/>
      <c r="I748" s="1491"/>
      <c r="J748" s="1491"/>
      <c r="K748" s="1491"/>
      <c r="L748" s="1491"/>
      <c r="M748" s="1544"/>
      <c r="N748" s="1544"/>
      <c r="O748" s="1544"/>
      <c r="P748" s="1491"/>
      <c r="Q748" s="1491"/>
      <c r="R748" s="1491"/>
      <c r="S748" s="1491"/>
      <c r="T748" s="1491"/>
      <c r="U748" s="1491"/>
    </row>
    <row r="749" spans="1:21" ht="15.75" customHeight="1">
      <c r="A749" s="1491"/>
      <c r="B749" s="1491"/>
      <c r="C749" s="1491"/>
      <c r="D749" s="1491"/>
      <c r="E749" s="1491"/>
      <c r="F749" s="1491"/>
      <c r="G749" s="1491"/>
      <c r="H749" s="1491"/>
      <c r="I749" s="1491"/>
      <c r="J749" s="1491"/>
      <c r="K749" s="1491"/>
      <c r="L749" s="1491"/>
      <c r="M749" s="1544"/>
      <c r="N749" s="1544"/>
      <c r="O749" s="1544"/>
      <c r="P749" s="1491"/>
      <c r="Q749" s="1491"/>
      <c r="R749" s="1491"/>
      <c r="S749" s="1491"/>
      <c r="T749" s="1491"/>
      <c r="U749" s="1491"/>
    </row>
    <row r="750" spans="1:21" ht="15.75" customHeight="1">
      <c r="A750" s="1491"/>
      <c r="B750" s="1491"/>
      <c r="C750" s="1491"/>
      <c r="D750" s="1491"/>
      <c r="E750" s="1491"/>
      <c r="F750" s="1491"/>
      <c r="G750" s="1491"/>
      <c r="H750" s="1491"/>
      <c r="I750" s="1491"/>
      <c r="J750" s="1491"/>
      <c r="K750" s="1491"/>
      <c r="L750" s="1491"/>
      <c r="M750" s="1544"/>
      <c r="N750" s="1544"/>
      <c r="O750" s="1544"/>
      <c r="P750" s="1491"/>
      <c r="Q750" s="1491"/>
      <c r="R750" s="1491"/>
      <c r="S750" s="1491"/>
      <c r="T750" s="1491"/>
      <c r="U750" s="1491"/>
    </row>
    <row r="751" spans="1:21" ht="15.75" customHeight="1">
      <c r="A751" s="1491"/>
      <c r="B751" s="1491"/>
      <c r="C751" s="1491"/>
      <c r="D751" s="1491"/>
      <c r="E751" s="1491"/>
      <c r="F751" s="1491"/>
      <c r="G751" s="1491"/>
      <c r="H751" s="1491"/>
      <c r="I751" s="1491"/>
      <c r="J751" s="1491"/>
      <c r="K751" s="1491"/>
      <c r="L751" s="1491"/>
      <c r="M751" s="1544"/>
      <c r="N751" s="1544"/>
      <c r="O751" s="1544"/>
      <c r="P751" s="1491"/>
      <c r="Q751" s="1491"/>
      <c r="R751" s="1491"/>
      <c r="S751" s="1491"/>
      <c r="T751" s="1491"/>
      <c r="U751" s="1491"/>
    </row>
    <row r="752" spans="1:21" ht="15.75" customHeight="1">
      <c r="A752" s="1491"/>
      <c r="B752" s="1491"/>
      <c r="C752" s="1491"/>
      <c r="D752" s="1491"/>
      <c r="E752" s="1491"/>
      <c r="F752" s="1491"/>
      <c r="G752" s="1491"/>
      <c r="H752" s="1491"/>
      <c r="I752" s="1491"/>
      <c r="J752" s="1491"/>
      <c r="K752" s="1491"/>
      <c r="L752" s="1491"/>
      <c r="M752" s="1544"/>
      <c r="N752" s="1544"/>
      <c r="O752" s="1544"/>
      <c r="P752" s="1491"/>
      <c r="Q752" s="1491"/>
      <c r="R752" s="1491"/>
      <c r="S752" s="1491"/>
      <c r="T752" s="1491"/>
      <c r="U752" s="1491"/>
    </row>
    <row r="753" spans="1:21" ht="15.75" customHeight="1">
      <c r="A753" s="1491"/>
      <c r="B753" s="1491"/>
      <c r="C753" s="1491"/>
      <c r="D753" s="1491"/>
      <c r="E753" s="1491"/>
      <c r="F753" s="1491"/>
      <c r="G753" s="1491"/>
      <c r="H753" s="1491"/>
      <c r="I753" s="1491"/>
      <c r="J753" s="1491"/>
      <c r="K753" s="1491"/>
      <c r="L753" s="1491"/>
      <c r="M753" s="1544"/>
      <c r="N753" s="1544"/>
      <c r="O753" s="1544"/>
      <c r="P753" s="1491"/>
      <c r="Q753" s="1491"/>
      <c r="R753" s="1491"/>
      <c r="S753" s="1491"/>
      <c r="T753" s="1491"/>
      <c r="U753" s="1491"/>
    </row>
    <row r="754" spans="1:21" ht="15.75" customHeight="1">
      <c r="A754" s="1491"/>
      <c r="B754" s="1491"/>
      <c r="C754" s="1491"/>
      <c r="D754" s="1491"/>
      <c r="E754" s="1491"/>
      <c r="F754" s="1491"/>
      <c r="G754" s="1491"/>
      <c r="H754" s="1491"/>
      <c r="I754" s="1491"/>
      <c r="J754" s="1491"/>
      <c r="K754" s="1491"/>
      <c r="L754" s="1491"/>
      <c r="M754" s="1544"/>
      <c r="N754" s="1544"/>
      <c r="O754" s="1544"/>
      <c r="P754" s="1491"/>
      <c r="Q754" s="1491"/>
      <c r="R754" s="1491"/>
      <c r="S754" s="1491"/>
      <c r="T754" s="1491"/>
      <c r="U754" s="1491"/>
    </row>
    <row r="755" spans="1:21" ht="15.75" customHeight="1">
      <c r="A755" s="1491"/>
      <c r="B755" s="1491"/>
      <c r="C755" s="1491"/>
      <c r="D755" s="1491"/>
      <c r="E755" s="1491"/>
      <c r="F755" s="1491"/>
      <c r="G755" s="1491"/>
      <c r="H755" s="1491"/>
      <c r="I755" s="1491"/>
      <c r="J755" s="1491"/>
      <c r="K755" s="1491"/>
      <c r="L755" s="1491"/>
      <c r="M755" s="1544"/>
      <c r="N755" s="1544"/>
      <c r="O755" s="1544"/>
      <c r="P755" s="1491"/>
      <c r="Q755" s="1491"/>
      <c r="R755" s="1491"/>
      <c r="S755" s="1491"/>
      <c r="T755" s="1491"/>
      <c r="U755" s="1491"/>
    </row>
    <row r="756" spans="1:21" ht="15.75" customHeight="1">
      <c r="A756" s="1491"/>
      <c r="B756" s="1491"/>
      <c r="C756" s="1491"/>
      <c r="D756" s="1491"/>
      <c r="E756" s="1491"/>
      <c r="F756" s="1491"/>
      <c r="G756" s="1491"/>
      <c r="H756" s="1491"/>
      <c r="I756" s="1491"/>
      <c r="J756" s="1491"/>
      <c r="K756" s="1491"/>
      <c r="L756" s="1491"/>
      <c r="M756" s="1544"/>
      <c r="N756" s="1544"/>
      <c r="O756" s="1544"/>
      <c r="P756" s="1491"/>
      <c r="Q756" s="1491"/>
      <c r="R756" s="1491"/>
      <c r="S756" s="1491"/>
      <c r="T756" s="1491"/>
      <c r="U756" s="1491"/>
    </row>
    <row r="757" spans="1:21" ht="15.75" customHeight="1">
      <c r="A757" s="1491"/>
      <c r="B757" s="1491"/>
      <c r="C757" s="1491"/>
      <c r="D757" s="1491"/>
      <c r="E757" s="1491"/>
      <c r="F757" s="1491"/>
      <c r="G757" s="1491"/>
      <c r="H757" s="1491"/>
      <c r="I757" s="1491"/>
      <c r="J757" s="1491"/>
      <c r="K757" s="1491"/>
      <c r="L757" s="1491"/>
      <c r="M757" s="1544"/>
      <c r="N757" s="1544"/>
      <c r="O757" s="1544"/>
      <c r="P757" s="1491"/>
      <c r="Q757" s="1491"/>
      <c r="R757" s="1491"/>
      <c r="S757" s="1491"/>
      <c r="T757" s="1491"/>
      <c r="U757" s="1491"/>
    </row>
    <row r="758" spans="1:21" ht="15.75" customHeight="1">
      <c r="A758" s="1491"/>
      <c r="B758" s="1491"/>
      <c r="C758" s="1491"/>
      <c r="D758" s="1491"/>
      <c r="E758" s="1491"/>
      <c r="F758" s="1491"/>
      <c r="G758" s="1491"/>
      <c r="H758" s="1491"/>
      <c r="I758" s="1491"/>
      <c r="J758" s="1491"/>
      <c r="K758" s="1491"/>
      <c r="L758" s="1491"/>
      <c r="M758" s="1544"/>
      <c r="N758" s="1544"/>
      <c r="O758" s="1544"/>
      <c r="P758" s="1491"/>
      <c r="Q758" s="1491"/>
      <c r="R758" s="1491"/>
      <c r="S758" s="1491"/>
      <c r="T758" s="1491"/>
      <c r="U758" s="1491"/>
    </row>
    <row r="759" spans="1:21" ht="15.75" customHeight="1">
      <c r="A759" s="1491"/>
      <c r="B759" s="1491"/>
      <c r="C759" s="1491"/>
      <c r="D759" s="1491"/>
      <c r="E759" s="1491"/>
      <c r="F759" s="1491"/>
      <c r="G759" s="1491"/>
      <c r="H759" s="1491"/>
      <c r="I759" s="1491"/>
      <c r="J759" s="1491"/>
      <c r="K759" s="1491"/>
      <c r="L759" s="1491"/>
      <c r="M759" s="1544"/>
      <c r="N759" s="1544"/>
      <c r="O759" s="1544"/>
      <c r="P759" s="1491"/>
      <c r="Q759" s="1491"/>
      <c r="R759" s="1491"/>
      <c r="S759" s="1491"/>
      <c r="T759" s="1491"/>
      <c r="U759" s="1491"/>
    </row>
    <row r="760" spans="1:21" ht="15.75" customHeight="1">
      <c r="A760" s="1491"/>
      <c r="B760" s="1491"/>
      <c r="C760" s="1491"/>
      <c r="D760" s="1491"/>
      <c r="E760" s="1491"/>
      <c r="F760" s="1491"/>
      <c r="G760" s="1491"/>
      <c r="H760" s="1491"/>
      <c r="I760" s="1491"/>
      <c r="J760" s="1491"/>
      <c r="K760" s="1491"/>
      <c r="L760" s="1491"/>
      <c r="M760" s="1544"/>
      <c r="N760" s="1544"/>
      <c r="O760" s="1544"/>
      <c r="P760" s="1491"/>
      <c r="Q760" s="1491"/>
      <c r="R760" s="1491"/>
      <c r="S760" s="1491"/>
      <c r="T760" s="1491"/>
      <c r="U760" s="1491"/>
    </row>
    <row r="761" spans="1:21" ht="15.75" customHeight="1">
      <c r="A761" s="1491"/>
      <c r="B761" s="1491"/>
      <c r="C761" s="1491"/>
      <c r="D761" s="1491"/>
      <c r="E761" s="1491"/>
      <c r="F761" s="1491"/>
      <c r="G761" s="1491"/>
      <c r="H761" s="1491"/>
      <c r="I761" s="1491"/>
      <c r="J761" s="1491"/>
      <c r="K761" s="1491"/>
      <c r="L761" s="1491"/>
      <c r="M761" s="1544"/>
      <c r="N761" s="1544"/>
      <c r="O761" s="1544"/>
      <c r="P761" s="1491"/>
      <c r="Q761" s="1491"/>
      <c r="R761" s="1491"/>
      <c r="S761" s="1491"/>
      <c r="T761" s="1491"/>
      <c r="U761" s="1491"/>
    </row>
    <row r="762" spans="1:21" ht="15.75" customHeight="1">
      <c r="A762" s="1491"/>
      <c r="B762" s="1491"/>
      <c r="C762" s="1491"/>
      <c r="D762" s="1491"/>
      <c r="E762" s="1491"/>
      <c r="F762" s="1491"/>
      <c r="G762" s="1491"/>
      <c r="H762" s="1491"/>
      <c r="I762" s="1491"/>
      <c r="J762" s="1491"/>
      <c r="K762" s="1491"/>
      <c r="L762" s="1491"/>
      <c r="M762" s="1544"/>
      <c r="N762" s="1544"/>
      <c r="O762" s="1544"/>
      <c r="P762" s="1491"/>
      <c r="Q762" s="1491"/>
      <c r="R762" s="1491"/>
      <c r="S762" s="1491"/>
      <c r="T762" s="1491"/>
      <c r="U762" s="1491"/>
    </row>
    <row r="763" spans="1:21" ht="15.75" customHeight="1">
      <c r="A763" s="1491"/>
      <c r="B763" s="1491"/>
      <c r="C763" s="1491"/>
      <c r="D763" s="1491"/>
      <c r="E763" s="1491"/>
      <c r="F763" s="1491"/>
      <c r="G763" s="1491"/>
      <c r="H763" s="1491"/>
      <c r="I763" s="1491"/>
      <c r="J763" s="1491"/>
      <c r="K763" s="1491"/>
      <c r="L763" s="1491"/>
      <c r="M763" s="1544"/>
      <c r="N763" s="1544"/>
      <c r="O763" s="1544"/>
      <c r="P763" s="1491"/>
      <c r="Q763" s="1491"/>
      <c r="R763" s="1491"/>
      <c r="S763" s="1491"/>
      <c r="T763" s="1491"/>
      <c r="U763" s="1491"/>
    </row>
    <row r="764" spans="1:21" ht="15.75" customHeight="1">
      <c r="A764" s="1491"/>
      <c r="B764" s="1491"/>
      <c r="C764" s="1491"/>
      <c r="D764" s="1491"/>
      <c r="E764" s="1491"/>
      <c r="F764" s="1491"/>
      <c r="G764" s="1491"/>
      <c r="H764" s="1491"/>
      <c r="I764" s="1491"/>
      <c r="J764" s="1491"/>
      <c r="K764" s="1491"/>
      <c r="L764" s="1491"/>
      <c r="M764" s="1544"/>
      <c r="N764" s="1544"/>
      <c r="O764" s="1544"/>
      <c r="P764" s="1491"/>
      <c r="Q764" s="1491"/>
      <c r="R764" s="1491"/>
      <c r="S764" s="1491"/>
      <c r="T764" s="1491"/>
      <c r="U764" s="1491"/>
    </row>
    <row r="765" spans="1:21" ht="15.75" customHeight="1">
      <c r="A765" s="1491"/>
      <c r="B765" s="1491"/>
      <c r="C765" s="1491"/>
      <c r="D765" s="1491"/>
      <c r="E765" s="1491"/>
      <c r="F765" s="1491"/>
      <c r="G765" s="1491"/>
      <c r="H765" s="1491"/>
      <c r="I765" s="1491"/>
      <c r="J765" s="1491"/>
      <c r="K765" s="1491"/>
      <c r="L765" s="1491"/>
      <c r="M765" s="1544"/>
      <c r="N765" s="1544"/>
      <c r="O765" s="1544"/>
      <c r="P765" s="1491"/>
      <c r="Q765" s="1491"/>
      <c r="R765" s="1491"/>
      <c r="S765" s="1491"/>
      <c r="T765" s="1491"/>
      <c r="U765" s="1491"/>
    </row>
    <row r="766" spans="1:21" ht="15.75" customHeight="1">
      <c r="A766" s="1491"/>
      <c r="B766" s="1491"/>
      <c r="C766" s="1491"/>
      <c r="D766" s="1491"/>
      <c r="E766" s="1491"/>
      <c r="F766" s="1491"/>
      <c r="G766" s="1491"/>
      <c r="H766" s="1491"/>
      <c r="I766" s="1491"/>
      <c r="J766" s="1491"/>
      <c r="K766" s="1491"/>
      <c r="L766" s="1491"/>
      <c r="M766" s="1544"/>
      <c r="N766" s="1544"/>
      <c r="O766" s="1544"/>
      <c r="P766" s="1491"/>
      <c r="Q766" s="1491"/>
      <c r="R766" s="1491"/>
      <c r="S766" s="1491"/>
      <c r="T766" s="1491"/>
      <c r="U766" s="1491"/>
    </row>
    <row r="767" spans="1:21" ht="15.75" customHeight="1">
      <c r="A767" s="1491"/>
      <c r="B767" s="1491"/>
      <c r="C767" s="1491"/>
      <c r="D767" s="1491"/>
      <c r="E767" s="1491"/>
      <c r="F767" s="1491"/>
      <c r="G767" s="1491"/>
      <c r="H767" s="1491"/>
      <c r="I767" s="1491"/>
      <c r="J767" s="1491"/>
      <c r="K767" s="1491"/>
      <c r="L767" s="1491"/>
      <c r="M767" s="1544"/>
      <c r="N767" s="1544"/>
      <c r="O767" s="1544"/>
      <c r="P767" s="1491"/>
      <c r="Q767" s="1491"/>
      <c r="R767" s="1491"/>
      <c r="S767" s="1491"/>
      <c r="T767" s="1491"/>
      <c r="U767" s="1491"/>
    </row>
    <row r="768" spans="1:21" ht="15.75" customHeight="1">
      <c r="A768" s="1491"/>
      <c r="B768" s="1491"/>
      <c r="C768" s="1491"/>
      <c r="D768" s="1491"/>
      <c r="E768" s="1491"/>
      <c r="F768" s="1491"/>
      <c r="G768" s="1491"/>
      <c r="H768" s="1491"/>
      <c r="I768" s="1491"/>
      <c r="J768" s="1491"/>
      <c r="K768" s="1491"/>
      <c r="L768" s="1491"/>
      <c r="M768" s="1544"/>
      <c r="N768" s="1544"/>
      <c r="O768" s="1544"/>
      <c r="P768" s="1491"/>
      <c r="Q768" s="1491"/>
      <c r="R768" s="1491"/>
      <c r="S768" s="1491"/>
      <c r="T768" s="1491"/>
      <c r="U768" s="1491"/>
    </row>
    <row r="769" spans="1:21" ht="15.75" customHeight="1">
      <c r="A769" s="1491"/>
      <c r="B769" s="1491"/>
      <c r="C769" s="1491"/>
      <c r="D769" s="1491"/>
      <c r="E769" s="1491"/>
      <c r="F769" s="1491"/>
      <c r="G769" s="1491"/>
      <c r="H769" s="1491"/>
      <c r="I769" s="1491"/>
      <c r="J769" s="1491"/>
      <c r="K769" s="1491"/>
      <c r="L769" s="1491"/>
      <c r="M769" s="1544"/>
      <c r="N769" s="1544"/>
      <c r="O769" s="1544"/>
      <c r="P769" s="1491"/>
      <c r="Q769" s="1491"/>
      <c r="R769" s="1491"/>
      <c r="S769" s="1491"/>
      <c r="T769" s="1491"/>
      <c r="U769" s="1491"/>
    </row>
    <row r="770" spans="1:21" ht="15.75" customHeight="1">
      <c r="A770" s="1491"/>
      <c r="B770" s="1491"/>
      <c r="C770" s="1491"/>
      <c r="D770" s="1491"/>
      <c r="E770" s="1491"/>
      <c r="F770" s="1491"/>
      <c r="G770" s="1491"/>
      <c r="H770" s="1491"/>
      <c r="I770" s="1491"/>
      <c r="J770" s="1491"/>
      <c r="K770" s="1491"/>
      <c r="L770" s="1491"/>
      <c r="M770" s="1544"/>
      <c r="N770" s="1544"/>
      <c r="O770" s="1544"/>
      <c r="P770" s="1491"/>
      <c r="Q770" s="1491"/>
      <c r="R770" s="1491"/>
      <c r="S770" s="1491"/>
      <c r="T770" s="1491"/>
      <c r="U770" s="1491"/>
    </row>
    <row r="771" spans="1:21" ht="15.75" customHeight="1">
      <c r="A771" s="1491"/>
      <c r="B771" s="1491"/>
      <c r="C771" s="1491"/>
      <c r="D771" s="1491"/>
      <c r="E771" s="1491"/>
      <c r="F771" s="1491"/>
      <c r="G771" s="1491"/>
      <c r="H771" s="1491"/>
      <c r="I771" s="1491"/>
      <c r="J771" s="1491"/>
      <c r="K771" s="1491"/>
      <c r="L771" s="1491"/>
      <c r="M771" s="1544"/>
      <c r="N771" s="1544"/>
      <c r="O771" s="1544"/>
      <c r="P771" s="1491"/>
      <c r="Q771" s="1491"/>
      <c r="R771" s="1491"/>
      <c r="S771" s="1491"/>
      <c r="T771" s="1491"/>
      <c r="U771" s="1491"/>
    </row>
    <row r="772" spans="1:21" ht="15.75" customHeight="1">
      <c r="A772" s="1491"/>
      <c r="B772" s="1491"/>
      <c r="C772" s="1491"/>
      <c r="D772" s="1491"/>
      <c r="E772" s="1491"/>
      <c r="F772" s="1491"/>
      <c r="G772" s="1491"/>
      <c r="H772" s="1491"/>
      <c r="I772" s="1491"/>
      <c r="J772" s="1491"/>
      <c r="K772" s="1491"/>
      <c r="L772" s="1491"/>
      <c r="M772" s="1544"/>
      <c r="N772" s="1544"/>
      <c r="O772" s="1544"/>
      <c r="P772" s="1491"/>
      <c r="Q772" s="1491"/>
      <c r="R772" s="1491"/>
      <c r="S772" s="1491"/>
      <c r="T772" s="1491"/>
      <c r="U772" s="1491"/>
    </row>
    <row r="773" spans="1:21" ht="15.75" customHeight="1">
      <c r="A773" s="1491"/>
      <c r="B773" s="1491"/>
      <c r="C773" s="1491"/>
      <c r="D773" s="1491"/>
      <c r="E773" s="1491"/>
      <c r="F773" s="1491"/>
      <c r="G773" s="1491"/>
      <c r="H773" s="1491"/>
      <c r="I773" s="1491"/>
      <c r="J773" s="1491"/>
      <c r="K773" s="1491"/>
      <c r="L773" s="1491"/>
      <c r="M773" s="1544"/>
      <c r="N773" s="1544"/>
      <c r="O773" s="1544"/>
      <c r="P773" s="1491"/>
      <c r="Q773" s="1491"/>
      <c r="R773" s="1491"/>
      <c r="S773" s="1491"/>
      <c r="T773" s="1491"/>
      <c r="U773" s="1491"/>
    </row>
    <row r="774" spans="1:21" ht="15.75" customHeight="1">
      <c r="A774" s="1491"/>
      <c r="B774" s="1491"/>
      <c r="C774" s="1491"/>
      <c r="D774" s="1491"/>
      <c r="E774" s="1491"/>
      <c r="F774" s="1491"/>
      <c r="G774" s="1491"/>
      <c r="H774" s="1491"/>
      <c r="I774" s="1491"/>
      <c r="J774" s="1491"/>
      <c r="K774" s="1491"/>
      <c r="L774" s="1491"/>
      <c r="M774" s="1544"/>
      <c r="N774" s="1544"/>
      <c r="O774" s="1544"/>
      <c r="P774" s="1491"/>
      <c r="Q774" s="1491"/>
      <c r="R774" s="1491"/>
      <c r="S774" s="1491"/>
      <c r="T774" s="1491"/>
      <c r="U774" s="1491"/>
    </row>
    <row r="775" spans="1:21" ht="15.75" customHeight="1">
      <c r="A775" s="1491"/>
      <c r="B775" s="1491"/>
      <c r="C775" s="1491"/>
      <c r="D775" s="1491"/>
      <c r="E775" s="1491"/>
      <c r="F775" s="1491"/>
      <c r="G775" s="1491"/>
      <c r="H775" s="1491"/>
      <c r="I775" s="1491"/>
      <c r="J775" s="1491"/>
      <c r="K775" s="1491"/>
      <c r="L775" s="1491"/>
      <c r="M775" s="1544"/>
      <c r="N775" s="1544"/>
      <c r="O775" s="1544"/>
      <c r="P775" s="1491"/>
      <c r="Q775" s="1491"/>
      <c r="R775" s="1491"/>
      <c r="S775" s="1491"/>
      <c r="T775" s="1491"/>
      <c r="U775" s="1491"/>
    </row>
    <row r="776" spans="1:21" ht="15.75" customHeight="1">
      <c r="A776" s="1491"/>
      <c r="B776" s="1491"/>
      <c r="C776" s="1491"/>
      <c r="D776" s="1491"/>
      <c r="E776" s="1491"/>
      <c r="F776" s="1491"/>
      <c r="G776" s="1491"/>
      <c r="H776" s="1491"/>
      <c r="I776" s="1491"/>
      <c r="J776" s="1491"/>
      <c r="K776" s="1491"/>
      <c r="L776" s="1491"/>
      <c r="M776" s="1544"/>
      <c r="N776" s="1544"/>
      <c r="O776" s="1544"/>
      <c r="P776" s="1491"/>
      <c r="Q776" s="1491"/>
      <c r="R776" s="1491"/>
      <c r="S776" s="1491"/>
      <c r="T776" s="1491"/>
      <c r="U776" s="1491"/>
    </row>
    <row r="777" spans="1:21" ht="15.75" customHeight="1">
      <c r="A777" s="1491"/>
      <c r="B777" s="1491"/>
      <c r="C777" s="1491"/>
      <c r="D777" s="1491"/>
      <c r="E777" s="1491"/>
      <c r="F777" s="1491"/>
      <c r="G777" s="1491"/>
      <c r="H777" s="1491"/>
      <c r="I777" s="1491"/>
      <c r="J777" s="1491"/>
      <c r="K777" s="1491"/>
      <c r="L777" s="1491"/>
      <c r="M777" s="1544"/>
      <c r="N777" s="1544"/>
      <c r="O777" s="1544"/>
      <c r="P777" s="1491"/>
      <c r="Q777" s="1491"/>
      <c r="R777" s="1491"/>
      <c r="S777" s="1491"/>
      <c r="T777" s="1491"/>
      <c r="U777" s="1491"/>
    </row>
    <row r="778" spans="1:21" ht="15.75" customHeight="1">
      <c r="A778" s="1491"/>
      <c r="B778" s="1491"/>
      <c r="C778" s="1491"/>
      <c r="D778" s="1491"/>
      <c r="E778" s="1491"/>
      <c r="F778" s="1491"/>
      <c r="G778" s="1491"/>
      <c r="H778" s="1491"/>
      <c r="I778" s="1491"/>
      <c r="J778" s="1491"/>
      <c r="K778" s="1491"/>
      <c r="L778" s="1491"/>
      <c r="M778" s="1544"/>
      <c r="N778" s="1544"/>
      <c r="O778" s="1544"/>
      <c r="P778" s="1491"/>
      <c r="Q778" s="1491"/>
      <c r="R778" s="1491"/>
      <c r="S778" s="1491"/>
      <c r="T778" s="1491"/>
      <c r="U778" s="1491"/>
    </row>
    <row r="779" spans="1:21" ht="15.75" customHeight="1">
      <c r="A779" s="1491"/>
      <c r="B779" s="1491"/>
      <c r="C779" s="1491"/>
      <c r="D779" s="1491"/>
      <c r="E779" s="1491"/>
      <c r="F779" s="1491"/>
      <c r="G779" s="1491"/>
      <c r="H779" s="1491"/>
      <c r="I779" s="1491"/>
      <c r="J779" s="1491"/>
      <c r="K779" s="1491"/>
      <c r="L779" s="1491"/>
      <c r="M779" s="1544"/>
      <c r="N779" s="1544"/>
      <c r="O779" s="1544"/>
      <c r="P779" s="1491"/>
      <c r="Q779" s="1491"/>
      <c r="R779" s="1491"/>
      <c r="S779" s="1491"/>
      <c r="T779" s="1491"/>
      <c r="U779" s="1491"/>
    </row>
    <row r="780" spans="1:21" ht="15.75" customHeight="1">
      <c r="A780" s="1491"/>
      <c r="B780" s="1491"/>
      <c r="C780" s="1491"/>
      <c r="D780" s="1491"/>
      <c r="E780" s="1491"/>
      <c r="F780" s="1491"/>
      <c r="G780" s="1491"/>
      <c r="H780" s="1491"/>
      <c r="I780" s="1491"/>
      <c r="J780" s="1491"/>
      <c r="K780" s="1491"/>
      <c r="L780" s="1491"/>
      <c r="M780" s="1544"/>
      <c r="N780" s="1544"/>
      <c r="O780" s="1544"/>
      <c r="P780" s="1491"/>
      <c r="Q780" s="1491"/>
      <c r="R780" s="1491"/>
      <c r="S780" s="1491"/>
      <c r="T780" s="1491"/>
      <c r="U780" s="1491"/>
    </row>
    <row r="781" spans="1:21" ht="15.75" customHeight="1">
      <c r="A781" s="1491"/>
      <c r="B781" s="1491"/>
      <c r="C781" s="1491"/>
      <c r="D781" s="1491"/>
      <c r="E781" s="1491"/>
      <c r="F781" s="1491"/>
      <c r="G781" s="1491"/>
      <c r="H781" s="1491"/>
      <c r="I781" s="1491"/>
      <c r="J781" s="1491"/>
      <c r="K781" s="1491"/>
      <c r="L781" s="1491"/>
      <c r="M781" s="1544"/>
      <c r="N781" s="1544"/>
      <c r="O781" s="1544"/>
      <c r="P781" s="1491"/>
      <c r="Q781" s="1491"/>
      <c r="R781" s="1491"/>
      <c r="S781" s="1491"/>
      <c r="T781" s="1491"/>
      <c r="U781" s="1491"/>
    </row>
    <row r="782" spans="1:21" ht="15.75" customHeight="1">
      <c r="A782" s="1491"/>
      <c r="B782" s="1491"/>
      <c r="C782" s="1491"/>
      <c r="D782" s="1491"/>
      <c r="E782" s="1491"/>
      <c r="F782" s="1491"/>
      <c r="G782" s="1491"/>
      <c r="H782" s="1491"/>
      <c r="I782" s="1491"/>
      <c r="J782" s="1491"/>
      <c r="K782" s="1491"/>
      <c r="L782" s="1491"/>
      <c r="M782" s="1544"/>
      <c r="N782" s="1544"/>
      <c r="O782" s="1544"/>
      <c r="P782" s="1491"/>
      <c r="Q782" s="1491"/>
      <c r="R782" s="1491"/>
      <c r="S782" s="1491"/>
      <c r="T782" s="1491"/>
      <c r="U782" s="1491"/>
    </row>
    <row r="783" spans="1:21" ht="15.75" customHeight="1">
      <c r="A783" s="1491"/>
      <c r="B783" s="1491"/>
      <c r="C783" s="1491"/>
      <c r="D783" s="1491"/>
      <c r="E783" s="1491"/>
      <c r="F783" s="1491"/>
      <c r="G783" s="1491"/>
      <c r="H783" s="1491"/>
      <c r="I783" s="1491"/>
      <c r="J783" s="1491"/>
      <c r="K783" s="1491"/>
      <c r="L783" s="1491"/>
      <c r="M783" s="1544"/>
      <c r="N783" s="1544"/>
      <c r="O783" s="1544"/>
      <c r="P783" s="1491"/>
      <c r="Q783" s="1491"/>
      <c r="R783" s="1491"/>
      <c r="S783" s="1491"/>
      <c r="T783" s="1491"/>
      <c r="U783" s="1491"/>
    </row>
    <row r="784" spans="1:21" ht="15.75" customHeight="1">
      <c r="A784" s="1491"/>
      <c r="B784" s="1491"/>
      <c r="C784" s="1491"/>
      <c r="D784" s="1491"/>
      <c r="E784" s="1491"/>
      <c r="F784" s="1491"/>
      <c r="G784" s="1491"/>
      <c r="H784" s="1491"/>
      <c r="I784" s="1491"/>
      <c r="J784" s="1491"/>
      <c r="K784" s="1491"/>
      <c r="L784" s="1491"/>
      <c r="M784" s="1544"/>
      <c r="N784" s="1544"/>
      <c r="O784" s="1544"/>
      <c r="P784" s="1491"/>
      <c r="Q784" s="1491"/>
      <c r="R784" s="1491"/>
      <c r="S784" s="1491"/>
      <c r="T784" s="1491"/>
      <c r="U784" s="1491"/>
    </row>
    <row r="785" spans="1:21" ht="15.75" customHeight="1">
      <c r="A785" s="1491"/>
      <c r="B785" s="1491"/>
      <c r="C785" s="1491"/>
      <c r="D785" s="1491"/>
      <c r="E785" s="1491"/>
      <c r="F785" s="1491"/>
      <c r="G785" s="1491"/>
      <c r="H785" s="1491"/>
      <c r="I785" s="1491"/>
      <c r="J785" s="1491"/>
      <c r="K785" s="1491"/>
      <c r="L785" s="1491"/>
      <c r="M785" s="1544"/>
      <c r="N785" s="1544"/>
      <c r="O785" s="1544"/>
      <c r="P785" s="1491"/>
      <c r="Q785" s="1491"/>
      <c r="R785" s="1491"/>
      <c r="S785" s="1491"/>
      <c r="T785" s="1491"/>
      <c r="U785" s="1491"/>
    </row>
    <row r="786" spans="1:21" ht="15.75" customHeight="1">
      <c r="A786" s="1491"/>
      <c r="B786" s="1491"/>
      <c r="C786" s="1491"/>
      <c r="D786" s="1491"/>
      <c r="E786" s="1491"/>
      <c r="F786" s="1491"/>
      <c r="G786" s="1491"/>
      <c r="H786" s="1491"/>
      <c r="I786" s="1491"/>
      <c r="J786" s="1491"/>
      <c r="K786" s="1491"/>
      <c r="L786" s="1491"/>
      <c r="M786" s="1544"/>
      <c r="N786" s="1544"/>
      <c r="O786" s="1544"/>
      <c r="P786" s="1491"/>
      <c r="Q786" s="1491"/>
      <c r="R786" s="1491"/>
      <c r="S786" s="1491"/>
      <c r="T786" s="1491"/>
      <c r="U786" s="1491"/>
    </row>
    <row r="787" spans="1:21" ht="15.75" customHeight="1">
      <c r="A787" s="1491"/>
      <c r="B787" s="1491"/>
      <c r="C787" s="1491"/>
      <c r="D787" s="1491"/>
      <c r="E787" s="1491"/>
      <c r="F787" s="1491"/>
      <c r="G787" s="1491"/>
      <c r="H787" s="1491"/>
      <c r="I787" s="1491"/>
      <c r="J787" s="1491"/>
      <c r="K787" s="1491"/>
      <c r="L787" s="1491"/>
      <c r="M787" s="1544"/>
      <c r="N787" s="1544"/>
      <c r="O787" s="1544"/>
      <c r="P787" s="1491"/>
      <c r="Q787" s="1491"/>
      <c r="R787" s="1491"/>
      <c r="S787" s="1491"/>
      <c r="T787" s="1491"/>
      <c r="U787" s="1491"/>
    </row>
    <row r="788" spans="1:21" ht="15.75" customHeight="1">
      <c r="A788" s="1491"/>
      <c r="B788" s="1491"/>
      <c r="C788" s="1491"/>
      <c r="D788" s="1491"/>
      <c r="E788" s="1491"/>
      <c r="F788" s="1491"/>
      <c r="G788" s="1491"/>
      <c r="H788" s="1491"/>
      <c r="I788" s="1491"/>
      <c r="J788" s="1491"/>
      <c r="K788" s="1491"/>
      <c r="L788" s="1491"/>
      <c r="M788" s="1544"/>
      <c r="N788" s="1544"/>
      <c r="O788" s="1544"/>
      <c r="P788" s="1491"/>
      <c r="Q788" s="1491"/>
      <c r="R788" s="1491"/>
      <c r="S788" s="1491"/>
      <c r="T788" s="1491"/>
      <c r="U788" s="1491"/>
    </row>
    <row r="789" spans="1:21" ht="15.75" customHeight="1">
      <c r="A789" s="1491"/>
      <c r="B789" s="1491"/>
      <c r="C789" s="1491"/>
      <c r="D789" s="1491"/>
      <c r="E789" s="1491"/>
      <c r="F789" s="1491"/>
      <c r="G789" s="1491"/>
      <c r="H789" s="1491"/>
      <c r="I789" s="1491"/>
      <c r="J789" s="1491"/>
      <c r="K789" s="1491"/>
      <c r="L789" s="1491"/>
      <c r="M789" s="1544"/>
      <c r="N789" s="1544"/>
      <c r="O789" s="1544"/>
      <c r="P789" s="1491"/>
      <c r="Q789" s="1491"/>
      <c r="R789" s="1491"/>
      <c r="S789" s="1491"/>
      <c r="T789" s="1491"/>
      <c r="U789" s="1491"/>
    </row>
    <row r="790" spans="1:21" ht="15.75" customHeight="1">
      <c r="A790" s="1491"/>
      <c r="B790" s="1491"/>
      <c r="C790" s="1491"/>
      <c r="D790" s="1491"/>
      <c r="E790" s="1491"/>
      <c r="F790" s="1491"/>
      <c r="G790" s="1491"/>
      <c r="H790" s="1491"/>
      <c r="I790" s="1491"/>
      <c r="J790" s="1491"/>
      <c r="K790" s="1491"/>
      <c r="L790" s="1491"/>
      <c r="M790" s="1544"/>
      <c r="N790" s="1544"/>
      <c r="O790" s="1544"/>
      <c r="P790" s="1491"/>
      <c r="Q790" s="1491"/>
      <c r="R790" s="1491"/>
      <c r="S790" s="1491"/>
      <c r="T790" s="1491"/>
      <c r="U790" s="1491"/>
    </row>
    <row r="791" spans="1:21" ht="15.75" customHeight="1">
      <c r="A791" s="1491"/>
      <c r="B791" s="1491"/>
      <c r="C791" s="1491"/>
      <c r="D791" s="1491"/>
      <c r="E791" s="1491"/>
      <c r="F791" s="1491"/>
      <c r="G791" s="1491"/>
      <c r="H791" s="1491"/>
      <c r="I791" s="1491"/>
      <c r="J791" s="1491"/>
      <c r="K791" s="1491"/>
      <c r="L791" s="1491"/>
      <c r="M791" s="1544"/>
      <c r="N791" s="1544"/>
      <c r="O791" s="1544"/>
      <c r="P791" s="1491"/>
      <c r="Q791" s="1491"/>
      <c r="R791" s="1491"/>
      <c r="S791" s="1491"/>
      <c r="T791" s="1491"/>
      <c r="U791" s="1491"/>
    </row>
    <row r="792" spans="1:21" ht="15.75" customHeight="1">
      <c r="A792" s="1491"/>
      <c r="B792" s="1491"/>
      <c r="C792" s="1491"/>
      <c r="D792" s="1491"/>
      <c r="E792" s="1491"/>
      <c r="F792" s="1491"/>
      <c r="G792" s="1491"/>
      <c r="H792" s="1491"/>
      <c r="I792" s="1491"/>
      <c r="J792" s="1491"/>
      <c r="K792" s="1491"/>
      <c r="L792" s="1491"/>
      <c r="M792" s="1544"/>
      <c r="N792" s="1544"/>
      <c r="O792" s="1544"/>
      <c r="P792" s="1491"/>
      <c r="Q792" s="1491"/>
      <c r="R792" s="1491"/>
      <c r="S792" s="1491"/>
      <c r="T792" s="1491"/>
      <c r="U792" s="1491"/>
    </row>
    <row r="793" spans="1:21" ht="15.75" customHeight="1">
      <c r="A793" s="1491"/>
      <c r="B793" s="1491"/>
      <c r="C793" s="1491"/>
      <c r="D793" s="1491"/>
      <c r="E793" s="1491"/>
      <c r="F793" s="1491"/>
      <c r="G793" s="1491"/>
      <c r="H793" s="1491"/>
      <c r="I793" s="1491"/>
      <c r="J793" s="1491"/>
      <c r="K793" s="1491"/>
      <c r="L793" s="1491"/>
      <c r="M793" s="1544"/>
      <c r="N793" s="1544"/>
      <c r="O793" s="1544"/>
      <c r="P793" s="1491"/>
      <c r="Q793" s="1491"/>
      <c r="R793" s="1491"/>
      <c r="S793" s="1491"/>
      <c r="T793" s="1491"/>
      <c r="U793" s="1491"/>
    </row>
    <row r="794" spans="1:21" ht="15.75" customHeight="1">
      <c r="A794" s="1491"/>
      <c r="B794" s="1491"/>
      <c r="C794" s="1491"/>
      <c r="D794" s="1491"/>
      <c r="E794" s="1491"/>
      <c r="F794" s="1491"/>
      <c r="G794" s="1491"/>
      <c r="H794" s="1491"/>
      <c r="I794" s="1491"/>
      <c r="J794" s="1491"/>
      <c r="K794" s="1491"/>
      <c r="L794" s="1491"/>
      <c r="M794" s="1544"/>
      <c r="N794" s="1544"/>
      <c r="O794" s="1544"/>
      <c r="P794" s="1491"/>
      <c r="Q794" s="1491"/>
      <c r="R794" s="1491"/>
      <c r="S794" s="1491"/>
      <c r="T794" s="1491"/>
      <c r="U794" s="1491"/>
    </row>
    <row r="795" spans="1:21" ht="15.75" customHeight="1">
      <c r="A795" s="1491"/>
      <c r="B795" s="1491"/>
      <c r="C795" s="1491"/>
      <c r="D795" s="1491"/>
      <c r="E795" s="1491"/>
      <c r="F795" s="1491"/>
      <c r="G795" s="1491"/>
      <c r="H795" s="1491"/>
      <c r="I795" s="1491"/>
      <c r="J795" s="1491"/>
      <c r="K795" s="1491"/>
      <c r="L795" s="1491"/>
      <c r="M795" s="1544"/>
      <c r="N795" s="1544"/>
      <c r="O795" s="1544"/>
      <c r="P795" s="1491"/>
      <c r="Q795" s="1491"/>
      <c r="R795" s="1491"/>
      <c r="S795" s="1491"/>
      <c r="T795" s="1491"/>
      <c r="U795" s="1491"/>
    </row>
    <row r="796" spans="1:21" ht="15.75" customHeight="1">
      <c r="A796" s="1491"/>
      <c r="B796" s="1491"/>
      <c r="C796" s="1491"/>
      <c r="D796" s="1491"/>
      <c r="E796" s="1491"/>
      <c r="F796" s="1491"/>
      <c r="G796" s="1491"/>
      <c r="H796" s="1491"/>
      <c r="I796" s="1491"/>
      <c r="J796" s="1491"/>
      <c r="K796" s="1491"/>
      <c r="L796" s="1491"/>
      <c r="M796" s="1544"/>
      <c r="N796" s="1544"/>
      <c r="O796" s="1544"/>
      <c r="P796" s="1491"/>
      <c r="Q796" s="1491"/>
      <c r="R796" s="1491"/>
      <c r="S796" s="1491"/>
      <c r="T796" s="1491"/>
      <c r="U796" s="1491"/>
    </row>
    <row r="797" spans="1:21" ht="15.75" customHeight="1">
      <c r="A797" s="1491"/>
      <c r="B797" s="1491"/>
      <c r="C797" s="1491"/>
      <c r="D797" s="1491"/>
      <c r="E797" s="1491"/>
      <c r="F797" s="1491"/>
      <c r="G797" s="1491"/>
      <c r="H797" s="1491"/>
      <c r="I797" s="1491"/>
      <c r="J797" s="1491"/>
      <c r="K797" s="1491"/>
      <c r="L797" s="1491"/>
      <c r="M797" s="1544"/>
      <c r="N797" s="1544"/>
      <c r="O797" s="1544"/>
      <c r="P797" s="1491"/>
      <c r="Q797" s="1491"/>
      <c r="R797" s="1491"/>
      <c r="S797" s="1491"/>
      <c r="T797" s="1491"/>
      <c r="U797" s="1491"/>
    </row>
    <row r="798" spans="1:21" ht="15.75" customHeight="1">
      <c r="A798" s="1491"/>
      <c r="B798" s="1491"/>
      <c r="C798" s="1491"/>
      <c r="D798" s="1491"/>
      <c r="E798" s="1491"/>
      <c r="F798" s="1491"/>
      <c r="G798" s="1491"/>
      <c r="H798" s="1491"/>
      <c r="I798" s="1491"/>
      <c r="J798" s="1491"/>
      <c r="K798" s="1491"/>
      <c r="L798" s="1491"/>
      <c r="M798" s="1544"/>
      <c r="N798" s="1544"/>
      <c r="O798" s="1544"/>
      <c r="P798" s="1491"/>
      <c r="Q798" s="1491"/>
      <c r="R798" s="1491"/>
      <c r="S798" s="1491"/>
      <c r="T798" s="1491"/>
      <c r="U798" s="1491"/>
    </row>
    <row r="799" spans="1:21" ht="15.75" customHeight="1">
      <c r="A799" s="1491"/>
      <c r="B799" s="1491"/>
      <c r="C799" s="1491"/>
      <c r="D799" s="1491"/>
      <c r="E799" s="1491"/>
      <c r="F799" s="1491"/>
      <c r="G799" s="1491"/>
      <c r="H799" s="1491"/>
      <c r="I799" s="1491"/>
      <c r="J799" s="1491"/>
      <c r="K799" s="1491"/>
      <c r="L799" s="1491"/>
      <c r="M799" s="1544"/>
      <c r="N799" s="1544"/>
      <c r="O799" s="1544"/>
      <c r="P799" s="1491"/>
      <c r="Q799" s="1491"/>
      <c r="R799" s="1491"/>
      <c r="S799" s="1491"/>
      <c r="T799" s="1491"/>
      <c r="U799" s="1491"/>
    </row>
    <row r="800" spans="1:21" ht="15.75" customHeight="1">
      <c r="A800" s="1491"/>
      <c r="B800" s="1491"/>
      <c r="C800" s="1491"/>
      <c r="D800" s="1491"/>
      <c r="E800" s="1491"/>
      <c r="F800" s="1491"/>
      <c r="G800" s="1491"/>
      <c r="H800" s="1491"/>
      <c r="I800" s="1491"/>
      <c r="J800" s="1491"/>
      <c r="K800" s="1491"/>
      <c r="L800" s="1491"/>
      <c r="M800" s="1544"/>
      <c r="N800" s="1544"/>
      <c r="O800" s="1544"/>
      <c r="P800" s="1491"/>
      <c r="Q800" s="1491"/>
      <c r="R800" s="1491"/>
      <c r="S800" s="1491"/>
      <c r="T800" s="1491"/>
      <c r="U800" s="1491"/>
    </row>
    <row r="801" spans="1:21" ht="15.75" customHeight="1">
      <c r="A801" s="1491"/>
      <c r="B801" s="1491"/>
      <c r="C801" s="1491"/>
      <c r="D801" s="1491"/>
      <c r="E801" s="1491"/>
      <c r="F801" s="1491"/>
      <c r="G801" s="1491"/>
      <c r="H801" s="1491"/>
      <c r="I801" s="1491"/>
      <c r="J801" s="1491"/>
      <c r="K801" s="1491"/>
      <c r="L801" s="1491"/>
      <c r="M801" s="1544"/>
      <c r="N801" s="1544"/>
      <c r="O801" s="1544"/>
      <c r="P801" s="1491"/>
      <c r="Q801" s="1491"/>
      <c r="R801" s="1491"/>
      <c r="S801" s="1491"/>
      <c r="T801" s="1491"/>
      <c r="U801" s="1491"/>
    </row>
    <row r="802" spans="1:21" ht="15.75" customHeight="1">
      <c r="A802" s="1491"/>
      <c r="B802" s="1491"/>
      <c r="C802" s="1491"/>
      <c r="D802" s="1491"/>
      <c r="E802" s="1491"/>
      <c r="F802" s="1491"/>
      <c r="G802" s="1491"/>
      <c r="H802" s="1491"/>
      <c r="I802" s="1491"/>
      <c r="J802" s="1491"/>
      <c r="K802" s="1491"/>
      <c r="L802" s="1491"/>
      <c r="M802" s="1544"/>
      <c r="N802" s="1544"/>
      <c r="O802" s="1544"/>
      <c r="P802" s="1491"/>
      <c r="Q802" s="1491"/>
      <c r="R802" s="1491"/>
      <c r="S802" s="1491"/>
      <c r="T802" s="1491"/>
      <c r="U802" s="1491"/>
    </row>
    <row r="803" spans="1:21" ht="15.75" customHeight="1">
      <c r="A803" s="1491"/>
      <c r="B803" s="1491"/>
      <c r="C803" s="1491"/>
      <c r="D803" s="1491"/>
      <c r="E803" s="1491"/>
      <c r="F803" s="1491"/>
      <c r="G803" s="1491"/>
      <c r="H803" s="1491"/>
      <c r="I803" s="1491"/>
      <c r="J803" s="1491"/>
      <c r="K803" s="1491"/>
      <c r="L803" s="1491"/>
      <c r="M803" s="1544"/>
      <c r="N803" s="1544"/>
      <c r="O803" s="1544"/>
      <c r="P803" s="1491"/>
      <c r="Q803" s="1491"/>
      <c r="R803" s="1491"/>
      <c r="S803" s="1491"/>
      <c r="T803" s="1491"/>
      <c r="U803" s="1491"/>
    </row>
    <row r="804" spans="1:21" ht="15.75" customHeight="1">
      <c r="A804" s="1491"/>
      <c r="B804" s="1491"/>
      <c r="C804" s="1491"/>
      <c r="D804" s="1491"/>
      <c r="E804" s="1491"/>
      <c r="F804" s="1491"/>
      <c r="G804" s="1491"/>
      <c r="H804" s="1491"/>
      <c r="I804" s="1491"/>
      <c r="J804" s="1491"/>
      <c r="K804" s="1491"/>
      <c r="L804" s="1491"/>
      <c r="M804" s="1544"/>
      <c r="N804" s="1544"/>
      <c r="O804" s="1544"/>
      <c r="P804" s="1491"/>
      <c r="Q804" s="1491"/>
      <c r="R804" s="1491"/>
      <c r="S804" s="1491"/>
      <c r="T804" s="1491"/>
      <c r="U804" s="1491"/>
    </row>
    <row r="805" spans="1:21" ht="15.75" customHeight="1">
      <c r="A805" s="1491"/>
      <c r="B805" s="1491"/>
      <c r="C805" s="1491"/>
      <c r="D805" s="1491"/>
      <c r="E805" s="1491"/>
      <c r="F805" s="1491"/>
      <c r="G805" s="1491"/>
      <c r="H805" s="1491"/>
      <c r="I805" s="1491"/>
      <c r="J805" s="1491"/>
      <c r="K805" s="1491"/>
      <c r="L805" s="1491"/>
      <c r="M805" s="1544"/>
      <c r="N805" s="1544"/>
      <c r="O805" s="1544"/>
      <c r="P805" s="1491"/>
      <c r="Q805" s="1491"/>
      <c r="R805" s="1491"/>
      <c r="S805" s="1491"/>
      <c r="T805" s="1491"/>
      <c r="U805" s="1491"/>
    </row>
    <row r="806" spans="1:21" ht="15.75" customHeight="1">
      <c r="A806" s="1491"/>
      <c r="B806" s="1491"/>
      <c r="C806" s="1491"/>
      <c r="D806" s="1491"/>
      <c r="E806" s="1491"/>
      <c r="F806" s="1491"/>
      <c r="G806" s="1491"/>
      <c r="H806" s="1491"/>
      <c r="I806" s="1491"/>
      <c r="J806" s="1491"/>
      <c r="K806" s="1491"/>
      <c r="L806" s="1491"/>
      <c r="M806" s="1544"/>
      <c r="N806" s="1544"/>
      <c r="O806" s="1544"/>
      <c r="P806" s="1491"/>
      <c r="Q806" s="1491"/>
      <c r="R806" s="1491"/>
      <c r="S806" s="1491"/>
      <c r="T806" s="1491"/>
      <c r="U806" s="1491"/>
    </row>
    <row r="807" spans="1:21" ht="15.75" customHeight="1">
      <c r="A807" s="1491"/>
      <c r="B807" s="1491"/>
      <c r="C807" s="1491"/>
      <c r="D807" s="1491"/>
      <c r="E807" s="1491"/>
      <c r="F807" s="1491"/>
      <c r="G807" s="1491"/>
      <c r="H807" s="1491"/>
      <c r="I807" s="1491"/>
      <c r="J807" s="1491"/>
      <c r="K807" s="1491"/>
      <c r="L807" s="1491"/>
      <c r="M807" s="1544"/>
      <c r="N807" s="1544"/>
      <c r="O807" s="1544"/>
      <c r="P807" s="1491"/>
      <c r="Q807" s="1491"/>
      <c r="R807" s="1491"/>
      <c r="S807" s="1491"/>
      <c r="T807" s="1491"/>
      <c r="U807" s="1491"/>
    </row>
    <row r="808" spans="1:21" ht="15.75" customHeight="1">
      <c r="A808" s="1491"/>
      <c r="B808" s="1491"/>
      <c r="C808" s="1491"/>
      <c r="D808" s="1491"/>
      <c r="E808" s="1491"/>
      <c r="F808" s="1491"/>
      <c r="G808" s="1491"/>
      <c r="H808" s="1491"/>
      <c r="I808" s="1491"/>
      <c r="J808" s="1491"/>
      <c r="K808" s="1491"/>
      <c r="L808" s="1491"/>
      <c r="M808" s="1544"/>
      <c r="N808" s="1544"/>
      <c r="O808" s="1544"/>
      <c r="P808" s="1491"/>
      <c r="Q808" s="1491"/>
      <c r="R808" s="1491"/>
      <c r="S808" s="1491"/>
      <c r="T808" s="1491"/>
      <c r="U808" s="1491"/>
    </row>
    <row r="809" spans="1:21" ht="15.75" customHeight="1">
      <c r="A809" s="1491"/>
      <c r="B809" s="1491"/>
      <c r="C809" s="1491"/>
      <c r="D809" s="1491"/>
      <c r="E809" s="1491"/>
      <c r="F809" s="1491"/>
      <c r="G809" s="1491"/>
      <c r="H809" s="1491"/>
      <c r="I809" s="1491"/>
      <c r="J809" s="1491"/>
      <c r="K809" s="1491"/>
      <c r="L809" s="1491"/>
      <c r="M809" s="1544"/>
      <c r="N809" s="1544"/>
      <c r="O809" s="1544"/>
      <c r="P809" s="1491"/>
      <c r="Q809" s="1491"/>
      <c r="R809" s="1491"/>
      <c r="S809" s="1491"/>
      <c r="T809" s="1491"/>
      <c r="U809" s="1491"/>
    </row>
    <row r="810" spans="1:21" ht="15.75" customHeight="1">
      <c r="A810" s="1491"/>
      <c r="B810" s="1491"/>
      <c r="C810" s="1491"/>
      <c r="D810" s="1491"/>
      <c r="E810" s="1491"/>
      <c r="F810" s="1491"/>
      <c r="G810" s="1491"/>
      <c r="H810" s="1491"/>
      <c r="I810" s="1491"/>
      <c r="J810" s="1491"/>
      <c r="K810" s="1491"/>
      <c r="L810" s="1491"/>
      <c r="M810" s="1544"/>
      <c r="N810" s="1544"/>
      <c r="O810" s="1544"/>
      <c r="P810" s="1491"/>
      <c r="Q810" s="1491"/>
      <c r="R810" s="1491"/>
      <c r="S810" s="1491"/>
      <c r="T810" s="1491"/>
      <c r="U810" s="1491"/>
    </row>
    <row r="811" spans="1:21" ht="15.75" customHeight="1">
      <c r="A811" s="1491"/>
      <c r="B811" s="1491"/>
      <c r="C811" s="1491"/>
      <c r="D811" s="1491"/>
      <c r="E811" s="1491"/>
      <c r="F811" s="1491"/>
      <c r="G811" s="1491"/>
      <c r="H811" s="1491"/>
      <c r="I811" s="1491"/>
      <c r="J811" s="1491"/>
      <c r="K811" s="1491"/>
      <c r="L811" s="1491"/>
      <c r="M811" s="1544"/>
      <c r="N811" s="1544"/>
      <c r="O811" s="1544"/>
      <c r="P811" s="1491"/>
      <c r="Q811" s="1491"/>
      <c r="R811" s="1491"/>
      <c r="S811" s="1491"/>
      <c r="T811" s="1491"/>
      <c r="U811" s="1491"/>
    </row>
    <row r="812" spans="1:21" ht="15.75" customHeight="1">
      <c r="A812" s="1491"/>
      <c r="B812" s="1491"/>
      <c r="C812" s="1491"/>
      <c r="D812" s="1491"/>
      <c r="E812" s="1491"/>
      <c r="F812" s="1491"/>
      <c r="G812" s="1491"/>
      <c r="H812" s="1491"/>
      <c r="I812" s="1491"/>
      <c r="J812" s="1491"/>
      <c r="K812" s="1491"/>
      <c r="L812" s="1491"/>
      <c r="M812" s="1544"/>
      <c r="N812" s="1544"/>
      <c r="O812" s="1544"/>
      <c r="P812" s="1491"/>
      <c r="Q812" s="1491"/>
      <c r="R812" s="1491"/>
      <c r="S812" s="1491"/>
      <c r="T812" s="1491"/>
      <c r="U812" s="1491"/>
    </row>
    <row r="813" spans="1:21" ht="15.75" customHeight="1">
      <c r="A813" s="1491"/>
      <c r="B813" s="1491"/>
      <c r="C813" s="1491"/>
      <c r="D813" s="1491"/>
      <c r="E813" s="1491"/>
      <c r="F813" s="1491"/>
      <c r="G813" s="1491"/>
      <c r="H813" s="1491"/>
      <c r="I813" s="1491"/>
      <c r="J813" s="1491"/>
      <c r="K813" s="1491"/>
      <c r="L813" s="1491"/>
      <c r="M813" s="1544"/>
      <c r="N813" s="1544"/>
      <c r="O813" s="1544"/>
      <c r="P813" s="1491"/>
      <c r="Q813" s="1491"/>
      <c r="R813" s="1491"/>
      <c r="S813" s="1491"/>
      <c r="T813" s="1491"/>
      <c r="U813" s="1491"/>
    </row>
    <row r="814" spans="1:21" ht="15.75" customHeight="1">
      <c r="A814" s="1491"/>
      <c r="B814" s="1491"/>
      <c r="C814" s="1491"/>
      <c r="D814" s="1491"/>
      <c r="E814" s="1491"/>
      <c r="F814" s="1491"/>
      <c r="G814" s="1491"/>
      <c r="H814" s="1491"/>
      <c r="I814" s="1491"/>
      <c r="J814" s="1491"/>
      <c r="K814" s="1491"/>
      <c r="L814" s="1491"/>
      <c r="M814" s="1544"/>
      <c r="N814" s="1544"/>
      <c r="O814" s="1544"/>
      <c r="P814" s="1491"/>
      <c r="Q814" s="1491"/>
      <c r="R814" s="1491"/>
      <c r="S814" s="1491"/>
      <c r="T814" s="1491"/>
      <c r="U814" s="1491"/>
    </row>
    <row r="815" spans="1:21" ht="15.75" customHeight="1">
      <c r="A815" s="1491"/>
      <c r="B815" s="1491"/>
      <c r="C815" s="1491"/>
      <c r="D815" s="1491"/>
      <c r="E815" s="1491"/>
      <c r="F815" s="1491"/>
      <c r="G815" s="1491"/>
      <c r="H815" s="1491"/>
      <c r="I815" s="1491"/>
      <c r="J815" s="1491"/>
      <c r="K815" s="1491"/>
      <c r="L815" s="1491"/>
      <c r="M815" s="1544"/>
      <c r="N815" s="1544"/>
      <c r="O815" s="1544"/>
      <c r="P815" s="1491"/>
      <c r="Q815" s="1491"/>
      <c r="R815" s="1491"/>
      <c r="S815" s="1491"/>
      <c r="T815" s="1491"/>
      <c r="U815" s="1491"/>
    </row>
    <row r="816" spans="1:21" ht="15.75" customHeight="1">
      <c r="A816" s="1491"/>
      <c r="B816" s="1491"/>
      <c r="C816" s="1491"/>
      <c r="D816" s="1491"/>
      <c r="E816" s="1491"/>
      <c r="F816" s="1491"/>
      <c r="G816" s="1491"/>
      <c r="H816" s="1491"/>
      <c r="I816" s="1491"/>
      <c r="J816" s="1491"/>
      <c r="K816" s="1491"/>
      <c r="L816" s="1491"/>
      <c r="M816" s="1544"/>
      <c r="N816" s="1544"/>
      <c r="O816" s="1544"/>
      <c r="P816" s="1491"/>
      <c r="Q816" s="1491"/>
      <c r="R816" s="1491"/>
      <c r="S816" s="1491"/>
      <c r="T816" s="1491"/>
      <c r="U816" s="1491"/>
    </row>
    <row r="817" spans="1:21" ht="15.75" customHeight="1">
      <c r="A817" s="1491"/>
      <c r="B817" s="1491"/>
      <c r="C817" s="1491"/>
      <c r="D817" s="1491"/>
      <c r="E817" s="1491"/>
      <c r="F817" s="1491"/>
      <c r="G817" s="1491"/>
      <c r="H817" s="1491"/>
      <c r="I817" s="1491"/>
      <c r="J817" s="1491"/>
      <c r="K817" s="1491"/>
      <c r="L817" s="1491"/>
      <c r="M817" s="1544"/>
      <c r="N817" s="1544"/>
      <c r="O817" s="1544"/>
      <c r="P817" s="1491"/>
      <c r="Q817" s="1491"/>
      <c r="R817" s="1491"/>
      <c r="S817" s="1491"/>
      <c r="T817" s="1491"/>
      <c r="U817" s="1491"/>
    </row>
    <row r="818" spans="1:21" ht="15.75" customHeight="1">
      <c r="A818" s="1491"/>
      <c r="B818" s="1491"/>
      <c r="C818" s="1491"/>
      <c r="D818" s="1491"/>
      <c r="E818" s="1491"/>
      <c r="F818" s="1491"/>
      <c r="G818" s="1491"/>
      <c r="H818" s="1491"/>
      <c r="I818" s="1491"/>
      <c r="J818" s="1491"/>
      <c r="K818" s="1491"/>
      <c r="L818" s="1491"/>
      <c r="M818" s="1544"/>
      <c r="N818" s="1544"/>
      <c r="O818" s="1544"/>
      <c r="P818" s="1491"/>
      <c r="Q818" s="1491"/>
      <c r="R818" s="1491"/>
      <c r="S818" s="1491"/>
      <c r="T818" s="1491"/>
      <c r="U818" s="1491"/>
    </row>
    <row r="819" spans="1:21" ht="15.75" customHeight="1">
      <c r="A819" s="1491"/>
      <c r="B819" s="1491"/>
      <c r="C819" s="1491"/>
      <c r="D819" s="1491"/>
      <c r="E819" s="1491"/>
      <c r="F819" s="1491"/>
      <c r="G819" s="1491"/>
      <c r="H819" s="1491"/>
      <c r="I819" s="1491"/>
      <c r="J819" s="1491"/>
      <c r="K819" s="1491"/>
      <c r="L819" s="1491"/>
      <c r="M819" s="1544"/>
      <c r="N819" s="1544"/>
      <c r="O819" s="1544"/>
      <c r="P819" s="1491"/>
      <c r="Q819" s="1491"/>
      <c r="R819" s="1491"/>
      <c r="S819" s="1491"/>
      <c r="T819" s="1491"/>
      <c r="U819" s="1491"/>
    </row>
    <row r="820" spans="1:21" ht="15.75" customHeight="1">
      <c r="A820" s="1491"/>
      <c r="B820" s="1491"/>
      <c r="C820" s="1491"/>
      <c r="D820" s="1491"/>
      <c r="E820" s="1491"/>
      <c r="F820" s="1491"/>
      <c r="G820" s="1491"/>
      <c r="H820" s="1491"/>
      <c r="I820" s="1491"/>
      <c r="J820" s="1491"/>
      <c r="K820" s="1491"/>
      <c r="L820" s="1491"/>
      <c r="M820" s="1544"/>
      <c r="N820" s="1544"/>
      <c r="O820" s="1544"/>
      <c r="P820" s="1491"/>
      <c r="Q820" s="1491"/>
      <c r="R820" s="1491"/>
      <c r="S820" s="1491"/>
      <c r="T820" s="1491"/>
      <c r="U820" s="1491"/>
    </row>
    <row r="821" spans="1:21" ht="15.75" customHeight="1">
      <c r="A821" s="1491"/>
      <c r="B821" s="1491"/>
      <c r="C821" s="1491"/>
      <c r="D821" s="1491"/>
      <c r="E821" s="1491"/>
      <c r="F821" s="1491"/>
      <c r="G821" s="1491"/>
      <c r="H821" s="1491"/>
      <c r="I821" s="1491"/>
      <c r="J821" s="1491"/>
      <c r="K821" s="1491"/>
      <c r="L821" s="1491"/>
      <c r="M821" s="1544"/>
      <c r="N821" s="1544"/>
      <c r="O821" s="1544"/>
      <c r="P821" s="1491"/>
      <c r="Q821" s="1491"/>
      <c r="R821" s="1491"/>
      <c r="S821" s="1491"/>
      <c r="T821" s="1491"/>
      <c r="U821" s="1491"/>
    </row>
    <row r="822" spans="1:21" ht="15.75" customHeight="1">
      <c r="A822" s="1491"/>
      <c r="B822" s="1491"/>
      <c r="C822" s="1491"/>
      <c r="D822" s="1491"/>
      <c r="E822" s="1491"/>
      <c r="F822" s="1491"/>
      <c r="G822" s="1491"/>
      <c r="H822" s="1491"/>
      <c r="I822" s="1491"/>
      <c r="J822" s="1491"/>
      <c r="K822" s="1491"/>
      <c r="L822" s="1491"/>
      <c r="M822" s="1544"/>
      <c r="N822" s="1544"/>
      <c r="O822" s="1544"/>
      <c r="P822" s="1491"/>
      <c r="Q822" s="1491"/>
      <c r="R822" s="1491"/>
      <c r="S822" s="1491"/>
      <c r="T822" s="1491"/>
      <c r="U822" s="1491"/>
    </row>
    <row r="823" spans="1:21" ht="15.75" customHeight="1">
      <c r="A823" s="1491"/>
      <c r="B823" s="1491"/>
      <c r="C823" s="1491"/>
      <c r="D823" s="1491"/>
      <c r="E823" s="1491"/>
      <c r="F823" s="1491"/>
      <c r="G823" s="1491"/>
      <c r="H823" s="1491"/>
      <c r="I823" s="1491"/>
      <c r="J823" s="1491"/>
      <c r="K823" s="1491"/>
      <c r="L823" s="1491"/>
      <c r="M823" s="1544"/>
      <c r="N823" s="1544"/>
      <c r="O823" s="1544"/>
      <c r="P823" s="1491"/>
      <c r="Q823" s="1491"/>
      <c r="R823" s="1491"/>
      <c r="S823" s="1491"/>
      <c r="T823" s="1491"/>
      <c r="U823" s="1491"/>
    </row>
    <row r="824" spans="1:21" ht="15.75" customHeight="1">
      <c r="A824" s="1491"/>
      <c r="B824" s="1491"/>
      <c r="C824" s="1491"/>
      <c r="D824" s="1491"/>
      <c r="E824" s="1491"/>
      <c r="F824" s="1491"/>
      <c r="G824" s="1491"/>
      <c r="H824" s="1491"/>
      <c r="I824" s="1491"/>
      <c r="J824" s="1491"/>
      <c r="K824" s="1491"/>
      <c r="L824" s="1491"/>
      <c r="M824" s="1544"/>
      <c r="N824" s="1544"/>
      <c r="O824" s="1544"/>
      <c r="P824" s="1491"/>
      <c r="Q824" s="1491"/>
      <c r="R824" s="1491"/>
      <c r="S824" s="1491"/>
      <c r="T824" s="1491"/>
      <c r="U824" s="1491"/>
    </row>
    <row r="825" spans="1:21" ht="15.75" customHeight="1">
      <c r="A825" s="1491"/>
      <c r="B825" s="1491"/>
      <c r="C825" s="1491"/>
      <c r="D825" s="1491"/>
      <c r="E825" s="1491"/>
      <c r="F825" s="1491"/>
      <c r="G825" s="1491"/>
      <c r="H825" s="1491"/>
      <c r="I825" s="1491"/>
      <c r="J825" s="1491"/>
      <c r="K825" s="1491"/>
      <c r="L825" s="1491"/>
      <c r="M825" s="1544"/>
      <c r="N825" s="1544"/>
      <c r="O825" s="1544"/>
      <c r="P825" s="1491"/>
      <c r="Q825" s="1491"/>
      <c r="R825" s="1491"/>
      <c r="S825" s="1491"/>
      <c r="T825" s="1491"/>
      <c r="U825" s="1491"/>
    </row>
    <row r="826" spans="1:21" ht="15.75" customHeight="1">
      <c r="A826" s="1491"/>
      <c r="B826" s="1491"/>
      <c r="C826" s="1491"/>
      <c r="D826" s="1491"/>
      <c r="E826" s="1491"/>
      <c r="F826" s="1491"/>
      <c r="G826" s="1491"/>
      <c r="H826" s="1491"/>
      <c r="I826" s="1491"/>
      <c r="J826" s="1491"/>
      <c r="K826" s="1491"/>
      <c r="L826" s="1491"/>
      <c r="M826" s="1544"/>
      <c r="N826" s="1544"/>
      <c r="O826" s="1544"/>
      <c r="P826" s="1491"/>
      <c r="Q826" s="1491"/>
      <c r="R826" s="1491"/>
      <c r="S826" s="1491"/>
      <c r="T826" s="1491"/>
      <c r="U826" s="1491"/>
    </row>
    <row r="827" spans="1:21" ht="15.75" customHeight="1">
      <c r="A827" s="1491"/>
      <c r="B827" s="1491"/>
      <c r="C827" s="1491"/>
      <c r="D827" s="1491"/>
      <c r="E827" s="1491"/>
      <c r="F827" s="1491"/>
      <c r="G827" s="1491"/>
      <c r="H827" s="1491"/>
      <c r="I827" s="1491"/>
      <c r="J827" s="1491"/>
      <c r="K827" s="1491"/>
      <c r="L827" s="1491"/>
      <c r="M827" s="1544"/>
      <c r="N827" s="1544"/>
      <c r="O827" s="1544"/>
      <c r="P827" s="1491"/>
      <c r="Q827" s="1491"/>
      <c r="R827" s="1491"/>
      <c r="S827" s="1491"/>
      <c r="T827" s="1491"/>
      <c r="U827" s="1491"/>
    </row>
    <row r="828" spans="1:21" ht="15.75" customHeight="1">
      <c r="A828" s="1491"/>
      <c r="B828" s="1491"/>
      <c r="C828" s="1491"/>
      <c r="D828" s="1491"/>
      <c r="E828" s="1491"/>
      <c r="F828" s="1491"/>
      <c r="G828" s="1491"/>
      <c r="H828" s="1491"/>
      <c r="I828" s="1491"/>
      <c r="J828" s="1491"/>
      <c r="K828" s="1491"/>
      <c r="L828" s="1491"/>
      <c r="M828" s="1544"/>
      <c r="N828" s="1544"/>
      <c r="O828" s="1544"/>
      <c r="P828" s="1491"/>
      <c r="Q828" s="1491"/>
      <c r="R828" s="1491"/>
      <c r="S828" s="1491"/>
      <c r="T828" s="1491"/>
      <c r="U828" s="1491"/>
    </row>
    <row r="829" spans="1:21" ht="15.75" customHeight="1">
      <c r="A829" s="1491"/>
      <c r="B829" s="1491"/>
      <c r="C829" s="1491"/>
      <c r="D829" s="1491"/>
      <c r="E829" s="1491"/>
      <c r="F829" s="1491"/>
      <c r="G829" s="1491"/>
      <c r="H829" s="1491"/>
      <c r="I829" s="1491"/>
      <c r="J829" s="1491"/>
      <c r="K829" s="1491"/>
      <c r="L829" s="1491"/>
      <c r="M829" s="1544"/>
      <c r="N829" s="1544"/>
      <c r="O829" s="1544"/>
      <c r="P829" s="1491"/>
      <c r="Q829" s="1491"/>
      <c r="R829" s="1491"/>
      <c r="S829" s="1491"/>
      <c r="T829" s="1491"/>
      <c r="U829" s="1491"/>
    </row>
    <row r="830" spans="1:21" ht="15.75" customHeight="1">
      <c r="A830" s="1491"/>
      <c r="B830" s="1491"/>
      <c r="C830" s="1491"/>
      <c r="D830" s="1491"/>
      <c r="E830" s="1491"/>
      <c r="F830" s="1491"/>
      <c r="G830" s="1491"/>
      <c r="H830" s="1491"/>
      <c r="I830" s="1491"/>
      <c r="J830" s="1491"/>
      <c r="K830" s="1491"/>
      <c r="L830" s="1491"/>
      <c r="M830" s="1544"/>
      <c r="N830" s="1544"/>
      <c r="O830" s="1544"/>
      <c r="P830" s="1491"/>
      <c r="Q830" s="1491"/>
      <c r="R830" s="1491"/>
      <c r="S830" s="1491"/>
      <c r="T830" s="1491"/>
      <c r="U830" s="1491"/>
    </row>
    <row r="831" spans="1:21" ht="15.75" customHeight="1">
      <c r="A831" s="1491"/>
      <c r="B831" s="1491"/>
      <c r="C831" s="1491"/>
      <c r="D831" s="1491"/>
      <c r="E831" s="1491"/>
      <c r="F831" s="1491"/>
      <c r="G831" s="1491"/>
      <c r="H831" s="1491"/>
      <c r="I831" s="1491"/>
      <c r="J831" s="1491"/>
      <c r="K831" s="1491"/>
      <c r="L831" s="1491"/>
      <c r="M831" s="1544"/>
      <c r="N831" s="1544"/>
      <c r="O831" s="1544"/>
      <c r="P831" s="1491"/>
      <c r="Q831" s="1491"/>
      <c r="R831" s="1491"/>
      <c r="S831" s="1491"/>
      <c r="T831" s="1491"/>
      <c r="U831" s="1491"/>
    </row>
    <row r="832" spans="1:21" ht="15.75" customHeight="1">
      <c r="A832" s="1491"/>
      <c r="B832" s="1491"/>
      <c r="C832" s="1491"/>
      <c r="D832" s="1491"/>
      <c r="E832" s="1491"/>
      <c r="F832" s="1491"/>
      <c r="G832" s="1491"/>
      <c r="H832" s="1491"/>
      <c r="I832" s="1491"/>
      <c r="J832" s="1491"/>
      <c r="K832" s="1491"/>
      <c r="L832" s="1491"/>
      <c r="M832" s="1544"/>
      <c r="N832" s="1544"/>
      <c r="O832" s="1544"/>
      <c r="P832" s="1491"/>
      <c r="Q832" s="1491"/>
      <c r="R832" s="1491"/>
      <c r="S832" s="1491"/>
      <c r="T832" s="1491"/>
      <c r="U832" s="1491"/>
    </row>
    <row r="833" spans="1:21" ht="15.75" customHeight="1">
      <c r="A833" s="1491"/>
      <c r="B833" s="1491"/>
      <c r="C833" s="1491"/>
      <c r="D833" s="1491"/>
      <c r="E833" s="1491"/>
      <c r="F833" s="1491"/>
      <c r="G833" s="1491"/>
      <c r="H833" s="1491"/>
      <c r="I833" s="1491"/>
      <c r="J833" s="1491"/>
      <c r="K833" s="1491"/>
      <c r="L833" s="1491"/>
      <c r="M833" s="1544"/>
      <c r="N833" s="1544"/>
      <c r="O833" s="1544"/>
      <c r="P833" s="1491"/>
      <c r="Q833" s="1491"/>
      <c r="R833" s="1491"/>
      <c r="S833" s="1491"/>
      <c r="T833" s="1491"/>
      <c r="U833" s="1491"/>
    </row>
    <row r="834" spans="1:21" ht="15.75" customHeight="1">
      <c r="A834" s="1491"/>
      <c r="B834" s="1491"/>
      <c r="C834" s="1491"/>
      <c r="D834" s="1491"/>
      <c r="E834" s="1491"/>
      <c r="F834" s="1491"/>
      <c r="G834" s="1491"/>
      <c r="H834" s="1491"/>
      <c r="I834" s="1491"/>
      <c r="J834" s="1491"/>
      <c r="K834" s="1491"/>
      <c r="L834" s="1491"/>
      <c r="M834" s="1544"/>
      <c r="N834" s="1544"/>
      <c r="O834" s="1544"/>
      <c r="P834" s="1491"/>
      <c r="Q834" s="1491"/>
      <c r="R834" s="1491"/>
      <c r="S834" s="1491"/>
      <c r="T834" s="1491"/>
      <c r="U834" s="1491"/>
    </row>
    <row r="835" spans="1:21" ht="15.75" customHeight="1">
      <c r="A835" s="1491"/>
      <c r="B835" s="1491"/>
      <c r="C835" s="1491"/>
      <c r="D835" s="1491"/>
      <c r="E835" s="1491"/>
      <c r="F835" s="1491"/>
      <c r="G835" s="1491"/>
      <c r="H835" s="1491"/>
      <c r="I835" s="1491"/>
      <c r="J835" s="1491"/>
      <c r="K835" s="1491"/>
      <c r="L835" s="1491"/>
      <c r="M835" s="1544"/>
      <c r="N835" s="1544"/>
      <c r="O835" s="1544"/>
      <c r="P835" s="1491"/>
      <c r="Q835" s="1491"/>
      <c r="R835" s="1491"/>
      <c r="S835" s="1491"/>
      <c r="T835" s="1491"/>
      <c r="U835" s="1491"/>
    </row>
    <row r="836" spans="1:21" ht="15.75" customHeight="1">
      <c r="A836" s="1491"/>
      <c r="B836" s="1491"/>
      <c r="C836" s="1491"/>
      <c r="D836" s="1491"/>
      <c r="E836" s="1491"/>
      <c r="F836" s="1491"/>
      <c r="G836" s="1491"/>
      <c r="H836" s="1491"/>
      <c r="I836" s="1491"/>
      <c r="J836" s="1491"/>
      <c r="K836" s="1491"/>
      <c r="L836" s="1491"/>
      <c r="M836" s="1544"/>
      <c r="N836" s="1544"/>
      <c r="O836" s="1544"/>
      <c r="P836" s="1491"/>
      <c r="Q836" s="1491"/>
      <c r="R836" s="1491"/>
      <c r="S836" s="1491"/>
      <c r="T836" s="1491"/>
      <c r="U836" s="1491"/>
    </row>
    <row r="837" spans="1:21" ht="15.75" customHeight="1">
      <c r="A837" s="1491"/>
      <c r="B837" s="1491"/>
      <c r="C837" s="1491"/>
      <c r="D837" s="1491"/>
      <c r="E837" s="1491"/>
      <c r="F837" s="1491"/>
      <c r="G837" s="1491"/>
      <c r="H837" s="1491"/>
      <c r="I837" s="1491"/>
      <c r="J837" s="1491"/>
      <c r="K837" s="1491"/>
      <c r="L837" s="1491"/>
      <c r="M837" s="1544"/>
      <c r="N837" s="1544"/>
      <c r="O837" s="1544"/>
      <c r="P837" s="1491"/>
      <c r="Q837" s="1491"/>
      <c r="R837" s="1491"/>
      <c r="S837" s="1491"/>
      <c r="T837" s="1491"/>
      <c r="U837" s="1491"/>
    </row>
    <row r="838" spans="1:21" ht="15.75" customHeight="1">
      <c r="A838" s="1491"/>
      <c r="B838" s="1491"/>
      <c r="C838" s="1491"/>
      <c r="D838" s="1491"/>
      <c r="E838" s="1491"/>
      <c r="F838" s="1491"/>
      <c r="G838" s="1491"/>
      <c r="H838" s="1491"/>
      <c r="I838" s="1491"/>
      <c r="J838" s="1491"/>
      <c r="K838" s="1491"/>
      <c r="L838" s="1491"/>
      <c r="M838" s="1544"/>
      <c r="N838" s="1544"/>
      <c r="O838" s="1544"/>
      <c r="P838" s="1491"/>
      <c r="Q838" s="1491"/>
      <c r="R838" s="1491"/>
      <c r="S838" s="1491"/>
      <c r="T838" s="1491"/>
      <c r="U838" s="1491"/>
    </row>
    <row r="839" spans="1:21" ht="15.75" customHeight="1">
      <c r="A839" s="1491"/>
      <c r="B839" s="1491"/>
      <c r="C839" s="1491"/>
      <c r="D839" s="1491"/>
      <c r="E839" s="1491"/>
      <c r="F839" s="1491"/>
      <c r="G839" s="1491"/>
      <c r="H839" s="1491"/>
      <c r="I839" s="1491"/>
      <c r="J839" s="1491"/>
      <c r="K839" s="1491"/>
      <c r="L839" s="1491"/>
      <c r="M839" s="1544"/>
      <c r="N839" s="1544"/>
      <c r="O839" s="1544"/>
      <c r="P839" s="1491"/>
      <c r="Q839" s="1491"/>
      <c r="R839" s="1491"/>
      <c r="S839" s="1491"/>
      <c r="T839" s="1491"/>
      <c r="U839" s="1491"/>
    </row>
    <row r="840" spans="1:21" ht="15.75" customHeight="1">
      <c r="A840" s="1491"/>
      <c r="B840" s="1491"/>
      <c r="C840" s="1491"/>
      <c r="D840" s="1491"/>
      <c r="E840" s="1491"/>
      <c r="F840" s="1491"/>
      <c r="G840" s="1491"/>
      <c r="H840" s="1491"/>
      <c r="I840" s="1491"/>
      <c r="J840" s="1491"/>
      <c r="K840" s="1491"/>
      <c r="L840" s="1491"/>
      <c r="M840" s="1544"/>
      <c r="N840" s="1544"/>
      <c r="O840" s="1544"/>
      <c r="P840" s="1491"/>
      <c r="Q840" s="1491"/>
      <c r="R840" s="1491"/>
      <c r="S840" s="1491"/>
      <c r="T840" s="1491"/>
      <c r="U840" s="1491"/>
    </row>
    <row r="841" spans="1:21" ht="15.75" customHeight="1">
      <c r="A841" s="1491"/>
      <c r="B841" s="1491"/>
      <c r="C841" s="1491"/>
      <c r="D841" s="1491"/>
      <c r="E841" s="1491"/>
      <c r="F841" s="1491"/>
      <c r="G841" s="1491"/>
      <c r="H841" s="1491"/>
      <c r="I841" s="1491"/>
      <c r="J841" s="1491"/>
      <c r="K841" s="1491"/>
      <c r="L841" s="1491"/>
      <c r="M841" s="1544"/>
      <c r="N841" s="1544"/>
      <c r="O841" s="1544"/>
      <c r="P841" s="1491"/>
      <c r="Q841" s="1491"/>
      <c r="R841" s="1491"/>
      <c r="S841" s="1491"/>
      <c r="T841" s="1491"/>
      <c r="U841" s="1491"/>
    </row>
    <row r="842" spans="1:21" ht="15.75" customHeight="1">
      <c r="A842" s="1491"/>
      <c r="B842" s="1491"/>
      <c r="C842" s="1491"/>
      <c r="D842" s="1491"/>
      <c r="E842" s="1491"/>
      <c r="F842" s="1491"/>
      <c r="G842" s="1491"/>
      <c r="H842" s="1491"/>
      <c r="I842" s="1491"/>
      <c r="J842" s="1491"/>
      <c r="K842" s="1491"/>
      <c r="L842" s="1491"/>
      <c r="M842" s="1544"/>
      <c r="N842" s="1544"/>
      <c r="O842" s="1544"/>
      <c r="P842" s="1491"/>
      <c r="Q842" s="1491"/>
      <c r="R842" s="1491"/>
      <c r="S842" s="1491"/>
      <c r="T842" s="1491"/>
      <c r="U842" s="1491"/>
    </row>
    <row r="843" spans="1:21" ht="15.75" customHeight="1">
      <c r="A843" s="1491"/>
      <c r="B843" s="1491"/>
      <c r="C843" s="1491"/>
      <c r="D843" s="1491"/>
      <c r="E843" s="1491"/>
      <c r="F843" s="1491"/>
      <c r="G843" s="1491"/>
      <c r="H843" s="1491"/>
      <c r="I843" s="1491"/>
      <c r="J843" s="1491"/>
      <c r="K843" s="1491"/>
      <c r="L843" s="1491"/>
      <c r="M843" s="1544"/>
      <c r="N843" s="1544"/>
      <c r="O843" s="1544"/>
      <c r="P843" s="1491"/>
      <c r="Q843" s="1491"/>
      <c r="R843" s="1491"/>
      <c r="S843" s="1491"/>
      <c r="T843" s="1491"/>
      <c r="U843" s="1491"/>
    </row>
    <row r="844" spans="1:21" ht="15.75" customHeight="1">
      <c r="A844" s="1491"/>
      <c r="B844" s="1491"/>
      <c r="C844" s="1491"/>
      <c r="D844" s="1491"/>
      <c r="E844" s="1491"/>
      <c r="F844" s="1491"/>
      <c r="G844" s="1491"/>
      <c r="H844" s="1491"/>
      <c r="I844" s="1491"/>
      <c r="J844" s="1491"/>
      <c r="K844" s="1491"/>
      <c r="L844" s="1491"/>
      <c r="M844" s="1544"/>
      <c r="N844" s="1544"/>
      <c r="O844" s="1544"/>
      <c r="P844" s="1491"/>
      <c r="Q844" s="1491"/>
      <c r="R844" s="1491"/>
      <c r="S844" s="1491"/>
      <c r="T844" s="1491"/>
      <c r="U844" s="1491"/>
    </row>
    <row r="845" spans="1:21" ht="15.75" customHeight="1">
      <c r="A845" s="1491"/>
      <c r="B845" s="1491"/>
      <c r="C845" s="1491"/>
      <c r="D845" s="1491"/>
      <c r="E845" s="1491"/>
      <c r="F845" s="1491"/>
      <c r="G845" s="1491"/>
      <c r="H845" s="1491"/>
      <c r="I845" s="1491"/>
      <c r="J845" s="1491"/>
      <c r="K845" s="1491"/>
      <c r="L845" s="1491"/>
      <c r="M845" s="1544"/>
      <c r="N845" s="1544"/>
      <c r="O845" s="1544"/>
      <c r="P845" s="1491"/>
      <c r="Q845" s="1491"/>
      <c r="R845" s="1491"/>
      <c r="S845" s="1491"/>
      <c r="T845" s="1491"/>
      <c r="U845" s="1491"/>
    </row>
    <row r="846" spans="1:21" ht="15.75" customHeight="1">
      <c r="A846" s="1491"/>
      <c r="B846" s="1491"/>
      <c r="C846" s="1491"/>
      <c r="D846" s="1491"/>
      <c r="E846" s="1491"/>
      <c r="F846" s="1491"/>
      <c r="G846" s="1491"/>
      <c r="H846" s="1491"/>
      <c r="I846" s="1491"/>
      <c r="J846" s="1491"/>
      <c r="K846" s="1491"/>
      <c r="L846" s="1491"/>
      <c r="M846" s="1544"/>
      <c r="N846" s="1544"/>
      <c r="O846" s="1544"/>
      <c r="P846" s="1491"/>
      <c r="Q846" s="1491"/>
      <c r="R846" s="1491"/>
      <c r="S846" s="1491"/>
      <c r="T846" s="1491"/>
      <c r="U846" s="1491"/>
    </row>
    <row r="847" spans="1:21" ht="15.75" customHeight="1">
      <c r="A847" s="1491"/>
      <c r="B847" s="1491"/>
      <c r="C847" s="1491"/>
      <c r="D847" s="1491"/>
      <c r="E847" s="1491"/>
      <c r="F847" s="1491"/>
      <c r="G847" s="1491"/>
      <c r="H847" s="1491"/>
      <c r="I847" s="1491"/>
      <c r="J847" s="1491"/>
      <c r="K847" s="1491"/>
      <c r="L847" s="1491"/>
      <c r="M847" s="1544"/>
      <c r="N847" s="1544"/>
      <c r="O847" s="1544"/>
      <c r="P847" s="1491"/>
      <c r="Q847" s="1491"/>
      <c r="R847" s="1491"/>
      <c r="S847" s="1491"/>
      <c r="T847" s="1491"/>
      <c r="U847" s="1491"/>
    </row>
    <row r="848" spans="1:21" ht="15.75" customHeight="1">
      <c r="A848" s="1491"/>
      <c r="B848" s="1491"/>
      <c r="C848" s="1491"/>
      <c r="D848" s="1491"/>
      <c r="E848" s="1491"/>
      <c r="F848" s="1491"/>
      <c r="G848" s="1491"/>
      <c r="H848" s="1491"/>
      <c r="I848" s="1491"/>
      <c r="J848" s="1491"/>
      <c r="K848" s="1491"/>
      <c r="L848" s="1491"/>
      <c r="M848" s="1544"/>
      <c r="N848" s="1544"/>
      <c r="O848" s="1544"/>
      <c r="P848" s="1491"/>
      <c r="Q848" s="1491"/>
      <c r="R848" s="1491"/>
      <c r="S848" s="1491"/>
      <c r="T848" s="1491"/>
      <c r="U848" s="1491"/>
    </row>
    <row r="849" spans="1:21" ht="15.75" customHeight="1">
      <c r="A849" s="1491"/>
      <c r="B849" s="1491"/>
      <c r="C849" s="1491"/>
      <c r="D849" s="1491"/>
      <c r="E849" s="1491"/>
      <c r="F849" s="1491"/>
      <c r="G849" s="1491"/>
      <c r="H849" s="1491"/>
      <c r="I849" s="1491"/>
      <c r="J849" s="1491"/>
      <c r="K849" s="1491"/>
      <c r="L849" s="1491"/>
      <c r="M849" s="1544"/>
      <c r="N849" s="1544"/>
      <c r="O849" s="1544"/>
      <c r="P849" s="1491"/>
      <c r="Q849" s="1491"/>
      <c r="R849" s="1491"/>
      <c r="S849" s="1491"/>
      <c r="T849" s="1491"/>
      <c r="U849" s="1491"/>
    </row>
    <row r="850" spans="1:21" ht="15.75" customHeight="1">
      <c r="A850" s="1491"/>
      <c r="B850" s="1491"/>
      <c r="C850" s="1491"/>
      <c r="D850" s="1491"/>
      <c r="E850" s="1491"/>
      <c r="F850" s="1491"/>
      <c r="G850" s="1491"/>
      <c r="H850" s="1491"/>
      <c r="I850" s="1491"/>
      <c r="J850" s="1491"/>
      <c r="K850" s="1491"/>
      <c r="L850" s="1491"/>
      <c r="M850" s="1544"/>
      <c r="N850" s="1544"/>
      <c r="O850" s="1544"/>
      <c r="P850" s="1491"/>
      <c r="Q850" s="1491"/>
      <c r="R850" s="1491"/>
      <c r="S850" s="1491"/>
      <c r="T850" s="1491"/>
      <c r="U850" s="1491"/>
    </row>
    <row r="851" spans="1:21" ht="15.75" customHeight="1">
      <c r="A851" s="1491"/>
      <c r="B851" s="1491"/>
      <c r="C851" s="1491"/>
      <c r="D851" s="1491"/>
      <c r="E851" s="1491"/>
      <c r="F851" s="1491"/>
      <c r="G851" s="1491"/>
      <c r="H851" s="1491"/>
      <c r="I851" s="1491"/>
      <c r="J851" s="1491"/>
      <c r="K851" s="1491"/>
      <c r="L851" s="1491"/>
      <c r="M851" s="1544"/>
      <c r="N851" s="1544"/>
      <c r="O851" s="1544"/>
      <c r="P851" s="1491"/>
      <c r="Q851" s="1491"/>
      <c r="R851" s="1491"/>
      <c r="S851" s="1491"/>
      <c r="T851" s="1491"/>
      <c r="U851" s="1491"/>
    </row>
    <row r="852" spans="1:21" ht="15.75" customHeight="1">
      <c r="A852" s="1491"/>
      <c r="B852" s="1491"/>
      <c r="C852" s="1491"/>
      <c r="D852" s="1491"/>
      <c r="E852" s="1491"/>
      <c r="F852" s="1491"/>
      <c r="G852" s="1491"/>
      <c r="H852" s="1491"/>
      <c r="I852" s="1491"/>
      <c r="J852" s="1491"/>
      <c r="K852" s="1491"/>
      <c r="L852" s="1491"/>
      <c r="M852" s="1544"/>
      <c r="N852" s="1544"/>
      <c r="O852" s="1544"/>
      <c r="P852" s="1491"/>
      <c r="Q852" s="1491"/>
      <c r="R852" s="1491"/>
      <c r="S852" s="1491"/>
      <c r="T852" s="1491"/>
      <c r="U852" s="1491"/>
    </row>
    <row r="853" spans="1:21" ht="15.75" customHeight="1">
      <c r="A853" s="1491"/>
      <c r="B853" s="1491"/>
      <c r="C853" s="1491"/>
      <c r="D853" s="1491"/>
      <c r="E853" s="1491"/>
      <c r="F853" s="1491"/>
      <c r="G853" s="1491"/>
      <c r="H853" s="1491"/>
      <c r="I853" s="1491"/>
      <c r="J853" s="1491"/>
      <c r="K853" s="1491"/>
      <c r="L853" s="1491"/>
      <c r="M853" s="1544"/>
      <c r="N853" s="1544"/>
      <c r="O853" s="1544"/>
      <c r="P853" s="1491"/>
      <c r="Q853" s="1491"/>
      <c r="R853" s="1491"/>
      <c r="S853" s="1491"/>
      <c r="T853" s="1491"/>
      <c r="U853" s="1491"/>
    </row>
    <row r="854" spans="1:21" ht="15.75" customHeight="1">
      <c r="A854" s="1491"/>
      <c r="B854" s="1491"/>
      <c r="C854" s="1491"/>
      <c r="D854" s="1491"/>
      <c r="E854" s="1491"/>
      <c r="F854" s="1491"/>
      <c r="G854" s="1491"/>
      <c r="H854" s="1491"/>
      <c r="I854" s="1491"/>
      <c r="J854" s="1491"/>
      <c r="K854" s="1491"/>
      <c r="L854" s="1491"/>
      <c r="M854" s="1544"/>
      <c r="N854" s="1544"/>
      <c r="O854" s="1544"/>
      <c r="P854" s="1491"/>
      <c r="Q854" s="1491"/>
      <c r="R854" s="1491"/>
      <c r="S854" s="1491"/>
      <c r="T854" s="1491"/>
      <c r="U854" s="1491"/>
    </row>
    <row r="855" spans="1:21" ht="15.75" customHeight="1">
      <c r="A855" s="1491"/>
      <c r="B855" s="1491"/>
      <c r="C855" s="1491"/>
      <c r="D855" s="1491"/>
      <c r="E855" s="1491"/>
      <c r="F855" s="1491"/>
      <c r="G855" s="1491"/>
      <c r="H855" s="1491"/>
      <c r="I855" s="1491"/>
      <c r="J855" s="1491"/>
      <c r="K855" s="1491"/>
      <c r="L855" s="1491"/>
      <c r="M855" s="1544"/>
      <c r="N855" s="1544"/>
      <c r="O855" s="1544"/>
      <c r="P855" s="1491"/>
      <c r="Q855" s="1491"/>
      <c r="R855" s="1491"/>
      <c r="S855" s="1491"/>
      <c r="T855" s="1491"/>
      <c r="U855" s="1491"/>
    </row>
    <row r="856" spans="1:21" ht="15.75" customHeight="1">
      <c r="A856" s="1491"/>
      <c r="B856" s="1491"/>
      <c r="C856" s="1491"/>
      <c r="D856" s="1491"/>
      <c r="E856" s="1491"/>
      <c r="F856" s="1491"/>
      <c r="G856" s="1491"/>
      <c r="H856" s="1491"/>
      <c r="I856" s="1491"/>
      <c r="J856" s="1491"/>
      <c r="K856" s="1491"/>
      <c r="L856" s="1491"/>
      <c r="M856" s="1544"/>
      <c r="N856" s="1544"/>
      <c r="O856" s="1544"/>
      <c r="P856" s="1491"/>
      <c r="Q856" s="1491"/>
      <c r="R856" s="1491"/>
      <c r="S856" s="1491"/>
      <c r="T856" s="1491"/>
      <c r="U856" s="1491"/>
    </row>
    <row r="857" spans="1:21" ht="15.75" customHeight="1">
      <c r="A857" s="1491"/>
      <c r="B857" s="1491"/>
      <c r="C857" s="1491"/>
      <c r="D857" s="1491"/>
      <c r="E857" s="1491"/>
      <c r="F857" s="1491"/>
      <c r="G857" s="1491"/>
      <c r="H857" s="1491"/>
      <c r="I857" s="1491"/>
      <c r="J857" s="1491"/>
      <c r="K857" s="1491"/>
      <c r="L857" s="1491"/>
      <c r="M857" s="1544"/>
      <c r="N857" s="1544"/>
      <c r="O857" s="1544"/>
      <c r="P857" s="1491"/>
      <c r="Q857" s="1491"/>
      <c r="R857" s="1491"/>
      <c r="S857" s="1491"/>
      <c r="T857" s="1491"/>
      <c r="U857" s="1491"/>
    </row>
    <row r="858" spans="1:21" ht="15.75" customHeight="1">
      <c r="A858" s="1491"/>
      <c r="B858" s="1491"/>
      <c r="C858" s="1491"/>
      <c r="D858" s="1491"/>
      <c r="E858" s="1491"/>
      <c r="F858" s="1491"/>
      <c r="G858" s="1491"/>
      <c r="H858" s="1491"/>
      <c r="I858" s="1491"/>
      <c r="J858" s="1491"/>
      <c r="K858" s="1491"/>
      <c r="L858" s="1491"/>
      <c r="M858" s="1544"/>
      <c r="N858" s="1544"/>
      <c r="O858" s="1544"/>
      <c r="P858" s="1491"/>
      <c r="Q858" s="1491"/>
      <c r="R858" s="1491"/>
      <c r="S858" s="1491"/>
      <c r="T858" s="1491"/>
      <c r="U858" s="1491"/>
    </row>
    <row r="859" spans="1:21" ht="15.75" customHeight="1">
      <c r="A859" s="1491"/>
      <c r="B859" s="1491"/>
      <c r="C859" s="1491"/>
      <c r="D859" s="1491"/>
      <c r="E859" s="1491"/>
      <c r="F859" s="1491"/>
      <c r="G859" s="1491"/>
      <c r="H859" s="1491"/>
      <c r="I859" s="1491"/>
      <c r="J859" s="1491"/>
      <c r="K859" s="1491"/>
      <c r="L859" s="1491"/>
      <c r="M859" s="1544"/>
      <c r="N859" s="1544"/>
      <c r="O859" s="1544"/>
      <c r="P859" s="1491"/>
      <c r="Q859" s="1491"/>
      <c r="R859" s="1491"/>
      <c r="S859" s="1491"/>
      <c r="T859" s="1491"/>
      <c r="U859" s="1491"/>
    </row>
    <row r="860" spans="1:21" ht="15.75" customHeight="1">
      <c r="A860" s="1491"/>
      <c r="B860" s="1491"/>
      <c r="C860" s="1491"/>
      <c r="D860" s="1491"/>
      <c r="E860" s="1491"/>
      <c r="F860" s="1491"/>
      <c r="G860" s="1491"/>
      <c r="H860" s="1491"/>
      <c r="I860" s="1491"/>
      <c r="J860" s="1491"/>
      <c r="K860" s="1491"/>
      <c r="L860" s="1491"/>
      <c r="M860" s="1544"/>
      <c r="N860" s="1544"/>
      <c r="O860" s="1544"/>
      <c r="P860" s="1491"/>
      <c r="Q860" s="1491"/>
      <c r="R860" s="1491"/>
      <c r="S860" s="1491"/>
      <c r="T860" s="1491"/>
      <c r="U860" s="1491"/>
    </row>
    <row r="861" spans="1:21" ht="15.75" customHeight="1">
      <c r="A861" s="1491"/>
      <c r="B861" s="1491"/>
      <c r="C861" s="1491"/>
      <c r="D861" s="1491"/>
      <c r="E861" s="1491"/>
      <c r="F861" s="1491"/>
      <c r="G861" s="1491"/>
      <c r="H861" s="1491"/>
      <c r="I861" s="1491"/>
      <c r="J861" s="1491"/>
      <c r="K861" s="1491"/>
      <c r="L861" s="1491"/>
      <c r="M861" s="1544"/>
      <c r="N861" s="1544"/>
      <c r="O861" s="1544"/>
      <c r="P861" s="1491"/>
      <c r="Q861" s="1491"/>
      <c r="R861" s="1491"/>
      <c r="S861" s="1491"/>
      <c r="T861" s="1491"/>
      <c r="U861" s="1491"/>
    </row>
    <row r="862" spans="1:21" ht="15.75" customHeight="1">
      <c r="A862" s="1491"/>
      <c r="B862" s="1491"/>
      <c r="C862" s="1491"/>
      <c r="D862" s="1491"/>
      <c r="E862" s="1491"/>
      <c r="F862" s="1491"/>
      <c r="G862" s="1491"/>
      <c r="H862" s="1491"/>
      <c r="I862" s="1491"/>
      <c r="J862" s="1491"/>
      <c r="K862" s="1491"/>
      <c r="L862" s="1491"/>
      <c r="M862" s="1544"/>
      <c r="N862" s="1544"/>
      <c r="O862" s="1544"/>
      <c r="P862" s="1491"/>
      <c r="Q862" s="1491"/>
      <c r="R862" s="1491"/>
      <c r="S862" s="1491"/>
      <c r="T862" s="1491"/>
      <c r="U862" s="1491"/>
    </row>
    <row r="863" spans="1:21" ht="15.75" customHeight="1">
      <c r="A863" s="1491"/>
      <c r="B863" s="1491"/>
      <c r="C863" s="1491"/>
      <c r="D863" s="1491"/>
      <c r="E863" s="1491"/>
      <c r="F863" s="1491"/>
      <c r="G863" s="1491"/>
      <c r="H863" s="1491"/>
      <c r="I863" s="1491"/>
      <c r="J863" s="1491"/>
      <c r="K863" s="1491"/>
      <c r="L863" s="1491"/>
      <c r="M863" s="1544"/>
      <c r="N863" s="1544"/>
      <c r="O863" s="1544"/>
      <c r="P863" s="1491"/>
      <c r="Q863" s="1491"/>
      <c r="R863" s="1491"/>
      <c r="S863" s="1491"/>
      <c r="T863" s="1491"/>
      <c r="U863" s="1491"/>
    </row>
    <row r="864" spans="1:21" ht="15.75" customHeight="1">
      <c r="A864" s="1491"/>
      <c r="B864" s="1491"/>
      <c r="C864" s="1491"/>
      <c r="D864" s="1491"/>
      <c r="E864" s="1491"/>
      <c r="F864" s="1491"/>
      <c r="G864" s="1491"/>
      <c r="H864" s="1491"/>
      <c r="I864" s="1491"/>
      <c r="J864" s="1491"/>
      <c r="K864" s="1491"/>
      <c r="L864" s="1491"/>
      <c r="M864" s="1544"/>
      <c r="N864" s="1544"/>
      <c r="O864" s="1544"/>
      <c r="P864" s="1491"/>
      <c r="Q864" s="1491"/>
      <c r="R864" s="1491"/>
      <c r="S864" s="1491"/>
      <c r="T864" s="1491"/>
      <c r="U864" s="1491"/>
    </row>
    <row r="865" spans="1:21" ht="15.75" customHeight="1">
      <c r="A865" s="1491"/>
      <c r="B865" s="1491"/>
      <c r="C865" s="1491"/>
      <c r="D865" s="1491"/>
      <c r="E865" s="1491"/>
      <c r="F865" s="1491"/>
      <c r="G865" s="1491"/>
      <c r="H865" s="1491"/>
      <c r="I865" s="1491"/>
      <c r="J865" s="1491"/>
      <c r="K865" s="1491"/>
      <c r="L865" s="1491"/>
      <c r="M865" s="1544"/>
      <c r="N865" s="1544"/>
      <c r="O865" s="1544"/>
      <c r="P865" s="1491"/>
      <c r="Q865" s="1491"/>
      <c r="R865" s="1491"/>
      <c r="S865" s="1491"/>
      <c r="T865" s="1491"/>
      <c r="U865" s="1491"/>
    </row>
    <row r="866" spans="1:21" ht="15.75" customHeight="1">
      <c r="A866" s="1491"/>
      <c r="B866" s="1491"/>
      <c r="C866" s="1491"/>
      <c r="D866" s="1491"/>
      <c r="E866" s="1491"/>
      <c r="F866" s="1491"/>
      <c r="G866" s="1491"/>
      <c r="H866" s="1491"/>
      <c r="I866" s="1491"/>
      <c r="J866" s="1491"/>
      <c r="K866" s="1491"/>
      <c r="L866" s="1491"/>
      <c r="M866" s="1544"/>
      <c r="N866" s="1544"/>
      <c r="O866" s="1544"/>
      <c r="P866" s="1491"/>
      <c r="Q866" s="1491"/>
      <c r="R866" s="1491"/>
      <c r="S866" s="1491"/>
      <c r="T866" s="1491"/>
      <c r="U866" s="1491"/>
    </row>
    <row r="867" spans="1:21" ht="15.75" customHeight="1">
      <c r="A867" s="1491"/>
      <c r="B867" s="1491"/>
      <c r="C867" s="1491"/>
      <c r="D867" s="1491"/>
      <c r="E867" s="1491"/>
      <c r="F867" s="1491"/>
      <c r="G867" s="1491"/>
      <c r="H867" s="1491"/>
      <c r="I867" s="1491"/>
      <c r="J867" s="1491"/>
      <c r="K867" s="1491"/>
      <c r="L867" s="1491"/>
      <c r="M867" s="1544"/>
      <c r="N867" s="1544"/>
      <c r="O867" s="1544"/>
      <c r="P867" s="1491"/>
      <c r="Q867" s="1491"/>
      <c r="R867" s="1491"/>
      <c r="S867" s="1491"/>
      <c r="T867" s="1491"/>
      <c r="U867" s="1491"/>
    </row>
    <row r="868" spans="1:21" ht="15.75" customHeight="1">
      <c r="A868" s="1491"/>
      <c r="B868" s="1491"/>
      <c r="C868" s="1491"/>
      <c r="D868" s="1491"/>
      <c r="E868" s="1491"/>
      <c r="F868" s="1491"/>
      <c r="G868" s="1491"/>
      <c r="H868" s="1491"/>
      <c r="I868" s="1491"/>
      <c r="J868" s="1491"/>
      <c r="K868" s="1491"/>
      <c r="L868" s="1491"/>
      <c r="M868" s="1544"/>
      <c r="N868" s="1544"/>
      <c r="O868" s="1544"/>
      <c r="P868" s="1491"/>
      <c r="Q868" s="1491"/>
      <c r="R868" s="1491"/>
      <c r="S868" s="1491"/>
      <c r="T868" s="1491"/>
      <c r="U868" s="1491"/>
    </row>
    <row r="869" spans="1:21" ht="15.75" customHeight="1">
      <c r="A869" s="1491"/>
      <c r="B869" s="1491"/>
      <c r="C869" s="1491"/>
      <c r="D869" s="1491"/>
      <c r="E869" s="1491"/>
      <c r="F869" s="1491"/>
      <c r="G869" s="1491"/>
      <c r="H869" s="1491"/>
      <c r="I869" s="1491"/>
      <c r="J869" s="1491"/>
      <c r="K869" s="1491"/>
      <c r="L869" s="1491"/>
      <c r="M869" s="1544"/>
      <c r="N869" s="1544"/>
      <c r="O869" s="1544"/>
      <c r="P869" s="1491"/>
      <c r="Q869" s="1491"/>
      <c r="R869" s="1491"/>
      <c r="S869" s="1491"/>
      <c r="T869" s="1491"/>
      <c r="U869" s="1491"/>
    </row>
    <row r="870" spans="1:21" ht="15.75" customHeight="1">
      <c r="A870" s="1491"/>
      <c r="B870" s="1491"/>
      <c r="C870" s="1491"/>
      <c r="D870" s="1491"/>
      <c r="E870" s="1491"/>
      <c r="F870" s="1491"/>
      <c r="G870" s="1491"/>
      <c r="H870" s="1491"/>
      <c r="I870" s="1491"/>
      <c r="J870" s="1491"/>
      <c r="K870" s="1491"/>
      <c r="L870" s="1491"/>
      <c r="M870" s="1544"/>
      <c r="N870" s="1544"/>
      <c r="O870" s="1544"/>
      <c r="P870" s="1491"/>
      <c r="Q870" s="1491"/>
      <c r="R870" s="1491"/>
      <c r="S870" s="1491"/>
      <c r="T870" s="1491"/>
      <c r="U870" s="1491"/>
    </row>
    <row r="871" spans="1:21" ht="15.75" customHeight="1">
      <c r="A871" s="1491"/>
      <c r="B871" s="1491"/>
      <c r="C871" s="1491"/>
      <c r="D871" s="1491"/>
      <c r="E871" s="1491"/>
      <c r="F871" s="1491"/>
      <c r="G871" s="1491"/>
      <c r="H871" s="1491"/>
      <c r="I871" s="1491"/>
      <c r="J871" s="1491"/>
      <c r="K871" s="1491"/>
      <c r="L871" s="1491"/>
      <c r="M871" s="1544"/>
      <c r="N871" s="1544"/>
      <c r="O871" s="1544"/>
      <c r="P871" s="1491"/>
      <c r="Q871" s="1491"/>
      <c r="R871" s="1491"/>
      <c r="S871" s="1491"/>
      <c r="T871" s="1491"/>
      <c r="U871" s="1491"/>
    </row>
    <row r="872" spans="1:21" ht="15.75" customHeight="1">
      <c r="A872" s="1491"/>
      <c r="B872" s="1491"/>
      <c r="C872" s="1491"/>
      <c r="D872" s="1491"/>
      <c r="E872" s="1491"/>
      <c r="F872" s="1491"/>
      <c r="G872" s="1491"/>
      <c r="H872" s="1491"/>
      <c r="I872" s="1491"/>
      <c r="J872" s="1491"/>
      <c r="K872" s="1491"/>
      <c r="L872" s="1491"/>
      <c r="M872" s="1544"/>
      <c r="N872" s="1544"/>
      <c r="O872" s="1544"/>
      <c r="P872" s="1491"/>
      <c r="Q872" s="1491"/>
      <c r="R872" s="1491"/>
      <c r="S872" s="1491"/>
      <c r="T872" s="1491"/>
      <c r="U872" s="1491"/>
    </row>
    <row r="873" spans="1:21" ht="15.75" customHeight="1">
      <c r="A873" s="1491"/>
      <c r="B873" s="1491"/>
      <c r="C873" s="1491"/>
      <c r="D873" s="1491"/>
      <c r="E873" s="1491"/>
      <c r="F873" s="1491"/>
      <c r="G873" s="1491"/>
      <c r="H873" s="1491"/>
      <c r="I873" s="1491"/>
      <c r="J873" s="1491"/>
      <c r="K873" s="1491"/>
      <c r="L873" s="1491"/>
      <c r="M873" s="1544"/>
      <c r="N873" s="1544"/>
      <c r="O873" s="1544"/>
      <c r="P873" s="1491"/>
      <c r="Q873" s="1491"/>
      <c r="R873" s="1491"/>
      <c r="S873" s="1491"/>
      <c r="T873" s="1491"/>
      <c r="U873" s="1491"/>
    </row>
    <row r="874" spans="1:21" ht="15.75" customHeight="1">
      <c r="A874" s="1491"/>
      <c r="B874" s="1491"/>
      <c r="C874" s="1491"/>
      <c r="D874" s="1491"/>
      <c r="E874" s="1491"/>
      <c r="F874" s="1491"/>
      <c r="G874" s="1491"/>
      <c r="H874" s="1491"/>
      <c r="I874" s="1491"/>
      <c r="J874" s="1491"/>
      <c r="K874" s="1491"/>
      <c r="L874" s="1491"/>
      <c r="M874" s="1544"/>
      <c r="N874" s="1544"/>
      <c r="O874" s="1544"/>
      <c r="P874" s="1491"/>
      <c r="Q874" s="1491"/>
      <c r="R874" s="1491"/>
      <c r="S874" s="1491"/>
      <c r="T874" s="1491"/>
      <c r="U874" s="1491"/>
    </row>
    <row r="875" spans="1:21" ht="15.75" customHeight="1">
      <c r="A875" s="1491"/>
      <c r="B875" s="1491"/>
      <c r="C875" s="1491"/>
      <c r="D875" s="1491"/>
      <c r="E875" s="1491"/>
      <c r="F875" s="1491"/>
      <c r="G875" s="1491"/>
      <c r="H875" s="1491"/>
      <c r="I875" s="1491"/>
      <c r="J875" s="1491"/>
      <c r="K875" s="1491"/>
      <c r="L875" s="1491"/>
      <c r="M875" s="1544"/>
      <c r="N875" s="1544"/>
      <c r="O875" s="1544"/>
      <c r="P875" s="1491"/>
      <c r="Q875" s="1491"/>
      <c r="R875" s="1491"/>
      <c r="S875" s="1491"/>
      <c r="T875" s="1491"/>
      <c r="U875" s="1491"/>
    </row>
    <row r="876" spans="1:21" ht="15.75" customHeight="1">
      <c r="A876" s="1491"/>
      <c r="B876" s="1491"/>
      <c r="C876" s="1491"/>
      <c r="D876" s="1491"/>
      <c r="E876" s="1491"/>
      <c r="F876" s="1491"/>
      <c r="G876" s="1491"/>
      <c r="H876" s="1491"/>
      <c r="I876" s="1491"/>
      <c r="J876" s="1491"/>
      <c r="K876" s="1491"/>
      <c r="L876" s="1491"/>
      <c r="M876" s="1544"/>
      <c r="N876" s="1544"/>
      <c r="O876" s="1544"/>
      <c r="P876" s="1491"/>
      <c r="Q876" s="1491"/>
      <c r="R876" s="1491"/>
      <c r="S876" s="1491"/>
      <c r="T876" s="1491"/>
      <c r="U876" s="1491"/>
    </row>
    <row r="877" spans="1:21" ht="15.75" customHeight="1">
      <c r="A877" s="1491"/>
      <c r="B877" s="1491"/>
      <c r="C877" s="1491"/>
      <c r="D877" s="1491"/>
      <c r="E877" s="1491"/>
      <c r="F877" s="1491"/>
      <c r="G877" s="1491"/>
      <c r="H877" s="1491"/>
      <c r="I877" s="1491"/>
      <c r="J877" s="1491"/>
      <c r="K877" s="1491"/>
      <c r="L877" s="1491"/>
      <c r="M877" s="1544"/>
      <c r="N877" s="1544"/>
      <c r="O877" s="1544"/>
      <c r="P877" s="1491"/>
      <c r="Q877" s="1491"/>
      <c r="R877" s="1491"/>
      <c r="S877" s="1491"/>
      <c r="T877" s="1491"/>
      <c r="U877" s="1491"/>
    </row>
    <row r="878" spans="1:21" ht="15.75" customHeight="1">
      <c r="A878" s="1491"/>
      <c r="B878" s="1491"/>
      <c r="C878" s="1491"/>
      <c r="D878" s="1491"/>
      <c r="E878" s="1491"/>
      <c r="F878" s="1491"/>
      <c r="G878" s="1491"/>
      <c r="H878" s="1491"/>
      <c r="I878" s="1491"/>
      <c r="J878" s="1491"/>
      <c r="K878" s="1491"/>
      <c r="L878" s="1491"/>
      <c r="M878" s="1544"/>
      <c r="N878" s="1544"/>
      <c r="O878" s="1544"/>
      <c r="P878" s="1491"/>
      <c r="Q878" s="1491"/>
      <c r="R878" s="1491"/>
      <c r="S878" s="1491"/>
      <c r="T878" s="1491"/>
      <c r="U878" s="1491"/>
    </row>
    <row r="879" spans="1:21" ht="15.75" customHeight="1">
      <c r="A879" s="1491"/>
      <c r="B879" s="1491"/>
      <c r="C879" s="1491"/>
      <c r="D879" s="1491"/>
      <c r="E879" s="1491"/>
      <c r="F879" s="1491"/>
      <c r="G879" s="1491"/>
      <c r="H879" s="1491"/>
      <c r="I879" s="1491"/>
      <c r="J879" s="1491"/>
      <c r="K879" s="1491"/>
      <c r="L879" s="1491"/>
      <c r="M879" s="1544"/>
      <c r="N879" s="1544"/>
      <c r="O879" s="1544"/>
      <c r="P879" s="1491"/>
      <c r="Q879" s="1491"/>
      <c r="R879" s="1491"/>
      <c r="S879" s="1491"/>
      <c r="T879" s="1491"/>
      <c r="U879" s="1491"/>
    </row>
    <row r="880" spans="1:21" ht="15.75" customHeight="1">
      <c r="A880" s="1491"/>
      <c r="B880" s="1491"/>
      <c r="C880" s="1491"/>
      <c r="D880" s="1491"/>
      <c r="E880" s="1491"/>
      <c r="F880" s="1491"/>
      <c r="G880" s="1491"/>
      <c r="H880" s="1491"/>
      <c r="I880" s="1491"/>
      <c r="J880" s="1491"/>
      <c r="K880" s="1491"/>
      <c r="L880" s="1491"/>
      <c r="M880" s="1544"/>
      <c r="N880" s="1544"/>
      <c r="O880" s="1544"/>
      <c r="P880" s="1491"/>
      <c r="Q880" s="1491"/>
      <c r="R880" s="1491"/>
      <c r="S880" s="1491"/>
      <c r="T880" s="1491"/>
      <c r="U880" s="1491"/>
    </row>
    <row r="881" spans="1:21" ht="15.75" customHeight="1">
      <c r="A881" s="1491"/>
      <c r="B881" s="1491"/>
      <c r="C881" s="1491"/>
      <c r="D881" s="1491"/>
      <c r="E881" s="1491"/>
      <c r="F881" s="1491"/>
      <c r="G881" s="1491"/>
      <c r="H881" s="1491"/>
      <c r="I881" s="1491"/>
      <c r="J881" s="1491"/>
      <c r="K881" s="1491"/>
      <c r="L881" s="1491"/>
      <c r="M881" s="1544"/>
      <c r="N881" s="1544"/>
      <c r="O881" s="1544"/>
      <c r="P881" s="1491"/>
      <c r="Q881" s="1491"/>
      <c r="R881" s="1491"/>
      <c r="S881" s="1491"/>
      <c r="T881" s="1491"/>
      <c r="U881" s="1491"/>
    </row>
    <row r="882" spans="1:21" ht="15.75" customHeight="1">
      <c r="A882" s="1491"/>
      <c r="B882" s="1491"/>
      <c r="C882" s="1491"/>
      <c r="D882" s="1491"/>
      <c r="E882" s="1491"/>
      <c r="F882" s="1491"/>
      <c r="G882" s="1491"/>
      <c r="H882" s="1491"/>
      <c r="I882" s="1491"/>
      <c r="J882" s="1491"/>
      <c r="K882" s="1491"/>
      <c r="L882" s="1491"/>
      <c r="M882" s="1544"/>
      <c r="N882" s="1544"/>
      <c r="O882" s="1544"/>
      <c r="P882" s="1491"/>
      <c r="Q882" s="1491"/>
      <c r="R882" s="1491"/>
      <c r="S882" s="1491"/>
      <c r="T882" s="1491"/>
      <c r="U882" s="1491"/>
    </row>
    <row r="883" spans="1:21" ht="15.75" customHeight="1">
      <c r="A883" s="1491"/>
      <c r="B883" s="1491"/>
      <c r="C883" s="1491"/>
      <c r="D883" s="1491"/>
      <c r="E883" s="1491"/>
      <c r="F883" s="1491"/>
      <c r="G883" s="1491"/>
      <c r="H883" s="1491"/>
      <c r="I883" s="1491"/>
      <c r="J883" s="1491"/>
      <c r="K883" s="1491"/>
      <c r="L883" s="1491"/>
      <c r="M883" s="1544"/>
      <c r="N883" s="1544"/>
      <c r="O883" s="1544"/>
      <c r="P883" s="1491"/>
      <c r="Q883" s="1491"/>
      <c r="R883" s="1491"/>
      <c r="S883" s="1491"/>
      <c r="T883" s="1491"/>
      <c r="U883" s="1491"/>
    </row>
    <row r="884" spans="1:21" ht="15.75" customHeight="1">
      <c r="A884" s="1491"/>
      <c r="B884" s="1491"/>
      <c r="C884" s="1491"/>
      <c r="D884" s="1491"/>
      <c r="E884" s="1491"/>
      <c r="F884" s="1491"/>
      <c r="G884" s="1491"/>
      <c r="H884" s="1491"/>
      <c r="I884" s="1491"/>
      <c r="J884" s="1491"/>
      <c r="K884" s="1491"/>
      <c r="L884" s="1491"/>
      <c r="M884" s="1544"/>
      <c r="N884" s="1544"/>
      <c r="O884" s="1544"/>
      <c r="P884" s="1491"/>
      <c r="Q884" s="1491"/>
      <c r="R884" s="1491"/>
      <c r="S884" s="1491"/>
      <c r="T884" s="1491"/>
      <c r="U884" s="1491"/>
    </row>
    <row r="885" spans="1:21" ht="15.75" customHeight="1">
      <c r="A885" s="1491"/>
      <c r="B885" s="1491"/>
      <c r="C885" s="1491"/>
      <c r="D885" s="1491"/>
      <c r="E885" s="1491"/>
      <c r="F885" s="1491"/>
      <c r="G885" s="1491"/>
      <c r="H885" s="1491"/>
      <c r="I885" s="1491"/>
      <c r="J885" s="1491"/>
      <c r="K885" s="1491"/>
      <c r="L885" s="1491"/>
      <c r="M885" s="1544"/>
      <c r="N885" s="1544"/>
      <c r="O885" s="1544"/>
      <c r="P885" s="1491"/>
      <c r="Q885" s="1491"/>
      <c r="R885" s="1491"/>
      <c r="S885" s="1491"/>
      <c r="T885" s="1491"/>
      <c r="U885" s="1491"/>
    </row>
    <row r="886" spans="1:21" ht="15.75" customHeight="1">
      <c r="A886" s="1491"/>
      <c r="B886" s="1491"/>
      <c r="C886" s="1491"/>
      <c r="D886" s="1491"/>
      <c r="E886" s="1491"/>
      <c r="F886" s="1491"/>
      <c r="G886" s="1491"/>
      <c r="H886" s="1491"/>
      <c r="I886" s="1491"/>
      <c r="J886" s="1491"/>
      <c r="K886" s="1491"/>
      <c r="L886" s="1491"/>
      <c r="M886" s="1544"/>
      <c r="N886" s="1544"/>
      <c r="O886" s="1544"/>
      <c r="P886" s="1491"/>
      <c r="Q886" s="1491"/>
      <c r="R886" s="1491"/>
      <c r="S886" s="1491"/>
      <c r="T886" s="1491"/>
      <c r="U886" s="1491"/>
    </row>
    <row r="887" spans="1:21" ht="15.75" customHeight="1">
      <c r="A887" s="1491"/>
      <c r="B887" s="1491"/>
      <c r="C887" s="1491"/>
      <c r="D887" s="1491"/>
      <c r="E887" s="1491"/>
      <c r="F887" s="1491"/>
      <c r="G887" s="1491"/>
      <c r="H887" s="1491"/>
      <c r="I887" s="1491"/>
      <c r="J887" s="1491"/>
      <c r="K887" s="1491"/>
      <c r="L887" s="1491"/>
      <c r="M887" s="1544"/>
      <c r="N887" s="1544"/>
      <c r="O887" s="1544"/>
      <c r="P887" s="1491"/>
      <c r="Q887" s="1491"/>
      <c r="R887" s="1491"/>
      <c r="S887" s="1491"/>
      <c r="T887" s="1491"/>
      <c r="U887" s="1491"/>
    </row>
    <row r="888" spans="1:21" ht="15.75" customHeight="1">
      <c r="A888" s="1491"/>
      <c r="B888" s="1491"/>
      <c r="C888" s="1491"/>
      <c r="D888" s="1491"/>
      <c r="E888" s="1491"/>
      <c r="F888" s="1491"/>
      <c r="G888" s="1491"/>
      <c r="H888" s="1491"/>
      <c r="I888" s="1491"/>
      <c r="J888" s="1491"/>
      <c r="K888" s="1491"/>
      <c r="L888" s="1491"/>
      <c r="M888" s="1544"/>
      <c r="N888" s="1544"/>
      <c r="O888" s="1544"/>
      <c r="P888" s="1491"/>
      <c r="Q888" s="1491"/>
      <c r="R888" s="1491"/>
      <c r="S888" s="1491"/>
      <c r="T888" s="1491"/>
      <c r="U888" s="1491"/>
    </row>
    <row r="889" spans="1:21" ht="15.75" customHeight="1">
      <c r="A889" s="1491"/>
      <c r="B889" s="1491"/>
      <c r="C889" s="1491"/>
      <c r="D889" s="1491"/>
      <c r="E889" s="1491"/>
      <c r="F889" s="1491"/>
      <c r="G889" s="1491"/>
      <c r="H889" s="1491"/>
      <c r="I889" s="1491"/>
      <c r="J889" s="1491"/>
      <c r="K889" s="1491"/>
      <c r="L889" s="1491"/>
      <c r="M889" s="1544"/>
      <c r="N889" s="1544"/>
      <c r="O889" s="1544"/>
      <c r="P889" s="1491"/>
      <c r="Q889" s="1491"/>
      <c r="R889" s="1491"/>
      <c r="S889" s="1491"/>
      <c r="T889" s="1491"/>
      <c r="U889" s="1491"/>
    </row>
    <row r="890" spans="1:21" ht="15.75" customHeight="1">
      <c r="A890" s="1491"/>
      <c r="B890" s="1491"/>
      <c r="C890" s="1491"/>
      <c r="D890" s="1491"/>
      <c r="E890" s="1491"/>
      <c r="F890" s="1491"/>
      <c r="G890" s="1491"/>
      <c r="H890" s="1491"/>
      <c r="I890" s="1491"/>
      <c r="J890" s="1491"/>
      <c r="K890" s="1491"/>
      <c r="L890" s="1491"/>
      <c r="M890" s="1544"/>
      <c r="N890" s="1544"/>
      <c r="O890" s="1544"/>
      <c r="P890" s="1491"/>
      <c r="Q890" s="1491"/>
      <c r="R890" s="1491"/>
      <c r="S890" s="1491"/>
      <c r="T890" s="1491"/>
      <c r="U890" s="1491"/>
    </row>
    <row r="891" spans="1:21" ht="15.75" customHeight="1">
      <c r="A891" s="1491"/>
      <c r="B891" s="1491"/>
      <c r="C891" s="1491"/>
      <c r="D891" s="1491"/>
      <c r="E891" s="1491"/>
      <c r="F891" s="1491"/>
      <c r="G891" s="1491"/>
      <c r="H891" s="1491"/>
      <c r="I891" s="1491"/>
      <c r="J891" s="1491"/>
      <c r="K891" s="1491"/>
      <c r="L891" s="1491"/>
      <c r="M891" s="1544"/>
      <c r="N891" s="1544"/>
      <c r="O891" s="1544"/>
      <c r="P891" s="1491"/>
      <c r="Q891" s="1491"/>
      <c r="R891" s="1491"/>
      <c r="S891" s="1491"/>
      <c r="T891" s="1491"/>
      <c r="U891" s="1491"/>
    </row>
    <row r="892" spans="1:21" ht="15.75" customHeight="1">
      <c r="A892" s="1491"/>
      <c r="B892" s="1491"/>
      <c r="C892" s="1491"/>
      <c r="D892" s="1491"/>
      <c r="E892" s="1491"/>
      <c r="F892" s="1491"/>
      <c r="G892" s="1491"/>
      <c r="H892" s="1491"/>
      <c r="I892" s="1491"/>
      <c r="J892" s="1491"/>
      <c r="K892" s="1491"/>
      <c r="L892" s="1491"/>
      <c r="M892" s="1544"/>
      <c r="N892" s="1544"/>
      <c r="O892" s="1544"/>
      <c r="P892" s="1491"/>
      <c r="Q892" s="1491"/>
      <c r="R892" s="1491"/>
      <c r="S892" s="1491"/>
      <c r="T892" s="1491"/>
      <c r="U892" s="1491"/>
    </row>
    <row r="893" spans="1:21" ht="15.75" customHeight="1">
      <c r="A893" s="1491"/>
      <c r="B893" s="1491"/>
      <c r="C893" s="1491"/>
      <c r="D893" s="1491"/>
      <c r="E893" s="1491"/>
      <c r="F893" s="1491"/>
      <c r="G893" s="1491"/>
      <c r="H893" s="1491"/>
      <c r="I893" s="1491"/>
      <c r="J893" s="1491"/>
      <c r="K893" s="1491"/>
      <c r="L893" s="1491"/>
      <c r="M893" s="1544"/>
      <c r="N893" s="1544"/>
      <c r="O893" s="1544"/>
      <c r="P893" s="1491"/>
      <c r="Q893" s="1491"/>
      <c r="R893" s="1491"/>
      <c r="S893" s="1491"/>
      <c r="T893" s="1491"/>
      <c r="U893" s="1491"/>
    </row>
    <row r="894" spans="1:21" ht="15.75" customHeight="1">
      <c r="A894" s="1491"/>
      <c r="B894" s="1491"/>
      <c r="C894" s="1491"/>
      <c r="D894" s="1491"/>
      <c r="E894" s="1491"/>
      <c r="F894" s="1491"/>
      <c r="G894" s="1491"/>
      <c r="H894" s="1491"/>
      <c r="I894" s="1491"/>
      <c r="J894" s="1491"/>
      <c r="K894" s="1491"/>
      <c r="L894" s="1491"/>
      <c r="M894" s="1544"/>
      <c r="N894" s="1544"/>
      <c r="O894" s="1544"/>
      <c r="P894" s="1491"/>
      <c r="Q894" s="1491"/>
      <c r="R894" s="1491"/>
      <c r="S894" s="1491"/>
      <c r="T894" s="1491"/>
      <c r="U894" s="1491"/>
    </row>
    <row r="895" spans="1:21" ht="15.75" customHeight="1">
      <c r="A895" s="1491"/>
      <c r="B895" s="1491"/>
      <c r="C895" s="1491"/>
      <c r="D895" s="1491"/>
      <c r="E895" s="1491"/>
      <c r="F895" s="1491"/>
      <c r="G895" s="1491"/>
      <c r="H895" s="1491"/>
      <c r="I895" s="1491"/>
      <c r="J895" s="1491"/>
      <c r="K895" s="1491"/>
      <c r="L895" s="1491"/>
      <c r="M895" s="1544"/>
      <c r="N895" s="1544"/>
      <c r="O895" s="1544"/>
      <c r="P895" s="1491"/>
      <c r="Q895" s="1491"/>
      <c r="R895" s="1491"/>
      <c r="S895" s="1491"/>
      <c r="T895" s="1491"/>
      <c r="U895" s="1491"/>
    </row>
    <row r="896" spans="1:21" ht="15.75" customHeight="1">
      <c r="A896" s="1491"/>
      <c r="B896" s="1491"/>
      <c r="C896" s="1491"/>
      <c r="D896" s="1491"/>
      <c r="E896" s="1491"/>
      <c r="F896" s="1491"/>
      <c r="G896" s="1491"/>
      <c r="H896" s="1491"/>
      <c r="I896" s="1491"/>
      <c r="J896" s="1491"/>
      <c r="K896" s="1491"/>
      <c r="L896" s="1491"/>
      <c r="M896" s="1544"/>
      <c r="N896" s="1544"/>
      <c r="O896" s="1544"/>
      <c r="P896" s="1491"/>
      <c r="Q896" s="1491"/>
      <c r="R896" s="1491"/>
      <c r="S896" s="1491"/>
      <c r="T896" s="1491"/>
      <c r="U896" s="1491"/>
    </row>
    <row r="897" spans="1:21" ht="15.75" customHeight="1">
      <c r="A897" s="1491"/>
      <c r="B897" s="1491"/>
      <c r="C897" s="1491"/>
      <c r="D897" s="1491"/>
      <c r="E897" s="1491"/>
      <c r="F897" s="1491"/>
      <c r="G897" s="1491"/>
      <c r="H897" s="1491"/>
      <c r="I897" s="1491"/>
      <c r="J897" s="1491"/>
      <c r="K897" s="1491"/>
      <c r="L897" s="1491"/>
      <c r="M897" s="1544"/>
      <c r="N897" s="1544"/>
      <c r="O897" s="1544"/>
      <c r="P897" s="1491"/>
      <c r="Q897" s="1491"/>
      <c r="R897" s="1491"/>
      <c r="S897" s="1491"/>
      <c r="T897" s="1491"/>
      <c r="U897" s="1491"/>
    </row>
    <row r="898" spans="1:21" ht="15.75" customHeight="1">
      <c r="A898" s="1491"/>
      <c r="B898" s="1491"/>
      <c r="C898" s="1491"/>
      <c r="D898" s="1491"/>
      <c r="E898" s="1491"/>
      <c r="F898" s="1491"/>
      <c r="G898" s="1491"/>
      <c r="H898" s="1491"/>
      <c r="I898" s="1491"/>
      <c r="J898" s="1491"/>
      <c r="K898" s="1491"/>
      <c r="L898" s="1491"/>
      <c r="M898" s="1544"/>
      <c r="N898" s="1544"/>
      <c r="O898" s="1544"/>
      <c r="P898" s="1491"/>
      <c r="Q898" s="1491"/>
      <c r="R898" s="1491"/>
      <c r="S898" s="1491"/>
      <c r="T898" s="1491"/>
      <c r="U898" s="1491"/>
    </row>
    <row r="899" spans="1:21" ht="15.75" customHeight="1">
      <c r="A899" s="1491"/>
      <c r="B899" s="1491"/>
      <c r="C899" s="1491"/>
      <c r="D899" s="1491"/>
      <c r="E899" s="1491"/>
      <c r="F899" s="1491"/>
      <c r="G899" s="1491"/>
      <c r="H899" s="1491"/>
      <c r="I899" s="1491"/>
      <c r="J899" s="1491"/>
      <c r="K899" s="1491"/>
      <c r="L899" s="1491"/>
      <c r="M899" s="1544"/>
      <c r="N899" s="1544"/>
      <c r="O899" s="1544"/>
      <c r="P899" s="1491"/>
      <c r="Q899" s="1491"/>
      <c r="R899" s="1491"/>
      <c r="S899" s="1491"/>
      <c r="T899" s="1491"/>
      <c r="U899" s="1491"/>
    </row>
    <row r="900" spans="1:21" ht="15.75" customHeight="1">
      <c r="A900" s="1491"/>
      <c r="B900" s="1491"/>
      <c r="C900" s="1491"/>
      <c r="D900" s="1491"/>
      <c r="E900" s="1491"/>
      <c r="F900" s="1491"/>
      <c r="G900" s="1491"/>
      <c r="H900" s="1491"/>
      <c r="I900" s="1491"/>
      <c r="J900" s="1491"/>
      <c r="K900" s="1491"/>
      <c r="L900" s="1491"/>
      <c r="M900" s="1544"/>
      <c r="N900" s="1544"/>
      <c r="O900" s="1544"/>
      <c r="P900" s="1491"/>
      <c r="Q900" s="1491"/>
      <c r="R900" s="1491"/>
      <c r="S900" s="1491"/>
      <c r="T900" s="1491"/>
      <c r="U900" s="1491"/>
    </row>
    <row r="901" spans="1:21" ht="15.75" customHeight="1">
      <c r="A901" s="1491"/>
      <c r="B901" s="1491"/>
      <c r="C901" s="1491"/>
      <c r="D901" s="1491"/>
      <c r="E901" s="1491"/>
      <c r="F901" s="1491"/>
      <c r="G901" s="1491"/>
      <c r="H901" s="1491"/>
      <c r="I901" s="1491"/>
      <c r="J901" s="1491"/>
      <c r="K901" s="1491"/>
      <c r="L901" s="1491"/>
      <c r="M901" s="1544"/>
      <c r="N901" s="1544"/>
      <c r="O901" s="1544"/>
      <c r="P901" s="1491"/>
      <c r="Q901" s="1491"/>
      <c r="R901" s="1491"/>
      <c r="S901" s="1491"/>
      <c r="T901" s="1491"/>
      <c r="U901" s="1491"/>
    </row>
    <row r="902" spans="1:21" ht="15.75" customHeight="1">
      <c r="A902" s="1491"/>
      <c r="B902" s="1491"/>
      <c r="C902" s="1491"/>
      <c r="D902" s="1491"/>
      <c r="E902" s="1491"/>
      <c r="F902" s="1491"/>
      <c r="G902" s="1491"/>
      <c r="H902" s="1491"/>
      <c r="I902" s="1491"/>
      <c r="J902" s="1491"/>
      <c r="K902" s="1491"/>
      <c r="L902" s="1491"/>
      <c r="M902" s="1544"/>
      <c r="N902" s="1544"/>
      <c r="O902" s="1544"/>
      <c r="P902" s="1491"/>
      <c r="Q902" s="1491"/>
      <c r="R902" s="1491"/>
      <c r="S902" s="1491"/>
      <c r="T902" s="1491"/>
      <c r="U902" s="1491"/>
    </row>
    <row r="903" spans="1:21" ht="15.75" customHeight="1">
      <c r="A903" s="1491"/>
      <c r="B903" s="1491"/>
      <c r="C903" s="1491"/>
      <c r="D903" s="1491"/>
      <c r="E903" s="1491"/>
      <c r="F903" s="1491"/>
      <c r="G903" s="1491"/>
      <c r="H903" s="1491"/>
      <c r="I903" s="1491"/>
      <c r="J903" s="1491"/>
      <c r="K903" s="1491"/>
      <c r="L903" s="1491"/>
      <c r="M903" s="1544"/>
      <c r="N903" s="1544"/>
      <c r="O903" s="1544"/>
      <c r="P903" s="1491"/>
      <c r="Q903" s="1491"/>
      <c r="R903" s="1491"/>
      <c r="S903" s="1491"/>
      <c r="T903" s="1491"/>
      <c r="U903" s="1491"/>
    </row>
    <row r="904" spans="1:21" ht="15.75" customHeight="1">
      <c r="A904" s="1491"/>
      <c r="B904" s="1491"/>
      <c r="C904" s="1491"/>
      <c r="D904" s="1491"/>
      <c r="E904" s="1491"/>
      <c r="F904" s="1491"/>
      <c r="G904" s="1491"/>
      <c r="H904" s="1491"/>
      <c r="I904" s="1491"/>
      <c r="J904" s="1491"/>
      <c r="K904" s="1491"/>
      <c r="L904" s="1491"/>
      <c r="M904" s="1544"/>
      <c r="N904" s="1544"/>
      <c r="O904" s="1544"/>
      <c r="P904" s="1491"/>
      <c r="Q904" s="1491"/>
      <c r="R904" s="1491"/>
      <c r="S904" s="1491"/>
      <c r="T904" s="1491"/>
      <c r="U904" s="1491"/>
    </row>
    <row r="905" spans="1:21" ht="15.75" customHeight="1">
      <c r="A905" s="1491"/>
      <c r="B905" s="1491"/>
      <c r="C905" s="1491"/>
      <c r="D905" s="1491"/>
      <c r="E905" s="1491"/>
      <c r="F905" s="1491"/>
      <c r="G905" s="1491"/>
      <c r="H905" s="1491"/>
      <c r="I905" s="1491"/>
      <c r="J905" s="1491"/>
      <c r="K905" s="1491"/>
      <c r="L905" s="1491"/>
      <c r="M905" s="1544"/>
      <c r="N905" s="1544"/>
      <c r="O905" s="1544"/>
      <c r="P905" s="1491"/>
      <c r="Q905" s="1491"/>
      <c r="R905" s="1491"/>
      <c r="S905" s="1491"/>
      <c r="T905" s="1491"/>
      <c r="U905" s="1491"/>
    </row>
    <row r="906" spans="1:21" ht="15.75" customHeight="1">
      <c r="A906" s="1491"/>
      <c r="B906" s="1491"/>
      <c r="C906" s="1491"/>
      <c r="D906" s="1491"/>
      <c r="E906" s="1491"/>
      <c r="F906" s="1491"/>
      <c r="G906" s="1491"/>
      <c r="H906" s="1491"/>
      <c r="I906" s="1491"/>
      <c r="J906" s="1491"/>
      <c r="K906" s="1491"/>
      <c r="L906" s="1491"/>
      <c r="M906" s="1544"/>
      <c r="N906" s="1544"/>
      <c r="O906" s="1544"/>
      <c r="P906" s="1491"/>
      <c r="Q906" s="1491"/>
      <c r="R906" s="1491"/>
      <c r="S906" s="1491"/>
      <c r="T906" s="1491"/>
      <c r="U906" s="1491"/>
    </row>
    <row r="907" spans="1:21" ht="15.75" customHeight="1">
      <c r="A907" s="1491"/>
      <c r="B907" s="1491"/>
      <c r="C907" s="1491"/>
      <c r="D907" s="1491"/>
      <c r="E907" s="1491"/>
      <c r="F907" s="1491"/>
      <c r="G907" s="1491"/>
      <c r="H907" s="1491"/>
      <c r="I907" s="1491"/>
      <c r="J907" s="1491"/>
      <c r="K907" s="1491"/>
      <c r="L907" s="1491"/>
      <c r="M907" s="1544"/>
      <c r="N907" s="1544"/>
      <c r="O907" s="1544"/>
      <c r="P907" s="1491"/>
      <c r="Q907" s="1491"/>
      <c r="R907" s="1491"/>
      <c r="S907" s="1491"/>
      <c r="T907" s="1491"/>
      <c r="U907" s="1491"/>
    </row>
    <row r="908" spans="1:21" ht="15.75" customHeight="1">
      <c r="A908" s="1491"/>
      <c r="B908" s="1491"/>
      <c r="C908" s="1491"/>
      <c r="D908" s="1491"/>
      <c r="E908" s="1491"/>
      <c r="F908" s="1491"/>
      <c r="G908" s="1491"/>
      <c r="H908" s="1491"/>
      <c r="I908" s="1491"/>
      <c r="J908" s="1491"/>
      <c r="K908" s="1491"/>
      <c r="L908" s="1491"/>
      <c r="M908" s="1544"/>
      <c r="N908" s="1544"/>
      <c r="O908" s="1544"/>
      <c r="P908" s="1491"/>
      <c r="Q908" s="1491"/>
      <c r="R908" s="1491"/>
      <c r="S908" s="1491"/>
      <c r="T908" s="1491"/>
      <c r="U908" s="1491"/>
    </row>
    <row r="909" spans="1:21" ht="15.75" customHeight="1">
      <c r="A909" s="1491"/>
      <c r="B909" s="1491"/>
      <c r="C909" s="1491"/>
      <c r="D909" s="1491"/>
      <c r="E909" s="1491"/>
      <c r="F909" s="1491"/>
      <c r="G909" s="1491"/>
      <c r="H909" s="1491"/>
      <c r="I909" s="1491"/>
      <c r="J909" s="1491"/>
      <c r="K909" s="1491"/>
      <c r="L909" s="1491"/>
      <c r="M909" s="1544"/>
      <c r="N909" s="1544"/>
      <c r="O909" s="1544"/>
      <c r="P909" s="1491"/>
      <c r="Q909" s="1491"/>
      <c r="R909" s="1491"/>
      <c r="S909" s="1491"/>
      <c r="T909" s="1491"/>
      <c r="U909" s="1491"/>
    </row>
    <row r="910" spans="1:21" ht="15.75" customHeight="1">
      <c r="A910" s="1491"/>
      <c r="B910" s="1491"/>
      <c r="C910" s="1491"/>
      <c r="D910" s="1491"/>
      <c r="E910" s="1491"/>
      <c r="F910" s="1491"/>
      <c r="G910" s="1491"/>
      <c r="H910" s="1491"/>
      <c r="I910" s="1491"/>
      <c r="J910" s="1491"/>
      <c r="K910" s="1491"/>
      <c r="L910" s="1491"/>
      <c r="M910" s="1544"/>
      <c r="N910" s="1544"/>
      <c r="O910" s="1544"/>
      <c r="P910" s="1491"/>
      <c r="Q910" s="1491"/>
      <c r="R910" s="1491"/>
      <c r="S910" s="1491"/>
      <c r="T910" s="1491"/>
      <c r="U910" s="1491"/>
    </row>
    <row r="911" spans="1:21" ht="15.75" customHeight="1">
      <c r="A911" s="1491"/>
      <c r="B911" s="1491"/>
      <c r="C911" s="1491"/>
      <c r="D911" s="1491"/>
      <c r="E911" s="1491"/>
      <c r="F911" s="1491"/>
      <c r="G911" s="1491"/>
      <c r="H911" s="1491"/>
      <c r="I911" s="1491"/>
      <c r="J911" s="1491"/>
      <c r="K911" s="1491"/>
      <c r="L911" s="1491"/>
      <c r="M911" s="1544"/>
      <c r="N911" s="1544"/>
      <c r="O911" s="1544"/>
      <c r="P911" s="1491"/>
      <c r="Q911" s="1491"/>
      <c r="R911" s="1491"/>
      <c r="S911" s="1491"/>
      <c r="T911" s="1491"/>
      <c r="U911" s="1491"/>
    </row>
    <row r="912" spans="1:21" ht="15.75" customHeight="1">
      <c r="A912" s="1491"/>
      <c r="B912" s="1491"/>
      <c r="C912" s="1491"/>
      <c r="D912" s="1491"/>
      <c r="E912" s="1491"/>
      <c r="F912" s="1491"/>
      <c r="G912" s="1491"/>
      <c r="H912" s="1491"/>
      <c r="I912" s="1491"/>
      <c r="J912" s="1491"/>
      <c r="K912" s="1491"/>
      <c r="L912" s="1491"/>
      <c r="M912" s="1544"/>
      <c r="N912" s="1544"/>
      <c r="O912" s="1544"/>
      <c r="P912" s="1491"/>
      <c r="Q912" s="1491"/>
      <c r="R912" s="1491"/>
      <c r="S912" s="1491"/>
      <c r="T912" s="1491"/>
      <c r="U912" s="1491"/>
    </row>
    <row r="913" spans="1:21" ht="15.75" customHeight="1">
      <c r="A913" s="1491"/>
      <c r="B913" s="1491"/>
      <c r="C913" s="1491"/>
      <c r="D913" s="1491"/>
      <c r="E913" s="1491"/>
      <c r="F913" s="1491"/>
      <c r="G913" s="1491"/>
      <c r="H913" s="1491"/>
      <c r="I913" s="1491"/>
      <c r="J913" s="1491"/>
      <c r="K913" s="1491"/>
      <c r="L913" s="1491"/>
      <c r="M913" s="1544"/>
      <c r="N913" s="1544"/>
      <c r="O913" s="1544"/>
      <c r="P913" s="1491"/>
      <c r="Q913" s="1491"/>
      <c r="R913" s="1491"/>
      <c r="S913" s="1491"/>
      <c r="T913" s="1491"/>
      <c r="U913" s="1491"/>
    </row>
    <row r="914" spans="1:21" ht="15.75" customHeight="1">
      <c r="A914" s="1491"/>
      <c r="B914" s="1491"/>
      <c r="C914" s="1491"/>
      <c r="D914" s="1491"/>
      <c r="E914" s="1491"/>
      <c r="F914" s="1491"/>
      <c r="G914" s="1491"/>
      <c r="H914" s="1491"/>
      <c r="I914" s="1491"/>
      <c r="J914" s="1491"/>
      <c r="K914" s="1491"/>
      <c r="L914" s="1491"/>
      <c r="M914" s="1544"/>
      <c r="N914" s="1544"/>
      <c r="O914" s="1544"/>
      <c r="P914" s="1491"/>
      <c r="Q914" s="1491"/>
      <c r="R914" s="1491"/>
      <c r="S914" s="1491"/>
      <c r="T914" s="1491"/>
      <c r="U914" s="1491"/>
    </row>
    <row r="915" spans="1:21" ht="15.75" customHeight="1">
      <c r="A915" s="1491"/>
      <c r="B915" s="1491"/>
      <c r="C915" s="1491"/>
      <c r="D915" s="1491"/>
      <c r="E915" s="1491"/>
      <c r="F915" s="1491"/>
      <c r="G915" s="1491"/>
      <c r="H915" s="1491"/>
      <c r="I915" s="1491"/>
      <c r="J915" s="1491"/>
      <c r="K915" s="1491"/>
      <c r="L915" s="1491"/>
      <c r="M915" s="1544"/>
      <c r="N915" s="1544"/>
      <c r="O915" s="1544"/>
      <c r="P915" s="1491"/>
      <c r="Q915" s="1491"/>
      <c r="R915" s="1491"/>
      <c r="S915" s="1491"/>
      <c r="T915" s="1491"/>
      <c r="U915" s="1491"/>
    </row>
    <row r="916" spans="1:21" ht="15.75" customHeight="1">
      <c r="A916" s="1491"/>
      <c r="B916" s="1491"/>
      <c r="C916" s="1491"/>
      <c r="D916" s="1491"/>
      <c r="E916" s="1491"/>
      <c r="F916" s="1491"/>
      <c r="G916" s="1491"/>
      <c r="H916" s="1491"/>
      <c r="I916" s="1491"/>
      <c r="J916" s="1491"/>
      <c r="K916" s="1491"/>
      <c r="L916" s="1491"/>
      <c r="M916" s="1544"/>
      <c r="N916" s="1544"/>
      <c r="O916" s="1544"/>
      <c r="P916" s="1491"/>
      <c r="Q916" s="1491"/>
      <c r="R916" s="1491"/>
      <c r="S916" s="1491"/>
      <c r="T916" s="1491"/>
      <c r="U916" s="1491"/>
    </row>
    <row r="917" spans="1:21" ht="15.75" customHeight="1">
      <c r="A917" s="1491"/>
      <c r="B917" s="1491"/>
      <c r="C917" s="1491"/>
      <c r="D917" s="1491"/>
      <c r="E917" s="1491"/>
      <c r="F917" s="1491"/>
      <c r="G917" s="1491"/>
      <c r="H917" s="1491"/>
      <c r="I917" s="1491"/>
      <c r="J917" s="1491"/>
      <c r="K917" s="1491"/>
      <c r="L917" s="1491"/>
      <c r="M917" s="1544"/>
      <c r="N917" s="1544"/>
      <c r="O917" s="1544"/>
      <c r="P917" s="1491"/>
      <c r="Q917" s="1491"/>
      <c r="R917" s="1491"/>
      <c r="S917" s="1491"/>
      <c r="T917" s="1491"/>
      <c r="U917" s="1491"/>
    </row>
    <row r="918" spans="1:21" ht="15.75" customHeight="1">
      <c r="A918" s="1491"/>
      <c r="B918" s="1491"/>
      <c r="C918" s="1491"/>
      <c r="D918" s="1491"/>
      <c r="E918" s="1491"/>
      <c r="F918" s="1491"/>
      <c r="G918" s="1491"/>
      <c r="H918" s="1491"/>
      <c r="I918" s="1491"/>
      <c r="J918" s="1491"/>
      <c r="K918" s="1491"/>
      <c r="L918" s="1491"/>
      <c r="M918" s="1544"/>
      <c r="N918" s="1544"/>
      <c r="O918" s="1544"/>
      <c r="P918" s="1491"/>
      <c r="Q918" s="1491"/>
      <c r="R918" s="1491"/>
      <c r="S918" s="1491"/>
      <c r="T918" s="1491"/>
      <c r="U918" s="1491"/>
    </row>
    <row r="919" spans="1:21" ht="15.75" customHeight="1">
      <c r="A919" s="1491"/>
      <c r="B919" s="1491"/>
      <c r="C919" s="1491"/>
      <c r="D919" s="1491"/>
      <c r="E919" s="1491"/>
      <c r="F919" s="1491"/>
      <c r="G919" s="1491"/>
      <c r="H919" s="1491"/>
      <c r="I919" s="1491"/>
      <c r="J919" s="1491"/>
      <c r="K919" s="1491"/>
      <c r="L919" s="1491"/>
      <c r="M919" s="1544"/>
      <c r="N919" s="1544"/>
      <c r="O919" s="1544"/>
      <c r="P919" s="1491"/>
      <c r="Q919" s="1491"/>
      <c r="R919" s="1491"/>
      <c r="S919" s="1491"/>
      <c r="T919" s="1491"/>
      <c r="U919" s="1491"/>
    </row>
    <row r="920" spans="1:21" ht="15.75" customHeight="1">
      <c r="A920" s="1491"/>
      <c r="B920" s="1491"/>
      <c r="C920" s="1491"/>
      <c r="D920" s="1491"/>
      <c r="E920" s="1491"/>
      <c r="F920" s="1491"/>
      <c r="G920" s="1491"/>
      <c r="H920" s="1491"/>
      <c r="I920" s="1491"/>
      <c r="J920" s="1491"/>
      <c r="K920" s="1491"/>
      <c r="L920" s="1491"/>
      <c r="M920" s="1544"/>
      <c r="N920" s="1544"/>
      <c r="O920" s="1544"/>
      <c r="P920" s="1491"/>
      <c r="Q920" s="1491"/>
      <c r="R920" s="1491"/>
      <c r="S920" s="1491"/>
      <c r="T920" s="1491"/>
      <c r="U920" s="1491"/>
    </row>
    <row r="921" spans="1:21" ht="15.75" customHeight="1">
      <c r="A921" s="1491"/>
      <c r="B921" s="1491"/>
      <c r="C921" s="1491"/>
      <c r="D921" s="1491"/>
      <c r="E921" s="1491"/>
      <c r="F921" s="1491"/>
      <c r="G921" s="1491"/>
      <c r="H921" s="1491"/>
      <c r="I921" s="1491"/>
      <c r="J921" s="1491"/>
      <c r="K921" s="1491"/>
      <c r="L921" s="1491"/>
      <c r="M921" s="1544"/>
      <c r="N921" s="1544"/>
      <c r="O921" s="1544"/>
      <c r="P921" s="1491"/>
      <c r="Q921" s="1491"/>
      <c r="R921" s="1491"/>
      <c r="S921" s="1491"/>
      <c r="T921" s="1491"/>
      <c r="U921" s="1491"/>
    </row>
    <row r="922" spans="1:21" ht="15.75" customHeight="1">
      <c r="A922" s="1491"/>
      <c r="B922" s="1491"/>
      <c r="C922" s="1491"/>
      <c r="D922" s="1491"/>
      <c r="E922" s="1491"/>
      <c r="F922" s="1491"/>
      <c r="G922" s="1491"/>
      <c r="H922" s="1491"/>
      <c r="I922" s="1491"/>
      <c r="J922" s="1491"/>
      <c r="K922" s="1491"/>
      <c r="L922" s="1491"/>
      <c r="M922" s="1544"/>
      <c r="N922" s="1544"/>
      <c r="O922" s="1544"/>
      <c r="P922" s="1491"/>
      <c r="Q922" s="1491"/>
      <c r="R922" s="1491"/>
      <c r="S922" s="1491"/>
      <c r="T922" s="1491"/>
      <c r="U922" s="1491"/>
    </row>
    <row r="923" spans="1:21" ht="15.75" customHeight="1">
      <c r="A923" s="1491"/>
      <c r="B923" s="1491"/>
      <c r="C923" s="1491"/>
      <c r="D923" s="1491"/>
      <c r="E923" s="1491"/>
      <c r="F923" s="1491"/>
      <c r="G923" s="1491"/>
      <c r="H923" s="1491"/>
      <c r="I923" s="1491"/>
      <c r="J923" s="1491"/>
      <c r="K923" s="1491"/>
      <c r="L923" s="1491"/>
      <c r="M923" s="1544"/>
      <c r="N923" s="1544"/>
      <c r="O923" s="1544"/>
      <c r="P923" s="1491"/>
      <c r="Q923" s="1491"/>
      <c r="R923" s="1491"/>
      <c r="S923" s="1491"/>
      <c r="T923" s="1491"/>
      <c r="U923" s="1491"/>
    </row>
    <row r="924" spans="1:21" ht="15.75" customHeight="1">
      <c r="A924" s="1491"/>
      <c r="B924" s="1491"/>
      <c r="C924" s="1491"/>
      <c r="D924" s="1491"/>
      <c r="E924" s="1491"/>
      <c r="F924" s="1491"/>
      <c r="G924" s="1491"/>
      <c r="H924" s="1491"/>
      <c r="I924" s="1491"/>
      <c r="J924" s="1491"/>
      <c r="K924" s="1491"/>
      <c r="L924" s="1491"/>
      <c r="M924" s="1544"/>
      <c r="N924" s="1544"/>
      <c r="O924" s="1544"/>
      <c r="P924" s="1491"/>
      <c r="Q924" s="1491"/>
      <c r="R924" s="1491"/>
      <c r="S924" s="1491"/>
      <c r="T924" s="1491"/>
      <c r="U924" s="1491"/>
    </row>
    <row r="925" spans="1:21" ht="15.75" customHeight="1">
      <c r="A925" s="1491"/>
      <c r="B925" s="1491"/>
      <c r="C925" s="1491"/>
      <c r="D925" s="1491"/>
      <c r="E925" s="1491"/>
      <c r="F925" s="1491"/>
      <c r="G925" s="1491"/>
      <c r="H925" s="1491"/>
      <c r="I925" s="1491"/>
      <c r="J925" s="1491"/>
      <c r="K925" s="1491"/>
      <c r="L925" s="1491"/>
      <c r="M925" s="1544"/>
      <c r="N925" s="1544"/>
      <c r="O925" s="1544"/>
      <c r="P925" s="1491"/>
      <c r="Q925" s="1491"/>
      <c r="R925" s="1491"/>
      <c r="S925" s="1491"/>
      <c r="T925" s="1491"/>
      <c r="U925" s="1491"/>
    </row>
    <row r="926" spans="1:21" ht="15.75" customHeight="1">
      <c r="A926" s="1491"/>
      <c r="B926" s="1491"/>
      <c r="C926" s="1491"/>
      <c r="D926" s="1491"/>
      <c r="E926" s="1491"/>
      <c r="F926" s="1491"/>
      <c r="G926" s="1491"/>
      <c r="H926" s="1491"/>
      <c r="I926" s="1491"/>
      <c r="J926" s="1491"/>
      <c r="K926" s="1491"/>
      <c r="L926" s="1491"/>
      <c r="M926" s="1544"/>
      <c r="N926" s="1544"/>
      <c r="O926" s="1544"/>
      <c r="P926" s="1491"/>
      <c r="Q926" s="1491"/>
      <c r="R926" s="1491"/>
      <c r="S926" s="1491"/>
      <c r="T926" s="1491"/>
      <c r="U926" s="1491"/>
    </row>
    <row r="927" spans="1:21" ht="15.75" customHeight="1">
      <c r="A927" s="1491"/>
      <c r="B927" s="1491"/>
      <c r="C927" s="1491"/>
      <c r="D927" s="1491"/>
      <c r="E927" s="1491"/>
      <c r="F927" s="1491"/>
      <c r="G927" s="1491"/>
      <c r="H927" s="1491"/>
      <c r="I927" s="1491"/>
      <c r="J927" s="1491"/>
      <c r="K927" s="1491"/>
      <c r="L927" s="1491"/>
      <c r="M927" s="1544"/>
      <c r="N927" s="1544"/>
      <c r="O927" s="1544"/>
      <c r="P927" s="1491"/>
      <c r="Q927" s="1491"/>
      <c r="R927" s="1491"/>
      <c r="S927" s="1491"/>
      <c r="T927" s="1491"/>
      <c r="U927" s="1491"/>
    </row>
    <row r="928" spans="1:21" ht="15.75" customHeight="1">
      <c r="A928" s="1491"/>
      <c r="B928" s="1491"/>
      <c r="C928" s="1491"/>
      <c r="D928" s="1491"/>
      <c r="E928" s="1491"/>
      <c r="F928" s="1491"/>
      <c r="G928" s="1491"/>
      <c r="H928" s="1491"/>
      <c r="I928" s="1491"/>
      <c r="J928" s="1491"/>
      <c r="K928" s="1491"/>
      <c r="L928" s="1491"/>
      <c r="M928" s="1544"/>
      <c r="N928" s="1544"/>
      <c r="O928" s="1544"/>
      <c r="P928" s="1491"/>
      <c r="Q928" s="1491"/>
      <c r="R928" s="1491"/>
      <c r="S928" s="1491"/>
      <c r="T928" s="1491"/>
      <c r="U928" s="1491"/>
    </row>
    <row r="929" spans="1:21" ht="15.75" customHeight="1">
      <c r="A929" s="1491"/>
      <c r="B929" s="1491"/>
      <c r="C929" s="1491"/>
      <c r="D929" s="1491"/>
      <c r="E929" s="1491"/>
      <c r="F929" s="1491"/>
      <c r="G929" s="1491"/>
      <c r="H929" s="1491"/>
      <c r="I929" s="1491"/>
      <c r="J929" s="1491"/>
      <c r="K929" s="1491"/>
      <c r="L929" s="1491"/>
      <c r="M929" s="1544"/>
      <c r="N929" s="1544"/>
      <c r="O929" s="1544"/>
      <c r="P929" s="1491"/>
      <c r="Q929" s="1491"/>
      <c r="R929" s="1491"/>
      <c r="S929" s="1491"/>
      <c r="T929" s="1491"/>
      <c r="U929" s="1491"/>
    </row>
    <row r="930" spans="1:21" ht="15.75" customHeight="1">
      <c r="A930" s="1491"/>
      <c r="B930" s="1491"/>
      <c r="C930" s="1491"/>
      <c r="D930" s="1491"/>
      <c r="E930" s="1491"/>
      <c r="F930" s="1491"/>
      <c r="G930" s="1491"/>
      <c r="H930" s="1491"/>
      <c r="I930" s="1491"/>
      <c r="J930" s="1491"/>
      <c r="K930" s="1491"/>
      <c r="L930" s="1491"/>
      <c r="M930" s="1544"/>
      <c r="N930" s="1544"/>
      <c r="O930" s="1544"/>
      <c r="P930" s="1491"/>
      <c r="Q930" s="1491"/>
      <c r="R930" s="1491"/>
      <c r="S930" s="1491"/>
      <c r="T930" s="1491"/>
      <c r="U930" s="1491"/>
    </row>
    <row r="931" spans="1:21" ht="15.75" customHeight="1">
      <c r="A931" s="1491"/>
      <c r="B931" s="1491"/>
      <c r="C931" s="1491"/>
      <c r="D931" s="1491"/>
      <c r="E931" s="1491"/>
      <c r="F931" s="1491"/>
      <c r="G931" s="1491"/>
      <c r="H931" s="1491"/>
      <c r="I931" s="1491"/>
      <c r="J931" s="1491"/>
      <c r="K931" s="1491"/>
      <c r="L931" s="1491"/>
      <c r="M931" s="1544"/>
      <c r="N931" s="1544"/>
      <c r="O931" s="1544"/>
      <c r="P931" s="1491"/>
      <c r="Q931" s="1491"/>
      <c r="R931" s="1491"/>
      <c r="S931" s="1491"/>
      <c r="T931" s="1491"/>
      <c r="U931" s="1491"/>
    </row>
    <row r="932" spans="1:21" ht="15.75" customHeight="1">
      <c r="A932" s="1491"/>
      <c r="B932" s="1491"/>
      <c r="C932" s="1491"/>
      <c r="D932" s="1491"/>
      <c r="E932" s="1491"/>
      <c r="F932" s="1491"/>
      <c r="G932" s="1491"/>
      <c r="H932" s="1491"/>
      <c r="I932" s="1491"/>
      <c r="J932" s="1491"/>
      <c r="K932" s="1491"/>
      <c r="L932" s="1491"/>
      <c r="M932" s="1544"/>
      <c r="N932" s="1544"/>
      <c r="O932" s="1544"/>
      <c r="P932" s="1491"/>
      <c r="Q932" s="1491"/>
      <c r="R932" s="1491"/>
      <c r="S932" s="1491"/>
      <c r="T932" s="1491"/>
      <c r="U932" s="1491"/>
    </row>
    <row r="933" spans="1:21" ht="15.75" customHeight="1">
      <c r="A933" s="1491"/>
      <c r="B933" s="1491"/>
      <c r="C933" s="1491"/>
      <c r="D933" s="1491"/>
      <c r="E933" s="1491"/>
      <c r="F933" s="1491"/>
      <c r="G933" s="1491"/>
      <c r="H933" s="1491"/>
      <c r="I933" s="1491"/>
      <c r="J933" s="1491"/>
      <c r="K933" s="1491"/>
      <c r="L933" s="1491"/>
      <c r="M933" s="1544"/>
      <c r="N933" s="1544"/>
      <c r="O933" s="1544"/>
      <c r="P933" s="1491"/>
      <c r="Q933" s="1491"/>
      <c r="R933" s="1491"/>
      <c r="S933" s="1491"/>
      <c r="T933" s="1491"/>
      <c r="U933" s="1491"/>
    </row>
    <row r="934" spans="1:21" ht="15.75" customHeight="1">
      <c r="A934" s="1491"/>
      <c r="B934" s="1491"/>
      <c r="C934" s="1491"/>
      <c r="D934" s="1491"/>
      <c r="E934" s="1491"/>
      <c r="F934" s="1491"/>
      <c r="G934" s="1491"/>
      <c r="H934" s="1491"/>
      <c r="I934" s="1491"/>
      <c r="J934" s="1491"/>
      <c r="K934" s="1491"/>
      <c r="L934" s="1491"/>
      <c r="M934" s="1544"/>
      <c r="N934" s="1544"/>
      <c r="O934" s="1544"/>
      <c r="P934" s="1491"/>
      <c r="Q934" s="1491"/>
      <c r="R934" s="1491"/>
      <c r="S934" s="1491"/>
      <c r="T934" s="1491"/>
      <c r="U934" s="1491"/>
    </row>
    <row r="935" spans="1:21" ht="15.75" customHeight="1">
      <c r="A935" s="1491"/>
      <c r="B935" s="1491"/>
      <c r="C935" s="1491"/>
      <c r="D935" s="1491"/>
      <c r="E935" s="1491"/>
      <c r="F935" s="1491"/>
      <c r="G935" s="1491"/>
      <c r="H935" s="1491"/>
      <c r="I935" s="1491"/>
      <c r="J935" s="1491"/>
      <c r="K935" s="1491"/>
      <c r="L935" s="1491"/>
      <c r="M935" s="1544"/>
      <c r="N935" s="1544"/>
      <c r="O935" s="1544"/>
      <c r="P935" s="1491"/>
      <c r="Q935" s="1491"/>
      <c r="R935" s="1491"/>
      <c r="S935" s="1491"/>
      <c r="T935" s="1491"/>
      <c r="U935" s="1491"/>
    </row>
    <row r="936" spans="1:21" ht="15.75" customHeight="1">
      <c r="A936" s="1491"/>
      <c r="B936" s="1491"/>
      <c r="C936" s="1491"/>
      <c r="D936" s="1491"/>
      <c r="E936" s="1491"/>
      <c r="F936" s="1491"/>
      <c r="G936" s="1491"/>
      <c r="H936" s="1491"/>
      <c r="I936" s="1491"/>
      <c r="J936" s="1491"/>
      <c r="K936" s="1491"/>
      <c r="L936" s="1491"/>
      <c r="M936" s="1544"/>
      <c r="N936" s="1544"/>
      <c r="O936" s="1544"/>
      <c r="P936" s="1491"/>
      <c r="Q936" s="1491"/>
      <c r="R936" s="1491"/>
      <c r="S936" s="1491"/>
      <c r="T936" s="1491"/>
      <c r="U936" s="1491"/>
    </row>
    <row r="937" spans="1:21" ht="15.75" customHeight="1">
      <c r="A937" s="1491"/>
      <c r="B937" s="1491"/>
      <c r="C937" s="1491"/>
      <c r="D937" s="1491"/>
      <c r="E937" s="1491"/>
      <c r="F937" s="1491"/>
      <c r="G937" s="1491"/>
      <c r="H937" s="1491"/>
      <c r="I937" s="1491"/>
      <c r="J937" s="1491"/>
      <c r="K937" s="1491"/>
      <c r="L937" s="1491"/>
      <c r="M937" s="1544"/>
      <c r="N937" s="1544"/>
      <c r="O937" s="1544"/>
      <c r="P937" s="1491"/>
      <c r="Q937" s="1491"/>
      <c r="R937" s="1491"/>
      <c r="S937" s="1491"/>
      <c r="T937" s="1491"/>
      <c r="U937" s="1491"/>
    </row>
    <row r="938" spans="1:21" ht="15.75" customHeight="1">
      <c r="A938" s="1491"/>
      <c r="B938" s="1491"/>
      <c r="C938" s="1491"/>
      <c r="D938" s="1491"/>
      <c r="E938" s="1491"/>
      <c r="F938" s="1491"/>
      <c r="G938" s="1491"/>
      <c r="H938" s="1491"/>
      <c r="I938" s="1491"/>
      <c r="J938" s="1491"/>
      <c r="K938" s="1491"/>
      <c r="L938" s="1491"/>
      <c r="M938" s="1544"/>
      <c r="N938" s="1544"/>
      <c r="O938" s="1544"/>
      <c r="P938" s="1491"/>
      <c r="Q938" s="1491"/>
      <c r="R938" s="1491"/>
      <c r="S938" s="1491"/>
      <c r="T938" s="1491"/>
      <c r="U938" s="1491"/>
    </row>
    <row r="939" spans="1:21" ht="15.75" customHeight="1">
      <c r="A939" s="1491"/>
      <c r="B939" s="1491"/>
      <c r="C939" s="1491"/>
      <c r="D939" s="1491"/>
      <c r="E939" s="1491"/>
      <c r="F939" s="1491"/>
      <c r="G939" s="1491"/>
      <c r="H939" s="1491"/>
      <c r="I939" s="1491"/>
      <c r="J939" s="1491"/>
      <c r="K939" s="1491"/>
      <c r="L939" s="1491"/>
      <c r="M939" s="1544"/>
      <c r="N939" s="1544"/>
      <c r="O939" s="1544"/>
      <c r="P939" s="1491"/>
      <c r="Q939" s="1491"/>
      <c r="R939" s="1491"/>
      <c r="S939" s="1491"/>
      <c r="T939" s="1491"/>
      <c r="U939" s="1491"/>
    </row>
    <row r="940" spans="1:21" ht="15.75" customHeight="1">
      <c r="A940" s="1491"/>
      <c r="B940" s="1491"/>
      <c r="C940" s="1491"/>
      <c r="D940" s="1491"/>
      <c r="E940" s="1491"/>
      <c r="F940" s="1491"/>
      <c r="G940" s="1491"/>
      <c r="H940" s="1491"/>
      <c r="I940" s="1491"/>
      <c r="J940" s="1491"/>
      <c r="K940" s="1491"/>
      <c r="L940" s="1491"/>
      <c r="M940" s="1544"/>
      <c r="N940" s="1544"/>
      <c r="O940" s="1544"/>
      <c r="P940" s="1491"/>
      <c r="Q940" s="1491"/>
      <c r="R940" s="1491"/>
      <c r="S940" s="1491"/>
      <c r="T940" s="1491"/>
      <c r="U940" s="1491"/>
    </row>
    <row r="941" spans="1:21" ht="15.75" customHeight="1">
      <c r="A941" s="1491"/>
      <c r="B941" s="1491"/>
      <c r="C941" s="1491"/>
      <c r="D941" s="1491"/>
      <c r="E941" s="1491"/>
      <c r="F941" s="1491"/>
      <c r="G941" s="1491"/>
      <c r="H941" s="1491"/>
      <c r="I941" s="1491"/>
      <c r="J941" s="1491"/>
      <c r="K941" s="1491"/>
      <c r="L941" s="1491"/>
      <c r="M941" s="1544"/>
      <c r="N941" s="1544"/>
      <c r="O941" s="1544"/>
      <c r="P941" s="1491"/>
      <c r="Q941" s="1491"/>
      <c r="R941" s="1491"/>
      <c r="S941" s="1491"/>
      <c r="T941" s="1491"/>
      <c r="U941" s="1491"/>
    </row>
    <row r="942" spans="1:21" ht="15.75" customHeight="1">
      <c r="A942" s="1491"/>
      <c r="B942" s="1491"/>
      <c r="C942" s="1491"/>
      <c r="D942" s="1491"/>
      <c r="E942" s="1491"/>
      <c r="F942" s="1491"/>
      <c r="G942" s="1491"/>
      <c r="H942" s="1491"/>
      <c r="I942" s="1491"/>
      <c r="J942" s="1491"/>
      <c r="K942" s="1491"/>
      <c r="L942" s="1491"/>
      <c r="M942" s="1544"/>
      <c r="N942" s="1544"/>
      <c r="O942" s="1544"/>
      <c r="P942" s="1491"/>
      <c r="Q942" s="1491"/>
      <c r="R942" s="1491"/>
      <c r="S942" s="1491"/>
      <c r="T942" s="1491"/>
      <c r="U942" s="1491"/>
    </row>
    <row r="943" spans="1:21" ht="15.75" customHeight="1">
      <c r="A943" s="1491"/>
      <c r="B943" s="1491"/>
      <c r="C943" s="1491"/>
      <c r="D943" s="1491"/>
      <c r="E943" s="1491"/>
      <c r="F943" s="1491"/>
      <c r="G943" s="1491"/>
      <c r="H943" s="1491"/>
      <c r="I943" s="1491"/>
      <c r="J943" s="1491"/>
      <c r="K943" s="1491"/>
      <c r="L943" s="1491"/>
      <c r="M943" s="1544"/>
      <c r="N943" s="1544"/>
      <c r="O943" s="1544"/>
      <c r="P943" s="1491"/>
      <c r="Q943" s="1491"/>
      <c r="R943" s="1491"/>
      <c r="S943" s="1491"/>
      <c r="T943" s="1491"/>
      <c r="U943" s="1491"/>
    </row>
    <row r="944" spans="1:21" ht="15.75" customHeight="1">
      <c r="A944" s="1491"/>
      <c r="B944" s="1491"/>
      <c r="C944" s="1491"/>
      <c r="D944" s="1491"/>
      <c r="E944" s="1491"/>
      <c r="F944" s="1491"/>
      <c r="G944" s="1491"/>
      <c r="H944" s="1491"/>
      <c r="I944" s="1491"/>
      <c r="J944" s="1491"/>
      <c r="K944" s="1491"/>
      <c r="L944" s="1491"/>
      <c r="M944" s="1544"/>
      <c r="N944" s="1544"/>
      <c r="O944" s="1544"/>
      <c r="P944" s="1491"/>
      <c r="Q944" s="1491"/>
      <c r="R944" s="1491"/>
      <c r="S944" s="1491"/>
      <c r="T944" s="1491"/>
      <c r="U944" s="1491"/>
    </row>
    <row r="945" spans="1:21" ht="15.75" customHeight="1">
      <c r="A945" s="1491"/>
      <c r="B945" s="1491"/>
      <c r="C945" s="1491"/>
      <c r="D945" s="1491"/>
      <c r="E945" s="1491"/>
      <c r="F945" s="1491"/>
      <c r="G945" s="1491"/>
      <c r="H945" s="1491"/>
      <c r="I945" s="1491"/>
      <c r="J945" s="1491"/>
      <c r="K945" s="1491"/>
      <c r="L945" s="1491"/>
      <c r="M945" s="1544"/>
      <c r="N945" s="1544"/>
      <c r="O945" s="1544"/>
      <c r="P945" s="1491"/>
      <c r="Q945" s="1491"/>
      <c r="R945" s="1491"/>
      <c r="S945" s="1491"/>
      <c r="T945" s="1491"/>
      <c r="U945" s="1491"/>
    </row>
    <row r="946" spans="1:21" ht="15.75" customHeight="1">
      <c r="A946" s="1491"/>
      <c r="B946" s="1491"/>
      <c r="C946" s="1491"/>
      <c r="D946" s="1491"/>
      <c r="E946" s="1491"/>
      <c r="F946" s="1491"/>
      <c r="G946" s="1491"/>
      <c r="H946" s="1491"/>
      <c r="I946" s="1491"/>
      <c r="J946" s="1491"/>
      <c r="K946" s="1491"/>
      <c r="L946" s="1491"/>
      <c r="M946" s="1544"/>
      <c r="N946" s="1544"/>
      <c r="O946" s="1544"/>
      <c r="P946" s="1491"/>
      <c r="Q946" s="1491"/>
      <c r="R946" s="1491"/>
      <c r="S946" s="1491"/>
      <c r="T946" s="1491"/>
      <c r="U946" s="1491"/>
    </row>
    <row r="947" spans="1:21" ht="15.75" customHeight="1">
      <c r="A947" s="1491"/>
      <c r="B947" s="1491"/>
      <c r="C947" s="1491"/>
      <c r="D947" s="1491"/>
      <c r="E947" s="1491"/>
      <c r="F947" s="1491"/>
      <c r="G947" s="1491"/>
      <c r="H947" s="1491"/>
      <c r="I947" s="1491"/>
      <c r="J947" s="1491"/>
      <c r="K947" s="1491"/>
      <c r="L947" s="1491"/>
      <c r="M947" s="1544"/>
      <c r="N947" s="1544"/>
      <c r="O947" s="1544"/>
      <c r="P947" s="1491"/>
      <c r="Q947" s="1491"/>
      <c r="R947" s="1491"/>
      <c r="S947" s="1491"/>
      <c r="T947" s="1491"/>
      <c r="U947" s="1491"/>
    </row>
    <row r="948" spans="1:21" ht="15.75" customHeight="1">
      <c r="A948" s="1491"/>
      <c r="B948" s="1491"/>
      <c r="C948" s="1491"/>
      <c r="D948" s="1491"/>
      <c r="E948" s="1491"/>
      <c r="F948" s="1491"/>
      <c r="G948" s="1491"/>
      <c r="H948" s="1491"/>
      <c r="I948" s="1491"/>
      <c r="J948" s="1491"/>
      <c r="K948" s="1491"/>
      <c r="L948" s="1491"/>
      <c r="M948" s="1544"/>
      <c r="N948" s="1544"/>
      <c r="O948" s="1544"/>
      <c r="P948" s="1491"/>
      <c r="Q948" s="1491"/>
      <c r="R948" s="1491"/>
      <c r="S948" s="1491"/>
      <c r="T948" s="1491"/>
      <c r="U948" s="1491"/>
    </row>
    <row r="949" spans="1:21" ht="15.75" customHeight="1">
      <c r="A949" s="1491"/>
      <c r="B949" s="1491"/>
      <c r="C949" s="1491"/>
      <c r="D949" s="1491"/>
      <c r="E949" s="1491"/>
      <c r="F949" s="1491"/>
      <c r="G949" s="1491"/>
      <c r="H949" s="1491"/>
      <c r="I949" s="1491"/>
      <c r="J949" s="1491"/>
      <c r="K949" s="1491"/>
      <c r="L949" s="1491"/>
      <c r="M949" s="1544"/>
      <c r="N949" s="1544"/>
      <c r="O949" s="1544"/>
      <c r="P949" s="1491"/>
      <c r="Q949" s="1491"/>
      <c r="R949" s="1491"/>
      <c r="S949" s="1491"/>
      <c r="T949" s="1491"/>
      <c r="U949" s="1491"/>
    </row>
    <row r="950" spans="1:21" ht="15.75" customHeight="1">
      <c r="A950" s="1491"/>
      <c r="B950" s="1491"/>
      <c r="C950" s="1491"/>
      <c r="D950" s="1491"/>
      <c r="E950" s="1491"/>
      <c r="F950" s="1491"/>
      <c r="G950" s="1491"/>
      <c r="H950" s="1491"/>
      <c r="I950" s="1491"/>
      <c r="J950" s="1491"/>
      <c r="K950" s="1491"/>
      <c r="L950" s="1491"/>
      <c r="M950" s="1544"/>
      <c r="N950" s="1544"/>
      <c r="O950" s="1544"/>
      <c r="P950" s="1491"/>
      <c r="Q950" s="1491"/>
      <c r="R950" s="1491"/>
      <c r="S950" s="1491"/>
      <c r="T950" s="1491"/>
      <c r="U950" s="1491"/>
    </row>
    <row r="951" spans="1:21" ht="15.75" customHeight="1">
      <c r="A951" s="1491"/>
      <c r="B951" s="1491"/>
      <c r="C951" s="1491"/>
      <c r="D951" s="1491"/>
      <c r="E951" s="1491"/>
      <c r="F951" s="1491"/>
      <c r="G951" s="1491"/>
      <c r="H951" s="1491"/>
      <c r="I951" s="1491"/>
      <c r="J951" s="1491"/>
      <c r="K951" s="1491"/>
      <c r="L951" s="1491"/>
      <c r="M951" s="1544"/>
      <c r="N951" s="1544"/>
      <c r="O951" s="1544"/>
      <c r="P951" s="1491"/>
      <c r="Q951" s="1491"/>
      <c r="R951" s="1491"/>
      <c r="S951" s="1491"/>
      <c r="T951" s="1491"/>
      <c r="U951" s="1491"/>
    </row>
    <row r="952" spans="1:21" ht="15.75" customHeight="1">
      <c r="A952" s="1491"/>
      <c r="B952" s="1491"/>
      <c r="C952" s="1491"/>
      <c r="D952" s="1491"/>
      <c r="E952" s="1491"/>
      <c r="F952" s="1491"/>
      <c r="G952" s="1491"/>
      <c r="H952" s="1491"/>
      <c r="I952" s="1491"/>
      <c r="J952" s="1491"/>
      <c r="K952" s="1491"/>
      <c r="L952" s="1491"/>
      <c r="M952" s="1544"/>
      <c r="N952" s="1544"/>
      <c r="O952" s="1544"/>
      <c r="P952" s="1491"/>
      <c r="Q952" s="1491"/>
      <c r="R952" s="1491"/>
      <c r="S952" s="1491"/>
      <c r="T952" s="1491"/>
      <c r="U952" s="1491"/>
    </row>
    <row r="953" spans="1:21" ht="15.75" customHeight="1">
      <c r="A953" s="1491"/>
      <c r="B953" s="1491"/>
      <c r="C953" s="1491"/>
      <c r="D953" s="1491"/>
      <c r="E953" s="1491"/>
      <c r="F953" s="1491"/>
      <c r="G953" s="1491"/>
      <c r="H953" s="1491"/>
      <c r="I953" s="1491"/>
      <c r="J953" s="1491"/>
      <c r="K953" s="1491"/>
      <c r="L953" s="1491"/>
      <c r="M953" s="1544"/>
      <c r="N953" s="1544"/>
      <c r="O953" s="1544"/>
      <c r="P953" s="1491"/>
      <c r="Q953" s="1491"/>
      <c r="R953" s="1491"/>
      <c r="S953" s="1491"/>
      <c r="T953" s="1491"/>
      <c r="U953" s="1491"/>
    </row>
    <row r="954" spans="1:21" ht="15.75" customHeight="1">
      <c r="A954" s="1491"/>
      <c r="B954" s="1491"/>
      <c r="C954" s="1491"/>
      <c r="D954" s="1491"/>
      <c r="E954" s="1491"/>
      <c r="F954" s="1491"/>
      <c r="G954" s="1491"/>
      <c r="H954" s="1491"/>
      <c r="I954" s="1491"/>
      <c r="J954" s="1491"/>
      <c r="K954" s="1491"/>
      <c r="L954" s="1491"/>
      <c r="M954" s="1544"/>
      <c r="N954" s="1544"/>
      <c r="O954" s="1544"/>
      <c r="P954" s="1491"/>
      <c r="Q954" s="1491"/>
      <c r="R954" s="1491"/>
      <c r="S954" s="1491"/>
      <c r="T954" s="1491"/>
      <c r="U954" s="1491"/>
    </row>
    <row r="955" spans="1:21" ht="15.75" customHeight="1">
      <c r="A955" s="1491"/>
      <c r="B955" s="1491"/>
      <c r="C955" s="1491"/>
      <c r="D955" s="1491"/>
      <c r="E955" s="1491"/>
      <c r="F955" s="1491"/>
      <c r="G955" s="1491"/>
      <c r="H955" s="1491"/>
      <c r="I955" s="1491"/>
      <c r="J955" s="1491"/>
      <c r="K955" s="1491"/>
      <c r="L955" s="1491"/>
      <c r="M955" s="1544"/>
      <c r="N955" s="1544"/>
      <c r="O955" s="1544"/>
      <c r="P955" s="1491"/>
      <c r="Q955" s="1491"/>
      <c r="R955" s="1491"/>
      <c r="S955" s="1491"/>
      <c r="T955" s="1491"/>
      <c r="U955" s="1491"/>
    </row>
    <row r="956" spans="1:21" ht="15.75" customHeight="1">
      <c r="A956" s="1491"/>
      <c r="B956" s="1491"/>
      <c r="C956" s="1491"/>
      <c r="D956" s="1491"/>
      <c r="E956" s="1491"/>
      <c r="F956" s="1491"/>
      <c r="G956" s="1491"/>
      <c r="H956" s="1491"/>
      <c r="I956" s="1491"/>
      <c r="J956" s="1491"/>
      <c r="K956" s="1491"/>
      <c r="L956" s="1491"/>
      <c r="M956" s="1544"/>
      <c r="N956" s="1544"/>
      <c r="O956" s="1544"/>
      <c r="P956" s="1491"/>
      <c r="Q956" s="1491"/>
      <c r="R956" s="1491"/>
      <c r="S956" s="1491"/>
      <c r="T956" s="1491"/>
      <c r="U956" s="1491"/>
    </row>
    <row r="957" spans="1:21" ht="15.75" customHeight="1">
      <c r="A957" s="1491"/>
      <c r="B957" s="1491"/>
      <c r="C957" s="1491"/>
      <c r="D957" s="1491"/>
      <c r="E957" s="1491"/>
      <c r="F957" s="1491"/>
      <c r="G957" s="1491"/>
      <c r="H957" s="1491"/>
      <c r="I957" s="1491"/>
      <c r="J957" s="1491"/>
      <c r="K957" s="1491"/>
      <c r="L957" s="1491"/>
      <c r="M957" s="1544"/>
      <c r="N957" s="1544"/>
      <c r="O957" s="1544"/>
      <c r="P957" s="1491"/>
      <c r="Q957" s="1491"/>
      <c r="R957" s="1491"/>
      <c r="S957" s="1491"/>
      <c r="T957" s="1491"/>
      <c r="U957" s="1491"/>
    </row>
    <row r="958" spans="1:21" ht="15.75" customHeight="1">
      <c r="A958" s="1491"/>
      <c r="B958" s="1491"/>
      <c r="C958" s="1491"/>
      <c r="D958" s="1491"/>
      <c r="E958" s="1491"/>
      <c r="F958" s="1491"/>
      <c r="G958" s="1491"/>
      <c r="H958" s="1491"/>
      <c r="I958" s="1491"/>
      <c r="J958" s="1491"/>
      <c r="K958" s="1491"/>
      <c r="L958" s="1491"/>
      <c r="M958" s="1544"/>
      <c r="N958" s="1544"/>
      <c r="O958" s="1544"/>
      <c r="P958" s="1491"/>
      <c r="Q958" s="1491"/>
      <c r="R958" s="1491"/>
      <c r="S958" s="1491"/>
      <c r="T958" s="1491"/>
      <c r="U958" s="1491"/>
    </row>
    <row r="959" spans="1:21" ht="15.75" customHeight="1">
      <c r="A959" s="1491"/>
      <c r="B959" s="1491"/>
      <c r="C959" s="1491"/>
      <c r="D959" s="1491"/>
      <c r="E959" s="1491"/>
      <c r="F959" s="1491"/>
      <c r="G959" s="1491"/>
      <c r="H959" s="1491"/>
      <c r="I959" s="1491"/>
      <c r="J959" s="1491"/>
      <c r="K959" s="1491"/>
      <c r="L959" s="1491"/>
      <c r="M959" s="1544"/>
      <c r="N959" s="1544"/>
      <c r="O959" s="1544"/>
      <c r="P959" s="1491"/>
      <c r="Q959" s="1491"/>
      <c r="R959" s="1491"/>
      <c r="S959" s="1491"/>
      <c r="T959" s="1491"/>
      <c r="U959" s="1491"/>
    </row>
    <row r="960" spans="1:21" ht="15.75" customHeight="1">
      <c r="A960" s="1491"/>
      <c r="B960" s="1491"/>
      <c r="C960" s="1491"/>
      <c r="D960" s="1491"/>
      <c r="E960" s="1491"/>
      <c r="F960" s="1491"/>
      <c r="G960" s="1491"/>
      <c r="H960" s="1491"/>
      <c r="I960" s="1491"/>
      <c r="J960" s="1491"/>
      <c r="K960" s="1491"/>
      <c r="L960" s="1491"/>
      <c r="M960" s="1544"/>
      <c r="N960" s="1544"/>
      <c r="O960" s="1544"/>
      <c r="P960" s="1491"/>
      <c r="Q960" s="1491"/>
      <c r="R960" s="1491"/>
      <c r="S960" s="1491"/>
      <c r="T960" s="1491"/>
      <c r="U960" s="1491"/>
    </row>
    <row r="961" spans="1:21" ht="15.75" customHeight="1">
      <c r="A961" s="1491"/>
      <c r="B961" s="1491"/>
      <c r="C961" s="1491"/>
      <c r="D961" s="1491"/>
      <c r="E961" s="1491"/>
      <c r="F961" s="1491"/>
      <c r="G961" s="1491"/>
      <c r="H961" s="1491"/>
      <c r="I961" s="1491"/>
      <c r="J961" s="1491"/>
      <c r="K961" s="1491"/>
      <c r="L961" s="1491"/>
      <c r="M961" s="1544"/>
      <c r="N961" s="1544"/>
      <c r="O961" s="1544"/>
      <c r="P961" s="1491"/>
      <c r="Q961" s="1491"/>
      <c r="R961" s="1491"/>
      <c r="S961" s="1491"/>
      <c r="T961" s="1491"/>
      <c r="U961" s="1491"/>
    </row>
    <row r="962" spans="1:21" ht="15.75" customHeight="1">
      <c r="A962" s="1491"/>
      <c r="B962" s="1491"/>
      <c r="C962" s="1491"/>
      <c r="D962" s="1491"/>
      <c r="E962" s="1491"/>
      <c r="F962" s="1491"/>
      <c r="G962" s="1491"/>
      <c r="H962" s="1491"/>
      <c r="I962" s="1491"/>
      <c r="J962" s="1491"/>
      <c r="K962" s="1491"/>
      <c r="L962" s="1491"/>
      <c r="M962" s="1544"/>
      <c r="N962" s="1544"/>
      <c r="O962" s="1544"/>
      <c r="P962" s="1491"/>
      <c r="Q962" s="1491"/>
      <c r="R962" s="1491"/>
      <c r="S962" s="1491"/>
      <c r="T962" s="1491"/>
      <c r="U962" s="1491"/>
    </row>
    <row r="963" spans="1:21" ht="15.75" customHeight="1">
      <c r="A963" s="1491"/>
      <c r="B963" s="1491"/>
      <c r="C963" s="1491"/>
      <c r="D963" s="1491"/>
      <c r="E963" s="1491"/>
      <c r="F963" s="1491"/>
      <c r="G963" s="1491"/>
      <c r="H963" s="1491"/>
      <c r="I963" s="1491"/>
      <c r="J963" s="1491"/>
      <c r="K963" s="1491"/>
      <c r="L963" s="1491"/>
      <c r="M963" s="1544"/>
      <c r="N963" s="1544"/>
      <c r="O963" s="1544"/>
      <c r="P963" s="1491"/>
      <c r="Q963" s="1491"/>
      <c r="R963" s="1491"/>
      <c r="S963" s="1491"/>
      <c r="T963" s="1491"/>
      <c r="U963" s="1491"/>
    </row>
    <row r="964" spans="1:21" ht="15.75" customHeight="1">
      <c r="A964" s="1491"/>
      <c r="B964" s="1491"/>
      <c r="C964" s="1491"/>
      <c r="D964" s="1491"/>
      <c r="E964" s="1491"/>
      <c r="F964" s="1491"/>
      <c r="G964" s="1491"/>
      <c r="H964" s="1491"/>
      <c r="I964" s="1491"/>
      <c r="J964" s="1491"/>
      <c r="K964" s="1491"/>
      <c r="L964" s="1491"/>
      <c r="M964" s="1544"/>
      <c r="N964" s="1544"/>
      <c r="O964" s="1544"/>
      <c r="P964" s="1491"/>
      <c r="Q964" s="1491"/>
      <c r="R964" s="1491"/>
      <c r="S964" s="1491"/>
      <c r="T964" s="1491"/>
      <c r="U964" s="1491"/>
    </row>
    <row r="965" spans="1:21" ht="15.75" customHeight="1">
      <c r="A965" s="1491"/>
      <c r="B965" s="1491"/>
      <c r="C965" s="1491"/>
      <c r="D965" s="1491"/>
      <c r="E965" s="1491"/>
      <c r="F965" s="1491"/>
      <c r="G965" s="1491"/>
      <c r="H965" s="1491"/>
      <c r="I965" s="1491"/>
      <c r="J965" s="1491"/>
      <c r="K965" s="1491"/>
      <c r="L965" s="1491"/>
      <c r="M965" s="1544"/>
      <c r="N965" s="1544"/>
      <c r="O965" s="1544"/>
      <c r="P965" s="1491"/>
      <c r="Q965" s="1491"/>
      <c r="R965" s="1491"/>
      <c r="S965" s="1491"/>
      <c r="T965" s="1491"/>
      <c r="U965" s="1491"/>
    </row>
    <row r="966" spans="1:21" ht="15.75" customHeight="1">
      <c r="A966" s="1491"/>
      <c r="B966" s="1491"/>
      <c r="C966" s="1491"/>
      <c r="D966" s="1491"/>
      <c r="E966" s="1491"/>
      <c r="F966" s="1491"/>
      <c r="G966" s="1491"/>
      <c r="H966" s="1491"/>
      <c r="I966" s="1491"/>
      <c r="J966" s="1491"/>
      <c r="K966" s="1491"/>
      <c r="L966" s="1491"/>
      <c r="M966" s="1544"/>
      <c r="N966" s="1544"/>
      <c r="O966" s="1544"/>
      <c r="P966" s="1491"/>
      <c r="Q966" s="1491"/>
      <c r="R966" s="1491"/>
      <c r="S966" s="1491"/>
      <c r="T966" s="1491"/>
      <c r="U966" s="1491"/>
    </row>
    <row r="967" spans="1:21" ht="15.75" customHeight="1">
      <c r="A967" s="1491"/>
      <c r="B967" s="1491"/>
      <c r="C967" s="1491"/>
      <c r="D967" s="1491"/>
      <c r="E967" s="1491"/>
      <c r="F967" s="1491"/>
      <c r="G967" s="1491"/>
      <c r="H967" s="1491"/>
      <c r="I967" s="1491"/>
      <c r="J967" s="1491"/>
      <c r="K967" s="1491"/>
      <c r="L967" s="1491"/>
      <c r="M967" s="1544"/>
      <c r="N967" s="1544"/>
      <c r="O967" s="1544"/>
      <c r="P967" s="1491"/>
      <c r="Q967" s="1491"/>
      <c r="R967" s="1491"/>
      <c r="S967" s="1491"/>
      <c r="T967" s="1491"/>
      <c r="U967" s="1491"/>
    </row>
    <row r="968" spans="1:21" ht="15.75" customHeight="1">
      <c r="A968" s="1491"/>
      <c r="B968" s="1491"/>
      <c r="C968" s="1491"/>
      <c r="D968" s="1491"/>
      <c r="E968" s="1491"/>
      <c r="F968" s="1491"/>
      <c r="G968" s="1491"/>
      <c r="H968" s="1491"/>
      <c r="I968" s="1491"/>
      <c r="J968" s="1491"/>
      <c r="K968" s="1491"/>
      <c r="L968" s="1491"/>
      <c r="M968" s="1544"/>
      <c r="N968" s="1544"/>
      <c r="O968" s="1544"/>
      <c r="P968" s="1491"/>
      <c r="Q968" s="1491"/>
      <c r="R968" s="1491"/>
      <c r="S968" s="1491"/>
      <c r="T968" s="1491"/>
      <c r="U968" s="1491"/>
    </row>
    <row r="969" spans="1:21" ht="15.75" customHeight="1">
      <c r="A969" s="1491"/>
      <c r="B969" s="1491"/>
      <c r="C969" s="1491"/>
      <c r="D969" s="1491"/>
      <c r="E969" s="1491"/>
      <c r="F969" s="1491"/>
      <c r="G969" s="1491"/>
      <c r="H969" s="1491"/>
      <c r="I969" s="1491"/>
      <c r="J969" s="1491"/>
      <c r="K969" s="1491"/>
      <c r="L969" s="1491"/>
      <c r="M969" s="1544"/>
      <c r="N969" s="1544"/>
      <c r="O969" s="1544"/>
      <c r="P969" s="1491"/>
      <c r="Q969" s="1491"/>
      <c r="R969" s="1491"/>
      <c r="S969" s="1491"/>
      <c r="T969" s="1491"/>
      <c r="U969" s="1491"/>
    </row>
    <row r="970" spans="1:21" ht="15.75" customHeight="1">
      <c r="A970" s="1491"/>
      <c r="B970" s="1491"/>
      <c r="C970" s="1491"/>
      <c r="D970" s="1491"/>
      <c r="E970" s="1491"/>
      <c r="F970" s="1491"/>
      <c r="G970" s="1491"/>
      <c r="H970" s="1491"/>
      <c r="I970" s="1491"/>
      <c r="J970" s="1491"/>
      <c r="K970" s="1491"/>
      <c r="L970" s="1491"/>
      <c r="M970" s="1544"/>
      <c r="N970" s="1544"/>
      <c r="O970" s="1544"/>
      <c r="P970" s="1491"/>
      <c r="Q970" s="1491"/>
      <c r="R970" s="1491"/>
      <c r="S970" s="1491"/>
      <c r="T970" s="1491"/>
      <c r="U970" s="1491"/>
    </row>
    <row r="971" spans="1:21" ht="15.75" customHeight="1">
      <c r="A971" s="1491"/>
      <c r="B971" s="1491"/>
      <c r="C971" s="1491"/>
      <c r="D971" s="1491"/>
      <c r="E971" s="1491"/>
      <c r="F971" s="1491"/>
      <c r="G971" s="1491"/>
      <c r="H971" s="1491"/>
      <c r="I971" s="1491"/>
      <c r="J971" s="1491"/>
      <c r="K971" s="1491"/>
      <c r="L971" s="1491"/>
      <c r="M971" s="1544"/>
      <c r="N971" s="1544"/>
      <c r="O971" s="1544"/>
      <c r="P971" s="1491"/>
      <c r="Q971" s="1491"/>
      <c r="R971" s="1491"/>
      <c r="S971" s="1491"/>
      <c r="T971" s="1491"/>
      <c r="U971" s="1491"/>
    </row>
    <row r="972" spans="1:21" ht="15.75" customHeight="1">
      <c r="A972" s="1491"/>
      <c r="B972" s="1491"/>
      <c r="C972" s="1491"/>
      <c r="D972" s="1491"/>
      <c r="E972" s="1491"/>
      <c r="F972" s="1491"/>
      <c r="G972" s="1491"/>
      <c r="H972" s="1491"/>
      <c r="I972" s="1491"/>
      <c r="J972" s="1491"/>
      <c r="K972" s="1491"/>
      <c r="L972" s="1491"/>
      <c r="M972" s="1544"/>
      <c r="N972" s="1544"/>
      <c r="O972" s="1544"/>
      <c r="P972" s="1491"/>
      <c r="Q972" s="1491"/>
      <c r="R972" s="1491"/>
      <c r="S972" s="1491"/>
      <c r="T972" s="1491"/>
      <c r="U972" s="1491"/>
    </row>
    <row r="973" spans="1:21" ht="15.75" customHeight="1">
      <c r="A973" s="1491"/>
      <c r="B973" s="1491"/>
      <c r="C973" s="1491"/>
      <c r="D973" s="1491"/>
      <c r="E973" s="1491"/>
      <c r="F973" s="1491"/>
      <c r="G973" s="1491"/>
      <c r="H973" s="1491"/>
      <c r="I973" s="1491"/>
      <c r="J973" s="1491"/>
      <c r="K973" s="1491"/>
      <c r="L973" s="1491"/>
      <c r="M973" s="1544"/>
      <c r="N973" s="1544"/>
      <c r="O973" s="1544"/>
      <c r="P973" s="1491"/>
      <c r="Q973" s="1491"/>
      <c r="R973" s="1491"/>
      <c r="S973" s="1491"/>
      <c r="T973" s="1491"/>
      <c r="U973" s="1491"/>
    </row>
    <row r="974" spans="1:21" ht="15.75" customHeight="1">
      <c r="A974" s="1491"/>
      <c r="B974" s="1491"/>
      <c r="C974" s="1491"/>
      <c r="D974" s="1491"/>
      <c r="E974" s="1491"/>
      <c r="F974" s="1491"/>
      <c r="G974" s="1491"/>
      <c r="H974" s="1491"/>
      <c r="I974" s="1491"/>
      <c r="J974" s="1491"/>
      <c r="K974" s="1491"/>
      <c r="L974" s="1491"/>
      <c r="M974" s="1544"/>
      <c r="N974" s="1544"/>
      <c r="O974" s="1544"/>
      <c r="P974" s="1491"/>
      <c r="Q974" s="1491"/>
      <c r="R974" s="1491"/>
      <c r="S974" s="1491"/>
      <c r="T974" s="1491"/>
      <c r="U974" s="1491"/>
    </row>
    <row r="975" spans="1:21" ht="15.75" customHeight="1">
      <c r="A975" s="1491"/>
      <c r="B975" s="1491"/>
      <c r="C975" s="1491"/>
      <c r="D975" s="1491"/>
      <c r="E975" s="1491"/>
      <c r="F975" s="1491"/>
      <c r="G975" s="1491"/>
      <c r="H975" s="1491"/>
      <c r="I975" s="1491"/>
      <c r="J975" s="1491"/>
      <c r="K975" s="1491"/>
      <c r="L975" s="1491"/>
      <c r="M975" s="1544"/>
      <c r="N975" s="1544"/>
      <c r="O975" s="1544"/>
      <c r="P975" s="1491"/>
      <c r="Q975" s="1491"/>
      <c r="R975" s="1491"/>
      <c r="S975" s="1491"/>
      <c r="T975" s="1491"/>
      <c r="U975" s="1491"/>
    </row>
    <row r="976" spans="1:21" ht="15.75" customHeight="1">
      <c r="A976" s="1491"/>
      <c r="B976" s="1491"/>
      <c r="C976" s="1491"/>
      <c r="D976" s="1491"/>
      <c r="E976" s="1491"/>
      <c r="F976" s="1491"/>
      <c r="G976" s="1491"/>
      <c r="H976" s="1491"/>
      <c r="I976" s="1491"/>
      <c r="J976" s="1491"/>
      <c r="K976" s="1491"/>
      <c r="L976" s="1491"/>
      <c r="M976" s="1544"/>
      <c r="N976" s="1544"/>
      <c r="O976" s="1544"/>
      <c r="P976" s="1491"/>
      <c r="Q976" s="1491"/>
      <c r="R976" s="1491"/>
      <c r="S976" s="1491"/>
      <c r="T976" s="1491"/>
      <c r="U976" s="1491"/>
    </row>
    <row r="977" spans="1:21" ht="15.75" customHeight="1">
      <c r="A977" s="1491"/>
      <c r="B977" s="1491"/>
      <c r="C977" s="1491"/>
      <c r="D977" s="1491"/>
      <c r="E977" s="1491"/>
      <c r="F977" s="1491"/>
      <c r="G977" s="1491"/>
      <c r="H977" s="1491"/>
      <c r="I977" s="1491"/>
      <c r="J977" s="1491"/>
      <c r="K977" s="1491"/>
      <c r="L977" s="1491"/>
      <c r="M977" s="1544"/>
      <c r="N977" s="1544"/>
      <c r="O977" s="1544"/>
      <c r="P977" s="1491"/>
      <c r="Q977" s="1491"/>
      <c r="R977" s="1491"/>
      <c r="S977" s="1491"/>
      <c r="T977" s="1491"/>
      <c r="U977" s="1491"/>
    </row>
    <row r="978" spans="1:21" ht="15.75" customHeight="1">
      <c r="A978" s="1491"/>
      <c r="B978" s="1491"/>
      <c r="C978" s="1491"/>
      <c r="D978" s="1491"/>
      <c r="E978" s="1491"/>
      <c r="F978" s="1491"/>
      <c r="G978" s="1491"/>
      <c r="H978" s="1491"/>
      <c r="I978" s="1491"/>
      <c r="J978" s="1491"/>
      <c r="K978" s="1491"/>
      <c r="L978" s="1491"/>
      <c r="M978" s="1544"/>
      <c r="N978" s="1544"/>
      <c r="O978" s="1544"/>
      <c r="P978" s="1491"/>
      <c r="Q978" s="1491"/>
      <c r="R978" s="1491"/>
      <c r="S978" s="1491"/>
      <c r="T978" s="1491"/>
      <c r="U978" s="1491"/>
    </row>
    <row r="979" spans="1:21" ht="15.75" customHeight="1">
      <c r="A979" s="1491"/>
      <c r="B979" s="1491"/>
      <c r="C979" s="1491"/>
      <c r="D979" s="1491"/>
      <c r="E979" s="1491"/>
      <c r="F979" s="1491"/>
      <c r="G979" s="1491"/>
      <c r="H979" s="1491"/>
      <c r="I979" s="1491"/>
      <c r="J979" s="1491"/>
      <c r="K979" s="1491"/>
      <c r="L979" s="1491"/>
      <c r="M979" s="1544"/>
      <c r="N979" s="1544"/>
      <c r="O979" s="1544"/>
      <c r="P979" s="1491"/>
      <c r="Q979" s="1491"/>
      <c r="R979" s="1491"/>
      <c r="S979" s="1491"/>
      <c r="T979" s="1491"/>
      <c r="U979" s="1491"/>
    </row>
    <row r="980" spans="1:21" ht="15.75" customHeight="1">
      <c r="A980" s="1491"/>
      <c r="B980" s="1491"/>
      <c r="C980" s="1491"/>
      <c r="D980" s="1491"/>
      <c r="E980" s="1491"/>
      <c r="F980" s="1491"/>
      <c r="G980" s="1491"/>
      <c r="H980" s="1491"/>
      <c r="I980" s="1491"/>
      <c r="J980" s="1491"/>
      <c r="K980" s="1491"/>
      <c r="L980" s="1491"/>
      <c r="M980" s="1544"/>
      <c r="N980" s="1544"/>
      <c r="O980" s="1544"/>
      <c r="P980" s="1491"/>
      <c r="Q980" s="1491"/>
      <c r="R980" s="1491"/>
      <c r="S980" s="1491"/>
      <c r="T980" s="1491"/>
      <c r="U980" s="1491"/>
    </row>
    <row r="981" spans="1:21" ht="15.75" customHeight="1">
      <c r="A981" s="1491"/>
      <c r="B981" s="1491"/>
      <c r="C981" s="1491"/>
      <c r="D981" s="1491"/>
      <c r="E981" s="1491"/>
      <c r="F981" s="1491"/>
      <c r="G981" s="1491"/>
      <c r="H981" s="1491"/>
      <c r="I981" s="1491"/>
      <c r="J981" s="1491"/>
      <c r="K981" s="1491"/>
      <c r="L981" s="1491"/>
      <c r="M981" s="1544"/>
      <c r="N981" s="1544"/>
      <c r="O981" s="1544"/>
      <c r="P981" s="1491"/>
      <c r="Q981" s="1491"/>
      <c r="R981" s="1491"/>
      <c r="S981" s="1491"/>
      <c r="T981" s="1491"/>
      <c r="U981" s="1491"/>
    </row>
    <row r="982" spans="1:21" ht="15.75" customHeight="1">
      <c r="A982" s="1491"/>
      <c r="B982" s="1491"/>
      <c r="C982" s="1491"/>
      <c r="D982" s="1491"/>
      <c r="E982" s="1491"/>
      <c r="F982" s="1491"/>
      <c r="G982" s="1491"/>
      <c r="H982" s="1491"/>
      <c r="I982" s="1491"/>
      <c r="J982" s="1491"/>
      <c r="K982" s="1491"/>
      <c r="L982" s="1491"/>
      <c r="M982" s="1544"/>
      <c r="N982" s="1544"/>
      <c r="O982" s="1544"/>
      <c r="P982" s="1491"/>
      <c r="Q982" s="1491"/>
      <c r="R982" s="1491"/>
      <c r="S982" s="1491"/>
      <c r="T982" s="1491"/>
      <c r="U982" s="1491"/>
    </row>
    <row r="983" spans="1:21" ht="15.75" customHeight="1">
      <c r="A983" s="1491"/>
      <c r="B983" s="1491"/>
      <c r="C983" s="1491"/>
      <c r="D983" s="1491"/>
      <c r="E983" s="1491"/>
      <c r="F983" s="1491"/>
      <c r="G983" s="1491"/>
      <c r="H983" s="1491"/>
      <c r="I983" s="1491"/>
      <c r="J983" s="1491"/>
      <c r="K983" s="1491"/>
      <c r="L983" s="1491"/>
      <c r="M983" s="1544"/>
      <c r="N983" s="1544"/>
      <c r="O983" s="1544"/>
      <c r="P983" s="1491"/>
      <c r="Q983" s="1491"/>
      <c r="R983" s="1491"/>
      <c r="S983" s="1491"/>
      <c r="T983" s="1491"/>
      <c r="U983" s="1491"/>
    </row>
    <row r="984" spans="1:21" ht="15.75" customHeight="1">
      <c r="A984" s="1491"/>
      <c r="B984" s="1491"/>
      <c r="C984" s="1491"/>
      <c r="D984" s="1491"/>
      <c r="E984" s="1491"/>
      <c r="F984" s="1491"/>
      <c r="G984" s="1491"/>
      <c r="H984" s="1491"/>
      <c r="I984" s="1491"/>
      <c r="J984" s="1491"/>
      <c r="K984" s="1491"/>
      <c r="L984" s="1491"/>
      <c r="M984" s="1544"/>
      <c r="N984" s="1544"/>
      <c r="O984" s="1544"/>
      <c r="P984" s="1491"/>
      <c r="Q984" s="1491"/>
      <c r="R984" s="1491"/>
      <c r="S984" s="1491"/>
      <c r="T984" s="1491"/>
      <c r="U984" s="1491"/>
    </row>
    <row r="985" spans="1:21" ht="15.75" customHeight="1">
      <c r="A985" s="1491"/>
      <c r="B985" s="1491"/>
      <c r="C985" s="1491"/>
      <c r="D985" s="1491"/>
      <c r="E985" s="1491"/>
      <c r="F985" s="1491"/>
      <c r="G985" s="1491"/>
      <c r="H985" s="1491"/>
      <c r="I985" s="1491"/>
      <c r="J985" s="1491"/>
      <c r="K985" s="1491"/>
      <c r="L985" s="1491"/>
      <c r="M985" s="1544"/>
      <c r="N985" s="1544"/>
      <c r="O985" s="1544"/>
      <c r="P985" s="1491"/>
      <c r="Q985" s="1491"/>
      <c r="R985" s="1491"/>
      <c r="S985" s="1491"/>
      <c r="T985" s="1491"/>
      <c r="U985" s="1491"/>
    </row>
    <row r="986" spans="1:21" ht="15" customHeight="1">
      <c r="K986" s="1491"/>
      <c r="L986" s="1491"/>
    </row>
    <row r="987" spans="1:21" ht="15" customHeight="1">
      <c r="K987" s="1491"/>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7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6"/>
  <sheetViews>
    <sheetView showGridLines="0" workbookViewId="0">
      <selection activeCell="M38" sqref="M38"/>
    </sheetView>
  </sheetViews>
  <sheetFormatPr defaultColWidth="14.42578125" defaultRowHeight="15" customHeight="1"/>
  <cols>
    <col min="1" max="1" width="4.5703125" style="1584" customWidth="1"/>
    <col min="2" max="2" width="5.140625" style="1584" customWidth="1"/>
    <col min="3" max="3" width="30.42578125" style="1584" customWidth="1"/>
    <col min="4" max="4" width="13.42578125" style="1584" customWidth="1"/>
    <col min="5" max="5" width="14.42578125" style="1584" customWidth="1"/>
    <col min="6" max="6" width="12.85546875" style="1584" customWidth="1"/>
    <col min="7" max="7" width="14.42578125" style="1584" customWidth="1"/>
    <col min="8" max="8" width="16.28515625" style="1584" customWidth="1"/>
    <col min="9" max="9" width="11.85546875" style="1584" customWidth="1"/>
    <col min="10" max="10" width="12.42578125" style="1584" customWidth="1"/>
    <col min="11" max="14" width="8.5703125" style="1584" customWidth="1"/>
    <col min="15" max="16384" width="14.42578125" style="1584"/>
  </cols>
  <sheetData>
    <row r="1" spans="1:20" ht="15" customHeight="1">
      <c r="A1" s="1493"/>
      <c r="B1" s="2862" t="s">
        <v>1386</v>
      </c>
      <c r="C1" s="2885"/>
      <c r="D1" s="2885"/>
      <c r="E1" s="2885"/>
      <c r="F1" s="2885"/>
      <c r="G1" s="2885"/>
      <c r="H1" s="2885"/>
      <c r="I1" s="2885"/>
      <c r="J1" s="2885"/>
      <c r="K1" s="1493"/>
      <c r="L1" s="1493"/>
      <c r="M1" s="1493"/>
      <c r="N1" s="1493"/>
    </row>
    <row r="2" spans="1:20" ht="15" customHeight="1">
      <c r="A2" s="1493"/>
      <c r="B2" s="2878" t="s">
        <v>1385</v>
      </c>
      <c r="C2" s="2885"/>
      <c r="D2" s="2885"/>
      <c r="E2" s="2885"/>
      <c r="F2" s="2885"/>
      <c r="G2" s="2885"/>
      <c r="H2" s="2885"/>
      <c r="I2" s="2885"/>
      <c r="J2" s="2885"/>
      <c r="K2" s="1493"/>
      <c r="L2" s="1493"/>
      <c r="M2" s="1493"/>
      <c r="N2" s="1493"/>
    </row>
    <row r="3" spans="1:20" ht="15" customHeight="1">
      <c r="A3" s="1493"/>
      <c r="B3" s="2878"/>
      <c r="C3" s="2885"/>
      <c r="D3" s="2885"/>
      <c r="E3" s="2885"/>
      <c r="F3" s="2885"/>
      <c r="G3" s="2885"/>
      <c r="H3" s="2885"/>
      <c r="I3" s="2885"/>
      <c r="J3" s="2885"/>
      <c r="K3" s="1493"/>
      <c r="L3" s="1493"/>
      <c r="M3" s="1493"/>
      <c r="N3" s="1493"/>
    </row>
    <row r="4" spans="1:20" ht="15" customHeight="1" thickBot="1">
      <c r="A4" s="1493"/>
      <c r="B4" s="2864" t="s">
        <v>140</v>
      </c>
      <c r="C4" s="2865"/>
      <c r="D4" s="2865"/>
      <c r="E4" s="2865"/>
      <c r="F4" s="2865"/>
      <c r="G4" s="2865"/>
      <c r="H4" s="2865"/>
      <c r="I4" s="2865"/>
      <c r="J4" s="2865"/>
      <c r="K4" s="1493"/>
      <c r="L4" s="1493"/>
      <c r="M4" s="1493"/>
      <c r="N4" s="1493"/>
    </row>
    <row r="5" spans="1:20" ht="32.25" customHeight="1" thickTop="1">
      <c r="A5" s="1493"/>
      <c r="B5" s="2879" t="s">
        <v>141</v>
      </c>
      <c r="C5" s="2880" t="s">
        <v>66</v>
      </c>
      <c r="D5" s="2882" t="s">
        <v>1306</v>
      </c>
      <c r="E5" s="2871"/>
      <c r="F5" s="2874" t="s">
        <v>1305</v>
      </c>
      <c r="G5" s="2871"/>
      <c r="H5" s="1583" t="s">
        <v>266</v>
      </c>
      <c r="I5" s="2875" t="s">
        <v>1304</v>
      </c>
      <c r="J5" s="2873"/>
      <c r="K5" s="1493"/>
      <c r="L5" s="1493"/>
      <c r="M5" s="1493"/>
      <c r="N5" s="1493"/>
    </row>
    <row r="6" spans="1:20" ht="31.5">
      <c r="A6" s="1493"/>
      <c r="B6" s="2867"/>
      <c r="C6" s="2881"/>
      <c r="D6" s="1542" t="s">
        <v>1303</v>
      </c>
      <c r="E6" s="1541" t="s">
        <v>520</v>
      </c>
      <c r="F6" s="1542" t="s">
        <v>67</v>
      </c>
      <c r="G6" s="1541" t="s">
        <v>520</v>
      </c>
      <c r="H6" s="1541" t="s">
        <v>520</v>
      </c>
      <c r="I6" s="1582" t="s">
        <v>73</v>
      </c>
      <c r="J6" s="1581" t="s">
        <v>263</v>
      </c>
      <c r="K6" s="1493"/>
      <c r="L6" s="1493"/>
      <c r="M6" s="1493"/>
      <c r="N6" s="1493"/>
    </row>
    <row r="7" spans="1:20" ht="32.25" customHeight="1">
      <c r="A7" s="1493"/>
      <c r="B7" s="1601"/>
      <c r="C7" s="1603" t="s">
        <v>1384</v>
      </c>
      <c r="D7" s="1595">
        <v>466.05361343000004</v>
      </c>
      <c r="E7" s="1596">
        <v>195.02433937999999</v>
      </c>
      <c r="F7" s="1595">
        <v>661.87045134999994</v>
      </c>
      <c r="G7" s="1595">
        <v>146.05486319999997</v>
      </c>
      <c r="H7" s="1595">
        <v>155.33962890000001</v>
      </c>
      <c r="I7" s="1579">
        <v>-25.109417796608568</v>
      </c>
      <c r="J7" s="1578">
        <v>6.3570397428574177</v>
      </c>
      <c r="K7" s="1498"/>
      <c r="L7" s="1493"/>
      <c r="M7" s="1498"/>
      <c r="N7" s="1498"/>
      <c r="O7" s="1587"/>
      <c r="P7" s="1587"/>
      <c r="Q7" s="1587"/>
      <c r="R7" s="1587"/>
      <c r="S7" s="1587"/>
      <c r="T7" s="1587"/>
    </row>
    <row r="8" spans="1:20" ht="32.25" customHeight="1">
      <c r="A8" s="1493"/>
      <c r="B8" s="1601">
        <v>1</v>
      </c>
      <c r="C8" s="1600" t="s">
        <v>1383</v>
      </c>
      <c r="D8" s="1598">
        <v>5.5189238899999999</v>
      </c>
      <c r="E8" s="1599">
        <v>4.2839901400000002</v>
      </c>
      <c r="F8" s="1598">
        <v>3.2724836399999999</v>
      </c>
      <c r="G8" s="1598">
        <v>0.59520289999999998</v>
      </c>
      <c r="H8" s="1598">
        <v>0.74373119999999993</v>
      </c>
      <c r="I8" s="1570">
        <v>-86.106342905821904</v>
      </c>
      <c r="J8" s="1569">
        <v>24.954229893705147</v>
      </c>
      <c r="K8" s="1498"/>
      <c r="L8" s="1498"/>
      <c r="M8" s="1498"/>
      <c r="N8" s="1498"/>
      <c r="O8" s="1587"/>
      <c r="P8" s="1587"/>
      <c r="Q8" s="1587"/>
      <c r="R8" s="1587"/>
      <c r="S8" s="1587"/>
      <c r="T8" s="1587"/>
    </row>
    <row r="9" spans="1:20" ht="32.25" customHeight="1">
      <c r="A9" s="1493"/>
      <c r="B9" s="1601">
        <v>2</v>
      </c>
      <c r="C9" s="1602" t="s">
        <v>1382</v>
      </c>
      <c r="D9" s="1598">
        <v>87.782886959999999</v>
      </c>
      <c r="E9" s="1599">
        <v>31.838463229999999</v>
      </c>
      <c r="F9" s="1598">
        <v>141.92365479</v>
      </c>
      <c r="G9" s="1598">
        <v>38.430408100000001</v>
      </c>
      <c r="H9" s="1598">
        <v>31.2129969</v>
      </c>
      <c r="I9" s="1570">
        <v>20.704343744168852</v>
      </c>
      <c r="J9" s="1569">
        <v>-18.780469833210024</v>
      </c>
      <c r="K9" s="1498"/>
      <c r="L9" s="1498"/>
      <c r="M9" s="1498"/>
      <c r="N9" s="1498"/>
      <c r="O9" s="1587"/>
      <c r="P9" s="1587"/>
      <c r="Q9" s="1587"/>
      <c r="R9" s="1587"/>
      <c r="S9" s="1587"/>
      <c r="T9" s="1587"/>
    </row>
    <row r="10" spans="1:20" ht="32.25" customHeight="1">
      <c r="A10" s="1493"/>
      <c r="B10" s="1601">
        <v>3</v>
      </c>
      <c r="C10" s="1600" t="s">
        <v>1330</v>
      </c>
      <c r="D10" s="1598">
        <v>2.7759580000000001</v>
      </c>
      <c r="E10" s="1599">
        <v>2.51674</v>
      </c>
      <c r="F10" s="1598">
        <v>0</v>
      </c>
      <c r="G10" s="1598">
        <v>0</v>
      </c>
      <c r="H10" s="1598">
        <v>0</v>
      </c>
      <c r="I10" s="1570" t="s">
        <v>74</v>
      </c>
      <c r="J10" s="1569" t="s">
        <v>74</v>
      </c>
      <c r="K10" s="1498"/>
      <c r="L10" s="1498"/>
      <c r="M10" s="1498"/>
      <c r="N10" s="1498"/>
      <c r="O10" s="1587"/>
      <c r="P10" s="1587"/>
      <c r="Q10" s="1587"/>
      <c r="R10" s="1587"/>
      <c r="S10" s="1587"/>
      <c r="T10" s="1587"/>
    </row>
    <row r="11" spans="1:20" ht="32.25" customHeight="1">
      <c r="A11" s="1493"/>
      <c r="B11" s="1601">
        <v>4</v>
      </c>
      <c r="C11" s="1600" t="s">
        <v>1381</v>
      </c>
      <c r="D11" s="1598">
        <v>151.82456335000001</v>
      </c>
      <c r="E11" s="1599">
        <v>70.057696179999994</v>
      </c>
      <c r="F11" s="1598">
        <v>165.8546723</v>
      </c>
      <c r="G11" s="1598">
        <v>26.5258717</v>
      </c>
      <c r="H11" s="1598">
        <v>23.500172299999999</v>
      </c>
      <c r="I11" s="1570">
        <v>-62.137105348359171</v>
      </c>
      <c r="J11" s="1569">
        <v>-11.406597431442755</v>
      </c>
      <c r="K11" s="1498"/>
      <c r="L11" s="1498"/>
      <c r="M11" s="1498"/>
      <c r="N11" s="1498"/>
      <c r="O11" s="1587"/>
      <c r="P11" s="1587"/>
      <c r="Q11" s="1587"/>
      <c r="R11" s="1587"/>
      <c r="S11" s="1587"/>
      <c r="T11" s="1587"/>
    </row>
    <row r="12" spans="1:20" ht="32.25" customHeight="1">
      <c r="A12" s="1493"/>
      <c r="B12" s="1601">
        <v>5</v>
      </c>
      <c r="C12" s="1600" t="s">
        <v>1331</v>
      </c>
      <c r="D12" s="1598">
        <v>13.426906779999999</v>
      </c>
      <c r="E12" s="1599">
        <v>5.9397956000000001</v>
      </c>
      <c r="F12" s="1598">
        <v>16.053159220000001</v>
      </c>
      <c r="G12" s="1598">
        <v>4.6271902999999996</v>
      </c>
      <c r="H12" s="1598">
        <v>11.653483599999999</v>
      </c>
      <c r="I12" s="1570">
        <v>-22.098492749481146</v>
      </c>
      <c r="J12" s="1569">
        <v>151.84794323241903</v>
      </c>
      <c r="K12" s="1498"/>
      <c r="L12" s="1498"/>
      <c r="M12" s="1498"/>
      <c r="N12" s="1498"/>
      <c r="O12" s="1587"/>
      <c r="P12" s="1587"/>
      <c r="Q12" s="1587"/>
      <c r="R12" s="1587"/>
      <c r="S12" s="1587"/>
      <c r="T12" s="1587"/>
    </row>
    <row r="13" spans="1:20" ht="32.25" customHeight="1">
      <c r="A13" s="1493"/>
      <c r="B13" s="1601">
        <v>6</v>
      </c>
      <c r="C13" s="1600" t="s">
        <v>1335</v>
      </c>
      <c r="D13" s="1598">
        <v>19.256853109999998</v>
      </c>
      <c r="E13" s="1599">
        <v>7.6830311</v>
      </c>
      <c r="F13" s="1598">
        <v>49.992681009999998</v>
      </c>
      <c r="G13" s="1598">
        <v>12.1973594</v>
      </c>
      <c r="H13" s="1598">
        <v>6.8037225000000001</v>
      </c>
      <c r="I13" s="1570">
        <v>58.757126467963914</v>
      </c>
      <c r="J13" s="1569">
        <v>-44.219709554512264</v>
      </c>
      <c r="K13" s="1498"/>
      <c r="L13" s="1498"/>
      <c r="M13" s="1498"/>
      <c r="N13" s="1498"/>
      <c r="O13" s="1587"/>
      <c r="P13" s="1587"/>
      <c r="Q13" s="1587"/>
      <c r="R13" s="1587"/>
      <c r="S13" s="1587"/>
      <c r="T13" s="1587"/>
    </row>
    <row r="14" spans="1:20" ht="32.25" customHeight="1">
      <c r="A14" s="1493"/>
      <c r="B14" s="1601">
        <v>7</v>
      </c>
      <c r="C14" s="1600" t="s">
        <v>1380</v>
      </c>
      <c r="D14" s="1598">
        <v>0.8791280600000001</v>
      </c>
      <c r="E14" s="1599">
        <v>0.35136599999999996</v>
      </c>
      <c r="F14" s="1598">
        <v>1.3436535900000002</v>
      </c>
      <c r="G14" s="1598">
        <v>0</v>
      </c>
      <c r="H14" s="1598">
        <v>0</v>
      </c>
      <c r="I14" s="1570" t="s">
        <v>74</v>
      </c>
      <c r="J14" s="1569" t="s">
        <v>74</v>
      </c>
      <c r="K14" s="1498"/>
      <c r="L14" s="1498"/>
      <c r="M14" s="1498"/>
      <c r="N14" s="1498"/>
      <c r="O14" s="1587"/>
      <c r="P14" s="1587"/>
      <c r="Q14" s="1587"/>
      <c r="R14" s="1587"/>
      <c r="S14" s="1587"/>
      <c r="T14" s="1587"/>
    </row>
    <row r="15" spans="1:20" ht="32.25" customHeight="1">
      <c r="A15" s="1493"/>
      <c r="B15" s="1601">
        <v>8</v>
      </c>
      <c r="C15" s="1602" t="s">
        <v>1379</v>
      </c>
      <c r="D15" s="1598">
        <v>39.257889820000003</v>
      </c>
      <c r="E15" s="1599">
        <v>9.2235959699999999</v>
      </c>
      <c r="F15" s="1598">
        <v>38.29169529</v>
      </c>
      <c r="G15" s="1598">
        <v>8.1011042</v>
      </c>
      <c r="H15" s="1598">
        <v>6.0694827999999994</v>
      </c>
      <c r="I15" s="1570">
        <v>-12.169784687565844</v>
      </c>
      <c r="J15" s="1569">
        <v>-25.078326976710173</v>
      </c>
      <c r="K15" s="1498"/>
      <c r="L15" s="1498"/>
      <c r="M15" s="1498"/>
      <c r="N15" s="1498"/>
      <c r="O15" s="1587"/>
      <c r="P15" s="1587"/>
      <c r="Q15" s="1587"/>
      <c r="R15" s="1587"/>
      <c r="S15" s="1587"/>
      <c r="T15" s="1587"/>
    </row>
    <row r="16" spans="1:20" ht="32.25" customHeight="1">
      <c r="A16" s="1493"/>
      <c r="B16" s="1601">
        <v>9</v>
      </c>
      <c r="C16" s="1600" t="s">
        <v>1378</v>
      </c>
      <c r="D16" s="1598">
        <v>0.57229200000000002</v>
      </c>
      <c r="E16" s="1599">
        <v>0.57229200000000002</v>
      </c>
      <c r="F16" s="1598">
        <v>22.314939219999999</v>
      </c>
      <c r="G16" s="1598">
        <v>0</v>
      </c>
      <c r="H16" s="1598">
        <v>7.9657990999999999</v>
      </c>
      <c r="I16" s="1570" t="s">
        <v>74</v>
      </c>
      <c r="J16" s="1569" t="s">
        <v>74</v>
      </c>
      <c r="K16" s="1498"/>
      <c r="L16" s="1498"/>
      <c r="M16" s="1498"/>
      <c r="N16" s="1498"/>
      <c r="O16" s="1587"/>
      <c r="P16" s="1587"/>
      <c r="Q16" s="1587"/>
      <c r="R16" s="1587"/>
      <c r="S16" s="1587"/>
      <c r="T16" s="1587"/>
    </row>
    <row r="17" spans="1:20" ht="32.25" customHeight="1">
      <c r="A17" s="1493"/>
      <c r="B17" s="1601">
        <v>10</v>
      </c>
      <c r="C17" s="1600" t="s">
        <v>1333</v>
      </c>
      <c r="D17" s="1598">
        <v>4.1825669400000001</v>
      </c>
      <c r="E17" s="1599">
        <v>0.97473480000000001</v>
      </c>
      <c r="F17" s="1598">
        <v>0</v>
      </c>
      <c r="G17" s="1598">
        <v>0</v>
      </c>
      <c r="H17" s="1598">
        <v>0.23111400000000001</v>
      </c>
      <c r="I17" s="1570" t="s">
        <v>74</v>
      </c>
      <c r="J17" s="1569" t="s">
        <v>74</v>
      </c>
      <c r="K17" s="1498"/>
      <c r="L17" s="1498"/>
      <c r="M17" s="1498"/>
      <c r="N17" s="1498"/>
      <c r="O17" s="1587"/>
      <c r="P17" s="1587"/>
      <c r="Q17" s="1587"/>
      <c r="R17" s="1587"/>
      <c r="S17" s="1587"/>
      <c r="T17" s="1587"/>
    </row>
    <row r="18" spans="1:20" ht="32.25" customHeight="1">
      <c r="A18" s="1493"/>
      <c r="B18" s="1601">
        <v>11</v>
      </c>
      <c r="C18" s="1600" t="s">
        <v>1377</v>
      </c>
      <c r="D18" s="1598">
        <v>3.1908869800000002</v>
      </c>
      <c r="E18" s="1599">
        <v>1.6851</v>
      </c>
      <c r="F18" s="1598">
        <v>0</v>
      </c>
      <c r="G18" s="1598">
        <v>0</v>
      </c>
      <c r="H18" s="1598">
        <v>0</v>
      </c>
      <c r="I18" s="1570" t="s">
        <v>74</v>
      </c>
      <c r="J18" s="1569" t="s">
        <v>74</v>
      </c>
      <c r="K18" s="1498"/>
      <c r="L18" s="1498"/>
      <c r="M18" s="1498"/>
      <c r="N18" s="1498"/>
      <c r="O18" s="1587"/>
      <c r="P18" s="1587"/>
      <c r="Q18" s="1587"/>
      <c r="R18" s="1587"/>
      <c r="S18" s="1587"/>
      <c r="T18" s="1587"/>
    </row>
    <row r="19" spans="1:20" ht="32.25" customHeight="1">
      <c r="A19" s="1493"/>
      <c r="B19" s="1601">
        <v>12</v>
      </c>
      <c r="C19" s="1600" t="s">
        <v>1339</v>
      </c>
      <c r="D19" s="1598">
        <v>137.38475753999998</v>
      </c>
      <c r="E19" s="1599">
        <v>59.897534360000002</v>
      </c>
      <c r="F19" s="1598">
        <v>222.82351229</v>
      </c>
      <c r="G19" s="1598">
        <v>55.577726599999998</v>
      </c>
      <c r="H19" s="1598">
        <v>67.159126499999999</v>
      </c>
      <c r="I19" s="1570">
        <v>-7.2119959630338348</v>
      </c>
      <c r="J19" s="1569">
        <v>20.838203734659409</v>
      </c>
      <c r="K19" s="1498"/>
      <c r="L19" s="1498"/>
      <c r="M19" s="1498"/>
      <c r="N19" s="1498"/>
      <c r="O19" s="1587"/>
      <c r="P19" s="1587"/>
      <c r="Q19" s="1587"/>
      <c r="R19" s="1587"/>
      <c r="S19" s="1587"/>
      <c r="T19" s="1587"/>
    </row>
    <row r="20" spans="1:20" ht="32.25" customHeight="1">
      <c r="A20" s="1493"/>
      <c r="B20" s="1597"/>
      <c r="C20" s="1566" t="s">
        <v>1349</v>
      </c>
      <c r="D20" s="1595">
        <v>725.12728216999994</v>
      </c>
      <c r="E20" s="1596">
        <v>256.83934196999996</v>
      </c>
      <c r="F20" s="1595">
        <v>354.18625521000001</v>
      </c>
      <c r="G20" s="1595">
        <v>65.513271300000042</v>
      </c>
      <c r="H20" s="1595">
        <v>97.221006399999993</v>
      </c>
      <c r="I20" s="1594">
        <v>-74.492509287127717</v>
      </c>
      <c r="J20" s="1593">
        <v>48.398949511776145</v>
      </c>
      <c r="K20" s="1498"/>
      <c r="L20" s="1498"/>
      <c r="M20" s="1498"/>
      <c r="N20" s="1498"/>
      <c r="O20" s="1587"/>
      <c r="P20" s="1587"/>
      <c r="Q20" s="1587"/>
      <c r="R20" s="1587"/>
      <c r="S20" s="1587"/>
      <c r="T20" s="1587"/>
    </row>
    <row r="21" spans="1:20" ht="32.25" customHeight="1" thickBot="1">
      <c r="A21" s="1493"/>
      <c r="B21" s="1592"/>
      <c r="C21" s="1561" t="s">
        <v>1348</v>
      </c>
      <c r="D21" s="1590">
        <v>1191.1808956</v>
      </c>
      <c r="E21" s="1591">
        <v>451.86368134999998</v>
      </c>
      <c r="F21" s="1590">
        <v>1016.05670656</v>
      </c>
      <c r="G21" s="1590">
        <v>211.56813450000001</v>
      </c>
      <c r="H21" s="1590">
        <v>252.5606353</v>
      </c>
      <c r="I21" s="1589">
        <v>-53.178769785632383</v>
      </c>
      <c r="J21" s="1588">
        <v>19.375555254045107</v>
      </c>
      <c r="K21" s="1498"/>
      <c r="L21" s="1498"/>
      <c r="M21" s="1498"/>
      <c r="N21" s="1498"/>
      <c r="O21" s="1587"/>
      <c r="P21" s="1587"/>
      <c r="Q21" s="1587"/>
      <c r="R21" s="1587"/>
      <c r="S21" s="1587"/>
      <c r="T21" s="1587"/>
    </row>
    <row r="22" spans="1:20" ht="21.75" customHeight="1" thickTop="1">
      <c r="A22" s="1493"/>
      <c r="B22" s="2883" t="s">
        <v>1309</v>
      </c>
      <c r="C22" s="2884"/>
      <c r="D22" s="2884"/>
      <c r="E22" s="2884"/>
      <c r="F22" s="2884"/>
      <c r="G22" s="1586"/>
      <c r="H22" s="1586"/>
      <c r="I22" s="1585"/>
      <c r="J22" s="1493"/>
      <c r="K22" s="1493"/>
      <c r="L22" s="1493"/>
      <c r="M22" s="1493"/>
      <c r="N22" s="1493"/>
    </row>
    <row r="23" spans="1:20" ht="15.75" customHeight="1">
      <c r="A23" s="1493"/>
      <c r="B23" s="1493"/>
      <c r="D23" s="1551"/>
      <c r="E23" s="1551"/>
      <c r="F23" s="1551"/>
      <c r="G23" s="1551"/>
      <c r="H23" s="1551"/>
      <c r="I23" s="1551"/>
      <c r="J23" s="1551"/>
      <c r="K23" s="1493"/>
      <c r="L23" s="1493"/>
      <c r="M23" s="1493"/>
      <c r="N23" s="1493"/>
    </row>
    <row r="24" spans="1:20" ht="15.75" customHeight="1">
      <c r="A24" s="1493"/>
      <c r="B24" s="1493"/>
      <c r="C24" s="1493"/>
      <c r="D24" s="1551"/>
      <c r="E24" s="1551"/>
      <c r="F24" s="1551"/>
      <c r="G24" s="1551"/>
      <c r="H24" s="1551"/>
      <c r="I24" s="1551"/>
      <c r="J24" s="1551"/>
      <c r="K24" s="1493"/>
      <c r="L24" s="1493"/>
      <c r="M24" s="1493"/>
      <c r="N24" s="1493"/>
    </row>
    <row r="25" spans="1:20" ht="15.75" customHeight="1">
      <c r="A25" s="1493"/>
      <c r="B25" s="1493"/>
      <c r="C25" s="1493"/>
      <c r="D25" s="1551"/>
      <c r="E25" s="1551"/>
      <c r="F25" s="1551"/>
      <c r="G25" s="1551"/>
      <c r="H25" s="1551"/>
      <c r="I25" s="1493"/>
      <c r="J25" s="1493"/>
      <c r="K25" s="1493"/>
      <c r="L25" s="1493"/>
      <c r="M25" s="1493"/>
      <c r="N25" s="1493"/>
    </row>
    <row r="26" spans="1:20" ht="15.75" customHeight="1">
      <c r="A26" s="1493"/>
      <c r="B26" s="1493"/>
      <c r="C26" s="1493"/>
      <c r="D26" s="1493"/>
      <c r="E26" s="1493"/>
      <c r="F26" s="1493"/>
      <c r="G26" s="1493"/>
      <c r="H26" s="1493"/>
      <c r="I26" s="1493"/>
      <c r="J26" s="1493"/>
      <c r="K26" s="1493"/>
      <c r="L26" s="1493"/>
      <c r="M26" s="1493"/>
      <c r="N26" s="1493"/>
    </row>
    <row r="27" spans="1:20" ht="15.75" customHeight="1">
      <c r="A27" s="1493"/>
      <c r="B27" s="1493"/>
      <c r="C27" s="1493"/>
      <c r="D27" s="1493"/>
      <c r="E27" s="1493"/>
      <c r="F27" s="1493"/>
      <c r="G27" s="1493"/>
      <c r="H27" s="1493"/>
      <c r="I27" s="1493"/>
      <c r="J27" s="1493"/>
      <c r="K27" s="1493"/>
      <c r="L27" s="1493"/>
      <c r="M27" s="1493"/>
      <c r="N27" s="1493"/>
    </row>
    <row r="28" spans="1:20" ht="15.75" customHeight="1">
      <c r="A28" s="1493"/>
      <c r="B28" s="1493"/>
      <c r="C28" s="1493"/>
      <c r="D28" s="1493"/>
      <c r="E28" s="1493"/>
      <c r="F28" s="1493"/>
      <c r="G28" s="1493"/>
      <c r="H28" s="1493"/>
      <c r="I28" s="1493"/>
      <c r="J28" s="1493"/>
      <c r="K28" s="1493"/>
      <c r="L28" s="1493"/>
      <c r="M28" s="1493"/>
      <c r="N28" s="1493"/>
    </row>
    <row r="29" spans="1:20" ht="15.75" customHeight="1">
      <c r="A29" s="1493"/>
      <c r="B29" s="1493"/>
      <c r="C29" s="1493"/>
      <c r="D29" s="1493"/>
      <c r="E29" s="1493"/>
      <c r="F29" s="1493"/>
      <c r="G29" s="1493"/>
      <c r="H29" s="1493"/>
      <c r="I29" s="1493"/>
      <c r="J29" s="1493"/>
      <c r="K29" s="1493"/>
      <c r="L29" s="1493"/>
      <c r="M29" s="1493"/>
      <c r="N29" s="1493"/>
    </row>
    <row r="30" spans="1:20" ht="15.75" customHeight="1">
      <c r="A30" s="1493"/>
      <c r="B30" s="1493"/>
      <c r="C30" s="1493"/>
      <c r="D30" s="1493"/>
      <c r="E30" s="1493"/>
      <c r="F30" s="1493"/>
      <c r="G30" s="1493"/>
      <c r="H30" s="1493"/>
      <c r="I30" s="1493"/>
      <c r="J30" s="1493"/>
      <c r="K30" s="1493"/>
      <c r="L30" s="1493"/>
      <c r="M30" s="1493"/>
      <c r="N30" s="1493"/>
    </row>
    <row r="31" spans="1:20" ht="15.75" customHeight="1">
      <c r="A31" s="1493"/>
      <c r="B31" s="1493"/>
      <c r="C31" s="1493"/>
      <c r="D31" s="1493"/>
      <c r="E31" s="1493"/>
      <c r="F31" s="1493"/>
      <c r="G31" s="1493"/>
      <c r="H31" s="1493"/>
      <c r="I31" s="1493"/>
      <c r="J31" s="1493"/>
      <c r="K31" s="1493"/>
      <c r="L31" s="1493"/>
      <c r="M31" s="1493"/>
      <c r="N31" s="1493"/>
    </row>
    <row r="32" spans="1:20" ht="15.75" customHeight="1">
      <c r="A32" s="1493"/>
      <c r="B32" s="1493"/>
      <c r="C32" s="1493"/>
      <c r="D32" s="1493"/>
      <c r="E32" s="1493"/>
      <c r="F32" s="1493"/>
      <c r="G32" s="1493"/>
      <c r="H32" s="1493"/>
      <c r="I32" s="1493"/>
      <c r="J32" s="1493"/>
      <c r="K32" s="1493"/>
      <c r="L32" s="1493"/>
      <c r="M32" s="1493"/>
      <c r="N32" s="1493"/>
    </row>
    <row r="33" spans="1:14" ht="15.75" customHeight="1">
      <c r="A33" s="1493"/>
      <c r="B33" s="1493"/>
      <c r="C33" s="1493"/>
      <c r="D33" s="1493"/>
      <c r="E33" s="1493"/>
      <c r="F33" s="1493"/>
      <c r="G33" s="1493"/>
      <c r="H33" s="1493"/>
      <c r="I33" s="1493"/>
      <c r="J33" s="1493"/>
      <c r="K33" s="1493"/>
      <c r="L33" s="1493"/>
      <c r="M33" s="1493"/>
      <c r="N33" s="1493"/>
    </row>
    <row r="34" spans="1:14" ht="15.75" customHeight="1">
      <c r="A34" s="1493"/>
      <c r="B34" s="1493"/>
      <c r="C34" s="1493"/>
      <c r="D34" s="1493"/>
      <c r="E34" s="1493"/>
      <c r="F34" s="1493"/>
      <c r="G34" s="1493"/>
      <c r="H34" s="1493"/>
      <c r="I34" s="1493"/>
      <c r="J34" s="1493"/>
      <c r="K34" s="1493"/>
      <c r="L34" s="1493"/>
      <c r="M34" s="1493"/>
      <c r="N34" s="1493"/>
    </row>
    <row r="35" spans="1:14" ht="15.75" customHeight="1">
      <c r="A35" s="1493"/>
      <c r="B35" s="1493"/>
      <c r="C35" s="1493"/>
      <c r="D35" s="1493"/>
      <c r="E35" s="1493"/>
      <c r="F35" s="1493"/>
      <c r="G35" s="1493"/>
      <c r="H35" s="1493"/>
      <c r="I35" s="1493"/>
      <c r="J35" s="1493"/>
      <c r="K35" s="1493"/>
      <c r="L35" s="1493"/>
      <c r="M35" s="1493"/>
      <c r="N35" s="1493"/>
    </row>
    <row r="36" spans="1:14" ht="15.75" customHeight="1">
      <c r="A36" s="1493"/>
      <c r="B36" s="1493"/>
      <c r="C36" s="1493"/>
      <c r="D36" s="1493"/>
      <c r="E36" s="1493"/>
      <c r="F36" s="1493"/>
      <c r="G36" s="1493"/>
      <c r="H36" s="1493"/>
      <c r="I36" s="1493"/>
      <c r="J36" s="1493"/>
      <c r="K36" s="1493"/>
      <c r="L36" s="1493"/>
      <c r="M36" s="1493"/>
      <c r="N36" s="1493"/>
    </row>
    <row r="37" spans="1:14" ht="15.75" customHeight="1">
      <c r="A37" s="1493"/>
      <c r="B37" s="1493"/>
      <c r="C37" s="1493"/>
      <c r="D37" s="1493"/>
      <c r="E37" s="1493"/>
      <c r="F37" s="1493"/>
      <c r="G37" s="1493"/>
      <c r="H37" s="1493"/>
      <c r="I37" s="1493"/>
      <c r="J37" s="1493"/>
      <c r="K37" s="1493"/>
      <c r="L37" s="1493"/>
      <c r="M37" s="1493"/>
      <c r="N37" s="1493"/>
    </row>
    <row r="38" spans="1:14" ht="15.75" customHeight="1">
      <c r="A38" s="1493"/>
      <c r="B38" s="1493"/>
      <c r="C38" s="1493"/>
      <c r="D38" s="1493"/>
      <c r="E38" s="1493"/>
      <c r="F38" s="1493"/>
      <c r="G38" s="1493"/>
      <c r="H38" s="1493"/>
      <c r="I38" s="1493"/>
      <c r="J38" s="1493"/>
      <c r="K38" s="1493"/>
      <c r="L38" s="1493"/>
      <c r="M38" s="1493"/>
      <c r="N38" s="1493"/>
    </row>
    <row r="39" spans="1:14" ht="15.75" customHeight="1">
      <c r="A39" s="1493"/>
      <c r="B39" s="1493"/>
      <c r="C39" s="1493"/>
      <c r="D39" s="1493"/>
      <c r="E39" s="1493"/>
      <c r="F39" s="1493"/>
      <c r="G39" s="1493"/>
      <c r="H39" s="1493"/>
      <c r="I39" s="1493"/>
      <c r="J39" s="1493"/>
      <c r="K39" s="1493"/>
      <c r="L39" s="1493"/>
      <c r="M39" s="1493"/>
      <c r="N39" s="1493"/>
    </row>
    <row r="40" spans="1:14" ht="15.75" customHeight="1">
      <c r="A40" s="1493"/>
      <c r="B40" s="1493"/>
      <c r="C40" s="1493"/>
      <c r="D40" s="1493"/>
      <c r="E40" s="1493"/>
      <c r="F40" s="1493"/>
      <c r="G40" s="1493"/>
      <c r="H40" s="1493"/>
      <c r="I40" s="1493"/>
      <c r="J40" s="1493"/>
      <c r="K40" s="1493"/>
      <c r="L40" s="1493"/>
      <c r="M40" s="1493"/>
      <c r="N40" s="1493"/>
    </row>
    <row r="41" spans="1:14" ht="15.75" customHeight="1">
      <c r="A41" s="1493"/>
      <c r="B41" s="1493"/>
      <c r="C41" s="1493"/>
      <c r="D41" s="1493"/>
      <c r="E41" s="1493"/>
      <c r="F41" s="1493"/>
      <c r="G41" s="1493"/>
      <c r="H41" s="1493"/>
      <c r="I41" s="1493"/>
      <c r="J41" s="1493"/>
      <c r="K41" s="1493"/>
      <c r="L41" s="1493"/>
      <c r="M41" s="1493"/>
      <c r="N41" s="1493"/>
    </row>
    <row r="42" spans="1:14" ht="15.75" customHeight="1">
      <c r="A42" s="1493"/>
      <c r="B42" s="1493"/>
      <c r="C42" s="1493"/>
      <c r="D42" s="1493"/>
      <c r="E42" s="1493"/>
      <c r="F42" s="1493"/>
      <c r="G42" s="1493"/>
      <c r="H42" s="1493"/>
      <c r="I42" s="1493"/>
      <c r="J42" s="1493"/>
      <c r="K42" s="1493"/>
      <c r="L42" s="1493"/>
      <c r="M42" s="1493"/>
      <c r="N42" s="1493"/>
    </row>
    <row r="43" spans="1:14" ht="15.75" customHeight="1">
      <c r="A43" s="1493"/>
      <c r="B43" s="1493"/>
      <c r="C43" s="1493"/>
      <c r="D43" s="1493"/>
      <c r="E43" s="1493"/>
      <c r="F43" s="1493"/>
      <c r="G43" s="1493"/>
      <c r="H43" s="1493"/>
      <c r="I43" s="1493"/>
      <c r="J43" s="1493"/>
      <c r="K43" s="1493"/>
      <c r="L43" s="1493"/>
      <c r="M43" s="1493"/>
      <c r="N43" s="1493"/>
    </row>
    <row r="44" spans="1:14" ht="15.75" customHeight="1">
      <c r="A44" s="1493"/>
      <c r="B44" s="1493"/>
      <c r="C44" s="1493"/>
      <c r="D44" s="1493"/>
      <c r="E44" s="1493"/>
      <c r="F44" s="1493"/>
      <c r="G44" s="1493"/>
      <c r="H44" s="1493"/>
      <c r="I44" s="1493"/>
      <c r="J44" s="1493"/>
      <c r="K44" s="1493"/>
      <c r="L44" s="1493"/>
      <c r="M44" s="1493"/>
      <c r="N44" s="1493"/>
    </row>
    <row r="45" spans="1:14" ht="15.75" customHeight="1">
      <c r="A45" s="1493"/>
      <c r="B45" s="1493"/>
      <c r="C45" s="1493"/>
      <c r="D45" s="1493"/>
      <c r="E45" s="1493"/>
      <c r="F45" s="1493"/>
      <c r="G45" s="1493"/>
      <c r="H45" s="1493"/>
      <c r="I45" s="1493"/>
      <c r="J45" s="1493"/>
      <c r="K45" s="1493"/>
      <c r="L45" s="1493"/>
      <c r="M45" s="1493"/>
      <c r="N45" s="1493"/>
    </row>
    <row r="46" spans="1:14" ht="15.75" customHeight="1">
      <c r="A46" s="1493"/>
      <c r="B46" s="1493"/>
      <c r="C46" s="1493"/>
      <c r="D46" s="1493"/>
      <c r="E46" s="1493"/>
      <c r="F46" s="1493"/>
      <c r="G46" s="1493"/>
      <c r="H46" s="1493"/>
      <c r="I46" s="1493"/>
      <c r="J46" s="1493"/>
      <c r="K46" s="1493"/>
      <c r="L46" s="1493"/>
      <c r="M46" s="1493"/>
      <c r="N46" s="1493"/>
    </row>
    <row r="47" spans="1:14" ht="15.75" customHeight="1">
      <c r="A47" s="1493"/>
      <c r="B47" s="1493"/>
      <c r="C47" s="1493"/>
      <c r="D47" s="1493"/>
      <c r="E47" s="1493"/>
      <c r="F47" s="1493"/>
      <c r="G47" s="1493"/>
      <c r="H47" s="1493"/>
      <c r="I47" s="1493"/>
      <c r="J47" s="1493"/>
      <c r="K47" s="1493"/>
      <c r="L47" s="1493"/>
      <c r="M47" s="1493"/>
      <c r="N47" s="1493"/>
    </row>
    <row r="48" spans="1:14" ht="15.75" customHeight="1">
      <c r="A48" s="1493"/>
      <c r="B48" s="1493"/>
      <c r="C48" s="1493"/>
      <c r="D48" s="1493"/>
      <c r="E48" s="1493"/>
      <c r="F48" s="1493"/>
      <c r="G48" s="1493"/>
      <c r="H48" s="1493"/>
      <c r="I48" s="1493"/>
      <c r="J48" s="1493"/>
      <c r="K48" s="1493"/>
      <c r="L48" s="1493"/>
      <c r="M48" s="1493"/>
      <c r="N48" s="1493"/>
    </row>
    <row r="49" spans="1:14" ht="15.75" customHeight="1">
      <c r="A49" s="1493"/>
      <c r="B49" s="1493"/>
      <c r="C49" s="1493"/>
      <c r="D49" s="1493"/>
      <c r="E49" s="1493"/>
      <c r="F49" s="1493"/>
      <c r="G49" s="1493"/>
      <c r="H49" s="1493"/>
      <c r="I49" s="1493"/>
      <c r="J49" s="1493"/>
      <c r="K49" s="1493"/>
      <c r="L49" s="1493"/>
      <c r="M49" s="1493"/>
      <c r="N49" s="1493"/>
    </row>
    <row r="50" spans="1:14" ht="15.75" customHeight="1">
      <c r="A50" s="1493"/>
      <c r="B50" s="1493"/>
      <c r="C50" s="1493"/>
      <c r="D50" s="1493"/>
      <c r="E50" s="1493"/>
      <c r="F50" s="1493"/>
      <c r="G50" s="1493"/>
      <c r="H50" s="1493"/>
      <c r="I50" s="1493"/>
      <c r="J50" s="1493"/>
      <c r="K50" s="1493"/>
      <c r="L50" s="1493"/>
      <c r="M50" s="1493"/>
      <c r="N50" s="1493"/>
    </row>
    <row r="51" spans="1:14" ht="15.75" customHeight="1">
      <c r="A51" s="1493"/>
      <c r="B51" s="1493"/>
      <c r="C51" s="1493"/>
      <c r="D51" s="1493"/>
      <c r="E51" s="1493"/>
      <c r="F51" s="1493"/>
      <c r="G51" s="1493"/>
      <c r="H51" s="1493"/>
      <c r="I51" s="1493"/>
      <c r="J51" s="1493"/>
      <c r="K51" s="1493"/>
      <c r="L51" s="1493"/>
      <c r="M51" s="1493"/>
      <c r="N51" s="1493"/>
    </row>
    <row r="52" spans="1:14" ht="15.75" customHeight="1">
      <c r="A52" s="1493"/>
      <c r="B52" s="1493"/>
      <c r="C52" s="1493"/>
      <c r="D52" s="1493"/>
      <c r="E52" s="1493"/>
      <c r="F52" s="1493"/>
      <c r="G52" s="1493"/>
      <c r="H52" s="1493"/>
      <c r="I52" s="1493"/>
      <c r="J52" s="1493"/>
      <c r="K52" s="1493"/>
      <c r="L52" s="1493"/>
      <c r="M52" s="1493"/>
      <c r="N52" s="1493"/>
    </row>
    <row r="53" spans="1:14" ht="15.75" customHeight="1">
      <c r="A53" s="1493"/>
      <c r="B53" s="1493"/>
      <c r="C53" s="1493"/>
      <c r="D53" s="1493"/>
      <c r="E53" s="1493"/>
      <c r="F53" s="1493"/>
      <c r="G53" s="1493"/>
      <c r="H53" s="1493"/>
      <c r="I53" s="1493"/>
      <c r="J53" s="1493"/>
      <c r="K53" s="1493"/>
      <c r="L53" s="1493"/>
      <c r="M53" s="1493"/>
      <c r="N53" s="1493"/>
    </row>
    <row r="54" spans="1:14" ht="15.75" customHeight="1">
      <c r="A54" s="1493"/>
      <c r="B54" s="1493"/>
      <c r="C54" s="1493"/>
      <c r="D54" s="1493"/>
      <c r="E54" s="1493"/>
      <c r="F54" s="1493"/>
      <c r="G54" s="1493"/>
      <c r="H54" s="1493"/>
      <c r="I54" s="1493"/>
      <c r="J54" s="1493"/>
      <c r="K54" s="1493"/>
      <c r="L54" s="1493"/>
      <c r="M54" s="1493"/>
      <c r="N54" s="1493"/>
    </row>
    <row r="55" spans="1:14" ht="15.75" customHeight="1">
      <c r="A55" s="1493"/>
      <c r="B55" s="1493"/>
      <c r="C55" s="1493"/>
      <c r="D55" s="1493"/>
      <c r="E55" s="1493"/>
      <c r="F55" s="1493"/>
      <c r="G55" s="1493"/>
      <c r="H55" s="1493"/>
      <c r="I55" s="1493"/>
      <c r="J55" s="1493"/>
      <c r="K55" s="1493"/>
      <c r="L55" s="1493"/>
      <c r="M55" s="1493"/>
      <c r="N55" s="1493"/>
    </row>
    <row r="56" spans="1:14" ht="15.75" customHeight="1">
      <c r="A56" s="1493"/>
      <c r="B56" s="1493"/>
      <c r="C56" s="1493"/>
      <c r="D56" s="1493"/>
      <c r="E56" s="1493"/>
      <c r="F56" s="1493"/>
      <c r="G56" s="1493"/>
      <c r="H56" s="1493"/>
      <c r="I56" s="1493"/>
      <c r="J56" s="1493"/>
      <c r="K56" s="1493"/>
      <c r="L56" s="1493"/>
      <c r="M56" s="1493"/>
      <c r="N56" s="1493"/>
    </row>
    <row r="57" spans="1:14" ht="15.75" customHeight="1">
      <c r="A57" s="1493"/>
      <c r="B57" s="1493"/>
      <c r="C57" s="1493"/>
      <c r="D57" s="1493"/>
      <c r="E57" s="1493"/>
      <c r="F57" s="1493"/>
      <c r="G57" s="1493"/>
      <c r="H57" s="1493"/>
      <c r="I57" s="1493"/>
      <c r="J57" s="1493"/>
      <c r="K57" s="1493"/>
      <c r="L57" s="1493"/>
      <c r="M57" s="1493"/>
      <c r="N57" s="1493"/>
    </row>
    <row r="58" spans="1:14" ht="15.75" customHeight="1">
      <c r="A58" s="1493"/>
      <c r="B58" s="1493"/>
      <c r="C58" s="1493"/>
      <c r="D58" s="1493"/>
      <c r="E58" s="1493"/>
      <c r="F58" s="1493"/>
      <c r="G58" s="1493"/>
      <c r="H58" s="1493"/>
      <c r="I58" s="1493"/>
      <c r="J58" s="1493"/>
      <c r="K58" s="1493"/>
      <c r="L58" s="1493"/>
      <c r="M58" s="1493"/>
      <c r="N58" s="1493"/>
    </row>
    <row r="59" spans="1:14" ht="15.75" customHeight="1">
      <c r="A59" s="1493"/>
      <c r="B59" s="1493"/>
      <c r="C59" s="1493"/>
      <c r="D59" s="1493"/>
      <c r="E59" s="1493"/>
      <c r="F59" s="1493"/>
      <c r="G59" s="1493"/>
      <c r="H59" s="1493"/>
      <c r="I59" s="1493"/>
      <c r="J59" s="1493"/>
      <c r="K59" s="1493"/>
      <c r="L59" s="1493"/>
      <c r="M59" s="1493"/>
      <c r="N59" s="1493"/>
    </row>
    <row r="60" spans="1:14" ht="15.75" customHeight="1">
      <c r="A60" s="1493"/>
      <c r="B60" s="1493"/>
      <c r="C60" s="1493"/>
      <c r="D60" s="1493"/>
      <c r="E60" s="1493"/>
      <c r="F60" s="1493"/>
      <c r="G60" s="1493"/>
      <c r="H60" s="1493"/>
      <c r="I60" s="1493"/>
      <c r="J60" s="1493"/>
      <c r="K60" s="1493"/>
      <c r="L60" s="1493"/>
      <c r="M60" s="1493"/>
      <c r="N60" s="1493"/>
    </row>
    <row r="61" spans="1:14" ht="15.75" customHeight="1">
      <c r="A61" s="1493"/>
      <c r="B61" s="1493"/>
      <c r="C61" s="1493"/>
      <c r="D61" s="1493"/>
      <c r="E61" s="1493"/>
      <c r="F61" s="1493"/>
      <c r="G61" s="1493"/>
      <c r="H61" s="1493"/>
      <c r="I61" s="1493"/>
      <c r="J61" s="1493"/>
      <c r="K61" s="1493"/>
      <c r="L61" s="1493"/>
      <c r="M61" s="1493"/>
      <c r="N61" s="1493"/>
    </row>
    <row r="62" spans="1:14" ht="15.75" customHeight="1">
      <c r="A62" s="1493"/>
      <c r="B62" s="1493"/>
      <c r="C62" s="1493"/>
      <c r="D62" s="1493"/>
      <c r="E62" s="1493"/>
      <c r="F62" s="1493"/>
      <c r="G62" s="1493"/>
      <c r="H62" s="1493"/>
      <c r="I62" s="1493"/>
      <c r="J62" s="1493"/>
      <c r="K62" s="1493"/>
      <c r="L62" s="1493"/>
      <c r="M62" s="1493"/>
      <c r="N62" s="1493"/>
    </row>
    <row r="63" spans="1:14" ht="15.75" customHeight="1">
      <c r="A63" s="1493"/>
      <c r="B63" s="1493"/>
      <c r="C63" s="1493"/>
      <c r="D63" s="1493"/>
      <c r="E63" s="1493"/>
      <c r="F63" s="1493"/>
      <c r="G63" s="1493"/>
      <c r="H63" s="1493"/>
      <c r="I63" s="1493"/>
      <c r="J63" s="1493"/>
      <c r="K63" s="1493"/>
      <c r="L63" s="1493"/>
      <c r="M63" s="1493"/>
      <c r="N63" s="1493"/>
    </row>
    <row r="64" spans="1:14" ht="15.75" customHeight="1">
      <c r="A64" s="1493"/>
      <c r="B64" s="1493"/>
      <c r="C64" s="1493"/>
      <c r="D64" s="1493"/>
      <c r="E64" s="1493"/>
      <c r="F64" s="1493"/>
      <c r="G64" s="1493"/>
      <c r="H64" s="1493"/>
      <c r="I64" s="1493"/>
      <c r="J64" s="1493"/>
      <c r="K64" s="1493"/>
      <c r="L64" s="1493"/>
      <c r="M64" s="1493"/>
      <c r="N64" s="1493"/>
    </row>
    <row r="65" spans="1:14" ht="15.75" customHeight="1">
      <c r="A65" s="1493"/>
      <c r="B65" s="1493"/>
      <c r="C65" s="1493"/>
      <c r="D65" s="1493"/>
      <c r="E65" s="1493"/>
      <c r="F65" s="1493"/>
      <c r="G65" s="1493"/>
      <c r="H65" s="1493"/>
      <c r="I65" s="1493"/>
      <c r="J65" s="1493"/>
      <c r="K65" s="1493"/>
      <c r="L65" s="1493"/>
      <c r="M65" s="1493"/>
      <c r="N65" s="1493"/>
    </row>
    <row r="66" spans="1:14" ht="15.75" customHeight="1">
      <c r="A66" s="1493"/>
      <c r="B66" s="1493"/>
      <c r="C66" s="1493"/>
      <c r="D66" s="1493"/>
      <c r="E66" s="1493"/>
      <c r="F66" s="1493"/>
      <c r="G66" s="1493"/>
      <c r="H66" s="1493"/>
      <c r="I66" s="1493"/>
      <c r="J66" s="1493"/>
      <c r="K66" s="1493"/>
      <c r="L66" s="1493"/>
      <c r="M66" s="1493"/>
      <c r="N66" s="1493"/>
    </row>
    <row r="67" spans="1:14" ht="15.75" customHeight="1">
      <c r="A67" s="1493"/>
      <c r="B67" s="1493"/>
      <c r="C67" s="1493"/>
      <c r="D67" s="1493"/>
      <c r="E67" s="1493"/>
      <c r="F67" s="1493"/>
      <c r="G67" s="1493"/>
      <c r="H67" s="1493"/>
      <c r="I67" s="1493"/>
      <c r="J67" s="1493"/>
      <c r="K67" s="1493"/>
      <c r="L67" s="1493"/>
      <c r="M67" s="1493"/>
      <c r="N67" s="1493"/>
    </row>
    <row r="68" spans="1:14" ht="15.75" customHeight="1">
      <c r="A68" s="1493"/>
      <c r="B68" s="1493"/>
      <c r="C68" s="1493"/>
      <c r="D68" s="1493"/>
      <c r="E68" s="1493"/>
      <c r="F68" s="1493"/>
      <c r="G68" s="1493"/>
      <c r="H68" s="1493"/>
      <c r="I68" s="1493"/>
      <c r="J68" s="1493"/>
      <c r="K68" s="1493"/>
      <c r="L68" s="1493"/>
      <c r="M68" s="1493"/>
      <c r="N68" s="1493"/>
    </row>
    <row r="69" spans="1:14" ht="15.75" customHeight="1">
      <c r="A69" s="1493"/>
      <c r="B69" s="1493"/>
      <c r="C69" s="1493"/>
      <c r="D69" s="1493"/>
      <c r="E69" s="1493"/>
      <c r="F69" s="1493"/>
      <c r="G69" s="1493"/>
      <c r="H69" s="1493"/>
      <c r="I69" s="1493"/>
      <c r="J69" s="1493"/>
      <c r="K69" s="1493"/>
      <c r="L69" s="1493"/>
      <c r="M69" s="1493"/>
      <c r="N69" s="1493"/>
    </row>
    <row r="70" spans="1:14" ht="15.75" customHeight="1">
      <c r="A70" s="1493"/>
      <c r="B70" s="1493"/>
      <c r="C70" s="1493"/>
      <c r="D70" s="1493"/>
      <c r="E70" s="1493"/>
      <c r="F70" s="1493"/>
      <c r="G70" s="1493"/>
      <c r="H70" s="1493"/>
      <c r="I70" s="1493"/>
      <c r="J70" s="1493"/>
      <c r="K70" s="1493"/>
      <c r="L70" s="1493"/>
      <c r="M70" s="1493"/>
      <c r="N70" s="1493"/>
    </row>
    <row r="71" spans="1:14" ht="15.75" customHeight="1">
      <c r="A71" s="1493"/>
      <c r="B71" s="1493"/>
      <c r="C71" s="1493"/>
      <c r="D71" s="1493"/>
      <c r="E71" s="1493"/>
      <c r="F71" s="1493"/>
      <c r="G71" s="1493"/>
      <c r="H71" s="1493"/>
      <c r="I71" s="1493"/>
      <c r="J71" s="1493"/>
      <c r="K71" s="1493"/>
      <c r="L71" s="1493"/>
      <c r="M71" s="1493"/>
      <c r="N71" s="1493"/>
    </row>
    <row r="72" spans="1:14" ht="15.75" customHeight="1">
      <c r="A72" s="1493"/>
      <c r="B72" s="1493"/>
      <c r="C72" s="1493"/>
      <c r="D72" s="1493"/>
      <c r="E72" s="1493"/>
      <c r="F72" s="1493"/>
      <c r="G72" s="1493"/>
      <c r="H72" s="1493"/>
      <c r="I72" s="1493"/>
      <c r="J72" s="1493"/>
      <c r="K72" s="1493"/>
      <c r="L72" s="1493"/>
      <c r="M72" s="1493"/>
      <c r="N72" s="1493"/>
    </row>
    <row r="73" spans="1:14" ht="15.75" customHeight="1">
      <c r="A73" s="1493"/>
      <c r="B73" s="1493"/>
      <c r="C73" s="1493"/>
      <c r="D73" s="1493"/>
      <c r="E73" s="1493"/>
      <c r="F73" s="1493"/>
      <c r="G73" s="1493"/>
      <c r="H73" s="1493"/>
      <c r="I73" s="1493"/>
      <c r="J73" s="1493"/>
      <c r="K73" s="1493"/>
      <c r="L73" s="1493"/>
      <c r="M73" s="1493"/>
      <c r="N73" s="1493"/>
    </row>
    <row r="74" spans="1:14" ht="15.75" customHeight="1">
      <c r="A74" s="1493"/>
      <c r="B74" s="1493"/>
      <c r="C74" s="1493"/>
      <c r="D74" s="1493"/>
      <c r="E74" s="1493"/>
      <c r="F74" s="1493"/>
      <c r="G74" s="1493"/>
      <c r="H74" s="1493"/>
      <c r="I74" s="1493"/>
      <c r="J74" s="1493"/>
      <c r="K74" s="1493"/>
      <c r="L74" s="1493"/>
      <c r="M74" s="1493"/>
      <c r="N74" s="1493"/>
    </row>
    <row r="75" spans="1:14" ht="15.75" customHeight="1">
      <c r="A75" s="1493"/>
      <c r="B75" s="1493"/>
      <c r="C75" s="1493"/>
      <c r="D75" s="1493"/>
      <c r="E75" s="1493"/>
      <c r="F75" s="1493"/>
      <c r="G75" s="1493"/>
      <c r="H75" s="1493"/>
      <c r="I75" s="1493"/>
      <c r="J75" s="1493"/>
      <c r="K75" s="1493"/>
      <c r="L75" s="1493"/>
      <c r="M75" s="1493"/>
      <c r="N75" s="1493"/>
    </row>
    <row r="76" spans="1:14" ht="15.75" customHeight="1">
      <c r="A76" s="1493"/>
      <c r="B76" s="1493"/>
      <c r="C76" s="1493"/>
      <c r="D76" s="1493"/>
      <c r="E76" s="1493"/>
      <c r="F76" s="1493"/>
      <c r="G76" s="1493"/>
      <c r="H76" s="1493"/>
      <c r="I76" s="1493"/>
      <c r="J76" s="1493"/>
      <c r="K76" s="1493"/>
      <c r="L76" s="1493"/>
      <c r="M76" s="1493"/>
      <c r="N76" s="1493"/>
    </row>
    <row r="77" spans="1:14" ht="15.75" customHeight="1">
      <c r="A77" s="1493"/>
      <c r="B77" s="1493"/>
      <c r="C77" s="1493"/>
      <c r="D77" s="1493"/>
      <c r="E77" s="1493"/>
      <c r="F77" s="1493"/>
      <c r="G77" s="1493"/>
      <c r="H77" s="1493"/>
      <c r="I77" s="1493"/>
      <c r="J77" s="1493"/>
      <c r="K77" s="1493"/>
      <c r="L77" s="1493"/>
      <c r="M77" s="1493"/>
      <c r="N77" s="1493"/>
    </row>
    <row r="78" spans="1:14" ht="15.75" customHeight="1">
      <c r="A78" s="1493"/>
      <c r="B78" s="1493"/>
      <c r="C78" s="1493"/>
      <c r="D78" s="1493"/>
      <c r="E78" s="1493"/>
      <c r="F78" s="1493"/>
      <c r="G78" s="1493"/>
      <c r="H78" s="1493"/>
      <c r="I78" s="1493"/>
      <c r="J78" s="1493"/>
      <c r="K78" s="1493"/>
      <c r="L78" s="1493"/>
      <c r="M78" s="1493"/>
      <c r="N78" s="1493"/>
    </row>
    <row r="79" spans="1:14" ht="15.75" customHeight="1">
      <c r="A79" s="1493"/>
      <c r="B79" s="1493"/>
      <c r="C79" s="1493"/>
      <c r="D79" s="1493"/>
      <c r="E79" s="1493"/>
      <c r="F79" s="1493"/>
      <c r="G79" s="1493"/>
      <c r="H79" s="1493"/>
      <c r="I79" s="1493"/>
      <c r="J79" s="1493"/>
      <c r="K79" s="1493"/>
      <c r="L79" s="1493"/>
      <c r="M79" s="1493"/>
      <c r="N79" s="1493"/>
    </row>
    <row r="80" spans="1:14" ht="15.75" customHeight="1">
      <c r="A80" s="1493"/>
      <c r="B80" s="1493"/>
      <c r="C80" s="1493"/>
      <c r="D80" s="1493"/>
      <c r="E80" s="1493"/>
      <c r="F80" s="1493"/>
      <c r="G80" s="1493"/>
      <c r="H80" s="1493"/>
      <c r="I80" s="1493"/>
      <c r="J80" s="1493"/>
      <c r="K80" s="1493"/>
      <c r="L80" s="1493"/>
      <c r="M80" s="1493"/>
      <c r="N80" s="1493"/>
    </row>
    <row r="81" spans="1:14" ht="15.75" customHeight="1">
      <c r="A81" s="1493"/>
      <c r="B81" s="1493"/>
      <c r="C81" s="1493"/>
      <c r="D81" s="1493"/>
      <c r="E81" s="1493"/>
      <c r="F81" s="1493"/>
      <c r="G81" s="1493"/>
      <c r="H81" s="1493"/>
      <c r="I81" s="1493"/>
      <c r="J81" s="1493"/>
      <c r="K81" s="1493"/>
      <c r="L81" s="1493"/>
      <c r="M81" s="1493"/>
      <c r="N81" s="1493"/>
    </row>
    <row r="82" spans="1:14" ht="15.75" customHeight="1">
      <c r="A82" s="1493"/>
      <c r="B82" s="1493"/>
      <c r="C82" s="1493"/>
      <c r="D82" s="1493"/>
      <c r="E82" s="1493"/>
      <c r="F82" s="1493"/>
      <c r="G82" s="1493"/>
      <c r="H82" s="1493"/>
      <c r="I82" s="1493"/>
      <c r="J82" s="1493"/>
      <c r="K82" s="1493"/>
      <c r="L82" s="1493"/>
      <c r="M82" s="1493"/>
      <c r="N82" s="1493"/>
    </row>
    <row r="83" spans="1:14" ht="15.75" customHeight="1">
      <c r="A83" s="1493"/>
      <c r="B83" s="1493"/>
      <c r="C83" s="1493"/>
      <c r="D83" s="1493"/>
      <c r="E83" s="1493"/>
      <c r="F83" s="1493"/>
      <c r="G83" s="1493"/>
      <c r="H83" s="1493"/>
      <c r="I83" s="1493"/>
      <c r="J83" s="1493"/>
      <c r="K83" s="1493"/>
      <c r="L83" s="1493"/>
      <c r="M83" s="1493"/>
      <c r="N83" s="1493"/>
    </row>
    <row r="84" spans="1:14" ht="15.75" customHeight="1">
      <c r="A84" s="1493"/>
      <c r="B84" s="1493"/>
      <c r="C84" s="1493"/>
      <c r="D84" s="1493"/>
      <c r="E84" s="1493"/>
      <c r="F84" s="1493"/>
      <c r="G84" s="1493"/>
      <c r="H84" s="1493"/>
      <c r="I84" s="1493"/>
      <c r="J84" s="1493"/>
      <c r="K84" s="1493"/>
      <c r="L84" s="1493"/>
      <c r="M84" s="1493"/>
      <c r="N84" s="1493"/>
    </row>
    <row r="85" spans="1:14" ht="15.75" customHeight="1">
      <c r="A85" s="1493"/>
      <c r="B85" s="1493"/>
      <c r="C85" s="1493"/>
      <c r="D85" s="1493"/>
      <c r="E85" s="1493"/>
      <c r="F85" s="1493"/>
      <c r="G85" s="1493"/>
      <c r="H85" s="1493"/>
      <c r="I85" s="1493"/>
      <c r="J85" s="1493"/>
      <c r="K85" s="1493"/>
      <c r="L85" s="1493"/>
      <c r="M85" s="1493"/>
      <c r="N85" s="1493"/>
    </row>
    <row r="86" spans="1:14" ht="15.75" customHeight="1">
      <c r="A86" s="1493"/>
      <c r="B86" s="1493"/>
      <c r="C86" s="1493"/>
      <c r="D86" s="1493"/>
      <c r="E86" s="1493"/>
      <c r="F86" s="1493"/>
      <c r="G86" s="1493"/>
      <c r="H86" s="1493"/>
      <c r="I86" s="1493"/>
      <c r="J86" s="1493"/>
      <c r="K86" s="1493"/>
      <c r="L86" s="1493"/>
      <c r="M86" s="1493"/>
      <c r="N86" s="1493"/>
    </row>
    <row r="87" spans="1:14" ht="15.75" customHeight="1">
      <c r="A87" s="1493"/>
      <c r="B87" s="1493"/>
      <c r="C87" s="1493"/>
      <c r="D87" s="1493"/>
      <c r="E87" s="1493"/>
      <c r="F87" s="1493"/>
      <c r="G87" s="1493"/>
      <c r="H87" s="1493"/>
      <c r="I87" s="1493"/>
      <c r="J87" s="1493"/>
      <c r="K87" s="1493"/>
      <c r="L87" s="1493"/>
      <c r="M87" s="1493"/>
      <c r="N87" s="1493"/>
    </row>
    <row r="88" spans="1:14" ht="15.75" customHeight="1">
      <c r="A88" s="1493"/>
      <c r="B88" s="1493"/>
      <c r="C88" s="1493"/>
      <c r="D88" s="1493"/>
      <c r="E88" s="1493"/>
      <c r="F88" s="1493"/>
      <c r="G88" s="1493"/>
      <c r="H88" s="1493"/>
      <c r="I88" s="1493"/>
      <c r="J88" s="1493"/>
      <c r="K88" s="1493"/>
      <c r="L88" s="1493"/>
      <c r="M88" s="1493"/>
      <c r="N88" s="1493"/>
    </row>
    <row r="89" spans="1:14" ht="15.75" customHeight="1">
      <c r="A89" s="1493"/>
      <c r="B89" s="1493"/>
      <c r="C89" s="1493"/>
      <c r="D89" s="1493"/>
      <c r="E89" s="1493"/>
      <c r="F89" s="1493"/>
      <c r="G89" s="1493"/>
      <c r="H89" s="1493"/>
      <c r="I89" s="1493"/>
      <c r="J89" s="1493"/>
      <c r="K89" s="1493"/>
      <c r="L89" s="1493"/>
      <c r="M89" s="1493"/>
      <c r="N89" s="1493"/>
    </row>
    <row r="90" spans="1:14" ht="15.75" customHeight="1">
      <c r="A90" s="1493"/>
      <c r="B90" s="1493"/>
      <c r="C90" s="1493"/>
      <c r="D90" s="1493"/>
      <c r="E90" s="1493"/>
      <c r="F90" s="1493"/>
      <c r="G90" s="1493"/>
      <c r="H90" s="1493"/>
      <c r="I90" s="1493"/>
      <c r="J90" s="1493"/>
      <c r="K90" s="1493"/>
      <c r="L90" s="1493"/>
      <c r="M90" s="1493"/>
      <c r="N90" s="1493"/>
    </row>
    <row r="91" spans="1:14" ht="15.75" customHeight="1">
      <c r="A91" s="1493"/>
      <c r="B91" s="1493"/>
      <c r="C91" s="1493"/>
      <c r="D91" s="1493"/>
      <c r="E91" s="1493"/>
      <c r="F91" s="1493"/>
      <c r="G91" s="1493"/>
      <c r="H91" s="1493"/>
      <c r="I91" s="1493"/>
      <c r="J91" s="1493"/>
      <c r="K91" s="1493"/>
      <c r="L91" s="1493"/>
      <c r="M91" s="1493"/>
      <c r="N91" s="1493"/>
    </row>
    <row r="92" spans="1:14" ht="15.75" customHeight="1">
      <c r="A92" s="1493"/>
      <c r="B92" s="1493"/>
      <c r="C92" s="1493"/>
      <c r="D92" s="1493"/>
      <c r="E92" s="1493"/>
      <c r="F92" s="1493"/>
      <c r="G92" s="1493"/>
      <c r="H92" s="1493"/>
      <c r="I92" s="1493"/>
      <c r="J92" s="1493"/>
      <c r="K92" s="1493"/>
      <c r="L92" s="1493"/>
      <c r="M92" s="1493"/>
      <c r="N92" s="1493"/>
    </row>
    <row r="93" spans="1:14" ht="15.75" customHeight="1">
      <c r="A93" s="1493"/>
      <c r="B93" s="1493"/>
      <c r="C93" s="1493"/>
      <c r="D93" s="1493"/>
      <c r="E93" s="1493"/>
      <c r="F93" s="1493"/>
      <c r="G93" s="1493"/>
      <c r="H93" s="1493"/>
      <c r="I93" s="1493"/>
      <c r="J93" s="1493"/>
      <c r="K93" s="1493"/>
      <c r="L93" s="1493"/>
      <c r="M93" s="1493"/>
      <c r="N93" s="1493"/>
    </row>
    <row r="94" spans="1:14" ht="15.75" customHeight="1">
      <c r="A94" s="1493"/>
      <c r="B94" s="1493"/>
      <c r="C94" s="1493"/>
      <c r="D94" s="1493"/>
      <c r="E94" s="1493"/>
      <c r="F94" s="1493"/>
      <c r="G94" s="1493"/>
      <c r="H94" s="1493"/>
      <c r="I94" s="1493"/>
      <c r="J94" s="1493"/>
      <c r="K94" s="1493"/>
      <c r="L94" s="1493"/>
      <c r="M94" s="1493"/>
      <c r="N94" s="1493"/>
    </row>
    <row r="95" spans="1:14" ht="15.75" customHeight="1">
      <c r="A95" s="1493"/>
      <c r="B95" s="1493"/>
      <c r="C95" s="1493"/>
      <c r="D95" s="1493"/>
      <c r="E95" s="1493"/>
      <c r="F95" s="1493"/>
      <c r="G95" s="1493"/>
      <c r="H95" s="1493"/>
      <c r="I95" s="1493"/>
      <c r="J95" s="1493"/>
      <c r="K95" s="1493"/>
      <c r="L95" s="1493"/>
      <c r="M95" s="1493"/>
      <c r="N95" s="1493"/>
    </row>
    <row r="96" spans="1:14" ht="15.75" customHeight="1">
      <c r="A96" s="1493"/>
      <c r="B96" s="1493"/>
      <c r="C96" s="1493"/>
      <c r="D96" s="1493"/>
      <c r="E96" s="1493"/>
      <c r="F96" s="1493"/>
      <c r="G96" s="1493"/>
      <c r="H96" s="1493"/>
      <c r="I96" s="1493"/>
      <c r="J96" s="1493"/>
      <c r="K96" s="1493"/>
      <c r="L96" s="1493"/>
      <c r="M96" s="1493"/>
      <c r="N96" s="1493"/>
    </row>
    <row r="97" spans="1:14" ht="15.75" customHeight="1">
      <c r="A97" s="1493"/>
      <c r="B97" s="1493"/>
      <c r="C97" s="1493"/>
      <c r="D97" s="1493"/>
      <c r="E97" s="1493"/>
      <c r="F97" s="1493"/>
      <c r="G97" s="1493"/>
      <c r="H97" s="1493"/>
      <c r="I97" s="1493"/>
      <c r="J97" s="1493"/>
      <c r="K97" s="1493"/>
      <c r="L97" s="1493"/>
      <c r="M97" s="1493"/>
      <c r="N97" s="1493"/>
    </row>
    <row r="98" spans="1:14" ht="15.75" customHeight="1">
      <c r="A98" s="1493"/>
      <c r="B98" s="1493"/>
      <c r="C98" s="1493"/>
      <c r="D98" s="1493"/>
      <c r="E98" s="1493"/>
      <c r="F98" s="1493"/>
      <c r="G98" s="1493"/>
      <c r="H98" s="1493"/>
      <c r="I98" s="1493"/>
      <c r="J98" s="1493"/>
      <c r="K98" s="1493"/>
      <c r="L98" s="1493"/>
      <c r="M98" s="1493"/>
      <c r="N98" s="1493"/>
    </row>
    <row r="99" spans="1:14" ht="15.75" customHeight="1">
      <c r="A99" s="1493"/>
      <c r="B99" s="1493"/>
      <c r="C99" s="1493"/>
      <c r="D99" s="1493"/>
      <c r="E99" s="1493"/>
      <c r="F99" s="1493"/>
      <c r="G99" s="1493"/>
      <c r="H99" s="1493"/>
      <c r="I99" s="1493"/>
      <c r="J99" s="1493"/>
      <c r="K99" s="1493"/>
      <c r="L99" s="1493"/>
      <c r="M99" s="1493"/>
      <c r="N99" s="1493"/>
    </row>
    <row r="100" spans="1:14" ht="15.75" customHeight="1">
      <c r="A100" s="1493"/>
      <c r="B100" s="1493"/>
      <c r="C100" s="1493"/>
      <c r="D100" s="1493"/>
      <c r="E100" s="1493"/>
      <c r="F100" s="1493"/>
      <c r="G100" s="1493"/>
      <c r="H100" s="1493"/>
      <c r="I100" s="1493"/>
      <c r="J100" s="1493"/>
      <c r="K100" s="1493"/>
      <c r="L100" s="1493"/>
      <c r="M100" s="1493"/>
      <c r="N100" s="1493"/>
    </row>
    <row r="101" spans="1:14" ht="15.75" customHeight="1">
      <c r="A101" s="1493"/>
      <c r="B101" s="1493"/>
      <c r="C101" s="1493"/>
      <c r="D101" s="1493"/>
      <c r="E101" s="1493"/>
      <c r="F101" s="1493"/>
      <c r="G101" s="1493"/>
      <c r="H101" s="1493"/>
      <c r="I101" s="1493"/>
      <c r="J101" s="1493"/>
      <c r="K101" s="1493"/>
      <c r="L101" s="1493"/>
      <c r="M101" s="1493"/>
      <c r="N101" s="1493"/>
    </row>
    <row r="102" spans="1:14" ht="15.75" customHeight="1">
      <c r="A102" s="1493"/>
      <c r="B102" s="1493"/>
      <c r="C102" s="1493"/>
      <c r="D102" s="1493"/>
      <c r="E102" s="1493"/>
      <c r="F102" s="1493"/>
      <c r="G102" s="1493"/>
      <c r="H102" s="1493"/>
      <c r="I102" s="1493"/>
      <c r="J102" s="1493"/>
      <c r="K102" s="1493"/>
      <c r="L102" s="1493"/>
      <c r="M102" s="1493"/>
      <c r="N102" s="1493"/>
    </row>
    <row r="103" spans="1:14" ht="15.75" customHeight="1">
      <c r="A103" s="1493"/>
      <c r="B103" s="1493"/>
      <c r="C103" s="1493"/>
      <c r="D103" s="1493"/>
      <c r="E103" s="1493"/>
      <c r="F103" s="1493"/>
      <c r="G103" s="1493"/>
      <c r="H103" s="1493"/>
      <c r="I103" s="1493"/>
      <c r="J103" s="1493"/>
      <c r="K103" s="1493"/>
      <c r="L103" s="1493"/>
      <c r="M103" s="1493"/>
      <c r="N103" s="1493"/>
    </row>
    <row r="104" spans="1:14" ht="15.75" customHeight="1">
      <c r="A104" s="1493"/>
      <c r="B104" s="1493"/>
      <c r="C104" s="1493"/>
      <c r="D104" s="1493"/>
      <c r="E104" s="1493"/>
      <c r="F104" s="1493"/>
      <c r="G104" s="1493"/>
      <c r="H104" s="1493"/>
      <c r="I104" s="1493"/>
      <c r="J104" s="1493"/>
      <c r="K104" s="1493"/>
      <c r="L104" s="1493"/>
      <c r="M104" s="1493"/>
      <c r="N104" s="1493"/>
    </row>
    <row r="105" spans="1:14" ht="15.75" customHeight="1">
      <c r="A105" s="1493"/>
      <c r="B105" s="1493"/>
      <c r="C105" s="1493"/>
      <c r="D105" s="1493"/>
      <c r="E105" s="1493"/>
      <c r="F105" s="1493"/>
      <c r="G105" s="1493"/>
      <c r="H105" s="1493"/>
      <c r="I105" s="1493"/>
      <c r="J105" s="1493"/>
      <c r="K105" s="1493"/>
      <c r="L105" s="1493"/>
      <c r="M105" s="1493"/>
      <c r="N105" s="1493"/>
    </row>
    <row r="106" spans="1:14" ht="15.75" customHeight="1">
      <c r="A106" s="1493"/>
      <c r="B106" s="1493"/>
      <c r="C106" s="1493"/>
      <c r="D106" s="1493"/>
      <c r="E106" s="1493"/>
      <c r="F106" s="1493"/>
      <c r="G106" s="1493"/>
      <c r="H106" s="1493"/>
      <c r="I106" s="1493"/>
      <c r="J106" s="1493"/>
      <c r="K106" s="1493"/>
      <c r="L106" s="1493"/>
      <c r="M106" s="1493"/>
      <c r="N106" s="1493"/>
    </row>
    <row r="107" spans="1:14" ht="15.75" customHeight="1">
      <c r="A107" s="1493"/>
      <c r="B107" s="1493"/>
      <c r="C107" s="1493"/>
      <c r="D107" s="1493"/>
      <c r="E107" s="1493"/>
      <c r="F107" s="1493"/>
      <c r="G107" s="1493"/>
      <c r="H107" s="1493"/>
      <c r="I107" s="1493"/>
      <c r="J107" s="1493"/>
      <c r="K107" s="1493"/>
      <c r="L107" s="1493"/>
      <c r="M107" s="1493"/>
      <c r="N107" s="1493"/>
    </row>
    <row r="108" spans="1:14" ht="15.75" customHeight="1">
      <c r="A108" s="1493"/>
      <c r="B108" s="1493"/>
      <c r="C108" s="1493"/>
      <c r="D108" s="1493"/>
      <c r="E108" s="1493"/>
      <c r="F108" s="1493"/>
      <c r="G108" s="1493"/>
      <c r="H108" s="1493"/>
      <c r="I108" s="1493"/>
      <c r="J108" s="1493"/>
      <c r="K108" s="1493"/>
      <c r="L108" s="1493"/>
      <c r="M108" s="1493"/>
      <c r="N108" s="1493"/>
    </row>
    <row r="109" spans="1:14" ht="15.75" customHeight="1">
      <c r="A109" s="1493"/>
      <c r="B109" s="1493"/>
      <c r="C109" s="1493"/>
      <c r="D109" s="1493"/>
      <c r="E109" s="1493"/>
      <c r="F109" s="1493"/>
      <c r="G109" s="1493"/>
      <c r="H109" s="1493"/>
      <c r="I109" s="1493"/>
      <c r="J109" s="1493"/>
      <c r="K109" s="1493"/>
      <c r="L109" s="1493"/>
      <c r="M109" s="1493"/>
      <c r="N109" s="1493"/>
    </row>
    <row r="110" spans="1:14" ht="15.75" customHeight="1">
      <c r="A110" s="1493"/>
      <c r="B110" s="1493"/>
      <c r="C110" s="1493"/>
      <c r="D110" s="1493"/>
      <c r="E110" s="1493"/>
      <c r="F110" s="1493"/>
      <c r="G110" s="1493"/>
      <c r="H110" s="1493"/>
      <c r="I110" s="1493"/>
      <c r="J110" s="1493"/>
      <c r="K110" s="1493"/>
      <c r="L110" s="1493"/>
      <c r="M110" s="1493"/>
      <c r="N110" s="1493"/>
    </row>
    <row r="111" spans="1:14" ht="15.75" customHeight="1">
      <c r="A111" s="1493"/>
      <c r="B111" s="1493"/>
      <c r="C111" s="1493"/>
      <c r="D111" s="1493"/>
      <c r="E111" s="1493"/>
      <c r="F111" s="1493"/>
      <c r="G111" s="1493"/>
      <c r="H111" s="1493"/>
      <c r="I111" s="1493"/>
      <c r="J111" s="1493"/>
      <c r="K111" s="1493"/>
      <c r="L111" s="1493"/>
      <c r="M111" s="1493"/>
      <c r="N111" s="1493"/>
    </row>
    <row r="112" spans="1:14" ht="15.75" customHeight="1">
      <c r="A112" s="1493"/>
      <c r="B112" s="1493"/>
      <c r="C112" s="1493"/>
      <c r="D112" s="1493"/>
      <c r="E112" s="1493"/>
      <c r="F112" s="1493"/>
      <c r="G112" s="1493"/>
      <c r="H112" s="1493"/>
      <c r="I112" s="1493"/>
      <c r="J112" s="1493"/>
      <c r="K112" s="1493"/>
      <c r="L112" s="1493"/>
      <c r="M112" s="1493"/>
      <c r="N112" s="1493"/>
    </row>
    <row r="113" spans="1:14" ht="15.75" customHeight="1">
      <c r="A113" s="1493"/>
      <c r="B113" s="1493"/>
      <c r="C113" s="1493"/>
      <c r="D113" s="1493"/>
      <c r="E113" s="1493"/>
      <c r="F113" s="1493"/>
      <c r="G113" s="1493"/>
      <c r="H113" s="1493"/>
      <c r="I113" s="1493"/>
      <c r="J113" s="1493"/>
      <c r="K113" s="1493"/>
      <c r="L113" s="1493"/>
      <c r="M113" s="1493"/>
      <c r="N113" s="1493"/>
    </row>
    <row r="114" spans="1:14" ht="15.75" customHeight="1">
      <c r="A114" s="1493"/>
      <c r="B114" s="1493"/>
      <c r="C114" s="1493"/>
      <c r="D114" s="1493"/>
      <c r="E114" s="1493"/>
      <c r="F114" s="1493"/>
      <c r="G114" s="1493"/>
      <c r="H114" s="1493"/>
      <c r="I114" s="1493"/>
      <c r="J114" s="1493"/>
      <c r="K114" s="1493"/>
      <c r="L114" s="1493"/>
      <c r="M114" s="1493"/>
      <c r="N114" s="1493"/>
    </row>
    <row r="115" spans="1:14" ht="15.75" customHeight="1">
      <c r="A115" s="1493"/>
      <c r="B115" s="1493"/>
      <c r="C115" s="1493"/>
      <c r="D115" s="1493"/>
      <c r="E115" s="1493"/>
      <c r="F115" s="1493"/>
      <c r="G115" s="1493"/>
      <c r="H115" s="1493"/>
      <c r="I115" s="1493"/>
      <c r="J115" s="1493"/>
      <c r="K115" s="1493"/>
      <c r="L115" s="1493"/>
      <c r="M115" s="1493"/>
      <c r="N115" s="1493"/>
    </row>
    <row r="116" spans="1:14" ht="15.75" customHeight="1">
      <c r="A116" s="1493"/>
      <c r="B116" s="1493"/>
      <c r="C116" s="1493"/>
      <c r="D116" s="1493"/>
      <c r="E116" s="1493"/>
      <c r="F116" s="1493"/>
      <c r="G116" s="1493"/>
      <c r="H116" s="1493"/>
      <c r="I116" s="1493"/>
      <c r="J116" s="1493"/>
      <c r="K116" s="1493"/>
      <c r="L116" s="1493"/>
      <c r="M116" s="1493"/>
      <c r="N116" s="1493"/>
    </row>
    <row r="117" spans="1:14" ht="15.75" customHeight="1">
      <c r="A117" s="1493"/>
      <c r="B117" s="1493"/>
      <c r="C117" s="1493"/>
      <c r="D117" s="1493"/>
      <c r="E117" s="1493"/>
      <c r="F117" s="1493"/>
      <c r="G117" s="1493"/>
      <c r="H117" s="1493"/>
      <c r="I117" s="1493"/>
      <c r="J117" s="1493"/>
      <c r="K117" s="1493"/>
      <c r="L117" s="1493"/>
      <c r="M117" s="1493"/>
      <c r="N117" s="1493"/>
    </row>
    <row r="118" spans="1:14" ht="15.75" customHeight="1">
      <c r="A118" s="1493"/>
      <c r="B118" s="1493"/>
      <c r="C118" s="1493"/>
      <c r="D118" s="1493"/>
      <c r="E118" s="1493"/>
      <c r="F118" s="1493"/>
      <c r="G118" s="1493"/>
      <c r="H118" s="1493"/>
      <c r="I118" s="1493"/>
      <c r="J118" s="1493"/>
      <c r="K118" s="1493"/>
      <c r="L118" s="1493"/>
      <c r="M118" s="1493"/>
      <c r="N118" s="1493"/>
    </row>
    <row r="119" spans="1:14" ht="15.75" customHeight="1">
      <c r="A119" s="1493"/>
      <c r="B119" s="1493"/>
      <c r="C119" s="1493"/>
      <c r="D119" s="1493"/>
      <c r="E119" s="1493"/>
      <c r="F119" s="1493"/>
      <c r="G119" s="1493"/>
      <c r="H119" s="1493"/>
      <c r="I119" s="1493"/>
      <c r="J119" s="1493"/>
      <c r="K119" s="1493"/>
      <c r="L119" s="1493"/>
      <c r="M119" s="1493"/>
      <c r="N119" s="1493"/>
    </row>
    <row r="120" spans="1:14" ht="15.75" customHeight="1">
      <c r="A120" s="1493"/>
      <c r="B120" s="1493"/>
      <c r="C120" s="1493"/>
      <c r="D120" s="1493"/>
      <c r="E120" s="1493"/>
      <c r="F120" s="1493"/>
      <c r="G120" s="1493"/>
      <c r="H120" s="1493"/>
      <c r="I120" s="1493"/>
      <c r="J120" s="1493"/>
      <c r="K120" s="1493"/>
      <c r="L120" s="1493"/>
      <c r="M120" s="1493"/>
      <c r="N120" s="1493"/>
    </row>
    <row r="121" spans="1:14" ht="15.75" customHeight="1">
      <c r="A121" s="1493"/>
      <c r="B121" s="1493"/>
      <c r="C121" s="1493"/>
      <c r="D121" s="1493"/>
      <c r="E121" s="1493"/>
      <c r="F121" s="1493"/>
      <c r="G121" s="1493"/>
      <c r="H121" s="1493"/>
      <c r="I121" s="1493"/>
      <c r="J121" s="1493"/>
      <c r="K121" s="1493"/>
      <c r="L121" s="1493"/>
      <c r="M121" s="1493"/>
      <c r="N121" s="1493"/>
    </row>
    <row r="122" spans="1:14" ht="15.75" customHeight="1">
      <c r="A122" s="1493"/>
      <c r="B122" s="1493"/>
      <c r="C122" s="1493"/>
      <c r="D122" s="1493"/>
      <c r="E122" s="1493"/>
      <c r="F122" s="1493"/>
      <c r="G122" s="1493"/>
      <c r="H122" s="1493"/>
      <c r="I122" s="1493"/>
      <c r="J122" s="1493"/>
      <c r="K122" s="1493"/>
      <c r="L122" s="1493"/>
      <c r="M122" s="1493"/>
      <c r="N122" s="1493"/>
    </row>
    <row r="123" spans="1:14" ht="15.75" customHeight="1">
      <c r="A123" s="1493"/>
      <c r="B123" s="1493"/>
      <c r="C123" s="1493"/>
      <c r="D123" s="1493"/>
      <c r="E123" s="1493"/>
      <c r="F123" s="1493"/>
      <c r="G123" s="1493"/>
      <c r="H123" s="1493"/>
      <c r="I123" s="1493"/>
      <c r="J123" s="1493"/>
      <c r="K123" s="1493"/>
      <c r="L123" s="1493"/>
      <c r="M123" s="1493"/>
      <c r="N123" s="1493"/>
    </row>
    <row r="124" spans="1:14" ht="15.75" customHeight="1">
      <c r="A124" s="1493"/>
      <c r="B124" s="1493"/>
      <c r="C124" s="1493"/>
      <c r="D124" s="1493"/>
      <c r="E124" s="1493"/>
      <c r="F124" s="1493"/>
      <c r="G124" s="1493"/>
      <c r="H124" s="1493"/>
      <c r="I124" s="1493"/>
      <c r="J124" s="1493"/>
      <c r="K124" s="1493"/>
      <c r="L124" s="1493"/>
      <c r="M124" s="1493"/>
      <c r="N124" s="1493"/>
    </row>
    <row r="125" spans="1:14" ht="15.75" customHeight="1">
      <c r="A125" s="1493"/>
      <c r="B125" s="1493"/>
      <c r="C125" s="1493"/>
      <c r="D125" s="1493"/>
      <c r="E125" s="1493"/>
      <c r="F125" s="1493"/>
      <c r="G125" s="1493"/>
      <c r="H125" s="1493"/>
      <c r="I125" s="1493"/>
      <c r="J125" s="1493"/>
      <c r="K125" s="1493"/>
      <c r="L125" s="1493"/>
      <c r="M125" s="1493"/>
      <c r="N125" s="1493"/>
    </row>
    <row r="126" spans="1:14" ht="15.75" customHeight="1">
      <c r="A126" s="1493"/>
      <c r="B126" s="1493"/>
      <c r="C126" s="1493"/>
      <c r="D126" s="1493"/>
      <c r="E126" s="1493"/>
      <c r="F126" s="1493"/>
      <c r="G126" s="1493"/>
      <c r="H126" s="1493"/>
      <c r="I126" s="1493"/>
      <c r="J126" s="1493"/>
      <c r="K126" s="1493"/>
      <c r="L126" s="1493"/>
      <c r="M126" s="1493"/>
      <c r="N126" s="1493"/>
    </row>
    <row r="127" spans="1:14" ht="15.75" customHeight="1">
      <c r="A127" s="1493"/>
      <c r="B127" s="1493"/>
      <c r="C127" s="1493"/>
      <c r="D127" s="1493"/>
      <c r="E127" s="1493"/>
      <c r="F127" s="1493"/>
      <c r="G127" s="1493"/>
      <c r="H127" s="1493"/>
      <c r="I127" s="1493"/>
      <c r="J127" s="1493"/>
      <c r="K127" s="1493"/>
      <c r="L127" s="1493"/>
      <c r="M127" s="1493"/>
      <c r="N127" s="1493"/>
    </row>
    <row r="128" spans="1:14" ht="15.75" customHeight="1">
      <c r="A128" s="1493"/>
      <c r="B128" s="1493"/>
      <c r="C128" s="1493"/>
      <c r="D128" s="1493"/>
      <c r="E128" s="1493"/>
      <c r="F128" s="1493"/>
      <c r="G128" s="1493"/>
      <c r="H128" s="1493"/>
      <c r="I128" s="1493"/>
      <c r="J128" s="1493"/>
      <c r="K128" s="1493"/>
      <c r="L128" s="1493"/>
      <c r="M128" s="1493"/>
      <c r="N128" s="1493"/>
    </row>
    <row r="129" spans="1:14" ht="15.75" customHeight="1">
      <c r="A129" s="1493"/>
      <c r="B129" s="1493"/>
      <c r="C129" s="1493"/>
      <c r="D129" s="1493"/>
      <c r="E129" s="1493"/>
      <c r="F129" s="1493"/>
      <c r="G129" s="1493"/>
      <c r="H129" s="1493"/>
      <c r="I129" s="1493"/>
      <c r="J129" s="1493"/>
      <c r="K129" s="1493"/>
      <c r="L129" s="1493"/>
      <c r="M129" s="1493"/>
      <c r="N129" s="1493"/>
    </row>
    <row r="130" spans="1:14" ht="15.75" customHeight="1">
      <c r="A130" s="1493"/>
      <c r="B130" s="1493"/>
      <c r="C130" s="1493"/>
      <c r="D130" s="1493"/>
      <c r="E130" s="1493"/>
      <c r="F130" s="1493"/>
      <c r="G130" s="1493"/>
      <c r="H130" s="1493"/>
      <c r="I130" s="1493"/>
      <c r="J130" s="1493"/>
      <c r="K130" s="1493"/>
      <c r="L130" s="1493"/>
      <c r="M130" s="1493"/>
      <c r="N130" s="1493"/>
    </row>
    <row r="131" spans="1:14" ht="15.75" customHeight="1">
      <c r="A131" s="1493"/>
      <c r="B131" s="1493"/>
      <c r="C131" s="1493"/>
      <c r="D131" s="1493"/>
      <c r="E131" s="1493"/>
      <c r="F131" s="1493"/>
      <c r="G131" s="1493"/>
      <c r="H131" s="1493"/>
      <c r="I131" s="1493"/>
      <c r="J131" s="1493"/>
      <c r="K131" s="1493"/>
      <c r="L131" s="1493"/>
      <c r="M131" s="1493"/>
      <c r="N131" s="1493"/>
    </row>
    <row r="132" spans="1:14" ht="15.75" customHeight="1">
      <c r="A132" s="1493"/>
      <c r="B132" s="1493"/>
      <c r="C132" s="1493"/>
      <c r="D132" s="1493"/>
      <c r="E132" s="1493"/>
      <c r="F132" s="1493"/>
      <c r="G132" s="1493"/>
      <c r="H132" s="1493"/>
      <c r="I132" s="1493"/>
      <c r="J132" s="1493"/>
      <c r="K132" s="1493"/>
      <c r="L132" s="1493"/>
      <c r="M132" s="1493"/>
      <c r="N132" s="1493"/>
    </row>
    <row r="133" spans="1:14" ht="15.75" customHeight="1">
      <c r="A133" s="1493"/>
      <c r="B133" s="1493"/>
      <c r="C133" s="1493"/>
      <c r="D133" s="1493"/>
      <c r="E133" s="1493"/>
      <c r="F133" s="1493"/>
      <c r="G133" s="1493"/>
      <c r="H133" s="1493"/>
      <c r="I133" s="1493"/>
      <c r="J133" s="1493"/>
      <c r="K133" s="1493"/>
      <c r="L133" s="1493"/>
      <c r="M133" s="1493"/>
      <c r="N133" s="1493"/>
    </row>
    <row r="134" spans="1:14" ht="15.75" customHeight="1">
      <c r="A134" s="1493"/>
      <c r="B134" s="1493"/>
      <c r="C134" s="1493"/>
      <c r="D134" s="1493"/>
      <c r="E134" s="1493"/>
      <c r="F134" s="1493"/>
      <c r="G134" s="1493"/>
      <c r="H134" s="1493"/>
      <c r="I134" s="1493"/>
      <c r="J134" s="1493"/>
      <c r="K134" s="1493"/>
      <c r="L134" s="1493"/>
      <c r="M134" s="1493"/>
      <c r="N134" s="1493"/>
    </row>
    <row r="135" spans="1:14" ht="15.75" customHeight="1">
      <c r="A135" s="1493"/>
      <c r="B135" s="1493"/>
      <c r="C135" s="1493"/>
      <c r="D135" s="1493"/>
      <c r="E135" s="1493"/>
      <c r="F135" s="1493"/>
      <c r="G135" s="1493"/>
      <c r="H135" s="1493"/>
      <c r="I135" s="1493"/>
      <c r="J135" s="1493"/>
      <c r="K135" s="1493"/>
      <c r="L135" s="1493"/>
      <c r="M135" s="1493"/>
      <c r="N135" s="1493"/>
    </row>
    <row r="136" spans="1:14" ht="15.75" customHeight="1">
      <c r="A136" s="1493"/>
      <c r="B136" s="1493"/>
      <c r="C136" s="1493"/>
      <c r="D136" s="1493"/>
      <c r="E136" s="1493"/>
      <c r="F136" s="1493"/>
      <c r="G136" s="1493"/>
      <c r="H136" s="1493"/>
      <c r="I136" s="1493"/>
      <c r="J136" s="1493"/>
      <c r="K136" s="1493"/>
      <c r="L136" s="1493"/>
      <c r="M136" s="1493"/>
      <c r="N136" s="1493"/>
    </row>
    <row r="137" spans="1:14" ht="15.75" customHeight="1">
      <c r="A137" s="1493"/>
      <c r="B137" s="1493"/>
      <c r="C137" s="1493"/>
      <c r="D137" s="1493"/>
      <c r="E137" s="1493"/>
      <c r="F137" s="1493"/>
      <c r="G137" s="1493"/>
      <c r="H137" s="1493"/>
      <c r="I137" s="1493"/>
      <c r="J137" s="1493"/>
      <c r="K137" s="1493"/>
      <c r="L137" s="1493"/>
      <c r="M137" s="1493"/>
      <c r="N137" s="1493"/>
    </row>
    <row r="138" spans="1:14" ht="15.75" customHeight="1">
      <c r="A138" s="1493"/>
      <c r="B138" s="1493"/>
      <c r="C138" s="1493"/>
      <c r="D138" s="1493"/>
      <c r="E138" s="1493"/>
      <c r="F138" s="1493"/>
      <c r="G138" s="1493"/>
      <c r="H138" s="1493"/>
      <c r="I138" s="1493"/>
      <c r="J138" s="1493"/>
      <c r="K138" s="1493"/>
      <c r="L138" s="1493"/>
      <c r="M138" s="1493"/>
      <c r="N138" s="1493"/>
    </row>
    <row r="139" spans="1:14" ht="15.75" customHeight="1">
      <c r="A139" s="1493"/>
      <c r="B139" s="1493"/>
      <c r="C139" s="1493"/>
      <c r="D139" s="1493"/>
      <c r="E139" s="1493"/>
      <c r="F139" s="1493"/>
      <c r="G139" s="1493"/>
      <c r="H139" s="1493"/>
      <c r="I139" s="1493"/>
      <c r="J139" s="1493"/>
      <c r="K139" s="1493"/>
      <c r="L139" s="1493"/>
      <c r="M139" s="1493"/>
      <c r="N139" s="1493"/>
    </row>
    <row r="140" spans="1:14" ht="15.75" customHeight="1">
      <c r="A140" s="1493"/>
      <c r="B140" s="1493"/>
      <c r="C140" s="1493"/>
      <c r="D140" s="1493"/>
      <c r="E140" s="1493"/>
      <c r="F140" s="1493"/>
      <c r="G140" s="1493"/>
      <c r="H140" s="1493"/>
      <c r="I140" s="1493"/>
      <c r="J140" s="1493"/>
      <c r="K140" s="1493"/>
      <c r="L140" s="1493"/>
      <c r="M140" s="1493"/>
      <c r="N140" s="1493"/>
    </row>
    <row r="141" spans="1:14" ht="15.75" customHeight="1">
      <c r="A141" s="1493"/>
      <c r="B141" s="1493"/>
      <c r="C141" s="1493"/>
      <c r="D141" s="1493"/>
      <c r="E141" s="1493"/>
      <c r="F141" s="1493"/>
      <c r="G141" s="1493"/>
      <c r="H141" s="1493"/>
      <c r="I141" s="1493"/>
      <c r="J141" s="1493"/>
      <c r="K141" s="1493"/>
      <c r="L141" s="1493"/>
      <c r="M141" s="1493"/>
      <c r="N141" s="1493"/>
    </row>
    <row r="142" spans="1:14" ht="15.75" customHeight="1">
      <c r="A142" s="1493"/>
      <c r="B142" s="1493"/>
      <c r="C142" s="1493"/>
      <c r="D142" s="1493"/>
      <c r="E142" s="1493"/>
      <c r="F142" s="1493"/>
      <c r="G142" s="1493"/>
      <c r="H142" s="1493"/>
      <c r="I142" s="1493"/>
      <c r="J142" s="1493"/>
      <c r="K142" s="1493"/>
      <c r="L142" s="1493"/>
      <c r="M142" s="1493"/>
      <c r="N142" s="1493"/>
    </row>
    <row r="143" spans="1:14" ht="15.75" customHeight="1">
      <c r="A143" s="1493"/>
      <c r="B143" s="1493"/>
      <c r="C143" s="1493"/>
      <c r="D143" s="1493"/>
      <c r="E143" s="1493"/>
      <c r="F143" s="1493"/>
      <c r="G143" s="1493"/>
      <c r="H143" s="1493"/>
      <c r="I143" s="1493"/>
      <c r="J143" s="1493"/>
      <c r="K143" s="1493"/>
      <c r="L143" s="1493"/>
      <c r="M143" s="1493"/>
      <c r="N143" s="1493"/>
    </row>
    <row r="144" spans="1:14" ht="15.75" customHeight="1">
      <c r="A144" s="1493"/>
      <c r="B144" s="1493"/>
      <c r="C144" s="1493"/>
      <c r="D144" s="1493"/>
      <c r="E144" s="1493"/>
      <c r="F144" s="1493"/>
      <c r="G144" s="1493"/>
      <c r="H144" s="1493"/>
      <c r="I144" s="1493"/>
      <c r="J144" s="1493"/>
      <c r="K144" s="1493"/>
      <c r="L144" s="1493"/>
      <c r="M144" s="1493"/>
      <c r="N144" s="1493"/>
    </row>
    <row r="145" spans="1:14" ht="15.75" customHeight="1">
      <c r="A145" s="1493"/>
      <c r="B145" s="1493"/>
      <c r="C145" s="1493"/>
      <c r="D145" s="1493"/>
      <c r="E145" s="1493"/>
      <c r="F145" s="1493"/>
      <c r="G145" s="1493"/>
      <c r="H145" s="1493"/>
      <c r="I145" s="1493"/>
      <c r="J145" s="1493"/>
      <c r="K145" s="1493"/>
      <c r="L145" s="1493"/>
      <c r="M145" s="1493"/>
      <c r="N145" s="1493"/>
    </row>
    <row r="146" spans="1:14" ht="15.75" customHeight="1">
      <c r="A146" s="1493"/>
      <c r="B146" s="1493"/>
      <c r="C146" s="1493"/>
      <c r="D146" s="1493"/>
      <c r="E146" s="1493"/>
      <c r="F146" s="1493"/>
      <c r="G146" s="1493"/>
      <c r="H146" s="1493"/>
      <c r="I146" s="1493"/>
      <c r="J146" s="1493"/>
      <c r="K146" s="1493"/>
      <c r="L146" s="1493"/>
      <c r="M146" s="1493"/>
      <c r="N146" s="1493"/>
    </row>
    <row r="147" spans="1:14" ht="15.75" customHeight="1">
      <c r="A147" s="1493"/>
      <c r="B147" s="1493"/>
      <c r="C147" s="1493"/>
      <c r="D147" s="1493"/>
      <c r="E147" s="1493"/>
      <c r="F147" s="1493"/>
      <c r="G147" s="1493"/>
      <c r="H147" s="1493"/>
      <c r="I147" s="1493"/>
      <c r="J147" s="1493"/>
      <c r="K147" s="1493"/>
      <c r="L147" s="1493"/>
      <c r="M147" s="1493"/>
      <c r="N147" s="1493"/>
    </row>
    <row r="148" spans="1:14" ht="15.75" customHeight="1">
      <c r="A148" s="1493"/>
      <c r="B148" s="1493"/>
      <c r="C148" s="1493"/>
      <c r="D148" s="1493"/>
      <c r="E148" s="1493"/>
      <c r="F148" s="1493"/>
      <c r="G148" s="1493"/>
      <c r="H148" s="1493"/>
      <c r="I148" s="1493"/>
      <c r="J148" s="1493"/>
      <c r="K148" s="1493"/>
      <c r="L148" s="1493"/>
      <c r="M148" s="1493"/>
      <c r="N148" s="1493"/>
    </row>
    <row r="149" spans="1:14" ht="15.75" customHeight="1">
      <c r="A149" s="1493"/>
      <c r="B149" s="1493"/>
      <c r="C149" s="1493"/>
      <c r="D149" s="1493"/>
      <c r="E149" s="1493"/>
      <c r="F149" s="1493"/>
      <c r="G149" s="1493"/>
      <c r="H149" s="1493"/>
      <c r="I149" s="1493"/>
      <c r="J149" s="1493"/>
      <c r="K149" s="1493"/>
      <c r="L149" s="1493"/>
      <c r="M149" s="1493"/>
      <c r="N149" s="1493"/>
    </row>
    <row r="150" spans="1:14" ht="15.75" customHeight="1">
      <c r="A150" s="1493"/>
      <c r="B150" s="1493"/>
      <c r="C150" s="1493"/>
      <c r="D150" s="1493"/>
      <c r="E150" s="1493"/>
      <c r="F150" s="1493"/>
      <c r="G150" s="1493"/>
      <c r="H150" s="1493"/>
      <c r="I150" s="1493"/>
      <c r="J150" s="1493"/>
      <c r="K150" s="1493"/>
      <c r="L150" s="1493"/>
      <c r="M150" s="1493"/>
      <c r="N150" s="1493"/>
    </row>
    <row r="151" spans="1:14" ht="15.75" customHeight="1">
      <c r="A151" s="1493"/>
      <c r="B151" s="1493"/>
      <c r="C151" s="1493"/>
      <c r="D151" s="1493"/>
      <c r="E151" s="1493"/>
      <c r="F151" s="1493"/>
      <c r="G151" s="1493"/>
      <c r="H151" s="1493"/>
      <c r="I151" s="1493"/>
      <c r="J151" s="1493"/>
      <c r="K151" s="1493"/>
      <c r="L151" s="1493"/>
      <c r="M151" s="1493"/>
      <c r="N151" s="1493"/>
    </row>
    <row r="152" spans="1:14" ht="15.75" customHeight="1">
      <c r="A152" s="1493"/>
      <c r="B152" s="1493"/>
      <c r="C152" s="1493"/>
      <c r="D152" s="1493"/>
      <c r="E152" s="1493"/>
      <c r="F152" s="1493"/>
      <c r="G152" s="1493"/>
      <c r="H152" s="1493"/>
      <c r="I152" s="1493"/>
      <c r="J152" s="1493"/>
      <c r="K152" s="1493"/>
      <c r="L152" s="1493"/>
      <c r="M152" s="1493"/>
      <c r="N152" s="1493"/>
    </row>
    <row r="153" spans="1:14" ht="15.75" customHeight="1">
      <c r="A153" s="1493"/>
      <c r="B153" s="1493"/>
      <c r="C153" s="1493"/>
      <c r="D153" s="1493"/>
      <c r="E153" s="1493"/>
      <c r="F153" s="1493"/>
      <c r="G153" s="1493"/>
      <c r="H153" s="1493"/>
      <c r="I153" s="1493"/>
      <c r="J153" s="1493"/>
      <c r="K153" s="1493"/>
      <c r="L153" s="1493"/>
      <c r="M153" s="1493"/>
      <c r="N153" s="1493"/>
    </row>
    <row r="154" spans="1:14" ht="15.75" customHeight="1">
      <c r="A154" s="1493"/>
      <c r="B154" s="1493"/>
      <c r="C154" s="1493"/>
      <c r="D154" s="1493"/>
      <c r="E154" s="1493"/>
      <c r="F154" s="1493"/>
      <c r="G154" s="1493"/>
      <c r="H154" s="1493"/>
      <c r="I154" s="1493"/>
      <c r="J154" s="1493"/>
      <c r="K154" s="1493"/>
      <c r="L154" s="1493"/>
      <c r="M154" s="1493"/>
      <c r="N154" s="1493"/>
    </row>
    <row r="155" spans="1:14" ht="15.75" customHeight="1">
      <c r="A155" s="1493"/>
      <c r="B155" s="1493"/>
      <c r="C155" s="1493"/>
      <c r="D155" s="1493"/>
      <c r="E155" s="1493"/>
      <c r="F155" s="1493"/>
      <c r="G155" s="1493"/>
      <c r="H155" s="1493"/>
      <c r="I155" s="1493"/>
      <c r="J155" s="1493"/>
      <c r="K155" s="1493"/>
      <c r="L155" s="1493"/>
      <c r="M155" s="1493"/>
      <c r="N155" s="1493"/>
    </row>
    <row r="156" spans="1:14" ht="15.75" customHeight="1">
      <c r="A156" s="1493"/>
      <c r="B156" s="1493"/>
      <c r="C156" s="1493"/>
      <c r="D156" s="1493"/>
      <c r="E156" s="1493"/>
      <c r="F156" s="1493"/>
      <c r="G156" s="1493"/>
      <c r="H156" s="1493"/>
      <c r="I156" s="1493"/>
      <c r="J156" s="1493"/>
      <c r="K156" s="1493"/>
      <c r="L156" s="1493"/>
      <c r="M156" s="1493"/>
      <c r="N156" s="1493"/>
    </row>
    <row r="157" spans="1:14" ht="15.75" customHeight="1">
      <c r="A157" s="1493"/>
      <c r="B157" s="1493"/>
      <c r="C157" s="1493"/>
      <c r="D157" s="1493"/>
      <c r="E157" s="1493"/>
      <c r="F157" s="1493"/>
      <c r="G157" s="1493"/>
      <c r="H157" s="1493"/>
      <c r="I157" s="1493"/>
      <c r="J157" s="1493"/>
      <c r="K157" s="1493"/>
      <c r="L157" s="1493"/>
      <c r="M157" s="1493"/>
      <c r="N157" s="1493"/>
    </row>
    <row r="158" spans="1:14" ht="15.75" customHeight="1">
      <c r="A158" s="1493"/>
      <c r="B158" s="1493"/>
      <c r="C158" s="1493"/>
      <c r="D158" s="1493"/>
      <c r="E158" s="1493"/>
      <c r="F158" s="1493"/>
      <c r="G158" s="1493"/>
      <c r="H158" s="1493"/>
      <c r="I158" s="1493"/>
      <c r="J158" s="1493"/>
      <c r="K158" s="1493"/>
      <c r="L158" s="1493"/>
      <c r="M158" s="1493"/>
      <c r="N158" s="1493"/>
    </row>
    <row r="159" spans="1:14" ht="15.75" customHeight="1">
      <c r="A159" s="1493"/>
      <c r="B159" s="1493"/>
      <c r="C159" s="1493"/>
      <c r="D159" s="1493"/>
      <c r="E159" s="1493"/>
      <c r="F159" s="1493"/>
      <c r="G159" s="1493"/>
      <c r="H159" s="1493"/>
      <c r="I159" s="1493"/>
      <c r="J159" s="1493"/>
      <c r="K159" s="1493"/>
      <c r="L159" s="1493"/>
      <c r="M159" s="1493"/>
      <c r="N159" s="1493"/>
    </row>
    <row r="160" spans="1:14" ht="15.75" customHeight="1">
      <c r="A160" s="1493"/>
      <c r="B160" s="1493"/>
      <c r="C160" s="1493"/>
      <c r="D160" s="1493"/>
      <c r="E160" s="1493"/>
      <c r="F160" s="1493"/>
      <c r="G160" s="1493"/>
      <c r="H160" s="1493"/>
      <c r="I160" s="1493"/>
      <c r="J160" s="1493"/>
      <c r="K160" s="1493"/>
      <c r="L160" s="1493"/>
      <c r="M160" s="1493"/>
      <c r="N160" s="1493"/>
    </row>
    <row r="161" spans="1:14" ht="15.75" customHeight="1">
      <c r="A161" s="1493"/>
      <c r="B161" s="1493"/>
      <c r="C161" s="1493"/>
      <c r="D161" s="1493"/>
      <c r="E161" s="1493"/>
      <c r="F161" s="1493"/>
      <c r="G161" s="1493"/>
      <c r="H161" s="1493"/>
      <c r="I161" s="1493"/>
      <c r="J161" s="1493"/>
      <c r="K161" s="1493"/>
      <c r="L161" s="1493"/>
      <c r="M161" s="1493"/>
      <c r="N161" s="1493"/>
    </row>
    <row r="162" spans="1:14" ht="15.75" customHeight="1">
      <c r="A162" s="1493"/>
      <c r="B162" s="1493"/>
      <c r="C162" s="1493"/>
      <c r="D162" s="1493"/>
      <c r="E162" s="1493"/>
      <c r="F162" s="1493"/>
      <c r="G162" s="1493"/>
      <c r="H162" s="1493"/>
      <c r="I162" s="1493"/>
      <c r="J162" s="1493"/>
      <c r="K162" s="1493"/>
      <c r="L162" s="1493"/>
      <c r="M162" s="1493"/>
      <c r="N162" s="1493"/>
    </row>
    <row r="163" spans="1:14" ht="15.75" customHeight="1">
      <c r="A163" s="1493"/>
      <c r="B163" s="1493"/>
      <c r="C163" s="1493"/>
      <c r="D163" s="1493"/>
      <c r="E163" s="1493"/>
      <c r="F163" s="1493"/>
      <c r="G163" s="1493"/>
      <c r="H163" s="1493"/>
      <c r="I163" s="1493"/>
      <c r="J163" s="1493"/>
      <c r="K163" s="1493"/>
      <c r="L163" s="1493"/>
      <c r="M163" s="1493"/>
      <c r="N163" s="1493"/>
    </row>
    <row r="164" spans="1:14" ht="15.75" customHeight="1">
      <c r="A164" s="1493"/>
      <c r="B164" s="1493"/>
      <c r="C164" s="1493"/>
      <c r="D164" s="1493"/>
      <c r="E164" s="1493"/>
      <c r="F164" s="1493"/>
      <c r="G164" s="1493"/>
      <c r="H164" s="1493"/>
      <c r="I164" s="1493"/>
      <c r="J164" s="1493"/>
      <c r="K164" s="1493"/>
      <c r="L164" s="1493"/>
      <c r="M164" s="1493"/>
      <c r="N164" s="1493"/>
    </row>
    <row r="165" spans="1:14" ht="15.75" customHeight="1">
      <c r="A165" s="1493"/>
      <c r="B165" s="1493"/>
      <c r="C165" s="1493"/>
      <c r="D165" s="1493"/>
      <c r="E165" s="1493"/>
      <c r="F165" s="1493"/>
      <c r="G165" s="1493"/>
      <c r="H165" s="1493"/>
      <c r="I165" s="1493"/>
      <c r="J165" s="1493"/>
      <c r="K165" s="1493"/>
      <c r="L165" s="1493"/>
      <c r="M165" s="1493"/>
      <c r="N165" s="1493"/>
    </row>
    <row r="166" spans="1:14" ht="15.75" customHeight="1">
      <c r="A166" s="1493"/>
      <c r="B166" s="1493"/>
      <c r="C166" s="1493"/>
      <c r="D166" s="1493"/>
      <c r="E166" s="1493"/>
      <c r="F166" s="1493"/>
      <c r="G166" s="1493"/>
      <c r="H166" s="1493"/>
      <c r="I166" s="1493"/>
      <c r="J166" s="1493"/>
      <c r="K166" s="1493"/>
      <c r="L166" s="1493"/>
      <c r="M166" s="1493"/>
      <c r="N166" s="1493"/>
    </row>
    <row r="167" spans="1:14" ht="15.75" customHeight="1">
      <c r="A167" s="1493"/>
      <c r="B167" s="1493"/>
      <c r="C167" s="1493"/>
      <c r="D167" s="1493"/>
      <c r="E167" s="1493"/>
      <c r="F167" s="1493"/>
      <c r="G167" s="1493"/>
      <c r="H167" s="1493"/>
      <c r="I167" s="1493"/>
      <c r="J167" s="1493"/>
      <c r="K167" s="1493"/>
      <c r="L167" s="1493"/>
      <c r="M167" s="1493"/>
      <c r="N167" s="1493"/>
    </row>
    <row r="168" spans="1:14" ht="15.75" customHeight="1">
      <c r="A168" s="1493"/>
      <c r="B168" s="1493"/>
      <c r="C168" s="1493"/>
      <c r="D168" s="1493"/>
      <c r="E168" s="1493"/>
      <c r="F168" s="1493"/>
      <c r="G168" s="1493"/>
      <c r="H168" s="1493"/>
      <c r="I168" s="1493"/>
      <c r="J168" s="1493"/>
      <c r="K168" s="1493"/>
      <c r="L168" s="1493"/>
      <c r="M168" s="1493"/>
      <c r="N168" s="1493"/>
    </row>
    <row r="169" spans="1:14" ht="15.75" customHeight="1">
      <c r="A169" s="1493"/>
      <c r="B169" s="1493"/>
      <c r="C169" s="1493"/>
      <c r="D169" s="1493"/>
      <c r="E169" s="1493"/>
      <c r="F169" s="1493"/>
      <c r="G169" s="1493"/>
      <c r="H169" s="1493"/>
      <c r="I169" s="1493"/>
      <c r="J169" s="1493"/>
      <c r="K169" s="1493"/>
      <c r="L169" s="1493"/>
      <c r="M169" s="1493"/>
      <c r="N169" s="1493"/>
    </row>
    <row r="170" spans="1:14" ht="15.75" customHeight="1">
      <c r="A170" s="1493"/>
      <c r="B170" s="1493"/>
      <c r="C170" s="1493"/>
      <c r="D170" s="1493"/>
      <c r="E170" s="1493"/>
      <c r="F170" s="1493"/>
      <c r="G170" s="1493"/>
      <c r="H170" s="1493"/>
      <c r="I170" s="1493"/>
      <c r="J170" s="1493"/>
      <c r="K170" s="1493"/>
      <c r="L170" s="1493"/>
      <c r="M170" s="1493"/>
      <c r="N170" s="1493"/>
    </row>
    <row r="171" spans="1:14" ht="15.75" customHeight="1">
      <c r="A171" s="1493"/>
      <c r="B171" s="1493"/>
      <c r="C171" s="1493"/>
      <c r="D171" s="1493"/>
      <c r="E171" s="1493"/>
      <c r="F171" s="1493"/>
      <c r="G171" s="1493"/>
      <c r="H171" s="1493"/>
      <c r="I171" s="1493"/>
      <c r="J171" s="1493"/>
      <c r="K171" s="1493"/>
      <c r="L171" s="1493"/>
      <c r="M171" s="1493"/>
      <c r="N171" s="1493"/>
    </row>
    <row r="172" spans="1:14" ht="15.75" customHeight="1">
      <c r="A172" s="1493"/>
      <c r="B172" s="1493"/>
      <c r="C172" s="1493"/>
      <c r="D172" s="1493"/>
      <c r="E172" s="1493"/>
      <c r="F172" s="1493"/>
      <c r="G172" s="1493"/>
      <c r="H172" s="1493"/>
      <c r="I172" s="1493"/>
      <c r="J172" s="1493"/>
      <c r="K172" s="1493"/>
      <c r="L172" s="1493"/>
      <c r="M172" s="1493"/>
      <c r="N172" s="1493"/>
    </row>
    <row r="173" spans="1:14" ht="15.75" customHeight="1">
      <c r="A173" s="1493"/>
      <c r="B173" s="1493"/>
      <c r="C173" s="1493"/>
      <c r="D173" s="1493"/>
      <c r="E173" s="1493"/>
      <c r="F173" s="1493"/>
      <c r="G173" s="1493"/>
      <c r="H173" s="1493"/>
      <c r="I173" s="1493"/>
      <c r="J173" s="1493"/>
      <c r="K173" s="1493"/>
      <c r="L173" s="1493"/>
      <c r="M173" s="1493"/>
      <c r="N173" s="1493"/>
    </row>
    <row r="174" spans="1:14" ht="15.75" customHeight="1">
      <c r="A174" s="1493"/>
      <c r="B174" s="1493"/>
      <c r="C174" s="1493"/>
      <c r="D174" s="1493"/>
      <c r="E174" s="1493"/>
      <c r="F174" s="1493"/>
      <c r="G174" s="1493"/>
      <c r="H174" s="1493"/>
      <c r="I174" s="1493"/>
      <c r="J174" s="1493"/>
      <c r="K174" s="1493"/>
      <c r="L174" s="1493"/>
      <c r="M174" s="1493"/>
      <c r="N174" s="1493"/>
    </row>
    <row r="175" spans="1:14" ht="15.75" customHeight="1">
      <c r="A175" s="1493"/>
      <c r="B175" s="1493"/>
      <c r="C175" s="1493"/>
      <c r="D175" s="1493"/>
      <c r="E175" s="1493"/>
      <c r="F175" s="1493"/>
      <c r="G175" s="1493"/>
      <c r="H175" s="1493"/>
      <c r="I175" s="1493"/>
      <c r="J175" s="1493"/>
      <c r="K175" s="1493"/>
      <c r="L175" s="1493"/>
      <c r="M175" s="1493"/>
      <c r="N175" s="1493"/>
    </row>
    <row r="176" spans="1:14" ht="15.75" customHeight="1">
      <c r="A176" s="1493"/>
      <c r="B176" s="1493"/>
      <c r="C176" s="1493"/>
      <c r="D176" s="1493"/>
      <c r="E176" s="1493"/>
      <c r="F176" s="1493"/>
      <c r="G176" s="1493"/>
      <c r="H176" s="1493"/>
      <c r="I176" s="1493"/>
      <c r="J176" s="1493"/>
      <c r="K176" s="1493"/>
      <c r="L176" s="1493"/>
      <c r="M176" s="1493"/>
      <c r="N176" s="1493"/>
    </row>
    <row r="177" spans="1:14" ht="15.75" customHeight="1">
      <c r="A177" s="1493"/>
      <c r="B177" s="1493"/>
      <c r="C177" s="1493"/>
      <c r="D177" s="1493"/>
      <c r="E177" s="1493"/>
      <c r="F177" s="1493"/>
      <c r="G177" s="1493"/>
      <c r="H177" s="1493"/>
      <c r="I177" s="1493"/>
      <c r="J177" s="1493"/>
      <c r="K177" s="1493"/>
      <c r="L177" s="1493"/>
      <c r="M177" s="1493"/>
      <c r="N177" s="1493"/>
    </row>
    <row r="178" spans="1:14" ht="15.75" customHeight="1">
      <c r="A178" s="1493"/>
      <c r="B178" s="1493"/>
      <c r="C178" s="1493"/>
      <c r="D178" s="1493"/>
      <c r="E178" s="1493"/>
      <c r="F178" s="1493"/>
      <c r="G178" s="1493"/>
      <c r="H178" s="1493"/>
      <c r="I178" s="1493"/>
      <c r="J178" s="1493"/>
      <c r="K178" s="1493"/>
      <c r="L178" s="1493"/>
      <c r="M178" s="1493"/>
      <c r="N178" s="1493"/>
    </row>
    <row r="179" spans="1:14" ht="15.75" customHeight="1">
      <c r="A179" s="1493"/>
      <c r="B179" s="1493"/>
      <c r="C179" s="1493"/>
      <c r="D179" s="1493"/>
      <c r="E179" s="1493"/>
      <c r="F179" s="1493"/>
      <c r="G179" s="1493"/>
      <c r="H179" s="1493"/>
      <c r="I179" s="1493"/>
      <c r="J179" s="1493"/>
      <c r="K179" s="1493"/>
      <c r="L179" s="1493"/>
      <c r="M179" s="1493"/>
      <c r="N179" s="1493"/>
    </row>
    <row r="180" spans="1:14" ht="15.75" customHeight="1">
      <c r="A180" s="1493"/>
      <c r="B180" s="1493"/>
      <c r="C180" s="1493"/>
      <c r="D180" s="1493"/>
      <c r="E180" s="1493"/>
      <c r="F180" s="1493"/>
      <c r="G180" s="1493"/>
      <c r="H180" s="1493"/>
      <c r="I180" s="1493"/>
      <c r="J180" s="1493"/>
      <c r="K180" s="1493"/>
      <c r="L180" s="1493"/>
      <c r="M180" s="1493"/>
      <c r="N180" s="1493"/>
    </row>
    <row r="181" spans="1:14" ht="15.75" customHeight="1">
      <c r="A181" s="1493"/>
      <c r="B181" s="1493"/>
      <c r="C181" s="1493"/>
      <c r="D181" s="1493"/>
      <c r="E181" s="1493"/>
      <c r="F181" s="1493"/>
      <c r="G181" s="1493"/>
      <c r="H181" s="1493"/>
      <c r="I181" s="1493"/>
      <c r="J181" s="1493"/>
      <c r="K181" s="1493"/>
      <c r="L181" s="1493"/>
      <c r="M181" s="1493"/>
      <c r="N181" s="1493"/>
    </row>
    <row r="182" spans="1:14" ht="15.75" customHeight="1">
      <c r="A182" s="1493"/>
      <c r="B182" s="1493"/>
      <c r="C182" s="1493"/>
      <c r="D182" s="1493"/>
      <c r="E182" s="1493"/>
      <c r="F182" s="1493"/>
      <c r="G182" s="1493"/>
      <c r="H182" s="1493"/>
      <c r="I182" s="1493"/>
      <c r="J182" s="1493"/>
      <c r="K182" s="1493"/>
      <c r="L182" s="1493"/>
      <c r="M182" s="1493"/>
      <c r="N182" s="1493"/>
    </row>
    <row r="183" spans="1:14" ht="15.75" customHeight="1">
      <c r="A183" s="1493"/>
      <c r="B183" s="1493"/>
      <c r="C183" s="1493"/>
      <c r="D183" s="1493"/>
      <c r="E183" s="1493"/>
      <c r="F183" s="1493"/>
      <c r="G183" s="1493"/>
      <c r="H183" s="1493"/>
      <c r="I183" s="1493"/>
      <c r="J183" s="1493"/>
      <c r="K183" s="1493"/>
      <c r="L183" s="1493"/>
      <c r="M183" s="1493"/>
      <c r="N183" s="1493"/>
    </row>
    <row r="184" spans="1:14" ht="15.75" customHeight="1">
      <c r="A184" s="1493"/>
      <c r="B184" s="1493"/>
      <c r="C184" s="1493"/>
      <c r="D184" s="1493"/>
      <c r="E184" s="1493"/>
      <c r="F184" s="1493"/>
      <c r="G184" s="1493"/>
      <c r="H184" s="1493"/>
      <c r="I184" s="1493"/>
      <c r="J184" s="1493"/>
      <c r="K184" s="1493"/>
      <c r="L184" s="1493"/>
      <c r="M184" s="1493"/>
      <c r="N184" s="1493"/>
    </row>
    <row r="185" spans="1:14" ht="15.75" customHeight="1">
      <c r="A185" s="1493"/>
      <c r="B185" s="1493"/>
      <c r="C185" s="1493"/>
      <c r="D185" s="1493"/>
      <c r="E185" s="1493"/>
      <c r="F185" s="1493"/>
      <c r="G185" s="1493"/>
      <c r="H185" s="1493"/>
      <c r="I185" s="1493"/>
      <c r="J185" s="1493"/>
      <c r="K185" s="1493"/>
      <c r="L185" s="1493"/>
      <c r="M185" s="1493"/>
      <c r="N185" s="1493"/>
    </row>
    <row r="186" spans="1:14" ht="15.75" customHeight="1">
      <c r="A186" s="1493"/>
      <c r="B186" s="1493"/>
      <c r="C186" s="1493"/>
      <c r="D186" s="1493"/>
      <c r="E186" s="1493"/>
      <c r="F186" s="1493"/>
      <c r="G186" s="1493"/>
      <c r="H186" s="1493"/>
      <c r="I186" s="1493"/>
      <c r="J186" s="1493"/>
      <c r="K186" s="1493"/>
      <c r="L186" s="1493"/>
      <c r="M186" s="1493"/>
      <c r="N186" s="1493"/>
    </row>
    <row r="187" spans="1:14" ht="15.75" customHeight="1">
      <c r="A187" s="1493"/>
      <c r="B187" s="1493"/>
      <c r="C187" s="1493"/>
      <c r="D187" s="1493"/>
      <c r="E187" s="1493"/>
      <c r="F187" s="1493"/>
      <c r="G187" s="1493"/>
      <c r="H187" s="1493"/>
      <c r="I187" s="1493"/>
      <c r="J187" s="1493"/>
      <c r="K187" s="1493"/>
      <c r="L187" s="1493"/>
      <c r="M187" s="1493"/>
      <c r="N187" s="1493"/>
    </row>
    <row r="188" spans="1:14" ht="15.75" customHeight="1">
      <c r="A188" s="1493"/>
      <c r="B188" s="1493"/>
      <c r="C188" s="1493"/>
      <c r="D188" s="1493"/>
      <c r="E188" s="1493"/>
      <c r="F188" s="1493"/>
      <c r="G188" s="1493"/>
      <c r="H188" s="1493"/>
      <c r="I188" s="1493"/>
      <c r="J188" s="1493"/>
      <c r="K188" s="1493"/>
      <c r="L188" s="1493"/>
      <c r="M188" s="1493"/>
      <c r="N188" s="1493"/>
    </row>
    <row r="189" spans="1:14" ht="15.75" customHeight="1">
      <c r="A189" s="1493"/>
      <c r="B189" s="1493"/>
      <c r="C189" s="1493"/>
      <c r="D189" s="1493"/>
      <c r="E189" s="1493"/>
      <c r="F189" s="1493"/>
      <c r="G189" s="1493"/>
      <c r="H189" s="1493"/>
      <c r="I189" s="1493"/>
      <c r="J189" s="1493"/>
      <c r="K189" s="1493"/>
      <c r="L189" s="1493"/>
      <c r="M189" s="1493"/>
      <c r="N189" s="1493"/>
    </row>
    <row r="190" spans="1:14" ht="15.75" customHeight="1">
      <c r="A190" s="1493"/>
      <c r="B190" s="1493"/>
      <c r="C190" s="1493"/>
      <c r="D190" s="1493"/>
      <c r="E190" s="1493"/>
      <c r="F190" s="1493"/>
      <c r="G190" s="1493"/>
      <c r="H190" s="1493"/>
      <c r="I190" s="1493"/>
      <c r="J190" s="1493"/>
      <c r="K190" s="1493"/>
      <c r="L190" s="1493"/>
      <c r="M190" s="1493"/>
      <c r="N190" s="1493"/>
    </row>
    <row r="191" spans="1:14" ht="15.75" customHeight="1">
      <c r="A191" s="1493"/>
      <c r="B191" s="1493"/>
      <c r="C191" s="1493"/>
      <c r="D191" s="1493"/>
      <c r="E191" s="1493"/>
      <c r="F191" s="1493"/>
      <c r="G191" s="1493"/>
      <c r="H191" s="1493"/>
      <c r="I191" s="1493"/>
      <c r="J191" s="1493"/>
      <c r="K191" s="1493"/>
      <c r="L191" s="1493"/>
      <c r="M191" s="1493"/>
      <c r="N191" s="1493"/>
    </row>
    <row r="192" spans="1:14" ht="15.75" customHeight="1">
      <c r="A192" s="1493"/>
      <c r="B192" s="1493"/>
      <c r="C192" s="1493"/>
      <c r="D192" s="1493"/>
      <c r="E192" s="1493"/>
      <c r="F192" s="1493"/>
      <c r="G192" s="1493"/>
      <c r="H192" s="1493"/>
      <c r="I192" s="1493"/>
      <c r="J192" s="1493"/>
      <c r="K192" s="1493"/>
      <c r="L192" s="1493"/>
      <c r="M192" s="1493"/>
      <c r="N192" s="1493"/>
    </row>
    <row r="193" spans="1:14" ht="15.75" customHeight="1">
      <c r="A193" s="1493"/>
      <c r="B193" s="1493"/>
      <c r="C193" s="1493"/>
      <c r="D193" s="1493"/>
      <c r="E193" s="1493"/>
      <c r="F193" s="1493"/>
      <c r="G193" s="1493"/>
      <c r="H193" s="1493"/>
      <c r="I193" s="1493"/>
      <c r="J193" s="1493"/>
      <c r="K193" s="1493"/>
      <c r="L193" s="1493"/>
      <c r="M193" s="1493"/>
      <c r="N193" s="1493"/>
    </row>
    <row r="194" spans="1:14" ht="15.75" customHeight="1">
      <c r="A194" s="1493"/>
      <c r="B194" s="1493"/>
      <c r="C194" s="1493"/>
      <c r="D194" s="1493"/>
      <c r="E194" s="1493"/>
      <c r="F194" s="1493"/>
      <c r="G194" s="1493"/>
      <c r="H194" s="1493"/>
      <c r="I194" s="1493"/>
      <c r="J194" s="1493"/>
      <c r="K194" s="1493"/>
      <c r="L194" s="1493"/>
      <c r="M194" s="1493"/>
      <c r="N194" s="1493"/>
    </row>
    <row r="195" spans="1:14" ht="15.75" customHeight="1">
      <c r="A195" s="1493"/>
      <c r="B195" s="1493"/>
      <c r="C195" s="1493"/>
      <c r="D195" s="1493"/>
      <c r="E195" s="1493"/>
      <c r="F195" s="1493"/>
      <c r="G195" s="1493"/>
      <c r="H195" s="1493"/>
      <c r="I195" s="1493"/>
      <c r="J195" s="1493"/>
      <c r="K195" s="1493"/>
      <c r="L195" s="1493"/>
      <c r="M195" s="1493"/>
      <c r="N195" s="1493"/>
    </row>
    <row r="196" spans="1:14" ht="15.75" customHeight="1">
      <c r="A196" s="1493"/>
      <c r="B196" s="1493"/>
      <c r="C196" s="1493"/>
      <c r="D196" s="1493"/>
      <c r="E196" s="1493"/>
      <c r="F196" s="1493"/>
      <c r="G196" s="1493"/>
      <c r="H196" s="1493"/>
      <c r="I196" s="1493"/>
      <c r="J196" s="1493"/>
      <c r="K196" s="1493"/>
      <c r="L196" s="1493"/>
      <c r="M196" s="1493"/>
      <c r="N196" s="1493"/>
    </row>
    <row r="197" spans="1:14" ht="15.75" customHeight="1">
      <c r="A197" s="1493"/>
      <c r="B197" s="1493"/>
      <c r="C197" s="1493"/>
      <c r="D197" s="1493"/>
      <c r="E197" s="1493"/>
      <c r="F197" s="1493"/>
      <c r="G197" s="1493"/>
      <c r="H197" s="1493"/>
      <c r="I197" s="1493"/>
      <c r="J197" s="1493"/>
      <c r="K197" s="1493"/>
      <c r="L197" s="1493"/>
      <c r="M197" s="1493"/>
      <c r="N197" s="1493"/>
    </row>
    <row r="198" spans="1:14" ht="15.75" customHeight="1">
      <c r="A198" s="1493"/>
      <c r="B198" s="1493"/>
      <c r="C198" s="1493"/>
      <c r="D198" s="1493"/>
      <c r="E198" s="1493"/>
      <c r="F198" s="1493"/>
      <c r="G198" s="1493"/>
      <c r="H198" s="1493"/>
      <c r="I198" s="1493"/>
      <c r="J198" s="1493"/>
      <c r="K198" s="1493"/>
      <c r="L198" s="1493"/>
      <c r="M198" s="1493"/>
      <c r="N198" s="1493"/>
    </row>
    <row r="199" spans="1:14" ht="15.75" customHeight="1">
      <c r="A199" s="1493"/>
      <c r="B199" s="1493"/>
      <c r="C199" s="1493"/>
      <c r="D199" s="1493"/>
      <c r="E199" s="1493"/>
      <c r="F199" s="1493"/>
      <c r="G199" s="1493"/>
      <c r="H199" s="1493"/>
      <c r="I199" s="1493"/>
      <c r="J199" s="1493"/>
      <c r="K199" s="1493"/>
      <c r="L199" s="1493"/>
      <c r="M199" s="1493"/>
      <c r="N199" s="1493"/>
    </row>
    <row r="200" spans="1:14" ht="15.75" customHeight="1">
      <c r="A200" s="1493"/>
      <c r="B200" s="1493"/>
      <c r="C200" s="1493"/>
      <c r="D200" s="1493"/>
      <c r="E200" s="1493"/>
      <c r="F200" s="1493"/>
      <c r="G200" s="1493"/>
      <c r="H200" s="1493"/>
      <c r="I200" s="1493"/>
      <c r="J200" s="1493"/>
      <c r="K200" s="1493"/>
      <c r="L200" s="1493"/>
      <c r="M200" s="1493"/>
      <c r="N200" s="1493"/>
    </row>
    <row r="201" spans="1:14" ht="15.75" customHeight="1">
      <c r="A201" s="1493"/>
      <c r="B201" s="1493"/>
      <c r="C201" s="1493"/>
      <c r="D201" s="1493"/>
      <c r="E201" s="1493"/>
      <c r="F201" s="1493"/>
      <c r="G201" s="1493"/>
      <c r="H201" s="1493"/>
      <c r="I201" s="1493"/>
      <c r="J201" s="1493"/>
      <c r="K201" s="1493"/>
      <c r="L201" s="1493"/>
      <c r="M201" s="1493"/>
      <c r="N201" s="1493"/>
    </row>
    <row r="202" spans="1:14" ht="15.75" customHeight="1">
      <c r="A202" s="1493"/>
      <c r="B202" s="1493"/>
      <c r="C202" s="1493"/>
      <c r="D202" s="1493"/>
      <c r="E202" s="1493"/>
      <c r="F202" s="1493"/>
      <c r="G202" s="1493"/>
      <c r="H202" s="1493"/>
      <c r="I202" s="1493"/>
      <c r="J202" s="1493"/>
      <c r="K202" s="1493"/>
      <c r="L202" s="1493"/>
      <c r="M202" s="1493"/>
      <c r="N202" s="1493"/>
    </row>
    <row r="203" spans="1:14" ht="15.75" customHeight="1">
      <c r="A203" s="1493"/>
      <c r="B203" s="1493"/>
      <c r="C203" s="1493"/>
      <c r="D203" s="1493"/>
      <c r="E203" s="1493"/>
      <c r="F203" s="1493"/>
      <c r="G203" s="1493"/>
      <c r="H203" s="1493"/>
      <c r="I203" s="1493"/>
      <c r="J203" s="1493"/>
      <c r="K203" s="1493"/>
      <c r="L203" s="1493"/>
      <c r="M203" s="1493"/>
      <c r="N203" s="1493"/>
    </row>
    <row r="204" spans="1:14" ht="15.75" customHeight="1">
      <c r="A204" s="1493"/>
      <c r="B204" s="1493"/>
      <c r="C204" s="1493"/>
      <c r="D204" s="1493"/>
      <c r="E204" s="1493"/>
      <c r="F204" s="1493"/>
      <c r="G204" s="1493"/>
      <c r="H204" s="1493"/>
      <c r="I204" s="1493"/>
      <c r="J204" s="1493"/>
      <c r="K204" s="1493"/>
      <c r="L204" s="1493"/>
      <c r="M204" s="1493"/>
      <c r="N204" s="1493"/>
    </row>
    <row r="205" spans="1:14" ht="15.75" customHeight="1">
      <c r="A205" s="1493"/>
      <c r="B205" s="1493"/>
      <c r="C205" s="1493"/>
      <c r="D205" s="1493"/>
      <c r="E205" s="1493"/>
      <c r="F205" s="1493"/>
      <c r="G205" s="1493"/>
      <c r="H205" s="1493"/>
      <c r="I205" s="1493"/>
      <c r="J205" s="1493"/>
      <c r="K205" s="1493"/>
      <c r="L205" s="1493"/>
      <c r="M205" s="1493"/>
      <c r="N205" s="1493"/>
    </row>
    <row r="206" spans="1:14" ht="15.75" customHeight="1">
      <c r="A206" s="1493"/>
      <c r="B206" s="1493"/>
      <c r="C206" s="1493"/>
      <c r="D206" s="1493"/>
      <c r="E206" s="1493"/>
      <c r="F206" s="1493"/>
      <c r="G206" s="1493"/>
      <c r="H206" s="1493"/>
      <c r="I206" s="1493"/>
      <c r="J206" s="1493"/>
      <c r="K206" s="1493"/>
      <c r="L206" s="1493"/>
      <c r="M206" s="1493"/>
      <c r="N206" s="1493"/>
    </row>
    <row r="207" spans="1:14" ht="15.75" customHeight="1">
      <c r="A207" s="1493"/>
      <c r="B207" s="1493"/>
      <c r="C207" s="1493"/>
      <c r="D207" s="1493"/>
      <c r="E207" s="1493"/>
      <c r="F207" s="1493"/>
      <c r="G207" s="1493"/>
      <c r="H207" s="1493"/>
      <c r="I207" s="1493"/>
      <c r="J207" s="1493"/>
      <c r="K207" s="1493"/>
      <c r="L207" s="1493"/>
      <c r="M207" s="1493"/>
      <c r="N207" s="1493"/>
    </row>
    <row r="208" spans="1:14" ht="15.75" customHeight="1">
      <c r="A208" s="1493"/>
      <c r="B208" s="1493"/>
      <c r="C208" s="1493"/>
      <c r="D208" s="1493"/>
      <c r="E208" s="1493"/>
      <c r="F208" s="1493"/>
      <c r="G208" s="1493"/>
      <c r="H208" s="1493"/>
      <c r="I208" s="1493"/>
      <c r="J208" s="1493"/>
      <c r="K208" s="1493"/>
      <c r="L208" s="1493"/>
      <c r="M208" s="1493"/>
      <c r="N208" s="1493"/>
    </row>
    <row r="209" spans="1:14" ht="15.75" customHeight="1">
      <c r="A209" s="1493"/>
      <c r="B209" s="1493"/>
      <c r="C209" s="1493"/>
      <c r="D209" s="1493"/>
      <c r="E209" s="1493"/>
      <c r="F209" s="1493"/>
      <c r="G209" s="1493"/>
      <c r="H209" s="1493"/>
      <c r="I209" s="1493"/>
      <c r="J209" s="1493"/>
      <c r="K209" s="1493"/>
      <c r="L209" s="1493"/>
      <c r="M209" s="1493"/>
      <c r="N209" s="1493"/>
    </row>
    <row r="210" spans="1:14" ht="15.75" customHeight="1">
      <c r="A210" s="1493"/>
      <c r="B210" s="1493"/>
      <c r="C210" s="1493"/>
      <c r="D210" s="1493"/>
      <c r="E210" s="1493"/>
      <c r="F210" s="1493"/>
      <c r="G210" s="1493"/>
      <c r="H210" s="1493"/>
      <c r="I210" s="1493"/>
      <c r="J210" s="1493"/>
      <c r="K210" s="1493"/>
      <c r="L210" s="1493"/>
      <c r="M210" s="1493"/>
      <c r="N210" s="1493"/>
    </row>
    <row r="211" spans="1:14" ht="15.75" customHeight="1">
      <c r="A211" s="1493"/>
      <c r="B211" s="1493"/>
      <c r="C211" s="1493"/>
      <c r="D211" s="1493"/>
      <c r="E211" s="1493"/>
      <c r="F211" s="1493"/>
      <c r="G211" s="1493"/>
      <c r="H211" s="1493"/>
      <c r="I211" s="1493"/>
      <c r="J211" s="1493"/>
      <c r="K211" s="1493"/>
      <c r="L211" s="1493"/>
      <c r="M211" s="1493"/>
      <c r="N211" s="1493"/>
    </row>
    <row r="212" spans="1:14" ht="15.75" customHeight="1">
      <c r="A212" s="1493"/>
      <c r="B212" s="1493"/>
      <c r="C212" s="1493"/>
      <c r="D212" s="1493"/>
      <c r="E212" s="1493"/>
      <c r="F212" s="1493"/>
      <c r="G212" s="1493"/>
      <c r="H212" s="1493"/>
      <c r="I212" s="1493"/>
      <c r="J212" s="1493"/>
      <c r="K212" s="1493"/>
      <c r="L212" s="1493"/>
      <c r="M212" s="1493"/>
      <c r="N212" s="1493"/>
    </row>
    <row r="213" spans="1:14" ht="15.75" customHeight="1">
      <c r="A213" s="1493"/>
      <c r="B213" s="1493"/>
      <c r="C213" s="1493"/>
      <c r="D213" s="1493"/>
      <c r="E213" s="1493"/>
      <c r="F213" s="1493"/>
      <c r="G213" s="1493"/>
      <c r="H213" s="1493"/>
      <c r="I213" s="1493"/>
      <c r="J213" s="1493"/>
      <c r="K213" s="1493"/>
      <c r="L213" s="1493"/>
      <c r="M213" s="1493"/>
      <c r="N213" s="1493"/>
    </row>
    <row r="214" spans="1:14" ht="15.75" customHeight="1">
      <c r="A214" s="1493"/>
      <c r="B214" s="1493"/>
      <c r="C214" s="1493"/>
      <c r="D214" s="1493"/>
      <c r="E214" s="1493"/>
      <c r="F214" s="1493"/>
      <c r="G214" s="1493"/>
      <c r="H214" s="1493"/>
      <c r="I214" s="1493"/>
      <c r="J214" s="1493"/>
      <c r="K214" s="1493"/>
      <c r="L214" s="1493"/>
      <c r="M214" s="1493"/>
      <c r="N214" s="1493"/>
    </row>
    <row r="215" spans="1:14" ht="15.75" customHeight="1">
      <c r="A215" s="1493"/>
      <c r="B215" s="1493"/>
      <c r="C215" s="1493"/>
      <c r="D215" s="1493"/>
      <c r="E215" s="1493"/>
      <c r="F215" s="1493"/>
      <c r="G215" s="1493"/>
      <c r="H215" s="1493"/>
      <c r="I215" s="1493"/>
      <c r="J215" s="1493"/>
      <c r="K215" s="1493"/>
      <c r="L215" s="1493"/>
      <c r="M215" s="1493"/>
      <c r="N215" s="1493"/>
    </row>
    <row r="216" spans="1:14" ht="15.75" customHeight="1">
      <c r="A216" s="1493"/>
      <c r="B216" s="1493"/>
      <c r="C216" s="1493"/>
      <c r="D216" s="1493"/>
      <c r="E216" s="1493"/>
      <c r="F216" s="1493"/>
      <c r="G216" s="1493"/>
      <c r="H216" s="1493"/>
      <c r="I216" s="1493"/>
      <c r="J216" s="1493"/>
      <c r="K216" s="1493"/>
      <c r="L216" s="1493"/>
      <c r="M216" s="1493"/>
      <c r="N216" s="1493"/>
    </row>
    <row r="217" spans="1:14" ht="15.75" customHeight="1">
      <c r="A217" s="1493"/>
      <c r="B217" s="1493"/>
      <c r="C217" s="1493"/>
      <c r="D217" s="1493"/>
      <c r="E217" s="1493"/>
      <c r="F217" s="1493"/>
      <c r="G217" s="1493"/>
      <c r="H217" s="1493"/>
      <c r="I217" s="1493"/>
      <c r="J217" s="1493"/>
      <c r="K217" s="1493"/>
      <c r="L217" s="1493"/>
      <c r="M217" s="1493"/>
      <c r="N217" s="1493"/>
    </row>
    <row r="218" spans="1:14" ht="15.75" customHeight="1">
      <c r="A218" s="1493"/>
      <c r="B218" s="1493"/>
      <c r="C218" s="1493"/>
      <c r="D218" s="1493"/>
      <c r="E218" s="1493"/>
      <c r="F218" s="1493"/>
      <c r="G218" s="1493"/>
      <c r="H218" s="1493"/>
      <c r="I218" s="1493"/>
      <c r="J218" s="1493"/>
      <c r="K218" s="1491"/>
      <c r="L218" s="1491"/>
      <c r="M218" s="1491"/>
      <c r="N218" s="1491"/>
    </row>
    <row r="219" spans="1:14" ht="15.75" customHeight="1">
      <c r="A219" s="1493"/>
      <c r="B219" s="1493"/>
      <c r="C219" s="1493"/>
      <c r="D219" s="1493"/>
      <c r="E219" s="1493"/>
      <c r="F219" s="1493"/>
      <c r="G219" s="1493"/>
      <c r="H219" s="1493"/>
      <c r="I219" s="1493"/>
      <c r="J219" s="1493"/>
      <c r="K219" s="1491"/>
      <c r="L219" s="1491"/>
      <c r="M219" s="1491"/>
      <c r="N219" s="1491"/>
    </row>
    <row r="220" spans="1:14" ht="15.75" customHeight="1">
      <c r="A220" s="1493"/>
      <c r="B220" s="1493"/>
      <c r="C220" s="1493"/>
      <c r="D220" s="1493"/>
      <c r="E220" s="1493"/>
      <c r="F220" s="1493"/>
      <c r="G220" s="1493"/>
      <c r="H220" s="1493"/>
      <c r="I220" s="1493"/>
      <c r="J220" s="1493"/>
      <c r="K220" s="1491"/>
      <c r="L220" s="1491"/>
      <c r="M220" s="1491"/>
      <c r="N220" s="1491"/>
    </row>
    <row r="221" spans="1:14" ht="15.75" customHeight="1">
      <c r="A221" s="1493"/>
      <c r="B221" s="1493"/>
      <c r="C221" s="1493"/>
      <c r="D221" s="1493"/>
      <c r="E221" s="1493"/>
      <c r="F221" s="1493"/>
      <c r="G221" s="1493"/>
      <c r="H221" s="1493"/>
      <c r="I221" s="1493"/>
      <c r="J221" s="1493"/>
      <c r="K221" s="1491"/>
      <c r="L221" s="1491"/>
      <c r="M221" s="1491"/>
      <c r="N221" s="1491"/>
    </row>
    <row r="222" spans="1:14" ht="15.75" customHeight="1">
      <c r="A222" s="1491"/>
      <c r="B222" s="1491"/>
      <c r="C222" s="1491"/>
      <c r="D222" s="1491"/>
      <c r="E222" s="1491"/>
      <c r="F222" s="1491"/>
      <c r="G222" s="1491"/>
      <c r="H222" s="1491"/>
      <c r="I222" s="1491"/>
      <c r="J222" s="1491"/>
      <c r="K222" s="1491"/>
      <c r="L222" s="1491"/>
      <c r="M222" s="1491"/>
      <c r="N222" s="1491"/>
    </row>
    <row r="223" spans="1:14" ht="15.75" customHeight="1">
      <c r="A223" s="1491"/>
      <c r="B223" s="1491"/>
      <c r="C223" s="1491"/>
      <c r="D223" s="1491"/>
      <c r="E223" s="1491"/>
      <c r="F223" s="1491"/>
      <c r="G223" s="1491"/>
      <c r="H223" s="1491"/>
      <c r="I223" s="1491"/>
      <c r="J223" s="1491"/>
      <c r="K223" s="1491"/>
      <c r="L223" s="1491"/>
      <c r="M223" s="1491"/>
      <c r="N223" s="1491"/>
    </row>
    <row r="224" spans="1:14" ht="15.75" customHeight="1">
      <c r="A224" s="1491"/>
      <c r="B224" s="1491"/>
      <c r="C224" s="1491"/>
      <c r="D224" s="1491"/>
      <c r="E224" s="1491"/>
      <c r="F224" s="1491"/>
      <c r="G224" s="1491"/>
      <c r="H224" s="1491"/>
      <c r="I224" s="1491"/>
      <c r="J224" s="1491"/>
      <c r="K224" s="1491"/>
      <c r="L224" s="1491"/>
      <c r="M224" s="1491"/>
      <c r="N224" s="1491"/>
    </row>
    <row r="225" spans="1:14" ht="15.75" customHeight="1">
      <c r="A225" s="1491"/>
      <c r="B225" s="1491"/>
      <c r="C225" s="1491"/>
      <c r="D225" s="1491"/>
      <c r="E225" s="1491"/>
      <c r="F225" s="1491"/>
      <c r="G225" s="1491"/>
      <c r="H225" s="1491"/>
      <c r="I225" s="1491"/>
      <c r="J225" s="1491"/>
      <c r="K225" s="1491"/>
      <c r="L225" s="1491"/>
      <c r="M225" s="1491"/>
      <c r="N225" s="1491"/>
    </row>
    <row r="226" spans="1:14" ht="15.75" customHeight="1">
      <c r="A226" s="1491"/>
      <c r="B226" s="1491"/>
      <c r="C226" s="1491"/>
      <c r="D226" s="1491"/>
      <c r="E226" s="1491"/>
      <c r="F226" s="1491"/>
      <c r="G226" s="1491"/>
      <c r="H226" s="1491"/>
      <c r="I226" s="1491"/>
      <c r="J226" s="1491"/>
      <c r="K226" s="1491"/>
      <c r="L226" s="1491"/>
      <c r="M226" s="1491"/>
      <c r="N226" s="1491"/>
    </row>
    <row r="227" spans="1:14" ht="15.75" customHeight="1">
      <c r="A227" s="1491"/>
      <c r="B227" s="1491"/>
      <c r="C227" s="1491"/>
      <c r="D227" s="1491"/>
      <c r="E227" s="1491"/>
      <c r="F227" s="1491"/>
      <c r="G227" s="1491"/>
      <c r="H227" s="1491"/>
      <c r="I227" s="1491"/>
      <c r="J227" s="1491"/>
      <c r="K227" s="1491"/>
      <c r="L227" s="1491"/>
      <c r="M227" s="1491"/>
      <c r="N227" s="1491"/>
    </row>
    <row r="228" spans="1:14" ht="15.75" customHeight="1">
      <c r="A228" s="1491"/>
      <c r="B228" s="1491"/>
      <c r="C228" s="1491"/>
      <c r="D228" s="1491"/>
      <c r="E228" s="1491"/>
      <c r="F228" s="1491"/>
      <c r="G228" s="1491"/>
      <c r="H228" s="1491"/>
      <c r="I228" s="1491"/>
      <c r="J228" s="1491"/>
      <c r="K228" s="1491"/>
      <c r="L228" s="1491"/>
      <c r="M228" s="1491"/>
      <c r="N228" s="1491"/>
    </row>
    <row r="229" spans="1:14" ht="15.75" customHeight="1">
      <c r="A229" s="1491"/>
      <c r="B229" s="1491"/>
      <c r="C229" s="1491"/>
      <c r="D229" s="1491"/>
      <c r="E229" s="1491"/>
      <c r="F229" s="1491"/>
      <c r="G229" s="1491"/>
      <c r="H229" s="1491"/>
      <c r="I229" s="1491"/>
      <c r="J229" s="1491"/>
      <c r="K229" s="1491"/>
      <c r="L229" s="1491"/>
      <c r="M229" s="1491"/>
      <c r="N229" s="1491"/>
    </row>
    <row r="230" spans="1:14" ht="15.75" customHeight="1">
      <c r="A230" s="1491"/>
      <c r="B230" s="1491"/>
      <c r="C230" s="1491"/>
      <c r="D230" s="1491"/>
      <c r="E230" s="1491"/>
      <c r="F230" s="1491"/>
      <c r="G230" s="1491"/>
      <c r="H230" s="1491"/>
      <c r="I230" s="1491"/>
      <c r="J230" s="1491"/>
      <c r="K230" s="1491"/>
      <c r="L230" s="1491"/>
      <c r="M230" s="1491"/>
      <c r="N230" s="1491"/>
    </row>
    <row r="231" spans="1:14" ht="15.75" customHeight="1">
      <c r="A231" s="1491"/>
      <c r="B231" s="1491"/>
      <c r="C231" s="1491"/>
      <c r="D231" s="1491"/>
      <c r="E231" s="1491"/>
      <c r="F231" s="1491"/>
      <c r="G231" s="1491"/>
      <c r="H231" s="1491"/>
      <c r="I231" s="1491"/>
      <c r="J231" s="1491"/>
      <c r="K231" s="1491"/>
      <c r="L231" s="1491"/>
      <c r="M231" s="1491"/>
      <c r="N231" s="1491"/>
    </row>
    <row r="232" spans="1:14" ht="15.75" customHeight="1">
      <c r="A232" s="1491"/>
      <c r="B232" s="1491"/>
      <c r="C232" s="1491"/>
      <c r="D232" s="1491"/>
      <c r="E232" s="1491"/>
      <c r="F232" s="1491"/>
      <c r="G232" s="1491"/>
      <c r="H232" s="1491"/>
      <c r="I232" s="1491"/>
      <c r="J232" s="1491"/>
      <c r="K232" s="1491"/>
      <c r="L232" s="1491"/>
      <c r="M232" s="1491"/>
      <c r="N232" s="1491"/>
    </row>
    <row r="233" spans="1:14" ht="15.75" customHeight="1">
      <c r="A233" s="1491"/>
      <c r="B233" s="1491"/>
      <c r="C233" s="1491"/>
      <c r="D233" s="1491"/>
      <c r="E233" s="1491"/>
      <c r="F233" s="1491"/>
      <c r="G233" s="1491"/>
      <c r="H233" s="1491"/>
      <c r="I233" s="1491"/>
      <c r="J233" s="1491"/>
      <c r="K233" s="1491"/>
      <c r="L233" s="1491"/>
      <c r="M233" s="1491"/>
      <c r="N233" s="1491"/>
    </row>
    <row r="234" spans="1:14" ht="15.75" customHeight="1">
      <c r="A234" s="1491"/>
      <c r="B234" s="1491"/>
      <c r="C234" s="1491"/>
      <c r="D234" s="1491"/>
      <c r="E234" s="1491"/>
      <c r="F234" s="1491"/>
      <c r="G234" s="1491"/>
      <c r="H234" s="1491"/>
      <c r="I234" s="1491"/>
      <c r="J234" s="1491"/>
      <c r="K234" s="1491"/>
      <c r="L234" s="1491"/>
      <c r="M234" s="1491"/>
      <c r="N234" s="1491"/>
    </row>
    <row r="235" spans="1:14" ht="15.75" customHeight="1">
      <c r="A235" s="1491"/>
      <c r="B235" s="1491"/>
      <c r="C235" s="1491"/>
      <c r="D235" s="1491"/>
      <c r="E235" s="1491"/>
      <c r="F235" s="1491"/>
      <c r="G235" s="1491"/>
      <c r="H235" s="1491"/>
      <c r="I235" s="1491"/>
      <c r="J235" s="1491"/>
      <c r="K235" s="1491"/>
      <c r="L235" s="1491"/>
      <c r="M235" s="1491"/>
      <c r="N235" s="1491"/>
    </row>
    <row r="236" spans="1:14" ht="15.75" customHeight="1">
      <c r="A236" s="1491"/>
      <c r="B236" s="1491"/>
      <c r="C236" s="1491"/>
      <c r="D236" s="1491"/>
      <c r="E236" s="1491"/>
      <c r="F236" s="1491"/>
      <c r="G236" s="1491"/>
      <c r="H236" s="1491"/>
      <c r="I236" s="1491"/>
      <c r="J236" s="1491"/>
      <c r="K236" s="1491"/>
      <c r="L236" s="1491"/>
      <c r="M236" s="1491"/>
      <c r="N236" s="1491"/>
    </row>
    <row r="237" spans="1:14" ht="15.75" customHeight="1">
      <c r="A237" s="1491"/>
      <c r="B237" s="1491"/>
      <c r="C237" s="1491"/>
      <c r="D237" s="1491"/>
      <c r="E237" s="1491"/>
      <c r="F237" s="1491"/>
      <c r="G237" s="1491"/>
      <c r="H237" s="1491"/>
      <c r="I237" s="1491"/>
      <c r="J237" s="1491"/>
      <c r="K237" s="1491"/>
      <c r="L237" s="1491"/>
      <c r="M237" s="1491"/>
      <c r="N237" s="1491"/>
    </row>
    <row r="238" spans="1:14" ht="15.75" customHeight="1">
      <c r="A238" s="1491"/>
      <c r="B238" s="1491"/>
      <c r="C238" s="1491"/>
      <c r="D238" s="1491"/>
      <c r="E238" s="1491"/>
      <c r="F238" s="1491"/>
      <c r="G238" s="1491"/>
      <c r="H238" s="1491"/>
      <c r="I238" s="1491"/>
      <c r="J238" s="1491"/>
      <c r="K238" s="1491"/>
      <c r="L238" s="1491"/>
      <c r="M238" s="1491"/>
      <c r="N238" s="1491"/>
    </row>
    <row r="239" spans="1:14" ht="15.75" customHeight="1">
      <c r="A239" s="1491"/>
      <c r="B239" s="1491"/>
      <c r="C239" s="1491"/>
      <c r="D239" s="1491"/>
      <c r="E239" s="1491"/>
      <c r="F239" s="1491"/>
      <c r="G239" s="1491"/>
      <c r="H239" s="1491"/>
      <c r="I239" s="1491"/>
      <c r="J239" s="1491"/>
      <c r="K239" s="1491"/>
      <c r="L239" s="1491"/>
      <c r="M239" s="1491"/>
      <c r="N239" s="1491"/>
    </row>
    <row r="240" spans="1:14" ht="15.75" customHeight="1">
      <c r="A240" s="1491"/>
      <c r="B240" s="1491"/>
      <c r="C240" s="1491"/>
      <c r="D240" s="1491"/>
      <c r="E240" s="1491"/>
      <c r="F240" s="1491"/>
      <c r="G240" s="1491"/>
      <c r="H240" s="1491"/>
      <c r="I240" s="1491"/>
      <c r="J240" s="1491"/>
      <c r="K240" s="1491"/>
      <c r="L240" s="1491"/>
      <c r="M240" s="1491"/>
      <c r="N240" s="1491"/>
    </row>
    <row r="241" spans="1:14" ht="15.75" customHeight="1">
      <c r="A241" s="1491"/>
      <c r="B241" s="1491"/>
      <c r="C241" s="1491"/>
      <c r="D241" s="1491"/>
      <c r="E241" s="1491"/>
      <c r="F241" s="1491"/>
      <c r="G241" s="1491"/>
      <c r="H241" s="1491"/>
      <c r="I241" s="1491"/>
      <c r="J241" s="1491"/>
      <c r="K241" s="1491"/>
      <c r="L241" s="1491"/>
      <c r="M241" s="1491"/>
      <c r="N241" s="1491"/>
    </row>
    <row r="242" spans="1:14" ht="15.75" customHeight="1">
      <c r="A242" s="1491"/>
      <c r="B242" s="1491"/>
      <c r="C242" s="1491"/>
      <c r="D242" s="1491"/>
      <c r="E242" s="1491"/>
      <c r="F242" s="1491"/>
      <c r="G242" s="1491"/>
      <c r="H242" s="1491"/>
      <c r="I242" s="1491"/>
      <c r="J242" s="1491"/>
      <c r="K242" s="1491"/>
      <c r="L242" s="1491"/>
      <c r="M242" s="1491"/>
      <c r="N242" s="1491"/>
    </row>
    <row r="243" spans="1:14" ht="15.75" customHeight="1">
      <c r="A243" s="1491"/>
      <c r="B243" s="1491"/>
      <c r="C243" s="1491"/>
      <c r="D243" s="1491"/>
      <c r="E243" s="1491"/>
      <c r="F243" s="1491"/>
      <c r="G243" s="1491"/>
      <c r="H243" s="1491"/>
      <c r="I243" s="1491"/>
      <c r="J243" s="1491"/>
      <c r="K243" s="1491"/>
      <c r="L243" s="1491"/>
      <c r="M243" s="1491"/>
      <c r="N243" s="1491"/>
    </row>
    <row r="244" spans="1:14" ht="15.75" customHeight="1">
      <c r="A244" s="1491"/>
      <c r="B244" s="1491"/>
      <c r="C244" s="1491"/>
      <c r="D244" s="1491"/>
      <c r="E244" s="1491"/>
      <c r="F244" s="1491"/>
      <c r="G244" s="1491"/>
      <c r="H244" s="1491"/>
      <c r="I244" s="1491"/>
      <c r="J244" s="1491"/>
      <c r="K244" s="1491"/>
      <c r="L244" s="1491"/>
      <c r="M244" s="1491"/>
      <c r="N244" s="1491"/>
    </row>
    <row r="245" spans="1:14" ht="15.75" customHeight="1">
      <c r="A245" s="1491"/>
      <c r="B245" s="1491"/>
      <c r="C245" s="1491"/>
      <c r="D245" s="1491"/>
      <c r="E245" s="1491"/>
      <c r="F245" s="1491"/>
      <c r="G245" s="1491"/>
      <c r="H245" s="1491"/>
      <c r="I245" s="1491"/>
      <c r="J245" s="1491"/>
      <c r="K245" s="1491"/>
      <c r="L245" s="1491"/>
      <c r="M245" s="1491"/>
      <c r="N245" s="1491"/>
    </row>
    <row r="246" spans="1:14" ht="15.75" customHeight="1">
      <c r="A246" s="1491"/>
      <c r="B246" s="1491"/>
      <c r="C246" s="1491"/>
      <c r="D246" s="1491"/>
      <c r="E246" s="1491"/>
      <c r="F246" s="1491"/>
      <c r="G246" s="1491"/>
      <c r="H246" s="1491"/>
      <c r="I246" s="1491"/>
      <c r="J246" s="1491"/>
      <c r="K246" s="1491"/>
      <c r="L246" s="1491"/>
      <c r="M246" s="1491"/>
      <c r="N246" s="1491"/>
    </row>
    <row r="247" spans="1:14" ht="15.75" customHeight="1">
      <c r="A247" s="1491"/>
      <c r="B247" s="1491"/>
      <c r="C247" s="1491"/>
      <c r="D247" s="1491"/>
      <c r="E247" s="1491"/>
      <c r="F247" s="1491"/>
      <c r="G247" s="1491"/>
      <c r="H247" s="1491"/>
      <c r="I247" s="1491"/>
      <c r="J247" s="1491"/>
      <c r="K247" s="1491"/>
      <c r="L247" s="1491"/>
      <c r="M247" s="1491"/>
      <c r="N247" s="1491"/>
    </row>
    <row r="248" spans="1:14" ht="15.75" customHeight="1">
      <c r="A248" s="1491"/>
      <c r="B248" s="1491"/>
      <c r="C248" s="1491"/>
      <c r="D248" s="1491"/>
      <c r="E248" s="1491"/>
      <c r="F248" s="1491"/>
      <c r="G248" s="1491"/>
      <c r="H248" s="1491"/>
      <c r="I248" s="1491"/>
      <c r="J248" s="1491"/>
      <c r="K248" s="1491"/>
      <c r="L248" s="1491"/>
      <c r="M248" s="1491"/>
      <c r="N248" s="1491"/>
    </row>
    <row r="249" spans="1:14" ht="15.75" customHeight="1">
      <c r="A249" s="1491"/>
      <c r="B249" s="1491"/>
      <c r="C249" s="1491"/>
      <c r="D249" s="1491"/>
      <c r="E249" s="1491"/>
      <c r="F249" s="1491"/>
      <c r="G249" s="1491"/>
      <c r="H249" s="1491"/>
      <c r="I249" s="1491"/>
      <c r="J249" s="1491"/>
      <c r="K249" s="1491"/>
      <c r="L249" s="1491"/>
      <c r="M249" s="1491"/>
      <c r="N249" s="1491"/>
    </row>
    <row r="250" spans="1:14" ht="15.75" customHeight="1">
      <c r="A250" s="1491"/>
      <c r="B250" s="1491"/>
      <c r="C250" s="1491"/>
      <c r="D250" s="1491"/>
      <c r="E250" s="1491"/>
      <c r="F250" s="1491"/>
      <c r="G250" s="1491"/>
      <c r="H250" s="1491"/>
      <c r="I250" s="1491"/>
      <c r="J250" s="1491"/>
      <c r="K250" s="1491"/>
      <c r="L250" s="1491"/>
      <c r="M250" s="1491"/>
      <c r="N250" s="1491"/>
    </row>
    <row r="251" spans="1:14" ht="15.75" customHeight="1">
      <c r="A251" s="1491"/>
      <c r="B251" s="1491"/>
      <c r="C251" s="1491"/>
      <c r="D251" s="1491"/>
      <c r="E251" s="1491"/>
      <c r="F251" s="1491"/>
      <c r="G251" s="1491"/>
      <c r="H251" s="1491"/>
      <c r="I251" s="1491"/>
      <c r="J251" s="1491"/>
      <c r="K251" s="1491"/>
      <c r="L251" s="1491"/>
      <c r="M251" s="1491"/>
      <c r="N251" s="1491"/>
    </row>
    <row r="252" spans="1:14" ht="15.75" customHeight="1">
      <c r="A252" s="1491"/>
      <c r="B252" s="1491"/>
      <c r="C252" s="1491"/>
      <c r="D252" s="1491"/>
      <c r="E252" s="1491"/>
      <c r="F252" s="1491"/>
      <c r="G252" s="1491"/>
      <c r="H252" s="1491"/>
      <c r="I252" s="1491"/>
      <c r="J252" s="1491"/>
      <c r="K252" s="1491"/>
      <c r="L252" s="1491"/>
      <c r="M252" s="1491"/>
      <c r="N252" s="1491"/>
    </row>
    <row r="253" spans="1:14" ht="15.75" customHeight="1">
      <c r="A253" s="1491"/>
      <c r="B253" s="1491"/>
      <c r="C253" s="1491"/>
      <c r="D253" s="1491"/>
      <c r="E253" s="1491"/>
      <c r="F253" s="1491"/>
      <c r="G253" s="1491"/>
      <c r="H253" s="1491"/>
      <c r="I253" s="1491"/>
      <c r="J253" s="1491"/>
      <c r="K253" s="1491"/>
      <c r="L253" s="1491"/>
      <c r="M253" s="1491"/>
      <c r="N253" s="1491"/>
    </row>
    <row r="254" spans="1:14" ht="15.75" customHeight="1">
      <c r="A254" s="1491"/>
      <c r="B254" s="1491"/>
      <c r="C254" s="1491"/>
      <c r="D254" s="1491"/>
      <c r="E254" s="1491"/>
      <c r="F254" s="1491"/>
      <c r="G254" s="1491"/>
      <c r="H254" s="1491"/>
      <c r="I254" s="1491"/>
      <c r="J254" s="1491"/>
      <c r="K254" s="1491"/>
      <c r="L254" s="1491"/>
      <c r="M254" s="1491"/>
      <c r="N254" s="1491"/>
    </row>
    <row r="255" spans="1:14" ht="15.75" customHeight="1">
      <c r="A255" s="1491"/>
      <c r="B255" s="1491"/>
      <c r="C255" s="1491"/>
      <c r="D255" s="1491"/>
      <c r="E255" s="1491"/>
      <c r="F255" s="1491"/>
      <c r="G255" s="1491"/>
      <c r="H255" s="1491"/>
      <c r="I255" s="1491"/>
      <c r="J255" s="1491"/>
      <c r="K255" s="1491"/>
      <c r="L255" s="1491"/>
      <c r="M255" s="1491"/>
      <c r="N255" s="1491"/>
    </row>
    <row r="256" spans="1:14" ht="15.75" customHeight="1">
      <c r="A256" s="1491"/>
      <c r="B256" s="1491"/>
      <c r="C256" s="1491"/>
      <c r="D256" s="1491"/>
      <c r="E256" s="1491"/>
      <c r="F256" s="1491"/>
      <c r="G256" s="1491"/>
      <c r="H256" s="1491"/>
      <c r="I256" s="1491"/>
      <c r="J256" s="1491"/>
      <c r="K256" s="1491"/>
      <c r="L256" s="1491"/>
      <c r="M256" s="1491"/>
      <c r="N256" s="1491"/>
    </row>
    <row r="257" spans="1:14" ht="15.75" customHeight="1">
      <c r="A257" s="1491"/>
      <c r="B257" s="1491"/>
      <c r="C257" s="1491"/>
      <c r="D257" s="1491"/>
      <c r="E257" s="1491"/>
      <c r="F257" s="1491"/>
      <c r="G257" s="1491"/>
      <c r="H257" s="1491"/>
      <c r="I257" s="1491"/>
      <c r="J257" s="1491"/>
      <c r="K257" s="1491"/>
      <c r="L257" s="1491"/>
      <c r="M257" s="1491"/>
      <c r="N257" s="1491"/>
    </row>
    <row r="258" spans="1:14" ht="15.75" customHeight="1">
      <c r="A258" s="1491"/>
      <c r="B258" s="1491"/>
      <c r="C258" s="1491"/>
      <c r="D258" s="1491"/>
      <c r="E258" s="1491"/>
      <c r="F258" s="1491"/>
      <c r="G258" s="1491"/>
      <c r="H258" s="1491"/>
      <c r="I258" s="1491"/>
      <c r="J258" s="1491"/>
      <c r="K258" s="1491"/>
      <c r="L258" s="1491"/>
      <c r="M258" s="1491"/>
      <c r="N258" s="1491"/>
    </row>
    <row r="259" spans="1:14" ht="15.75" customHeight="1">
      <c r="A259" s="1491"/>
      <c r="B259" s="1491"/>
      <c r="C259" s="1491"/>
      <c r="D259" s="1491"/>
      <c r="E259" s="1491"/>
      <c r="F259" s="1491"/>
      <c r="G259" s="1491"/>
      <c r="H259" s="1491"/>
      <c r="I259" s="1491"/>
      <c r="J259" s="1491"/>
      <c r="K259" s="1491"/>
      <c r="L259" s="1491"/>
      <c r="M259" s="1491"/>
      <c r="N259" s="1491"/>
    </row>
    <row r="260" spans="1:14" ht="15.75" customHeight="1">
      <c r="A260" s="1491"/>
      <c r="B260" s="1491"/>
      <c r="C260" s="1491"/>
      <c r="D260" s="1491"/>
      <c r="E260" s="1491"/>
      <c r="F260" s="1491"/>
      <c r="G260" s="1491"/>
      <c r="H260" s="1491"/>
      <c r="I260" s="1491"/>
      <c r="J260" s="1491"/>
      <c r="K260" s="1491"/>
      <c r="L260" s="1491"/>
      <c r="M260" s="1491"/>
      <c r="N260" s="1491"/>
    </row>
    <row r="261" spans="1:14" ht="15.75" customHeight="1">
      <c r="A261" s="1491"/>
      <c r="B261" s="1491"/>
      <c r="C261" s="1491"/>
      <c r="D261" s="1491"/>
      <c r="E261" s="1491"/>
      <c r="F261" s="1491"/>
      <c r="G261" s="1491"/>
      <c r="H261" s="1491"/>
      <c r="I261" s="1491"/>
      <c r="J261" s="1491"/>
      <c r="K261" s="1491"/>
      <c r="L261" s="1491"/>
      <c r="M261" s="1491"/>
      <c r="N261" s="1491"/>
    </row>
    <row r="262" spans="1:14" ht="15.75" customHeight="1">
      <c r="A262" s="1491"/>
      <c r="B262" s="1491"/>
      <c r="C262" s="1491"/>
      <c r="D262" s="1491"/>
      <c r="E262" s="1491"/>
      <c r="F262" s="1491"/>
      <c r="G262" s="1491"/>
      <c r="H262" s="1491"/>
      <c r="I262" s="1491"/>
      <c r="J262" s="1491"/>
      <c r="K262" s="1491"/>
      <c r="L262" s="1491"/>
      <c r="M262" s="1491"/>
      <c r="N262" s="1491"/>
    </row>
    <row r="263" spans="1:14" ht="15.75" customHeight="1">
      <c r="A263" s="1491"/>
      <c r="B263" s="1491"/>
      <c r="C263" s="1491"/>
      <c r="D263" s="1491"/>
      <c r="E263" s="1491"/>
      <c r="F263" s="1491"/>
      <c r="G263" s="1491"/>
      <c r="H263" s="1491"/>
      <c r="I263" s="1491"/>
      <c r="J263" s="1491"/>
      <c r="K263" s="1491"/>
      <c r="L263" s="1491"/>
      <c r="M263" s="1491"/>
      <c r="N263" s="1491"/>
    </row>
    <row r="264" spans="1:14" ht="15.75" customHeight="1">
      <c r="A264" s="1491"/>
      <c r="B264" s="1491"/>
      <c r="C264" s="1491"/>
      <c r="D264" s="1491"/>
      <c r="E264" s="1491"/>
      <c r="F264" s="1491"/>
      <c r="G264" s="1491"/>
      <c r="H264" s="1491"/>
      <c r="I264" s="1491"/>
      <c r="J264" s="1491"/>
      <c r="K264" s="1491"/>
      <c r="L264" s="1491"/>
      <c r="M264" s="1491"/>
      <c r="N264" s="1491"/>
    </row>
    <row r="265" spans="1:14" ht="15.75" customHeight="1">
      <c r="A265" s="1491"/>
      <c r="B265" s="1491"/>
      <c r="C265" s="1491"/>
      <c r="D265" s="1491"/>
      <c r="E265" s="1491"/>
      <c r="F265" s="1491"/>
      <c r="G265" s="1491"/>
      <c r="H265" s="1491"/>
      <c r="I265" s="1491"/>
      <c r="J265" s="1491"/>
      <c r="K265" s="1491"/>
      <c r="L265" s="1491"/>
      <c r="M265" s="1491"/>
      <c r="N265" s="1491"/>
    </row>
    <row r="266" spans="1:14" ht="15.75" customHeight="1">
      <c r="A266" s="1491"/>
      <c r="B266" s="1491"/>
      <c r="C266" s="1491"/>
      <c r="D266" s="1491"/>
      <c r="E266" s="1491"/>
      <c r="F266" s="1491"/>
      <c r="G266" s="1491"/>
      <c r="H266" s="1491"/>
      <c r="I266" s="1491"/>
      <c r="J266" s="1491"/>
      <c r="K266" s="1491"/>
      <c r="L266" s="1491"/>
      <c r="M266" s="1491"/>
      <c r="N266" s="1491"/>
    </row>
    <row r="267" spans="1:14" ht="15.75" customHeight="1">
      <c r="A267" s="1491"/>
      <c r="B267" s="1491"/>
      <c r="C267" s="1491"/>
      <c r="D267" s="1491"/>
      <c r="E267" s="1491"/>
      <c r="F267" s="1491"/>
      <c r="G267" s="1491"/>
      <c r="H267" s="1491"/>
      <c r="I267" s="1491"/>
      <c r="J267" s="1491"/>
      <c r="K267" s="1491"/>
      <c r="L267" s="1491"/>
      <c r="M267" s="1491"/>
      <c r="N267" s="1491"/>
    </row>
    <row r="268" spans="1:14" ht="15.75" customHeight="1">
      <c r="A268" s="1491"/>
      <c r="B268" s="1491"/>
      <c r="C268" s="1491"/>
      <c r="D268" s="1491"/>
      <c r="E268" s="1491"/>
      <c r="F268" s="1491"/>
      <c r="G268" s="1491"/>
      <c r="H268" s="1491"/>
      <c r="I268" s="1491"/>
      <c r="J268" s="1491"/>
      <c r="K268" s="1491"/>
      <c r="L268" s="1491"/>
      <c r="M268" s="1491"/>
      <c r="N268" s="1491"/>
    </row>
    <row r="269" spans="1:14" ht="15.75" customHeight="1">
      <c r="A269" s="1491"/>
      <c r="B269" s="1491"/>
      <c r="C269" s="1491"/>
      <c r="D269" s="1491"/>
      <c r="E269" s="1491"/>
      <c r="F269" s="1491"/>
      <c r="G269" s="1491"/>
      <c r="H269" s="1491"/>
      <c r="I269" s="1491"/>
      <c r="J269" s="1491"/>
      <c r="K269" s="1491"/>
      <c r="L269" s="1491"/>
      <c r="M269" s="1491"/>
      <c r="N269" s="1491"/>
    </row>
    <row r="270" spans="1:14" ht="15.75" customHeight="1">
      <c r="A270" s="1491"/>
      <c r="B270" s="1491"/>
      <c r="C270" s="1491"/>
      <c r="D270" s="1491"/>
      <c r="E270" s="1491"/>
      <c r="F270" s="1491"/>
      <c r="G270" s="1491"/>
      <c r="H270" s="1491"/>
      <c r="I270" s="1491"/>
      <c r="J270" s="1491"/>
      <c r="K270" s="1491"/>
      <c r="L270" s="1491"/>
      <c r="M270" s="1491"/>
      <c r="N270" s="1491"/>
    </row>
    <row r="271" spans="1:14" ht="15.75" customHeight="1">
      <c r="A271" s="1491"/>
      <c r="B271" s="1491"/>
      <c r="C271" s="1491"/>
      <c r="D271" s="1491"/>
      <c r="E271" s="1491"/>
      <c r="F271" s="1491"/>
      <c r="G271" s="1491"/>
      <c r="H271" s="1491"/>
      <c r="I271" s="1491"/>
      <c r="J271" s="1491"/>
      <c r="K271" s="1491"/>
      <c r="L271" s="1491"/>
      <c r="M271" s="1491"/>
      <c r="N271" s="1491"/>
    </row>
    <row r="272" spans="1:14" ht="15.75" customHeight="1">
      <c r="A272" s="1491"/>
      <c r="B272" s="1491"/>
      <c r="C272" s="1491"/>
      <c r="D272" s="1491"/>
      <c r="E272" s="1491"/>
      <c r="F272" s="1491"/>
      <c r="G272" s="1491"/>
      <c r="H272" s="1491"/>
      <c r="I272" s="1491"/>
      <c r="J272" s="1491"/>
      <c r="K272" s="1491"/>
      <c r="L272" s="1491"/>
      <c r="M272" s="1491"/>
      <c r="N272" s="1491"/>
    </row>
    <row r="273" spans="1:14" ht="15.75" customHeight="1">
      <c r="A273" s="1491"/>
      <c r="B273" s="1491"/>
      <c r="C273" s="1491"/>
      <c r="D273" s="1491"/>
      <c r="E273" s="1491"/>
      <c r="F273" s="1491"/>
      <c r="G273" s="1491"/>
      <c r="H273" s="1491"/>
      <c r="I273" s="1491"/>
      <c r="J273" s="1491"/>
      <c r="K273" s="1491"/>
      <c r="L273" s="1491"/>
      <c r="M273" s="1491"/>
      <c r="N273" s="1491"/>
    </row>
    <row r="274" spans="1:14" ht="15.75" customHeight="1">
      <c r="A274" s="1491"/>
      <c r="B274" s="1491"/>
      <c r="C274" s="1491"/>
      <c r="D274" s="1491"/>
      <c r="E274" s="1491"/>
      <c r="F274" s="1491"/>
      <c r="G274" s="1491"/>
      <c r="H274" s="1491"/>
      <c r="I274" s="1491"/>
      <c r="J274" s="1491"/>
      <c r="K274" s="1491"/>
      <c r="L274" s="1491"/>
      <c r="M274" s="1491"/>
      <c r="N274" s="1491"/>
    </row>
    <row r="275" spans="1:14" ht="15.75" customHeight="1">
      <c r="A275" s="1491"/>
      <c r="B275" s="1491"/>
      <c r="C275" s="1491"/>
      <c r="D275" s="1491"/>
      <c r="E275" s="1491"/>
      <c r="F275" s="1491"/>
      <c r="G275" s="1491"/>
      <c r="H275" s="1491"/>
      <c r="I275" s="1491"/>
      <c r="J275" s="1491"/>
      <c r="K275" s="1491"/>
      <c r="L275" s="1491"/>
      <c r="M275" s="1491"/>
      <c r="N275" s="1491"/>
    </row>
    <row r="276" spans="1:14" ht="15.75" customHeight="1">
      <c r="A276" s="1491"/>
      <c r="B276" s="1491"/>
      <c r="C276" s="1491"/>
      <c r="D276" s="1491"/>
      <c r="E276" s="1491"/>
      <c r="F276" s="1491"/>
      <c r="G276" s="1491"/>
      <c r="H276" s="1491"/>
      <c r="I276" s="1491"/>
      <c r="J276" s="1491"/>
      <c r="K276" s="1491"/>
      <c r="L276" s="1491"/>
      <c r="M276" s="1491"/>
      <c r="N276" s="1491"/>
    </row>
    <row r="277" spans="1:14" ht="15.75" customHeight="1">
      <c r="A277" s="1491"/>
      <c r="B277" s="1491"/>
      <c r="C277" s="1491"/>
      <c r="D277" s="1491"/>
      <c r="E277" s="1491"/>
      <c r="F277" s="1491"/>
      <c r="G277" s="1491"/>
      <c r="H277" s="1491"/>
      <c r="I277" s="1491"/>
      <c r="J277" s="1491"/>
      <c r="K277" s="1491"/>
      <c r="L277" s="1491"/>
      <c r="M277" s="1491"/>
      <c r="N277" s="1491"/>
    </row>
    <row r="278" spans="1:14" ht="15.75" customHeight="1">
      <c r="A278" s="1491"/>
      <c r="B278" s="1491"/>
      <c r="C278" s="1491"/>
      <c r="D278" s="1491"/>
      <c r="E278" s="1491"/>
      <c r="F278" s="1491"/>
      <c r="G278" s="1491"/>
      <c r="H278" s="1491"/>
      <c r="I278" s="1491"/>
      <c r="J278" s="1491"/>
      <c r="K278" s="1491"/>
      <c r="L278" s="1491"/>
      <c r="M278" s="1491"/>
      <c r="N278" s="1491"/>
    </row>
    <row r="279" spans="1:14" ht="15.75" customHeight="1">
      <c r="A279" s="1491"/>
      <c r="B279" s="1491"/>
      <c r="C279" s="1491"/>
      <c r="D279" s="1491"/>
      <c r="E279" s="1491"/>
      <c r="F279" s="1491"/>
      <c r="G279" s="1491"/>
      <c r="H279" s="1491"/>
      <c r="I279" s="1491"/>
      <c r="J279" s="1491"/>
      <c r="K279" s="1491"/>
      <c r="L279" s="1491"/>
      <c r="M279" s="1491"/>
      <c r="N279" s="1491"/>
    </row>
    <row r="280" spans="1:14" ht="15.75" customHeight="1">
      <c r="A280" s="1491"/>
      <c r="B280" s="1491"/>
      <c r="C280" s="1491"/>
      <c r="D280" s="1491"/>
      <c r="E280" s="1491"/>
      <c r="F280" s="1491"/>
      <c r="G280" s="1491"/>
      <c r="H280" s="1491"/>
      <c r="I280" s="1491"/>
      <c r="J280" s="1491"/>
      <c r="K280" s="1491"/>
      <c r="L280" s="1491"/>
      <c r="M280" s="1491"/>
      <c r="N280" s="1491"/>
    </row>
    <row r="281" spans="1:14" ht="15.75" customHeight="1">
      <c r="A281" s="1491"/>
      <c r="B281" s="1491"/>
      <c r="C281" s="1491"/>
      <c r="D281" s="1491"/>
      <c r="E281" s="1491"/>
      <c r="F281" s="1491"/>
      <c r="G281" s="1491"/>
      <c r="H281" s="1491"/>
      <c r="I281" s="1491"/>
      <c r="J281" s="1491"/>
      <c r="K281" s="1491"/>
      <c r="L281" s="1491"/>
      <c r="M281" s="1491"/>
      <c r="N281" s="1491"/>
    </row>
    <row r="282" spans="1:14" ht="15.75" customHeight="1">
      <c r="A282" s="1491"/>
      <c r="B282" s="1491"/>
      <c r="C282" s="1491"/>
      <c r="D282" s="1491"/>
      <c r="E282" s="1491"/>
      <c r="F282" s="1491"/>
      <c r="G282" s="1491"/>
      <c r="H282" s="1491"/>
      <c r="I282" s="1491"/>
      <c r="J282" s="1491"/>
      <c r="K282" s="1491"/>
      <c r="L282" s="1491"/>
      <c r="M282" s="1491"/>
      <c r="N282" s="1491"/>
    </row>
    <row r="283" spans="1:14" ht="15.75" customHeight="1">
      <c r="A283" s="1491"/>
      <c r="B283" s="1491"/>
      <c r="C283" s="1491"/>
      <c r="D283" s="1491"/>
      <c r="E283" s="1491"/>
      <c r="F283" s="1491"/>
      <c r="G283" s="1491"/>
      <c r="H283" s="1491"/>
      <c r="I283" s="1491"/>
      <c r="J283" s="1491"/>
      <c r="K283" s="1491"/>
      <c r="L283" s="1491"/>
      <c r="M283" s="1491"/>
      <c r="N283" s="1491"/>
    </row>
    <row r="284" spans="1:14" ht="15.75" customHeight="1">
      <c r="A284" s="1491"/>
      <c r="B284" s="1491"/>
      <c r="C284" s="1491"/>
      <c r="D284" s="1491"/>
      <c r="E284" s="1491"/>
      <c r="F284" s="1491"/>
      <c r="G284" s="1491"/>
      <c r="H284" s="1491"/>
      <c r="I284" s="1491"/>
      <c r="J284" s="1491"/>
      <c r="K284" s="1491"/>
      <c r="L284" s="1491"/>
      <c r="M284" s="1491"/>
      <c r="N284" s="1491"/>
    </row>
    <row r="285" spans="1:14" ht="15.75" customHeight="1">
      <c r="A285" s="1491"/>
      <c r="B285" s="1491"/>
      <c r="C285" s="1491"/>
      <c r="D285" s="1491"/>
      <c r="E285" s="1491"/>
      <c r="F285" s="1491"/>
      <c r="G285" s="1491"/>
      <c r="H285" s="1491"/>
      <c r="I285" s="1491"/>
      <c r="J285" s="1491"/>
      <c r="K285" s="1491"/>
      <c r="L285" s="1491"/>
      <c r="M285" s="1491"/>
      <c r="N285" s="1491"/>
    </row>
    <row r="286" spans="1:14" ht="15.75" customHeight="1">
      <c r="A286" s="1491"/>
      <c r="B286" s="1491"/>
      <c r="C286" s="1491"/>
      <c r="D286" s="1491"/>
      <c r="E286" s="1491"/>
      <c r="F286" s="1491"/>
      <c r="G286" s="1491"/>
      <c r="H286" s="1491"/>
      <c r="I286" s="1491"/>
      <c r="J286" s="1491"/>
      <c r="K286" s="1491"/>
      <c r="L286" s="1491"/>
      <c r="M286" s="1491"/>
      <c r="N286" s="1491"/>
    </row>
    <row r="287" spans="1:14" ht="15.75" customHeight="1">
      <c r="A287" s="1491"/>
      <c r="B287" s="1491"/>
      <c r="C287" s="1491"/>
      <c r="D287" s="1491"/>
      <c r="E287" s="1491"/>
      <c r="F287" s="1491"/>
      <c r="G287" s="1491"/>
      <c r="H287" s="1491"/>
      <c r="I287" s="1491"/>
      <c r="J287" s="1491"/>
      <c r="K287" s="1491"/>
      <c r="L287" s="1491"/>
      <c r="M287" s="1491"/>
      <c r="N287" s="1491"/>
    </row>
    <row r="288" spans="1:14" ht="15.75" customHeight="1">
      <c r="A288" s="1491"/>
      <c r="B288" s="1491"/>
      <c r="C288" s="1491"/>
      <c r="D288" s="1491"/>
      <c r="E288" s="1491"/>
      <c r="F288" s="1491"/>
      <c r="G288" s="1491"/>
      <c r="H288" s="1491"/>
      <c r="I288" s="1491"/>
      <c r="J288" s="1491"/>
      <c r="K288" s="1491"/>
      <c r="L288" s="1491"/>
      <c r="M288" s="1491"/>
      <c r="N288" s="1491"/>
    </row>
    <row r="289" spans="1:14" ht="15.75" customHeight="1">
      <c r="A289" s="1491"/>
      <c r="B289" s="1491"/>
      <c r="C289" s="1491"/>
      <c r="D289" s="1491"/>
      <c r="E289" s="1491"/>
      <c r="F289" s="1491"/>
      <c r="G289" s="1491"/>
      <c r="H289" s="1491"/>
      <c r="I289" s="1491"/>
      <c r="J289" s="1491"/>
      <c r="K289" s="1491"/>
      <c r="L289" s="1491"/>
      <c r="M289" s="1491"/>
      <c r="N289" s="1491"/>
    </row>
    <row r="290" spans="1:14" ht="15.75" customHeight="1">
      <c r="A290" s="1491"/>
      <c r="B290" s="1491"/>
      <c r="C290" s="1491"/>
      <c r="D290" s="1491"/>
      <c r="E290" s="1491"/>
      <c r="F290" s="1491"/>
      <c r="G290" s="1491"/>
      <c r="H290" s="1491"/>
      <c r="I290" s="1491"/>
      <c r="J290" s="1491"/>
      <c r="K290" s="1491"/>
      <c r="L290" s="1491"/>
      <c r="M290" s="1491"/>
      <c r="N290" s="1491"/>
    </row>
    <row r="291" spans="1:14" ht="15.75" customHeight="1">
      <c r="A291" s="1491"/>
      <c r="B291" s="1491"/>
      <c r="C291" s="1491"/>
      <c r="D291" s="1491"/>
      <c r="E291" s="1491"/>
      <c r="F291" s="1491"/>
      <c r="G291" s="1491"/>
      <c r="H291" s="1491"/>
      <c r="I291" s="1491"/>
      <c r="J291" s="1491"/>
      <c r="K291" s="1491"/>
      <c r="L291" s="1491"/>
      <c r="M291" s="1491"/>
      <c r="N291" s="1491"/>
    </row>
    <row r="292" spans="1:14" ht="15.75" customHeight="1">
      <c r="A292" s="1491"/>
      <c r="B292" s="1491"/>
      <c r="C292" s="1491"/>
      <c r="D292" s="1491"/>
      <c r="E292" s="1491"/>
      <c r="F292" s="1491"/>
      <c r="G292" s="1491"/>
      <c r="H292" s="1491"/>
      <c r="I292" s="1491"/>
      <c r="J292" s="1491"/>
      <c r="K292" s="1491"/>
      <c r="L292" s="1491"/>
      <c r="M292" s="1491"/>
      <c r="N292" s="1491"/>
    </row>
    <row r="293" spans="1:14" ht="15.75" customHeight="1">
      <c r="A293" s="1491"/>
      <c r="B293" s="1491"/>
      <c r="C293" s="1491"/>
      <c r="D293" s="1491"/>
      <c r="E293" s="1491"/>
      <c r="F293" s="1491"/>
      <c r="G293" s="1491"/>
      <c r="H293" s="1491"/>
      <c r="I293" s="1491"/>
      <c r="J293" s="1491"/>
      <c r="K293" s="1491"/>
      <c r="L293" s="1491"/>
      <c r="M293" s="1491"/>
      <c r="N293" s="1491"/>
    </row>
    <row r="294" spans="1:14" ht="15.75" customHeight="1">
      <c r="A294" s="1491"/>
      <c r="B294" s="1491"/>
      <c r="C294" s="1491"/>
      <c r="D294" s="1491"/>
      <c r="E294" s="1491"/>
      <c r="F294" s="1491"/>
      <c r="G294" s="1491"/>
      <c r="H294" s="1491"/>
      <c r="I294" s="1491"/>
      <c r="J294" s="1491"/>
      <c r="K294" s="1491"/>
      <c r="L294" s="1491"/>
      <c r="M294" s="1491"/>
      <c r="N294" s="1491"/>
    </row>
    <row r="295" spans="1:14" ht="15.75" customHeight="1">
      <c r="A295" s="1491"/>
      <c r="B295" s="1491"/>
      <c r="C295" s="1491"/>
      <c r="D295" s="1491"/>
      <c r="E295" s="1491"/>
      <c r="F295" s="1491"/>
      <c r="G295" s="1491"/>
      <c r="H295" s="1491"/>
      <c r="I295" s="1491"/>
      <c r="J295" s="1491"/>
      <c r="K295" s="1491"/>
      <c r="L295" s="1491"/>
      <c r="M295" s="1491"/>
      <c r="N295" s="1491"/>
    </row>
    <row r="296" spans="1:14" ht="15.75" customHeight="1">
      <c r="A296" s="1491"/>
      <c r="B296" s="1491"/>
      <c r="C296" s="1491"/>
      <c r="D296" s="1491"/>
      <c r="E296" s="1491"/>
      <c r="F296" s="1491"/>
      <c r="G296" s="1491"/>
      <c r="H296" s="1491"/>
      <c r="I296" s="1491"/>
      <c r="J296" s="1491"/>
      <c r="K296" s="1491"/>
      <c r="L296" s="1491"/>
      <c r="M296" s="1491"/>
      <c r="N296" s="1491"/>
    </row>
    <row r="297" spans="1:14" ht="15.75" customHeight="1">
      <c r="A297" s="1491"/>
      <c r="B297" s="1491"/>
      <c r="C297" s="1491"/>
      <c r="D297" s="1491"/>
      <c r="E297" s="1491"/>
      <c r="F297" s="1491"/>
      <c r="G297" s="1491"/>
      <c r="H297" s="1491"/>
      <c r="I297" s="1491"/>
      <c r="J297" s="1491"/>
      <c r="K297" s="1491"/>
      <c r="L297" s="1491"/>
      <c r="M297" s="1491"/>
      <c r="N297" s="1491"/>
    </row>
    <row r="298" spans="1:14" ht="15.75" customHeight="1">
      <c r="A298" s="1491"/>
      <c r="B298" s="1491"/>
      <c r="C298" s="1491"/>
      <c r="D298" s="1491"/>
      <c r="E298" s="1491"/>
      <c r="F298" s="1491"/>
      <c r="G298" s="1491"/>
      <c r="H298" s="1491"/>
      <c r="I298" s="1491"/>
      <c r="J298" s="1491"/>
      <c r="K298" s="1491"/>
      <c r="L298" s="1491"/>
      <c r="M298" s="1491"/>
      <c r="N298" s="1491"/>
    </row>
    <row r="299" spans="1:14" ht="15.75" customHeight="1">
      <c r="A299" s="1491"/>
      <c r="B299" s="1491"/>
      <c r="C299" s="1491"/>
      <c r="D299" s="1491"/>
      <c r="E299" s="1491"/>
      <c r="F299" s="1491"/>
      <c r="G299" s="1491"/>
      <c r="H299" s="1491"/>
      <c r="I299" s="1491"/>
      <c r="J299" s="1491"/>
      <c r="K299" s="1491"/>
      <c r="L299" s="1491"/>
      <c r="M299" s="1491"/>
      <c r="N299" s="1491"/>
    </row>
    <row r="300" spans="1:14" ht="15.75" customHeight="1">
      <c r="A300" s="1491"/>
      <c r="B300" s="1491"/>
      <c r="C300" s="1491"/>
      <c r="D300" s="1491"/>
      <c r="E300" s="1491"/>
      <c r="F300" s="1491"/>
      <c r="G300" s="1491"/>
      <c r="H300" s="1491"/>
      <c r="I300" s="1491"/>
      <c r="J300" s="1491"/>
      <c r="K300" s="1491"/>
      <c r="L300" s="1491"/>
      <c r="M300" s="1491"/>
      <c r="N300" s="1491"/>
    </row>
    <row r="301" spans="1:14" ht="15.75" customHeight="1">
      <c r="A301" s="1491"/>
      <c r="B301" s="1491"/>
      <c r="C301" s="1491"/>
      <c r="D301" s="1491"/>
      <c r="E301" s="1491"/>
      <c r="F301" s="1491"/>
      <c r="G301" s="1491"/>
      <c r="H301" s="1491"/>
      <c r="I301" s="1491"/>
      <c r="J301" s="1491"/>
      <c r="K301" s="1491"/>
      <c r="L301" s="1491"/>
      <c r="M301" s="1491"/>
      <c r="N301" s="1491"/>
    </row>
    <row r="302" spans="1:14" ht="15.75" customHeight="1">
      <c r="A302" s="1491"/>
      <c r="B302" s="1491"/>
      <c r="C302" s="1491"/>
      <c r="D302" s="1491"/>
      <c r="E302" s="1491"/>
      <c r="F302" s="1491"/>
      <c r="G302" s="1491"/>
      <c r="H302" s="1491"/>
      <c r="I302" s="1491"/>
      <c r="J302" s="1491"/>
      <c r="K302" s="1491"/>
      <c r="L302" s="1491"/>
      <c r="M302" s="1491"/>
      <c r="N302" s="1491"/>
    </row>
    <row r="303" spans="1:14" ht="15.75" customHeight="1">
      <c r="A303" s="1491"/>
      <c r="B303" s="1491"/>
      <c r="C303" s="1491"/>
      <c r="D303" s="1491"/>
      <c r="E303" s="1491"/>
      <c r="F303" s="1491"/>
      <c r="G303" s="1491"/>
      <c r="H303" s="1491"/>
      <c r="I303" s="1491"/>
      <c r="J303" s="1491"/>
      <c r="K303" s="1491"/>
      <c r="L303" s="1491"/>
      <c r="M303" s="1491"/>
      <c r="N303" s="1491"/>
    </row>
    <row r="304" spans="1:14" ht="15.75" customHeight="1">
      <c r="A304" s="1491"/>
      <c r="B304" s="1491"/>
      <c r="C304" s="1491"/>
      <c r="D304" s="1491"/>
      <c r="E304" s="1491"/>
      <c r="F304" s="1491"/>
      <c r="G304" s="1491"/>
      <c r="H304" s="1491"/>
      <c r="I304" s="1491"/>
      <c r="J304" s="1491"/>
      <c r="K304" s="1491"/>
      <c r="L304" s="1491"/>
      <c r="M304" s="1491"/>
      <c r="N304" s="1491"/>
    </row>
    <row r="305" spans="1:14" ht="15.75" customHeight="1">
      <c r="A305" s="1491"/>
      <c r="B305" s="1491"/>
      <c r="C305" s="1491"/>
      <c r="D305" s="1491"/>
      <c r="E305" s="1491"/>
      <c r="F305" s="1491"/>
      <c r="G305" s="1491"/>
      <c r="H305" s="1491"/>
      <c r="I305" s="1491"/>
      <c r="J305" s="1491"/>
      <c r="K305" s="1491"/>
      <c r="L305" s="1491"/>
      <c r="M305" s="1491"/>
      <c r="N305" s="1491"/>
    </row>
    <row r="306" spans="1:14" ht="15.75" customHeight="1">
      <c r="A306" s="1491"/>
      <c r="B306" s="1491"/>
      <c r="C306" s="1491"/>
      <c r="D306" s="1491"/>
      <c r="E306" s="1491"/>
      <c r="F306" s="1491"/>
      <c r="G306" s="1491"/>
      <c r="H306" s="1491"/>
      <c r="I306" s="1491"/>
      <c r="J306" s="1491"/>
      <c r="K306" s="1491"/>
      <c r="L306" s="1491"/>
      <c r="M306" s="1491"/>
      <c r="N306" s="1491"/>
    </row>
    <row r="307" spans="1:14" ht="15.75" customHeight="1">
      <c r="A307" s="1491"/>
      <c r="B307" s="1491"/>
      <c r="C307" s="1491"/>
      <c r="D307" s="1491"/>
      <c r="E307" s="1491"/>
      <c r="F307" s="1491"/>
      <c r="G307" s="1491"/>
      <c r="H307" s="1491"/>
      <c r="I307" s="1491"/>
      <c r="J307" s="1491"/>
      <c r="K307" s="1491"/>
      <c r="L307" s="1491"/>
      <c r="M307" s="1491"/>
      <c r="N307" s="1491"/>
    </row>
    <row r="308" spans="1:14" ht="15.75" customHeight="1">
      <c r="A308" s="1491"/>
      <c r="B308" s="1491"/>
      <c r="C308" s="1491"/>
      <c r="D308" s="1491"/>
      <c r="E308" s="1491"/>
      <c r="F308" s="1491"/>
      <c r="G308" s="1491"/>
      <c r="H308" s="1491"/>
      <c r="I308" s="1491"/>
      <c r="J308" s="1491"/>
      <c r="K308" s="1491"/>
      <c r="L308" s="1491"/>
      <c r="M308" s="1491"/>
      <c r="N308" s="1491"/>
    </row>
    <row r="309" spans="1:14" ht="15.75" customHeight="1">
      <c r="A309" s="1491"/>
      <c r="B309" s="1491"/>
      <c r="C309" s="1491"/>
      <c r="D309" s="1491"/>
      <c r="E309" s="1491"/>
      <c r="F309" s="1491"/>
      <c r="G309" s="1491"/>
      <c r="H309" s="1491"/>
      <c r="I309" s="1491"/>
      <c r="J309" s="1491"/>
      <c r="K309" s="1491"/>
      <c r="L309" s="1491"/>
      <c r="M309" s="1491"/>
      <c r="N309" s="1491"/>
    </row>
    <row r="310" spans="1:14" ht="15.75" customHeight="1">
      <c r="A310" s="1491"/>
      <c r="B310" s="1491"/>
      <c r="C310" s="1491"/>
      <c r="D310" s="1491"/>
      <c r="E310" s="1491"/>
      <c r="F310" s="1491"/>
      <c r="G310" s="1491"/>
      <c r="H310" s="1491"/>
      <c r="I310" s="1491"/>
      <c r="J310" s="1491"/>
      <c r="K310" s="1491"/>
      <c r="L310" s="1491"/>
      <c r="M310" s="1491"/>
      <c r="N310" s="1491"/>
    </row>
    <row r="311" spans="1:14" ht="15.75" customHeight="1">
      <c r="A311" s="1491"/>
      <c r="B311" s="1491"/>
      <c r="C311" s="1491"/>
      <c r="D311" s="1491"/>
      <c r="E311" s="1491"/>
      <c r="F311" s="1491"/>
      <c r="G311" s="1491"/>
      <c r="H311" s="1491"/>
      <c r="I311" s="1491"/>
      <c r="J311" s="1491"/>
      <c r="K311" s="1491"/>
      <c r="L311" s="1491"/>
      <c r="M311" s="1491"/>
      <c r="N311" s="1491"/>
    </row>
    <row r="312" spans="1:14" ht="15.75" customHeight="1">
      <c r="A312" s="1491"/>
      <c r="B312" s="1491"/>
      <c r="C312" s="1491"/>
      <c r="D312" s="1491"/>
      <c r="E312" s="1491"/>
      <c r="F312" s="1491"/>
      <c r="G312" s="1491"/>
      <c r="H312" s="1491"/>
      <c r="I312" s="1491"/>
      <c r="J312" s="1491"/>
      <c r="K312" s="1491"/>
      <c r="L312" s="1491"/>
      <c r="M312" s="1491"/>
      <c r="N312" s="1491"/>
    </row>
    <row r="313" spans="1:14" ht="15.75" customHeight="1">
      <c r="A313" s="1491"/>
      <c r="B313" s="1491"/>
      <c r="C313" s="1491"/>
      <c r="D313" s="1491"/>
      <c r="E313" s="1491"/>
      <c r="F313" s="1491"/>
      <c r="G313" s="1491"/>
      <c r="H313" s="1491"/>
      <c r="I313" s="1491"/>
      <c r="J313" s="1491"/>
      <c r="K313" s="1491"/>
      <c r="L313" s="1491"/>
      <c r="M313" s="1491"/>
      <c r="N313" s="1491"/>
    </row>
    <row r="314" spans="1:14" ht="15.75" customHeight="1">
      <c r="A314" s="1491"/>
      <c r="B314" s="1491"/>
      <c r="C314" s="1491"/>
      <c r="D314" s="1491"/>
      <c r="E314" s="1491"/>
      <c r="F314" s="1491"/>
      <c r="G314" s="1491"/>
      <c r="H314" s="1491"/>
      <c r="I314" s="1491"/>
      <c r="J314" s="1491"/>
      <c r="K314" s="1491"/>
      <c r="L314" s="1491"/>
      <c r="M314" s="1491"/>
      <c r="N314" s="1491"/>
    </row>
    <row r="315" spans="1:14" ht="15.75" customHeight="1">
      <c r="A315" s="1491"/>
      <c r="B315" s="1491"/>
      <c r="C315" s="1491"/>
      <c r="D315" s="1491"/>
      <c r="E315" s="1491"/>
      <c r="F315" s="1491"/>
      <c r="G315" s="1491"/>
      <c r="H315" s="1491"/>
      <c r="I315" s="1491"/>
      <c r="J315" s="1491"/>
      <c r="K315" s="1491"/>
      <c r="L315" s="1491"/>
      <c r="M315" s="1491"/>
      <c r="N315" s="1491"/>
    </row>
    <row r="316" spans="1:14" ht="15.75" customHeight="1">
      <c r="A316" s="1491"/>
      <c r="B316" s="1491"/>
      <c r="C316" s="1491"/>
      <c r="D316" s="1491"/>
      <c r="E316" s="1491"/>
      <c r="F316" s="1491"/>
      <c r="G316" s="1491"/>
      <c r="H316" s="1491"/>
      <c r="I316" s="1491"/>
      <c r="J316" s="1491"/>
      <c r="K316" s="1491"/>
      <c r="L316" s="1491"/>
      <c r="M316" s="1491"/>
      <c r="N316" s="1491"/>
    </row>
    <row r="317" spans="1:14" ht="15.75" customHeight="1">
      <c r="A317" s="1491"/>
      <c r="B317" s="1491"/>
      <c r="C317" s="1491"/>
      <c r="D317" s="1491"/>
      <c r="E317" s="1491"/>
      <c r="F317" s="1491"/>
      <c r="G317" s="1491"/>
      <c r="H317" s="1491"/>
      <c r="I317" s="1491"/>
      <c r="J317" s="1491"/>
      <c r="K317" s="1491"/>
      <c r="L317" s="1491"/>
      <c r="M317" s="1491"/>
      <c r="N317" s="1491"/>
    </row>
    <row r="318" spans="1:14" ht="15.75" customHeight="1">
      <c r="A318" s="1491"/>
      <c r="B318" s="1491"/>
      <c r="C318" s="1491"/>
      <c r="D318" s="1491"/>
      <c r="E318" s="1491"/>
      <c r="F318" s="1491"/>
      <c r="G318" s="1491"/>
      <c r="H318" s="1491"/>
      <c r="I318" s="1491"/>
      <c r="J318" s="1491"/>
      <c r="K318" s="1491"/>
      <c r="L318" s="1491"/>
      <c r="M318" s="1491"/>
      <c r="N318" s="1491"/>
    </row>
    <row r="319" spans="1:14" ht="15.75" customHeight="1">
      <c r="A319" s="1491"/>
      <c r="B319" s="1491"/>
      <c r="C319" s="1491"/>
      <c r="D319" s="1491"/>
      <c r="E319" s="1491"/>
      <c r="F319" s="1491"/>
      <c r="G319" s="1491"/>
      <c r="H319" s="1491"/>
      <c r="I319" s="1491"/>
      <c r="J319" s="1491"/>
      <c r="K319" s="1491"/>
      <c r="L319" s="1491"/>
      <c r="M319" s="1491"/>
      <c r="N319" s="1491"/>
    </row>
    <row r="320" spans="1:14" ht="15.75" customHeight="1">
      <c r="A320" s="1491"/>
      <c r="B320" s="1491"/>
      <c r="C320" s="1491"/>
      <c r="D320" s="1491"/>
      <c r="E320" s="1491"/>
      <c r="F320" s="1491"/>
      <c r="G320" s="1491"/>
      <c r="H320" s="1491"/>
      <c r="I320" s="1491"/>
      <c r="J320" s="1491"/>
      <c r="K320" s="1491"/>
      <c r="L320" s="1491"/>
      <c r="M320" s="1491"/>
      <c r="N320" s="1491"/>
    </row>
    <row r="321" spans="1:14" ht="15.75" customHeight="1">
      <c r="A321" s="1491"/>
      <c r="B321" s="1491"/>
      <c r="C321" s="1491"/>
      <c r="D321" s="1491"/>
      <c r="E321" s="1491"/>
      <c r="F321" s="1491"/>
      <c r="G321" s="1491"/>
      <c r="H321" s="1491"/>
      <c r="I321" s="1491"/>
      <c r="J321" s="1491"/>
      <c r="K321" s="1491"/>
      <c r="L321" s="1491"/>
      <c r="M321" s="1491"/>
      <c r="N321" s="1491"/>
    </row>
    <row r="322" spans="1:14" ht="15.75" customHeight="1">
      <c r="A322" s="1491"/>
      <c r="B322" s="1491"/>
      <c r="C322" s="1491"/>
      <c r="D322" s="1491"/>
      <c r="E322" s="1491"/>
      <c r="F322" s="1491"/>
      <c r="G322" s="1491"/>
      <c r="H322" s="1491"/>
      <c r="I322" s="1491"/>
      <c r="J322" s="1491"/>
      <c r="K322" s="1491"/>
      <c r="L322" s="1491"/>
      <c r="M322" s="1491"/>
      <c r="N322" s="1491"/>
    </row>
    <row r="323" spans="1:14" ht="15.75" customHeight="1">
      <c r="A323" s="1491"/>
      <c r="B323" s="1491"/>
      <c r="C323" s="1491"/>
      <c r="D323" s="1491"/>
      <c r="E323" s="1491"/>
      <c r="F323" s="1491"/>
      <c r="G323" s="1491"/>
      <c r="H323" s="1491"/>
      <c r="I323" s="1491"/>
      <c r="J323" s="1491"/>
      <c r="K323" s="1491"/>
      <c r="L323" s="1491"/>
      <c r="M323" s="1491"/>
      <c r="N323" s="1491"/>
    </row>
    <row r="324" spans="1:14" ht="15.75" customHeight="1">
      <c r="A324" s="1491"/>
      <c r="B324" s="1491"/>
      <c r="C324" s="1491"/>
      <c r="D324" s="1491"/>
      <c r="E324" s="1491"/>
      <c r="F324" s="1491"/>
      <c r="G324" s="1491"/>
      <c r="H324" s="1491"/>
      <c r="I324" s="1491"/>
      <c r="J324" s="1491"/>
      <c r="K324" s="1491"/>
      <c r="L324" s="1491"/>
      <c r="M324" s="1491"/>
      <c r="N324" s="1491"/>
    </row>
    <row r="325" spans="1:14" ht="15.75" customHeight="1">
      <c r="A325" s="1491"/>
      <c r="B325" s="1491"/>
      <c r="C325" s="1491"/>
      <c r="D325" s="1491"/>
      <c r="E325" s="1491"/>
      <c r="F325" s="1491"/>
      <c r="G325" s="1491"/>
      <c r="H325" s="1491"/>
      <c r="I325" s="1491"/>
      <c r="J325" s="1491"/>
      <c r="K325" s="1491"/>
      <c r="L325" s="1491"/>
      <c r="M325" s="1491"/>
      <c r="N325" s="1491"/>
    </row>
    <row r="326" spans="1:14" ht="15.75" customHeight="1">
      <c r="A326" s="1491"/>
      <c r="B326" s="1491"/>
      <c r="C326" s="1491"/>
      <c r="D326" s="1491"/>
      <c r="E326" s="1491"/>
      <c r="F326" s="1491"/>
      <c r="G326" s="1491"/>
      <c r="H326" s="1491"/>
      <c r="I326" s="1491"/>
      <c r="J326" s="1491"/>
      <c r="K326" s="1491"/>
      <c r="L326" s="1491"/>
      <c r="M326" s="1491"/>
      <c r="N326" s="1491"/>
    </row>
    <row r="327" spans="1:14" ht="15.75" customHeight="1">
      <c r="A327" s="1491"/>
      <c r="B327" s="1491"/>
      <c r="C327" s="1491"/>
      <c r="D327" s="1491"/>
      <c r="E327" s="1491"/>
      <c r="F327" s="1491"/>
      <c r="G327" s="1491"/>
      <c r="H327" s="1491"/>
      <c r="I327" s="1491"/>
      <c r="J327" s="1491"/>
      <c r="K327" s="1491"/>
      <c r="L327" s="1491"/>
      <c r="M327" s="1491"/>
      <c r="N327" s="1491"/>
    </row>
    <row r="328" spans="1:14" ht="15.75" customHeight="1">
      <c r="A328" s="1491"/>
      <c r="B328" s="1491"/>
      <c r="C328" s="1491"/>
      <c r="D328" s="1491"/>
      <c r="E328" s="1491"/>
      <c r="F328" s="1491"/>
      <c r="G328" s="1491"/>
      <c r="H328" s="1491"/>
      <c r="I328" s="1491"/>
      <c r="J328" s="1491"/>
      <c r="K328" s="1491"/>
      <c r="L328" s="1491"/>
      <c r="M328" s="1491"/>
      <c r="N328" s="1491"/>
    </row>
    <row r="329" spans="1:14" ht="15.75" customHeight="1">
      <c r="A329" s="1491"/>
      <c r="B329" s="1491"/>
      <c r="C329" s="1491"/>
      <c r="D329" s="1491"/>
      <c r="E329" s="1491"/>
      <c r="F329" s="1491"/>
      <c r="G329" s="1491"/>
      <c r="H329" s="1491"/>
      <c r="I329" s="1491"/>
      <c r="J329" s="1491"/>
      <c r="K329" s="1491"/>
      <c r="L329" s="1491"/>
      <c r="M329" s="1491"/>
      <c r="N329" s="1491"/>
    </row>
    <row r="330" spans="1:14" ht="15.75" customHeight="1">
      <c r="A330" s="1491"/>
      <c r="B330" s="1491"/>
      <c r="C330" s="1491"/>
      <c r="D330" s="1491"/>
      <c r="E330" s="1491"/>
      <c r="F330" s="1491"/>
      <c r="G330" s="1491"/>
      <c r="H330" s="1491"/>
      <c r="I330" s="1491"/>
      <c r="J330" s="1491"/>
      <c r="K330" s="1491"/>
      <c r="L330" s="1491"/>
      <c r="M330" s="1491"/>
      <c r="N330" s="1491"/>
    </row>
    <row r="331" spans="1:14" ht="15.75" customHeight="1">
      <c r="A331" s="1491"/>
      <c r="B331" s="1491"/>
      <c r="C331" s="1491"/>
      <c r="D331" s="1491"/>
      <c r="E331" s="1491"/>
      <c r="F331" s="1491"/>
      <c r="G331" s="1491"/>
      <c r="H331" s="1491"/>
      <c r="I331" s="1491"/>
      <c r="J331" s="1491"/>
      <c r="K331" s="1491"/>
      <c r="L331" s="1491"/>
      <c r="M331" s="1491"/>
      <c r="N331" s="1491"/>
    </row>
    <row r="332" spans="1:14" ht="15.75" customHeight="1">
      <c r="A332" s="1491"/>
      <c r="B332" s="1491"/>
      <c r="C332" s="1491"/>
      <c r="D332" s="1491"/>
      <c r="E332" s="1491"/>
      <c r="F332" s="1491"/>
      <c r="G332" s="1491"/>
      <c r="H332" s="1491"/>
      <c r="I332" s="1491"/>
      <c r="J332" s="1491"/>
      <c r="K332" s="1491"/>
      <c r="L332" s="1491"/>
      <c r="M332" s="1491"/>
      <c r="N332" s="1491"/>
    </row>
    <row r="333" spans="1:14" ht="15.75" customHeight="1">
      <c r="A333" s="1491"/>
      <c r="B333" s="1491"/>
      <c r="C333" s="1491"/>
      <c r="D333" s="1491"/>
      <c r="E333" s="1491"/>
      <c r="F333" s="1491"/>
      <c r="G333" s="1491"/>
      <c r="H333" s="1491"/>
      <c r="I333" s="1491"/>
      <c r="J333" s="1491"/>
      <c r="K333" s="1491"/>
      <c r="L333" s="1491"/>
      <c r="M333" s="1491"/>
      <c r="N333" s="1491"/>
    </row>
    <row r="334" spans="1:14" ht="15.75" customHeight="1">
      <c r="A334" s="1491"/>
      <c r="B334" s="1491"/>
      <c r="C334" s="1491"/>
      <c r="D334" s="1491"/>
      <c r="E334" s="1491"/>
      <c r="F334" s="1491"/>
      <c r="G334" s="1491"/>
      <c r="H334" s="1491"/>
      <c r="I334" s="1491"/>
      <c r="J334" s="1491"/>
      <c r="K334" s="1491"/>
      <c r="L334" s="1491"/>
      <c r="M334" s="1491"/>
      <c r="N334" s="1491"/>
    </row>
    <row r="335" spans="1:14" ht="15.75" customHeight="1">
      <c r="A335" s="1491"/>
      <c r="B335" s="1491"/>
      <c r="C335" s="1491"/>
      <c r="D335" s="1491"/>
      <c r="E335" s="1491"/>
      <c r="F335" s="1491"/>
      <c r="G335" s="1491"/>
      <c r="H335" s="1491"/>
      <c r="I335" s="1491"/>
      <c r="J335" s="1491"/>
      <c r="K335" s="1491"/>
      <c r="L335" s="1491"/>
      <c r="M335" s="1491"/>
      <c r="N335" s="1491"/>
    </row>
    <row r="336" spans="1:14" ht="15.75" customHeight="1">
      <c r="A336" s="1491"/>
      <c r="B336" s="1491"/>
      <c r="C336" s="1491"/>
      <c r="D336" s="1491"/>
      <c r="E336" s="1491"/>
      <c r="F336" s="1491"/>
      <c r="G336" s="1491"/>
      <c r="H336" s="1491"/>
      <c r="I336" s="1491"/>
      <c r="J336" s="1491"/>
      <c r="K336" s="1491"/>
      <c r="L336" s="1491"/>
      <c r="M336" s="1491"/>
      <c r="N336" s="1491"/>
    </row>
    <row r="337" spans="1:14" ht="15.75" customHeight="1">
      <c r="A337" s="1491"/>
      <c r="B337" s="1491"/>
      <c r="C337" s="1491"/>
      <c r="D337" s="1491"/>
      <c r="E337" s="1491"/>
      <c r="F337" s="1491"/>
      <c r="G337" s="1491"/>
      <c r="H337" s="1491"/>
      <c r="I337" s="1491"/>
      <c r="J337" s="1491"/>
      <c r="K337" s="1491"/>
      <c r="L337" s="1491"/>
      <c r="M337" s="1491"/>
      <c r="N337" s="1491"/>
    </row>
    <row r="338" spans="1:14" ht="15.75" customHeight="1">
      <c r="A338" s="1491"/>
      <c r="B338" s="1491"/>
      <c r="C338" s="1491"/>
      <c r="D338" s="1491"/>
      <c r="E338" s="1491"/>
      <c r="F338" s="1491"/>
      <c r="G338" s="1491"/>
      <c r="H338" s="1491"/>
      <c r="I338" s="1491"/>
      <c r="J338" s="1491"/>
      <c r="K338" s="1491"/>
      <c r="L338" s="1491"/>
      <c r="M338" s="1491"/>
      <c r="N338" s="1491"/>
    </row>
    <row r="339" spans="1:14" ht="15.75" customHeight="1">
      <c r="A339" s="1491"/>
      <c r="B339" s="1491"/>
      <c r="C339" s="1491"/>
      <c r="D339" s="1491"/>
      <c r="E339" s="1491"/>
      <c r="F339" s="1491"/>
      <c r="G339" s="1491"/>
      <c r="H339" s="1491"/>
      <c r="I339" s="1491"/>
      <c r="J339" s="1491"/>
      <c r="K339" s="1491"/>
      <c r="L339" s="1491"/>
      <c r="M339" s="1491"/>
      <c r="N339" s="1491"/>
    </row>
    <row r="340" spans="1:14" ht="15.75" customHeight="1">
      <c r="A340" s="1491"/>
      <c r="B340" s="1491"/>
      <c r="C340" s="1491"/>
      <c r="D340" s="1491"/>
      <c r="E340" s="1491"/>
      <c r="F340" s="1491"/>
      <c r="G340" s="1491"/>
      <c r="H340" s="1491"/>
      <c r="I340" s="1491"/>
      <c r="J340" s="1491"/>
      <c r="K340" s="1491"/>
      <c r="L340" s="1491"/>
      <c r="M340" s="1491"/>
      <c r="N340" s="1491"/>
    </row>
    <row r="341" spans="1:14" ht="15.75" customHeight="1">
      <c r="A341" s="1491"/>
      <c r="B341" s="1491"/>
      <c r="C341" s="1491"/>
      <c r="D341" s="1491"/>
      <c r="E341" s="1491"/>
      <c r="F341" s="1491"/>
      <c r="G341" s="1491"/>
      <c r="H341" s="1491"/>
      <c r="I341" s="1491"/>
      <c r="J341" s="1491"/>
      <c r="K341" s="1491"/>
      <c r="L341" s="1491"/>
      <c r="M341" s="1491"/>
      <c r="N341" s="1491"/>
    </row>
    <row r="342" spans="1:14" ht="15.75" customHeight="1">
      <c r="A342" s="1491"/>
      <c r="B342" s="1491"/>
      <c r="C342" s="1491"/>
      <c r="D342" s="1491"/>
      <c r="E342" s="1491"/>
      <c r="F342" s="1491"/>
      <c r="G342" s="1491"/>
      <c r="H342" s="1491"/>
      <c r="I342" s="1491"/>
      <c r="J342" s="1491"/>
      <c r="K342" s="1491"/>
      <c r="L342" s="1491"/>
      <c r="M342" s="1491"/>
      <c r="N342" s="1491"/>
    </row>
    <row r="343" spans="1:14" ht="15.75" customHeight="1">
      <c r="A343" s="1491"/>
      <c r="B343" s="1491"/>
      <c r="C343" s="1491"/>
      <c r="D343" s="1491"/>
      <c r="E343" s="1491"/>
      <c r="F343" s="1491"/>
      <c r="G343" s="1491"/>
      <c r="H343" s="1491"/>
      <c r="I343" s="1491"/>
      <c r="J343" s="1491"/>
      <c r="K343" s="1491"/>
      <c r="L343" s="1491"/>
      <c r="M343" s="1491"/>
      <c r="N343" s="1491"/>
    </row>
    <row r="344" spans="1:14" ht="15.75" customHeight="1">
      <c r="A344" s="1491"/>
      <c r="B344" s="1491"/>
      <c r="C344" s="1491"/>
      <c r="D344" s="1491"/>
      <c r="E344" s="1491"/>
      <c r="F344" s="1491"/>
      <c r="G344" s="1491"/>
      <c r="H344" s="1491"/>
      <c r="I344" s="1491"/>
      <c r="J344" s="1491"/>
      <c r="K344" s="1491"/>
      <c r="L344" s="1491"/>
      <c r="M344" s="1491"/>
      <c r="N344" s="1491"/>
    </row>
    <row r="345" spans="1:14" ht="15.75" customHeight="1">
      <c r="A345" s="1491"/>
      <c r="B345" s="1491"/>
      <c r="C345" s="1491"/>
      <c r="D345" s="1491"/>
      <c r="E345" s="1491"/>
      <c r="F345" s="1491"/>
      <c r="G345" s="1491"/>
      <c r="H345" s="1491"/>
      <c r="I345" s="1491"/>
      <c r="J345" s="1491"/>
      <c r="K345" s="1491"/>
      <c r="L345" s="1491"/>
      <c r="M345" s="1491"/>
      <c r="N345" s="1491"/>
    </row>
    <row r="346" spans="1:14" ht="15.75" customHeight="1">
      <c r="A346" s="1491"/>
      <c r="B346" s="1491"/>
      <c r="C346" s="1491"/>
      <c r="D346" s="1491"/>
      <c r="E346" s="1491"/>
      <c r="F346" s="1491"/>
      <c r="G346" s="1491"/>
      <c r="H346" s="1491"/>
      <c r="I346" s="1491"/>
      <c r="J346" s="1491"/>
      <c r="K346" s="1491"/>
      <c r="L346" s="1491"/>
      <c r="M346" s="1491"/>
      <c r="N346" s="1491"/>
    </row>
    <row r="347" spans="1:14" ht="15.75" customHeight="1">
      <c r="A347" s="1491"/>
      <c r="B347" s="1491"/>
      <c r="C347" s="1491"/>
      <c r="D347" s="1491"/>
      <c r="E347" s="1491"/>
      <c r="F347" s="1491"/>
      <c r="G347" s="1491"/>
      <c r="H347" s="1491"/>
      <c r="I347" s="1491"/>
      <c r="J347" s="1491"/>
      <c r="K347" s="1491"/>
      <c r="L347" s="1491"/>
      <c r="M347" s="1491"/>
      <c r="N347" s="1491"/>
    </row>
    <row r="348" spans="1:14" ht="15.75" customHeight="1">
      <c r="A348" s="1491"/>
      <c r="B348" s="1491"/>
      <c r="C348" s="1491"/>
      <c r="D348" s="1491"/>
      <c r="E348" s="1491"/>
      <c r="F348" s="1491"/>
      <c r="G348" s="1491"/>
      <c r="H348" s="1491"/>
      <c r="I348" s="1491"/>
      <c r="J348" s="1491"/>
      <c r="K348" s="1491"/>
      <c r="L348" s="1491"/>
      <c r="M348" s="1491"/>
      <c r="N348" s="1491"/>
    </row>
    <row r="349" spans="1:14" ht="15.75" customHeight="1">
      <c r="A349" s="1491"/>
      <c r="B349" s="1491"/>
      <c r="C349" s="1491"/>
      <c r="D349" s="1491"/>
      <c r="E349" s="1491"/>
      <c r="F349" s="1491"/>
      <c r="G349" s="1491"/>
      <c r="H349" s="1491"/>
      <c r="I349" s="1491"/>
      <c r="J349" s="1491"/>
      <c r="K349" s="1491"/>
      <c r="L349" s="1491"/>
      <c r="M349" s="1491"/>
      <c r="N349" s="1491"/>
    </row>
    <row r="350" spans="1:14" ht="15.75" customHeight="1">
      <c r="A350" s="1491"/>
      <c r="B350" s="1491"/>
      <c r="C350" s="1491"/>
      <c r="D350" s="1491"/>
      <c r="E350" s="1491"/>
      <c r="F350" s="1491"/>
      <c r="G350" s="1491"/>
      <c r="H350" s="1491"/>
      <c r="I350" s="1491"/>
      <c r="J350" s="1491"/>
      <c r="K350" s="1491"/>
      <c r="L350" s="1491"/>
      <c r="M350" s="1491"/>
      <c r="N350" s="1491"/>
    </row>
    <row r="351" spans="1:14" ht="15.75" customHeight="1">
      <c r="A351" s="1491"/>
      <c r="B351" s="1491"/>
      <c r="C351" s="1491"/>
      <c r="D351" s="1491"/>
      <c r="E351" s="1491"/>
      <c r="F351" s="1491"/>
      <c r="G351" s="1491"/>
      <c r="H351" s="1491"/>
      <c r="I351" s="1491"/>
      <c r="J351" s="1491"/>
      <c r="K351" s="1491"/>
      <c r="L351" s="1491"/>
      <c r="M351" s="1491"/>
      <c r="N351" s="1491"/>
    </row>
    <row r="352" spans="1:14" ht="15.75" customHeight="1">
      <c r="A352" s="1491"/>
      <c r="B352" s="1491"/>
      <c r="C352" s="1491"/>
      <c r="D352" s="1491"/>
      <c r="E352" s="1491"/>
      <c r="F352" s="1491"/>
      <c r="G352" s="1491"/>
      <c r="H352" s="1491"/>
      <c r="I352" s="1491"/>
      <c r="J352" s="1491"/>
      <c r="K352" s="1491"/>
      <c r="L352" s="1491"/>
      <c r="M352" s="1491"/>
      <c r="N352" s="1491"/>
    </row>
    <row r="353" spans="1:14" ht="15.75" customHeight="1">
      <c r="A353" s="1491"/>
      <c r="B353" s="1491"/>
      <c r="C353" s="1491"/>
      <c r="D353" s="1491"/>
      <c r="E353" s="1491"/>
      <c r="F353" s="1491"/>
      <c r="G353" s="1491"/>
      <c r="H353" s="1491"/>
      <c r="I353" s="1491"/>
      <c r="J353" s="1491"/>
      <c r="K353" s="1491"/>
      <c r="L353" s="1491"/>
      <c r="M353" s="1491"/>
      <c r="N353" s="1491"/>
    </row>
    <row r="354" spans="1:14" ht="15.75" customHeight="1">
      <c r="A354" s="1491"/>
      <c r="B354" s="1491"/>
      <c r="C354" s="1491"/>
      <c r="D354" s="1491"/>
      <c r="E354" s="1491"/>
      <c r="F354" s="1491"/>
      <c r="G354" s="1491"/>
      <c r="H354" s="1491"/>
      <c r="I354" s="1491"/>
      <c r="J354" s="1491"/>
      <c r="K354" s="1491"/>
      <c r="L354" s="1491"/>
      <c r="M354" s="1491"/>
      <c r="N354" s="1491"/>
    </row>
    <row r="355" spans="1:14" ht="15.75" customHeight="1">
      <c r="A355" s="1491"/>
      <c r="B355" s="1491"/>
      <c r="C355" s="1491"/>
      <c r="D355" s="1491"/>
      <c r="E355" s="1491"/>
      <c r="F355" s="1491"/>
      <c r="G355" s="1491"/>
      <c r="H355" s="1491"/>
      <c r="I355" s="1491"/>
      <c r="J355" s="1491"/>
      <c r="K355" s="1491"/>
      <c r="L355" s="1491"/>
      <c r="M355" s="1491"/>
      <c r="N355" s="1491"/>
    </row>
    <row r="356" spans="1:14" ht="15.75" customHeight="1">
      <c r="A356" s="1491"/>
      <c r="B356" s="1491"/>
      <c r="C356" s="1491"/>
      <c r="D356" s="1491"/>
      <c r="E356" s="1491"/>
      <c r="F356" s="1491"/>
      <c r="G356" s="1491"/>
      <c r="H356" s="1491"/>
      <c r="I356" s="1491"/>
      <c r="J356" s="1491"/>
      <c r="K356" s="1491"/>
      <c r="L356" s="1491"/>
      <c r="M356" s="1491"/>
      <c r="N356" s="1491"/>
    </row>
    <row r="357" spans="1:14" ht="15.75" customHeight="1">
      <c r="A357" s="1491"/>
      <c r="B357" s="1491"/>
      <c r="C357" s="1491"/>
      <c r="D357" s="1491"/>
      <c r="E357" s="1491"/>
      <c r="F357" s="1491"/>
      <c r="G357" s="1491"/>
      <c r="H357" s="1491"/>
      <c r="I357" s="1491"/>
      <c r="J357" s="1491"/>
      <c r="K357" s="1491"/>
      <c r="L357" s="1491"/>
      <c r="M357" s="1491"/>
      <c r="N357" s="1491"/>
    </row>
    <row r="358" spans="1:14" ht="15.75" customHeight="1">
      <c r="A358" s="1491"/>
      <c r="B358" s="1491"/>
      <c r="C358" s="1491"/>
      <c r="D358" s="1491"/>
      <c r="E358" s="1491"/>
      <c r="F358" s="1491"/>
      <c r="G358" s="1491"/>
      <c r="H358" s="1491"/>
      <c r="I358" s="1491"/>
      <c r="J358" s="1491"/>
      <c r="K358" s="1491"/>
      <c r="L358" s="1491"/>
      <c r="M358" s="1491"/>
      <c r="N358" s="1491"/>
    </row>
    <row r="359" spans="1:14" ht="15.75" customHeight="1">
      <c r="A359" s="1491"/>
      <c r="B359" s="1491"/>
      <c r="C359" s="1491"/>
      <c r="D359" s="1491"/>
      <c r="E359" s="1491"/>
      <c r="F359" s="1491"/>
      <c r="G359" s="1491"/>
      <c r="H359" s="1491"/>
      <c r="I359" s="1491"/>
      <c r="J359" s="1491"/>
      <c r="K359" s="1491"/>
      <c r="L359" s="1491"/>
      <c r="M359" s="1491"/>
      <c r="N359" s="1491"/>
    </row>
    <row r="360" spans="1:14" ht="15.75" customHeight="1">
      <c r="A360" s="1491"/>
      <c r="B360" s="1491"/>
      <c r="C360" s="1491"/>
      <c r="D360" s="1491"/>
      <c r="E360" s="1491"/>
      <c r="F360" s="1491"/>
      <c r="G360" s="1491"/>
      <c r="H360" s="1491"/>
      <c r="I360" s="1491"/>
      <c r="J360" s="1491"/>
      <c r="K360" s="1491"/>
      <c r="L360" s="1491"/>
      <c r="M360" s="1491"/>
      <c r="N360" s="1491"/>
    </row>
    <row r="361" spans="1:14" ht="15.75" customHeight="1">
      <c r="A361" s="1491"/>
      <c r="B361" s="1491"/>
      <c r="C361" s="1491"/>
      <c r="D361" s="1491"/>
      <c r="E361" s="1491"/>
      <c r="F361" s="1491"/>
      <c r="G361" s="1491"/>
      <c r="H361" s="1491"/>
      <c r="I361" s="1491"/>
      <c r="J361" s="1491"/>
      <c r="K361" s="1491"/>
      <c r="L361" s="1491"/>
      <c r="M361" s="1491"/>
      <c r="N361" s="1491"/>
    </row>
    <row r="362" spans="1:14" ht="15.75" customHeight="1">
      <c r="A362" s="1491"/>
      <c r="B362" s="1491"/>
      <c r="C362" s="1491"/>
      <c r="D362" s="1491"/>
      <c r="E362" s="1491"/>
      <c r="F362" s="1491"/>
      <c r="G362" s="1491"/>
      <c r="H362" s="1491"/>
      <c r="I362" s="1491"/>
      <c r="J362" s="1491"/>
      <c r="K362" s="1491"/>
      <c r="L362" s="1491"/>
      <c r="M362" s="1491"/>
      <c r="N362" s="1491"/>
    </row>
    <row r="363" spans="1:14" ht="15.75" customHeight="1">
      <c r="A363" s="1491"/>
      <c r="B363" s="1491"/>
      <c r="C363" s="1491"/>
      <c r="D363" s="1491"/>
      <c r="E363" s="1491"/>
      <c r="F363" s="1491"/>
      <c r="G363" s="1491"/>
      <c r="H363" s="1491"/>
      <c r="I363" s="1491"/>
      <c r="J363" s="1491"/>
      <c r="K363" s="1491"/>
      <c r="L363" s="1491"/>
      <c r="M363" s="1491"/>
      <c r="N363" s="1491"/>
    </row>
    <row r="364" spans="1:14" ht="15.75" customHeight="1">
      <c r="A364" s="1491"/>
      <c r="B364" s="1491"/>
      <c r="C364" s="1491"/>
      <c r="D364" s="1491"/>
      <c r="E364" s="1491"/>
      <c r="F364" s="1491"/>
      <c r="G364" s="1491"/>
      <c r="H364" s="1491"/>
      <c r="I364" s="1491"/>
      <c r="J364" s="1491"/>
      <c r="K364" s="1491"/>
      <c r="L364" s="1491"/>
      <c r="M364" s="1491"/>
      <c r="N364" s="1491"/>
    </row>
    <row r="365" spans="1:14" ht="15.75" customHeight="1">
      <c r="A365" s="1491"/>
      <c r="B365" s="1491"/>
      <c r="C365" s="1491"/>
      <c r="D365" s="1491"/>
      <c r="E365" s="1491"/>
      <c r="F365" s="1491"/>
      <c r="G365" s="1491"/>
      <c r="H365" s="1491"/>
      <c r="I365" s="1491"/>
      <c r="J365" s="1491"/>
      <c r="K365" s="1491"/>
      <c r="L365" s="1491"/>
      <c r="M365" s="1491"/>
      <c r="N365" s="1491"/>
    </row>
    <row r="366" spans="1:14" ht="15.75" customHeight="1">
      <c r="A366" s="1491"/>
      <c r="B366" s="1491"/>
      <c r="C366" s="1491"/>
      <c r="D366" s="1491"/>
      <c r="E366" s="1491"/>
      <c r="F366" s="1491"/>
      <c r="G366" s="1491"/>
      <c r="H366" s="1491"/>
      <c r="I366" s="1491"/>
      <c r="J366" s="1491"/>
      <c r="K366" s="1491"/>
      <c r="L366" s="1491"/>
      <c r="M366" s="1491"/>
      <c r="N366" s="1491"/>
    </row>
    <row r="367" spans="1:14" ht="15.75" customHeight="1">
      <c r="A367" s="1491"/>
      <c r="B367" s="1491"/>
      <c r="C367" s="1491"/>
      <c r="D367" s="1491"/>
      <c r="E367" s="1491"/>
      <c r="F367" s="1491"/>
      <c r="G367" s="1491"/>
      <c r="H367" s="1491"/>
      <c r="I367" s="1491"/>
      <c r="J367" s="1491"/>
      <c r="K367" s="1491"/>
      <c r="L367" s="1491"/>
      <c r="M367" s="1491"/>
      <c r="N367" s="1491"/>
    </row>
    <row r="368" spans="1:14" ht="15.75" customHeight="1">
      <c r="A368" s="1491"/>
      <c r="B368" s="1491"/>
      <c r="C368" s="1491"/>
      <c r="D368" s="1491"/>
      <c r="E368" s="1491"/>
      <c r="F368" s="1491"/>
      <c r="G368" s="1491"/>
      <c r="H368" s="1491"/>
      <c r="I368" s="1491"/>
      <c r="J368" s="1491"/>
      <c r="K368" s="1491"/>
      <c r="L368" s="1491"/>
      <c r="M368" s="1491"/>
      <c r="N368" s="1491"/>
    </row>
    <row r="369" spans="1:14" ht="15.75" customHeight="1">
      <c r="A369" s="1491"/>
      <c r="B369" s="1491"/>
      <c r="C369" s="1491"/>
      <c r="D369" s="1491"/>
      <c r="E369" s="1491"/>
      <c r="F369" s="1491"/>
      <c r="G369" s="1491"/>
      <c r="H369" s="1491"/>
      <c r="I369" s="1491"/>
      <c r="J369" s="1491"/>
      <c r="K369" s="1491"/>
      <c r="L369" s="1491"/>
      <c r="M369" s="1491"/>
      <c r="N369" s="1491"/>
    </row>
    <row r="370" spans="1:14" ht="15.75" customHeight="1">
      <c r="A370" s="1491"/>
      <c r="B370" s="1491"/>
      <c r="C370" s="1491"/>
      <c r="D370" s="1491"/>
      <c r="E370" s="1491"/>
      <c r="F370" s="1491"/>
      <c r="G370" s="1491"/>
      <c r="H370" s="1491"/>
      <c r="I370" s="1491"/>
      <c r="J370" s="1491"/>
      <c r="K370" s="1491"/>
      <c r="L370" s="1491"/>
      <c r="M370" s="1491"/>
      <c r="N370" s="1491"/>
    </row>
    <row r="371" spans="1:14" ht="15.75" customHeight="1">
      <c r="A371" s="1491"/>
      <c r="B371" s="1491"/>
      <c r="C371" s="1491"/>
      <c r="D371" s="1491"/>
      <c r="E371" s="1491"/>
      <c r="F371" s="1491"/>
      <c r="G371" s="1491"/>
      <c r="H371" s="1491"/>
      <c r="I371" s="1491"/>
      <c r="J371" s="1491"/>
      <c r="K371" s="1491"/>
      <c r="L371" s="1491"/>
      <c r="M371" s="1491"/>
      <c r="N371" s="1491"/>
    </row>
    <row r="372" spans="1:14" ht="15.75" customHeight="1">
      <c r="A372" s="1491"/>
      <c r="B372" s="1491"/>
      <c r="C372" s="1491"/>
      <c r="D372" s="1491"/>
      <c r="E372" s="1491"/>
      <c r="F372" s="1491"/>
      <c r="G372" s="1491"/>
      <c r="H372" s="1491"/>
      <c r="I372" s="1491"/>
      <c r="J372" s="1491"/>
      <c r="K372" s="1491"/>
      <c r="L372" s="1491"/>
      <c r="M372" s="1491"/>
      <c r="N372" s="1491"/>
    </row>
    <row r="373" spans="1:14" ht="15.75" customHeight="1">
      <c r="A373" s="1491"/>
      <c r="B373" s="1491"/>
      <c r="C373" s="1491"/>
      <c r="D373" s="1491"/>
      <c r="E373" s="1491"/>
      <c r="F373" s="1491"/>
      <c r="G373" s="1491"/>
      <c r="H373" s="1491"/>
      <c r="I373" s="1491"/>
      <c r="J373" s="1491"/>
      <c r="K373" s="1491"/>
      <c r="L373" s="1491"/>
      <c r="M373" s="1491"/>
      <c r="N373" s="1491"/>
    </row>
    <row r="374" spans="1:14" ht="15.75" customHeight="1">
      <c r="A374" s="1491"/>
      <c r="B374" s="1491"/>
      <c r="C374" s="1491"/>
      <c r="D374" s="1491"/>
      <c r="E374" s="1491"/>
      <c r="F374" s="1491"/>
      <c r="G374" s="1491"/>
      <c r="H374" s="1491"/>
      <c r="I374" s="1491"/>
      <c r="J374" s="1491"/>
      <c r="K374" s="1491"/>
      <c r="L374" s="1491"/>
      <c r="M374" s="1491"/>
      <c r="N374" s="1491"/>
    </row>
    <row r="375" spans="1:14" ht="15.75" customHeight="1">
      <c r="A375" s="1491"/>
      <c r="B375" s="1491"/>
      <c r="C375" s="1491"/>
      <c r="D375" s="1491"/>
      <c r="E375" s="1491"/>
      <c r="F375" s="1491"/>
      <c r="G375" s="1491"/>
      <c r="H375" s="1491"/>
      <c r="I375" s="1491"/>
      <c r="J375" s="1491"/>
      <c r="K375" s="1491"/>
      <c r="L375" s="1491"/>
      <c r="M375" s="1491"/>
      <c r="N375" s="1491"/>
    </row>
    <row r="376" spans="1:14" ht="15.75" customHeight="1">
      <c r="A376" s="1491"/>
      <c r="B376" s="1491"/>
      <c r="C376" s="1491"/>
      <c r="D376" s="1491"/>
      <c r="E376" s="1491"/>
      <c r="F376" s="1491"/>
      <c r="G376" s="1491"/>
      <c r="H376" s="1491"/>
      <c r="I376" s="1491"/>
      <c r="J376" s="1491"/>
      <c r="K376" s="1491"/>
      <c r="L376" s="1491"/>
      <c r="M376" s="1491"/>
      <c r="N376" s="1491"/>
    </row>
    <row r="377" spans="1:14" ht="15.75" customHeight="1">
      <c r="A377" s="1491"/>
      <c r="B377" s="1491"/>
      <c r="C377" s="1491"/>
      <c r="D377" s="1491"/>
      <c r="E377" s="1491"/>
      <c r="F377" s="1491"/>
      <c r="G377" s="1491"/>
      <c r="H377" s="1491"/>
      <c r="I377" s="1491"/>
      <c r="J377" s="1491"/>
      <c r="K377" s="1491"/>
      <c r="L377" s="1491"/>
      <c r="M377" s="1491"/>
      <c r="N377" s="1491"/>
    </row>
    <row r="378" spans="1:14" ht="15.75" customHeight="1">
      <c r="A378" s="1491"/>
      <c r="B378" s="1491"/>
      <c r="C378" s="1491"/>
      <c r="D378" s="1491"/>
      <c r="E378" s="1491"/>
      <c r="F378" s="1491"/>
      <c r="G378" s="1491"/>
      <c r="H378" s="1491"/>
      <c r="I378" s="1491"/>
      <c r="J378" s="1491"/>
      <c r="K378" s="1491"/>
      <c r="L378" s="1491"/>
      <c r="M378" s="1491"/>
      <c r="N378" s="1491"/>
    </row>
    <row r="379" spans="1:14" ht="15.75" customHeight="1">
      <c r="A379" s="1491"/>
      <c r="B379" s="1491"/>
      <c r="C379" s="1491"/>
      <c r="D379" s="1491"/>
      <c r="E379" s="1491"/>
      <c r="F379" s="1491"/>
      <c r="G379" s="1491"/>
      <c r="H379" s="1491"/>
      <c r="I379" s="1491"/>
      <c r="J379" s="1491"/>
      <c r="K379" s="1491"/>
      <c r="L379" s="1491"/>
      <c r="M379" s="1491"/>
      <c r="N379" s="1491"/>
    </row>
    <row r="380" spans="1:14" ht="15.75" customHeight="1">
      <c r="A380" s="1491"/>
      <c r="B380" s="1491"/>
      <c r="C380" s="1491"/>
      <c r="D380" s="1491"/>
      <c r="E380" s="1491"/>
      <c r="F380" s="1491"/>
      <c r="G380" s="1491"/>
      <c r="H380" s="1491"/>
      <c r="I380" s="1491"/>
      <c r="J380" s="1491"/>
      <c r="K380" s="1491"/>
      <c r="L380" s="1491"/>
      <c r="M380" s="1491"/>
      <c r="N380" s="1491"/>
    </row>
    <row r="381" spans="1:14" ht="15.75" customHeight="1">
      <c r="A381" s="1491"/>
      <c r="B381" s="1491"/>
      <c r="C381" s="1491"/>
      <c r="D381" s="1491"/>
      <c r="E381" s="1491"/>
      <c r="F381" s="1491"/>
      <c r="G381" s="1491"/>
      <c r="H381" s="1491"/>
      <c r="I381" s="1491"/>
      <c r="J381" s="1491"/>
      <c r="K381" s="1491"/>
      <c r="L381" s="1491"/>
      <c r="M381" s="1491"/>
      <c r="N381" s="1491"/>
    </row>
    <row r="382" spans="1:14" ht="15.75" customHeight="1">
      <c r="A382" s="1491"/>
      <c r="B382" s="1491"/>
      <c r="C382" s="1491"/>
      <c r="D382" s="1491"/>
      <c r="E382" s="1491"/>
      <c r="F382" s="1491"/>
      <c r="G382" s="1491"/>
      <c r="H382" s="1491"/>
      <c r="I382" s="1491"/>
      <c r="J382" s="1491"/>
      <c r="K382" s="1491"/>
      <c r="L382" s="1491"/>
      <c r="M382" s="1491"/>
      <c r="N382" s="1491"/>
    </row>
    <row r="383" spans="1:14" ht="15.75" customHeight="1">
      <c r="A383" s="1491"/>
      <c r="B383" s="1491"/>
      <c r="C383" s="1491"/>
      <c r="D383" s="1491"/>
      <c r="E383" s="1491"/>
      <c r="F383" s="1491"/>
      <c r="G383" s="1491"/>
      <c r="H383" s="1491"/>
      <c r="I383" s="1491"/>
      <c r="J383" s="1491"/>
      <c r="K383" s="1491"/>
      <c r="L383" s="1491"/>
      <c r="M383" s="1491"/>
      <c r="N383" s="1491"/>
    </row>
    <row r="384" spans="1:14" ht="15.75" customHeight="1">
      <c r="A384" s="1491"/>
      <c r="B384" s="1491"/>
      <c r="C384" s="1491"/>
      <c r="D384" s="1491"/>
      <c r="E384" s="1491"/>
      <c r="F384" s="1491"/>
      <c r="G384" s="1491"/>
      <c r="H384" s="1491"/>
      <c r="I384" s="1491"/>
      <c r="J384" s="1491"/>
      <c r="K384" s="1491"/>
      <c r="L384" s="1491"/>
      <c r="M384" s="1491"/>
      <c r="N384" s="1491"/>
    </row>
    <row r="385" spans="1:14" ht="15.75" customHeight="1">
      <c r="A385" s="1491"/>
      <c r="B385" s="1491"/>
      <c r="C385" s="1491"/>
      <c r="D385" s="1491"/>
      <c r="E385" s="1491"/>
      <c r="F385" s="1491"/>
      <c r="G385" s="1491"/>
      <c r="H385" s="1491"/>
      <c r="I385" s="1491"/>
      <c r="J385" s="1491"/>
      <c r="K385" s="1491"/>
      <c r="L385" s="1491"/>
      <c r="M385" s="1491"/>
      <c r="N385" s="1491"/>
    </row>
    <row r="386" spans="1:14" ht="15.75" customHeight="1">
      <c r="A386" s="1491"/>
      <c r="B386" s="1491"/>
      <c r="C386" s="1491"/>
      <c r="D386" s="1491"/>
      <c r="E386" s="1491"/>
      <c r="F386" s="1491"/>
      <c r="G386" s="1491"/>
      <c r="H386" s="1491"/>
      <c r="I386" s="1491"/>
      <c r="J386" s="1491"/>
      <c r="K386" s="1491"/>
      <c r="L386" s="1491"/>
      <c r="M386" s="1491"/>
      <c r="N386" s="1491"/>
    </row>
    <row r="387" spans="1:14" ht="15.75" customHeight="1">
      <c r="A387" s="1491"/>
      <c r="B387" s="1491"/>
      <c r="C387" s="1491"/>
      <c r="D387" s="1491"/>
      <c r="E387" s="1491"/>
      <c r="F387" s="1491"/>
      <c r="G387" s="1491"/>
      <c r="H387" s="1491"/>
      <c r="I387" s="1491"/>
      <c r="J387" s="1491"/>
      <c r="K387" s="1491"/>
      <c r="L387" s="1491"/>
      <c r="M387" s="1491"/>
      <c r="N387" s="1491"/>
    </row>
    <row r="388" spans="1:14" ht="15.75" customHeight="1">
      <c r="A388" s="1491"/>
      <c r="B388" s="1491"/>
      <c r="C388" s="1491"/>
      <c r="D388" s="1491"/>
      <c r="E388" s="1491"/>
      <c r="F388" s="1491"/>
      <c r="G388" s="1491"/>
      <c r="H388" s="1491"/>
      <c r="I388" s="1491"/>
      <c r="J388" s="1491"/>
      <c r="K388" s="1491"/>
      <c r="L388" s="1491"/>
      <c r="M388" s="1491"/>
      <c r="N388" s="1491"/>
    </row>
    <row r="389" spans="1:14" ht="15.75" customHeight="1">
      <c r="A389" s="1491"/>
      <c r="B389" s="1491"/>
      <c r="C389" s="1491"/>
      <c r="D389" s="1491"/>
      <c r="E389" s="1491"/>
      <c r="F389" s="1491"/>
      <c r="G389" s="1491"/>
      <c r="H389" s="1491"/>
      <c r="I389" s="1491"/>
      <c r="J389" s="1491"/>
      <c r="K389" s="1491"/>
      <c r="L389" s="1491"/>
      <c r="M389" s="1491"/>
      <c r="N389" s="1491"/>
    </row>
    <row r="390" spans="1:14" ht="15.75" customHeight="1">
      <c r="A390" s="1491"/>
      <c r="B390" s="1491"/>
      <c r="C390" s="1491"/>
      <c r="D390" s="1491"/>
      <c r="E390" s="1491"/>
      <c r="F390" s="1491"/>
      <c r="G390" s="1491"/>
      <c r="H390" s="1491"/>
      <c r="I390" s="1491"/>
      <c r="J390" s="1491"/>
      <c r="K390" s="1491"/>
      <c r="L390" s="1491"/>
      <c r="M390" s="1491"/>
      <c r="N390" s="1491"/>
    </row>
    <row r="391" spans="1:14" ht="15.75" customHeight="1">
      <c r="A391" s="1491"/>
      <c r="B391" s="1491"/>
      <c r="C391" s="1491"/>
      <c r="D391" s="1491"/>
      <c r="E391" s="1491"/>
      <c r="F391" s="1491"/>
      <c r="G391" s="1491"/>
      <c r="H391" s="1491"/>
      <c r="I391" s="1491"/>
      <c r="J391" s="1491"/>
      <c r="K391" s="1491"/>
      <c r="L391" s="1491"/>
      <c r="M391" s="1491"/>
      <c r="N391" s="1491"/>
    </row>
    <row r="392" spans="1:14" ht="15.75" customHeight="1">
      <c r="A392" s="1491"/>
      <c r="B392" s="1491"/>
      <c r="C392" s="1491"/>
      <c r="D392" s="1491"/>
      <c r="E392" s="1491"/>
      <c r="F392" s="1491"/>
      <c r="G392" s="1491"/>
      <c r="H392" s="1491"/>
      <c r="I392" s="1491"/>
      <c r="J392" s="1491"/>
      <c r="K392" s="1491"/>
      <c r="L392" s="1491"/>
      <c r="M392" s="1491"/>
      <c r="N392" s="1491"/>
    </row>
    <row r="393" spans="1:14" ht="15.75" customHeight="1">
      <c r="A393" s="1491"/>
      <c r="B393" s="1491"/>
      <c r="C393" s="1491"/>
      <c r="D393" s="1491"/>
      <c r="E393" s="1491"/>
      <c r="F393" s="1491"/>
      <c r="G393" s="1491"/>
      <c r="H393" s="1491"/>
      <c r="I393" s="1491"/>
      <c r="J393" s="1491"/>
      <c r="K393" s="1491"/>
      <c r="L393" s="1491"/>
      <c r="M393" s="1491"/>
      <c r="N393" s="1491"/>
    </row>
    <row r="394" spans="1:14" ht="15.75" customHeight="1">
      <c r="A394" s="1491"/>
      <c r="B394" s="1491"/>
      <c r="C394" s="1491"/>
      <c r="D394" s="1491"/>
      <c r="E394" s="1491"/>
      <c r="F394" s="1491"/>
      <c r="G394" s="1491"/>
      <c r="H394" s="1491"/>
      <c r="I394" s="1491"/>
      <c r="J394" s="1491"/>
      <c r="K394" s="1491"/>
      <c r="L394" s="1491"/>
      <c r="M394" s="1491"/>
      <c r="N394" s="1491"/>
    </row>
    <row r="395" spans="1:14" ht="15.75" customHeight="1">
      <c r="A395" s="1491"/>
      <c r="B395" s="1491"/>
      <c r="C395" s="1491"/>
      <c r="D395" s="1491"/>
      <c r="E395" s="1491"/>
      <c r="F395" s="1491"/>
      <c r="G395" s="1491"/>
      <c r="H395" s="1491"/>
      <c r="I395" s="1491"/>
      <c r="J395" s="1491"/>
      <c r="K395" s="1491"/>
      <c r="L395" s="1491"/>
      <c r="M395" s="1491"/>
      <c r="N395" s="1491"/>
    </row>
    <row r="396" spans="1:14" ht="15.75" customHeight="1">
      <c r="A396" s="1491"/>
      <c r="B396" s="1491"/>
      <c r="C396" s="1491"/>
      <c r="D396" s="1491"/>
      <c r="E396" s="1491"/>
      <c r="F396" s="1491"/>
      <c r="G396" s="1491"/>
      <c r="H396" s="1491"/>
      <c r="I396" s="1491"/>
      <c r="J396" s="1491"/>
      <c r="K396" s="1491"/>
      <c r="L396" s="1491"/>
      <c r="M396" s="1491"/>
      <c r="N396" s="1491"/>
    </row>
    <row r="397" spans="1:14" ht="15.75" customHeight="1">
      <c r="A397" s="1491"/>
      <c r="B397" s="1491"/>
      <c r="C397" s="1491"/>
      <c r="D397" s="1491"/>
      <c r="E397" s="1491"/>
      <c r="F397" s="1491"/>
      <c r="G397" s="1491"/>
      <c r="H397" s="1491"/>
      <c r="I397" s="1491"/>
      <c r="J397" s="1491"/>
      <c r="K397" s="1491"/>
      <c r="L397" s="1491"/>
      <c r="M397" s="1491"/>
      <c r="N397" s="1491"/>
    </row>
    <row r="398" spans="1:14" ht="15.75" customHeight="1">
      <c r="A398" s="1491"/>
      <c r="B398" s="1491"/>
      <c r="C398" s="1491"/>
      <c r="D398" s="1491"/>
      <c r="E398" s="1491"/>
      <c r="F398" s="1491"/>
      <c r="G398" s="1491"/>
      <c r="H398" s="1491"/>
      <c r="I398" s="1491"/>
      <c r="J398" s="1491"/>
      <c r="K398" s="1491"/>
      <c r="L398" s="1491"/>
      <c r="M398" s="1491"/>
      <c r="N398" s="1491"/>
    </row>
    <row r="399" spans="1:14" ht="15.75" customHeight="1">
      <c r="A399" s="1491"/>
      <c r="B399" s="1491"/>
      <c r="C399" s="1491"/>
      <c r="D399" s="1491"/>
      <c r="E399" s="1491"/>
      <c r="F399" s="1491"/>
      <c r="G399" s="1491"/>
      <c r="H399" s="1491"/>
      <c r="I399" s="1491"/>
      <c r="J399" s="1491"/>
      <c r="K399" s="1491"/>
      <c r="L399" s="1491"/>
      <c r="M399" s="1491"/>
      <c r="N399" s="1491"/>
    </row>
    <row r="400" spans="1:14" ht="15.75" customHeight="1">
      <c r="A400" s="1491"/>
      <c r="B400" s="1491"/>
      <c r="C400" s="1491"/>
      <c r="D400" s="1491"/>
      <c r="E400" s="1491"/>
      <c r="F400" s="1491"/>
      <c r="G400" s="1491"/>
      <c r="H400" s="1491"/>
      <c r="I400" s="1491"/>
      <c r="J400" s="1491"/>
      <c r="K400" s="1491"/>
      <c r="L400" s="1491"/>
      <c r="M400" s="1491"/>
      <c r="N400" s="1491"/>
    </row>
    <row r="401" spans="1:14" ht="15.75" customHeight="1">
      <c r="A401" s="1491"/>
      <c r="B401" s="1491"/>
      <c r="C401" s="1491"/>
      <c r="D401" s="1491"/>
      <c r="E401" s="1491"/>
      <c r="F401" s="1491"/>
      <c r="G401" s="1491"/>
      <c r="H401" s="1491"/>
      <c r="I401" s="1491"/>
      <c r="J401" s="1491"/>
      <c r="K401" s="1491"/>
      <c r="L401" s="1491"/>
      <c r="M401" s="1491"/>
      <c r="N401" s="1491"/>
    </row>
    <row r="402" spans="1:14" ht="15.75" customHeight="1">
      <c r="A402" s="1491"/>
      <c r="B402" s="1491"/>
      <c r="C402" s="1491"/>
      <c r="D402" s="1491"/>
      <c r="E402" s="1491"/>
      <c r="F402" s="1491"/>
      <c r="G402" s="1491"/>
      <c r="H402" s="1491"/>
      <c r="I402" s="1491"/>
      <c r="J402" s="1491"/>
      <c r="K402" s="1491"/>
      <c r="L402" s="1491"/>
      <c r="M402" s="1491"/>
      <c r="N402" s="1491"/>
    </row>
    <row r="403" spans="1:14" ht="15.75" customHeight="1">
      <c r="A403" s="1491"/>
      <c r="B403" s="1491"/>
      <c r="C403" s="1491"/>
      <c r="D403" s="1491"/>
      <c r="E403" s="1491"/>
      <c r="F403" s="1491"/>
      <c r="G403" s="1491"/>
      <c r="H403" s="1491"/>
      <c r="I403" s="1491"/>
      <c r="J403" s="1491"/>
      <c r="K403" s="1491"/>
      <c r="L403" s="1491"/>
      <c r="M403" s="1491"/>
      <c r="N403" s="1491"/>
    </row>
    <row r="404" spans="1:14" ht="15.75" customHeight="1">
      <c r="A404" s="1491"/>
      <c r="B404" s="1491"/>
      <c r="C404" s="1491"/>
      <c r="D404" s="1491"/>
      <c r="E404" s="1491"/>
      <c r="F404" s="1491"/>
      <c r="G404" s="1491"/>
      <c r="H404" s="1491"/>
      <c r="I404" s="1491"/>
      <c r="J404" s="1491"/>
      <c r="K404" s="1491"/>
      <c r="L404" s="1491"/>
      <c r="M404" s="1491"/>
      <c r="N404" s="1491"/>
    </row>
    <row r="405" spans="1:14" ht="15.75" customHeight="1">
      <c r="A405" s="1491"/>
      <c r="B405" s="1491"/>
      <c r="C405" s="1491"/>
      <c r="D405" s="1491"/>
      <c r="E405" s="1491"/>
      <c r="F405" s="1491"/>
      <c r="G405" s="1491"/>
      <c r="H405" s="1491"/>
      <c r="I405" s="1491"/>
      <c r="J405" s="1491"/>
      <c r="K405" s="1491"/>
      <c r="L405" s="1491"/>
      <c r="M405" s="1491"/>
      <c r="N405" s="1491"/>
    </row>
    <row r="406" spans="1:14" ht="15.75" customHeight="1">
      <c r="A406" s="1491"/>
      <c r="B406" s="1491"/>
      <c r="C406" s="1491"/>
      <c r="D406" s="1491"/>
      <c r="E406" s="1491"/>
      <c r="F406" s="1491"/>
      <c r="G406" s="1491"/>
      <c r="H406" s="1491"/>
      <c r="I406" s="1491"/>
      <c r="J406" s="1491"/>
      <c r="K406" s="1491"/>
      <c r="L406" s="1491"/>
      <c r="M406" s="1491"/>
      <c r="N406" s="1491"/>
    </row>
    <row r="407" spans="1:14" ht="15.75" customHeight="1">
      <c r="A407" s="1491"/>
      <c r="B407" s="1491"/>
      <c r="C407" s="1491"/>
      <c r="D407" s="1491"/>
      <c r="E407" s="1491"/>
      <c r="F407" s="1491"/>
      <c r="G407" s="1491"/>
      <c r="H407" s="1491"/>
      <c r="I407" s="1491"/>
      <c r="J407" s="1491"/>
      <c r="K407" s="1491"/>
      <c r="L407" s="1491"/>
      <c r="M407" s="1491"/>
      <c r="N407" s="1491"/>
    </row>
    <row r="408" spans="1:14" ht="15.75" customHeight="1">
      <c r="A408" s="1491"/>
      <c r="B408" s="1491"/>
      <c r="C408" s="1491"/>
      <c r="D408" s="1491"/>
      <c r="E408" s="1491"/>
      <c r="F408" s="1491"/>
      <c r="G408" s="1491"/>
      <c r="H408" s="1491"/>
      <c r="I408" s="1491"/>
      <c r="J408" s="1491"/>
      <c r="K408" s="1491"/>
      <c r="L408" s="1491"/>
      <c r="M408" s="1491"/>
      <c r="N408" s="1491"/>
    </row>
    <row r="409" spans="1:14" ht="15.75" customHeight="1">
      <c r="A409" s="1491"/>
      <c r="B409" s="1491"/>
      <c r="C409" s="1491"/>
      <c r="D409" s="1491"/>
      <c r="E409" s="1491"/>
      <c r="F409" s="1491"/>
      <c r="G409" s="1491"/>
      <c r="H409" s="1491"/>
      <c r="I409" s="1491"/>
      <c r="J409" s="1491"/>
      <c r="K409" s="1491"/>
      <c r="L409" s="1491"/>
      <c r="M409" s="1491"/>
      <c r="N409" s="1491"/>
    </row>
    <row r="410" spans="1:14" ht="15.75" customHeight="1">
      <c r="A410" s="1491"/>
      <c r="B410" s="1491"/>
      <c r="C410" s="1491"/>
      <c r="D410" s="1491"/>
      <c r="E410" s="1491"/>
      <c r="F410" s="1491"/>
      <c r="G410" s="1491"/>
      <c r="H410" s="1491"/>
      <c r="I410" s="1491"/>
      <c r="J410" s="1491"/>
      <c r="K410" s="1491"/>
      <c r="L410" s="1491"/>
      <c r="M410" s="1491"/>
      <c r="N410" s="1491"/>
    </row>
    <row r="411" spans="1:14" ht="15.75" customHeight="1">
      <c r="A411" s="1491"/>
      <c r="B411" s="1491"/>
      <c r="C411" s="1491"/>
      <c r="D411" s="1491"/>
      <c r="E411" s="1491"/>
      <c r="F411" s="1491"/>
      <c r="G411" s="1491"/>
      <c r="H411" s="1491"/>
      <c r="I411" s="1491"/>
      <c r="J411" s="1491"/>
      <c r="K411" s="1491"/>
      <c r="L411" s="1491"/>
      <c r="M411" s="1491"/>
      <c r="N411" s="1491"/>
    </row>
    <row r="412" spans="1:14" ht="15.75" customHeight="1">
      <c r="A412" s="1491"/>
      <c r="B412" s="1491"/>
      <c r="C412" s="1491"/>
      <c r="D412" s="1491"/>
      <c r="E412" s="1491"/>
      <c r="F412" s="1491"/>
      <c r="G412" s="1491"/>
      <c r="H412" s="1491"/>
      <c r="I412" s="1491"/>
      <c r="J412" s="1491"/>
      <c r="K412" s="1491"/>
      <c r="L412" s="1491"/>
      <c r="M412" s="1491"/>
      <c r="N412" s="1491"/>
    </row>
    <row r="413" spans="1:14" ht="15.75" customHeight="1">
      <c r="A413" s="1491"/>
      <c r="B413" s="1491"/>
      <c r="C413" s="1491"/>
      <c r="D413" s="1491"/>
      <c r="E413" s="1491"/>
      <c r="F413" s="1491"/>
      <c r="G413" s="1491"/>
      <c r="H413" s="1491"/>
      <c r="I413" s="1491"/>
      <c r="J413" s="1491"/>
      <c r="K413" s="1491"/>
      <c r="L413" s="1491"/>
      <c r="M413" s="1491"/>
      <c r="N413" s="1491"/>
    </row>
    <row r="414" spans="1:14" ht="15.75" customHeight="1">
      <c r="A414" s="1491"/>
      <c r="B414" s="1491"/>
      <c r="C414" s="1491"/>
      <c r="D414" s="1491"/>
      <c r="E414" s="1491"/>
      <c r="F414" s="1491"/>
      <c r="G414" s="1491"/>
      <c r="H414" s="1491"/>
      <c r="I414" s="1491"/>
      <c r="J414" s="1491"/>
      <c r="K414" s="1491"/>
      <c r="L414" s="1491"/>
      <c r="M414" s="1491"/>
      <c r="N414" s="1491"/>
    </row>
    <row r="415" spans="1:14" ht="15.75" customHeight="1">
      <c r="A415" s="1491"/>
      <c r="B415" s="1491"/>
      <c r="C415" s="1491"/>
      <c r="D415" s="1491"/>
      <c r="E415" s="1491"/>
      <c r="F415" s="1491"/>
      <c r="G415" s="1491"/>
      <c r="H415" s="1491"/>
      <c r="I415" s="1491"/>
      <c r="J415" s="1491"/>
      <c r="K415" s="1491"/>
      <c r="L415" s="1491"/>
      <c r="M415" s="1491"/>
      <c r="N415" s="1491"/>
    </row>
    <row r="416" spans="1:14" ht="15.75" customHeight="1">
      <c r="A416" s="1491"/>
      <c r="B416" s="1491"/>
      <c r="C416" s="1491"/>
      <c r="D416" s="1491"/>
      <c r="E416" s="1491"/>
      <c r="F416" s="1491"/>
      <c r="G416" s="1491"/>
      <c r="H416" s="1491"/>
      <c r="I416" s="1491"/>
      <c r="J416" s="1491"/>
      <c r="K416" s="1491"/>
      <c r="L416" s="1491"/>
      <c r="M416" s="1491"/>
      <c r="N416" s="1491"/>
    </row>
    <row r="417" spans="1:14" ht="15.75" customHeight="1">
      <c r="A417" s="1491"/>
      <c r="B417" s="1491"/>
      <c r="C417" s="1491"/>
      <c r="D417" s="1491"/>
      <c r="E417" s="1491"/>
      <c r="F417" s="1491"/>
      <c r="G417" s="1491"/>
      <c r="H417" s="1491"/>
      <c r="I417" s="1491"/>
      <c r="J417" s="1491"/>
      <c r="K417" s="1491"/>
      <c r="L417" s="1491"/>
      <c r="M417" s="1491"/>
      <c r="N417" s="1491"/>
    </row>
    <row r="418" spans="1:14" ht="15.75" customHeight="1">
      <c r="A418" s="1491"/>
      <c r="B418" s="1491"/>
      <c r="C418" s="1491"/>
      <c r="D418" s="1491"/>
      <c r="E418" s="1491"/>
      <c r="F418" s="1491"/>
      <c r="G418" s="1491"/>
      <c r="H418" s="1491"/>
      <c r="I418" s="1491"/>
      <c r="J418" s="1491"/>
      <c r="K418" s="1491"/>
      <c r="L418" s="1491"/>
      <c r="M418" s="1491"/>
      <c r="N418" s="1491"/>
    </row>
    <row r="419" spans="1:14" ht="15.75" customHeight="1">
      <c r="A419" s="1491"/>
      <c r="B419" s="1491"/>
      <c r="C419" s="1491"/>
      <c r="D419" s="1491"/>
      <c r="E419" s="1491"/>
      <c r="F419" s="1491"/>
      <c r="G419" s="1491"/>
      <c r="H419" s="1491"/>
      <c r="I419" s="1491"/>
      <c r="J419" s="1491"/>
      <c r="K419" s="1491"/>
      <c r="L419" s="1491"/>
      <c r="M419" s="1491"/>
      <c r="N419" s="1491"/>
    </row>
    <row r="420" spans="1:14" ht="15.75" customHeight="1">
      <c r="A420" s="1491"/>
      <c r="B420" s="1491"/>
      <c r="C420" s="1491"/>
      <c r="D420" s="1491"/>
      <c r="E420" s="1491"/>
      <c r="F420" s="1491"/>
      <c r="G420" s="1491"/>
      <c r="H420" s="1491"/>
      <c r="I420" s="1491"/>
      <c r="J420" s="1491"/>
      <c r="K420" s="1491"/>
      <c r="L420" s="1491"/>
      <c r="M420" s="1491"/>
      <c r="N420" s="1491"/>
    </row>
    <row r="421" spans="1:14" ht="15.75" customHeight="1">
      <c r="A421" s="1491"/>
      <c r="B421" s="1491"/>
      <c r="C421" s="1491"/>
      <c r="D421" s="1491"/>
      <c r="E421" s="1491"/>
      <c r="F421" s="1491"/>
      <c r="G421" s="1491"/>
      <c r="H421" s="1491"/>
      <c r="I421" s="1491"/>
      <c r="J421" s="1491"/>
      <c r="K421" s="1491"/>
      <c r="L421" s="1491"/>
      <c r="M421" s="1491"/>
      <c r="N421" s="1491"/>
    </row>
    <row r="422" spans="1:14" ht="15.75" customHeight="1">
      <c r="A422" s="1491"/>
      <c r="B422" s="1491"/>
      <c r="C422" s="1491"/>
      <c r="D422" s="1491"/>
      <c r="E422" s="1491"/>
      <c r="F422" s="1491"/>
      <c r="G422" s="1491"/>
      <c r="H422" s="1491"/>
      <c r="I422" s="1491"/>
      <c r="J422" s="1491"/>
      <c r="K422" s="1491"/>
      <c r="L422" s="1491"/>
      <c r="M422" s="1491"/>
      <c r="N422" s="1491"/>
    </row>
    <row r="423" spans="1:14" ht="15.75" customHeight="1">
      <c r="A423" s="1491"/>
      <c r="B423" s="1491"/>
      <c r="C423" s="1491"/>
      <c r="D423" s="1491"/>
      <c r="E423" s="1491"/>
      <c r="F423" s="1491"/>
      <c r="G423" s="1491"/>
      <c r="H423" s="1491"/>
      <c r="I423" s="1491"/>
      <c r="J423" s="1491"/>
      <c r="K423" s="1491"/>
      <c r="L423" s="1491"/>
      <c r="M423" s="1491"/>
      <c r="N423" s="1491"/>
    </row>
    <row r="424" spans="1:14" ht="15.75" customHeight="1">
      <c r="A424" s="1491"/>
      <c r="B424" s="1491"/>
      <c r="C424" s="1491"/>
      <c r="D424" s="1491"/>
      <c r="E424" s="1491"/>
      <c r="F424" s="1491"/>
      <c r="G424" s="1491"/>
      <c r="H424" s="1491"/>
      <c r="I424" s="1491"/>
      <c r="J424" s="1491"/>
      <c r="K424" s="1491"/>
      <c r="L424" s="1491"/>
      <c r="M424" s="1491"/>
      <c r="N424" s="1491"/>
    </row>
    <row r="425" spans="1:14" ht="15.75" customHeight="1">
      <c r="A425" s="1491"/>
      <c r="B425" s="1491"/>
      <c r="C425" s="1491"/>
      <c r="D425" s="1491"/>
      <c r="E425" s="1491"/>
      <c r="F425" s="1491"/>
      <c r="G425" s="1491"/>
      <c r="H425" s="1491"/>
      <c r="I425" s="1491"/>
      <c r="J425" s="1491"/>
      <c r="K425" s="1491"/>
      <c r="L425" s="1491"/>
      <c r="M425" s="1491"/>
      <c r="N425" s="1491"/>
    </row>
    <row r="426" spans="1:14" ht="15.75" customHeight="1">
      <c r="A426" s="1491"/>
      <c r="B426" s="1491"/>
      <c r="C426" s="1491"/>
      <c r="D426" s="1491"/>
      <c r="E426" s="1491"/>
      <c r="F426" s="1491"/>
      <c r="G426" s="1491"/>
      <c r="H426" s="1491"/>
      <c r="I426" s="1491"/>
      <c r="J426" s="1491"/>
      <c r="K426" s="1491"/>
      <c r="L426" s="1491"/>
      <c r="M426" s="1491"/>
      <c r="N426" s="1491"/>
    </row>
    <row r="427" spans="1:14" ht="15.75" customHeight="1">
      <c r="A427" s="1491"/>
      <c r="B427" s="1491"/>
      <c r="C427" s="1491"/>
      <c r="D427" s="1491"/>
      <c r="E427" s="1491"/>
      <c r="F427" s="1491"/>
      <c r="G427" s="1491"/>
      <c r="H427" s="1491"/>
      <c r="I427" s="1491"/>
      <c r="J427" s="1491"/>
      <c r="K427" s="1491"/>
      <c r="L427" s="1491"/>
      <c r="M427" s="1491"/>
      <c r="N427" s="1491"/>
    </row>
    <row r="428" spans="1:14" ht="15.75" customHeight="1">
      <c r="A428" s="1491"/>
      <c r="B428" s="1491"/>
      <c r="C428" s="1491"/>
      <c r="D428" s="1491"/>
      <c r="E428" s="1491"/>
      <c r="F428" s="1491"/>
      <c r="G428" s="1491"/>
      <c r="H428" s="1491"/>
      <c r="I428" s="1491"/>
      <c r="J428" s="1491"/>
      <c r="K428" s="1491"/>
      <c r="L428" s="1491"/>
      <c r="M428" s="1491"/>
      <c r="N428" s="1491"/>
    </row>
    <row r="429" spans="1:14" ht="15.75" customHeight="1">
      <c r="A429" s="1491"/>
      <c r="B429" s="1491"/>
      <c r="C429" s="1491"/>
      <c r="D429" s="1491"/>
      <c r="E429" s="1491"/>
      <c r="F429" s="1491"/>
      <c r="G429" s="1491"/>
      <c r="H429" s="1491"/>
      <c r="I429" s="1491"/>
      <c r="J429" s="1491"/>
      <c r="K429" s="1491"/>
      <c r="L429" s="1491"/>
      <c r="M429" s="1491"/>
      <c r="N429" s="1491"/>
    </row>
    <row r="430" spans="1:14" ht="15.75" customHeight="1">
      <c r="A430" s="1491"/>
      <c r="B430" s="1491"/>
      <c r="C430" s="1491"/>
      <c r="D430" s="1491"/>
      <c r="E430" s="1491"/>
      <c r="F430" s="1491"/>
      <c r="G430" s="1491"/>
      <c r="H430" s="1491"/>
      <c r="I430" s="1491"/>
      <c r="J430" s="1491"/>
      <c r="K430" s="1491"/>
      <c r="L430" s="1491"/>
      <c r="M430" s="1491"/>
      <c r="N430" s="1491"/>
    </row>
    <row r="431" spans="1:14" ht="15.75" customHeight="1">
      <c r="A431" s="1491"/>
      <c r="B431" s="1491"/>
      <c r="C431" s="1491"/>
      <c r="D431" s="1491"/>
      <c r="E431" s="1491"/>
      <c r="F431" s="1491"/>
      <c r="G431" s="1491"/>
      <c r="H431" s="1491"/>
      <c r="I431" s="1491"/>
      <c r="J431" s="1491"/>
      <c r="K431" s="1491"/>
      <c r="L431" s="1491"/>
      <c r="M431" s="1491"/>
      <c r="N431" s="1491"/>
    </row>
    <row r="432" spans="1:14" ht="15.75" customHeight="1">
      <c r="A432" s="1491"/>
      <c r="B432" s="1491"/>
      <c r="C432" s="1491"/>
      <c r="D432" s="1491"/>
      <c r="E432" s="1491"/>
      <c r="F432" s="1491"/>
      <c r="G432" s="1491"/>
      <c r="H432" s="1491"/>
      <c r="I432" s="1491"/>
      <c r="J432" s="1491"/>
      <c r="K432" s="1491"/>
      <c r="L432" s="1491"/>
      <c r="M432" s="1491"/>
      <c r="N432" s="1491"/>
    </row>
    <row r="433" spans="1:14" ht="15.75" customHeight="1">
      <c r="A433" s="1491"/>
      <c r="B433" s="1491"/>
      <c r="C433" s="1491"/>
      <c r="D433" s="1491"/>
      <c r="E433" s="1491"/>
      <c r="F433" s="1491"/>
      <c r="G433" s="1491"/>
      <c r="H433" s="1491"/>
      <c r="I433" s="1491"/>
      <c r="J433" s="1491"/>
      <c r="K433" s="1491"/>
      <c r="L433" s="1491"/>
      <c r="M433" s="1491"/>
      <c r="N433" s="1491"/>
    </row>
    <row r="434" spans="1:14" ht="15.75" customHeight="1">
      <c r="A434" s="1491"/>
      <c r="B434" s="1491"/>
      <c r="C434" s="1491"/>
      <c r="D434" s="1491"/>
      <c r="E434" s="1491"/>
      <c r="F434" s="1491"/>
      <c r="G434" s="1491"/>
      <c r="H434" s="1491"/>
      <c r="I434" s="1491"/>
      <c r="J434" s="1491"/>
      <c r="K434" s="1491"/>
      <c r="L434" s="1491"/>
      <c r="M434" s="1491"/>
      <c r="N434" s="1491"/>
    </row>
    <row r="435" spans="1:14" ht="15.75" customHeight="1">
      <c r="A435" s="1491"/>
      <c r="B435" s="1491"/>
      <c r="C435" s="1491"/>
      <c r="D435" s="1491"/>
      <c r="E435" s="1491"/>
      <c r="F435" s="1491"/>
      <c r="G435" s="1491"/>
      <c r="H435" s="1491"/>
      <c r="I435" s="1491"/>
      <c r="J435" s="1491"/>
      <c r="K435" s="1491"/>
      <c r="L435" s="1491"/>
      <c r="M435" s="1491"/>
      <c r="N435" s="1491"/>
    </row>
    <row r="436" spans="1:14" ht="15.75" customHeight="1">
      <c r="A436" s="1491"/>
      <c r="B436" s="1491"/>
      <c r="C436" s="1491"/>
      <c r="D436" s="1491"/>
      <c r="E436" s="1491"/>
      <c r="F436" s="1491"/>
      <c r="G436" s="1491"/>
      <c r="H436" s="1491"/>
      <c r="I436" s="1491"/>
      <c r="J436" s="1491"/>
      <c r="K436" s="1491"/>
      <c r="L436" s="1491"/>
      <c r="M436" s="1491"/>
      <c r="N436" s="1491"/>
    </row>
    <row r="437" spans="1:14" ht="15.75" customHeight="1">
      <c r="A437" s="1491"/>
      <c r="B437" s="1491"/>
      <c r="C437" s="1491"/>
      <c r="D437" s="1491"/>
      <c r="E437" s="1491"/>
      <c r="F437" s="1491"/>
      <c r="G437" s="1491"/>
      <c r="H437" s="1491"/>
      <c r="I437" s="1491"/>
      <c r="J437" s="1491"/>
      <c r="K437" s="1491"/>
      <c r="L437" s="1491"/>
      <c r="M437" s="1491"/>
      <c r="N437" s="1491"/>
    </row>
    <row r="438" spans="1:14" ht="15.75" customHeight="1">
      <c r="A438" s="1491"/>
      <c r="B438" s="1491"/>
      <c r="C438" s="1491"/>
      <c r="D438" s="1491"/>
      <c r="E438" s="1491"/>
      <c r="F438" s="1491"/>
      <c r="G438" s="1491"/>
      <c r="H438" s="1491"/>
      <c r="I438" s="1491"/>
      <c r="J438" s="1491"/>
      <c r="K438" s="1491"/>
      <c r="L438" s="1491"/>
      <c r="M438" s="1491"/>
      <c r="N438" s="1491"/>
    </row>
    <row r="439" spans="1:14" ht="15.75" customHeight="1">
      <c r="A439" s="1491"/>
      <c r="B439" s="1491"/>
      <c r="C439" s="1491"/>
      <c r="D439" s="1491"/>
      <c r="E439" s="1491"/>
      <c r="F439" s="1491"/>
      <c r="G439" s="1491"/>
      <c r="H439" s="1491"/>
      <c r="I439" s="1491"/>
      <c r="J439" s="1491"/>
      <c r="K439" s="1491"/>
      <c r="L439" s="1491"/>
      <c r="M439" s="1491"/>
      <c r="N439" s="1491"/>
    </row>
    <row r="440" spans="1:14" ht="15.75" customHeight="1">
      <c r="A440" s="1491"/>
      <c r="B440" s="1491"/>
      <c r="C440" s="1491"/>
      <c r="D440" s="1491"/>
      <c r="E440" s="1491"/>
      <c r="F440" s="1491"/>
      <c r="G440" s="1491"/>
      <c r="H440" s="1491"/>
      <c r="I440" s="1491"/>
      <c r="J440" s="1491"/>
      <c r="K440" s="1491"/>
      <c r="L440" s="1491"/>
      <c r="M440" s="1491"/>
      <c r="N440" s="1491"/>
    </row>
    <row r="441" spans="1:14" ht="15.75" customHeight="1">
      <c r="A441" s="1491"/>
      <c r="B441" s="1491"/>
      <c r="C441" s="1491"/>
      <c r="D441" s="1491"/>
      <c r="E441" s="1491"/>
      <c r="F441" s="1491"/>
      <c r="G441" s="1491"/>
      <c r="H441" s="1491"/>
      <c r="I441" s="1491"/>
      <c r="J441" s="1491"/>
      <c r="K441" s="1491"/>
      <c r="L441" s="1491"/>
      <c r="M441" s="1491"/>
      <c r="N441" s="1491"/>
    </row>
    <row r="442" spans="1:14" ht="15.75" customHeight="1">
      <c r="A442" s="1491"/>
      <c r="B442" s="1491"/>
      <c r="C442" s="1491"/>
      <c r="D442" s="1491"/>
      <c r="E442" s="1491"/>
      <c r="F442" s="1491"/>
      <c r="G442" s="1491"/>
      <c r="H442" s="1491"/>
      <c r="I442" s="1491"/>
      <c r="J442" s="1491"/>
      <c r="K442" s="1491"/>
      <c r="L442" s="1491"/>
      <c r="M442" s="1491"/>
      <c r="N442" s="1491"/>
    </row>
    <row r="443" spans="1:14" ht="15.75" customHeight="1">
      <c r="A443" s="1491"/>
      <c r="B443" s="1491"/>
      <c r="C443" s="1491"/>
      <c r="D443" s="1491"/>
      <c r="E443" s="1491"/>
      <c r="F443" s="1491"/>
      <c r="G443" s="1491"/>
      <c r="H443" s="1491"/>
      <c r="I443" s="1491"/>
      <c r="J443" s="1491"/>
      <c r="K443" s="1491"/>
      <c r="L443" s="1491"/>
      <c r="M443" s="1491"/>
      <c r="N443" s="1491"/>
    </row>
    <row r="444" spans="1:14" ht="15.75" customHeight="1">
      <c r="A444" s="1491"/>
      <c r="B444" s="1491"/>
      <c r="C444" s="1491"/>
      <c r="D444" s="1491"/>
      <c r="E444" s="1491"/>
      <c r="F444" s="1491"/>
      <c r="G444" s="1491"/>
      <c r="H444" s="1491"/>
      <c r="I444" s="1491"/>
      <c r="J444" s="1491"/>
      <c r="K444" s="1491"/>
      <c r="L444" s="1491"/>
      <c r="M444" s="1491"/>
      <c r="N444" s="1491"/>
    </row>
    <row r="445" spans="1:14" ht="15.75" customHeight="1">
      <c r="A445" s="1491"/>
      <c r="B445" s="1491"/>
      <c r="C445" s="1491"/>
      <c r="D445" s="1491"/>
      <c r="E445" s="1491"/>
      <c r="F445" s="1491"/>
      <c r="G445" s="1491"/>
      <c r="H445" s="1491"/>
      <c r="I445" s="1491"/>
      <c r="J445" s="1491"/>
      <c r="K445" s="1491"/>
      <c r="L445" s="1491"/>
      <c r="M445" s="1491"/>
      <c r="N445" s="1491"/>
    </row>
    <row r="446" spans="1:14" ht="15.75" customHeight="1">
      <c r="A446" s="1491"/>
      <c r="B446" s="1491"/>
      <c r="C446" s="1491"/>
      <c r="D446" s="1491"/>
      <c r="E446" s="1491"/>
      <c r="F446" s="1491"/>
      <c r="G446" s="1491"/>
      <c r="H446" s="1491"/>
      <c r="I446" s="1491"/>
      <c r="J446" s="1491"/>
      <c r="K446" s="1491"/>
      <c r="L446" s="1491"/>
      <c r="M446" s="1491"/>
      <c r="N446" s="1491"/>
    </row>
    <row r="447" spans="1:14" ht="15.75" customHeight="1">
      <c r="A447" s="1491"/>
      <c r="B447" s="1491"/>
      <c r="C447" s="1491"/>
      <c r="D447" s="1491"/>
      <c r="E447" s="1491"/>
      <c r="F447" s="1491"/>
      <c r="G447" s="1491"/>
      <c r="H447" s="1491"/>
      <c r="I447" s="1491"/>
      <c r="J447" s="1491"/>
      <c r="K447" s="1491"/>
      <c r="L447" s="1491"/>
      <c r="M447" s="1491"/>
      <c r="N447" s="1491"/>
    </row>
    <row r="448" spans="1:14" ht="15.75" customHeight="1">
      <c r="A448" s="1491"/>
      <c r="B448" s="1491"/>
      <c r="C448" s="1491"/>
      <c r="D448" s="1491"/>
      <c r="E448" s="1491"/>
      <c r="F448" s="1491"/>
      <c r="G448" s="1491"/>
      <c r="H448" s="1491"/>
      <c r="I448" s="1491"/>
      <c r="J448" s="1491"/>
      <c r="K448" s="1491"/>
      <c r="L448" s="1491"/>
      <c r="M448" s="1491"/>
      <c r="N448" s="1491"/>
    </row>
    <row r="449" spans="1:14" ht="15.75" customHeight="1">
      <c r="A449" s="1491"/>
      <c r="B449" s="1491"/>
      <c r="C449" s="1491"/>
      <c r="D449" s="1491"/>
      <c r="E449" s="1491"/>
      <c r="F449" s="1491"/>
      <c r="G449" s="1491"/>
      <c r="H449" s="1491"/>
      <c r="I449" s="1491"/>
      <c r="J449" s="1491"/>
      <c r="K449" s="1491"/>
      <c r="L449" s="1491"/>
      <c r="M449" s="1491"/>
      <c r="N449" s="1491"/>
    </row>
    <row r="450" spans="1:14" ht="15.75" customHeight="1">
      <c r="A450" s="1491"/>
      <c r="B450" s="1491"/>
      <c r="C450" s="1491"/>
      <c r="D450" s="1491"/>
      <c r="E450" s="1491"/>
      <c r="F450" s="1491"/>
      <c r="G450" s="1491"/>
      <c r="H450" s="1491"/>
      <c r="I450" s="1491"/>
      <c r="J450" s="1491"/>
      <c r="K450" s="1491"/>
      <c r="L450" s="1491"/>
      <c r="M450" s="1491"/>
      <c r="N450" s="1491"/>
    </row>
    <row r="451" spans="1:14" ht="15.75" customHeight="1">
      <c r="A451" s="1491"/>
      <c r="B451" s="1491"/>
      <c r="C451" s="1491"/>
      <c r="D451" s="1491"/>
      <c r="E451" s="1491"/>
      <c r="F451" s="1491"/>
      <c r="G451" s="1491"/>
      <c r="H451" s="1491"/>
      <c r="I451" s="1491"/>
      <c r="J451" s="1491"/>
      <c r="K451" s="1491"/>
      <c r="L451" s="1491"/>
      <c r="M451" s="1491"/>
      <c r="N451" s="1491"/>
    </row>
    <row r="452" spans="1:14" ht="15.75" customHeight="1">
      <c r="A452" s="1491"/>
      <c r="B452" s="1491"/>
      <c r="C452" s="1491"/>
      <c r="D452" s="1491"/>
      <c r="E452" s="1491"/>
      <c r="F452" s="1491"/>
      <c r="G452" s="1491"/>
      <c r="H452" s="1491"/>
      <c r="I452" s="1491"/>
      <c r="J452" s="1491"/>
      <c r="K452" s="1491"/>
      <c r="L452" s="1491"/>
      <c r="M452" s="1491"/>
      <c r="N452" s="1491"/>
    </row>
    <row r="453" spans="1:14" ht="15.75" customHeight="1">
      <c r="A453" s="1491"/>
      <c r="B453" s="1491"/>
      <c r="C453" s="1491"/>
      <c r="D453" s="1491"/>
      <c r="E453" s="1491"/>
      <c r="F453" s="1491"/>
      <c r="G453" s="1491"/>
      <c r="H453" s="1491"/>
      <c r="I453" s="1491"/>
      <c r="J453" s="1491"/>
      <c r="K453" s="1491"/>
      <c r="L453" s="1491"/>
      <c r="M453" s="1491"/>
      <c r="N453" s="1491"/>
    </row>
    <row r="454" spans="1:14" ht="15.75" customHeight="1">
      <c r="A454" s="1491"/>
      <c r="B454" s="1491"/>
      <c r="C454" s="1491"/>
      <c r="D454" s="1491"/>
      <c r="E454" s="1491"/>
      <c r="F454" s="1491"/>
      <c r="G454" s="1491"/>
      <c r="H454" s="1491"/>
      <c r="I454" s="1491"/>
      <c r="J454" s="1491"/>
      <c r="K454" s="1491"/>
      <c r="L454" s="1491"/>
      <c r="M454" s="1491"/>
      <c r="N454" s="1491"/>
    </row>
    <row r="455" spans="1:14" ht="15.75" customHeight="1">
      <c r="A455" s="1491"/>
      <c r="B455" s="1491"/>
      <c r="C455" s="1491"/>
      <c r="D455" s="1491"/>
      <c r="E455" s="1491"/>
      <c r="F455" s="1491"/>
      <c r="G455" s="1491"/>
      <c r="H455" s="1491"/>
      <c r="I455" s="1491"/>
      <c r="J455" s="1491"/>
      <c r="K455" s="1491"/>
      <c r="L455" s="1491"/>
      <c r="M455" s="1491"/>
      <c r="N455" s="1491"/>
    </row>
    <row r="456" spans="1:14" ht="15.75" customHeight="1">
      <c r="A456" s="1491"/>
      <c r="B456" s="1491"/>
      <c r="C456" s="1491"/>
      <c r="D456" s="1491"/>
      <c r="E456" s="1491"/>
      <c r="F456" s="1491"/>
      <c r="G456" s="1491"/>
      <c r="H456" s="1491"/>
      <c r="I456" s="1491"/>
      <c r="J456" s="1491"/>
      <c r="K456" s="1491"/>
      <c r="L456" s="1491"/>
      <c r="M456" s="1491"/>
      <c r="N456" s="1491"/>
    </row>
    <row r="457" spans="1:14" ht="15.75" customHeight="1">
      <c r="A457" s="1491"/>
      <c r="B457" s="1491"/>
      <c r="C457" s="1491"/>
      <c r="D457" s="1491"/>
      <c r="E457" s="1491"/>
      <c r="F457" s="1491"/>
      <c r="G457" s="1491"/>
      <c r="H457" s="1491"/>
      <c r="I457" s="1491"/>
      <c r="J457" s="1491"/>
      <c r="K457" s="1491"/>
      <c r="L457" s="1491"/>
      <c r="M457" s="1491"/>
      <c r="N457" s="1491"/>
    </row>
    <row r="458" spans="1:14" ht="15.75" customHeight="1">
      <c r="A458" s="1491"/>
      <c r="B458" s="1491"/>
      <c r="C458" s="1491"/>
      <c r="D458" s="1491"/>
      <c r="E458" s="1491"/>
      <c r="F458" s="1491"/>
      <c r="G458" s="1491"/>
      <c r="H458" s="1491"/>
      <c r="I458" s="1491"/>
      <c r="J458" s="1491"/>
      <c r="K458" s="1491"/>
      <c r="L458" s="1491"/>
      <c r="M458" s="1491"/>
      <c r="N458" s="1491"/>
    </row>
    <row r="459" spans="1:14" ht="15.75" customHeight="1">
      <c r="A459" s="1491"/>
      <c r="B459" s="1491"/>
      <c r="C459" s="1491"/>
      <c r="D459" s="1491"/>
      <c r="E459" s="1491"/>
      <c r="F459" s="1491"/>
      <c r="G459" s="1491"/>
      <c r="H459" s="1491"/>
      <c r="I459" s="1491"/>
      <c r="J459" s="1491"/>
      <c r="K459" s="1491"/>
      <c r="L459" s="1491"/>
      <c r="M459" s="1491"/>
      <c r="N459" s="1491"/>
    </row>
    <row r="460" spans="1:14" ht="15.75" customHeight="1">
      <c r="A460" s="1491"/>
      <c r="B460" s="1491"/>
      <c r="C460" s="1491"/>
      <c r="D460" s="1491"/>
      <c r="E460" s="1491"/>
      <c r="F460" s="1491"/>
      <c r="G460" s="1491"/>
      <c r="H460" s="1491"/>
      <c r="I460" s="1491"/>
      <c r="J460" s="1491"/>
      <c r="K460" s="1491"/>
      <c r="L460" s="1491"/>
      <c r="M460" s="1491"/>
      <c r="N460" s="1491"/>
    </row>
    <row r="461" spans="1:14" ht="15.75" customHeight="1">
      <c r="A461" s="1491"/>
      <c r="B461" s="1491"/>
      <c r="C461" s="1491"/>
      <c r="D461" s="1491"/>
      <c r="E461" s="1491"/>
      <c r="F461" s="1491"/>
      <c r="G461" s="1491"/>
      <c r="H461" s="1491"/>
      <c r="I461" s="1491"/>
      <c r="J461" s="1491"/>
      <c r="K461" s="1491"/>
      <c r="L461" s="1491"/>
      <c r="M461" s="1491"/>
      <c r="N461" s="1491"/>
    </row>
    <row r="462" spans="1:14" ht="15.75" customHeight="1">
      <c r="A462" s="1491"/>
      <c r="B462" s="1491"/>
      <c r="C462" s="1491"/>
      <c r="D462" s="1491"/>
      <c r="E462" s="1491"/>
      <c r="F462" s="1491"/>
      <c r="G462" s="1491"/>
      <c r="H462" s="1491"/>
      <c r="I462" s="1491"/>
      <c r="J462" s="1491"/>
      <c r="K462" s="1491"/>
      <c r="L462" s="1491"/>
      <c r="M462" s="1491"/>
      <c r="N462" s="1491"/>
    </row>
    <row r="463" spans="1:14" ht="15.75" customHeight="1">
      <c r="A463" s="1491"/>
      <c r="B463" s="1491"/>
      <c r="C463" s="1491"/>
      <c r="D463" s="1491"/>
      <c r="E463" s="1491"/>
      <c r="F463" s="1491"/>
      <c r="G463" s="1491"/>
      <c r="H463" s="1491"/>
      <c r="I463" s="1491"/>
      <c r="J463" s="1491"/>
      <c r="K463" s="1491"/>
      <c r="L463" s="1491"/>
      <c r="M463" s="1491"/>
      <c r="N463" s="1491"/>
    </row>
    <row r="464" spans="1:14" ht="15.75" customHeight="1">
      <c r="A464" s="1491"/>
      <c r="B464" s="1491"/>
      <c r="C464" s="1491"/>
      <c r="D464" s="1491"/>
      <c r="E464" s="1491"/>
      <c r="F464" s="1491"/>
      <c r="G464" s="1491"/>
      <c r="H464" s="1491"/>
      <c r="I464" s="1491"/>
      <c r="J464" s="1491"/>
      <c r="K464" s="1491"/>
      <c r="L464" s="1491"/>
      <c r="M464" s="1491"/>
      <c r="N464" s="1491"/>
    </row>
    <row r="465" spans="1:14" ht="15.75" customHeight="1">
      <c r="A465" s="1491"/>
      <c r="B465" s="1491"/>
      <c r="C465" s="1491"/>
      <c r="D465" s="1491"/>
      <c r="E465" s="1491"/>
      <c r="F465" s="1491"/>
      <c r="G465" s="1491"/>
      <c r="H465" s="1491"/>
      <c r="I465" s="1491"/>
      <c r="J465" s="1491"/>
      <c r="K465" s="1491"/>
      <c r="L465" s="1491"/>
      <c r="M465" s="1491"/>
      <c r="N465" s="1491"/>
    </row>
    <row r="466" spans="1:14" ht="15.75" customHeight="1">
      <c r="A466" s="1491"/>
      <c r="B466" s="1491"/>
      <c r="C466" s="1491"/>
      <c r="D466" s="1491"/>
      <c r="E466" s="1491"/>
      <c r="F466" s="1491"/>
      <c r="G466" s="1491"/>
      <c r="H466" s="1491"/>
      <c r="I466" s="1491"/>
      <c r="J466" s="1491"/>
      <c r="K466" s="1491"/>
      <c r="L466" s="1491"/>
      <c r="M466" s="1491"/>
      <c r="N466" s="1491"/>
    </row>
    <row r="467" spans="1:14" ht="15.75" customHeight="1">
      <c r="A467" s="1491"/>
      <c r="B467" s="1491"/>
      <c r="C467" s="1491"/>
      <c r="D467" s="1491"/>
      <c r="E467" s="1491"/>
      <c r="F467" s="1491"/>
      <c r="G467" s="1491"/>
      <c r="H467" s="1491"/>
      <c r="I467" s="1491"/>
      <c r="J467" s="1491"/>
      <c r="K467" s="1491"/>
      <c r="L467" s="1491"/>
      <c r="M467" s="1491"/>
      <c r="N467" s="1491"/>
    </row>
    <row r="468" spans="1:14" ht="15.75" customHeight="1">
      <c r="A468" s="1491"/>
      <c r="B468" s="1491"/>
      <c r="C468" s="1491"/>
      <c r="D468" s="1491"/>
      <c r="E468" s="1491"/>
      <c r="F468" s="1491"/>
      <c r="G468" s="1491"/>
      <c r="H468" s="1491"/>
      <c r="I468" s="1491"/>
      <c r="J468" s="1491"/>
      <c r="K468" s="1491"/>
      <c r="L468" s="1491"/>
      <c r="M468" s="1491"/>
      <c r="N468" s="1491"/>
    </row>
    <row r="469" spans="1:14" ht="15.75" customHeight="1">
      <c r="A469" s="1491"/>
      <c r="B469" s="1491"/>
      <c r="C469" s="1491"/>
      <c r="D469" s="1491"/>
      <c r="E469" s="1491"/>
      <c r="F469" s="1491"/>
      <c r="G469" s="1491"/>
      <c r="H469" s="1491"/>
      <c r="I469" s="1491"/>
      <c r="J469" s="1491"/>
      <c r="K469" s="1491"/>
      <c r="L469" s="1491"/>
      <c r="M469" s="1491"/>
      <c r="N469" s="1491"/>
    </row>
    <row r="470" spans="1:14" ht="15.75" customHeight="1">
      <c r="A470" s="1491"/>
      <c r="B470" s="1491"/>
      <c r="C470" s="1491"/>
      <c r="D470" s="1491"/>
      <c r="E470" s="1491"/>
      <c r="F470" s="1491"/>
      <c r="G470" s="1491"/>
      <c r="H470" s="1491"/>
      <c r="I470" s="1491"/>
      <c r="J470" s="1491"/>
      <c r="K470" s="1491"/>
      <c r="L470" s="1491"/>
      <c r="M470" s="1491"/>
      <c r="N470" s="1491"/>
    </row>
    <row r="471" spans="1:14" ht="15.75" customHeight="1">
      <c r="A471" s="1491"/>
      <c r="B471" s="1491"/>
      <c r="C471" s="1491"/>
      <c r="D471" s="1491"/>
      <c r="E471" s="1491"/>
      <c r="F471" s="1491"/>
      <c r="G471" s="1491"/>
      <c r="H471" s="1491"/>
      <c r="I471" s="1491"/>
      <c r="J471" s="1491"/>
      <c r="K471" s="1491"/>
      <c r="L471" s="1491"/>
      <c r="M471" s="1491"/>
      <c r="N471" s="1491"/>
    </row>
    <row r="472" spans="1:14" ht="15.75" customHeight="1">
      <c r="A472" s="1491"/>
      <c r="B472" s="1491"/>
      <c r="C472" s="1491"/>
      <c r="D472" s="1491"/>
      <c r="E472" s="1491"/>
      <c r="F472" s="1491"/>
      <c r="G472" s="1491"/>
      <c r="H472" s="1491"/>
      <c r="I472" s="1491"/>
      <c r="J472" s="1491"/>
      <c r="K472" s="1491"/>
      <c r="L472" s="1491"/>
      <c r="M472" s="1491"/>
      <c r="N472" s="1491"/>
    </row>
    <row r="473" spans="1:14" ht="15.75" customHeight="1">
      <c r="A473" s="1491"/>
      <c r="B473" s="1491"/>
      <c r="C473" s="1491"/>
      <c r="D473" s="1491"/>
      <c r="E473" s="1491"/>
      <c r="F473" s="1491"/>
      <c r="G473" s="1491"/>
      <c r="H473" s="1491"/>
      <c r="I473" s="1491"/>
      <c r="J473" s="1491"/>
      <c r="K473" s="1491"/>
      <c r="L473" s="1491"/>
      <c r="M473" s="1491"/>
      <c r="N473" s="1491"/>
    </row>
    <row r="474" spans="1:14" ht="15.75" customHeight="1">
      <c r="A474" s="1491"/>
      <c r="B474" s="1491"/>
      <c r="C474" s="1491"/>
      <c r="D474" s="1491"/>
      <c r="E474" s="1491"/>
      <c r="F474" s="1491"/>
      <c r="G474" s="1491"/>
      <c r="H474" s="1491"/>
      <c r="I474" s="1491"/>
      <c r="J474" s="1491"/>
      <c r="K474" s="1491"/>
      <c r="L474" s="1491"/>
      <c r="M474" s="1491"/>
      <c r="N474" s="1491"/>
    </row>
    <row r="475" spans="1:14" ht="15.75" customHeight="1">
      <c r="A475" s="1491"/>
      <c r="B475" s="1491"/>
      <c r="C475" s="1491"/>
      <c r="D475" s="1491"/>
      <c r="E475" s="1491"/>
      <c r="F475" s="1491"/>
      <c r="G475" s="1491"/>
      <c r="H475" s="1491"/>
      <c r="I475" s="1491"/>
      <c r="J475" s="1491"/>
      <c r="K475" s="1491"/>
      <c r="L475" s="1491"/>
      <c r="M475" s="1491"/>
      <c r="N475" s="1491"/>
    </row>
    <row r="476" spans="1:14" ht="15.75" customHeight="1">
      <c r="A476" s="1491"/>
      <c r="B476" s="1491"/>
      <c r="C476" s="1491"/>
      <c r="D476" s="1491"/>
      <c r="E476" s="1491"/>
      <c r="F476" s="1491"/>
      <c r="G476" s="1491"/>
      <c r="H476" s="1491"/>
      <c r="I476" s="1491"/>
      <c r="J476" s="1491"/>
      <c r="K476" s="1491"/>
      <c r="L476" s="1491"/>
      <c r="M476" s="1491"/>
      <c r="N476" s="1491"/>
    </row>
    <row r="477" spans="1:14" ht="15.75" customHeight="1">
      <c r="A477" s="1491"/>
      <c r="B477" s="1491"/>
      <c r="C477" s="1491"/>
      <c r="D477" s="1491"/>
      <c r="E477" s="1491"/>
      <c r="F477" s="1491"/>
      <c r="G477" s="1491"/>
      <c r="H477" s="1491"/>
      <c r="I477" s="1491"/>
      <c r="J477" s="1491"/>
      <c r="K477" s="1491"/>
      <c r="L477" s="1491"/>
      <c r="M477" s="1491"/>
      <c r="N477" s="1491"/>
    </row>
    <row r="478" spans="1:14" ht="15.75" customHeight="1">
      <c r="A478" s="1491"/>
      <c r="B478" s="1491"/>
      <c r="C478" s="1491"/>
      <c r="D478" s="1491"/>
      <c r="E478" s="1491"/>
      <c r="F478" s="1491"/>
      <c r="G478" s="1491"/>
      <c r="H478" s="1491"/>
      <c r="I478" s="1491"/>
      <c r="J478" s="1491"/>
      <c r="K478" s="1491"/>
      <c r="L478" s="1491"/>
      <c r="M478" s="1491"/>
      <c r="N478" s="1491"/>
    </row>
    <row r="479" spans="1:14" ht="15.75" customHeight="1">
      <c r="A479" s="1491"/>
      <c r="B479" s="1491"/>
      <c r="C479" s="1491"/>
      <c r="D479" s="1491"/>
      <c r="E479" s="1491"/>
      <c r="F479" s="1491"/>
      <c r="G479" s="1491"/>
      <c r="H479" s="1491"/>
      <c r="I479" s="1491"/>
      <c r="J479" s="1491"/>
      <c r="K479" s="1491"/>
      <c r="L479" s="1491"/>
      <c r="M479" s="1491"/>
      <c r="N479" s="1491"/>
    </row>
    <row r="480" spans="1:14" ht="15.75" customHeight="1">
      <c r="A480" s="1491"/>
      <c r="B480" s="1491"/>
      <c r="C480" s="1491"/>
      <c r="D480" s="1491"/>
      <c r="E480" s="1491"/>
      <c r="F480" s="1491"/>
      <c r="G480" s="1491"/>
      <c r="H480" s="1491"/>
      <c r="I480" s="1491"/>
      <c r="J480" s="1491"/>
      <c r="K480" s="1491"/>
      <c r="L480" s="1491"/>
      <c r="M480" s="1491"/>
      <c r="N480" s="1491"/>
    </row>
    <row r="481" spans="1:14" ht="15.75" customHeight="1">
      <c r="A481" s="1491"/>
      <c r="B481" s="1491"/>
      <c r="C481" s="1491"/>
      <c r="D481" s="1491"/>
      <c r="E481" s="1491"/>
      <c r="F481" s="1491"/>
      <c r="G481" s="1491"/>
      <c r="H481" s="1491"/>
      <c r="I481" s="1491"/>
      <c r="J481" s="1491"/>
      <c r="K481" s="1491"/>
      <c r="L481" s="1491"/>
      <c r="M481" s="1491"/>
      <c r="N481" s="1491"/>
    </row>
    <row r="482" spans="1:14" ht="15.75" customHeight="1">
      <c r="A482" s="1491"/>
      <c r="B482" s="1491"/>
      <c r="C482" s="1491"/>
      <c r="D482" s="1491"/>
      <c r="E482" s="1491"/>
      <c r="F482" s="1491"/>
      <c r="G482" s="1491"/>
      <c r="H482" s="1491"/>
      <c r="I482" s="1491"/>
      <c r="J482" s="1491"/>
      <c r="K482" s="1491"/>
      <c r="L482" s="1491"/>
      <c r="M482" s="1491"/>
      <c r="N482" s="1491"/>
    </row>
    <row r="483" spans="1:14" ht="15.75" customHeight="1">
      <c r="A483" s="1491"/>
      <c r="B483" s="1491"/>
      <c r="C483" s="1491"/>
      <c r="D483" s="1491"/>
      <c r="E483" s="1491"/>
      <c r="F483" s="1491"/>
      <c r="G483" s="1491"/>
      <c r="H483" s="1491"/>
      <c r="I483" s="1491"/>
      <c r="J483" s="1491"/>
      <c r="K483" s="1491"/>
      <c r="L483" s="1491"/>
      <c r="M483" s="1491"/>
      <c r="N483" s="1491"/>
    </row>
    <row r="484" spans="1:14" ht="15.75" customHeight="1">
      <c r="A484" s="1491"/>
      <c r="B484" s="1491"/>
      <c r="C484" s="1491"/>
      <c r="D484" s="1491"/>
      <c r="E484" s="1491"/>
      <c r="F484" s="1491"/>
      <c r="G484" s="1491"/>
      <c r="H484" s="1491"/>
      <c r="I484" s="1491"/>
      <c r="J484" s="1491"/>
      <c r="K484" s="1491"/>
      <c r="L484" s="1491"/>
      <c r="M484" s="1491"/>
      <c r="N484" s="1491"/>
    </row>
    <row r="485" spans="1:14" ht="15.75" customHeight="1">
      <c r="A485" s="1491"/>
      <c r="B485" s="1491"/>
      <c r="C485" s="1491"/>
      <c r="D485" s="1491"/>
      <c r="E485" s="1491"/>
      <c r="F485" s="1491"/>
      <c r="G485" s="1491"/>
      <c r="H485" s="1491"/>
      <c r="I485" s="1491"/>
      <c r="J485" s="1491"/>
      <c r="K485" s="1491"/>
      <c r="L485" s="1491"/>
      <c r="M485" s="1491"/>
      <c r="N485" s="1491"/>
    </row>
    <row r="486" spans="1:14" ht="15.75" customHeight="1">
      <c r="A486" s="1491"/>
      <c r="B486" s="1491"/>
      <c r="C486" s="1491"/>
      <c r="D486" s="1491"/>
      <c r="E486" s="1491"/>
      <c r="F486" s="1491"/>
      <c r="G486" s="1491"/>
      <c r="H486" s="1491"/>
      <c r="I486" s="1491"/>
      <c r="J486" s="1491"/>
      <c r="K486" s="1491"/>
      <c r="L486" s="1491"/>
      <c r="M486" s="1491"/>
      <c r="N486" s="1491"/>
    </row>
    <row r="487" spans="1:14" ht="15.75" customHeight="1">
      <c r="A487" s="1491"/>
      <c r="B487" s="1491"/>
      <c r="C487" s="1491"/>
      <c r="D487" s="1491"/>
      <c r="E487" s="1491"/>
      <c r="F487" s="1491"/>
      <c r="G487" s="1491"/>
      <c r="H487" s="1491"/>
      <c r="I487" s="1491"/>
      <c r="J487" s="1491"/>
      <c r="K487" s="1491"/>
      <c r="L487" s="1491"/>
      <c r="M487" s="1491"/>
      <c r="N487" s="1491"/>
    </row>
    <row r="488" spans="1:14" ht="15.75" customHeight="1">
      <c r="A488" s="1491"/>
      <c r="B488" s="1491"/>
      <c r="C488" s="1491"/>
      <c r="D488" s="1491"/>
      <c r="E488" s="1491"/>
      <c r="F488" s="1491"/>
      <c r="G488" s="1491"/>
      <c r="H488" s="1491"/>
      <c r="I488" s="1491"/>
      <c r="J488" s="1491"/>
      <c r="K488" s="1491"/>
      <c r="L488" s="1491"/>
      <c r="M488" s="1491"/>
      <c r="N488" s="1491"/>
    </row>
    <row r="489" spans="1:14" ht="15.75" customHeight="1">
      <c r="A489" s="1491"/>
      <c r="B489" s="1491"/>
      <c r="C489" s="1491"/>
      <c r="D489" s="1491"/>
      <c r="E489" s="1491"/>
      <c r="F489" s="1491"/>
      <c r="G489" s="1491"/>
      <c r="H489" s="1491"/>
      <c r="I489" s="1491"/>
      <c r="J489" s="1491"/>
      <c r="K489" s="1491"/>
      <c r="L489" s="1491"/>
      <c r="M489" s="1491"/>
      <c r="N489" s="1491"/>
    </row>
    <row r="490" spans="1:14" ht="15.75" customHeight="1">
      <c r="A490" s="1491"/>
      <c r="B490" s="1491"/>
      <c r="C490" s="1491"/>
      <c r="D490" s="1491"/>
      <c r="E490" s="1491"/>
      <c r="F490" s="1491"/>
      <c r="G490" s="1491"/>
      <c r="H490" s="1491"/>
      <c r="I490" s="1491"/>
      <c r="J490" s="1491"/>
      <c r="K490" s="1491"/>
      <c r="L490" s="1491"/>
      <c r="M490" s="1491"/>
      <c r="N490" s="1491"/>
    </row>
    <row r="491" spans="1:14" ht="15.75" customHeight="1">
      <c r="A491" s="1491"/>
      <c r="B491" s="1491"/>
      <c r="C491" s="1491"/>
      <c r="D491" s="1491"/>
      <c r="E491" s="1491"/>
      <c r="F491" s="1491"/>
      <c r="G491" s="1491"/>
      <c r="H491" s="1491"/>
      <c r="I491" s="1491"/>
      <c r="J491" s="1491"/>
      <c r="K491" s="1491"/>
      <c r="L491" s="1491"/>
      <c r="M491" s="1491"/>
      <c r="N491" s="1491"/>
    </row>
    <row r="492" spans="1:14" ht="15.75" customHeight="1">
      <c r="A492" s="1491"/>
      <c r="B492" s="1491"/>
      <c r="C492" s="1491"/>
      <c r="D492" s="1491"/>
      <c r="E492" s="1491"/>
      <c r="F492" s="1491"/>
      <c r="G492" s="1491"/>
      <c r="H492" s="1491"/>
      <c r="I492" s="1491"/>
      <c r="J492" s="1491"/>
      <c r="K492" s="1491"/>
      <c r="L492" s="1491"/>
      <c r="M492" s="1491"/>
      <c r="N492" s="1491"/>
    </row>
    <row r="493" spans="1:14" ht="15.75" customHeight="1">
      <c r="A493" s="1491"/>
      <c r="B493" s="1491"/>
      <c r="C493" s="1491"/>
      <c r="D493" s="1491"/>
      <c r="E493" s="1491"/>
      <c r="F493" s="1491"/>
      <c r="G493" s="1491"/>
      <c r="H493" s="1491"/>
      <c r="I493" s="1491"/>
      <c r="J493" s="1491"/>
      <c r="K493" s="1491"/>
      <c r="L493" s="1491"/>
      <c r="M493" s="1491"/>
      <c r="N493" s="1491"/>
    </row>
    <row r="494" spans="1:14" ht="15.75" customHeight="1">
      <c r="A494" s="1491"/>
      <c r="B494" s="1491"/>
      <c r="C494" s="1491"/>
      <c r="D494" s="1491"/>
      <c r="E494" s="1491"/>
      <c r="F494" s="1491"/>
      <c r="G494" s="1491"/>
      <c r="H494" s="1491"/>
      <c r="I494" s="1491"/>
      <c r="J494" s="1491"/>
      <c r="K494" s="1491"/>
      <c r="L494" s="1491"/>
      <c r="M494" s="1491"/>
      <c r="N494" s="1491"/>
    </row>
    <row r="495" spans="1:14" ht="15.75" customHeight="1">
      <c r="A495" s="1491"/>
      <c r="B495" s="1491"/>
      <c r="C495" s="1491"/>
      <c r="D495" s="1491"/>
      <c r="E495" s="1491"/>
      <c r="F495" s="1491"/>
      <c r="G495" s="1491"/>
      <c r="H495" s="1491"/>
      <c r="I495" s="1491"/>
      <c r="J495" s="1491"/>
      <c r="K495" s="1491"/>
      <c r="L495" s="1491"/>
      <c r="M495" s="1491"/>
      <c r="N495" s="1491"/>
    </row>
    <row r="496" spans="1:14" ht="15.75" customHeight="1">
      <c r="A496" s="1491"/>
      <c r="B496" s="1491"/>
      <c r="C496" s="1491"/>
      <c r="D496" s="1491"/>
      <c r="E496" s="1491"/>
      <c r="F496" s="1491"/>
      <c r="G496" s="1491"/>
      <c r="H496" s="1491"/>
      <c r="I496" s="1491"/>
      <c r="J496" s="1491"/>
      <c r="K496" s="1491"/>
      <c r="L496" s="1491"/>
      <c r="M496" s="1491"/>
      <c r="N496" s="1491"/>
    </row>
    <row r="497" spans="1:14" ht="15.75" customHeight="1">
      <c r="A497" s="1491"/>
      <c r="B497" s="1491"/>
      <c r="C497" s="1491"/>
      <c r="D497" s="1491"/>
      <c r="E497" s="1491"/>
      <c r="F497" s="1491"/>
      <c r="G497" s="1491"/>
      <c r="H497" s="1491"/>
      <c r="I497" s="1491"/>
      <c r="J497" s="1491"/>
      <c r="K497" s="1491"/>
      <c r="L497" s="1491"/>
      <c r="M497" s="1491"/>
      <c r="N497" s="1491"/>
    </row>
    <row r="498" spans="1:14" ht="15.75" customHeight="1">
      <c r="A498" s="1491"/>
      <c r="B498" s="1491"/>
      <c r="C498" s="1491"/>
      <c r="D498" s="1491"/>
      <c r="E498" s="1491"/>
      <c r="F498" s="1491"/>
      <c r="G498" s="1491"/>
      <c r="H498" s="1491"/>
      <c r="I498" s="1491"/>
      <c r="J498" s="1491"/>
      <c r="K498" s="1491"/>
      <c r="L498" s="1491"/>
      <c r="M498" s="1491"/>
      <c r="N498" s="1491"/>
    </row>
    <row r="499" spans="1:14" ht="15.75" customHeight="1">
      <c r="A499" s="1491"/>
      <c r="B499" s="1491"/>
      <c r="C499" s="1491"/>
      <c r="D499" s="1491"/>
      <c r="E499" s="1491"/>
      <c r="F499" s="1491"/>
      <c r="G499" s="1491"/>
      <c r="H499" s="1491"/>
      <c r="I499" s="1491"/>
      <c r="J499" s="1491"/>
      <c r="K499" s="1491"/>
      <c r="L499" s="1491"/>
      <c r="M499" s="1491"/>
      <c r="N499" s="1491"/>
    </row>
    <row r="500" spans="1:14" ht="15.75" customHeight="1">
      <c r="A500" s="1491"/>
      <c r="B500" s="1491"/>
      <c r="C500" s="1491"/>
      <c r="D500" s="1491"/>
      <c r="E500" s="1491"/>
      <c r="F500" s="1491"/>
      <c r="G500" s="1491"/>
      <c r="H500" s="1491"/>
      <c r="I500" s="1491"/>
      <c r="J500" s="1491"/>
      <c r="K500" s="1491"/>
      <c r="L500" s="1491"/>
      <c r="M500" s="1491"/>
      <c r="N500" s="1491"/>
    </row>
    <row r="501" spans="1:14" ht="15.75" customHeight="1">
      <c r="A501" s="1491"/>
      <c r="B501" s="1491"/>
      <c r="C501" s="1491"/>
      <c r="D501" s="1491"/>
      <c r="E501" s="1491"/>
      <c r="F501" s="1491"/>
      <c r="G501" s="1491"/>
      <c r="H501" s="1491"/>
      <c r="I501" s="1491"/>
      <c r="J501" s="1491"/>
      <c r="K501" s="1491"/>
      <c r="L501" s="1491"/>
      <c r="M501" s="1491"/>
      <c r="N501" s="1491"/>
    </row>
    <row r="502" spans="1:14" ht="15.75" customHeight="1">
      <c r="A502" s="1491"/>
      <c r="B502" s="1491"/>
      <c r="C502" s="1491"/>
      <c r="D502" s="1491"/>
      <c r="E502" s="1491"/>
      <c r="F502" s="1491"/>
      <c r="G502" s="1491"/>
      <c r="H502" s="1491"/>
      <c r="I502" s="1491"/>
      <c r="J502" s="1491"/>
      <c r="K502" s="1491"/>
      <c r="L502" s="1491"/>
      <c r="M502" s="1491"/>
      <c r="N502" s="1491"/>
    </row>
    <row r="503" spans="1:14" ht="15.75" customHeight="1">
      <c r="A503" s="1491"/>
      <c r="B503" s="1491"/>
      <c r="C503" s="1491"/>
      <c r="D503" s="1491"/>
      <c r="E503" s="1491"/>
      <c r="F503" s="1491"/>
      <c r="G503" s="1491"/>
      <c r="H503" s="1491"/>
      <c r="I503" s="1491"/>
      <c r="J503" s="1491"/>
      <c r="K503" s="1491"/>
      <c r="L503" s="1491"/>
      <c r="M503" s="1491"/>
      <c r="N503" s="1491"/>
    </row>
    <row r="504" spans="1:14" ht="15.75" customHeight="1">
      <c r="A504" s="1491"/>
      <c r="B504" s="1491"/>
      <c r="C504" s="1491"/>
      <c r="D504" s="1491"/>
      <c r="E504" s="1491"/>
      <c r="F504" s="1491"/>
      <c r="G504" s="1491"/>
      <c r="H504" s="1491"/>
      <c r="I504" s="1491"/>
      <c r="J504" s="1491"/>
      <c r="K504" s="1491"/>
      <c r="L504" s="1491"/>
      <c r="M504" s="1491"/>
      <c r="N504" s="1491"/>
    </row>
    <row r="505" spans="1:14" ht="15.75" customHeight="1">
      <c r="A505" s="1491"/>
      <c r="B505" s="1491"/>
      <c r="C505" s="1491"/>
      <c r="D505" s="1491"/>
      <c r="E505" s="1491"/>
      <c r="F505" s="1491"/>
      <c r="G505" s="1491"/>
      <c r="H505" s="1491"/>
      <c r="I505" s="1491"/>
      <c r="J505" s="1491"/>
      <c r="K505" s="1491"/>
      <c r="L505" s="1491"/>
      <c r="M505" s="1491"/>
      <c r="N505" s="1491"/>
    </row>
    <row r="506" spans="1:14" ht="15.75" customHeight="1">
      <c r="A506" s="1491"/>
      <c r="B506" s="1491"/>
      <c r="C506" s="1491"/>
      <c r="D506" s="1491"/>
      <c r="E506" s="1491"/>
      <c r="F506" s="1491"/>
      <c r="G506" s="1491"/>
      <c r="H506" s="1491"/>
      <c r="I506" s="1491"/>
      <c r="J506" s="1491"/>
      <c r="K506" s="1491"/>
      <c r="L506" s="1491"/>
      <c r="M506" s="1491"/>
      <c r="N506" s="1491"/>
    </row>
    <row r="507" spans="1:14" ht="15.75" customHeight="1">
      <c r="A507" s="1491"/>
      <c r="B507" s="1491"/>
      <c r="C507" s="1491"/>
      <c r="D507" s="1491"/>
      <c r="E507" s="1491"/>
      <c r="F507" s="1491"/>
      <c r="G507" s="1491"/>
      <c r="H507" s="1491"/>
      <c r="I507" s="1491"/>
      <c r="J507" s="1491"/>
      <c r="K507" s="1491"/>
      <c r="L507" s="1491"/>
      <c r="M507" s="1491"/>
      <c r="N507" s="1491"/>
    </row>
    <row r="508" spans="1:14" ht="15.75" customHeight="1">
      <c r="A508" s="1491"/>
      <c r="B508" s="1491"/>
      <c r="C508" s="1491"/>
      <c r="D508" s="1491"/>
      <c r="E508" s="1491"/>
      <c r="F508" s="1491"/>
      <c r="G508" s="1491"/>
      <c r="H508" s="1491"/>
      <c r="I508" s="1491"/>
      <c r="J508" s="1491"/>
      <c r="K508" s="1491"/>
      <c r="L508" s="1491"/>
      <c r="M508" s="1491"/>
      <c r="N508" s="1491"/>
    </row>
    <row r="509" spans="1:14" ht="15.75" customHeight="1">
      <c r="A509" s="1491"/>
      <c r="B509" s="1491"/>
      <c r="C509" s="1491"/>
      <c r="D509" s="1491"/>
      <c r="E509" s="1491"/>
      <c r="F509" s="1491"/>
      <c r="G509" s="1491"/>
      <c r="H509" s="1491"/>
      <c r="I509" s="1491"/>
      <c r="J509" s="1491"/>
      <c r="K509" s="1491"/>
      <c r="L509" s="1491"/>
      <c r="M509" s="1491"/>
      <c r="N509" s="1491"/>
    </row>
    <row r="510" spans="1:14" ht="15.75" customHeight="1">
      <c r="A510" s="1491"/>
      <c r="B510" s="1491"/>
      <c r="C510" s="1491"/>
      <c r="D510" s="1491"/>
      <c r="E510" s="1491"/>
      <c r="F510" s="1491"/>
      <c r="G510" s="1491"/>
      <c r="H510" s="1491"/>
      <c r="I510" s="1491"/>
      <c r="J510" s="1491"/>
      <c r="K510" s="1491"/>
      <c r="L510" s="1491"/>
      <c r="M510" s="1491"/>
      <c r="N510" s="1491"/>
    </row>
    <row r="511" spans="1:14" ht="15.75" customHeight="1">
      <c r="A511" s="1491"/>
      <c r="B511" s="1491"/>
      <c r="C511" s="1491"/>
      <c r="D511" s="1491"/>
      <c r="E511" s="1491"/>
      <c r="F511" s="1491"/>
      <c r="G511" s="1491"/>
      <c r="H511" s="1491"/>
      <c r="I511" s="1491"/>
      <c r="J511" s="1491"/>
      <c r="K511" s="1491"/>
      <c r="L511" s="1491"/>
      <c r="M511" s="1491"/>
      <c r="N511" s="1491"/>
    </row>
    <row r="512" spans="1:14" ht="15.75" customHeight="1">
      <c r="A512" s="1491"/>
      <c r="B512" s="1491"/>
      <c r="C512" s="1491"/>
      <c r="D512" s="1491"/>
      <c r="E512" s="1491"/>
      <c r="F512" s="1491"/>
      <c r="G512" s="1491"/>
      <c r="H512" s="1491"/>
      <c r="I512" s="1491"/>
      <c r="J512" s="1491"/>
      <c r="K512" s="1491"/>
      <c r="L512" s="1491"/>
      <c r="M512" s="1491"/>
      <c r="N512" s="1491"/>
    </row>
    <row r="513" spans="1:14" ht="15.75" customHeight="1">
      <c r="A513" s="1491"/>
      <c r="B513" s="1491"/>
      <c r="C513" s="1491"/>
      <c r="D513" s="1491"/>
      <c r="E513" s="1491"/>
      <c r="F513" s="1491"/>
      <c r="G513" s="1491"/>
      <c r="H513" s="1491"/>
      <c r="I513" s="1491"/>
      <c r="J513" s="1491"/>
      <c r="K513" s="1491"/>
      <c r="L513" s="1491"/>
      <c r="M513" s="1491"/>
      <c r="N513" s="1491"/>
    </row>
    <row r="514" spans="1:14" ht="15.75" customHeight="1">
      <c r="A514" s="1491"/>
      <c r="B514" s="1491"/>
      <c r="C514" s="1491"/>
      <c r="D514" s="1491"/>
      <c r="E514" s="1491"/>
      <c r="F514" s="1491"/>
      <c r="G514" s="1491"/>
      <c r="H514" s="1491"/>
      <c r="I514" s="1491"/>
      <c r="J514" s="1491"/>
      <c r="K514" s="1491"/>
      <c r="L514" s="1491"/>
      <c r="M514" s="1491"/>
      <c r="N514" s="1491"/>
    </row>
    <row r="515" spans="1:14" ht="15.75" customHeight="1">
      <c r="A515" s="1491"/>
      <c r="B515" s="1491"/>
      <c r="C515" s="1491"/>
      <c r="D515" s="1491"/>
      <c r="E515" s="1491"/>
      <c r="F515" s="1491"/>
      <c r="G515" s="1491"/>
      <c r="H515" s="1491"/>
      <c r="I515" s="1491"/>
      <c r="J515" s="1491"/>
      <c r="K515" s="1491"/>
      <c r="L515" s="1491"/>
      <c r="M515" s="1491"/>
      <c r="N515" s="1491"/>
    </row>
    <row r="516" spans="1:14" ht="15.75" customHeight="1">
      <c r="A516" s="1491"/>
      <c r="B516" s="1491"/>
      <c r="C516" s="1491"/>
      <c r="D516" s="1491"/>
      <c r="E516" s="1491"/>
      <c r="F516" s="1491"/>
      <c r="G516" s="1491"/>
      <c r="H516" s="1491"/>
      <c r="I516" s="1491"/>
      <c r="J516" s="1491"/>
      <c r="K516" s="1491"/>
      <c r="L516" s="1491"/>
      <c r="M516" s="1491"/>
      <c r="N516" s="1491"/>
    </row>
    <row r="517" spans="1:14" ht="15.75" customHeight="1">
      <c r="A517" s="1491"/>
      <c r="B517" s="1491"/>
      <c r="C517" s="1491"/>
      <c r="D517" s="1491"/>
      <c r="E517" s="1491"/>
      <c r="F517" s="1491"/>
      <c r="G517" s="1491"/>
      <c r="H517" s="1491"/>
      <c r="I517" s="1491"/>
      <c r="J517" s="1491"/>
      <c r="K517" s="1491"/>
      <c r="L517" s="1491"/>
      <c r="M517" s="1491"/>
      <c r="N517" s="1491"/>
    </row>
    <row r="518" spans="1:14" ht="15.75" customHeight="1">
      <c r="A518" s="1491"/>
      <c r="B518" s="1491"/>
      <c r="C518" s="1491"/>
      <c r="D518" s="1491"/>
      <c r="E518" s="1491"/>
      <c r="F518" s="1491"/>
      <c r="G518" s="1491"/>
      <c r="H518" s="1491"/>
      <c r="I518" s="1491"/>
      <c r="J518" s="1491"/>
      <c r="K518" s="1491"/>
      <c r="L518" s="1491"/>
      <c r="M518" s="1491"/>
      <c r="N518" s="1491"/>
    </row>
    <row r="519" spans="1:14" ht="15.75" customHeight="1">
      <c r="A519" s="1491"/>
      <c r="B519" s="1491"/>
      <c r="C519" s="1491"/>
      <c r="D519" s="1491"/>
      <c r="E519" s="1491"/>
      <c r="F519" s="1491"/>
      <c r="G519" s="1491"/>
      <c r="H519" s="1491"/>
      <c r="I519" s="1491"/>
      <c r="J519" s="1491"/>
      <c r="K519" s="1491"/>
      <c r="L519" s="1491"/>
      <c r="M519" s="1491"/>
      <c r="N519" s="1491"/>
    </row>
    <row r="520" spans="1:14" ht="15.75" customHeight="1">
      <c r="A520" s="1491"/>
      <c r="B520" s="1491"/>
      <c r="C520" s="1491"/>
      <c r="D520" s="1491"/>
      <c r="E520" s="1491"/>
      <c r="F520" s="1491"/>
      <c r="G520" s="1491"/>
      <c r="H520" s="1491"/>
      <c r="I520" s="1491"/>
      <c r="J520" s="1491"/>
      <c r="K520" s="1491"/>
      <c r="L520" s="1491"/>
      <c r="M520" s="1491"/>
      <c r="N520" s="1491"/>
    </row>
    <row r="521" spans="1:14" ht="15.75" customHeight="1">
      <c r="A521" s="1491"/>
      <c r="B521" s="1491"/>
      <c r="C521" s="1491"/>
      <c r="D521" s="1491"/>
      <c r="E521" s="1491"/>
      <c r="F521" s="1491"/>
      <c r="G521" s="1491"/>
      <c r="H521" s="1491"/>
      <c r="I521" s="1491"/>
      <c r="J521" s="1491"/>
      <c r="K521" s="1491"/>
      <c r="L521" s="1491"/>
      <c r="M521" s="1491"/>
      <c r="N521" s="1491"/>
    </row>
    <row r="522" spans="1:14" ht="15.75" customHeight="1">
      <c r="A522" s="1491"/>
      <c r="B522" s="1491"/>
      <c r="C522" s="1491"/>
      <c r="D522" s="1491"/>
      <c r="E522" s="1491"/>
      <c r="F522" s="1491"/>
      <c r="G522" s="1491"/>
      <c r="H522" s="1491"/>
      <c r="I522" s="1491"/>
      <c r="J522" s="1491"/>
      <c r="K522" s="1491"/>
      <c r="L522" s="1491"/>
      <c r="M522" s="1491"/>
      <c r="N522" s="1491"/>
    </row>
    <row r="523" spans="1:14" ht="15.75" customHeight="1">
      <c r="A523" s="1491"/>
      <c r="B523" s="1491"/>
      <c r="C523" s="1491"/>
      <c r="D523" s="1491"/>
      <c r="E523" s="1491"/>
      <c r="F523" s="1491"/>
      <c r="G523" s="1491"/>
      <c r="H523" s="1491"/>
      <c r="I523" s="1491"/>
      <c r="J523" s="1491"/>
      <c r="K523" s="1491"/>
      <c r="L523" s="1491"/>
      <c r="M523" s="1491"/>
      <c r="N523" s="1491"/>
    </row>
    <row r="524" spans="1:14" ht="15.75" customHeight="1">
      <c r="A524" s="1491"/>
      <c r="B524" s="1491"/>
      <c r="C524" s="1491"/>
      <c r="D524" s="1491"/>
      <c r="E524" s="1491"/>
      <c r="F524" s="1491"/>
      <c r="G524" s="1491"/>
      <c r="H524" s="1491"/>
      <c r="I524" s="1491"/>
      <c r="J524" s="1491"/>
      <c r="K524" s="1491"/>
      <c r="L524" s="1491"/>
      <c r="M524" s="1491"/>
      <c r="N524" s="1491"/>
    </row>
    <row r="525" spans="1:14" ht="15.75" customHeight="1">
      <c r="A525" s="1491"/>
      <c r="B525" s="1491"/>
      <c r="C525" s="1491"/>
      <c r="D525" s="1491"/>
      <c r="E525" s="1491"/>
      <c r="F525" s="1491"/>
      <c r="G525" s="1491"/>
      <c r="H525" s="1491"/>
      <c r="I525" s="1491"/>
      <c r="J525" s="1491"/>
      <c r="K525" s="1491"/>
      <c r="L525" s="1491"/>
      <c r="M525" s="1491"/>
      <c r="N525" s="1491"/>
    </row>
    <row r="526" spans="1:14" ht="15.75" customHeight="1">
      <c r="A526" s="1491"/>
      <c r="B526" s="1491"/>
      <c r="C526" s="1491"/>
      <c r="D526" s="1491"/>
      <c r="E526" s="1491"/>
      <c r="F526" s="1491"/>
      <c r="G526" s="1491"/>
      <c r="H526" s="1491"/>
      <c r="I526" s="1491"/>
      <c r="J526" s="1491"/>
      <c r="K526" s="1491"/>
      <c r="L526" s="1491"/>
      <c r="M526" s="1491"/>
      <c r="N526" s="1491"/>
    </row>
    <row r="527" spans="1:14" ht="15.75" customHeight="1">
      <c r="A527" s="1491"/>
      <c r="B527" s="1491"/>
      <c r="C527" s="1491"/>
      <c r="D527" s="1491"/>
      <c r="E527" s="1491"/>
      <c r="F527" s="1491"/>
      <c r="G527" s="1491"/>
      <c r="H527" s="1491"/>
      <c r="I527" s="1491"/>
      <c r="J527" s="1491"/>
      <c r="K527" s="1491"/>
      <c r="L527" s="1491"/>
      <c r="M527" s="1491"/>
      <c r="N527" s="1491"/>
    </row>
    <row r="528" spans="1:14" ht="15.75" customHeight="1">
      <c r="A528" s="1491"/>
      <c r="B528" s="1491"/>
      <c r="C528" s="1491"/>
      <c r="D528" s="1491"/>
      <c r="E528" s="1491"/>
      <c r="F528" s="1491"/>
      <c r="G528" s="1491"/>
      <c r="H528" s="1491"/>
      <c r="I528" s="1491"/>
      <c r="J528" s="1491"/>
      <c r="K528" s="1491"/>
      <c r="L528" s="1491"/>
      <c r="M528" s="1491"/>
      <c r="N528" s="1491"/>
    </row>
    <row r="529" spans="1:14" ht="15.75" customHeight="1">
      <c r="A529" s="1491"/>
      <c r="B529" s="1491"/>
      <c r="C529" s="1491"/>
      <c r="D529" s="1491"/>
      <c r="E529" s="1491"/>
      <c r="F529" s="1491"/>
      <c r="G529" s="1491"/>
      <c r="H529" s="1491"/>
      <c r="I529" s="1491"/>
      <c r="J529" s="1491"/>
      <c r="K529" s="1491"/>
      <c r="L529" s="1491"/>
      <c r="M529" s="1491"/>
      <c r="N529" s="1491"/>
    </row>
    <row r="530" spans="1:14" ht="15.75" customHeight="1">
      <c r="A530" s="1491"/>
      <c r="B530" s="1491"/>
      <c r="C530" s="1491"/>
      <c r="D530" s="1491"/>
      <c r="E530" s="1491"/>
      <c r="F530" s="1491"/>
      <c r="G530" s="1491"/>
      <c r="H530" s="1491"/>
      <c r="I530" s="1491"/>
      <c r="J530" s="1491"/>
      <c r="K530" s="1491"/>
      <c r="L530" s="1491"/>
      <c r="M530" s="1491"/>
      <c r="N530" s="1491"/>
    </row>
    <row r="531" spans="1:14" ht="15.75" customHeight="1">
      <c r="A531" s="1491"/>
      <c r="B531" s="1491"/>
      <c r="C531" s="1491"/>
      <c r="D531" s="1491"/>
      <c r="E531" s="1491"/>
      <c r="F531" s="1491"/>
      <c r="G531" s="1491"/>
      <c r="H531" s="1491"/>
      <c r="I531" s="1491"/>
      <c r="J531" s="1491"/>
      <c r="K531" s="1491"/>
      <c r="L531" s="1491"/>
      <c r="M531" s="1491"/>
      <c r="N531" s="1491"/>
    </row>
    <row r="532" spans="1:14" ht="15.75" customHeight="1">
      <c r="A532" s="1491"/>
      <c r="B532" s="1491"/>
      <c r="C532" s="1491"/>
      <c r="D532" s="1491"/>
      <c r="E532" s="1491"/>
      <c r="F532" s="1491"/>
      <c r="G532" s="1491"/>
      <c r="H532" s="1491"/>
      <c r="I532" s="1491"/>
      <c r="J532" s="1491"/>
      <c r="K532" s="1491"/>
      <c r="L532" s="1491"/>
      <c r="M532" s="1491"/>
      <c r="N532" s="1491"/>
    </row>
    <row r="533" spans="1:14" ht="15.75" customHeight="1">
      <c r="A533" s="1491"/>
      <c r="B533" s="1491"/>
      <c r="C533" s="1491"/>
      <c r="D533" s="1491"/>
      <c r="E533" s="1491"/>
      <c r="F533" s="1491"/>
      <c r="G533" s="1491"/>
      <c r="H533" s="1491"/>
      <c r="I533" s="1491"/>
      <c r="J533" s="1491"/>
      <c r="K533" s="1491"/>
      <c r="L533" s="1491"/>
      <c r="M533" s="1491"/>
      <c r="N533" s="1491"/>
    </row>
    <row r="534" spans="1:14" ht="15.75" customHeight="1">
      <c r="A534" s="1491"/>
      <c r="B534" s="1491"/>
      <c r="C534" s="1491"/>
      <c r="D534" s="1491"/>
      <c r="E534" s="1491"/>
      <c r="F534" s="1491"/>
      <c r="G534" s="1491"/>
      <c r="H534" s="1491"/>
      <c r="I534" s="1491"/>
      <c r="J534" s="1491"/>
      <c r="K534" s="1491"/>
      <c r="L534" s="1491"/>
      <c r="M534" s="1491"/>
      <c r="N534" s="1491"/>
    </row>
    <row r="535" spans="1:14" ht="15.75" customHeight="1">
      <c r="A535" s="1491"/>
      <c r="B535" s="1491"/>
      <c r="C535" s="1491"/>
      <c r="D535" s="1491"/>
      <c r="E535" s="1491"/>
      <c r="F535" s="1491"/>
      <c r="G535" s="1491"/>
      <c r="H535" s="1491"/>
      <c r="I535" s="1491"/>
      <c r="J535" s="1491"/>
      <c r="K535" s="1491"/>
      <c r="L535" s="1491"/>
      <c r="M535" s="1491"/>
      <c r="N535" s="1491"/>
    </row>
    <row r="536" spans="1:14" ht="15.75" customHeight="1">
      <c r="A536" s="1491"/>
      <c r="B536" s="1491"/>
      <c r="C536" s="1491"/>
      <c r="D536" s="1491"/>
      <c r="E536" s="1491"/>
      <c r="F536" s="1491"/>
      <c r="G536" s="1491"/>
      <c r="H536" s="1491"/>
      <c r="I536" s="1491"/>
      <c r="J536" s="1491"/>
      <c r="K536" s="1491"/>
      <c r="L536" s="1491"/>
      <c r="M536" s="1491"/>
      <c r="N536" s="1491"/>
    </row>
    <row r="537" spans="1:14" ht="15.75" customHeight="1">
      <c r="A537" s="1491"/>
      <c r="B537" s="1491"/>
      <c r="C537" s="1491"/>
      <c r="D537" s="1491"/>
      <c r="E537" s="1491"/>
      <c r="F537" s="1491"/>
      <c r="G537" s="1491"/>
      <c r="H537" s="1491"/>
      <c r="I537" s="1491"/>
      <c r="J537" s="1491"/>
      <c r="K537" s="1491"/>
      <c r="L537" s="1491"/>
      <c r="M537" s="1491"/>
      <c r="N537" s="1491"/>
    </row>
    <row r="538" spans="1:14" ht="15.75" customHeight="1">
      <c r="A538" s="1491"/>
      <c r="B538" s="1491"/>
      <c r="C538" s="1491"/>
      <c r="D538" s="1491"/>
      <c r="E538" s="1491"/>
      <c r="F538" s="1491"/>
      <c r="G538" s="1491"/>
      <c r="H538" s="1491"/>
      <c r="I538" s="1491"/>
      <c r="J538" s="1491"/>
      <c r="K538" s="1491"/>
      <c r="L538" s="1491"/>
      <c r="M538" s="1491"/>
      <c r="N538" s="1491"/>
    </row>
    <row r="539" spans="1:14" ht="15.75" customHeight="1">
      <c r="A539" s="1491"/>
      <c r="B539" s="1491"/>
      <c r="C539" s="1491"/>
      <c r="D539" s="1491"/>
      <c r="E539" s="1491"/>
      <c r="F539" s="1491"/>
      <c r="G539" s="1491"/>
      <c r="H539" s="1491"/>
      <c r="I539" s="1491"/>
      <c r="J539" s="1491"/>
      <c r="K539" s="1491"/>
      <c r="L539" s="1491"/>
      <c r="M539" s="1491"/>
      <c r="N539" s="1491"/>
    </row>
    <row r="540" spans="1:14" ht="15.75" customHeight="1">
      <c r="A540" s="1491"/>
      <c r="B540" s="1491"/>
      <c r="C540" s="1491"/>
      <c r="D540" s="1491"/>
      <c r="E540" s="1491"/>
      <c r="F540" s="1491"/>
      <c r="G540" s="1491"/>
      <c r="H540" s="1491"/>
      <c r="I540" s="1491"/>
      <c r="J540" s="1491"/>
      <c r="K540" s="1491"/>
      <c r="L540" s="1491"/>
      <c r="M540" s="1491"/>
      <c r="N540" s="1491"/>
    </row>
    <row r="541" spans="1:14" ht="15.75" customHeight="1">
      <c r="A541" s="1491"/>
      <c r="B541" s="1491"/>
      <c r="C541" s="1491"/>
      <c r="D541" s="1491"/>
      <c r="E541" s="1491"/>
      <c r="F541" s="1491"/>
      <c r="G541" s="1491"/>
      <c r="H541" s="1491"/>
      <c r="I541" s="1491"/>
      <c r="J541" s="1491"/>
      <c r="K541" s="1491"/>
      <c r="L541" s="1491"/>
      <c r="M541" s="1491"/>
      <c r="N541" s="1491"/>
    </row>
    <row r="542" spans="1:14" ht="15.75" customHeight="1">
      <c r="A542" s="1491"/>
      <c r="B542" s="1491"/>
      <c r="C542" s="1491"/>
      <c r="D542" s="1491"/>
      <c r="E542" s="1491"/>
      <c r="F542" s="1491"/>
      <c r="G542" s="1491"/>
      <c r="H542" s="1491"/>
      <c r="I542" s="1491"/>
      <c r="J542" s="1491"/>
      <c r="K542" s="1491"/>
      <c r="L542" s="1491"/>
      <c r="M542" s="1491"/>
      <c r="N542" s="1491"/>
    </row>
    <row r="543" spans="1:14" ht="15.75" customHeight="1">
      <c r="A543" s="1491"/>
      <c r="B543" s="1491"/>
      <c r="C543" s="1491"/>
      <c r="D543" s="1491"/>
      <c r="E543" s="1491"/>
      <c r="F543" s="1491"/>
      <c r="G543" s="1491"/>
      <c r="H543" s="1491"/>
      <c r="I543" s="1491"/>
      <c r="J543" s="1491"/>
      <c r="K543" s="1491"/>
      <c r="L543" s="1491"/>
      <c r="M543" s="1491"/>
      <c r="N543" s="1491"/>
    </row>
    <row r="544" spans="1:14" ht="15.75" customHeight="1">
      <c r="A544" s="1491"/>
      <c r="B544" s="1491"/>
      <c r="C544" s="1491"/>
      <c r="D544" s="1491"/>
      <c r="E544" s="1491"/>
      <c r="F544" s="1491"/>
      <c r="G544" s="1491"/>
      <c r="H544" s="1491"/>
      <c r="I544" s="1491"/>
      <c r="J544" s="1491"/>
      <c r="K544" s="1491"/>
      <c r="L544" s="1491"/>
      <c r="M544" s="1491"/>
      <c r="N544" s="1491"/>
    </row>
    <row r="545" spans="1:14" ht="15.75" customHeight="1">
      <c r="A545" s="1491"/>
      <c r="B545" s="1491"/>
      <c r="C545" s="1491"/>
      <c r="D545" s="1491"/>
      <c r="E545" s="1491"/>
      <c r="F545" s="1491"/>
      <c r="G545" s="1491"/>
      <c r="H545" s="1491"/>
      <c r="I545" s="1491"/>
      <c r="J545" s="1491"/>
      <c r="K545" s="1491"/>
      <c r="L545" s="1491"/>
      <c r="M545" s="1491"/>
      <c r="N545" s="1491"/>
    </row>
    <row r="546" spans="1:14" ht="15.75" customHeight="1">
      <c r="A546" s="1491"/>
      <c r="B546" s="1491"/>
      <c r="C546" s="1491"/>
      <c r="D546" s="1491"/>
      <c r="E546" s="1491"/>
      <c r="F546" s="1491"/>
      <c r="G546" s="1491"/>
      <c r="H546" s="1491"/>
      <c r="I546" s="1491"/>
      <c r="J546" s="1491"/>
      <c r="K546" s="1491"/>
      <c r="L546" s="1491"/>
      <c r="M546" s="1491"/>
      <c r="N546" s="1491"/>
    </row>
    <row r="547" spans="1:14" ht="15.75" customHeight="1">
      <c r="A547" s="1491"/>
      <c r="B547" s="1491"/>
      <c r="C547" s="1491"/>
      <c r="D547" s="1491"/>
      <c r="E547" s="1491"/>
      <c r="F547" s="1491"/>
      <c r="G547" s="1491"/>
      <c r="H547" s="1491"/>
      <c r="I547" s="1491"/>
      <c r="J547" s="1491"/>
      <c r="K547" s="1491"/>
      <c r="L547" s="1491"/>
      <c r="M547" s="1491"/>
      <c r="N547" s="1491"/>
    </row>
    <row r="548" spans="1:14" ht="15.75" customHeight="1">
      <c r="A548" s="1491"/>
      <c r="B548" s="1491"/>
      <c r="C548" s="1491"/>
      <c r="D548" s="1491"/>
      <c r="E548" s="1491"/>
      <c r="F548" s="1491"/>
      <c r="G548" s="1491"/>
      <c r="H548" s="1491"/>
      <c r="I548" s="1491"/>
      <c r="J548" s="1491"/>
      <c r="K548" s="1491"/>
      <c r="L548" s="1491"/>
      <c r="M548" s="1491"/>
      <c r="N548" s="1491"/>
    </row>
    <row r="549" spans="1:14" ht="15.75" customHeight="1">
      <c r="A549" s="1491"/>
      <c r="B549" s="1491"/>
      <c r="C549" s="1491"/>
      <c r="D549" s="1491"/>
      <c r="E549" s="1491"/>
      <c r="F549" s="1491"/>
      <c r="G549" s="1491"/>
      <c r="H549" s="1491"/>
      <c r="I549" s="1491"/>
      <c r="J549" s="1491"/>
      <c r="K549" s="1491"/>
      <c r="L549" s="1491"/>
      <c r="M549" s="1491"/>
      <c r="N549" s="1491"/>
    </row>
    <row r="550" spans="1:14" ht="15.75" customHeight="1">
      <c r="A550" s="1491"/>
      <c r="B550" s="1491"/>
      <c r="C550" s="1491"/>
      <c r="D550" s="1491"/>
      <c r="E550" s="1491"/>
      <c r="F550" s="1491"/>
      <c r="G550" s="1491"/>
      <c r="H550" s="1491"/>
      <c r="I550" s="1491"/>
      <c r="J550" s="1491"/>
      <c r="K550" s="1491"/>
      <c r="L550" s="1491"/>
      <c r="M550" s="1491"/>
      <c r="N550" s="1491"/>
    </row>
    <row r="551" spans="1:14" ht="15.75" customHeight="1">
      <c r="A551" s="1491"/>
      <c r="B551" s="1491"/>
      <c r="C551" s="1491"/>
      <c r="D551" s="1491"/>
      <c r="E551" s="1491"/>
      <c r="F551" s="1491"/>
      <c r="G551" s="1491"/>
      <c r="H551" s="1491"/>
      <c r="I551" s="1491"/>
      <c r="J551" s="1491"/>
      <c r="K551" s="1491"/>
      <c r="L551" s="1491"/>
      <c r="M551" s="1491"/>
      <c r="N551" s="1491"/>
    </row>
    <row r="552" spans="1:14" ht="15.75" customHeight="1">
      <c r="A552" s="1491"/>
      <c r="B552" s="1491"/>
      <c r="C552" s="1491"/>
      <c r="D552" s="1491"/>
      <c r="E552" s="1491"/>
      <c r="F552" s="1491"/>
      <c r="G552" s="1491"/>
      <c r="H552" s="1491"/>
      <c r="I552" s="1491"/>
      <c r="J552" s="1491"/>
      <c r="K552" s="1491"/>
      <c r="L552" s="1491"/>
      <c r="M552" s="1491"/>
      <c r="N552" s="1491"/>
    </row>
    <row r="553" spans="1:14" ht="15.75" customHeight="1">
      <c r="A553" s="1491"/>
      <c r="B553" s="1491"/>
      <c r="C553" s="1491"/>
      <c r="D553" s="1491"/>
      <c r="E553" s="1491"/>
      <c r="F553" s="1491"/>
      <c r="G553" s="1491"/>
      <c r="H553" s="1491"/>
      <c r="I553" s="1491"/>
      <c r="J553" s="1491"/>
      <c r="K553" s="1491"/>
      <c r="L553" s="1491"/>
      <c r="M553" s="1491"/>
      <c r="N553" s="1491"/>
    </row>
    <row r="554" spans="1:14" ht="15.75" customHeight="1">
      <c r="A554" s="1491"/>
      <c r="B554" s="1491"/>
      <c r="C554" s="1491"/>
      <c r="D554" s="1491"/>
      <c r="E554" s="1491"/>
      <c r="F554" s="1491"/>
      <c r="G554" s="1491"/>
      <c r="H554" s="1491"/>
      <c r="I554" s="1491"/>
      <c r="J554" s="1491"/>
      <c r="K554" s="1491"/>
      <c r="L554" s="1491"/>
      <c r="M554" s="1491"/>
      <c r="N554" s="1491"/>
    </row>
    <row r="555" spans="1:14" ht="15.75" customHeight="1">
      <c r="A555" s="1491"/>
      <c r="B555" s="1491"/>
      <c r="C555" s="1491"/>
      <c r="D555" s="1491"/>
      <c r="E555" s="1491"/>
      <c r="F555" s="1491"/>
      <c r="G555" s="1491"/>
      <c r="H555" s="1491"/>
      <c r="I555" s="1491"/>
      <c r="J555" s="1491"/>
      <c r="K555" s="1491"/>
      <c r="L555" s="1491"/>
      <c r="M555" s="1491"/>
      <c r="N555" s="1491"/>
    </row>
    <row r="556" spans="1:14" ht="15.75" customHeight="1">
      <c r="A556" s="1491"/>
      <c r="B556" s="1491"/>
      <c r="C556" s="1491"/>
      <c r="D556" s="1491"/>
      <c r="E556" s="1491"/>
      <c r="F556" s="1491"/>
      <c r="G556" s="1491"/>
      <c r="H556" s="1491"/>
      <c r="I556" s="1491"/>
      <c r="J556" s="1491"/>
      <c r="K556" s="1491"/>
      <c r="L556" s="1491"/>
      <c r="M556" s="1491"/>
      <c r="N556" s="1491"/>
    </row>
    <row r="557" spans="1:14" ht="15.75" customHeight="1">
      <c r="A557" s="1491"/>
      <c r="B557" s="1491"/>
      <c r="C557" s="1491"/>
      <c r="D557" s="1491"/>
      <c r="E557" s="1491"/>
      <c r="F557" s="1491"/>
      <c r="G557" s="1491"/>
      <c r="H557" s="1491"/>
      <c r="I557" s="1491"/>
      <c r="J557" s="1491"/>
      <c r="K557" s="1491"/>
      <c r="L557" s="1491"/>
      <c r="M557" s="1491"/>
      <c r="N557" s="1491"/>
    </row>
    <row r="558" spans="1:14" ht="15.75" customHeight="1">
      <c r="A558" s="1491"/>
      <c r="B558" s="1491"/>
      <c r="C558" s="1491"/>
      <c r="D558" s="1491"/>
      <c r="E558" s="1491"/>
      <c r="F558" s="1491"/>
      <c r="G558" s="1491"/>
      <c r="H558" s="1491"/>
      <c r="I558" s="1491"/>
      <c r="J558" s="1491"/>
      <c r="K558" s="1491"/>
      <c r="L558" s="1491"/>
      <c r="M558" s="1491"/>
      <c r="N558" s="1491"/>
    </row>
    <row r="559" spans="1:14" ht="15.75" customHeight="1">
      <c r="A559" s="1491"/>
      <c r="B559" s="1491"/>
      <c r="C559" s="1491"/>
      <c r="D559" s="1491"/>
      <c r="E559" s="1491"/>
      <c r="F559" s="1491"/>
      <c r="G559" s="1491"/>
      <c r="H559" s="1491"/>
      <c r="I559" s="1491"/>
      <c r="J559" s="1491"/>
      <c r="K559" s="1491"/>
      <c r="L559" s="1491"/>
      <c r="M559" s="1491"/>
      <c r="N559" s="1491"/>
    </row>
    <row r="560" spans="1:14" ht="15.75" customHeight="1">
      <c r="A560" s="1491"/>
      <c r="B560" s="1491"/>
      <c r="C560" s="1491"/>
      <c r="D560" s="1491"/>
      <c r="E560" s="1491"/>
      <c r="F560" s="1491"/>
      <c r="G560" s="1491"/>
      <c r="H560" s="1491"/>
      <c r="I560" s="1491"/>
      <c r="J560" s="1491"/>
      <c r="K560" s="1491"/>
      <c r="L560" s="1491"/>
      <c r="M560" s="1491"/>
      <c r="N560" s="1491"/>
    </row>
    <row r="561" spans="1:14" ht="15.75" customHeight="1">
      <c r="A561" s="1491"/>
      <c r="B561" s="1491"/>
      <c r="C561" s="1491"/>
      <c r="D561" s="1491"/>
      <c r="E561" s="1491"/>
      <c r="F561" s="1491"/>
      <c r="G561" s="1491"/>
      <c r="H561" s="1491"/>
      <c r="I561" s="1491"/>
      <c r="J561" s="1491"/>
      <c r="K561" s="1491"/>
      <c r="L561" s="1491"/>
      <c r="M561" s="1491"/>
      <c r="N561" s="1491"/>
    </row>
    <row r="562" spans="1:14" ht="15.75" customHeight="1">
      <c r="A562" s="1491"/>
      <c r="B562" s="1491"/>
      <c r="C562" s="1491"/>
      <c r="D562" s="1491"/>
      <c r="E562" s="1491"/>
      <c r="F562" s="1491"/>
      <c r="G562" s="1491"/>
      <c r="H562" s="1491"/>
      <c r="I562" s="1491"/>
      <c r="J562" s="1491"/>
      <c r="K562" s="1491"/>
      <c r="L562" s="1491"/>
      <c r="M562" s="1491"/>
      <c r="N562" s="1491"/>
    </row>
    <row r="563" spans="1:14" ht="15.75" customHeight="1">
      <c r="A563" s="1491"/>
      <c r="B563" s="1491"/>
      <c r="C563" s="1491"/>
      <c r="D563" s="1491"/>
      <c r="E563" s="1491"/>
      <c r="F563" s="1491"/>
      <c r="G563" s="1491"/>
      <c r="H563" s="1491"/>
      <c r="I563" s="1491"/>
      <c r="J563" s="1491"/>
      <c r="K563" s="1491"/>
      <c r="L563" s="1491"/>
      <c r="M563" s="1491"/>
      <c r="N563" s="1491"/>
    </row>
    <row r="564" spans="1:14" ht="15.75" customHeight="1">
      <c r="A564" s="1491"/>
      <c r="B564" s="1491"/>
      <c r="C564" s="1491"/>
      <c r="D564" s="1491"/>
      <c r="E564" s="1491"/>
      <c r="F564" s="1491"/>
      <c r="G564" s="1491"/>
      <c r="H564" s="1491"/>
      <c r="I564" s="1491"/>
      <c r="J564" s="1491"/>
      <c r="K564" s="1491"/>
      <c r="L564" s="1491"/>
      <c r="M564" s="1491"/>
      <c r="N564" s="1491"/>
    </row>
    <row r="565" spans="1:14" ht="15.75" customHeight="1">
      <c r="A565" s="1491"/>
      <c r="B565" s="1491"/>
      <c r="C565" s="1491"/>
      <c r="D565" s="1491"/>
      <c r="E565" s="1491"/>
      <c r="F565" s="1491"/>
      <c r="G565" s="1491"/>
      <c r="H565" s="1491"/>
      <c r="I565" s="1491"/>
      <c r="J565" s="1491"/>
      <c r="K565" s="1491"/>
      <c r="L565" s="1491"/>
      <c r="M565" s="1491"/>
      <c r="N565" s="1491"/>
    </row>
    <row r="566" spans="1:14" ht="15.75" customHeight="1">
      <c r="A566" s="1491"/>
      <c r="B566" s="1491"/>
      <c r="C566" s="1491"/>
      <c r="D566" s="1491"/>
      <c r="E566" s="1491"/>
      <c r="F566" s="1491"/>
      <c r="G566" s="1491"/>
      <c r="H566" s="1491"/>
      <c r="I566" s="1491"/>
      <c r="J566" s="1491"/>
      <c r="K566" s="1491"/>
      <c r="L566" s="1491"/>
      <c r="M566" s="1491"/>
      <c r="N566" s="1491"/>
    </row>
    <row r="567" spans="1:14" ht="15.75" customHeight="1">
      <c r="A567" s="1491"/>
      <c r="B567" s="1491"/>
      <c r="C567" s="1491"/>
      <c r="D567" s="1491"/>
      <c r="E567" s="1491"/>
      <c r="F567" s="1491"/>
      <c r="G567" s="1491"/>
      <c r="H567" s="1491"/>
      <c r="I567" s="1491"/>
      <c r="J567" s="1491"/>
      <c r="K567" s="1491"/>
      <c r="L567" s="1491"/>
      <c r="M567" s="1491"/>
      <c r="N567" s="1491"/>
    </row>
    <row r="568" spans="1:14" ht="15.75" customHeight="1">
      <c r="A568" s="1491"/>
      <c r="B568" s="1491"/>
      <c r="C568" s="1491"/>
      <c r="D568" s="1491"/>
      <c r="E568" s="1491"/>
      <c r="F568" s="1491"/>
      <c r="G568" s="1491"/>
      <c r="H568" s="1491"/>
      <c r="I568" s="1491"/>
      <c r="J568" s="1491"/>
      <c r="K568" s="1491"/>
      <c r="L568" s="1491"/>
      <c r="M568" s="1491"/>
      <c r="N568" s="1491"/>
    </row>
    <row r="569" spans="1:14" ht="15.75" customHeight="1">
      <c r="A569" s="1491"/>
      <c r="B569" s="1491"/>
      <c r="C569" s="1491"/>
      <c r="D569" s="1491"/>
      <c r="E569" s="1491"/>
      <c r="F569" s="1491"/>
      <c r="G569" s="1491"/>
      <c r="H569" s="1491"/>
      <c r="I569" s="1491"/>
      <c r="J569" s="1491"/>
      <c r="K569" s="1491"/>
      <c r="L569" s="1491"/>
      <c r="M569" s="1491"/>
      <c r="N569" s="1491"/>
    </row>
    <row r="570" spans="1:14" ht="15.75" customHeight="1">
      <c r="A570" s="1491"/>
      <c r="B570" s="1491"/>
      <c r="C570" s="1491"/>
      <c r="D570" s="1491"/>
      <c r="E570" s="1491"/>
      <c r="F570" s="1491"/>
      <c r="G570" s="1491"/>
      <c r="H570" s="1491"/>
      <c r="I570" s="1491"/>
      <c r="J570" s="1491"/>
      <c r="K570" s="1491"/>
      <c r="L570" s="1491"/>
      <c r="M570" s="1491"/>
      <c r="N570" s="1491"/>
    </row>
    <row r="571" spans="1:14" ht="15.75" customHeight="1">
      <c r="A571" s="1491"/>
      <c r="B571" s="1491"/>
      <c r="C571" s="1491"/>
      <c r="D571" s="1491"/>
      <c r="E571" s="1491"/>
      <c r="F571" s="1491"/>
      <c r="G571" s="1491"/>
      <c r="H571" s="1491"/>
      <c r="I571" s="1491"/>
      <c r="J571" s="1491"/>
      <c r="K571" s="1491"/>
      <c r="L571" s="1491"/>
      <c r="M571" s="1491"/>
      <c r="N571" s="1491"/>
    </row>
    <row r="572" spans="1:14" ht="15.75" customHeight="1">
      <c r="A572" s="1491"/>
      <c r="B572" s="1491"/>
      <c r="C572" s="1491"/>
      <c r="D572" s="1491"/>
      <c r="E572" s="1491"/>
      <c r="F572" s="1491"/>
      <c r="G572" s="1491"/>
      <c r="H572" s="1491"/>
      <c r="I572" s="1491"/>
      <c r="J572" s="1491"/>
      <c r="K572" s="1491"/>
      <c r="L572" s="1491"/>
      <c r="M572" s="1491"/>
      <c r="N572" s="1491"/>
    </row>
    <row r="573" spans="1:14" ht="15.75" customHeight="1">
      <c r="A573" s="1491"/>
      <c r="B573" s="1491"/>
      <c r="C573" s="1491"/>
      <c r="D573" s="1491"/>
      <c r="E573" s="1491"/>
      <c r="F573" s="1491"/>
      <c r="G573" s="1491"/>
      <c r="H573" s="1491"/>
      <c r="I573" s="1491"/>
      <c r="J573" s="1491"/>
      <c r="K573" s="1491"/>
      <c r="L573" s="1491"/>
      <c r="M573" s="1491"/>
      <c r="N573" s="1491"/>
    </row>
    <row r="574" spans="1:14" ht="15.75" customHeight="1">
      <c r="A574" s="1491"/>
      <c r="B574" s="1491"/>
      <c r="C574" s="1491"/>
      <c r="D574" s="1491"/>
      <c r="E574" s="1491"/>
      <c r="F574" s="1491"/>
      <c r="G574" s="1491"/>
      <c r="H574" s="1491"/>
      <c r="I574" s="1491"/>
      <c r="J574" s="1491"/>
      <c r="K574" s="1491"/>
      <c r="L574" s="1491"/>
      <c r="M574" s="1491"/>
      <c r="N574" s="1491"/>
    </row>
    <row r="575" spans="1:14" ht="15.75" customHeight="1">
      <c r="A575" s="1491"/>
      <c r="B575" s="1491"/>
      <c r="C575" s="1491"/>
      <c r="D575" s="1491"/>
      <c r="E575" s="1491"/>
      <c r="F575" s="1491"/>
      <c r="G575" s="1491"/>
      <c r="H575" s="1491"/>
      <c r="I575" s="1491"/>
      <c r="J575" s="1491"/>
      <c r="K575" s="1491"/>
      <c r="L575" s="1491"/>
      <c r="M575" s="1491"/>
      <c r="N575" s="1491"/>
    </row>
    <row r="576" spans="1:14" ht="15.75" customHeight="1">
      <c r="A576" s="1491"/>
      <c r="B576" s="1491"/>
      <c r="C576" s="1491"/>
      <c r="D576" s="1491"/>
      <c r="E576" s="1491"/>
      <c r="F576" s="1491"/>
      <c r="G576" s="1491"/>
      <c r="H576" s="1491"/>
      <c r="I576" s="1491"/>
      <c r="J576" s="1491"/>
      <c r="K576" s="1491"/>
      <c r="L576" s="1491"/>
      <c r="M576" s="1491"/>
      <c r="N576" s="1491"/>
    </row>
    <row r="577" spans="1:14" ht="15.75" customHeight="1">
      <c r="A577" s="1491"/>
      <c r="B577" s="1491"/>
      <c r="C577" s="1491"/>
      <c r="D577" s="1491"/>
      <c r="E577" s="1491"/>
      <c r="F577" s="1491"/>
      <c r="G577" s="1491"/>
      <c r="H577" s="1491"/>
      <c r="I577" s="1491"/>
      <c r="J577" s="1491"/>
      <c r="K577" s="1491"/>
      <c r="L577" s="1491"/>
      <c r="M577" s="1491"/>
      <c r="N577" s="1491"/>
    </row>
    <row r="578" spans="1:14" ht="15.75" customHeight="1">
      <c r="A578" s="1491"/>
      <c r="B578" s="1491"/>
      <c r="C578" s="1491"/>
      <c r="D578" s="1491"/>
      <c r="E578" s="1491"/>
      <c r="F578" s="1491"/>
      <c r="G578" s="1491"/>
      <c r="H578" s="1491"/>
      <c r="I578" s="1491"/>
      <c r="J578" s="1491"/>
      <c r="K578" s="1491"/>
      <c r="L578" s="1491"/>
      <c r="M578" s="1491"/>
      <c r="N578" s="1491"/>
    </row>
    <row r="579" spans="1:14" ht="15.75" customHeight="1">
      <c r="A579" s="1491"/>
      <c r="B579" s="1491"/>
      <c r="C579" s="1491"/>
      <c r="D579" s="1491"/>
      <c r="E579" s="1491"/>
      <c r="F579" s="1491"/>
      <c r="G579" s="1491"/>
      <c r="H579" s="1491"/>
      <c r="I579" s="1491"/>
      <c r="J579" s="1491"/>
      <c r="K579" s="1491"/>
      <c r="L579" s="1491"/>
      <c r="M579" s="1491"/>
      <c r="N579" s="1491"/>
    </row>
    <row r="580" spans="1:14" ht="15.75" customHeight="1">
      <c r="A580" s="1491"/>
      <c r="B580" s="1491"/>
      <c r="C580" s="1491"/>
      <c r="D580" s="1491"/>
      <c r="E580" s="1491"/>
      <c r="F580" s="1491"/>
      <c r="G580" s="1491"/>
      <c r="H580" s="1491"/>
      <c r="I580" s="1491"/>
      <c r="J580" s="1491"/>
      <c r="K580" s="1491"/>
      <c r="L580" s="1491"/>
      <c r="M580" s="1491"/>
      <c r="N580" s="1491"/>
    </row>
    <row r="581" spans="1:14" ht="15.75" customHeight="1">
      <c r="A581" s="1491"/>
      <c r="B581" s="1491"/>
      <c r="C581" s="1491"/>
      <c r="D581" s="1491"/>
      <c r="E581" s="1491"/>
      <c r="F581" s="1491"/>
      <c r="G581" s="1491"/>
      <c r="H581" s="1491"/>
      <c r="I581" s="1491"/>
      <c r="J581" s="1491"/>
      <c r="K581" s="1491"/>
      <c r="L581" s="1491"/>
      <c r="M581" s="1491"/>
      <c r="N581" s="1491"/>
    </row>
    <row r="582" spans="1:14" ht="15.75" customHeight="1">
      <c r="A582" s="1491"/>
      <c r="B582" s="1491"/>
      <c r="C582" s="1491"/>
      <c r="D582" s="1491"/>
      <c r="E582" s="1491"/>
      <c r="F582" s="1491"/>
      <c r="G582" s="1491"/>
      <c r="H582" s="1491"/>
      <c r="I582" s="1491"/>
      <c r="J582" s="1491"/>
      <c r="K582" s="1491"/>
      <c r="L582" s="1491"/>
      <c r="M582" s="1491"/>
      <c r="N582" s="1491"/>
    </row>
    <row r="583" spans="1:14" ht="15.75" customHeight="1">
      <c r="A583" s="1491"/>
      <c r="B583" s="1491"/>
      <c r="C583" s="1491"/>
      <c r="D583" s="1491"/>
      <c r="E583" s="1491"/>
      <c r="F583" s="1491"/>
      <c r="G583" s="1491"/>
      <c r="H583" s="1491"/>
      <c r="I583" s="1491"/>
      <c r="J583" s="1491"/>
      <c r="K583" s="1491"/>
      <c r="L583" s="1491"/>
      <c r="M583" s="1491"/>
      <c r="N583" s="1491"/>
    </row>
    <row r="584" spans="1:14" ht="15.75" customHeight="1">
      <c r="A584" s="1491"/>
      <c r="B584" s="1491"/>
      <c r="C584" s="1491"/>
      <c r="D584" s="1491"/>
      <c r="E584" s="1491"/>
      <c r="F584" s="1491"/>
      <c r="G584" s="1491"/>
      <c r="H584" s="1491"/>
      <c r="I584" s="1491"/>
      <c r="J584" s="1491"/>
      <c r="K584" s="1491"/>
      <c r="L584" s="1491"/>
      <c r="M584" s="1491"/>
      <c r="N584" s="1491"/>
    </row>
    <row r="585" spans="1:14" ht="15.75" customHeight="1">
      <c r="A585" s="1491"/>
      <c r="B585" s="1491"/>
      <c r="C585" s="1491"/>
      <c r="D585" s="1491"/>
      <c r="E585" s="1491"/>
      <c r="F585" s="1491"/>
      <c r="G585" s="1491"/>
      <c r="H585" s="1491"/>
      <c r="I585" s="1491"/>
      <c r="J585" s="1491"/>
      <c r="K585" s="1491"/>
      <c r="L585" s="1491"/>
      <c r="M585" s="1491"/>
      <c r="N585" s="1491"/>
    </row>
    <row r="586" spans="1:14" ht="15.75" customHeight="1">
      <c r="A586" s="1491"/>
      <c r="B586" s="1491"/>
      <c r="C586" s="1491"/>
      <c r="D586" s="1491"/>
      <c r="E586" s="1491"/>
      <c r="F586" s="1491"/>
      <c r="G586" s="1491"/>
      <c r="H586" s="1491"/>
      <c r="I586" s="1491"/>
      <c r="J586" s="1491"/>
      <c r="K586" s="1491"/>
      <c r="L586" s="1491"/>
      <c r="M586" s="1491"/>
      <c r="N586" s="1491"/>
    </row>
    <row r="587" spans="1:14" ht="15.75" customHeight="1">
      <c r="A587" s="1491"/>
      <c r="B587" s="1491"/>
      <c r="C587" s="1491"/>
      <c r="D587" s="1491"/>
      <c r="E587" s="1491"/>
      <c r="F587" s="1491"/>
      <c r="G587" s="1491"/>
      <c r="H587" s="1491"/>
      <c r="I587" s="1491"/>
      <c r="J587" s="1491"/>
      <c r="K587" s="1491"/>
      <c r="L587" s="1491"/>
      <c r="M587" s="1491"/>
      <c r="N587" s="1491"/>
    </row>
    <row r="588" spans="1:14" ht="15.75" customHeight="1">
      <c r="A588" s="1491"/>
      <c r="B588" s="1491"/>
      <c r="C588" s="1491"/>
      <c r="D588" s="1491"/>
      <c r="E588" s="1491"/>
      <c r="F588" s="1491"/>
      <c r="G588" s="1491"/>
      <c r="H588" s="1491"/>
      <c r="I588" s="1491"/>
      <c r="J588" s="1491"/>
      <c r="K588" s="1491"/>
      <c r="L588" s="1491"/>
      <c r="M588" s="1491"/>
      <c r="N588" s="1491"/>
    </row>
    <row r="589" spans="1:14" ht="15.75" customHeight="1">
      <c r="A589" s="1491"/>
      <c r="B589" s="1491"/>
      <c r="C589" s="1491"/>
      <c r="D589" s="1491"/>
      <c r="E589" s="1491"/>
      <c r="F589" s="1491"/>
      <c r="G589" s="1491"/>
      <c r="H589" s="1491"/>
      <c r="I589" s="1491"/>
      <c r="J589" s="1491"/>
      <c r="K589" s="1491"/>
      <c r="L589" s="1491"/>
      <c r="M589" s="1491"/>
      <c r="N589" s="1491"/>
    </row>
    <row r="590" spans="1:14" ht="15.75" customHeight="1">
      <c r="A590" s="1491"/>
      <c r="B590" s="1491"/>
      <c r="C590" s="1491"/>
      <c r="D590" s="1491"/>
      <c r="E590" s="1491"/>
      <c r="F590" s="1491"/>
      <c r="G590" s="1491"/>
      <c r="H590" s="1491"/>
      <c r="I590" s="1491"/>
      <c r="J590" s="1491"/>
      <c r="K590" s="1491"/>
      <c r="L590" s="1491"/>
      <c r="M590" s="1491"/>
      <c r="N590" s="1491"/>
    </row>
    <row r="591" spans="1:14" ht="15.75" customHeight="1">
      <c r="A591" s="1491"/>
      <c r="B591" s="1491"/>
      <c r="C591" s="1491"/>
      <c r="D591" s="1491"/>
      <c r="E591" s="1491"/>
      <c r="F591" s="1491"/>
      <c r="G591" s="1491"/>
      <c r="H591" s="1491"/>
      <c r="I591" s="1491"/>
      <c r="J591" s="1491"/>
      <c r="K591" s="1491"/>
      <c r="L591" s="1491"/>
      <c r="M591" s="1491"/>
      <c r="N591" s="1491"/>
    </row>
    <row r="592" spans="1:14" ht="15.75" customHeight="1">
      <c r="A592" s="1491"/>
      <c r="B592" s="1491"/>
      <c r="C592" s="1491"/>
      <c r="D592" s="1491"/>
      <c r="E592" s="1491"/>
      <c r="F592" s="1491"/>
      <c r="G592" s="1491"/>
      <c r="H592" s="1491"/>
      <c r="I592" s="1491"/>
      <c r="J592" s="1491"/>
      <c r="K592" s="1491"/>
      <c r="L592" s="1491"/>
      <c r="M592" s="1491"/>
      <c r="N592" s="1491"/>
    </row>
    <row r="593" spans="1:14" ht="15.75" customHeight="1">
      <c r="A593" s="1491"/>
      <c r="B593" s="1491"/>
      <c r="C593" s="1491"/>
      <c r="D593" s="1491"/>
      <c r="E593" s="1491"/>
      <c r="F593" s="1491"/>
      <c r="G593" s="1491"/>
      <c r="H593" s="1491"/>
      <c r="I593" s="1491"/>
      <c r="J593" s="1491"/>
      <c r="K593" s="1491"/>
      <c r="L593" s="1491"/>
      <c r="M593" s="1491"/>
      <c r="N593" s="1491"/>
    </row>
    <row r="594" spans="1:14" ht="15.75" customHeight="1">
      <c r="A594" s="1491"/>
      <c r="B594" s="1491"/>
      <c r="C594" s="1491"/>
      <c r="D594" s="1491"/>
      <c r="E594" s="1491"/>
      <c r="F594" s="1491"/>
      <c r="G594" s="1491"/>
      <c r="H594" s="1491"/>
      <c r="I594" s="1491"/>
      <c r="J594" s="1491"/>
      <c r="K594" s="1491"/>
      <c r="L594" s="1491"/>
      <c r="M594" s="1491"/>
      <c r="N594" s="1491"/>
    </row>
    <row r="595" spans="1:14" ht="15.75" customHeight="1">
      <c r="A595" s="1491"/>
      <c r="B595" s="1491"/>
      <c r="C595" s="1491"/>
      <c r="D595" s="1491"/>
      <c r="E595" s="1491"/>
      <c r="F595" s="1491"/>
      <c r="G595" s="1491"/>
      <c r="H595" s="1491"/>
      <c r="I595" s="1491"/>
      <c r="J595" s="1491"/>
      <c r="K595" s="1491"/>
      <c r="L595" s="1491"/>
      <c r="M595" s="1491"/>
      <c r="N595" s="1491"/>
    </row>
    <row r="596" spans="1:14" ht="15.75" customHeight="1">
      <c r="A596" s="1491"/>
      <c r="B596" s="1491"/>
      <c r="C596" s="1491"/>
      <c r="D596" s="1491"/>
      <c r="E596" s="1491"/>
      <c r="F596" s="1491"/>
      <c r="G596" s="1491"/>
      <c r="H596" s="1491"/>
      <c r="I596" s="1491"/>
      <c r="J596" s="1491"/>
      <c r="K596" s="1491"/>
      <c r="L596" s="1491"/>
      <c r="M596" s="1491"/>
      <c r="N596" s="1491"/>
    </row>
    <row r="597" spans="1:14" ht="15.75" customHeight="1">
      <c r="A597" s="1491"/>
      <c r="B597" s="1491"/>
      <c r="C597" s="1491"/>
      <c r="D597" s="1491"/>
      <c r="E597" s="1491"/>
      <c r="F597" s="1491"/>
      <c r="G597" s="1491"/>
      <c r="H597" s="1491"/>
      <c r="I597" s="1491"/>
      <c r="J597" s="1491"/>
      <c r="K597" s="1491"/>
      <c r="L597" s="1491"/>
      <c r="M597" s="1491"/>
      <c r="N597" s="1491"/>
    </row>
    <row r="598" spans="1:14" ht="15.75" customHeight="1">
      <c r="A598" s="1491"/>
      <c r="B598" s="1491"/>
      <c r="C598" s="1491"/>
      <c r="D598" s="1491"/>
      <c r="E598" s="1491"/>
      <c r="F598" s="1491"/>
      <c r="G598" s="1491"/>
      <c r="H598" s="1491"/>
      <c r="I598" s="1491"/>
      <c r="J598" s="1491"/>
      <c r="K598" s="1491"/>
      <c r="L598" s="1491"/>
      <c r="M598" s="1491"/>
      <c r="N598" s="1491"/>
    </row>
    <row r="599" spans="1:14" ht="15.75" customHeight="1">
      <c r="A599" s="1491"/>
      <c r="B599" s="1491"/>
      <c r="C599" s="1491"/>
      <c r="D599" s="1491"/>
      <c r="E599" s="1491"/>
      <c r="F599" s="1491"/>
      <c r="G599" s="1491"/>
      <c r="H599" s="1491"/>
      <c r="I599" s="1491"/>
      <c r="J599" s="1491"/>
      <c r="K599" s="1491"/>
      <c r="L599" s="1491"/>
      <c r="M599" s="1491"/>
      <c r="N599" s="1491"/>
    </row>
    <row r="600" spans="1:14" ht="15.75" customHeight="1">
      <c r="A600" s="1491"/>
      <c r="B600" s="1491"/>
      <c r="C600" s="1491"/>
      <c r="D600" s="1491"/>
      <c r="E600" s="1491"/>
      <c r="F600" s="1491"/>
      <c r="G600" s="1491"/>
      <c r="H600" s="1491"/>
      <c r="I600" s="1491"/>
      <c r="J600" s="1491"/>
      <c r="K600" s="1491"/>
      <c r="L600" s="1491"/>
      <c r="M600" s="1491"/>
      <c r="N600" s="1491"/>
    </row>
    <row r="601" spans="1:14" ht="15.75" customHeight="1">
      <c r="A601" s="1491"/>
      <c r="B601" s="1491"/>
      <c r="C601" s="1491"/>
      <c r="D601" s="1491"/>
      <c r="E601" s="1491"/>
      <c r="F601" s="1491"/>
      <c r="G601" s="1491"/>
      <c r="H601" s="1491"/>
      <c r="I601" s="1491"/>
      <c r="J601" s="1491"/>
      <c r="K601" s="1491"/>
      <c r="L601" s="1491"/>
      <c r="M601" s="1491"/>
      <c r="N601" s="1491"/>
    </row>
    <row r="602" spans="1:14" ht="15.75" customHeight="1">
      <c r="A602" s="1491"/>
      <c r="B602" s="1491"/>
      <c r="C602" s="1491"/>
      <c r="D602" s="1491"/>
      <c r="E602" s="1491"/>
      <c r="F602" s="1491"/>
      <c r="G602" s="1491"/>
      <c r="H602" s="1491"/>
      <c r="I602" s="1491"/>
      <c r="J602" s="1491"/>
      <c r="K602" s="1491"/>
      <c r="L602" s="1491"/>
      <c r="M602" s="1491"/>
      <c r="N602" s="1491"/>
    </row>
    <row r="603" spans="1:14" ht="15.75" customHeight="1">
      <c r="A603" s="1491"/>
      <c r="B603" s="1491"/>
      <c r="C603" s="1491"/>
      <c r="D603" s="1491"/>
      <c r="E603" s="1491"/>
      <c r="F603" s="1491"/>
      <c r="G603" s="1491"/>
      <c r="H603" s="1491"/>
      <c r="I603" s="1491"/>
      <c r="J603" s="1491"/>
      <c r="K603" s="1491"/>
      <c r="L603" s="1491"/>
      <c r="M603" s="1491"/>
      <c r="N603" s="1491"/>
    </row>
    <row r="604" spans="1:14" ht="15.75" customHeight="1">
      <c r="A604" s="1491"/>
      <c r="B604" s="1491"/>
      <c r="C604" s="1491"/>
      <c r="D604" s="1491"/>
      <c r="E604" s="1491"/>
      <c r="F604" s="1491"/>
      <c r="G604" s="1491"/>
      <c r="H604" s="1491"/>
      <c r="I604" s="1491"/>
      <c r="J604" s="1491"/>
      <c r="K604" s="1491"/>
      <c r="L604" s="1491"/>
      <c r="M604" s="1491"/>
      <c r="N604" s="1491"/>
    </row>
    <row r="605" spans="1:14" ht="15.75" customHeight="1">
      <c r="A605" s="1491"/>
      <c r="B605" s="1491"/>
      <c r="C605" s="1491"/>
      <c r="D605" s="1491"/>
      <c r="E605" s="1491"/>
      <c r="F605" s="1491"/>
      <c r="G605" s="1491"/>
      <c r="H605" s="1491"/>
      <c r="I605" s="1491"/>
      <c r="J605" s="1491"/>
      <c r="K605" s="1491"/>
      <c r="L605" s="1491"/>
      <c r="M605" s="1491"/>
      <c r="N605" s="1491"/>
    </row>
    <row r="606" spans="1:14" ht="15.75" customHeight="1">
      <c r="A606" s="1491"/>
      <c r="B606" s="1491"/>
      <c r="C606" s="1491"/>
      <c r="D606" s="1491"/>
      <c r="E606" s="1491"/>
      <c r="F606" s="1491"/>
      <c r="G606" s="1491"/>
      <c r="H606" s="1491"/>
      <c r="I606" s="1491"/>
      <c r="J606" s="1491"/>
      <c r="K606" s="1491"/>
      <c r="L606" s="1491"/>
      <c r="M606" s="1491"/>
      <c r="N606" s="1491"/>
    </row>
    <row r="607" spans="1:14" ht="15.75" customHeight="1">
      <c r="A607" s="1491"/>
      <c r="B607" s="1491"/>
      <c r="C607" s="1491"/>
      <c r="D607" s="1491"/>
      <c r="E607" s="1491"/>
      <c r="F607" s="1491"/>
      <c r="G607" s="1491"/>
      <c r="H607" s="1491"/>
      <c r="I607" s="1491"/>
      <c r="J607" s="1491"/>
      <c r="K607" s="1491"/>
      <c r="L607" s="1491"/>
      <c r="M607" s="1491"/>
      <c r="N607" s="1491"/>
    </row>
    <row r="608" spans="1:14" ht="15.75" customHeight="1">
      <c r="A608" s="1491"/>
      <c r="B608" s="1491"/>
      <c r="C608" s="1491"/>
      <c r="D608" s="1491"/>
      <c r="E608" s="1491"/>
      <c r="F608" s="1491"/>
      <c r="G608" s="1491"/>
      <c r="H608" s="1491"/>
      <c r="I608" s="1491"/>
      <c r="J608" s="1491"/>
      <c r="K608" s="1491"/>
      <c r="L608" s="1491"/>
      <c r="M608" s="1491"/>
      <c r="N608" s="1491"/>
    </row>
    <row r="609" spans="1:14" ht="15.75" customHeight="1">
      <c r="A609" s="1491"/>
      <c r="B609" s="1491"/>
      <c r="C609" s="1491"/>
      <c r="D609" s="1491"/>
      <c r="E609" s="1491"/>
      <c r="F609" s="1491"/>
      <c r="G609" s="1491"/>
      <c r="H609" s="1491"/>
      <c r="I609" s="1491"/>
      <c r="J609" s="1491"/>
      <c r="K609" s="1491"/>
      <c r="L609" s="1491"/>
      <c r="M609" s="1491"/>
      <c r="N609" s="1491"/>
    </row>
    <row r="610" spans="1:14" ht="15.75" customHeight="1">
      <c r="A610" s="1491"/>
      <c r="B610" s="1491"/>
      <c r="C610" s="1491"/>
      <c r="D610" s="1491"/>
      <c r="E610" s="1491"/>
      <c r="F610" s="1491"/>
      <c r="G610" s="1491"/>
      <c r="H610" s="1491"/>
      <c r="I610" s="1491"/>
      <c r="J610" s="1491"/>
      <c r="K610" s="1491"/>
      <c r="L610" s="1491"/>
      <c r="M610" s="1491"/>
      <c r="N610" s="1491"/>
    </row>
    <row r="611" spans="1:14" ht="15.75" customHeight="1">
      <c r="A611" s="1491"/>
      <c r="B611" s="1491"/>
      <c r="C611" s="1491"/>
      <c r="D611" s="1491"/>
      <c r="E611" s="1491"/>
      <c r="F611" s="1491"/>
      <c r="G611" s="1491"/>
      <c r="H611" s="1491"/>
      <c r="I611" s="1491"/>
      <c r="J611" s="1491"/>
      <c r="K611" s="1491"/>
      <c r="L611" s="1491"/>
      <c r="M611" s="1491"/>
      <c r="N611" s="1491"/>
    </row>
    <row r="612" spans="1:14" ht="15.75" customHeight="1">
      <c r="A612" s="1491"/>
      <c r="B612" s="1491"/>
      <c r="C612" s="1491"/>
      <c r="D612" s="1491"/>
      <c r="E612" s="1491"/>
      <c r="F612" s="1491"/>
      <c r="G612" s="1491"/>
      <c r="H612" s="1491"/>
      <c r="I612" s="1491"/>
      <c r="J612" s="1491"/>
      <c r="K612" s="1491"/>
      <c r="L612" s="1491"/>
      <c r="M612" s="1491"/>
      <c r="N612" s="1491"/>
    </row>
    <row r="613" spans="1:14" ht="15.75" customHeight="1">
      <c r="A613" s="1491"/>
      <c r="B613" s="1491"/>
      <c r="C613" s="1491"/>
      <c r="D613" s="1491"/>
      <c r="E613" s="1491"/>
      <c r="F613" s="1491"/>
      <c r="G613" s="1491"/>
      <c r="H613" s="1491"/>
      <c r="I613" s="1491"/>
      <c r="J613" s="1491"/>
      <c r="K613" s="1491"/>
      <c r="L613" s="1491"/>
      <c r="M613" s="1491"/>
      <c r="N613" s="1491"/>
    </row>
    <row r="614" spans="1:14" ht="15.75" customHeight="1">
      <c r="A614" s="1491"/>
      <c r="B614" s="1491"/>
      <c r="C614" s="1491"/>
      <c r="D614" s="1491"/>
      <c r="E614" s="1491"/>
      <c r="F614" s="1491"/>
      <c r="G614" s="1491"/>
      <c r="H614" s="1491"/>
      <c r="I614" s="1491"/>
      <c r="J614" s="1491"/>
      <c r="K614" s="1491"/>
      <c r="L614" s="1491"/>
      <c r="M614" s="1491"/>
      <c r="N614" s="1491"/>
    </row>
    <row r="615" spans="1:14" ht="15.75" customHeight="1">
      <c r="A615" s="1491"/>
      <c r="B615" s="1491"/>
      <c r="C615" s="1491"/>
      <c r="D615" s="1491"/>
      <c r="E615" s="1491"/>
      <c r="F615" s="1491"/>
      <c r="G615" s="1491"/>
      <c r="H615" s="1491"/>
      <c r="I615" s="1491"/>
      <c r="J615" s="1491"/>
      <c r="K615" s="1491"/>
      <c r="L615" s="1491"/>
      <c r="M615" s="1491"/>
      <c r="N615" s="1491"/>
    </row>
    <row r="616" spans="1:14" ht="15.75" customHeight="1">
      <c r="A616" s="1491"/>
      <c r="B616" s="1491"/>
      <c r="C616" s="1491"/>
      <c r="D616" s="1491"/>
      <c r="E616" s="1491"/>
      <c r="F616" s="1491"/>
      <c r="G616" s="1491"/>
      <c r="H616" s="1491"/>
      <c r="I616" s="1491"/>
      <c r="J616" s="1491"/>
      <c r="K616" s="1491"/>
      <c r="L616" s="1491"/>
      <c r="M616" s="1491"/>
      <c r="N616" s="1491"/>
    </row>
    <row r="617" spans="1:14" ht="15.75" customHeight="1">
      <c r="A617" s="1491"/>
      <c r="B617" s="1491"/>
      <c r="C617" s="1491"/>
      <c r="D617" s="1491"/>
      <c r="E617" s="1491"/>
      <c r="F617" s="1491"/>
      <c r="G617" s="1491"/>
      <c r="H617" s="1491"/>
      <c r="I617" s="1491"/>
      <c r="J617" s="1491"/>
      <c r="K617" s="1491"/>
      <c r="L617" s="1491"/>
      <c r="M617" s="1491"/>
      <c r="N617" s="1491"/>
    </row>
    <row r="618" spans="1:14" ht="15.75" customHeight="1">
      <c r="A618" s="1491"/>
      <c r="B618" s="1491"/>
      <c r="C618" s="1491"/>
      <c r="D618" s="1491"/>
      <c r="E618" s="1491"/>
      <c r="F618" s="1491"/>
      <c r="G618" s="1491"/>
      <c r="H618" s="1491"/>
      <c r="I618" s="1491"/>
      <c r="J618" s="1491"/>
      <c r="K618" s="1491"/>
      <c r="L618" s="1491"/>
      <c r="M618" s="1491"/>
      <c r="N618" s="1491"/>
    </row>
    <row r="619" spans="1:14" ht="15.75" customHeight="1">
      <c r="A619" s="1491"/>
      <c r="B619" s="1491"/>
      <c r="C619" s="1491"/>
      <c r="D619" s="1491"/>
      <c r="E619" s="1491"/>
      <c r="F619" s="1491"/>
      <c r="G619" s="1491"/>
      <c r="H619" s="1491"/>
      <c r="I619" s="1491"/>
      <c r="J619" s="1491"/>
      <c r="K619" s="1491"/>
      <c r="L619" s="1491"/>
      <c r="M619" s="1491"/>
      <c r="N619" s="1491"/>
    </row>
    <row r="620" spans="1:14" ht="15.75" customHeight="1">
      <c r="A620" s="1491"/>
      <c r="B620" s="1491"/>
      <c r="C620" s="1491"/>
      <c r="D620" s="1491"/>
      <c r="E620" s="1491"/>
      <c r="F620" s="1491"/>
      <c r="G620" s="1491"/>
      <c r="H620" s="1491"/>
      <c r="I620" s="1491"/>
      <c r="J620" s="1491"/>
      <c r="K620" s="1491"/>
      <c r="L620" s="1491"/>
      <c r="M620" s="1491"/>
      <c r="N620" s="1491"/>
    </row>
    <row r="621" spans="1:14" ht="15.75" customHeight="1">
      <c r="A621" s="1491"/>
      <c r="B621" s="1491"/>
      <c r="C621" s="1491"/>
      <c r="D621" s="1491"/>
      <c r="E621" s="1491"/>
      <c r="F621" s="1491"/>
      <c r="G621" s="1491"/>
      <c r="H621" s="1491"/>
      <c r="I621" s="1491"/>
      <c r="J621" s="1491"/>
      <c r="K621" s="1491"/>
      <c r="L621" s="1491"/>
      <c r="M621" s="1491"/>
      <c r="N621" s="1491"/>
    </row>
    <row r="622" spans="1:14" ht="15.75" customHeight="1">
      <c r="A622" s="1491"/>
      <c r="B622" s="1491"/>
      <c r="C622" s="1491"/>
      <c r="D622" s="1491"/>
      <c r="E622" s="1491"/>
      <c r="F622" s="1491"/>
      <c r="G622" s="1491"/>
      <c r="H622" s="1491"/>
      <c r="I622" s="1491"/>
      <c r="J622" s="1491"/>
      <c r="K622" s="1491"/>
      <c r="L622" s="1491"/>
      <c r="M622" s="1491"/>
      <c r="N622" s="1491"/>
    </row>
    <row r="623" spans="1:14" ht="15.75" customHeight="1">
      <c r="A623" s="1491"/>
      <c r="B623" s="1491"/>
      <c r="C623" s="1491"/>
      <c r="D623" s="1491"/>
      <c r="E623" s="1491"/>
      <c r="F623" s="1491"/>
      <c r="G623" s="1491"/>
      <c r="H623" s="1491"/>
      <c r="I623" s="1491"/>
      <c r="J623" s="1491"/>
      <c r="K623" s="1491"/>
      <c r="L623" s="1491"/>
      <c r="M623" s="1491"/>
      <c r="N623" s="1491"/>
    </row>
    <row r="624" spans="1:14" ht="15.75" customHeight="1">
      <c r="A624" s="1491"/>
      <c r="B624" s="1491"/>
      <c r="C624" s="1491"/>
      <c r="D624" s="1491"/>
      <c r="E624" s="1491"/>
      <c r="F624" s="1491"/>
      <c r="G624" s="1491"/>
      <c r="H624" s="1491"/>
      <c r="I624" s="1491"/>
      <c r="J624" s="1491"/>
      <c r="K624" s="1491"/>
      <c r="L624" s="1491"/>
      <c r="M624" s="1491"/>
      <c r="N624" s="1491"/>
    </row>
    <row r="625" spans="1:14" ht="15.75" customHeight="1">
      <c r="A625" s="1491"/>
      <c r="B625" s="1491"/>
      <c r="C625" s="1491"/>
      <c r="D625" s="1491"/>
      <c r="E625" s="1491"/>
      <c r="F625" s="1491"/>
      <c r="G625" s="1491"/>
      <c r="H625" s="1491"/>
      <c r="I625" s="1491"/>
      <c r="J625" s="1491"/>
      <c r="K625" s="1491"/>
      <c r="L625" s="1491"/>
      <c r="M625" s="1491"/>
      <c r="N625" s="1491"/>
    </row>
    <row r="626" spans="1:14" ht="15.75" customHeight="1">
      <c r="A626" s="1491"/>
      <c r="B626" s="1491"/>
      <c r="C626" s="1491"/>
      <c r="D626" s="1491"/>
      <c r="E626" s="1491"/>
      <c r="F626" s="1491"/>
      <c r="G626" s="1491"/>
      <c r="H626" s="1491"/>
      <c r="I626" s="1491"/>
      <c r="J626" s="1491"/>
      <c r="K626" s="1491"/>
      <c r="L626" s="1491"/>
      <c r="M626" s="1491"/>
      <c r="N626" s="1491"/>
    </row>
    <row r="627" spans="1:14" ht="15.75" customHeight="1">
      <c r="A627" s="1491"/>
      <c r="B627" s="1491"/>
      <c r="C627" s="1491"/>
      <c r="D627" s="1491"/>
      <c r="E627" s="1491"/>
      <c r="F627" s="1491"/>
      <c r="G627" s="1491"/>
      <c r="H627" s="1491"/>
      <c r="I627" s="1491"/>
      <c r="J627" s="1491"/>
      <c r="K627" s="1491"/>
      <c r="L627" s="1491"/>
      <c r="M627" s="1491"/>
      <c r="N627" s="1491"/>
    </row>
    <row r="628" spans="1:14" ht="15.75" customHeight="1">
      <c r="A628" s="1491"/>
      <c r="B628" s="1491"/>
      <c r="C628" s="1491"/>
      <c r="D628" s="1491"/>
      <c r="E628" s="1491"/>
      <c r="F628" s="1491"/>
      <c r="G628" s="1491"/>
      <c r="H628" s="1491"/>
      <c r="I628" s="1491"/>
      <c r="J628" s="1491"/>
      <c r="K628" s="1491"/>
      <c r="L628" s="1491"/>
      <c r="M628" s="1491"/>
      <c r="N628" s="1491"/>
    </row>
    <row r="629" spans="1:14" ht="15.75" customHeight="1">
      <c r="A629" s="1491"/>
      <c r="B629" s="1491"/>
      <c r="C629" s="1491"/>
      <c r="D629" s="1491"/>
      <c r="E629" s="1491"/>
      <c r="F629" s="1491"/>
      <c r="G629" s="1491"/>
      <c r="H629" s="1491"/>
      <c r="I629" s="1491"/>
      <c r="J629" s="1491"/>
      <c r="K629" s="1491"/>
      <c r="L629" s="1491"/>
      <c r="M629" s="1491"/>
      <c r="N629" s="1491"/>
    </row>
    <row r="630" spans="1:14" ht="15.75" customHeight="1">
      <c r="A630" s="1491"/>
      <c r="B630" s="1491"/>
      <c r="C630" s="1491"/>
      <c r="D630" s="1491"/>
      <c r="E630" s="1491"/>
      <c r="F630" s="1491"/>
      <c r="G630" s="1491"/>
      <c r="H630" s="1491"/>
      <c r="I630" s="1491"/>
      <c r="J630" s="1491"/>
      <c r="K630" s="1491"/>
      <c r="L630" s="1491"/>
      <c r="M630" s="1491"/>
      <c r="N630" s="1491"/>
    </row>
    <row r="631" spans="1:14" ht="15.75" customHeight="1">
      <c r="A631" s="1491"/>
      <c r="B631" s="1491"/>
      <c r="C631" s="1491"/>
      <c r="D631" s="1491"/>
      <c r="E631" s="1491"/>
      <c r="F631" s="1491"/>
      <c r="G631" s="1491"/>
      <c r="H631" s="1491"/>
      <c r="I631" s="1491"/>
      <c r="J631" s="1491"/>
      <c r="K631" s="1491"/>
      <c r="L631" s="1491"/>
      <c r="M631" s="1491"/>
      <c r="N631" s="1491"/>
    </row>
    <row r="632" spans="1:14" ht="15.75" customHeight="1">
      <c r="A632" s="1491"/>
      <c r="B632" s="1491"/>
      <c r="C632" s="1491"/>
      <c r="D632" s="1491"/>
      <c r="E632" s="1491"/>
      <c r="F632" s="1491"/>
      <c r="G632" s="1491"/>
      <c r="H632" s="1491"/>
      <c r="I632" s="1491"/>
      <c r="J632" s="1491"/>
      <c r="K632" s="1491"/>
      <c r="L632" s="1491"/>
      <c r="M632" s="1491"/>
      <c r="N632" s="1491"/>
    </row>
    <row r="633" spans="1:14" ht="15.75" customHeight="1">
      <c r="A633" s="1491"/>
      <c r="B633" s="1491"/>
      <c r="C633" s="1491"/>
      <c r="D633" s="1491"/>
      <c r="E633" s="1491"/>
      <c r="F633" s="1491"/>
      <c r="G633" s="1491"/>
      <c r="H633" s="1491"/>
      <c r="I633" s="1491"/>
      <c r="J633" s="1491"/>
      <c r="K633" s="1491"/>
      <c r="L633" s="1491"/>
      <c r="M633" s="1491"/>
      <c r="N633" s="1491"/>
    </row>
    <row r="634" spans="1:14" ht="15.75" customHeight="1">
      <c r="A634" s="1491"/>
      <c r="B634" s="1491"/>
      <c r="C634" s="1491"/>
      <c r="D634" s="1491"/>
      <c r="E634" s="1491"/>
      <c r="F634" s="1491"/>
      <c r="G634" s="1491"/>
      <c r="H634" s="1491"/>
      <c r="I634" s="1491"/>
      <c r="J634" s="1491"/>
      <c r="K634" s="1491"/>
      <c r="L634" s="1491"/>
      <c r="M634" s="1491"/>
      <c r="N634" s="1491"/>
    </row>
    <row r="635" spans="1:14" ht="15.75" customHeight="1">
      <c r="A635" s="1491"/>
      <c r="B635" s="1491"/>
      <c r="C635" s="1491"/>
      <c r="D635" s="1491"/>
      <c r="E635" s="1491"/>
      <c r="F635" s="1491"/>
      <c r="G635" s="1491"/>
      <c r="H635" s="1491"/>
      <c r="I635" s="1491"/>
      <c r="J635" s="1491"/>
      <c r="K635" s="1491"/>
      <c r="L635" s="1491"/>
      <c r="M635" s="1491"/>
      <c r="N635" s="1491"/>
    </row>
    <row r="636" spans="1:14" ht="15.75" customHeight="1">
      <c r="A636" s="1491"/>
      <c r="B636" s="1491"/>
      <c r="C636" s="1491"/>
      <c r="D636" s="1491"/>
      <c r="E636" s="1491"/>
      <c r="F636" s="1491"/>
      <c r="G636" s="1491"/>
      <c r="H636" s="1491"/>
      <c r="I636" s="1491"/>
      <c r="J636" s="1491"/>
      <c r="K636" s="1491"/>
      <c r="L636" s="1491"/>
      <c r="M636" s="1491"/>
      <c r="N636" s="1491"/>
    </row>
    <row r="637" spans="1:14" ht="15.75" customHeight="1">
      <c r="A637" s="1491"/>
      <c r="B637" s="1491"/>
      <c r="C637" s="1491"/>
      <c r="D637" s="1491"/>
      <c r="E637" s="1491"/>
      <c r="F637" s="1491"/>
      <c r="G637" s="1491"/>
      <c r="H637" s="1491"/>
      <c r="I637" s="1491"/>
      <c r="J637" s="1491"/>
      <c r="K637" s="1491"/>
      <c r="L637" s="1491"/>
      <c r="M637" s="1491"/>
      <c r="N637" s="1491"/>
    </row>
    <row r="638" spans="1:14" ht="15.75" customHeight="1">
      <c r="A638" s="1491"/>
      <c r="B638" s="1491"/>
      <c r="C638" s="1491"/>
      <c r="D638" s="1491"/>
      <c r="E638" s="1491"/>
      <c r="F638" s="1491"/>
      <c r="G638" s="1491"/>
      <c r="H638" s="1491"/>
      <c r="I638" s="1491"/>
      <c r="J638" s="1491"/>
      <c r="K638" s="1491"/>
      <c r="L638" s="1491"/>
      <c r="M638" s="1491"/>
      <c r="N638" s="1491"/>
    </row>
    <row r="639" spans="1:14" ht="15.75" customHeight="1">
      <c r="A639" s="1491"/>
      <c r="B639" s="1491"/>
      <c r="C639" s="1491"/>
      <c r="D639" s="1491"/>
      <c r="E639" s="1491"/>
      <c r="F639" s="1491"/>
      <c r="G639" s="1491"/>
      <c r="H639" s="1491"/>
      <c r="I639" s="1491"/>
      <c r="J639" s="1491"/>
      <c r="K639" s="1491"/>
      <c r="L639" s="1491"/>
      <c r="M639" s="1491"/>
      <c r="N639" s="1491"/>
    </row>
    <row r="640" spans="1:14" ht="15.75" customHeight="1">
      <c r="A640" s="1491"/>
      <c r="B640" s="1491"/>
      <c r="C640" s="1491"/>
      <c r="D640" s="1491"/>
      <c r="E640" s="1491"/>
      <c r="F640" s="1491"/>
      <c r="G640" s="1491"/>
      <c r="H640" s="1491"/>
      <c r="I640" s="1491"/>
      <c r="J640" s="1491"/>
      <c r="K640" s="1491"/>
      <c r="L640" s="1491"/>
      <c r="M640" s="1491"/>
      <c r="N640" s="1491"/>
    </row>
    <row r="641" spans="1:14" ht="15.75" customHeight="1">
      <c r="A641" s="1491"/>
      <c r="B641" s="1491"/>
      <c r="C641" s="1491"/>
      <c r="D641" s="1491"/>
      <c r="E641" s="1491"/>
      <c r="F641" s="1491"/>
      <c r="G641" s="1491"/>
      <c r="H641" s="1491"/>
      <c r="I641" s="1491"/>
      <c r="J641" s="1491"/>
      <c r="K641" s="1491"/>
      <c r="L641" s="1491"/>
      <c r="M641" s="1491"/>
      <c r="N641" s="1491"/>
    </row>
    <row r="642" spans="1:14" ht="15.75" customHeight="1">
      <c r="A642" s="1491"/>
      <c r="B642" s="1491"/>
      <c r="C642" s="1491"/>
      <c r="D642" s="1491"/>
      <c r="E642" s="1491"/>
      <c r="F642" s="1491"/>
      <c r="G642" s="1491"/>
      <c r="H642" s="1491"/>
      <c r="I642" s="1491"/>
      <c r="J642" s="1491"/>
      <c r="K642" s="1491"/>
      <c r="L642" s="1491"/>
      <c r="M642" s="1491"/>
      <c r="N642" s="1491"/>
    </row>
    <row r="643" spans="1:14" ht="15.75" customHeight="1">
      <c r="A643" s="1491"/>
      <c r="B643" s="1491"/>
      <c r="C643" s="1491"/>
      <c r="D643" s="1491"/>
      <c r="E643" s="1491"/>
      <c r="F643" s="1491"/>
      <c r="G643" s="1491"/>
      <c r="H643" s="1491"/>
      <c r="I643" s="1491"/>
      <c r="J643" s="1491"/>
      <c r="K643" s="1491"/>
      <c r="L643" s="1491"/>
      <c r="M643" s="1491"/>
      <c r="N643" s="1491"/>
    </row>
    <row r="644" spans="1:14" ht="15.75" customHeight="1">
      <c r="A644" s="1491"/>
      <c r="B644" s="1491"/>
      <c r="C644" s="1491"/>
      <c r="D644" s="1491"/>
      <c r="E644" s="1491"/>
      <c r="F644" s="1491"/>
      <c r="G644" s="1491"/>
      <c r="H644" s="1491"/>
      <c r="I644" s="1491"/>
      <c r="J644" s="1491"/>
      <c r="K644" s="1491"/>
      <c r="L644" s="1491"/>
      <c r="M644" s="1491"/>
      <c r="N644" s="1491"/>
    </row>
    <row r="645" spans="1:14" ht="15.75" customHeight="1">
      <c r="A645" s="1491"/>
      <c r="B645" s="1491"/>
      <c r="C645" s="1491"/>
      <c r="D645" s="1491"/>
      <c r="E645" s="1491"/>
      <c r="F645" s="1491"/>
      <c r="G645" s="1491"/>
      <c r="H645" s="1491"/>
      <c r="I645" s="1491"/>
      <c r="J645" s="1491"/>
      <c r="K645" s="1491"/>
      <c r="L645" s="1491"/>
      <c r="M645" s="1491"/>
      <c r="N645" s="1491"/>
    </row>
    <row r="646" spans="1:14" ht="15.75" customHeight="1">
      <c r="A646" s="1491"/>
      <c r="B646" s="1491"/>
      <c r="C646" s="1491"/>
      <c r="D646" s="1491"/>
      <c r="E646" s="1491"/>
      <c r="F646" s="1491"/>
      <c r="G646" s="1491"/>
      <c r="H646" s="1491"/>
      <c r="I646" s="1491"/>
      <c r="J646" s="1491"/>
      <c r="K646" s="1491"/>
      <c r="L646" s="1491"/>
      <c r="M646" s="1491"/>
      <c r="N646" s="1491"/>
    </row>
    <row r="647" spans="1:14" ht="15.75" customHeight="1">
      <c r="A647" s="1491"/>
      <c r="B647" s="1491"/>
      <c r="C647" s="1491"/>
      <c r="D647" s="1491"/>
      <c r="E647" s="1491"/>
      <c r="F647" s="1491"/>
      <c r="G647" s="1491"/>
      <c r="H647" s="1491"/>
      <c r="I647" s="1491"/>
      <c r="J647" s="1491"/>
      <c r="K647" s="1491"/>
      <c r="L647" s="1491"/>
      <c r="M647" s="1491"/>
      <c r="N647" s="1491"/>
    </row>
    <row r="648" spans="1:14" ht="15.75" customHeight="1">
      <c r="A648" s="1491"/>
      <c r="B648" s="1491"/>
      <c r="C648" s="1491"/>
      <c r="D648" s="1491"/>
      <c r="E648" s="1491"/>
      <c r="F648" s="1491"/>
      <c r="G648" s="1491"/>
      <c r="H648" s="1491"/>
      <c r="I648" s="1491"/>
      <c r="J648" s="1491"/>
      <c r="K648" s="1491"/>
      <c r="L648" s="1491"/>
      <c r="M648" s="1491"/>
      <c r="N648" s="1491"/>
    </row>
    <row r="649" spans="1:14" ht="15.75" customHeight="1">
      <c r="A649" s="1491"/>
      <c r="B649" s="1491"/>
      <c r="C649" s="1491"/>
      <c r="D649" s="1491"/>
      <c r="E649" s="1491"/>
      <c r="F649" s="1491"/>
      <c r="G649" s="1491"/>
      <c r="H649" s="1491"/>
      <c r="I649" s="1491"/>
      <c r="J649" s="1491"/>
      <c r="K649" s="1491"/>
      <c r="L649" s="1491"/>
      <c r="M649" s="1491"/>
      <c r="N649" s="1491"/>
    </row>
    <row r="650" spans="1:14" ht="15.75" customHeight="1">
      <c r="A650" s="1491"/>
      <c r="B650" s="1491"/>
      <c r="C650" s="1491"/>
      <c r="D650" s="1491"/>
      <c r="E650" s="1491"/>
      <c r="F650" s="1491"/>
      <c r="G650" s="1491"/>
      <c r="H650" s="1491"/>
      <c r="I650" s="1491"/>
      <c r="J650" s="1491"/>
      <c r="K650" s="1491"/>
      <c r="L650" s="1491"/>
      <c r="M650" s="1491"/>
      <c r="N650" s="1491"/>
    </row>
    <row r="651" spans="1:14" ht="15.75" customHeight="1">
      <c r="A651" s="1491"/>
      <c r="B651" s="1491"/>
      <c r="C651" s="1491"/>
      <c r="D651" s="1491"/>
      <c r="E651" s="1491"/>
      <c r="F651" s="1491"/>
      <c r="G651" s="1491"/>
      <c r="H651" s="1491"/>
      <c r="I651" s="1491"/>
      <c r="J651" s="1491"/>
      <c r="K651" s="1491"/>
      <c r="L651" s="1491"/>
      <c r="M651" s="1491"/>
      <c r="N651" s="1491"/>
    </row>
    <row r="652" spans="1:14" ht="15.75" customHeight="1">
      <c r="A652" s="1491"/>
      <c r="B652" s="1491"/>
      <c r="C652" s="1491"/>
      <c r="D652" s="1491"/>
      <c r="E652" s="1491"/>
      <c r="F652" s="1491"/>
      <c r="G652" s="1491"/>
      <c r="H652" s="1491"/>
      <c r="I652" s="1491"/>
      <c r="J652" s="1491"/>
      <c r="K652" s="1491"/>
      <c r="L652" s="1491"/>
      <c r="M652" s="1491"/>
      <c r="N652" s="1491"/>
    </row>
    <row r="653" spans="1:14" ht="15.75" customHeight="1">
      <c r="A653" s="1491"/>
      <c r="B653" s="1491"/>
      <c r="C653" s="1491"/>
      <c r="D653" s="1491"/>
      <c r="E653" s="1491"/>
      <c r="F653" s="1491"/>
      <c r="G653" s="1491"/>
      <c r="H653" s="1491"/>
      <c r="I653" s="1491"/>
      <c r="J653" s="1491"/>
      <c r="K653" s="1491"/>
      <c r="L653" s="1491"/>
      <c r="M653" s="1491"/>
      <c r="N653" s="1491"/>
    </row>
    <row r="654" spans="1:14" ht="15.75" customHeight="1">
      <c r="A654" s="1491"/>
      <c r="B654" s="1491"/>
      <c r="C654" s="1491"/>
      <c r="D654" s="1491"/>
      <c r="E654" s="1491"/>
      <c r="F654" s="1491"/>
      <c r="G654" s="1491"/>
      <c r="H654" s="1491"/>
      <c r="I654" s="1491"/>
      <c r="J654" s="1491"/>
      <c r="K654" s="1491"/>
      <c r="L654" s="1491"/>
      <c r="M654" s="1491"/>
      <c r="N654" s="1491"/>
    </row>
    <row r="655" spans="1:14" ht="15.75" customHeight="1">
      <c r="A655" s="1491"/>
      <c r="B655" s="1491"/>
      <c r="C655" s="1491"/>
      <c r="D655" s="1491"/>
      <c r="E655" s="1491"/>
      <c r="F655" s="1491"/>
      <c r="G655" s="1491"/>
      <c r="H655" s="1491"/>
      <c r="I655" s="1491"/>
      <c r="J655" s="1491"/>
      <c r="K655" s="1491"/>
      <c r="L655" s="1491"/>
      <c r="M655" s="1491"/>
      <c r="N655" s="1491"/>
    </row>
    <row r="656" spans="1:14" ht="15.75" customHeight="1">
      <c r="A656" s="1491"/>
      <c r="B656" s="1491"/>
      <c r="C656" s="1491"/>
      <c r="D656" s="1491"/>
      <c r="E656" s="1491"/>
      <c r="F656" s="1491"/>
      <c r="G656" s="1491"/>
      <c r="H656" s="1491"/>
      <c r="I656" s="1491"/>
      <c r="J656" s="1491"/>
      <c r="K656" s="1491"/>
      <c r="L656" s="1491"/>
      <c r="M656" s="1491"/>
      <c r="N656" s="1491"/>
    </row>
    <row r="657" spans="1:14" ht="15.75" customHeight="1">
      <c r="A657" s="1491"/>
      <c r="B657" s="1491"/>
      <c r="C657" s="1491"/>
      <c r="D657" s="1491"/>
      <c r="E657" s="1491"/>
      <c r="F657" s="1491"/>
      <c r="G657" s="1491"/>
      <c r="H657" s="1491"/>
      <c r="I657" s="1491"/>
      <c r="J657" s="1491"/>
      <c r="K657" s="1491"/>
      <c r="L657" s="1491"/>
      <c r="M657" s="1491"/>
      <c r="N657" s="1491"/>
    </row>
    <row r="658" spans="1:14" ht="15.75" customHeight="1">
      <c r="A658" s="1491"/>
      <c r="B658" s="1491"/>
      <c r="C658" s="1491"/>
      <c r="D658" s="1491"/>
      <c r="E658" s="1491"/>
      <c r="F658" s="1491"/>
      <c r="G658" s="1491"/>
      <c r="H658" s="1491"/>
      <c r="I658" s="1491"/>
      <c r="J658" s="1491"/>
      <c r="K658" s="1491"/>
      <c r="L658" s="1491"/>
      <c r="M658" s="1491"/>
      <c r="N658" s="1491"/>
    </row>
    <row r="659" spans="1:14" ht="15.75" customHeight="1">
      <c r="A659" s="1491"/>
      <c r="B659" s="1491"/>
      <c r="C659" s="1491"/>
      <c r="D659" s="1491"/>
      <c r="E659" s="1491"/>
      <c r="F659" s="1491"/>
      <c r="G659" s="1491"/>
      <c r="H659" s="1491"/>
      <c r="I659" s="1491"/>
      <c r="J659" s="1491"/>
      <c r="K659" s="1491"/>
      <c r="L659" s="1491"/>
      <c r="M659" s="1491"/>
      <c r="N659" s="1491"/>
    </row>
    <row r="660" spans="1:14" ht="15.75" customHeight="1">
      <c r="A660" s="1491"/>
      <c r="B660" s="1491"/>
      <c r="C660" s="1491"/>
      <c r="D660" s="1491"/>
      <c r="E660" s="1491"/>
      <c r="F660" s="1491"/>
      <c r="G660" s="1491"/>
      <c r="H660" s="1491"/>
      <c r="I660" s="1491"/>
      <c r="J660" s="1491"/>
      <c r="K660" s="1491"/>
      <c r="L660" s="1491"/>
      <c r="M660" s="1491"/>
      <c r="N660" s="1491"/>
    </row>
    <row r="661" spans="1:14" ht="15.75" customHeight="1">
      <c r="A661" s="1491"/>
      <c r="B661" s="1491"/>
      <c r="C661" s="1491"/>
      <c r="D661" s="1491"/>
      <c r="E661" s="1491"/>
      <c r="F661" s="1491"/>
      <c r="G661" s="1491"/>
      <c r="H661" s="1491"/>
      <c r="I661" s="1491"/>
      <c r="J661" s="1491"/>
      <c r="K661" s="1491"/>
      <c r="L661" s="1491"/>
      <c r="M661" s="1491"/>
      <c r="N661" s="1491"/>
    </row>
    <row r="662" spans="1:14" ht="15.75" customHeight="1">
      <c r="A662" s="1491"/>
      <c r="B662" s="1491"/>
      <c r="C662" s="1491"/>
      <c r="D662" s="1491"/>
      <c r="E662" s="1491"/>
      <c r="F662" s="1491"/>
      <c r="G662" s="1491"/>
      <c r="H662" s="1491"/>
      <c r="I662" s="1491"/>
      <c r="J662" s="1491"/>
      <c r="K662" s="1491"/>
      <c r="L662" s="1491"/>
      <c r="M662" s="1491"/>
      <c r="N662" s="1491"/>
    </row>
    <row r="663" spans="1:14" ht="15.75" customHeight="1">
      <c r="A663" s="1491"/>
      <c r="B663" s="1491"/>
      <c r="C663" s="1491"/>
      <c r="D663" s="1491"/>
      <c r="E663" s="1491"/>
      <c r="F663" s="1491"/>
      <c r="G663" s="1491"/>
      <c r="H663" s="1491"/>
      <c r="I663" s="1491"/>
      <c r="J663" s="1491"/>
      <c r="K663" s="1491"/>
      <c r="L663" s="1491"/>
      <c r="M663" s="1491"/>
      <c r="N663" s="1491"/>
    </row>
    <row r="664" spans="1:14" ht="15.75" customHeight="1">
      <c r="A664" s="1491"/>
      <c r="B664" s="1491"/>
      <c r="C664" s="1491"/>
      <c r="D664" s="1491"/>
      <c r="E664" s="1491"/>
      <c r="F664" s="1491"/>
      <c r="G664" s="1491"/>
      <c r="H664" s="1491"/>
      <c r="I664" s="1491"/>
      <c r="J664" s="1491"/>
      <c r="K664" s="1491"/>
      <c r="L664" s="1491"/>
      <c r="M664" s="1491"/>
      <c r="N664" s="1491"/>
    </row>
    <row r="665" spans="1:14" ht="15.75" customHeight="1">
      <c r="A665" s="1491"/>
      <c r="B665" s="1491"/>
      <c r="C665" s="1491"/>
      <c r="D665" s="1491"/>
      <c r="E665" s="1491"/>
      <c r="F665" s="1491"/>
      <c r="G665" s="1491"/>
      <c r="H665" s="1491"/>
      <c r="I665" s="1491"/>
      <c r="J665" s="1491"/>
      <c r="K665" s="1491"/>
      <c r="L665" s="1491"/>
      <c r="M665" s="1491"/>
      <c r="N665" s="1491"/>
    </row>
    <row r="666" spans="1:14" ht="15.75" customHeight="1">
      <c r="A666" s="1491"/>
      <c r="B666" s="1491"/>
      <c r="C666" s="1491"/>
      <c r="D666" s="1491"/>
      <c r="E666" s="1491"/>
      <c r="F666" s="1491"/>
      <c r="G666" s="1491"/>
      <c r="H666" s="1491"/>
      <c r="I666" s="1491"/>
      <c r="J666" s="1491"/>
      <c r="K666" s="1491"/>
      <c r="L666" s="1491"/>
      <c r="M666" s="1491"/>
      <c r="N666" s="1491"/>
    </row>
    <row r="667" spans="1:14" ht="15.75" customHeight="1">
      <c r="A667" s="1491"/>
      <c r="B667" s="1491"/>
      <c r="C667" s="1491"/>
      <c r="D667" s="1491"/>
      <c r="E667" s="1491"/>
      <c r="F667" s="1491"/>
      <c r="G667" s="1491"/>
      <c r="H667" s="1491"/>
      <c r="I667" s="1491"/>
      <c r="J667" s="1491"/>
      <c r="K667" s="1491"/>
      <c r="L667" s="1491"/>
      <c r="M667" s="1491"/>
      <c r="N667" s="1491"/>
    </row>
    <row r="668" spans="1:14" ht="15.75" customHeight="1">
      <c r="A668" s="1491"/>
      <c r="B668" s="1491"/>
      <c r="C668" s="1491"/>
      <c r="D668" s="1491"/>
      <c r="E668" s="1491"/>
      <c r="F668" s="1491"/>
      <c r="G668" s="1491"/>
      <c r="H668" s="1491"/>
      <c r="I668" s="1491"/>
      <c r="J668" s="1491"/>
      <c r="K668" s="1491"/>
      <c r="L668" s="1491"/>
      <c r="M668" s="1491"/>
      <c r="N668" s="1491"/>
    </row>
    <row r="669" spans="1:14" ht="15.75" customHeight="1">
      <c r="A669" s="1491"/>
      <c r="B669" s="1491"/>
      <c r="C669" s="1491"/>
      <c r="D669" s="1491"/>
      <c r="E669" s="1491"/>
      <c r="F669" s="1491"/>
      <c r="G669" s="1491"/>
      <c r="H669" s="1491"/>
      <c r="I669" s="1491"/>
      <c r="J669" s="1491"/>
      <c r="K669" s="1491"/>
      <c r="L669" s="1491"/>
      <c r="M669" s="1491"/>
      <c r="N669" s="1491"/>
    </row>
    <row r="670" spans="1:14" ht="15.75" customHeight="1">
      <c r="A670" s="1491"/>
      <c r="B670" s="1491"/>
      <c r="C670" s="1491"/>
      <c r="D670" s="1491"/>
      <c r="E670" s="1491"/>
      <c r="F670" s="1491"/>
      <c r="G670" s="1491"/>
      <c r="H670" s="1491"/>
      <c r="I670" s="1491"/>
      <c r="J670" s="1491"/>
      <c r="K670" s="1491"/>
      <c r="L670" s="1491"/>
      <c r="M670" s="1491"/>
      <c r="N670" s="1491"/>
    </row>
    <row r="671" spans="1:14" ht="15.75" customHeight="1">
      <c r="A671" s="1491"/>
      <c r="B671" s="1491"/>
      <c r="C671" s="1491"/>
      <c r="D671" s="1491"/>
      <c r="E671" s="1491"/>
      <c r="F671" s="1491"/>
      <c r="G671" s="1491"/>
      <c r="H671" s="1491"/>
      <c r="I671" s="1491"/>
      <c r="J671" s="1491"/>
      <c r="K671" s="1491"/>
      <c r="L671" s="1491"/>
      <c r="M671" s="1491"/>
      <c r="N671" s="1491"/>
    </row>
    <row r="672" spans="1:14" ht="15.75" customHeight="1">
      <c r="A672" s="1491"/>
      <c r="B672" s="1491"/>
      <c r="C672" s="1491"/>
      <c r="D672" s="1491"/>
      <c r="E672" s="1491"/>
      <c r="F672" s="1491"/>
      <c r="G672" s="1491"/>
      <c r="H672" s="1491"/>
      <c r="I672" s="1491"/>
      <c r="J672" s="1491"/>
      <c r="K672" s="1491"/>
      <c r="L672" s="1491"/>
      <c r="M672" s="1491"/>
      <c r="N672" s="1491"/>
    </row>
    <row r="673" spans="1:14" ht="15.75" customHeight="1">
      <c r="A673" s="1491"/>
      <c r="B673" s="1491"/>
      <c r="C673" s="1491"/>
      <c r="D673" s="1491"/>
      <c r="E673" s="1491"/>
      <c r="F673" s="1491"/>
      <c r="G673" s="1491"/>
      <c r="H673" s="1491"/>
      <c r="I673" s="1491"/>
      <c r="J673" s="1491"/>
      <c r="K673" s="1491"/>
      <c r="L673" s="1491"/>
      <c r="M673" s="1491"/>
      <c r="N673" s="1491"/>
    </row>
    <row r="674" spans="1:14" ht="15.75" customHeight="1">
      <c r="A674" s="1491"/>
      <c r="B674" s="1491"/>
      <c r="C674" s="1491"/>
      <c r="D674" s="1491"/>
      <c r="E674" s="1491"/>
      <c r="F674" s="1491"/>
      <c r="G674" s="1491"/>
      <c r="H674" s="1491"/>
      <c r="I674" s="1491"/>
      <c r="J674" s="1491"/>
      <c r="K674" s="1491"/>
      <c r="L674" s="1491"/>
      <c r="M674" s="1491"/>
      <c r="N674" s="1491"/>
    </row>
    <row r="675" spans="1:14" ht="15.75" customHeight="1">
      <c r="A675" s="1491"/>
      <c r="B675" s="1491"/>
      <c r="C675" s="1491"/>
      <c r="D675" s="1491"/>
      <c r="E675" s="1491"/>
      <c r="F675" s="1491"/>
      <c r="G675" s="1491"/>
      <c r="H675" s="1491"/>
      <c r="I675" s="1491"/>
      <c r="J675" s="1491"/>
      <c r="K675" s="1491"/>
      <c r="L675" s="1491"/>
      <c r="M675" s="1491"/>
      <c r="N675" s="1491"/>
    </row>
    <row r="676" spans="1:14" ht="15.75" customHeight="1">
      <c r="A676" s="1491"/>
      <c r="B676" s="1491"/>
      <c r="C676" s="1491"/>
      <c r="D676" s="1491"/>
      <c r="E676" s="1491"/>
      <c r="F676" s="1491"/>
      <c r="G676" s="1491"/>
      <c r="H676" s="1491"/>
      <c r="I676" s="1491"/>
      <c r="J676" s="1491"/>
      <c r="K676" s="1491"/>
      <c r="L676" s="1491"/>
      <c r="M676" s="1491"/>
      <c r="N676" s="1491"/>
    </row>
    <row r="677" spans="1:14" ht="15.75" customHeight="1">
      <c r="A677" s="1491"/>
      <c r="B677" s="1491"/>
      <c r="C677" s="1491"/>
      <c r="D677" s="1491"/>
      <c r="E677" s="1491"/>
      <c r="F677" s="1491"/>
      <c r="G677" s="1491"/>
      <c r="H677" s="1491"/>
      <c r="I677" s="1491"/>
      <c r="J677" s="1491"/>
      <c r="K677" s="1491"/>
      <c r="L677" s="1491"/>
      <c r="M677" s="1491"/>
      <c r="N677" s="1491"/>
    </row>
    <row r="678" spans="1:14" ht="15.75" customHeight="1">
      <c r="A678" s="1491"/>
      <c r="B678" s="1491"/>
      <c r="C678" s="1491"/>
      <c r="D678" s="1491"/>
      <c r="E678" s="1491"/>
      <c r="F678" s="1491"/>
      <c r="G678" s="1491"/>
      <c r="H678" s="1491"/>
      <c r="I678" s="1491"/>
      <c r="J678" s="1491"/>
      <c r="K678" s="1491"/>
      <c r="L678" s="1491"/>
      <c r="M678" s="1491"/>
      <c r="N678" s="1491"/>
    </row>
    <row r="679" spans="1:14" ht="15.75" customHeight="1">
      <c r="A679" s="1491"/>
      <c r="B679" s="1491"/>
      <c r="C679" s="1491"/>
      <c r="D679" s="1491"/>
      <c r="E679" s="1491"/>
      <c r="F679" s="1491"/>
      <c r="G679" s="1491"/>
      <c r="H679" s="1491"/>
      <c r="I679" s="1491"/>
      <c r="J679" s="1491"/>
      <c r="K679" s="1491"/>
      <c r="L679" s="1491"/>
      <c r="M679" s="1491"/>
      <c r="N679" s="1491"/>
    </row>
    <row r="680" spans="1:14" ht="15.75" customHeight="1">
      <c r="A680" s="1491"/>
      <c r="B680" s="1491"/>
      <c r="C680" s="1491"/>
      <c r="D680" s="1491"/>
      <c r="E680" s="1491"/>
      <c r="F680" s="1491"/>
      <c r="G680" s="1491"/>
      <c r="H680" s="1491"/>
      <c r="I680" s="1491"/>
      <c r="J680" s="1491"/>
      <c r="K680" s="1491"/>
      <c r="L680" s="1491"/>
      <c r="M680" s="1491"/>
      <c r="N680" s="1491"/>
    </row>
    <row r="681" spans="1:14" ht="15.75" customHeight="1">
      <c r="A681" s="1491"/>
      <c r="B681" s="1491"/>
      <c r="C681" s="1491"/>
      <c r="D681" s="1491"/>
      <c r="E681" s="1491"/>
      <c r="F681" s="1491"/>
      <c r="G681" s="1491"/>
      <c r="H681" s="1491"/>
      <c r="I681" s="1491"/>
      <c r="J681" s="1491"/>
      <c r="K681" s="1491"/>
      <c r="L681" s="1491"/>
      <c r="M681" s="1491"/>
      <c r="N681" s="1491"/>
    </row>
    <row r="682" spans="1:14" ht="15.75" customHeight="1">
      <c r="A682" s="1491"/>
      <c r="B682" s="1491"/>
      <c r="C682" s="1491"/>
      <c r="D682" s="1491"/>
      <c r="E682" s="1491"/>
      <c r="F682" s="1491"/>
      <c r="G682" s="1491"/>
      <c r="H682" s="1491"/>
      <c r="I682" s="1491"/>
      <c r="J682" s="1491"/>
      <c r="K682" s="1491"/>
      <c r="L682" s="1491"/>
      <c r="M682" s="1491"/>
      <c r="N682" s="1491"/>
    </row>
    <row r="683" spans="1:14" ht="15.75" customHeight="1">
      <c r="A683" s="1491"/>
      <c r="B683" s="1491"/>
      <c r="C683" s="1491"/>
      <c r="D683" s="1491"/>
      <c r="E683" s="1491"/>
      <c r="F683" s="1491"/>
      <c r="G683" s="1491"/>
      <c r="H683" s="1491"/>
      <c r="I683" s="1491"/>
      <c r="J683" s="1491"/>
      <c r="K683" s="1491"/>
      <c r="L683" s="1491"/>
      <c r="M683" s="1491"/>
      <c r="N683" s="1491"/>
    </row>
    <row r="684" spans="1:14" ht="15.75" customHeight="1">
      <c r="A684" s="1491"/>
      <c r="B684" s="1491"/>
      <c r="C684" s="1491"/>
      <c r="D684" s="1491"/>
      <c r="E684" s="1491"/>
      <c r="F684" s="1491"/>
      <c r="G684" s="1491"/>
      <c r="H684" s="1491"/>
      <c r="I684" s="1491"/>
      <c r="J684" s="1491"/>
      <c r="K684" s="1491"/>
      <c r="L684" s="1491"/>
      <c r="M684" s="1491"/>
      <c r="N684" s="1491"/>
    </row>
    <row r="685" spans="1:14" ht="15.75" customHeight="1">
      <c r="A685" s="1491"/>
      <c r="B685" s="1491"/>
      <c r="C685" s="1491"/>
      <c r="D685" s="1491"/>
      <c r="E685" s="1491"/>
      <c r="F685" s="1491"/>
      <c r="G685" s="1491"/>
      <c r="H685" s="1491"/>
      <c r="I685" s="1491"/>
      <c r="J685" s="1491"/>
      <c r="K685" s="1491"/>
      <c r="L685" s="1491"/>
      <c r="M685" s="1491"/>
      <c r="N685" s="1491"/>
    </row>
    <row r="686" spans="1:14" ht="15.75" customHeight="1">
      <c r="A686" s="1491"/>
      <c r="B686" s="1491"/>
      <c r="C686" s="1491"/>
      <c r="D686" s="1491"/>
      <c r="E686" s="1491"/>
      <c r="F686" s="1491"/>
      <c r="G686" s="1491"/>
      <c r="H686" s="1491"/>
      <c r="I686" s="1491"/>
      <c r="J686" s="1491"/>
      <c r="K686" s="1491"/>
      <c r="L686" s="1491"/>
      <c r="M686" s="1491"/>
      <c r="N686" s="1491"/>
    </row>
    <row r="687" spans="1:14" ht="15.75" customHeight="1">
      <c r="A687" s="1491"/>
      <c r="B687" s="1491"/>
      <c r="C687" s="1491"/>
      <c r="D687" s="1491"/>
      <c r="E687" s="1491"/>
      <c r="F687" s="1491"/>
      <c r="G687" s="1491"/>
      <c r="H687" s="1491"/>
      <c r="I687" s="1491"/>
      <c r="J687" s="1491"/>
      <c r="K687" s="1491"/>
      <c r="L687" s="1491"/>
      <c r="M687" s="1491"/>
      <c r="N687" s="1491"/>
    </row>
    <row r="688" spans="1:14" ht="15.75" customHeight="1">
      <c r="A688" s="1491"/>
      <c r="B688" s="1491"/>
      <c r="C688" s="1491"/>
      <c r="D688" s="1491"/>
      <c r="E688" s="1491"/>
      <c r="F688" s="1491"/>
      <c r="G688" s="1491"/>
      <c r="H688" s="1491"/>
      <c r="I688" s="1491"/>
      <c r="J688" s="1491"/>
      <c r="K688" s="1491"/>
      <c r="L688" s="1491"/>
      <c r="M688" s="1491"/>
      <c r="N688" s="1491"/>
    </row>
    <row r="689" spans="1:14" ht="15.75" customHeight="1">
      <c r="A689" s="1491"/>
      <c r="B689" s="1491"/>
      <c r="C689" s="1491"/>
      <c r="D689" s="1491"/>
      <c r="E689" s="1491"/>
      <c r="F689" s="1491"/>
      <c r="G689" s="1491"/>
      <c r="H689" s="1491"/>
      <c r="I689" s="1491"/>
      <c r="J689" s="1491"/>
      <c r="K689" s="1491"/>
      <c r="L689" s="1491"/>
      <c r="M689" s="1491"/>
      <c r="N689" s="1491"/>
    </row>
    <row r="690" spans="1:14" ht="15.75" customHeight="1">
      <c r="A690" s="1491"/>
      <c r="B690" s="1491"/>
      <c r="C690" s="1491"/>
      <c r="D690" s="1491"/>
      <c r="E690" s="1491"/>
      <c r="F690" s="1491"/>
      <c r="G690" s="1491"/>
      <c r="H690" s="1491"/>
      <c r="I690" s="1491"/>
      <c r="J690" s="1491"/>
      <c r="K690" s="1491"/>
      <c r="L690" s="1491"/>
      <c r="M690" s="1491"/>
      <c r="N690" s="1491"/>
    </row>
    <row r="691" spans="1:14" ht="15.75" customHeight="1">
      <c r="A691" s="1491"/>
      <c r="B691" s="1491"/>
      <c r="C691" s="1491"/>
      <c r="D691" s="1491"/>
      <c r="E691" s="1491"/>
      <c r="F691" s="1491"/>
      <c r="G691" s="1491"/>
      <c r="H691" s="1491"/>
      <c r="I691" s="1491"/>
      <c r="J691" s="1491"/>
      <c r="K691" s="1491"/>
      <c r="L691" s="1491"/>
      <c r="M691" s="1491"/>
      <c r="N691" s="1491"/>
    </row>
    <row r="692" spans="1:14" ht="15.75" customHeight="1">
      <c r="A692" s="1491"/>
      <c r="B692" s="1491"/>
      <c r="C692" s="1491"/>
      <c r="D692" s="1491"/>
      <c r="E692" s="1491"/>
      <c r="F692" s="1491"/>
      <c r="G692" s="1491"/>
      <c r="H692" s="1491"/>
      <c r="I692" s="1491"/>
      <c r="J692" s="1491"/>
      <c r="K692" s="1491"/>
      <c r="L692" s="1491"/>
      <c r="M692" s="1491"/>
      <c r="N692" s="1491"/>
    </row>
    <row r="693" spans="1:14" ht="15.75" customHeight="1">
      <c r="A693" s="1491"/>
      <c r="B693" s="1491"/>
      <c r="C693" s="1491"/>
      <c r="D693" s="1491"/>
      <c r="E693" s="1491"/>
      <c r="F693" s="1491"/>
      <c r="G693" s="1491"/>
      <c r="H693" s="1491"/>
      <c r="I693" s="1491"/>
      <c r="J693" s="1491"/>
      <c r="K693" s="1491"/>
      <c r="L693" s="1491"/>
      <c r="M693" s="1491"/>
      <c r="N693" s="1491"/>
    </row>
    <row r="694" spans="1:14" ht="15.75" customHeight="1">
      <c r="A694" s="1491"/>
      <c r="B694" s="1491"/>
      <c r="C694" s="1491"/>
      <c r="D694" s="1491"/>
      <c r="E694" s="1491"/>
      <c r="F694" s="1491"/>
      <c r="G694" s="1491"/>
      <c r="H694" s="1491"/>
      <c r="I694" s="1491"/>
      <c r="J694" s="1491"/>
      <c r="K694" s="1491"/>
      <c r="L694" s="1491"/>
      <c r="M694" s="1491"/>
      <c r="N694" s="1491"/>
    </row>
    <row r="695" spans="1:14" ht="15.75" customHeight="1">
      <c r="A695" s="1491"/>
      <c r="B695" s="1491"/>
      <c r="C695" s="1491"/>
      <c r="D695" s="1491"/>
      <c r="E695" s="1491"/>
      <c r="F695" s="1491"/>
      <c r="G695" s="1491"/>
      <c r="H695" s="1491"/>
      <c r="I695" s="1491"/>
      <c r="J695" s="1491"/>
      <c r="K695" s="1491"/>
      <c r="L695" s="1491"/>
      <c r="M695" s="1491"/>
      <c r="N695" s="1491"/>
    </row>
    <row r="696" spans="1:14" ht="15.75" customHeight="1">
      <c r="A696" s="1491"/>
      <c r="B696" s="1491"/>
      <c r="C696" s="1491"/>
      <c r="D696" s="1491"/>
      <c r="E696" s="1491"/>
      <c r="F696" s="1491"/>
      <c r="G696" s="1491"/>
      <c r="H696" s="1491"/>
      <c r="I696" s="1491"/>
      <c r="J696" s="1491"/>
      <c r="K696" s="1491"/>
      <c r="L696" s="1491"/>
      <c r="M696" s="1491"/>
      <c r="N696" s="1491"/>
    </row>
    <row r="697" spans="1:14" ht="15.75" customHeight="1">
      <c r="A697" s="1491"/>
      <c r="B697" s="1491"/>
      <c r="C697" s="1491"/>
      <c r="D697" s="1491"/>
      <c r="E697" s="1491"/>
      <c r="F697" s="1491"/>
      <c r="G697" s="1491"/>
      <c r="H697" s="1491"/>
      <c r="I697" s="1491"/>
      <c r="J697" s="1491"/>
      <c r="K697" s="1491"/>
      <c r="L697" s="1491"/>
      <c r="M697" s="1491"/>
      <c r="N697" s="1491"/>
    </row>
    <row r="698" spans="1:14" ht="15.75" customHeight="1">
      <c r="A698" s="1491"/>
      <c r="B698" s="1491"/>
      <c r="C698" s="1491"/>
      <c r="D698" s="1491"/>
      <c r="E698" s="1491"/>
      <c r="F698" s="1491"/>
      <c r="G698" s="1491"/>
      <c r="H698" s="1491"/>
      <c r="I698" s="1491"/>
      <c r="J698" s="1491"/>
      <c r="K698" s="1491"/>
      <c r="L698" s="1491"/>
      <c r="M698" s="1491"/>
      <c r="N698" s="1491"/>
    </row>
    <row r="699" spans="1:14" ht="15.75" customHeight="1">
      <c r="A699" s="1491"/>
      <c r="B699" s="1491"/>
      <c r="C699" s="1491"/>
      <c r="D699" s="1491"/>
      <c r="E699" s="1491"/>
      <c r="F699" s="1491"/>
      <c r="G699" s="1491"/>
      <c r="H699" s="1491"/>
      <c r="I699" s="1491"/>
      <c r="J699" s="1491"/>
      <c r="K699" s="1491"/>
      <c r="L699" s="1491"/>
      <c r="M699" s="1491"/>
      <c r="N699" s="1491"/>
    </row>
    <row r="700" spans="1:14" ht="15.75" customHeight="1">
      <c r="A700" s="1491"/>
      <c r="B700" s="1491"/>
      <c r="C700" s="1491"/>
      <c r="D700" s="1491"/>
      <c r="E700" s="1491"/>
      <c r="F700" s="1491"/>
      <c r="G700" s="1491"/>
      <c r="H700" s="1491"/>
      <c r="I700" s="1491"/>
      <c r="J700" s="1491"/>
      <c r="K700" s="1491"/>
      <c r="L700" s="1491"/>
      <c r="M700" s="1491"/>
      <c r="N700" s="1491"/>
    </row>
    <row r="701" spans="1:14" ht="15.75" customHeight="1">
      <c r="A701" s="1491"/>
      <c r="B701" s="1491"/>
      <c r="C701" s="1491"/>
      <c r="D701" s="1491"/>
      <c r="E701" s="1491"/>
      <c r="F701" s="1491"/>
      <c r="G701" s="1491"/>
      <c r="H701" s="1491"/>
      <c r="I701" s="1491"/>
      <c r="J701" s="1491"/>
      <c r="K701" s="1491"/>
      <c r="L701" s="1491"/>
      <c r="M701" s="1491"/>
      <c r="N701" s="1491"/>
    </row>
    <row r="702" spans="1:14" ht="15.75" customHeight="1">
      <c r="A702" s="1491"/>
      <c r="B702" s="1491"/>
      <c r="C702" s="1491"/>
      <c r="D702" s="1491"/>
      <c r="E702" s="1491"/>
      <c r="F702" s="1491"/>
      <c r="G702" s="1491"/>
      <c r="H702" s="1491"/>
      <c r="I702" s="1491"/>
      <c r="J702" s="1491"/>
      <c r="K702" s="1491"/>
      <c r="L702" s="1491"/>
      <c r="M702" s="1491"/>
      <c r="N702" s="1491"/>
    </row>
    <row r="703" spans="1:14" ht="15.75" customHeight="1">
      <c r="A703" s="1491"/>
      <c r="B703" s="1491"/>
      <c r="C703" s="1491"/>
      <c r="D703" s="1491"/>
      <c r="E703" s="1491"/>
      <c r="F703" s="1491"/>
      <c r="G703" s="1491"/>
      <c r="H703" s="1491"/>
      <c r="I703" s="1491"/>
      <c r="J703" s="1491"/>
      <c r="K703" s="1491"/>
      <c r="L703" s="1491"/>
      <c r="M703" s="1491"/>
      <c r="N703" s="1491"/>
    </row>
    <row r="704" spans="1:14" ht="15.75" customHeight="1">
      <c r="A704" s="1491"/>
      <c r="B704" s="1491"/>
      <c r="C704" s="1491"/>
      <c r="D704" s="1491"/>
      <c r="E704" s="1491"/>
      <c r="F704" s="1491"/>
      <c r="G704" s="1491"/>
      <c r="H704" s="1491"/>
      <c r="I704" s="1491"/>
      <c r="J704" s="1491"/>
      <c r="K704" s="1491"/>
      <c r="L704" s="1491"/>
      <c r="M704" s="1491"/>
      <c r="N704" s="1491"/>
    </row>
    <row r="705" spans="1:14" ht="15.75" customHeight="1">
      <c r="A705" s="1491"/>
      <c r="B705" s="1491"/>
      <c r="C705" s="1491"/>
      <c r="D705" s="1491"/>
      <c r="E705" s="1491"/>
      <c r="F705" s="1491"/>
      <c r="G705" s="1491"/>
      <c r="H705" s="1491"/>
      <c r="I705" s="1491"/>
      <c r="J705" s="1491"/>
      <c r="K705" s="1491"/>
      <c r="L705" s="1491"/>
      <c r="M705" s="1491"/>
      <c r="N705" s="1491"/>
    </row>
    <row r="706" spans="1:14" ht="15.75" customHeight="1">
      <c r="A706" s="1491"/>
      <c r="B706" s="1491"/>
      <c r="C706" s="1491"/>
      <c r="D706" s="1491"/>
      <c r="E706" s="1491"/>
      <c r="F706" s="1491"/>
      <c r="G706" s="1491"/>
      <c r="H706" s="1491"/>
      <c r="I706" s="1491"/>
      <c r="J706" s="1491"/>
      <c r="K706" s="1491"/>
      <c r="L706" s="1491"/>
      <c r="M706" s="1491"/>
      <c r="N706" s="1491"/>
    </row>
    <row r="707" spans="1:14" ht="15.75" customHeight="1">
      <c r="A707" s="1491"/>
      <c r="B707" s="1491"/>
      <c r="C707" s="1491"/>
      <c r="D707" s="1491"/>
      <c r="E707" s="1491"/>
      <c r="F707" s="1491"/>
      <c r="G707" s="1491"/>
      <c r="H707" s="1491"/>
      <c r="I707" s="1491"/>
      <c r="J707" s="1491"/>
      <c r="K707" s="1491"/>
      <c r="L707" s="1491"/>
      <c r="M707" s="1491"/>
      <c r="N707" s="1491"/>
    </row>
    <row r="708" spans="1:14" ht="15.75" customHeight="1">
      <c r="A708" s="1491"/>
      <c r="B708" s="1491"/>
      <c r="C708" s="1491"/>
      <c r="D708" s="1491"/>
      <c r="E708" s="1491"/>
      <c r="F708" s="1491"/>
      <c r="G708" s="1491"/>
      <c r="H708" s="1491"/>
      <c r="I708" s="1491"/>
      <c r="J708" s="1491"/>
      <c r="K708" s="1491"/>
      <c r="L708" s="1491"/>
      <c r="M708" s="1491"/>
      <c r="N708" s="1491"/>
    </row>
    <row r="709" spans="1:14" ht="15.75" customHeight="1">
      <c r="A709" s="1491"/>
      <c r="B709" s="1491"/>
      <c r="C709" s="1491"/>
      <c r="D709" s="1491"/>
      <c r="E709" s="1491"/>
      <c r="F709" s="1491"/>
      <c r="G709" s="1491"/>
      <c r="H709" s="1491"/>
      <c r="I709" s="1491"/>
      <c r="J709" s="1491"/>
      <c r="K709" s="1491"/>
      <c r="L709" s="1491"/>
      <c r="M709" s="1491"/>
      <c r="N709" s="1491"/>
    </row>
    <row r="710" spans="1:14" ht="15.75" customHeight="1">
      <c r="A710" s="1491"/>
      <c r="B710" s="1491"/>
      <c r="C710" s="1491"/>
      <c r="D710" s="1491"/>
      <c r="E710" s="1491"/>
      <c r="F710" s="1491"/>
      <c r="G710" s="1491"/>
      <c r="H710" s="1491"/>
      <c r="I710" s="1491"/>
      <c r="J710" s="1491"/>
      <c r="K710" s="1491"/>
      <c r="L710" s="1491"/>
      <c r="M710" s="1491"/>
      <c r="N710" s="1491"/>
    </row>
    <row r="711" spans="1:14" ht="15.75" customHeight="1">
      <c r="A711" s="1491"/>
      <c r="B711" s="1491"/>
      <c r="C711" s="1491"/>
      <c r="D711" s="1491"/>
      <c r="E711" s="1491"/>
      <c r="F711" s="1491"/>
      <c r="G711" s="1491"/>
      <c r="H711" s="1491"/>
      <c r="I711" s="1491"/>
      <c r="J711" s="1491"/>
      <c r="K711" s="1491"/>
      <c r="L711" s="1491"/>
      <c r="M711" s="1491"/>
      <c r="N711" s="1491"/>
    </row>
    <row r="712" spans="1:14" ht="15.75" customHeight="1">
      <c r="A712" s="1491"/>
      <c r="B712" s="1491"/>
      <c r="C712" s="1491"/>
      <c r="D712" s="1491"/>
      <c r="E712" s="1491"/>
      <c r="F712" s="1491"/>
      <c r="G712" s="1491"/>
      <c r="H712" s="1491"/>
      <c r="I712" s="1491"/>
      <c r="J712" s="1491"/>
      <c r="K712" s="1491"/>
      <c r="L712" s="1491"/>
      <c r="M712" s="1491"/>
      <c r="N712" s="1491"/>
    </row>
    <row r="713" spans="1:14" ht="15.75" customHeight="1">
      <c r="A713" s="1491"/>
      <c r="B713" s="1491"/>
      <c r="C713" s="1491"/>
      <c r="D713" s="1491"/>
      <c r="E713" s="1491"/>
      <c r="F713" s="1491"/>
      <c r="G713" s="1491"/>
      <c r="H713" s="1491"/>
      <c r="I713" s="1491"/>
      <c r="J713" s="1491"/>
      <c r="K713" s="1491"/>
      <c r="L713" s="1491"/>
      <c r="M713" s="1491"/>
      <c r="N713" s="1491"/>
    </row>
    <row r="714" spans="1:14" ht="15.75" customHeight="1">
      <c r="A714" s="1491"/>
      <c r="B714" s="1491"/>
      <c r="C714" s="1491"/>
      <c r="D714" s="1491"/>
      <c r="E714" s="1491"/>
      <c r="F714" s="1491"/>
      <c r="G714" s="1491"/>
      <c r="H714" s="1491"/>
      <c r="I714" s="1491"/>
      <c r="J714" s="1491"/>
      <c r="K714" s="1491"/>
      <c r="L714" s="1491"/>
      <c r="M714" s="1491"/>
      <c r="N714" s="1491"/>
    </row>
    <row r="715" spans="1:14" ht="15.75" customHeight="1">
      <c r="A715" s="1491"/>
      <c r="B715" s="1491"/>
      <c r="C715" s="1491"/>
      <c r="D715" s="1491"/>
      <c r="E715" s="1491"/>
      <c r="F715" s="1491"/>
      <c r="G715" s="1491"/>
      <c r="H715" s="1491"/>
      <c r="I715" s="1491"/>
      <c r="J715" s="1491"/>
      <c r="K715" s="1491"/>
      <c r="L715" s="1491"/>
      <c r="M715" s="1491"/>
      <c r="N715" s="1491"/>
    </row>
    <row r="716" spans="1:14" ht="15.75" customHeight="1">
      <c r="A716" s="1491"/>
      <c r="B716" s="1491"/>
      <c r="C716" s="1491"/>
      <c r="D716" s="1491"/>
      <c r="E716" s="1491"/>
      <c r="F716" s="1491"/>
      <c r="G716" s="1491"/>
      <c r="H716" s="1491"/>
      <c r="I716" s="1491"/>
      <c r="J716" s="1491"/>
      <c r="K716" s="1491"/>
      <c r="L716" s="1491"/>
      <c r="M716" s="1491"/>
      <c r="N716" s="1491"/>
    </row>
    <row r="717" spans="1:14" ht="15.75" customHeight="1">
      <c r="A717" s="1491"/>
      <c r="B717" s="1491"/>
      <c r="C717" s="1491"/>
      <c r="D717" s="1491"/>
      <c r="E717" s="1491"/>
      <c r="F717" s="1491"/>
      <c r="G717" s="1491"/>
      <c r="H717" s="1491"/>
      <c r="I717" s="1491"/>
      <c r="J717" s="1491"/>
      <c r="K717" s="1491"/>
      <c r="L717" s="1491"/>
      <c r="M717" s="1491"/>
      <c r="N717" s="1491"/>
    </row>
    <row r="718" spans="1:14" ht="15.75" customHeight="1">
      <c r="A718" s="1491"/>
      <c r="B718" s="1491"/>
      <c r="C718" s="1491"/>
      <c r="D718" s="1491"/>
      <c r="E718" s="1491"/>
      <c r="F718" s="1491"/>
      <c r="G718" s="1491"/>
      <c r="H718" s="1491"/>
      <c r="I718" s="1491"/>
      <c r="J718" s="1491"/>
      <c r="K718" s="1491"/>
      <c r="L718" s="1491"/>
      <c r="M718" s="1491"/>
      <c r="N718" s="1491"/>
    </row>
    <row r="719" spans="1:14" ht="15.75" customHeight="1">
      <c r="A719" s="1491"/>
      <c r="B719" s="1491"/>
      <c r="C719" s="1491"/>
      <c r="D719" s="1491"/>
      <c r="E719" s="1491"/>
      <c r="F719" s="1491"/>
      <c r="G719" s="1491"/>
      <c r="H719" s="1491"/>
      <c r="I719" s="1491"/>
      <c r="J719" s="1491"/>
      <c r="K719" s="1491"/>
      <c r="L719" s="1491"/>
      <c r="M719" s="1491"/>
      <c r="N719" s="1491"/>
    </row>
    <row r="720" spans="1:14" ht="15.75" customHeight="1">
      <c r="A720" s="1491"/>
      <c r="B720" s="1491"/>
      <c r="C720" s="1491"/>
      <c r="D720" s="1491"/>
      <c r="E720" s="1491"/>
      <c r="F720" s="1491"/>
      <c r="G720" s="1491"/>
      <c r="H720" s="1491"/>
      <c r="I720" s="1491"/>
      <c r="J720" s="1491"/>
      <c r="K720" s="1491"/>
      <c r="L720" s="1491"/>
      <c r="M720" s="1491"/>
      <c r="N720" s="1491"/>
    </row>
    <row r="721" spans="1:14" ht="15.75" customHeight="1">
      <c r="A721" s="1491"/>
      <c r="B721" s="1491"/>
      <c r="C721" s="1491"/>
      <c r="D721" s="1491"/>
      <c r="E721" s="1491"/>
      <c r="F721" s="1491"/>
      <c r="G721" s="1491"/>
      <c r="H721" s="1491"/>
      <c r="I721" s="1491"/>
      <c r="J721" s="1491"/>
      <c r="K721" s="1491"/>
      <c r="L721" s="1491"/>
      <c r="M721" s="1491"/>
      <c r="N721" s="1491"/>
    </row>
    <row r="722" spans="1:14" ht="15.75" customHeight="1">
      <c r="A722" s="1491"/>
      <c r="B722" s="1491"/>
      <c r="C722" s="1491"/>
      <c r="D722" s="1491"/>
      <c r="E722" s="1491"/>
      <c r="F722" s="1491"/>
      <c r="G722" s="1491"/>
      <c r="H722" s="1491"/>
      <c r="I722" s="1491"/>
      <c r="J722" s="1491"/>
      <c r="K722" s="1491"/>
      <c r="L722" s="1491"/>
      <c r="M722" s="1491"/>
      <c r="N722" s="1491"/>
    </row>
    <row r="723" spans="1:14" ht="15.75" customHeight="1">
      <c r="A723" s="1491"/>
      <c r="B723" s="1491"/>
      <c r="C723" s="1491"/>
      <c r="D723" s="1491"/>
      <c r="E723" s="1491"/>
      <c r="F723" s="1491"/>
      <c r="G723" s="1491"/>
      <c r="H723" s="1491"/>
      <c r="I723" s="1491"/>
      <c r="J723" s="1491"/>
      <c r="K723" s="1491"/>
      <c r="L723" s="1491"/>
      <c r="M723" s="1491"/>
      <c r="N723" s="1491"/>
    </row>
    <row r="724" spans="1:14" ht="15.75" customHeight="1">
      <c r="A724" s="1491"/>
      <c r="B724" s="1491"/>
      <c r="C724" s="1491"/>
      <c r="D724" s="1491"/>
      <c r="E724" s="1491"/>
      <c r="F724" s="1491"/>
      <c r="G724" s="1491"/>
      <c r="H724" s="1491"/>
      <c r="I724" s="1491"/>
      <c r="J724" s="1491"/>
      <c r="K724" s="1491"/>
      <c r="L724" s="1491"/>
      <c r="M724" s="1491"/>
      <c r="N724" s="1491"/>
    </row>
    <row r="725" spans="1:14" ht="15.75" customHeight="1">
      <c r="A725" s="1491"/>
      <c r="B725" s="1491"/>
      <c r="C725" s="1491"/>
      <c r="D725" s="1491"/>
      <c r="E725" s="1491"/>
      <c r="F725" s="1491"/>
      <c r="G725" s="1491"/>
      <c r="H725" s="1491"/>
      <c r="I725" s="1491"/>
      <c r="J725" s="1491"/>
      <c r="K725" s="1491"/>
      <c r="L725" s="1491"/>
      <c r="M725" s="1491"/>
      <c r="N725" s="1491"/>
    </row>
    <row r="726" spans="1:14" ht="15.75" customHeight="1">
      <c r="A726" s="1491"/>
      <c r="B726" s="1491"/>
      <c r="C726" s="1491"/>
      <c r="D726" s="1491"/>
      <c r="E726" s="1491"/>
      <c r="F726" s="1491"/>
      <c r="G726" s="1491"/>
      <c r="H726" s="1491"/>
      <c r="I726" s="1491"/>
      <c r="J726" s="1491"/>
      <c r="K726" s="1491"/>
      <c r="L726" s="1491"/>
      <c r="M726" s="1491"/>
      <c r="N726" s="1491"/>
    </row>
    <row r="727" spans="1:14" ht="15.75" customHeight="1">
      <c r="A727" s="1491"/>
      <c r="B727" s="1491"/>
      <c r="C727" s="1491"/>
      <c r="D727" s="1491"/>
      <c r="E727" s="1491"/>
      <c r="F727" s="1491"/>
      <c r="G727" s="1491"/>
      <c r="H727" s="1491"/>
      <c r="I727" s="1491"/>
      <c r="J727" s="1491"/>
      <c r="K727" s="1491"/>
      <c r="L727" s="1491"/>
      <c r="M727" s="1491"/>
      <c r="N727" s="1491"/>
    </row>
    <row r="728" spans="1:14" ht="15.75" customHeight="1">
      <c r="A728" s="1491"/>
      <c r="B728" s="1491"/>
      <c r="C728" s="1491"/>
      <c r="D728" s="1491"/>
      <c r="E728" s="1491"/>
      <c r="F728" s="1491"/>
      <c r="G728" s="1491"/>
      <c r="H728" s="1491"/>
      <c r="I728" s="1491"/>
      <c r="J728" s="1491"/>
      <c r="K728" s="1491"/>
      <c r="L728" s="1491"/>
      <c r="M728" s="1491"/>
      <c r="N728" s="1491"/>
    </row>
    <row r="729" spans="1:14" ht="15.75" customHeight="1">
      <c r="A729" s="1491"/>
      <c r="B729" s="1491"/>
      <c r="C729" s="1491"/>
      <c r="D729" s="1491"/>
      <c r="E729" s="1491"/>
      <c r="F729" s="1491"/>
      <c r="G729" s="1491"/>
      <c r="H729" s="1491"/>
      <c r="I729" s="1491"/>
      <c r="J729" s="1491"/>
      <c r="K729" s="1491"/>
      <c r="L729" s="1491"/>
      <c r="M729" s="1491"/>
      <c r="N729" s="1491"/>
    </row>
    <row r="730" spans="1:14" ht="15.75" customHeight="1">
      <c r="A730" s="1491"/>
      <c r="B730" s="1491"/>
      <c r="C730" s="1491"/>
      <c r="D730" s="1491"/>
      <c r="E730" s="1491"/>
      <c r="F730" s="1491"/>
      <c r="G730" s="1491"/>
      <c r="H730" s="1491"/>
      <c r="I730" s="1491"/>
      <c r="J730" s="1491"/>
      <c r="K730" s="1491"/>
      <c r="L730" s="1491"/>
      <c r="M730" s="1491"/>
      <c r="N730" s="1491"/>
    </row>
    <row r="731" spans="1:14" ht="15.75" customHeight="1">
      <c r="A731" s="1491"/>
      <c r="B731" s="1491"/>
      <c r="C731" s="1491"/>
      <c r="D731" s="1491"/>
      <c r="E731" s="1491"/>
      <c r="F731" s="1491"/>
      <c r="G731" s="1491"/>
      <c r="H731" s="1491"/>
      <c r="I731" s="1491"/>
      <c r="J731" s="1491"/>
      <c r="K731" s="1491"/>
      <c r="L731" s="1491"/>
      <c r="M731" s="1491"/>
      <c r="N731" s="1491"/>
    </row>
    <row r="732" spans="1:14" ht="15.75" customHeight="1">
      <c r="A732" s="1491"/>
      <c r="B732" s="1491"/>
      <c r="C732" s="1491"/>
      <c r="D732" s="1491"/>
      <c r="E732" s="1491"/>
      <c r="F732" s="1491"/>
      <c r="G732" s="1491"/>
      <c r="H732" s="1491"/>
      <c r="I732" s="1491"/>
      <c r="J732" s="1491"/>
      <c r="K732" s="1491"/>
      <c r="L732" s="1491"/>
      <c r="M732" s="1491"/>
      <c r="N732" s="1491"/>
    </row>
    <row r="733" spans="1:14" ht="15.75" customHeight="1">
      <c r="A733" s="1491"/>
      <c r="B733" s="1491"/>
      <c r="C733" s="1491"/>
      <c r="D733" s="1491"/>
      <c r="E733" s="1491"/>
      <c r="F733" s="1491"/>
      <c r="G733" s="1491"/>
      <c r="H733" s="1491"/>
      <c r="I733" s="1491"/>
      <c r="J733" s="1491"/>
      <c r="K733" s="1491"/>
      <c r="L733" s="1491"/>
      <c r="M733" s="1491"/>
      <c r="N733" s="1491"/>
    </row>
    <row r="734" spans="1:14" ht="15.75" customHeight="1">
      <c r="A734" s="1491"/>
      <c r="B734" s="1491"/>
      <c r="C734" s="1491"/>
      <c r="D734" s="1491"/>
      <c r="E734" s="1491"/>
      <c r="F734" s="1491"/>
      <c r="G734" s="1491"/>
      <c r="H734" s="1491"/>
      <c r="I734" s="1491"/>
      <c r="J734" s="1491"/>
      <c r="K734" s="1491"/>
      <c r="L734" s="1491"/>
      <c r="M734" s="1491"/>
      <c r="N734" s="1491"/>
    </row>
    <row r="735" spans="1:14" ht="15.75" customHeight="1">
      <c r="A735" s="1491"/>
      <c r="B735" s="1491"/>
      <c r="C735" s="1491"/>
      <c r="D735" s="1491"/>
      <c r="E735" s="1491"/>
      <c r="F735" s="1491"/>
      <c r="G735" s="1491"/>
      <c r="H735" s="1491"/>
      <c r="I735" s="1491"/>
      <c r="J735" s="1491"/>
      <c r="K735" s="1491"/>
      <c r="L735" s="1491"/>
      <c r="M735" s="1491"/>
      <c r="N735" s="1491"/>
    </row>
    <row r="736" spans="1:14" ht="15.75" customHeight="1">
      <c r="A736" s="1491"/>
      <c r="B736" s="1491"/>
      <c r="C736" s="1491"/>
      <c r="D736" s="1491"/>
      <c r="E736" s="1491"/>
      <c r="F736" s="1491"/>
      <c r="G736" s="1491"/>
      <c r="H736" s="1491"/>
      <c r="I736" s="1491"/>
      <c r="J736" s="1491"/>
      <c r="K736" s="1491"/>
      <c r="L736" s="1491"/>
      <c r="M736" s="1491"/>
      <c r="N736" s="1491"/>
    </row>
    <row r="737" spans="1:14" ht="15.75" customHeight="1">
      <c r="A737" s="1491"/>
      <c r="B737" s="1491"/>
      <c r="C737" s="1491"/>
      <c r="D737" s="1491"/>
      <c r="E737" s="1491"/>
      <c r="F737" s="1491"/>
      <c r="G737" s="1491"/>
      <c r="H737" s="1491"/>
      <c r="I737" s="1491"/>
      <c r="J737" s="1491"/>
      <c r="K737" s="1491"/>
      <c r="L737" s="1491"/>
      <c r="M737" s="1491"/>
      <c r="N737" s="1491"/>
    </row>
    <row r="738" spans="1:14" ht="15.75" customHeight="1">
      <c r="A738" s="1491"/>
      <c r="B738" s="1491"/>
      <c r="C738" s="1491"/>
      <c r="D738" s="1491"/>
      <c r="E738" s="1491"/>
      <c r="F738" s="1491"/>
      <c r="G738" s="1491"/>
      <c r="H738" s="1491"/>
      <c r="I738" s="1491"/>
      <c r="J738" s="1491"/>
      <c r="K738" s="1491"/>
      <c r="L738" s="1491"/>
      <c r="M738" s="1491"/>
      <c r="N738" s="1491"/>
    </row>
    <row r="739" spans="1:14" ht="15.75" customHeight="1">
      <c r="A739" s="1491"/>
      <c r="B739" s="1491"/>
      <c r="C739" s="1491"/>
      <c r="D739" s="1491"/>
      <c r="E739" s="1491"/>
      <c r="F739" s="1491"/>
      <c r="G739" s="1491"/>
      <c r="H739" s="1491"/>
      <c r="I739" s="1491"/>
      <c r="J739" s="1491"/>
      <c r="K739" s="1491"/>
      <c r="L739" s="1491"/>
      <c r="M739" s="1491"/>
      <c r="N739" s="1491"/>
    </row>
    <row r="740" spans="1:14" ht="15.75" customHeight="1">
      <c r="A740" s="1491"/>
      <c r="B740" s="1491"/>
      <c r="C740" s="1491"/>
      <c r="D740" s="1491"/>
      <c r="E740" s="1491"/>
      <c r="F740" s="1491"/>
      <c r="G740" s="1491"/>
      <c r="H740" s="1491"/>
      <c r="I740" s="1491"/>
      <c r="J740" s="1491"/>
      <c r="K740" s="1491"/>
      <c r="L740" s="1491"/>
      <c r="M740" s="1491"/>
      <c r="N740" s="1491"/>
    </row>
    <row r="741" spans="1:14" ht="15.75" customHeight="1">
      <c r="A741" s="1491"/>
      <c r="B741" s="1491"/>
      <c r="C741" s="1491"/>
      <c r="D741" s="1491"/>
      <c r="E741" s="1491"/>
      <c r="F741" s="1491"/>
      <c r="G741" s="1491"/>
      <c r="H741" s="1491"/>
      <c r="I741" s="1491"/>
      <c r="J741" s="1491"/>
      <c r="K741" s="1491"/>
      <c r="L741" s="1491"/>
      <c r="M741" s="1491"/>
      <c r="N741" s="1491"/>
    </row>
    <row r="742" spans="1:14" ht="15.75" customHeight="1">
      <c r="A742" s="1491"/>
      <c r="B742" s="1491"/>
      <c r="C742" s="1491"/>
      <c r="D742" s="1491"/>
      <c r="E742" s="1491"/>
      <c r="F742" s="1491"/>
      <c r="G742" s="1491"/>
      <c r="H742" s="1491"/>
      <c r="I742" s="1491"/>
      <c r="J742" s="1491"/>
      <c r="K742" s="1491"/>
      <c r="L742" s="1491"/>
      <c r="M742" s="1491"/>
      <c r="N742" s="1491"/>
    </row>
    <row r="743" spans="1:14" ht="15.75" customHeight="1">
      <c r="A743" s="1491"/>
      <c r="B743" s="1491"/>
      <c r="C743" s="1491"/>
      <c r="D743" s="1491"/>
      <c r="E743" s="1491"/>
      <c r="F743" s="1491"/>
      <c r="G743" s="1491"/>
      <c r="H743" s="1491"/>
      <c r="I743" s="1491"/>
      <c r="J743" s="1491"/>
      <c r="K743" s="1491"/>
      <c r="L743" s="1491"/>
      <c r="M743" s="1491"/>
      <c r="N743" s="1491"/>
    </row>
    <row r="744" spans="1:14" ht="15.75" customHeight="1">
      <c r="A744" s="1491"/>
      <c r="B744" s="1491"/>
      <c r="C744" s="1491"/>
      <c r="D744" s="1491"/>
      <c r="E744" s="1491"/>
      <c r="F744" s="1491"/>
      <c r="G744" s="1491"/>
      <c r="H744" s="1491"/>
      <c r="I744" s="1491"/>
      <c r="J744" s="1491"/>
      <c r="K744" s="1491"/>
      <c r="L744" s="1491"/>
      <c r="M744" s="1491"/>
      <c r="N744" s="1491"/>
    </row>
    <row r="745" spans="1:14" ht="15.75" customHeight="1">
      <c r="A745" s="1491"/>
      <c r="B745" s="1491"/>
      <c r="C745" s="1491"/>
      <c r="D745" s="1491"/>
      <c r="E745" s="1491"/>
      <c r="F745" s="1491"/>
      <c r="G745" s="1491"/>
      <c r="H745" s="1491"/>
      <c r="I745" s="1491"/>
      <c r="J745" s="1491"/>
      <c r="K745" s="1491"/>
      <c r="L745" s="1491"/>
      <c r="M745" s="1491"/>
      <c r="N745" s="1491"/>
    </row>
    <row r="746" spans="1:14" ht="15.75" customHeight="1">
      <c r="A746" s="1491"/>
      <c r="B746" s="1491"/>
      <c r="C746" s="1491"/>
      <c r="D746" s="1491"/>
      <c r="E746" s="1491"/>
      <c r="F746" s="1491"/>
      <c r="G746" s="1491"/>
      <c r="H746" s="1491"/>
      <c r="I746" s="1491"/>
      <c r="J746" s="1491"/>
      <c r="K746" s="1491"/>
      <c r="L746" s="1491"/>
      <c r="M746" s="1491"/>
      <c r="N746" s="1491"/>
    </row>
    <row r="747" spans="1:14" ht="15.75" customHeight="1">
      <c r="A747" s="1491"/>
      <c r="B747" s="1491"/>
      <c r="C747" s="1491"/>
      <c r="D747" s="1491"/>
      <c r="E747" s="1491"/>
      <c r="F747" s="1491"/>
      <c r="G747" s="1491"/>
      <c r="H747" s="1491"/>
      <c r="I747" s="1491"/>
      <c r="J747" s="1491"/>
      <c r="K747" s="1491"/>
      <c r="L747" s="1491"/>
      <c r="M747" s="1491"/>
      <c r="N747" s="1491"/>
    </row>
    <row r="748" spans="1:14" ht="15.75" customHeight="1">
      <c r="A748" s="1491"/>
      <c r="B748" s="1491"/>
      <c r="C748" s="1491"/>
      <c r="D748" s="1491"/>
      <c r="E748" s="1491"/>
      <c r="F748" s="1491"/>
      <c r="G748" s="1491"/>
      <c r="H748" s="1491"/>
      <c r="I748" s="1491"/>
      <c r="J748" s="1491"/>
      <c r="K748" s="1491"/>
      <c r="L748" s="1491"/>
      <c r="M748" s="1491"/>
      <c r="N748" s="1491"/>
    </row>
    <row r="749" spans="1:14" ht="15.75" customHeight="1">
      <c r="A749" s="1491"/>
      <c r="B749" s="1491"/>
      <c r="C749" s="1491"/>
      <c r="D749" s="1491"/>
      <c r="E749" s="1491"/>
      <c r="F749" s="1491"/>
      <c r="G749" s="1491"/>
      <c r="H749" s="1491"/>
      <c r="I749" s="1491"/>
      <c r="J749" s="1491"/>
      <c r="K749" s="1491"/>
      <c r="L749" s="1491"/>
      <c r="M749" s="1491"/>
      <c r="N749" s="1491"/>
    </row>
    <row r="750" spans="1:14" ht="15.75" customHeight="1">
      <c r="A750" s="1491"/>
      <c r="B750" s="1491"/>
      <c r="C750" s="1491"/>
      <c r="D750" s="1491"/>
      <c r="E750" s="1491"/>
      <c r="F750" s="1491"/>
      <c r="G750" s="1491"/>
      <c r="H750" s="1491"/>
      <c r="I750" s="1491"/>
      <c r="J750" s="1491"/>
      <c r="K750" s="1491"/>
      <c r="L750" s="1491"/>
      <c r="M750" s="1491"/>
      <c r="N750" s="1491"/>
    </row>
    <row r="751" spans="1:14" ht="15.75" customHeight="1">
      <c r="A751" s="1491"/>
      <c r="B751" s="1491"/>
      <c r="C751" s="1491"/>
      <c r="D751" s="1491"/>
      <c r="E751" s="1491"/>
      <c r="F751" s="1491"/>
      <c r="G751" s="1491"/>
      <c r="H751" s="1491"/>
      <c r="I751" s="1491"/>
      <c r="J751" s="1491"/>
      <c r="K751" s="1491"/>
      <c r="L751" s="1491"/>
      <c r="M751" s="1491"/>
      <c r="N751" s="1491"/>
    </row>
    <row r="752" spans="1:14" ht="15.75" customHeight="1">
      <c r="A752" s="1491"/>
      <c r="B752" s="1491"/>
      <c r="C752" s="1491"/>
      <c r="D752" s="1491"/>
      <c r="E752" s="1491"/>
      <c r="F752" s="1491"/>
      <c r="G752" s="1491"/>
      <c r="H752" s="1491"/>
      <c r="I752" s="1491"/>
      <c r="J752" s="1491"/>
      <c r="K752" s="1491"/>
      <c r="L752" s="1491"/>
      <c r="M752" s="1491"/>
      <c r="N752" s="1491"/>
    </row>
    <row r="753" spans="1:14" ht="15.75" customHeight="1">
      <c r="A753" s="1491"/>
      <c r="B753" s="1491"/>
      <c r="C753" s="1491"/>
      <c r="D753" s="1491"/>
      <c r="E753" s="1491"/>
      <c r="F753" s="1491"/>
      <c r="G753" s="1491"/>
      <c r="H753" s="1491"/>
      <c r="I753" s="1491"/>
      <c r="J753" s="1491"/>
      <c r="K753" s="1491"/>
      <c r="L753" s="1491"/>
      <c r="M753" s="1491"/>
      <c r="N753" s="1491"/>
    </row>
    <row r="754" spans="1:14" ht="15.75" customHeight="1">
      <c r="A754" s="1491"/>
      <c r="B754" s="1491"/>
      <c r="C754" s="1491"/>
      <c r="D754" s="1491"/>
      <c r="E754" s="1491"/>
      <c r="F754" s="1491"/>
      <c r="G754" s="1491"/>
      <c r="H754" s="1491"/>
      <c r="I754" s="1491"/>
      <c r="J754" s="1491"/>
      <c r="K754" s="1491"/>
      <c r="L754" s="1491"/>
      <c r="M754" s="1491"/>
      <c r="N754" s="1491"/>
    </row>
    <row r="755" spans="1:14" ht="15.75" customHeight="1">
      <c r="A755" s="1491"/>
      <c r="B755" s="1491"/>
      <c r="C755" s="1491"/>
      <c r="D755" s="1491"/>
      <c r="E755" s="1491"/>
      <c r="F755" s="1491"/>
      <c r="G755" s="1491"/>
      <c r="H755" s="1491"/>
      <c r="I755" s="1491"/>
      <c r="J755" s="1491"/>
      <c r="K755" s="1491"/>
      <c r="L755" s="1491"/>
      <c r="M755" s="1491"/>
      <c r="N755" s="1491"/>
    </row>
    <row r="756" spans="1:14" ht="15.75" customHeight="1">
      <c r="A756" s="1491"/>
      <c r="B756" s="1491"/>
      <c r="C756" s="1491"/>
      <c r="D756" s="1491"/>
      <c r="E756" s="1491"/>
      <c r="F756" s="1491"/>
      <c r="G756" s="1491"/>
      <c r="H756" s="1491"/>
      <c r="I756" s="1491"/>
      <c r="J756" s="1491"/>
      <c r="K756" s="1491"/>
      <c r="L756" s="1491"/>
      <c r="M756" s="1491"/>
      <c r="N756" s="1491"/>
    </row>
    <row r="757" spans="1:14" ht="15.75" customHeight="1">
      <c r="A757" s="1491"/>
      <c r="B757" s="1491"/>
      <c r="C757" s="1491"/>
      <c r="D757" s="1491"/>
      <c r="E757" s="1491"/>
      <c r="F757" s="1491"/>
      <c r="G757" s="1491"/>
      <c r="H757" s="1491"/>
      <c r="I757" s="1491"/>
      <c r="J757" s="1491"/>
      <c r="K757" s="1491"/>
      <c r="L757" s="1491"/>
      <c r="M757" s="1491"/>
      <c r="N757" s="1491"/>
    </row>
    <row r="758" spans="1:14" ht="15.75" customHeight="1">
      <c r="A758" s="1491"/>
      <c r="B758" s="1491"/>
      <c r="C758" s="1491"/>
      <c r="D758" s="1491"/>
      <c r="E758" s="1491"/>
      <c r="F758" s="1491"/>
      <c r="G758" s="1491"/>
      <c r="H758" s="1491"/>
      <c r="I758" s="1491"/>
      <c r="J758" s="1491"/>
      <c r="K758" s="1491"/>
      <c r="L758" s="1491"/>
      <c r="M758" s="1491"/>
      <c r="N758" s="1491"/>
    </row>
    <row r="759" spans="1:14" ht="15.75" customHeight="1">
      <c r="A759" s="1491"/>
      <c r="B759" s="1491"/>
      <c r="C759" s="1491"/>
      <c r="D759" s="1491"/>
      <c r="E759" s="1491"/>
      <c r="F759" s="1491"/>
      <c r="G759" s="1491"/>
      <c r="H759" s="1491"/>
      <c r="I759" s="1491"/>
      <c r="J759" s="1491"/>
      <c r="K759" s="1491"/>
      <c r="L759" s="1491"/>
      <c r="M759" s="1491"/>
      <c r="N759" s="1491"/>
    </row>
    <row r="760" spans="1:14" ht="15.75" customHeight="1">
      <c r="A760" s="1491"/>
      <c r="B760" s="1491"/>
      <c r="C760" s="1491"/>
      <c r="D760" s="1491"/>
      <c r="E760" s="1491"/>
      <c r="F760" s="1491"/>
      <c r="G760" s="1491"/>
      <c r="H760" s="1491"/>
      <c r="I760" s="1491"/>
      <c r="J760" s="1491"/>
      <c r="K760" s="1491"/>
      <c r="L760" s="1491"/>
      <c r="M760" s="1491"/>
      <c r="N760" s="1491"/>
    </row>
    <row r="761" spans="1:14" ht="15.75" customHeight="1">
      <c r="A761" s="1491"/>
      <c r="B761" s="1491"/>
      <c r="C761" s="1491"/>
      <c r="D761" s="1491"/>
      <c r="E761" s="1491"/>
      <c r="F761" s="1491"/>
      <c r="G761" s="1491"/>
      <c r="H761" s="1491"/>
      <c r="I761" s="1491"/>
      <c r="J761" s="1491"/>
      <c r="K761" s="1491"/>
      <c r="L761" s="1491"/>
      <c r="M761" s="1491"/>
      <c r="N761" s="1491"/>
    </row>
    <row r="762" spans="1:14" ht="15.75" customHeight="1">
      <c r="A762" s="1491"/>
      <c r="B762" s="1491"/>
      <c r="C762" s="1491"/>
      <c r="D762" s="1491"/>
      <c r="E762" s="1491"/>
      <c r="F762" s="1491"/>
      <c r="G762" s="1491"/>
      <c r="H762" s="1491"/>
      <c r="I762" s="1491"/>
      <c r="J762" s="1491"/>
      <c r="K762" s="1491"/>
      <c r="L762" s="1491"/>
      <c r="M762" s="1491"/>
      <c r="N762" s="1491"/>
    </row>
    <row r="763" spans="1:14" ht="15.75" customHeight="1">
      <c r="A763" s="1491"/>
      <c r="B763" s="1491"/>
      <c r="C763" s="1491"/>
      <c r="D763" s="1491"/>
      <c r="E763" s="1491"/>
      <c r="F763" s="1491"/>
      <c r="G763" s="1491"/>
      <c r="H763" s="1491"/>
      <c r="I763" s="1491"/>
      <c r="J763" s="1491"/>
      <c r="K763" s="1491"/>
      <c r="L763" s="1491"/>
      <c r="M763" s="1491"/>
      <c r="N763" s="1491"/>
    </row>
    <row r="764" spans="1:14" ht="15.75" customHeight="1">
      <c r="A764" s="1491"/>
      <c r="B764" s="1491"/>
      <c r="C764" s="1491"/>
      <c r="D764" s="1491"/>
      <c r="E764" s="1491"/>
      <c r="F764" s="1491"/>
      <c r="G764" s="1491"/>
      <c r="H764" s="1491"/>
      <c r="I764" s="1491"/>
      <c r="J764" s="1491"/>
      <c r="K764" s="1491"/>
      <c r="L764" s="1491"/>
      <c r="M764" s="1491"/>
      <c r="N764" s="1491"/>
    </row>
    <row r="765" spans="1:14" ht="15.75" customHeight="1">
      <c r="A765" s="1491"/>
      <c r="B765" s="1491"/>
      <c r="C765" s="1491"/>
      <c r="D765" s="1491"/>
      <c r="E765" s="1491"/>
      <c r="F765" s="1491"/>
      <c r="G765" s="1491"/>
      <c r="H765" s="1491"/>
      <c r="I765" s="1491"/>
      <c r="J765" s="1491"/>
      <c r="K765" s="1491"/>
      <c r="L765" s="1491"/>
      <c r="M765" s="1491"/>
      <c r="N765" s="1491"/>
    </row>
    <row r="766" spans="1:14" ht="15.75" customHeight="1">
      <c r="A766" s="1491"/>
      <c r="B766" s="1491"/>
      <c r="C766" s="1491"/>
      <c r="D766" s="1491"/>
      <c r="E766" s="1491"/>
      <c r="F766" s="1491"/>
      <c r="G766" s="1491"/>
      <c r="H766" s="1491"/>
      <c r="I766" s="1491"/>
      <c r="J766" s="1491"/>
      <c r="K766" s="1491"/>
      <c r="L766" s="1491"/>
      <c r="M766" s="1491"/>
      <c r="N766" s="1491"/>
    </row>
    <row r="767" spans="1:14" ht="15.75" customHeight="1">
      <c r="A767" s="1491"/>
      <c r="B767" s="1491"/>
      <c r="C767" s="1491"/>
      <c r="D767" s="1491"/>
      <c r="E767" s="1491"/>
      <c r="F767" s="1491"/>
      <c r="G767" s="1491"/>
      <c r="H767" s="1491"/>
      <c r="I767" s="1491"/>
      <c r="J767" s="1491"/>
      <c r="K767" s="1491"/>
      <c r="L767" s="1491"/>
      <c r="M767" s="1491"/>
      <c r="N767" s="1491"/>
    </row>
    <row r="768" spans="1:14" ht="15.75" customHeight="1">
      <c r="A768" s="1491"/>
      <c r="B768" s="1491"/>
      <c r="C768" s="1491"/>
      <c r="D768" s="1491"/>
      <c r="E768" s="1491"/>
      <c r="F768" s="1491"/>
      <c r="G768" s="1491"/>
      <c r="H768" s="1491"/>
      <c r="I768" s="1491"/>
      <c r="J768" s="1491"/>
      <c r="K768" s="1491"/>
      <c r="L768" s="1491"/>
      <c r="M768" s="1491"/>
      <c r="N768" s="1491"/>
    </row>
    <row r="769" spans="1:14" ht="15.75" customHeight="1">
      <c r="A769" s="1491"/>
      <c r="B769" s="1491"/>
      <c r="C769" s="1491"/>
      <c r="D769" s="1491"/>
      <c r="E769" s="1491"/>
      <c r="F769" s="1491"/>
      <c r="G769" s="1491"/>
      <c r="H769" s="1491"/>
      <c r="I769" s="1491"/>
      <c r="J769" s="1491"/>
      <c r="K769" s="1491"/>
      <c r="L769" s="1491"/>
      <c r="M769" s="1491"/>
      <c r="N769" s="1491"/>
    </row>
    <row r="770" spans="1:14" ht="15.75" customHeight="1">
      <c r="A770" s="1491"/>
      <c r="B770" s="1491"/>
      <c r="C770" s="1491"/>
      <c r="D770" s="1491"/>
      <c r="E770" s="1491"/>
      <c r="F770" s="1491"/>
      <c r="G770" s="1491"/>
      <c r="H770" s="1491"/>
      <c r="I770" s="1491"/>
      <c r="J770" s="1491"/>
      <c r="K770" s="1491"/>
      <c r="L770" s="1491"/>
      <c r="M770" s="1491"/>
      <c r="N770" s="1491"/>
    </row>
    <row r="771" spans="1:14" ht="15.75" customHeight="1">
      <c r="A771" s="1491"/>
      <c r="B771" s="1491"/>
      <c r="C771" s="1491"/>
      <c r="D771" s="1491"/>
      <c r="E771" s="1491"/>
      <c r="F771" s="1491"/>
      <c r="G771" s="1491"/>
      <c r="H771" s="1491"/>
      <c r="I771" s="1491"/>
      <c r="J771" s="1491"/>
      <c r="K771" s="1491"/>
      <c r="L771" s="1491"/>
      <c r="M771" s="1491"/>
      <c r="N771" s="1491"/>
    </row>
    <row r="772" spans="1:14" ht="15.75" customHeight="1">
      <c r="A772" s="1491"/>
      <c r="B772" s="1491"/>
      <c r="C772" s="1491"/>
      <c r="D772" s="1491"/>
      <c r="E772" s="1491"/>
      <c r="F772" s="1491"/>
      <c r="G772" s="1491"/>
      <c r="H772" s="1491"/>
      <c r="I772" s="1491"/>
      <c r="J772" s="1491"/>
      <c r="K772" s="1491"/>
      <c r="L772" s="1491"/>
      <c r="M772" s="1491"/>
      <c r="N772" s="1491"/>
    </row>
    <row r="773" spans="1:14" ht="15.75" customHeight="1">
      <c r="A773" s="1491"/>
      <c r="B773" s="1491"/>
      <c r="C773" s="1491"/>
      <c r="D773" s="1491"/>
      <c r="E773" s="1491"/>
      <c r="F773" s="1491"/>
      <c r="G773" s="1491"/>
      <c r="H773" s="1491"/>
      <c r="I773" s="1491"/>
      <c r="J773" s="1491"/>
      <c r="K773" s="1491"/>
      <c r="L773" s="1491"/>
      <c r="M773" s="1491"/>
      <c r="N773" s="1491"/>
    </row>
    <row r="774" spans="1:14" ht="15.75" customHeight="1">
      <c r="A774" s="1491"/>
      <c r="B774" s="1491"/>
      <c r="C774" s="1491"/>
      <c r="D774" s="1491"/>
      <c r="E774" s="1491"/>
      <c r="F774" s="1491"/>
      <c r="G774" s="1491"/>
      <c r="H774" s="1491"/>
      <c r="I774" s="1491"/>
      <c r="J774" s="1491"/>
      <c r="K774" s="1491"/>
      <c r="L774" s="1491"/>
      <c r="M774" s="1491"/>
      <c r="N774" s="1491"/>
    </row>
    <row r="775" spans="1:14" ht="15.75" customHeight="1">
      <c r="A775" s="1491"/>
      <c r="B775" s="1491"/>
      <c r="C775" s="1491"/>
      <c r="D775" s="1491"/>
      <c r="E775" s="1491"/>
      <c r="F775" s="1491"/>
      <c r="G775" s="1491"/>
      <c r="H775" s="1491"/>
      <c r="I775" s="1491"/>
      <c r="J775" s="1491"/>
      <c r="K775" s="1491"/>
      <c r="L775" s="1491"/>
      <c r="M775" s="1491"/>
      <c r="N775" s="1491"/>
    </row>
    <row r="776" spans="1:14" ht="15.75" customHeight="1">
      <c r="A776" s="1491"/>
      <c r="B776" s="1491"/>
      <c r="C776" s="1491"/>
      <c r="D776" s="1491"/>
      <c r="E776" s="1491"/>
      <c r="F776" s="1491"/>
      <c r="G776" s="1491"/>
      <c r="H776" s="1491"/>
      <c r="I776" s="1491"/>
      <c r="J776" s="1491"/>
      <c r="K776" s="1491"/>
      <c r="L776" s="1491"/>
      <c r="M776" s="1491"/>
      <c r="N776" s="1491"/>
    </row>
    <row r="777" spans="1:14" ht="15.75" customHeight="1">
      <c r="A777" s="1491"/>
      <c r="B777" s="1491"/>
      <c r="C777" s="1491"/>
      <c r="D777" s="1491"/>
      <c r="E777" s="1491"/>
      <c r="F777" s="1491"/>
      <c r="G777" s="1491"/>
      <c r="H777" s="1491"/>
      <c r="I777" s="1491"/>
      <c r="J777" s="1491"/>
      <c r="K777" s="1491"/>
      <c r="L777" s="1491"/>
      <c r="M777" s="1491"/>
      <c r="N777" s="1491"/>
    </row>
    <row r="778" spans="1:14" ht="15.75" customHeight="1">
      <c r="A778" s="1491"/>
      <c r="B778" s="1491"/>
      <c r="C778" s="1491"/>
      <c r="D778" s="1491"/>
      <c r="E778" s="1491"/>
      <c r="F778" s="1491"/>
      <c r="G778" s="1491"/>
      <c r="H778" s="1491"/>
      <c r="I778" s="1491"/>
      <c r="J778" s="1491"/>
      <c r="K778" s="1491"/>
      <c r="L778" s="1491"/>
      <c r="M778" s="1491"/>
      <c r="N778" s="1491"/>
    </row>
    <row r="779" spans="1:14" ht="15.75" customHeight="1">
      <c r="A779" s="1491"/>
      <c r="B779" s="1491"/>
      <c r="C779" s="1491"/>
      <c r="D779" s="1491"/>
      <c r="E779" s="1491"/>
      <c r="F779" s="1491"/>
      <c r="G779" s="1491"/>
      <c r="H779" s="1491"/>
      <c r="I779" s="1491"/>
      <c r="J779" s="1491"/>
      <c r="K779" s="1491"/>
      <c r="L779" s="1491"/>
      <c r="M779" s="1491"/>
      <c r="N779" s="1491"/>
    </row>
    <row r="780" spans="1:14" ht="15.75" customHeight="1">
      <c r="A780" s="1491"/>
      <c r="B780" s="1491"/>
      <c r="C780" s="1491"/>
      <c r="D780" s="1491"/>
      <c r="E780" s="1491"/>
      <c r="F780" s="1491"/>
      <c r="G780" s="1491"/>
      <c r="H780" s="1491"/>
      <c r="I780" s="1491"/>
      <c r="J780" s="1491"/>
      <c r="K780" s="1491"/>
      <c r="L780" s="1491"/>
      <c r="M780" s="1491"/>
      <c r="N780" s="1491"/>
    </row>
    <row r="781" spans="1:14" ht="15.75" customHeight="1">
      <c r="A781" s="1491"/>
      <c r="B781" s="1491"/>
      <c r="C781" s="1491"/>
      <c r="D781" s="1491"/>
      <c r="E781" s="1491"/>
      <c r="F781" s="1491"/>
      <c r="G781" s="1491"/>
      <c r="H781" s="1491"/>
      <c r="I781" s="1491"/>
      <c r="J781" s="1491"/>
      <c r="K781" s="1491"/>
      <c r="L781" s="1491"/>
      <c r="M781" s="1491"/>
      <c r="N781" s="1491"/>
    </row>
    <row r="782" spans="1:14" ht="15.75" customHeight="1">
      <c r="A782" s="1491"/>
      <c r="B782" s="1491"/>
      <c r="C782" s="1491"/>
      <c r="D782" s="1491"/>
      <c r="E782" s="1491"/>
      <c r="F782" s="1491"/>
      <c r="G782" s="1491"/>
      <c r="H782" s="1491"/>
      <c r="I782" s="1491"/>
      <c r="J782" s="1491"/>
      <c r="K782" s="1491"/>
      <c r="L782" s="1491"/>
      <c r="M782" s="1491"/>
      <c r="N782" s="1491"/>
    </row>
    <row r="783" spans="1:14" ht="15.75" customHeight="1">
      <c r="A783" s="1491"/>
      <c r="B783" s="1491"/>
      <c r="C783" s="1491"/>
      <c r="D783" s="1491"/>
      <c r="E783" s="1491"/>
      <c r="F783" s="1491"/>
      <c r="G783" s="1491"/>
      <c r="H783" s="1491"/>
      <c r="I783" s="1491"/>
      <c r="J783" s="1491"/>
      <c r="K783" s="1491"/>
      <c r="L783" s="1491"/>
      <c r="M783" s="1491"/>
      <c r="N783" s="1491"/>
    </row>
    <row r="784" spans="1:14" ht="15.75" customHeight="1">
      <c r="A784" s="1491"/>
      <c r="B784" s="1491"/>
      <c r="C784" s="1491"/>
      <c r="D784" s="1491"/>
      <c r="E784" s="1491"/>
      <c r="F784" s="1491"/>
      <c r="G784" s="1491"/>
      <c r="H784" s="1491"/>
      <c r="I784" s="1491"/>
      <c r="J784" s="1491"/>
      <c r="K784" s="1491"/>
      <c r="L784" s="1491"/>
      <c r="M784" s="1491"/>
      <c r="N784" s="1491"/>
    </row>
    <row r="785" spans="1:14" ht="15.75" customHeight="1">
      <c r="A785" s="1491"/>
      <c r="B785" s="1491"/>
      <c r="C785" s="1491"/>
      <c r="D785" s="1491"/>
      <c r="E785" s="1491"/>
      <c r="F785" s="1491"/>
      <c r="G785" s="1491"/>
      <c r="H785" s="1491"/>
      <c r="I785" s="1491"/>
      <c r="J785" s="1491"/>
      <c r="K785" s="1491"/>
      <c r="L785" s="1491"/>
      <c r="M785" s="1491"/>
      <c r="N785" s="1491"/>
    </row>
    <row r="786" spans="1:14" ht="15.75" customHeight="1">
      <c r="A786" s="1491"/>
      <c r="B786" s="1491"/>
      <c r="C786" s="1491"/>
      <c r="D786" s="1491"/>
      <c r="E786" s="1491"/>
      <c r="F786" s="1491"/>
      <c r="G786" s="1491"/>
      <c r="H786" s="1491"/>
      <c r="I786" s="1491"/>
      <c r="J786" s="1491"/>
      <c r="K786" s="1491"/>
      <c r="L786" s="1491"/>
      <c r="M786" s="1491"/>
      <c r="N786" s="1491"/>
    </row>
    <row r="787" spans="1:14" ht="15.75" customHeight="1">
      <c r="A787" s="1491"/>
      <c r="B787" s="1491"/>
      <c r="C787" s="1491"/>
      <c r="D787" s="1491"/>
      <c r="E787" s="1491"/>
      <c r="F787" s="1491"/>
      <c r="G787" s="1491"/>
      <c r="H787" s="1491"/>
      <c r="I787" s="1491"/>
      <c r="J787" s="1491"/>
      <c r="K787" s="1491"/>
      <c r="L787" s="1491"/>
      <c r="M787" s="1491"/>
      <c r="N787" s="1491"/>
    </row>
    <row r="788" spans="1:14" ht="15.75" customHeight="1">
      <c r="A788" s="1491"/>
      <c r="B788" s="1491"/>
      <c r="C788" s="1491"/>
      <c r="D788" s="1491"/>
      <c r="E788" s="1491"/>
      <c r="F788" s="1491"/>
      <c r="G788" s="1491"/>
      <c r="H788" s="1491"/>
      <c r="I788" s="1491"/>
      <c r="J788" s="1491"/>
      <c r="K788" s="1491"/>
      <c r="L788" s="1491"/>
      <c r="M788" s="1491"/>
      <c r="N788" s="1491"/>
    </row>
    <row r="789" spans="1:14" ht="15.75" customHeight="1">
      <c r="A789" s="1491"/>
      <c r="B789" s="1491"/>
      <c r="C789" s="1491"/>
      <c r="D789" s="1491"/>
      <c r="E789" s="1491"/>
      <c r="F789" s="1491"/>
      <c r="G789" s="1491"/>
      <c r="H789" s="1491"/>
      <c r="I789" s="1491"/>
      <c r="J789" s="1491"/>
      <c r="K789" s="1491"/>
      <c r="L789" s="1491"/>
      <c r="M789" s="1491"/>
      <c r="N789" s="1491"/>
    </row>
    <row r="790" spans="1:14" ht="15.75" customHeight="1">
      <c r="A790" s="1491"/>
      <c r="B790" s="1491"/>
      <c r="C790" s="1491"/>
      <c r="D790" s="1491"/>
      <c r="E790" s="1491"/>
      <c r="F790" s="1491"/>
      <c r="G790" s="1491"/>
      <c r="H790" s="1491"/>
      <c r="I790" s="1491"/>
      <c r="J790" s="1491"/>
      <c r="K790" s="1491"/>
      <c r="L790" s="1491"/>
      <c r="M790" s="1491"/>
      <c r="N790" s="1491"/>
    </row>
    <row r="791" spans="1:14" ht="15.75" customHeight="1">
      <c r="A791" s="1491"/>
      <c r="B791" s="1491"/>
      <c r="C791" s="1491"/>
      <c r="D791" s="1491"/>
      <c r="E791" s="1491"/>
      <c r="F791" s="1491"/>
      <c r="G791" s="1491"/>
      <c r="H791" s="1491"/>
      <c r="I791" s="1491"/>
      <c r="J791" s="1491"/>
      <c r="K791" s="1491"/>
      <c r="L791" s="1491"/>
      <c r="M791" s="1491"/>
      <c r="N791" s="1491"/>
    </row>
    <row r="792" spans="1:14" ht="15.75" customHeight="1">
      <c r="A792" s="1491"/>
      <c r="B792" s="1491"/>
      <c r="C792" s="1491"/>
      <c r="D792" s="1491"/>
      <c r="E792" s="1491"/>
      <c r="F792" s="1491"/>
      <c r="G792" s="1491"/>
      <c r="H792" s="1491"/>
      <c r="I792" s="1491"/>
      <c r="J792" s="1491"/>
      <c r="K792" s="1491"/>
      <c r="L792" s="1491"/>
      <c r="M792" s="1491"/>
      <c r="N792" s="1491"/>
    </row>
    <row r="793" spans="1:14" ht="15.75" customHeight="1">
      <c r="A793" s="1491"/>
      <c r="B793" s="1491"/>
      <c r="C793" s="1491"/>
      <c r="D793" s="1491"/>
      <c r="E793" s="1491"/>
      <c r="F793" s="1491"/>
      <c r="G793" s="1491"/>
      <c r="H793" s="1491"/>
      <c r="I793" s="1491"/>
      <c r="J793" s="1491"/>
      <c r="K793" s="1491"/>
      <c r="L793" s="1491"/>
      <c r="M793" s="1491"/>
      <c r="N793" s="1491"/>
    </row>
    <row r="794" spans="1:14" ht="15.75" customHeight="1">
      <c r="A794" s="1491"/>
      <c r="B794" s="1491"/>
      <c r="C794" s="1491"/>
      <c r="D794" s="1491"/>
      <c r="E794" s="1491"/>
      <c r="F794" s="1491"/>
      <c r="G794" s="1491"/>
      <c r="H794" s="1491"/>
      <c r="I794" s="1491"/>
      <c r="J794" s="1491"/>
      <c r="K794" s="1491"/>
      <c r="L794" s="1491"/>
      <c r="M794" s="1491"/>
      <c r="N794" s="1491"/>
    </row>
    <row r="795" spans="1:14" ht="15.75" customHeight="1">
      <c r="A795" s="1491"/>
      <c r="B795" s="1491"/>
      <c r="C795" s="1491"/>
      <c r="D795" s="1491"/>
      <c r="E795" s="1491"/>
      <c r="F795" s="1491"/>
      <c r="G795" s="1491"/>
      <c r="H795" s="1491"/>
      <c r="I795" s="1491"/>
      <c r="J795" s="1491"/>
      <c r="K795" s="1491"/>
      <c r="L795" s="1491"/>
      <c r="M795" s="1491"/>
      <c r="N795" s="1491"/>
    </row>
    <row r="796" spans="1:14" ht="15.75" customHeight="1">
      <c r="A796" s="1491"/>
      <c r="B796" s="1491"/>
      <c r="C796" s="1491"/>
      <c r="D796" s="1491"/>
      <c r="E796" s="1491"/>
      <c r="F796" s="1491"/>
      <c r="G796" s="1491"/>
      <c r="H796" s="1491"/>
      <c r="I796" s="1491"/>
      <c r="J796" s="1491"/>
      <c r="K796" s="1491"/>
      <c r="L796" s="1491"/>
      <c r="M796" s="1491"/>
      <c r="N796" s="1491"/>
    </row>
    <row r="797" spans="1:14" ht="15.75" customHeight="1">
      <c r="A797" s="1491"/>
      <c r="B797" s="1491"/>
      <c r="C797" s="1491"/>
      <c r="D797" s="1491"/>
      <c r="E797" s="1491"/>
      <c r="F797" s="1491"/>
      <c r="G797" s="1491"/>
      <c r="H797" s="1491"/>
      <c r="I797" s="1491"/>
      <c r="J797" s="1491"/>
      <c r="K797" s="1491"/>
      <c r="L797" s="1491"/>
      <c r="M797" s="1491"/>
      <c r="N797" s="1491"/>
    </row>
    <row r="798" spans="1:14" ht="15.75" customHeight="1">
      <c r="A798" s="1491"/>
      <c r="B798" s="1491"/>
      <c r="C798" s="1491"/>
      <c r="D798" s="1491"/>
      <c r="E798" s="1491"/>
      <c r="F798" s="1491"/>
      <c r="G798" s="1491"/>
      <c r="H798" s="1491"/>
      <c r="I798" s="1491"/>
      <c r="J798" s="1491"/>
      <c r="K798" s="1491"/>
      <c r="L798" s="1491"/>
      <c r="M798" s="1491"/>
      <c r="N798" s="1491"/>
    </row>
    <row r="799" spans="1:14" ht="15.75" customHeight="1">
      <c r="A799" s="1491"/>
      <c r="B799" s="1491"/>
      <c r="C799" s="1491"/>
      <c r="D799" s="1491"/>
      <c r="E799" s="1491"/>
      <c r="F799" s="1491"/>
      <c r="G799" s="1491"/>
      <c r="H799" s="1491"/>
      <c r="I799" s="1491"/>
      <c r="J799" s="1491"/>
      <c r="K799" s="1491"/>
      <c r="L799" s="1491"/>
      <c r="M799" s="1491"/>
      <c r="N799" s="1491"/>
    </row>
    <row r="800" spans="1:14" ht="15.75" customHeight="1">
      <c r="A800" s="1491"/>
      <c r="B800" s="1491"/>
      <c r="C800" s="1491"/>
      <c r="D800" s="1491"/>
      <c r="E800" s="1491"/>
      <c r="F800" s="1491"/>
      <c r="G800" s="1491"/>
      <c r="H800" s="1491"/>
      <c r="I800" s="1491"/>
      <c r="J800" s="1491"/>
      <c r="K800" s="1491"/>
      <c r="L800" s="1491"/>
      <c r="M800" s="1491"/>
      <c r="N800" s="1491"/>
    </row>
    <row r="801" spans="1:14" ht="15.75" customHeight="1">
      <c r="A801" s="1491"/>
      <c r="B801" s="1491"/>
      <c r="C801" s="1491"/>
      <c r="D801" s="1491"/>
      <c r="E801" s="1491"/>
      <c r="F801" s="1491"/>
      <c r="G801" s="1491"/>
      <c r="H801" s="1491"/>
      <c r="I801" s="1491"/>
      <c r="J801" s="1491"/>
      <c r="K801" s="1491"/>
      <c r="L801" s="1491"/>
      <c r="M801" s="1491"/>
      <c r="N801" s="1491"/>
    </row>
    <row r="802" spans="1:14" ht="15.75" customHeight="1">
      <c r="A802" s="1491"/>
      <c r="B802" s="1491"/>
      <c r="C802" s="1491"/>
      <c r="D802" s="1491"/>
      <c r="E802" s="1491"/>
      <c r="F802" s="1491"/>
      <c r="G802" s="1491"/>
      <c r="H802" s="1491"/>
      <c r="I802" s="1491"/>
      <c r="J802" s="1491"/>
      <c r="K802" s="1491"/>
      <c r="L802" s="1491"/>
      <c r="M802" s="1491"/>
      <c r="N802" s="1491"/>
    </row>
    <row r="803" spans="1:14" ht="15.75" customHeight="1">
      <c r="A803" s="1491"/>
      <c r="B803" s="1491"/>
      <c r="C803" s="1491"/>
      <c r="D803" s="1491"/>
      <c r="E803" s="1491"/>
      <c r="F803" s="1491"/>
      <c r="G803" s="1491"/>
      <c r="H803" s="1491"/>
      <c r="I803" s="1491"/>
      <c r="J803" s="1491"/>
      <c r="K803" s="1491"/>
      <c r="L803" s="1491"/>
      <c r="M803" s="1491"/>
      <c r="N803" s="1491"/>
    </row>
    <row r="804" spans="1:14" ht="15.75" customHeight="1">
      <c r="A804" s="1491"/>
      <c r="B804" s="1491"/>
      <c r="C804" s="1491"/>
      <c r="D804" s="1491"/>
      <c r="E804" s="1491"/>
      <c r="F804" s="1491"/>
      <c r="G804" s="1491"/>
      <c r="H804" s="1491"/>
      <c r="I804" s="1491"/>
      <c r="J804" s="1491"/>
      <c r="K804" s="1491"/>
      <c r="L804" s="1491"/>
      <c r="M804" s="1491"/>
      <c r="N804" s="1491"/>
    </row>
    <row r="805" spans="1:14" ht="15.75" customHeight="1">
      <c r="A805" s="1491"/>
      <c r="B805" s="1491"/>
      <c r="C805" s="1491"/>
      <c r="D805" s="1491"/>
      <c r="E805" s="1491"/>
      <c r="F805" s="1491"/>
      <c r="G805" s="1491"/>
      <c r="H805" s="1491"/>
      <c r="I805" s="1491"/>
      <c r="J805" s="1491"/>
      <c r="K805" s="1491"/>
      <c r="L805" s="1491"/>
      <c r="M805" s="1491"/>
      <c r="N805" s="1491"/>
    </row>
    <row r="806" spans="1:14" ht="15.75" customHeight="1">
      <c r="A806" s="1491"/>
      <c r="B806" s="1491"/>
      <c r="C806" s="1491"/>
      <c r="D806" s="1491"/>
      <c r="E806" s="1491"/>
      <c r="F806" s="1491"/>
      <c r="G806" s="1491"/>
      <c r="H806" s="1491"/>
      <c r="I806" s="1491"/>
      <c r="J806" s="1491"/>
      <c r="K806" s="1491"/>
      <c r="L806" s="1491"/>
      <c r="M806" s="1491"/>
      <c r="N806" s="1491"/>
    </row>
    <row r="807" spans="1:14" ht="15.75" customHeight="1">
      <c r="A807" s="1491"/>
      <c r="B807" s="1491"/>
      <c r="C807" s="1491"/>
      <c r="D807" s="1491"/>
      <c r="E807" s="1491"/>
      <c r="F807" s="1491"/>
      <c r="G807" s="1491"/>
      <c r="H807" s="1491"/>
      <c r="I807" s="1491"/>
      <c r="J807" s="1491"/>
      <c r="K807" s="1491"/>
      <c r="L807" s="1491"/>
      <c r="M807" s="1491"/>
      <c r="N807" s="1491"/>
    </row>
    <row r="808" spans="1:14" ht="15.75" customHeight="1">
      <c r="A808" s="1491"/>
      <c r="B808" s="1491"/>
      <c r="C808" s="1491"/>
      <c r="D808" s="1491"/>
      <c r="E808" s="1491"/>
      <c r="F808" s="1491"/>
      <c r="G808" s="1491"/>
      <c r="H808" s="1491"/>
      <c r="I808" s="1491"/>
      <c r="J808" s="1491"/>
      <c r="K808" s="1491"/>
      <c r="L808" s="1491"/>
      <c r="M808" s="1491"/>
      <c r="N808" s="1491"/>
    </row>
    <row r="809" spans="1:14" ht="15.75" customHeight="1">
      <c r="A809" s="1491"/>
      <c r="B809" s="1491"/>
      <c r="C809" s="1491"/>
      <c r="D809" s="1491"/>
      <c r="E809" s="1491"/>
      <c r="F809" s="1491"/>
      <c r="G809" s="1491"/>
      <c r="H809" s="1491"/>
      <c r="I809" s="1491"/>
      <c r="J809" s="1491"/>
      <c r="K809" s="1491"/>
      <c r="L809" s="1491"/>
      <c r="M809" s="1491"/>
      <c r="N809" s="1491"/>
    </row>
    <row r="810" spans="1:14" ht="15.75" customHeight="1">
      <c r="A810" s="1491"/>
      <c r="B810" s="1491"/>
      <c r="C810" s="1491"/>
      <c r="D810" s="1491"/>
      <c r="E810" s="1491"/>
      <c r="F810" s="1491"/>
      <c r="G810" s="1491"/>
      <c r="H810" s="1491"/>
      <c r="I810" s="1491"/>
      <c r="J810" s="1491"/>
      <c r="K810" s="1491"/>
      <c r="L810" s="1491"/>
      <c r="M810" s="1491"/>
      <c r="N810" s="1491"/>
    </row>
    <row r="811" spans="1:14" ht="15.75" customHeight="1">
      <c r="A811" s="1491"/>
      <c r="B811" s="1491"/>
      <c r="C811" s="1491"/>
      <c r="D811" s="1491"/>
      <c r="E811" s="1491"/>
      <c r="F811" s="1491"/>
      <c r="G811" s="1491"/>
      <c r="H811" s="1491"/>
      <c r="I811" s="1491"/>
      <c r="J811" s="1491"/>
      <c r="K811" s="1491"/>
      <c r="L811" s="1491"/>
      <c r="M811" s="1491"/>
      <c r="N811" s="1491"/>
    </row>
    <row r="812" spans="1:14" ht="15.75" customHeight="1">
      <c r="A812" s="1491"/>
      <c r="B812" s="1491"/>
      <c r="C812" s="1491"/>
      <c r="D812" s="1491"/>
      <c r="E812" s="1491"/>
      <c r="F812" s="1491"/>
      <c r="G812" s="1491"/>
      <c r="H812" s="1491"/>
      <c r="I812" s="1491"/>
      <c r="J812" s="1491"/>
      <c r="K812" s="1491"/>
      <c r="L812" s="1491"/>
      <c r="M812" s="1491"/>
      <c r="N812" s="1491"/>
    </row>
    <row r="813" spans="1:14" ht="15.75" customHeight="1">
      <c r="A813" s="1491"/>
      <c r="B813" s="1491"/>
      <c r="C813" s="1491"/>
      <c r="D813" s="1491"/>
      <c r="E813" s="1491"/>
      <c r="F813" s="1491"/>
      <c r="G813" s="1491"/>
      <c r="H813" s="1491"/>
      <c r="I813" s="1491"/>
      <c r="J813" s="1491"/>
      <c r="K813" s="1491"/>
      <c r="L813" s="1491"/>
      <c r="M813" s="1491"/>
      <c r="N813" s="1491"/>
    </row>
    <row r="814" spans="1:14" ht="15.75" customHeight="1">
      <c r="A814" s="1491"/>
      <c r="B814" s="1491"/>
      <c r="C814" s="1491"/>
      <c r="D814" s="1491"/>
      <c r="E814" s="1491"/>
      <c r="F814" s="1491"/>
      <c r="G814" s="1491"/>
      <c r="H814" s="1491"/>
      <c r="I814" s="1491"/>
      <c r="J814" s="1491"/>
      <c r="K814" s="1491"/>
      <c r="L814" s="1491"/>
      <c r="M814" s="1491"/>
      <c r="N814" s="1491"/>
    </row>
    <row r="815" spans="1:14" ht="15.75" customHeight="1">
      <c r="A815" s="1491"/>
      <c r="B815" s="1491"/>
      <c r="C815" s="1491"/>
      <c r="D815" s="1491"/>
      <c r="E815" s="1491"/>
      <c r="F815" s="1491"/>
      <c r="G815" s="1491"/>
      <c r="H815" s="1491"/>
      <c r="I815" s="1491"/>
      <c r="J815" s="1491"/>
      <c r="K815" s="1491"/>
      <c r="L815" s="1491"/>
      <c r="M815" s="1491"/>
      <c r="N815" s="1491"/>
    </row>
    <row r="816" spans="1:14" ht="15.75" customHeight="1">
      <c r="A816" s="1491"/>
      <c r="B816" s="1491"/>
      <c r="C816" s="1491"/>
      <c r="D816" s="1491"/>
      <c r="E816" s="1491"/>
      <c r="F816" s="1491"/>
      <c r="G816" s="1491"/>
      <c r="H816" s="1491"/>
      <c r="I816" s="1491"/>
      <c r="J816" s="1491"/>
      <c r="K816" s="1491"/>
      <c r="L816" s="1491"/>
      <c r="M816" s="1491"/>
      <c r="N816" s="1491"/>
    </row>
    <row r="817" spans="1:14" ht="15.75" customHeight="1">
      <c r="A817" s="1491"/>
      <c r="B817" s="1491"/>
      <c r="C817" s="1491"/>
      <c r="D817" s="1491"/>
      <c r="E817" s="1491"/>
      <c r="F817" s="1491"/>
      <c r="G817" s="1491"/>
      <c r="H817" s="1491"/>
      <c r="I817" s="1491"/>
      <c r="J817" s="1491"/>
      <c r="K817" s="1491"/>
      <c r="L817" s="1491"/>
      <c r="M817" s="1491"/>
      <c r="N817" s="1491"/>
    </row>
    <row r="818" spans="1:14" ht="15.75" customHeight="1">
      <c r="A818" s="1491"/>
      <c r="B818" s="1491"/>
      <c r="C818" s="1491"/>
      <c r="D818" s="1491"/>
      <c r="E818" s="1491"/>
      <c r="F818" s="1491"/>
      <c r="G818" s="1491"/>
      <c r="H818" s="1491"/>
      <c r="I818" s="1491"/>
      <c r="J818" s="1491"/>
      <c r="K818" s="1491"/>
      <c r="L818" s="1491"/>
      <c r="M818" s="1491"/>
      <c r="N818" s="1491"/>
    </row>
    <row r="819" spans="1:14" ht="15.75" customHeight="1">
      <c r="A819" s="1491"/>
      <c r="B819" s="1491"/>
      <c r="C819" s="1491"/>
      <c r="D819" s="1491"/>
      <c r="E819" s="1491"/>
      <c r="F819" s="1491"/>
      <c r="G819" s="1491"/>
      <c r="H819" s="1491"/>
      <c r="I819" s="1491"/>
      <c r="J819" s="1491"/>
      <c r="K819" s="1491"/>
      <c r="L819" s="1491"/>
      <c r="M819" s="1491"/>
      <c r="N819" s="1491"/>
    </row>
    <row r="820" spans="1:14" ht="15.75" customHeight="1">
      <c r="A820" s="1491"/>
      <c r="B820" s="1491"/>
      <c r="C820" s="1491"/>
      <c r="D820" s="1491"/>
      <c r="E820" s="1491"/>
      <c r="F820" s="1491"/>
      <c r="G820" s="1491"/>
      <c r="H820" s="1491"/>
      <c r="I820" s="1491"/>
      <c r="J820" s="1491"/>
      <c r="K820" s="1491"/>
      <c r="L820" s="1491"/>
      <c r="M820" s="1491"/>
      <c r="N820" s="1491"/>
    </row>
    <row r="821" spans="1:14" ht="15.75" customHeight="1">
      <c r="A821" s="1491"/>
      <c r="B821" s="1491"/>
      <c r="C821" s="1491"/>
      <c r="D821" s="1491"/>
      <c r="E821" s="1491"/>
      <c r="F821" s="1491"/>
      <c r="G821" s="1491"/>
      <c r="H821" s="1491"/>
      <c r="I821" s="1491"/>
      <c r="J821" s="1491"/>
      <c r="K821" s="1491"/>
      <c r="L821" s="1491"/>
      <c r="M821" s="1491"/>
      <c r="N821" s="1491"/>
    </row>
    <row r="822" spans="1:14" ht="15.75" customHeight="1">
      <c r="A822" s="1491"/>
      <c r="B822" s="1491"/>
      <c r="C822" s="1491"/>
      <c r="D822" s="1491"/>
      <c r="E822" s="1491"/>
      <c r="F822" s="1491"/>
      <c r="G822" s="1491"/>
      <c r="H822" s="1491"/>
      <c r="I822" s="1491"/>
      <c r="J822" s="1491"/>
      <c r="K822" s="1491"/>
      <c r="L822" s="1491"/>
      <c r="M822" s="1491"/>
      <c r="N822" s="1491"/>
    </row>
    <row r="823" spans="1:14" ht="15.75" customHeight="1">
      <c r="A823" s="1491"/>
      <c r="B823" s="1491"/>
      <c r="C823" s="1491"/>
      <c r="D823" s="1491"/>
      <c r="E823" s="1491"/>
      <c r="F823" s="1491"/>
      <c r="G823" s="1491"/>
      <c r="H823" s="1491"/>
      <c r="I823" s="1491"/>
      <c r="J823" s="1491"/>
      <c r="K823" s="1491"/>
      <c r="L823" s="1491"/>
      <c r="M823" s="1491"/>
      <c r="N823" s="1491"/>
    </row>
    <row r="824" spans="1:14" ht="15.75" customHeight="1">
      <c r="A824" s="1491"/>
      <c r="B824" s="1491"/>
      <c r="C824" s="1491"/>
      <c r="D824" s="1491"/>
      <c r="E824" s="1491"/>
      <c r="F824" s="1491"/>
      <c r="G824" s="1491"/>
      <c r="H824" s="1491"/>
      <c r="I824" s="1491"/>
      <c r="J824" s="1491"/>
      <c r="K824" s="1491"/>
      <c r="L824" s="1491"/>
      <c r="M824" s="1491"/>
      <c r="N824" s="1491"/>
    </row>
    <row r="825" spans="1:14" ht="15.75" customHeight="1">
      <c r="A825" s="1491"/>
      <c r="B825" s="1491"/>
      <c r="C825" s="1491"/>
      <c r="D825" s="1491"/>
      <c r="E825" s="1491"/>
      <c r="F825" s="1491"/>
      <c r="G825" s="1491"/>
      <c r="H825" s="1491"/>
      <c r="I825" s="1491"/>
      <c r="J825" s="1491"/>
      <c r="K825" s="1491"/>
      <c r="L825" s="1491"/>
      <c r="M825" s="1491"/>
      <c r="N825" s="1491"/>
    </row>
    <row r="826" spans="1:14" ht="15.75" customHeight="1">
      <c r="A826" s="1491"/>
      <c r="B826" s="1491"/>
      <c r="C826" s="1491"/>
      <c r="D826" s="1491"/>
      <c r="E826" s="1491"/>
      <c r="F826" s="1491"/>
      <c r="G826" s="1491"/>
      <c r="H826" s="1491"/>
      <c r="I826" s="1491"/>
      <c r="J826" s="1491"/>
      <c r="K826" s="1491"/>
      <c r="L826" s="1491"/>
      <c r="M826" s="1491"/>
      <c r="N826" s="1491"/>
    </row>
    <row r="827" spans="1:14" ht="15.75" customHeight="1">
      <c r="A827" s="1491"/>
      <c r="B827" s="1491"/>
      <c r="C827" s="1491"/>
      <c r="D827" s="1491"/>
      <c r="E827" s="1491"/>
      <c r="F827" s="1491"/>
      <c r="G827" s="1491"/>
      <c r="H827" s="1491"/>
      <c r="I827" s="1491"/>
      <c r="J827" s="1491"/>
      <c r="K827" s="1491"/>
      <c r="L827" s="1491"/>
      <c r="M827" s="1491"/>
      <c r="N827" s="1491"/>
    </row>
    <row r="828" spans="1:14" ht="15.75" customHeight="1">
      <c r="A828" s="1491"/>
      <c r="B828" s="1491"/>
      <c r="C828" s="1491"/>
      <c r="D828" s="1491"/>
      <c r="E828" s="1491"/>
      <c r="F828" s="1491"/>
      <c r="G828" s="1491"/>
      <c r="H828" s="1491"/>
      <c r="I828" s="1491"/>
      <c r="J828" s="1491"/>
      <c r="K828" s="1491"/>
      <c r="L828" s="1491"/>
      <c r="M828" s="1491"/>
      <c r="N828" s="1491"/>
    </row>
    <row r="829" spans="1:14" ht="15.75" customHeight="1">
      <c r="A829" s="1491"/>
      <c r="B829" s="1491"/>
      <c r="C829" s="1491"/>
      <c r="D829" s="1491"/>
      <c r="E829" s="1491"/>
      <c r="F829" s="1491"/>
      <c r="G829" s="1491"/>
      <c r="H829" s="1491"/>
      <c r="I829" s="1491"/>
      <c r="J829" s="1491"/>
      <c r="K829" s="1491"/>
      <c r="L829" s="1491"/>
      <c r="M829" s="1491"/>
      <c r="N829" s="1491"/>
    </row>
    <row r="830" spans="1:14" ht="15.75" customHeight="1">
      <c r="A830" s="1491"/>
      <c r="B830" s="1491"/>
      <c r="C830" s="1491"/>
      <c r="D830" s="1491"/>
      <c r="E830" s="1491"/>
      <c r="F830" s="1491"/>
      <c r="G830" s="1491"/>
      <c r="H830" s="1491"/>
      <c r="I830" s="1491"/>
      <c r="J830" s="1491"/>
      <c r="K830" s="1491"/>
      <c r="L830" s="1491"/>
      <c r="M830" s="1491"/>
      <c r="N830" s="1491"/>
    </row>
    <row r="831" spans="1:14" ht="15.75" customHeight="1">
      <c r="A831" s="1491"/>
      <c r="B831" s="1491"/>
      <c r="C831" s="1491"/>
      <c r="D831" s="1491"/>
      <c r="E831" s="1491"/>
      <c r="F831" s="1491"/>
      <c r="G831" s="1491"/>
      <c r="H831" s="1491"/>
      <c r="I831" s="1491"/>
      <c r="J831" s="1491"/>
      <c r="K831" s="1491"/>
      <c r="L831" s="1491"/>
      <c r="M831" s="1491"/>
      <c r="N831" s="1491"/>
    </row>
    <row r="832" spans="1:14" ht="15.75" customHeight="1">
      <c r="A832" s="1491"/>
      <c r="B832" s="1491"/>
      <c r="C832" s="1491"/>
      <c r="D832" s="1491"/>
      <c r="E832" s="1491"/>
      <c r="F832" s="1491"/>
      <c r="G832" s="1491"/>
      <c r="H832" s="1491"/>
      <c r="I832" s="1491"/>
      <c r="J832" s="1491"/>
      <c r="K832" s="1491"/>
      <c r="L832" s="1491"/>
      <c r="M832" s="1491"/>
      <c r="N832" s="1491"/>
    </row>
    <row r="833" spans="1:14" ht="15.75" customHeight="1">
      <c r="A833" s="1491"/>
      <c r="B833" s="1491"/>
      <c r="C833" s="1491"/>
      <c r="D833" s="1491"/>
      <c r="E833" s="1491"/>
      <c r="F833" s="1491"/>
      <c r="G833" s="1491"/>
      <c r="H833" s="1491"/>
      <c r="I833" s="1491"/>
      <c r="J833" s="1491"/>
      <c r="K833" s="1491"/>
      <c r="L833" s="1491"/>
      <c r="M833" s="1491"/>
      <c r="N833" s="1491"/>
    </row>
    <row r="834" spans="1:14" ht="15.75" customHeight="1">
      <c r="A834" s="1491"/>
      <c r="B834" s="1491"/>
      <c r="C834" s="1491"/>
      <c r="D834" s="1491"/>
      <c r="E834" s="1491"/>
      <c r="F834" s="1491"/>
      <c r="G834" s="1491"/>
      <c r="H834" s="1491"/>
      <c r="I834" s="1491"/>
      <c r="J834" s="1491"/>
      <c r="K834" s="1491"/>
      <c r="L834" s="1491"/>
      <c r="M834" s="1491"/>
      <c r="N834" s="1491"/>
    </row>
    <row r="835" spans="1:14" ht="15.75" customHeight="1">
      <c r="A835" s="1491"/>
      <c r="B835" s="1491"/>
      <c r="C835" s="1491"/>
      <c r="D835" s="1491"/>
      <c r="E835" s="1491"/>
      <c r="F835" s="1491"/>
      <c r="G835" s="1491"/>
      <c r="H835" s="1491"/>
      <c r="I835" s="1491"/>
      <c r="J835" s="1491"/>
      <c r="K835" s="1491"/>
      <c r="L835" s="1491"/>
      <c r="M835" s="1491"/>
      <c r="N835" s="1491"/>
    </row>
    <row r="836" spans="1:14" ht="15.75" customHeight="1">
      <c r="A836" s="1491"/>
      <c r="B836" s="1491"/>
      <c r="C836" s="1491"/>
      <c r="D836" s="1491"/>
      <c r="E836" s="1491"/>
      <c r="F836" s="1491"/>
      <c r="G836" s="1491"/>
      <c r="H836" s="1491"/>
      <c r="I836" s="1491"/>
      <c r="J836" s="1491"/>
      <c r="K836" s="1491"/>
      <c r="L836" s="1491"/>
      <c r="M836" s="1491"/>
      <c r="N836" s="1491"/>
    </row>
    <row r="837" spans="1:14" ht="15.75" customHeight="1">
      <c r="A837" s="1491"/>
      <c r="B837" s="1491"/>
      <c r="C837" s="1491"/>
      <c r="D837" s="1491"/>
      <c r="E837" s="1491"/>
      <c r="F837" s="1491"/>
      <c r="G837" s="1491"/>
      <c r="H837" s="1491"/>
      <c r="I837" s="1491"/>
      <c r="J837" s="1491"/>
      <c r="K837" s="1491"/>
      <c r="L837" s="1491"/>
      <c r="M837" s="1491"/>
      <c r="N837" s="1491"/>
    </row>
    <row r="838" spans="1:14" ht="15.75" customHeight="1">
      <c r="A838" s="1491"/>
      <c r="B838" s="1491"/>
      <c r="C838" s="1491"/>
      <c r="D838" s="1491"/>
      <c r="E838" s="1491"/>
      <c r="F838" s="1491"/>
      <c r="G838" s="1491"/>
      <c r="H838" s="1491"/>
      <c r="I838" s="1491"/>
      <c r="J838" s="1491"/>
      <c r="K838" s="1491"/>
      <c r="L838" s="1491"/>
      <c r="M838" s="1491"/>
      <c r="N838" s="1491"/>
    </row>
    <row r="839" spans="1:14" ht="15.75" customHeight="1">
      <c r="A839" s="1491"/>
      <c r="B839" s="1491"/>
      <c r="C839" s="1491"/>
      <c r="D839" s="1491"/>
      <c r="E839" s="1491"/>
      <c r="F839" s="1491"/>
      <c r="G839" s="1491"/>
      <c r="H839" s="1491"/>
      <c r="I839" s="1491"/>
      <c r="J839" s="1491"/>
      <c r="K839" s="1491"/>
      <c r="L839" s="1491"/>
      <c r="M839" s="1491"/>
      <c r="N839" s="1491"/>
    </row>
    <row r="840" spans="1:14" ht="15.75" customHeight="1">
      <c r="A840" s="1491"/>
      <c r="B840" s="1491"/>
      <c r="C840" s="1491"/>
      <c r="D840" s="1491"/>
      <c r="E840" s="1491"/>
      <c r="F840" s="1491"/>
      <c r="G840" s="1491"/>
      <c r="H840" s="1491"/>
      <c r="I840" s="1491"/>
      <c r="J840" s="1491"/>
      <c r="K840" s="1491"/>
      <c r="L840" s="1491"/>
      <c r="M840" s="1491"/>
      <c r="N840" s="1491"/>
    </row>
    <row r="841" spans="1:14" ht="15.75" customHeight="1">
      <c r="A841" s="1491"/>
      <c r="B841" s="1491"/>
      <c r="C841" s="1491"/>
      <c r="D841" s="1491"/>
      <c r="E841" s="1491"/>
      <c r="F841" s="1491"/>
      <c r="G841" s="1491"/>
      <c r="H841" s="1491"/>
      <c r="I841" s="1491"/>
      <c r="J841" s="1491"/>
      <c r="K841" s="1491"/>
      <c r="L841" s="1491"/>
      <c r="M841" s="1491"/>
      <c r="N841" s="1491"/>
    </row>
    <row r="842" spans="1:14" ht="15.75" customHeight="1">
      <c r="A842" s="1491"/>
      <c r="B842" s="1491"/>
      <c r="C842" s="1491"/>
      <c r="D842" s="1491"/>
      <c r="E842" s="1491"/>
      <c r="F842" s="1491"/>
      <c r="G842" s="1491"/>
      <c r="H842" s="1491"/>
      <c r="I842" s="1491"/>
      <c r="J842" s="1491"/>
      <c r="K842" s="1491"/>
      <c r="L842" s="1491"/>
      <c r="M842" s="1491"/>
      <c r="N842" s="1491"/>
    </row>
    <row r="843" spans="1:14" ht="15.75" customHeight="1">
      <c r="A843" s="1491"/>
      <c r="B843" s="1491"/>
      <c r="C843" s="1491"/>
      <c r="D843" s="1491"/>
      <c r="E843" s="1491"/>
      <c r="F843" s="1491"/>
      <c r="G843" s="1491"/>
      <c r="H843" s="1491"/>
      <c r="I843" s="1491"/>
      <c r="J843" s="1491"/>
      <c r="K843" s="1491"/>
      <c r="L843" s="1491"/>
      <c r="M843" s="1491"/>
      <c r="N843" s="1491"/>
    </row>
    <row r="844" spans="1:14" ht="15.75" customHeight="1">
      <c r="A844" s="1491"/>
      <c r="B844" s="1491"/>
      <c r="C844" s="1491"/>
      <c r="D844" s="1491"/>
      <c r="E844" s="1491"/>
      <c r="F844" s="1491"/>
      <c r="G844" s="1491"/>
      <c r="H844" s="1491"/>
      <c r="I844" s="1491"/>
      <c r="J844" s="1491"/>
      <c r="K844" s="1491"/>
      <c r="L844" s="1491"/>
      <c r="M844" s="1491"/>
      <c r="N844" s="1491"/>
    </row>
    <row r="845" spans="1:14" ht="15.75" customHeight="1">
      <c r="A845" s="1491"/>
      <c r="B845" s="1491"/>
      <c r="C845" s="1491"/>
      <c r="D845" s="1491"/>
      <c r="E845" s="1491"/>
      <c r="F845" s="1491"/>
      <c r="G845" s="1491"/>
      <c r="H845" s="1491"/>
      <c r="I845" s="1491"/>
      <c r="J845" s="1491"/>
      <c r="K845" s="1491"/>
      <c r="L845" s="1491"/>
      <c r="M845" s="1491"/>
      <c r="N845" s="1491"/>
    </row>
    <row r="846" spans="1:14" ht="15.75" customHeight="1">
      <c r="A846" s="1491"/>
      <c r="B846" s="1491"/>
      <c r="C846" s="1491"/>
      <c r="D846" s="1491"/>
      <c r="E846" s="1491"/>
      <c r="F846" s="1491"/>
      <c r="G846" s="1491"/>
      <c r="H846" s="1491"/>
      <c r="I846" s="1491"/>
      <c r="J846" s="1491"/>
      <c r="K846" s="1491"/>
      <c r="L846" s="1491"/>
      <c r="M846" s="1491"/>
      <c r="N846" s="1491"/>
    </row>
    <row r="847" spans="1:14" ht="15.75" customHeight="1">
      <c r="A847" s="1491"/>
      <c r="B847" s="1491"/>
      <c r="C847" s="1491"/>
      <c r="D847" s="1491"/>
      <c r="E847" s="1491"/>
      <c r="F847" s="1491"/>
      <c r="G847" s="1491"/>
      <c r="H847" s="1491"/>
      <c r="I847" s="1491"/>
      <c r="J847" s="1491"/>
      <c r="K847" s="1491"/>
      <c r="L847" s="1491"/>
      <c r="M847" s="1491"/>
      <c r="N847" s="1491"/>
    </row>
    <row r="848" spans="1:14" ht="15.75" customHeight="1">
      <c r="A848" s="1491"/>
      <c r="B848" s="1491"/>
      <c r="C848" s="1491"/>
      <c r="D848" s="1491"/>
      <c r="E848" s="1491"/>
      <c r="F848" s="1491"/>
      <c r="G848" s="1491"/>
      <c r="H848" s="1491"/>
      <c r="I848" s="1491"/>
      <c r="J848" s="1491"/>
      <c r="K848" s="1491"/>
      <c r="L848" s="1491"/>
      <c r="M848" s="1491"/>
      <c r="N848" s="1491"/>
    </row>
    <row r="849" spans="1:14" ht="15.75" customHeight="1">
      <c r="A849" s="1491"/>
      <c r="B849" s="1491"/>
      <c r="C849" s="1491"/>
      <c r="D849" s="1491"/>
      <c r="E849" s="1491"/>
      <c r="F849" s="1491"/>
      <c r="G849" s="1491"/>
      <c r="H849" s="1491"/>
      <c r="I849" s="1491"/>
      <c r="J849" s="1491"/>
      <c r="K849" s="1491"/>
      <c r="L849" s="1491"/>
      <c r="M849" s="1491"/>
      <c r="N849" s="1491"/>
    </row>
    <row r="850" spans="1:14" ht="15.75" customHeight="1">
      <c r="A850" s="1491"/>
      <c r="B850" s="1491"/>
      <c r="C850" s="1491"/>
      <c r="D850" s="1491"/>
      <c r="E850" s="1491"/>
      <c r="F850" s="1491"/>
      <c r="G850" s="1491"/>
      <c r="H850" s="1491"/>
      <c r="I850" s="1491"/>
      <c r="J850" s="1491"/>
      <c r="K850" s="1491"/>
      <c r="L850" s="1491"/>
      <c r="M850" s="1491"/>
      <c r="N850" s="1491"/>
    </row>
    <row r="851" spans="1:14" ht="15.75" customHeight="1">
      <c r="A851" s="1491"/>
      <c r="B851" s="1491"/>
      <c r="C851" s="1491"/>
      <c r="D851" s="1491"/>
      <c r="E851" s="1491"/>
      <c r="F851" s="1491"/>
      <c r="G851" s="1491"/>
      <c r="H851" s="1491"/>
      <c r="I851" s="1491"/>
      <c r="J851" s="1491"/>
      <c r="K851" s="1491"/>
      <c r="L851" s="1491"/>
      <c r="M851" s="1491"/>
      <c r="N851" s="1491"/>
    </row>
    <row r="852" spans="1:14" ht="15.75" customHeight="1">
      <c r="A852" s="1491"/>
      <c r="B852" s="1491"/>
      <c r="C852" s="1491"/>
      <c r="D852" s="1491"/>
      <c r="E852" s="1491"/>
      <c r="F852" s="1491"/>
      <c r="G852" s="1491"/>
      <c r="H852" s="1491"/>
      <c r="I852" s="1491"/>
      <c r="J852" s="1491"/>
      <c r="K852" s="1491"/>
      <c r="L852" s="1491"/>
      <c r="M852" s="1491"/>
      <c r="N852" s="1491"/>
    </row>
    <row r="853" spans="1:14" ht="15.75" customHeight="1">
      <c r="A853" s="1491"/>
      <c r="B853" s="1491"/>
      <c r="C853" s="1491"/>
      <c r="D853" s="1491"/>
      <c r="E853" s="1491"/>
      <c r="F853" s="1491"/>
      <c r="G853" s="1491"/>
      <c r="H853" s="1491"/>
      <c r="I853" s="1491"/>
      <c r="J853" s="1491"/>
      <c r="K853" s="1491"/>
      <c r="L853" s="1491"/>
      <c r="M853" s="1491"/>
      <c r="N853" s="1491"/>
    </row>
    <row r="854" spans="1:14" ht="15.75" customHeight="1">
      <c r="A854" s="1491"/>
      <c r="B854" s="1491"/>
      <c r="C854" s="1491"/>
      <c r="D854" s="1491"/>
      <c r="E854" s="1491"/>
      <c r="F854" s="1491"/>
      <c r="G854" s="1491"/>
      <c r="H854" s="1491"/>
      <c r="I854" s="1491"/>
      <c r="J854" s="1491"/>
      <c r="K854" s="1491"/>
      <c r="L854" s="1491"/>
      <c r="M854" s="1491"/>
      <c r="N854" s="1491"/>
    </row>
    <row r="855" spans="1:14" ht="15.75" customHeight="1">
      <c r="A855" s="1491"/>
      <c r="B855" s="1491"/>
      <c r="C855" s="1491"/>
      <c r="D855" s="1491"/>
      <c r="E855" s="1491"/>
      <c r="F855" s="1491"/>
      <c r="G855" s="1491"/>
      <c r="H855" s="1491"/>
      <c r="I855" s="1491"/>
      <c r="J855" s="1491"/>
      <c r="K855" s="1491"/>
      <c r="L855" s="1491"/>
      <c r="M855" s="1491"/>
      <c r="N855" s="1491"/>
    </row>
    <row r="856" spans="1:14" ht="15.75" customHeight="1">
      <c r="A856" s="1491"/>
      <c r="B856" s="1491"/>
      <c r="C856" s="1491"/>
      <c r="D856" s="1491"/>
      <c r="E856" s="1491"/>
      <c r="F856" s="1491"/>
      <c r="G856" s="1491"/>
      <c r="H856" s="1491"/>
      <c r="I856" s="1491"/>
      <c r="J856" s="1491"/>
      <c r="K856" s="1491"/>
      <c r="L856" s="1491"/>
      <c r="M856" s="1491"/>
      <c r="N856" s="1491"/>
    </row>
    <row r="857" spans="1:14" ht="15.75" customHeight="1">
      <c r="A857" s="1491"/>
      <c r="B857" s="1491"/>
      <c r="C857" s="1491"/>
      <c r="D857" s="1491"/>
      <c r="E857" s="1491"/>
      <c r="F857" s="1491"/>
      <c r="G857" s="1491"/>
      <c r="H857" s="1491"/>
      <c r="I857" s="1491"/>
      <c r="J857" s="1491"/>
      <c r="K857" s="1491"/>
      <c r="L857" s="1491"/>
      <c r="M857" s="1491"/>
      <c r="N857" s="1491"/>
    </row>
    <row r="858" spans="1:14" ht="15.75" customHeight="1">
      <c r="A858" s="1491"/>
      <c r="B858" s="1491"/>
      <c r="C858" s="1491"/>
      <c r="D858" s="1491"/>
      <c r="E858" s="1491"/>
      <c r="F858" s="1491"/>
      <c r="G858" s="1491"/>
      <c r="H858" s="1491"/>
      <c r="I858" s="1491"/>
      <c r="J858" s="1491"/>
      <c r="K858" s="1491"/>
      <c r="L858" s="1491"/>
      <c r="M858" s="1491"/>
      <c r="N858" s="1491"/>
    </row>
    <row r="859" spans="1:14" ht="15.75" customHeight="1">
      <c r="A859" s="1491"/>
      <c r="B859" s="1491"/>
      <c r="C859" s="1491"/>
      <c r="D859" s="1491"/>
      <c r="E859" s="1491"/>
      <c r="F859" s="1491"/>
      <c r="G859" s="1491"/>
      <c r="H859" s="1491"/>
      <c r="I859" s="1491"/>
      <c r="J859" s="1491"/>
      <c r="K859" s="1491"/>
      <c r="L859" s="1491"/>
      <c r="M859" s="1491"/>
      <c r="N859" s="1491"/>
    </row>
    <row r="860" spans="1:14" ht="15.75" customHeight="1">
      <c r="A860" s="1491"/>
      <c r="B860" s="1491"/>
      <c r="C860" s="1491"/>
      <c r="D860" s="1491"/>
      <c r="E860" s="1491"/>
      <c r="F860" s="1491"/>
      <c r="G860" s="1491"/>
      <c r="H860" s="1491"/>
      <c r="I860" s="1491"/>
      <c r="J860" s="1491"/>
      <c r="K860" s="1491"/>
      <c r="L860" s="1491"/>
      <c r="M860" s="1491"/>
      <c r="N860" s="1491"/>
    </row>
    <row r="861" spans="1:14" ht="15.75" customHeight="1">
      <c r="A861" s="1491"/>
      <c r="B861" s="1491"/>
      <c r="C861" s="1491"/>
      <c r="D861" s="1491"/>
      <c r="E861" s="1491"/>
      <c r="F861" s="1491"/>
      <c r="G861" s="1491"/>
      <c r="H861" s="1491"/>
      <c r="I861" s="1491"/>
      <c r="J861" s="1491"/>
      <c r="K861" s="1491"/>
      <c r="L861" s="1491"/>
      <c r="M861" s="1491"/>
      <c r="N861" s="1491"/>
    </row>
    <row r="862" spans="1:14" ht="15.75" customHeight="1">
      <c r="A862" s="1491"/>
      <c r="B862" s="1491"/>
      <c r="C862" s="1491"/>
      <c r="D862" s="1491"/>
      <c r="E862" s="1491"/>
      <c r="F862" s="1491"/>
      <c r="G862" s="1491"/>
      <c r="H862" s="1491"/>
      <c r="I862" s="1491"/>
      <c r="J862" s="1491"/>
      <c r="K862" s="1491"/>
      <c r="L862" s="1491"/>
      <c r="M862" s="1491"/>
      <c r="N862" s="1491"/>
    </row>
    <row r="863" spans="1:14" ht="15.75" customHeight="1">
      <c r="A863" s="1491"/>
      <c r="B863" s="1491"/>
      <c r="C863" s="1491"/>
      <c r="D863" s="1491"/>
      <c r="E863" s="1491"/>
      <c r="F863" s="1491"/>
      <c r="G863" s="1491"/>
      <c r="H863" s="1491"/>
      <c r="I863" s="1491"/>
      <c r="J863" s="1491"/>
      <c r="K863" s="1491"/>
      <c r="L863" s="1491"/>
      <c r="M863" s="1491"/>
      <c r="N863" s="1491"/>
    </row>
    <row r="864" spans="1:14" ht="15.75" customHeight="1">
      <c r="A864" s="1491"/>
      <c r="B864" s="1491"/>
      <c r="C864" s="1491"/>
      <c r="D864" s="1491"/>
      <c r="E864" s="1491"/>
      <c r="F864" s="1491"/>
      <c r="G864" s="1491"/>
      <c r="H864" s="1491"/>
      <c r="I864" s="1491"/>
      <c r="J864" s="1491"/>
      <c r="K864" s="1491"/>
      <c r="L864" s="1491"/>
      <c r="M864" s="1491"/>
      <c r="N864" s="1491"/>
    </row>
    <row r="865" spans="1:14" ht="15.75" customHeight="1">
      <c r="A865" s="1491"/>
      <c r="B865" s="1491"/>
      <c r="C865" s="1491"/>
      <c r="D865" s="1491"/>
      <c r="E865" s="1491"/>
      <c r="F865" s="1491"/>
      <c r="G865" s="1491"/>
      <c r="H865" s="1491"/>
      <c r="I865" s="1491"/>
      <c r="J865" s="1491"/>
      <c r="K865" s="1491"/>
      <c r="L865" s="1491"/>
      <c r="M865" s="1491"/>
      <c r="N865" s="1491"/>
    </row>
    <row r="866" spans="1:14" ht="15.75" customHeight="1">
      <c r="A866" s="1491"/>
      <c r="B866" s="1491"/>
      <c r="C866" s="1491"/>
      <c r="D866" s="1491"/>
      <c r="E866" s="1491"/>
      <c r="F866" s="1491"/>
      <c r="G866" s="1491"/>
      <c r="H866" s="1491"/>
      <c r="I866" s="1491"/>
      <c r="J866" s="1491"/>
      <c r="K866" s="1491"/>
      <c r="L866" s="1491"/>
      <c r="M866" s="1491"/>
      <c r="N866" s="1491"/>
    </row>
    <row r="867" spans="1:14" ht="15.75" customHeight="1">
      <c r="A867" s="1491"/>
      <c r="B867" s="1491"/>
      <c r="C867" s="1491"/>
      <c r="D867" s="1491"/>
      <c r="E867" s="1491"/>
      <c r="F867" s="1491"/>
      <c r="G867" s="1491"/>
      <c r="H867" s="1491"/>
      <c r="I867" s="1491"/>
      <c r="J867" s="1491"/>
      <c r="K867" s="1491"/>
      <c r="L867" s="1491"/>
      <c r="M867" s="1491"/>
      <c r="N867" s="1491"/>
    </row>
    <row r="868" spans="1:14" ht="15.75" customHeight="1">
      <c r="A868" s="1491"/>
      <c r="B868" s="1491"/>
      <c r="C868" s="1491"/>
      <c r="D868" s="1491"/>
      <c r="E868" s="1491"/>
      <c r="F868" s="1491"/>
      <c r="G868" s="1491"/>
      <c r="H868" s="1491"/>
      <c r="I868" s="1491"/>
      <c r="J868" s="1491"/>
      <c r="K868" s="1491"/>
      <c r="L868" s="1491"/>
      <c r="M868" s="1491"/>
      <c r="N868" s="1491"/>
    </row>
    <row r="869" spans="1:14" ht="15.75" customHeight="1">
      <c r="A869" s="1491"/>
      <c r="B869" s="1491"/>
      <c r="C869" s="1491"/>
      <c r="D869" s="1491"/>
      <c r="E869" s="1491"/>
      <c r="F869" s="1491"/>
      <c r="G869" s="1491"/>
      <c r="H869" s="1491"/>
      <c r="I869" s="1491"/>
      <c r="J869" s="1491"/>
      <c r="K869" s="1491"/>
      <c r="L869" s="1491"/>
      <c r="M869" s="1491"/>
      <c r="N869" s="1491"/>
    </row>
    <row r="870" spans="1:14" ht="15.75" customHeight="1">
      <c r="A870" s="1491"/>
      <c r="B870" s="1491"/>
      <c r="C870" s="1491"/>
      <c r="D870" s="1491"/>
      <c r="E870" s="1491"/>
      <c r="F870" s="1491"/>
      <c r="G870" s="1491"/>
      <c r="H870" s="1491"/>
      <c r="I870" s="1491"/>
      <c r="J870" s="1491"/>
      <c r="K870" s="1491"/>
      <c r="L870" s="1491"/>
      <c r="M870" s="1491"/>
      <c r="N870" s="1491"/>
    </row>
    <row r="871" spans="1:14" ht="15.75" customHeight="1">
      <c r="A871" s="1491"/>
      <c r="B871" s="1491"/>
      <c r="C871" s="1491"/>
      <c r="D871" s="1491"/>
      <c r="E871" s="1491"/>
      <c r="F871" s="1491"/>
      <c r="G871" s="1491"/>
      <c r="H871" s="1491"/>
      <c r="I871" s="1491"/>
      <c r="J871" s="1491"/>
      <c r="K871" s="1491"/>
      <c r="L871" s="1491"/>
      <c r="M871" s="1491"/>
      <c r="N871" s="1491"/>
    </row>
    <row r="872" spans="1:14" ht="15.75" customHeight="1">
      <c r="A872" s="1491"/>
      <c r="B872" s="1491"/>
      <c r="C872" s="1491"/>
      <c r="D872" s="1491"/>
      <c r="E872" s="1491"/>
      <c r="F872" s="1491"/>
      <c r="G872" s="1491"/>
      <c r="H872" s="1491"/>
      <c r="I872" s="1491"/>
      <c r="J872" s="1491"/>
      <c r="K872" s="1491"/>
      <c r="L872" s="1491"/>
      <c r="M872" s="1491"/>
      <c r="N872" s="1491"/>
    </row>
    <row r="873" spans="1:14" ht="15.75" customHeight="1">
      <c r="A873" s="1491"/>
      <c r="B873" s="1491"/>
      <c r="C873" s="1491"/>
      <c r="D873" s="1491"/>
      <c r="E873" s="1491"/>
      <c r="F873" s="1491"/>
      <c r="G873" s="1491"/>
      <c r="H873" s="1491"/>
      <c r="I873" s="1491"/>
      <c r="J873" s="1491"/>
      <c r="K873" s="1491"/>
      <c r="L873" s="1491"/>
      <c r="M873" s="1491"/>
      <c r="N873" s="1491"/>
    </row>
    <row r="874" spans="1:14" ht="15.75" customHeight="1">
      <c r="A874" s="1491"/>
      <c r="B874" s="1491"/>
      <c r="C874" s="1491"/>
      <c r="D874" s="1491"/>
      <c r="E874" s="1491"/>
      <c r="F874" s="1491"/>
      <c r="G874" s="1491"/>
      <c r="H874" s="1491"/>
      <c r="I874" s="1491"/>
      <c r="J874" s="1491"/>
      <c r="K874" s="1491"/>
      <c r="L874" s="1491"/>
      <c r="M874" s="1491"/>
      <c r="N874" s="1491"/>
    </row>
    <row r="875" spans="1:14" ht="15.75" customHeight="1">
      <c r="A875" s="1491"/>
      <c r="B875" s="1491"/>
      <c r="C875" s="1491"/>
      <c r="D875" s="1491"/>
      <c r="E875" s="1491"/>
      <c r="F875" s="1491"/>
      <c r="G875" s="1491"/>
      <c r="H875" s="1491"/>
      <c r="I875" s="1491"/>
      <c r="J875" s="1491"/>
      <c r="K875" s="1491"/>
      <c r="L875" s="1491"/>
      <c r="M875" s="1491"/>
      <c r="N875" s="1491"/>
    </row>
    <row r="876" spans="1:14" ht="15.75" customHeight="1">
      <c r="A876" s="1491"/>
      <c r="B876" s="1491"/>
      <c r="C876" s="1491"/>
      <c r="D876" s="1491"/>
      <c r="E876" s="1491"/>
      <c r="F876" s="1491"/>
      <c r="G876" s="1491"/>
      <c r="H876" s="1491"/>
      <c r="I876" s="1491"/>
      <c r="J876" s="1491"/>
      <c r="K876" s="1491"/>
      <c r="L876" s="1491"/>
      <c r="M876" s="1491"/>
      <c r="N876" s="1491"/>
    </row>
    <row r="877" spans="1:14" ht="15.75" customHeight="1">
      <c r="A877" s="1491"/>
      <c r="B877" s="1491"/>
      <c r="C877" s="1491"/>
      <c r="D877" s="1491"/>
      <c r="E877" s="1491"/>
      <c r="F877" s="1491"/>
      <c r="G877" s="1491"/>
      <c r="H877" s="1491"/>
      <c r="I877" s="1491"/>
      <c r="J877" s="1491"/>
      <c r="K877" s="1491"/>
      <c r="L877" s="1491"/>
      <c r="M877" s="1491"/>
      <c r="N877" s="1491"/>
    </row>
    <row r="878" spans="1:14" ht="15.75" customHeight="1">
      <c r="A878" s="1491"/>
      <c r="B878" s="1491"/>
      <c r="C878" s="1491"/>
      <c r="D878" s="1491"/>
      <c r="E878" s="1491"/>
      <c r="F878" s="1491"/>
      <c r="G878" s="1491"/>
      <c r="H878" s="1491"/>
      <c r="I878" s="1491"/>
      <c r="J878" s="1491"/>
      <c r="K878" s="1491"/>
      <c r="L878" s="1491"/>
      <c r="M878" s="1491"/>
      <c r="N878" s="1491"/>
    </row>
    <row r="879" spans="1:14" ht="15.75" customHeight="1">
      <c r="A879" s="1491"/>
      <c r="B879" s="1491"/>
      <c r="C879" s="1491"/>
      <c r="D879" s="1491"/>
      <c r="E879" s="1491"/>
      <c r="F879" s="1491"/>
      <c r="G879" s="1491"/>
      <c r="H879" s="1491"/>
      <c r="I879" s="1491"/>
      <c r="J879" s="1491"/>
      <c r="K879" s="1491"/>
      <c r="L879" s="1491"/>
      <c r="M879" s="1491"/>
      <c r="N879" s="1491"/>
    </row>
    <row r="880" spans="1:14" ht="15.75" customHeight="1">
      <c r="A880" s="1491"/>
      <c r="B880" s="1491"/>
      <c r="C880" s="1491"/>
      <c r="D880" s="1491"/>
      <c r="E880" s="1491"/>
      <c r="F880" s="1491"/>
      <c r="G880" s="1491"/>
      <c r="H880" s="1491"/>
      <c r="I880" s="1491"/>
      <c r="J880" s="1491"/>
      <c r="K880" s="1491"/>
      <c r="L880" s="1491"/>
      <c r="M880" s="1491"/>
      <c r="N880" s="1491"/>
    </row>
    <row r="881" spans="1:14" ht="15.75" customHeight="1">
      <c r="A881" s="1491"/>
      <c r="B881" s="1491"/>
      <c r="C881" s="1491"/>
      <c r="D881" s="1491"/>
      <c r="E881" s="1491"/>
      <c r="F881" s="1491"/>
      <c r="G881" s="1491"/>
      <c r="H881" s="1491"/>
      <c r="I881" s="1491"/>
      <c r="J881" s="1491"/>
      <c r="K881" s="1491"/>
      <c r="L881" s="1491"/>
      <c r="M881" s="1491"/>
      <c r="N881" s="1491"/>
    </row>
    <row r="882" spans="1:14" ht="15.75" customHeight="1">
      <c r="A882" s="1491"/>
      <c r="B882" s="1491"/>
      <c r="C882" s="1491"/>
      <c r="D882" s="1491"/>
      <c r="E882" s="1491"/>
      <c r="F882" s="1491"/>
      <c r="G882" s="1491"/>
      <c r="H882" s="1491"/>
      <c r="I882" s="1491"/>
      <c r="J882" s="1491"/>
      <c r="K882" s="1491"/>
      <c r="L882" s="1491"/>
      <c r="M882" s="1491"/>
      <c r="N882" s="1491"/>
    </row>
    <row r="883" spans="1:14" ht="15.75" customHeight="1">
      <c r="A883" s="1491"/>
      <c r="B883" s="1491"/>
      <c r="C883" s="1491"/>
      <c r="D883" s="1491"/>
      <c r="E883" s="1491"/>
      <c r="F883" s="1491"/>
      <c r="G883" s="1491"/>
      <c r="H883" s="1491"/>
      <c r="I883" s="1491"/>
      <c r="J883" s="1491"/>
      <c r="K883" s="1491"/>
      <c r="L883" s="1491"/>
      <c r="M883" s="1491"/>
      <c r="N883" s="1491"/>
    </row>
    <row r="884" spans="1:14" ht="15.75" customHeight="1">
      <c r="A884" s="1491"/>
      <c r="B884" s="1491"/>
      <c r="C884" s="1491"/>
      <c r="D884" s="1491"/>
      <c r="E884" s="1491"/>
      <c r="F884" s="1491"/>
      <c r="G884" s="1491"/>
      <c r="H884" s="1491"/>
      <c r="I884" s="1491"/>
      <c r="J884" s="1491"/>
      <c r="K884" s="1491"/>
      <c r="L884" s="1491"/>
      <c r="M884" s="1491"/>
      <c r="N884" s="1491"/>
    </row>
    <row r="885" spans="1:14" ht="15.75" customHeight="1">
      <c r="A885" s="1491"/>
      <c r="B885" s="1491"/>
      <c r="C885" s="1491"/>
      <c r="D885" s="1491"/>
      <c r="E885" s="1491"/>
      <c r="F885" s="1491"/>
      <c r="G885" s="1491"/>
      <c r="H885" s="1491"/>
      <c r="I885" s="1491"/>
      <c r="J885" s="1491"/>
      <c r="K885" s="1491"/>
      <c r="L885" s="1491"/>
      <c r="M885" s="1491"/>
      <c r="N885" s="1491"/>
    </row>
    <row r="886" spans="1:14" ht="15.75" customHeight="1">
      <c r="A886" s="1491"/>
      <c r="B886" s="1491"/>
      <c r="C886" s="1491"/>
      <c r="D886" s="1491"/>
      <c r="E886" s="1491"/>
      <c r="F886" s="1491"/>
      <c r="G886" s="1491"/>
      <c r="H886" s="1491"/>
      <c r="I886" s="1491"/>
      <c r="J886" s="1491"/>
      <c r="K886" s="1491"/>
      <c r="L886" s="1491"/>
      <c r="M886" s="1491"/>
      <c r="N886" s="1491"/>
    </row>
    <row r="887" spans="1:14" ht="15.75" customHeight="1">
      <c r="A887" s="1491"/>
      <c r="B887" s="1491"/>
      <c r="C887" s="1491"/>
      <c r="D887" s="1491"/>
      <c r="E887" s="1491"/>
      <c r="F887" s="1491"/>
      <c r="G887" s="1491"/>
      <c r="H887" s="1491"/>
      <c r="I887" s="1491"/>
      <c r="J887" s="1491"/>
      <c r="K887" s="1491"/>
      <c r="L887" s="1491"/>
      <c r="M887" s="1491"/>
      <c r="N887" s="1491"/>
    </row>
    <row r="888" spans="1:14" ht="15.75" customHeight="1">
      <c r="A888" s="1491"/>
      <c r="B888" s="1491"/>
      <c r="C888" s="1491"/>
      <c r="D888" s="1491"/>
      <c r="E888" s="1491"/>
      <c r="F888" s="1491"/>
      <c r="G888" s="1491"/>
      <c r="H888" s="1491"/>
      <c r="I888" s="1491"/>
      <c r="J888" s="1491"/>
      <c r="K888" s="1491"/>
      <c r="L888" s="1491"/>
      <c r="M888" s="1491"/>
      <c r="N888" s="1491"/>
    </row>
    <row r="889" spans="1:14" ht="15.75" customHeight="1">
      <c r="A889" s="1491"/>
      <c r="B889" s="1491"/>
      <c r="C889" s="1491"/>
      <c r="D889" s="1491"/>
      <c r="E889" s="1491"/>
      <c r="F889" s="1491"/>
      <c r="G889" s="1491"/>
      <c r="H889" s="1491"/>
      <c r="I889" s="1491"/>
      <c r="J889" s="1491"/>
      <c r="K889" s="1491"/>
      <c r="L889" s="1491"/>
      <c r="M889" s="1491"/>
      <c r="N889" s="1491"/>
    </row>
    <row r="890" spans="1:14" ht="15.75" customHeight="1">
      <c r="A890" s="1491"/>
      <c r="B890" s="1491"/>
      <c r="C890" s="1491"/>
      <c r="D890" s="1491"/>
      <c r="E890" s="1491"/>
      <c r="F890" s="1491"/>
      <c r="G890" s="1491"/>
      <c r="H890" s="1491"/>
      <c r="I890" s="1491"/>
      <c r="J890" s="1491"/>
      <c r="K890" s="1491"/>
      <c r="L890" s="1491"/>
      <c r="M890" s="1491"/>
      <c r="N890" s="1491"/>
    </row>
    <row r="891" spans="1:14" ht="15.75" customHeight="1">
      <c r="A891" s="1491"/>
      <c r="B891" s="1491"/>
      <c r="C891" s="1491"/>
      <c r="D891" s="1491"/>
      <c r="E891" s="1491"/>
      <c r="F891" s="1491"/>
      <c r="G891" s="1491"/>
      <c r="H891" s="1491"/>
      <c r="I891" s="1491"/>
      <c r="J891" s="1491"/>
      <c r="K891" s="1491"/>
      <c r="L891" s="1491"/>
      <c r="M891" s="1491"/>
      <c r="N891" s="1491"/>
    </row>
    <row r="892" spans="1:14" ht="15.75" customHeight="1">
      <c r="A892" s="1491"/>
      <c r="B892" s="1491"/>
      <c r="C892" s="1491"/>
      <c r="D892" s="1491"/>
      <c r="E892" s="1491"/>
      <c r="F892" s="1491"/>
      <c r="G892" s="1491"/>
      <c r="H892" s="1491"/>
      <c r="I892" s="1491"/>
      <c r="J892" s="1491"/>
      <c r="K892" s="1491"/>
      <c r="L892" s="1491"/>
      <c r="M892" s="1491"/>
      <c r="N892" s="1491"/>
    </row>
    <row r="893" spans="1:14" ht="15.75" customHeight="1">
      <c r="A893" s="1491"/>
      <c r="B893" s="1491"/>
      <c r="C893" s="1491"/>
      <c r="D893" s="1491"/>
      <c r="E893" s="1491"/>
      <c r="F893" s="1491"/>
      <c r="G893" s="1491"/>
      <c r="H893" s="1491"/>
      <c r="I893" s="1491"/>
      <c r="J893" s="1491"/>
      <c r="K893" s="1491"/>
      <c r="L893" s="1491"/>
      <c r="M893" s="1491"/>
      <c r="N893" s="1491"/>
    </row>
    <row r="894" spans="1:14" ht="15.75" customHeight="1">
      <c r="A894" s="1491"/>
      <c r="B894" s="1491"/>
      <c r="C894" s="1491"/>
      <c r="D894" s="1491"/>
      <c r="E894" s="1491"/>
      <c r="F894" s="1491"/>
      <c r="G894" s="1491"/>
      <c r="H894" s="1491"/>
      <c r="I894" s="1491"/>
      <c r="J894" s="1491"/>
      <c r="K894" s="1491"/>
      <c r="L894" s="1491"/>
      <c r="M894" s="1491"/>
      <c r="N894" s="1491"/>
    </row>
    <row r="895" spans="1:14" ht="15.75" customHeight="1">
      <c r="A895" s="1491"/>
      <c r="B895" s="1491"/>
      <c r="C895" s="1491"/>
      <c r="D895" s="1491"/>
      <c r="E895" s="1491"/>
      <c r="F895" s="1491"/>
      <c r="G895" s="1491"/>
      <c r="H895" s="1491"/>
      <c r="I895" s="1491"/>
      <c r="J895" s="1491"/>
      <c r="K895" s="1491"/>
      <c r="L895" s="1491"/>
      <c r="M895" s="1491"/>
      <c r="N895" s="1491"/>
    </row>
    <row r="896" spans="1:14" ht="15.75" customHeight="1">
      <c r="A896" s="1491"/>
      <c r="B896" s="1491"/>
      <c r="C896" s="1491"/>
      <c r="D896" s="1491"/>
      <c r="E896" s="1491"/>
      <c r="F896" s="1491"/>
      <c r="G896" s="1491"/>
      <c r="H896" s="1491"/>
      <c r="I896" s="1491"/>
      <c r="J896" s="1491"/>
      <c r="K896" s="1491"/>
      <c r="L896" s="1491"/>
      <c r="M896" s="1491"/>
      <c r="N896" s="1491"/>
    </row>
    <row r="897" spans="1:14" ht="15.75" customHeight="1">
      <c r="A897" s="1491"/>
      <c r="B897" s="1491"/>
      <c r="C897" s="1491"/>
      <c r="D897" s="1491"/>
      <c r="E897" s="1491"/>
      <c r="F897" s="1491"/>
      <c r="G897" s="1491"/>
      <c r="H897" s="1491"/>
      <c r="I897" s="1491"/>
      <c r="J897" s="1491"/>
      <c r="K897" s="1491"/>
      <c r="L897" s="1491"/>
      <c r="M897" s="1491"/>
      <c r="N897" s="1491"/>
    </row>
    <row r="898" spans="1:14" ht="15.75" customHeight="1">
      <c r="A898" s="1491"/>
      <c r="B898" s="1491"/>
      <c r="C898" s="1491"/>
      <c r="D898" s="1491"/>
      <c r="E898" s="1491"/>
      <c r="F898" s="1491"/>
      <c r="G898" s="1491"/>
      <c r="H898" s="1491"/>
      <c r="I898" s="1491"/>
      <c r="J898" s="1491"/>
      <c r="K898" s="1491"/>
      <c r="L898" s="1491"/>
      <c r="M898" s="1491"/>
      <c r="N898" s="1491"/>
    </row>
    <row r="899" spans="1:14" ht="15.75" customHeight="1">
      <c r="A899" s="1491"/>
      <c r="B899" s="1491"/>
      <c r="C899" s="1491"/>
      <c r="D899" s="1491"/>
      <c r="E899" s="1491"/>
      <c r="F899" s="1491"/>
      <c r="G899" s="1491"/>
      <c r="H899" s="1491"/>
      <c r="I899" s="1491"/>
      <c r="J899" s="1491"/>
      <c r="K899" s="1491"/>
      <c r="L899" s="1491"/>
      <c r="M899" s="1491"/>
      <c r="N899" s="1491"/>
    </row>
    <row r="900" spans="1:14" ht="15.75" customHeight="1">
      <c r="A900" s="1491"/>
      <c r="B900" s="1491"/>
      <c r="C900" s="1491"/>
      <c r="D900" s="1491"/>
      <c r="E900" s="1491"/>
      <c r="F900" s="1491"/>
      <c r="G900" s="1491"/>
      <c r="H900" s="1491"/>
      <c r="I900" s="1491"/>
      <c r="J900" s="1491"/>
      <c r="K900" s="1491"/>
      <c r="L900" s="1491"/>
      <c r="M900" s="1491"/>
      <c r="N900" s="1491"/>
    </row>
    <row r="901" spans="1:14" ht="15.75" customHeight="1">
      <c r="A901" s="1491"/>
      <c r="B901" s="1491"/>
      <c r="C901" s="1491"/>
      <c r="D901" s="1491"/>
      <c r="E901" s="1491"/>
      <c r="F901" s="1491"/>
      <c r="G901" s="1491"/>
      <c r="H901" s="1491"/>
      <c r="I901" s="1491"/>
      <c r="J901" s="1491"/>
      <c r="K901" s="1491"/>
      <c r="L901" s="1491"/>
      <c r="M901" s="1491"/>
      <c r="N901" s="1491"/>
    </row>
    <row r="902" spans="1:14" ht="15.75" customHeight="1">
      <c r="A902" s="1491"/>
      <c r="B902" s="1491"/>
      <c r="C902" s="1491"/>
      <c r="D902" s="1491"/>
      <c r="E902" s="1491"/>
      <c r="F902" s="1491"/>
      <c r="G902" s="1491"/>
      <c r="H902" s="1491"/>
      <c r="I902" s="1491"/>
      <c r="J902" s="1491"/>
      <c r="K902" s="1491"/>
      <c r="L902" s="1491"/>
      <c r="M902" s="1491"/>
      <c r="N902" s="1491"/>
    </row>
    <row r="903" spans="1:14" ht="15.75" customHeight="1">
      <c r="A903" s="1491"/>
      <c r="B903" s="1491"/>
      <c r="C903" s="1491"/>
      <c r="D903" s="1491"/>
      <c r="E903" s="1491"/>
      <c r="F903" s="1491"/>
      <c r="G903" s="1491"/>
      <c r="H903" s="1491"/>
      <c r="I903" s="1491"/>
      <c r="J903" s="1491"/>
      <c r="K903" s="1491"/>
      <c r="L903" s="1491"/>
      <c r="M903" s="1491"/>
      <c r="N903" s="1491"/>
    </row>
    <row r="904" spans="1:14" ht="15.75" customHeight="1">
      <c r="A904" s="1491"/>
      <c r="B904" s="1491"/>
      <c r="C904" s="1491"/>
      <c r="D904" s="1491"/>
      <c r="E904" s="1491"/>
      <c r="F904" s="1491"/>
      <c r="G904" s="1491"/>
      <c r="H904" s="1491"/>
      <c r="I904" s="1491"/>
      <c r="J904" s="1491"/>
      <c r="K904" s="1491"/>
      <c r="L904" s="1491"/>
      <c r="M904" s="1491"/>
      <c r="N904" s="1491"/>
    </row>
    <row r="905" spans="1:14" ht="15.75" customHeight="1">
      <c r="A905" s="1491"/>
      <c r="B905" s="1491"/>
      <c r="C905" s="1491"/>
      <c r="D905" s="1491"/>
      <c r="E905" s="1491"/>
      <c r="F905" s="1491"/>
      <c r="G905" s="1491"/>
      <c r="H905" s="1491"/>
      <c r="I905" s="1491"/>
      <c r="J905" s="1491"/>
      <c r="K905" s="1491"/>
      <c r="L905" s="1491"/>
      <c r="M905" s="1491"/>
      <c r="N905" s="1491"/>
    </row>
    <row r="906" spans="1:14" ht="15.75" customHeight="1">
      <c r="A906" s="1491"/>
      <c r="B906" s="1491"/>
      <c r="C906" s="1491"/>
      <c r="D906" s="1491"/>
      <c r="E906" s="1491"/>
      <c r="F906" s="1491"/>
      <c r="G906" s="1491"/>
      <c r="H906" s="1491"/>
      <c r="I906" s="1491"/>
      <c r="J906" s="1491"/>
      <c r="K906" s="1491"/>
      <c r="L906" s="1491"/>
      <c r="M906" s="1491"/>
      <c r="N906" s="1491"/>
    </row>
    <row r="907" spans="1:14" ht="15.75" customHeight="1">
      <c r="A907" s="1491"/>
      <c r="B907" s="1491"/>
      <c r="C907" s="1491"/>
      <c r="D907" s="1491"/>
      <c r="E907" s="1491"/>
      <c r="F907" s="1491"/>
      <c r="G907" s="1491"/>
      <c r="H907" s="1491"/>
      <c r="I907" s="1491"/>
      <c r="J907" s="1491"/>
      <c r="K907" s="1491"/>
      <c r="L907" s="1491"/>
      <c r="M907" s="1491"/>
      <c r="N907" s="1491"/>
    </row>
    <row r="908" spans="1:14" ht="15.75" customHeight="1">
      <c r="A908" s="1491"/>
      <c r="B908" s="1491"/>
      <c r="C908" s="1491"/>
      <c r="D908" s="1491"/>
      <c r="E908" s="1491"/>
      <c r="F908" s="1491"/>
      <c r="G908" s="1491"/>
      <c r="H908" s="1491"/>
      <c r="I908" s="1491"/>
      <c r="J908" s="1491"/>
      <c r="K908" s="1491"/>
      <c r="L908" s="1491"/>
      <c r="M908" s="1491"/>
      <c r="N908" s="1491"/>
    </row>
    <row r="909" spans="1:14" ht="15.75" customHeight="1">
      <c r="A909" s="1491"/>
      <c r="B909" s="1491"/>
      <c r="C909" s="1491"/>
      <c r="D909" s="1491"/>
      <c r="E909" s="1491"/>
      <c r="F909" s="1491"/>
      <c r="G909" s="1491"/>
      <c r="H909" s="1491"/>
      <c r="I909" s="1491"/>
      <c r="J909" s="1491"/>
      <c r="K909" s="1491"/>
      <c r="L909" s="1491"/>
      <c r="M909" s="1491"/>
      <c r="N909" s="1491"/>
    </row>
    <row r="910" spans="1:14" ht="15.75" customHeight="1">
      <c r="A910" s="1491"/>
      <c r="B910" s="1491"/>
      <c r="C910" s="1491"/>
      <c r="D910" s="1491"/>
      <c r="E910" s="1491"/>
      <c r="F910" s="1491"/>
      <c r="G910" s="1491"/>
      <c r="H910" s="1491"/>
      <c r="I910" s="1491"/>
      <c r="J910" s="1491"/>
      <c r="K910" s="1491"/>
      <c r="L910" s="1491"/>
      <c r="M910" s="1491"/>
      <c r="N910" s="1491"/>
    </row>
    <row r="911" spans="1:14" ht="15.75" customHeight="1">
      <c r="A911" s="1491"/>
      <c r="B911" s="1491"/>
      <c r="C911" s="1491"/>
      <c r="D911" s="1491"/>
      <c r="E911" s="1491"/>
      <c r="F911" s="1491"/>
      <c r="G911" s="1491"/>
      <c r="H911" s="1491"/>
      <c r="I911" s="1491"/>
      <c r="J911" s="1491"/>
      <c r="K911" s="1491"/>
      <c r="L911" s="1491"/>
      <c r="M911" s="1491"/>
      <c r="N911" s="1491"/>
    </row>
    <row r="912" spans="1:14" ht="15.75" customHeight="1">
      <c r="A912" s="1491"/>
      <c r="B912" s="1491"/>
      <c r="C912" s="1491"/>
      <c r="D912" s="1491"/>
      <c r="E912" s="1491"/>
      <c r="F912" s="1491"/>
      <c r="G912" s="1491"/>
      <c r="H912" s="1491"/>
      <c r="I912" s="1491"/>
      <c r="J912" s="1491"/>
      <c r="K912" s="1491"/>
      <c r="L912" s="1491"/>
      <c r="M912" s="1491"/>
      <c r="N912" s="1491"/>
    </row>
    <row r="913" spans="1:14" ht="15.75" customHeight="1">
      <c r="A913" s="1491"/>
      <c r="B913" s="1491"/>
      <c r="C913" s="1491"/>
      <c r="D913" s="1491"/>
      <c r="E913" s="1491"/>
      <c r="F913" s="1491"/>
      <c r="G913" s="1491"/>
      <c r="H913" s="1491"/>
      <c r="I913" s="1491"/>
      <c r="J913" s="1491"/>
      <c r="K913" s="1491"/>
      <c r="L913" s="1491"/>
      <c r="M913" s="1491"/>
      <c r="N913" s="1491"/>
    </row>
    <row r="914" spans="1:14" ht="15.75" customHeight="1">
      <c r="A914" s="1491"/>
      <c r="B914" s="1491"/>
      <c r="C914" s="1491"/>
      <c r="D914" s="1491"/>
      <c r="E914" s="1491"/>
      <c r="F914" s="1491"/>
      <c r="G914" s="1491"/>
      <c r="H914" s="1491"/>
      <c r="I914" s="1491"/>
      <c r="J914" s="1491"/>
      <c r="K914" s="1491"/>
      <c r="L914" s="1491"/>
      <c r="M914" s="1491"/>
      <c r="N914" s="1491"/>
    </row>
    <row r="915" spans="1:14" ht="15.75" customHeight="1">
      <c r="A915" s="1491"/>
      <c r="B915" s="1491"/>
      <c r="C915" s="1491"/>
      <c r="D915" s="1491"/>
      <c r="E915" s="1491"/>
      <c r="F915" s="1491"/>
      <c r="G915" s="1491"/>
      <c r="H915" s="1491"/>
      <c r="I915" s="1491"/>
      <c r="J915" s="1491"/>
      <c r="K915" s="1491"/>
      <c r="L915" s="1491"/>
      <c r="M915" s="1491"/>
      <c r="N915" s="1491"/>
    </row>
    <row r="916" spans="1:14" ht="15.75" customHeight="1">
      <c r="A916" s="1491"/>
      <c r="B916" s="1491"/>
      <c r="C916" s="1491"/>
      <c r="D916" s="1491"/>
      <c r="E916" s="1491"/>
      <c r="F916" s="1491"/>
      <c r="G916" s="1491"/>
      <c r="H916" s="1491"/>
      <c r="I916" s="1491"/>
      <c r="J916" s="1491"/>
      <c r="K916" s="1491"/>
      <c r="L916" s="1491"/>
      <c r="M916" s="1491"/>
      <c r="N916" s="1491"/>
    </row>
    <row r="917" spans="1:14" ht="15.75" customHeight="1">
      <c r="A917" s="1491"/>
      <c r="B917" s="1491"/>
      <c r="C917" s="1491"/>
      <c r="D917" s="1491"/>
      <c r="E917" s="1491"/>
      <c r="F917" s="1491"/>
      <c r="G917" s="1491"/>
      <c r="H917" s="1491"/>
      <c r="I917" s="1491"/>
      <c r="J917" s="1491"/>
      <c r="K917" s="1491"/>
      <c r="L917" s="1491"/>
      <c r="M917" s="1491"/>
      <c r="N917" s="1491"/>
    </row>
    <row r="918" spans="1:14" ht="15.75" customHeight="1">
      <c r="A918" s="1491"/>
      <c r="B918" s="1491"/>
      <c r="C918" s="1491"/>
      <c r="D918" s="1491"/>
      <c r="E918" s="1491"/>
      <c r="F918" s="1491"/>
      <c r="G918" s="1491"/>
      <c r="H918" s="1491"/>
      <c r="I918" s="1491"/>
      <c r="J918" s="1491"/>
      <c r="K918" s="1491"/>
      <c r="L918" s="1491"/>
      <c r="M918" s="1491"/>
      <c r="N918" s="1491"/>
    </row>
    <row r="919" spans="1:14" ht="15.75" customHeight="1">
      <c r="A919" s="1491"/>
      <c r="B919" s="1491"/>
      <c r="C919" s="1491"/>
      <c r="D919" s="1491"/>
      <c r="E919" s="1491"/>
      <c r="F919" s="1491"/>
      <c r="G919" s="1491"/>
      <c r="H919" s="1491"/>
      <c r="I919" s="1491"/>
      <c r="J919" s="1491"/>
      <c r="K919" s="1491"/>
      <c r="L919" s="1491"/>
      <c r="M919" s="1491"/>
      <c r="N919" s="1491"/>
    </row>
    <row r="920" spans="1:14" ht="15.75" customHeight="1">
      <c r="A920" s="1491"/>
      <c r="B920" s="1491"/>
      <c r="C920" s="1491"/>
      <c r="D920" s="1491"/>
      <c r="E920" s="1491"/>
      <c r="F920" s="1491"/>
      <c r="G920" s="1491"/>
      <c r="H920" s="1491"/>
      <c r="I920" s="1491"/>
      <c r="J920" s="1491"/>
      <c r="K920" s="1491"/>
      <c r="L920" s="1491"/>
      <c r="M920" s="1491"/>
      <c r="N920" s="1491"/>
    </row>
    <row r="921" spans="1:14" ht="15.75" customHeight="1">
      <c r="A921" s="1491"/>
      <c r="B921" s="1491"/>
      <c r="C921" s="1491"/>
      <c r="D921" s="1491"/>
      <c r="E921" s="1491"/>
      <c r="F921" s="1491"/>
      <c r="G921" s="1491"/>
      <c r="H921" s="1491"/>
      <c r="I921" s="1491"/>
      <c r="J921" s="1491"/>
      <c r="K921" s="1491"/>
      <c r="L921" s="1491"/>
      <c r="M921" s="1491"/>
      <c r="N921" s="1491"/>
    </row>
    <row r="922" spans="1:14" ht="15.75" customHeight="1">
      <c r="A922" s="1491"/>
      <c r="B922" s="1491"/>
      <c r="C922" s="1491"/>
      <c r="D922" s="1491"/>
      <c r="E922" s="1491"/>
      <c r="F922" s="1491"/>
      <c r="G922" s="1491"/>
      <c r="H922" s="1491"/>
      <c r="I922" s="1491"/>
      <c r="J922" s="1491"/>
      <c r="K922" s="1491"/>
      <c r="L922" s="1491"/>
      <c r="M922" s="1491"/>
      <c r="N922" s="1491"/>
    </row>
    <row r="923" spans="1:14" ht="15.75" customHeight="1">
      <c r="A923" s="1491"/>
      <c r="B923" s="1491"/>
      <c r="C923" s="1491"/>
      <c r="D923" s="1491"/>
      <c r="E923" s="1491"/>
      <c r="F923" s="1491"/>
      <c r="G923" s="1491"/>
      <c r="H923" s="1491"/>
      <c r="I923" s="1491"/>
      <c r="J923" s="1491"/>
      <c r="K923" s="1491"/>
      <c r="L923" s="1491"/>
      <c r="M923" s="1491"/>
      <c r="N923" s="1491"/>
    </row>
    <row r="924" spans="1:14" ht="15.75" customHeight="1">
      <c r="A924" s="1491"/>
      <c r="B924" s="1491"/>
      <c r="C924" s="1491"/>
      <c r="D924" s="1491"/>
      <c r="E924" s="1491"/>
      <c r="F924" s="1491"/>
      <c r="G924" s="1491"/>
      <c r="H924" s="1491"/>
      <c r="I924" s="1491"/>
      <c r="J924" s="1491"/>
      <c r="K924" s="1491"/>
      <c r="L924" s="1491"/>
      <c r="M924" s="1491"/>
      <c r="N924" s="1491"/>
    </row>
    <row r="925" spans="1:14" ht="15.75" customHeight="1">
      <c r="A925" s="1491"/>
      <c r="B925" s="1491"/>
      <c r="C925" s="1491"/>
      <c r="D925" s="1491"/>
      <c r="E925" s="1491"/>
      <c r="F925" s="1491"/>
      <c r="G925" s="1491"/>
      <c r="H925" s="1491"/>
      <c r="I925" s="1491"/>
      <c r="J925" s="1491"/>
      <c r="K925" s="1491"/>
      <c r="L925" s="1491"/>
      <c r="M925" s="1491"/>
      <c r="N925" s="1491"/>
    </row>
    <row r="926" spans="1:14" ht="15.75" customHeight="1">
      <c r="A926" s="1491"/>
      <c r="B926" s="1491"/>
      <c r="C926" s="1491"/>
      <c r="D926" s="1491"/>
      <c r="E926" s="1491"/>
      <c r="F926" s="1491"/>
      <c r="G926" s="1491"/>
      <c r="H926" s="1491"/>
      <c r="I926" s="1491"/>
      <c r="J926" s="1491"/>
      <c r="K926" s="1491"/>
      <c r="L926" s="1491"/>
      <c r="M926" s="1491"/>
      <c r="N926" s="1491"/>
    </row>
    <row r="927" spans="1:14" ht="15.75" customHeight="1">
      <c r="A927" s="1491"/>
      <c r="B927" s="1491"/>
      <c r="C927" s="1491"/>
      <c r="D927" s="1491"/>
      <c r="E927" s="1491"/>
      <c r="F927" s="1491"/>
      <c r="G927" s="1491"/>
      <c r="H927" s="1491"/>
      <c r="I927" s="1491"/>
      <c r="J927" s="1491"/>
      <c r="K927" s="1491"/>
      <c r="L927" s="1491"/>
      <c r="M927" s="1491"/>
      <c r="N927" s="1491"/>
    </row>
    <row r="928" spans="1:14" ht="15.75" customHeight="1">
      <c r="A928" s="1491"/>
      <c r="B928" s="1491"/>
      <c r="C928" s="1491"/>
      <c r="D928" s="1491"/>
      <c r="E928" s="1491"/>
      <c r="F928" s="1491"/>
      <c r="G928" s="1491"/>
      <c r="H928" s="1491"/>
      <c r="I928" s="1491"/>
      <c r="J928" s="1491"/>
      <c r="K928" s="1491"/>
      <c r="L928" s="1491"/>
      <c r="M928" s="1491"/>
      <c r="N928" s="1491"/>
    </row>
    <row r="929" spans="1:14" ht="15.75" customHeight="1">
      <c r="A929" s="1491"/>
      <c r="B929" s="1491"/>
      <c r="C929" s="1491"/>
      <c r="D929" s="1491"/>
      <c r="E929" s="1491"/>
      <c r="F929" s="1491"/>
      <c r="G929" s="1491"/>
      <c r="H929" s="1491"/>
      <c r="I929" s="1491"/>
      <c r="J929" s="1491"/>
      <c r="K929" s="1491"/>
      <c r="L929" s="1491"/>
      <c r="M929" s="1491"/>
      <c r="N929" s="1491"/>
    </row>
    <row r="930" spans="1:14" ht="15.75" customHeight="1">
      <c r="A930" s="1491"/>
      <c r="B930" s="1491"/>
      <c r="C930" s="1491"/>
      <c r="D930" s="1491"/>
      <c r="E930" s="1491"/>
      <c r="F930" s="1491"/>
      <c r="G930" s="1491"/>
      <c r="H930" s="1491"/>
      <c r="I930" s="1491"/>
      <c r="J930" s="1491"/>
      <c r="K930" s="1491"/>
      <c r="L930" s="1491"/>
      <c r="M930" s="1491"/>
      <c r="N930" s="1491"/>
    </row>
    <row r="931" spans="1:14" ht="15.75" customHeight="1">
      <c r="A931" s="1491"/>
      <c r="B931" s="1491"/>
      <c r="C931" s="1491"/>
      <c r="D931" s="1491"/>
      <c r="E931" s="1491"/>
      <c r="F931" s="1491"/>
      <c r="G931" s="1491"/>
      <c r="H931" s="1491"/>
      <c r="I931" s="1491"/>
      <c r="J931" s="1491"/>
      <c r="K931" s="1491"/>
      <c r="L931" s="1491"/>
      <c r="M931" s="1491"/>
      <c r="N931" s="1491"/>
    </row>
    <row r="932" spans="1:14" ht="15.75" customHeight="1">
      <c r="A932" s="1491"/>
      <c r="B932" s="1491"/>
      <c r="C932" s="1491"/>
      <c r="D932" s="1491"/>
      <c r="E932" s="1491"/>
      <c r="F932" s="1491"/>
      <c r="G932" s="1491"/>
      <c r="H932" s="1491"/>
      <c r="I932" s="1491"/>
      <c r="J932" s="1491"/>
      <c r="K932" s="1491"/>
      <c r="L932" s="1491"/>
      <c r="M932" s="1491"/>
      <c r="N932" s="1491"/>
    </row>
    <row r="933" spans="1:14" ht="15.75" customHeight="1">
      <c r="A933" s="1491"/>
      <c r="B933" s="1491"/>
      <c r="C933" s="1491"/>
      <c r="D933" s="1491"/>
      <c r="E933" s="1491"/>
      <c r="F933" s="1491"/>
      <c r="G933" s="1491"/>
      <c r="H933" s="1491"/>
      <c r="I933" s="1491"/>
      <c r="J933" s="1491"/>
      <c r="K933" s="1491"/>
      <c r="L933" s="1491"/>
      <c r="M933" s="1491"/>
      <c r="N933" s="1491"/>
    </row>
    <row r="934" spans="1:14" ht="15.75" customHeight="1">
      <c r="A934" s="1491"/>
      <c r="B934" s="1491"/>
      <c r="C934" s="1491"/>
      <c r="D934" s="1491"/>
      <c r="E934" s="1491"/>
      <c r="F934" s="1491"/>
      <c r="G934" s="1491"/>
      <c r="H934" s="1491"/>
      <c r="I934" s="1491"/>
      <c r="J934" s="1491"/>
      <c r="K934" s="1491"/>
      <c r="L934" s="1491"/>
      <c r="M934" s="1491"/>
      <c r="N934" s="1491"/>
    </row>
    <row r="935" spans="1:14" ht="15.75" customHeight="1">
      <c r="A935" s="1491"/>
      <c r="B935" s="1491"/>
      <c r="C935" s="1491"/>
      <c r="D935" s="1491"/>
      <c r="E935" s="1491"/>
      <c r="F935" s="1491"/>
      <c r="G935" s="1491"/>
      <c r="H935" s="1491"/>
      <c r="I935" s="1491"/>
      <c r="J935" s="1491"/>
      <c r="K935" s="1491"/>
      <c r="L935" s="1491"/>
      <c r="M935" s="1491"/>
      <c r="N935" s="1491"/>
    </row>
    <row r="936" spans="1:14" ht="15.75" customHeight="1">
      <c r="A936" s="1491"/>
      <c r="B936" s="1491"/>
      <c r="C936" s="1491"/>
      <c r="D936" s="1491"/>
      <c r="E936" s="1491"/>
      <c r="F936" s="1491"/>
      <c r="G936" s="1491"/>
      <c r="H936" s="1491"/>
      <c r="I936" s="1491"/>
      <c r="J936" s="1491"/>
      <c r="K936" s="1491"/>
      <c r="L936" s="1491"/>
      <c r="M936" s="1491"/>
      <c r="N936" s="1491"/>
    </row>
    <row r="937" spans="1:14" ht="15.75" customHeight="1">
      <c r="A937" s="1491"/>
      <c r="B937" s="1491"/>
      <c r="C937" s="1491"/>
      <c r="D937" s="1491"/>
      <c r="E937" s="1491"/>
      <c r="F937" s="1491"/>
      <c r="G937" s="1491"/>
      <c r="H937" s="1491"/>
      <c r="I937" s="1491"/>
      <c r="J937" s="1491"/>
      <c r="K937" s="1491"/>
      <c r="L937" s="1491"/>
      <c r="M937" s="1491"/>
      <c r="N937" s="1491"/>
    </row>
    <row r="938" spans="1:14" ht="15.75" customHeight="1">
      <c r="A938" s="1491"/>
      <c r="B938" s="1491"/>
      <c r="C938" s="1491"/>
      <c r="D938" s="1491"/>
      <c r="E938" s="1491"/>
      <c r="F938" s="1491"/>
      <c r="G938" s="1491"/>
      <c r="H938" s="1491"/>
      <c r="I938" s="1491"/>
      <c r="J938" s="1491"/>
      <c r="K938" s="1491"/>
      <c r="L938" s="1491"/>
      <c r="M938" s="1491"/>
      <c r="N938" s="1491"/>
    </row>
    <row r="939" spans="1:14" ht="15.75" customHeight="1">
      <c r="A939" s="1491"/>
      <c r="B939" s="1491"/>
      <c r="C939" s="1491"/>
      <c r="D939" s="1491"/>
      <c r="E939" s="1491"/>
      <c r="F939" s="1491"/>
      <c r="G939" s="1491"/>
      <c r="H939" s="1491"/>
      <c r="I939" s="1491"/>
      <c r="J939" s="1491"/>
      <c r="K939" s="1491"/>
      <c r="L939" s="1491"/>
      <c r="M939" s="1491"/>
      <c r="N939" s="1491"/>
    </row>
    <row r="940" spans="1:14" ht="15.75" customHeight="1">
      <c r="A940" s="1491"/>
      <c r="B940" s="1491"/>
      <c r="C940" s="1491"/>
      <c r="D940" s="1491"/>
      <c r="E940" s="1491"/>
      <c r="F940" s="1491"/>
      <c r="G940" s="1491"/>
      <c r="H940" s="1491"/>
      <c r="I940" s="1491"/>
      <c r="J940" s="1491"/>
      <c r="K940" s="1491"/>
      <c r="L940" s="1491"/>
      <c r="M940" s="1491"/>
      <c r="N940" s="1491"/>
    </row>
    <row r="941" spans="1:14" ht="15.75" customHeight="1">
      <c r="A941" s="1491"/>
      <c r="B941" s="1491"/>
      <c r="C941" s="1491"/>
      <c r="D941" s="1491"/>
      <c r="E941" s="1491"/>
      <c r="F941" s="1491"/>
      <c r="G941" s="1491"/>
      <c r="H941" s="1491"/>
      <c r="I941" s="1491"/>
      <c r="J941" s="1491"/>
      <c r="K941" s="1491"/>
      <c r="L941" s="1491"/>
      <c r="M941" s="1491"/>
      <c r="N941" s="1491"/>
    </row>
    <row r="942" spans="1:14" ht="15.75" customHeight="1">
      <c r="A942" s="1491"/>
      <c r="B942" s="1491"/>
      <c r="C942" s="1491"/>
      <c r="D942" s="1491"/>
      <c r="E942" s="1491"/>
      <c r="F942" s="1491"/>
      <c r="G942" s="1491"/>
      <c r="H942" s="1491"/>
      <c r="I942" s="1491"/>
      <c r="J942" s="1491"/>
      <c r="K942" s="1491"/>
      <c r="L942" s="1491"/>
      <c r="M942" s="1491"/>
      <c r="N942" s="1491"/>
    </row>
    <row r="943" spans="1:14" ht="15.75" customHeight="1">
      <c r="A943" s="1491"/>
      <c r="B943" s="1491"/>
      <c r="C943" s="1491"/>
      <c r="D943" s="1491"/>
      <c r="E943" s="1491"/>
      <c r="F943" s="1491"/>
      <c r="G943" s="1491"/>
      <c r="H943" s="1491"/>
      <c r="I943" s="1491"/>
      <c r="J943" s="1491"/>
      <c r="K943" s="1491"/>
      <c r="L943" s="1491"/>
      <c r="M943" s="1491"/>
      <c r="N943" s="1491"/>
    </row>
    <row r="944" spans="1:14" ht="15.75" customHeight="1">
      <c r="A944" s="1491"/>
      <c r="B944" s="1491"/>
      <c r="C944" s="1491"/>
      <c r="D944" s="1491"/>
      <c r="E944" s="1491"/>
      <c r="F944" s="1491"/>
      <c r="G944" s="1491"/>
      <c r="H944" s="1491"/>
      <c r="I944" s="1491"/>
      <c r="J944" s="1491"/>
      <c r="K944" s="1491"/>
      <c r="L944" s="1491"/>
      <c r="M944" s="1491"/>
      <c r="N944" s="1491"/>
    </row>
    <row r="945" spans="1:14" ht="15.75" customHeight="1">
      <c r="A945" s="1491"/>
      <c r="B945" s="1491"/>
      <c r="C945" s="1491"/>
      <c r="D945" s="1491"/>
      <c r="E945" s="1491"/>
      <c r="F945" s="1491"/>
      <c r="G945" s="1491"/>
      <c r="H945" s="1491"/>
      <c r="I945" s="1491"/>
      <c r="J945" s="1491"/>
      <c r="K945" s="1491"/>
      <c r="L945" s="1491"/>
      <c r="M945" s="1491"/>
      <c r="N945" s="1491"/>
    </row>
    <row r="946" spans="1:14" ht="15.75" customHeight="1">
      <c r="A946" s="1491"/>
      <c r="B946" s="1491"/>
      <c r="C946" s="1491"/>
      <c r="D946" s="1491"/>
      <c r="E946" s="1491"/>
      <c r="F946" s="1491"/>
      <c r="G946" s="1491"/>
      <c r="H946" s="1491"/>
      <c r="I946" s="1491"/>
      <c r="J946" s="1491"/>
      <c r="K946" s="1491"/>
      <c r="L946" s="1491"/>
      <c r="M946" s="1491"/>
      <c r="N946" s="1491"/>
    </row>
    <row r="947" spans="1:14" ht="15.75" customHeight="1">
      <c r="A947" s="1491"/>
      <c r="B947" s="1491"/>
      <c r="C947" s="1491"/>
      <c r="D947" s="1491"/>
      <c r="E947" s="1491"/>
      <c r="F947" s="1491"/>
      <c r="G947" s="1491"/>
      <c r="H947" s="1491"/>
      <c r="I947" s="1491"/>
      <c r="J947" s="1491"/>
      <c r="K947" s="1491"/>
      <c r="L947" s="1491"/>
      <c r="M947" s="1491"/>
      <c r="N947" s="1491"/>
    </row>
    <row r="948" spans="1:14" ht="15.75" customHeight="1">
      <c r="A948" s="1491"/>
      <c r="B948" s="1491"/>
      <c r="C948" s="1491"/>
      <c r="D948" s="1491"/>
      <c r="E948" s="1491"/>
      <c r="F948" s="1491"/>
      <c r="G948" s="1491"/>
      <c r="H948" s="1491"/>
      <c r="I948" s="1491"/>
      <c r="J948" s="1491"/>
      <c r="K948" s="1491"/>
      <c r="L948" s="1491"/>
      <c r="M948" s="1491"/>
      <c r="N948" s="1491"/>
    </row>
    <row r="949" spans="1:14" ht="15.75" customHeight="1">
      <c r="A949" s="1491"/>
      <c r="B949" s="1491"/>
      <c r="C949" s="1491"/>
      <c r="D949" s="1491"/>
      <c r="E949" s="1491"/>
      <c r="F949" s="1491"/>
      <c r="G949" s="1491"/>
      <c r="H949" s="1491"/>
      <c r="I949" s="1491"/>
      <c r="J949" s="1491"/>
      <c r="K949" s="1491"/>
      <c r="L949" s="1491"/>
      <c r="M949" s="1491"/>
      <c r="N949" s="1491"/>
    </row>
    <row r="950" spans="1:14" ht="15.75" customHeight="1">
      <c r="A950" s="1491"/>
      <c r="B950" s="1491"/>
      <c r="C950" s="1491"/>
      <c r="D950" s="1491"/>
      <c r="E950" s="1491"/>
      <c r="F950" s="1491"/>
      <c r="G950" s="1491"/>
      <c r="H950" s="1491"/>
      <c r="I950" s="1491"/>
      <c r="J950" s="1491"/>
      <c r="K950" s="1491"/>
      <c r="L950" s="1491"/>
      <c r="M950" s="1491"/>
      <c r="N950" s="1491"/>
    </row>
    <row r="951" spans="1:14" ht="15.75" customHeight="1">
      <c r="A951" s="1491"/>
      <c r="B951" s="1491"/>
      <c r="C951" s="1491"/>
      <c r="D951" s="1491"/>
      <c r="E951" s="1491"/>
      <c r="F951" s="1491"/>
      <c r="G951" s="1491"/>
      <c r="H951" s="1491"/>
      <c r="I951" s="1491"/>
      <c r="J951" s="1491"/>
      <c r="K951" s="1491"/>
      <c r="L951" s="1491"/>
      <c r="M951" s="1491"/>
      <c r="N951" s="1491"/>
    </row>
    <row r="952" spans="1:14" ht="15.75" customHeight="1">
      <c r="A952" s="1491"/>
      <c r="B952" s="1491"/>
      <c r="C952" s="1491"/>
      <c r="D952" s="1491"/>
      <c r="E952" s="1491"/>
      <c r="F952" s="1491"/>
      <c r="G952" s="1491"/>
      <c r="H952" s="1491"/>
      <c r="I952" s="1491"/>
      <c r="J952" s="1491"/>
      <c r="K952" s="1491"/>
      <c r="L952" s="1491"/>
      <c r="M952" s="1491"/>
      <c r="N952" s="1491"/>
    </row>
    <row r="953" spans="1:14" ht="15.75" customHeight="1">
      <c r="A953" s="1491"/>
      <c r="B953" s="1491"/>
      <c r="C953" s="1491"/>
      <c r="D953" s="1491"/>
      <c r="E953" s="1491"/>
      <c r="F953" s="1491"/>
      <c r="G953" s="1491"/>
      <c r="H953" s="1491"/>
      <c r="I953" s="1491"/>
      <c r="J953" s="1491"/>
      <c r="K953" s="1491"/>
      <c r="L953" s="1491"/>
      <c r="M953" s="1491"/>
      <c r="N953" s="1491"/>
    </row>
    <row r="954" spans="1:14" ht="15.75" customHeight="1">
      <c r="A954" s="1491"/>
      <c r="B954" s="1491"/>
      <c r="C954" s="1491"/>
      <c r="D954" s="1491"/>
      <c r="E954" s="1491"/>
      <c r="F954" s="1491"/>
      <c r="G954" s="1491"/>
      <c r="H954" s="1491"/>
      <c r="I954" s="1491"/>
      <c r="J954" s="1491"/>
      <c r="K954" s="1491"/>
      <c r="L954" s="1491"/>
      <c r="M954" s="1491"/>
      <c r="N954" s="1491"/>
    </row>
    <row r="955" spans="1:14" ht="15.75" customHeight="1">
      <c r="A955" s="1491"/>
      <c r="B955" s="1491"/>
      <c r="C955" s="1491"/>
      <c r="D955" s="1491"/>
      <c r="E955" s="1491"/>
      <c r="F955" s="1491"/>
      <c r="G955" s="1491"/>
      <c r="H955" s="1491"/>
      <c r="I955" s="1491"/>
      <c r="J955" s="1491"/>
      <c r="K955" s="1491"/>
      <c r="L955" s="1491"/>
      <c r="M955" s="1491"/>
      <c r="N955" s="1491"/>
    </row>
    <row r="956" spans="1:14" ht="15.75" customHeight="1">
      <c r="A956" s="1491"/>
      <c r="B956" s="1491"/>
      <c r="C956" s="1491"/>
      <c r="D956" s="1491"/>
      <c r="E956" s="1491"/>
      <c r="F956" s="1491"/>
      <c r="G956" s="1491"/>
      <c r="H956" s="1491"/>
      <c r="I956" s="1491"/>
      <c r="J956" s="1491"/>
      <c r="K956" s="1491"/>
      <c r="L956" s="1491"/>
      <c r="M956" s="1491"/>
      <c r="N956" s="1491"/>
    </row>
    <row r="957" spans="1:14" ht="15.75" customHeight="1">
      <c r="A957" s="1491"/>
      <c r="B957" s="1491"/>
      <c r="C957" s="1491"/>
      <c r="D957" s="1491"/>
      <c r="E957" s="1491"/>
      <c r="F957" s="1491"/>
      <c r="G957" s="1491"/>
      <c r="H957" s="1491"/>
      <c r="I957" s="1491"/>
      <c r="J957" s="1491"/>
      <c r="K957" s="1491"/>
      <c r="L957" s="1491"/>
      <c r="M957" s="1491"/>
      <c r="N957" s="1491"/>
    </row>
    <row r="958" spans="1:14" ht="15.75" customHeight="1">
      <c r="A958" s="1491"/>
      <c r="B958" s="1491"/>
      <c r="C958" s="1491"/>
      <c r="D958" s="1491"/>
      <c r="E958" s="1491"/>
      <c r="F958" s="1491"/>
      <c r="G958" s="1491"/>
      <c r="H958" s="1491"/>
      <c r="I958" s="1491"/>
      <c r="J958" s="1491"/>
      <c r="K958" s="1491"/>
      <c r="L958" s="1491"/>
      <c r="M958" s="1491"/>
      <c r="N958" s="1491"/>
    </row>
    <row r="959" spans="1:14" ht="15.75" customHeight="1">
      <c r="A959" s="1491"/>
      <c r="B959" s="1491"/>
      <c r="C959" s="1491"/>
      <c r="D959" s="1491"/>
      <c r="E959" s="1491"/>
      <c r="F959" s="1491"/>
      <c r="G959" s="1491"/>
      <c r="H959" s="1491"/>
      <c r="I959" s="1491"/>
      <c r="J959" s="1491"/>
      <c r="K959" s="1491"/>
      <c r="L959" s="1491"/>
      <c r="M959" s="1491"/>
      <c r="N959" s="1491"/>
    </row>
    <row r="960" spans="1:14" ht="15.75" customHeight="1">
      <c r="A960" s="1491"/>
      <c r="B960" s="1491"/>
      <c r="C960" s="1491"/>
      <c r="D960" s="1491"/>
      <c r="E960" s="1491"/>
      <c r="F960" s="1491"/>
      <c r="G960" s="1491"/>
      <c r="H960" s="1491"/>
      <c r="I960" s="1491"/>
      <c r="J960" s="1491"/>
      <c r="K960" s="1491"/>
      <c r="L960" s="1491"/>
      <c r="M960" s="1491"/>
      <c r="N960" s="1491"/>
    </row>
    <row r="961" spans="1:14" ht="15.75" customHeight="1">
      <c r="A961" s="1491"/>
      <c r="B961" s="1491"/>
      <c r="C961" s="1491"/>
      <c r="D961" s="1491"/>
      <c r="E961" s="1491"/>
      <c r="F961" s="1491"/>
      <c r="G961" s="1491"/>
      <c r="H961" s="1491"/>
      <c r="I961" s="1491"/>
      <c r="J961" s="1491"/>
      <c r="K961" s="1491"/>
      <c r="L961" s="1491"/>
      <c r="M961" s="1491"/>
      <c r="N961" s="1491"/>
    </row>
    <row r="962" spans="1:14" ht="15.75" customHeight="1">
      <c r="A962" s="1491"/>
      <c r="B962" s="1491"/>
      <c r="C962" s="1491"/>
      <c r="D962" s="1491"/>
      <c r="E962" s="1491"/>
      <c r="F962" s="1491"/>
      <c r="G962" s="1491"/>
      <c r="H962" s="1491"/>
      <c r="I962" s="1491"/>
      <c r="J962" s="1491"/>
      <c r="K962" s="1491"/>
      <c r="L962" s="1491"/>
      <c r="M962" s="1491"/>
      <c r="N962" s="1491"/>
    </row>
    <row r="963" spans="1:14" ht="15.75" customHeight="1">
      <c r="A963" s="1491"/>
      <c r="B963" s="1491"/>
      <c r="C963" s="1491"/>
      <c r="D963" s="1491"/>
      <c r="E963" s="1491"/>
      <c r="F963" s="1491"/>
      <c r="G963" s="1491"/>
      <c r="H963" s="1491"/>
      <c r="I963" s="1491"/>
      <c r="J963" s="1491"/>
      <c r="K963" s="1491"/>
      <c r="L963" s="1491"/>
      <c r="M963" s="1491"/>
      <c r="N963" s="1491"/>
    </row>
    <row r="964" spans="1:14" ht="15.75" customHeight="1">
      <c r="A964" s="1491"/>
      <c r="B964" s="1491"/>
      <c r="C964" s="1491"/>
      <c r="D964" s="1491"/>
      <c r="E964" s="1491"/>
      <c r="F964" s="1491"/>
      <c r="G964" s="1491"/>
      <c r="H964" s="1491"/>
      <c r="I964" s="1491"/>
      <c r="J964" s="1491"/>
      <c r="K964" s="1491"/>
      <c r="L964" s="1491"/>
      <c r="M964" s="1491"/>
      <c r="N964" s="1491"/>
    </row>
    <row r="965" spans="1:14" ht="15.75" customHeight="1">
      <c r="A965" s="1491"/>
      <c r="B965" s="1491"/>
      <c r="C965" s="1491"/>
      <c r="D965" s="1491"/>
      <c r="E965" s="1491"/>
      <c r="F965" s="1491"/>
      <c r="G965" s="1491"/>
      <c r="H965" s="1491"/>
      <c r="I965" s="1491"/>
      <c r="J965" s="1491"/>
      <c r="K965" s="1491"/>
      <c r="L965" s="1491"/>
      <c r="M965" s="1491"/>
      <c r="N965" s="1491"/>
    </row>
    <row r="966" spans="1:14" ht="15.75" customHeight="1">
      <c r="A966" s="1491"/>
      <c r="B966" s="1491"/>
      <c r="C966" s="1491"/>
      <c r="D966" s="1491"/>
      <c r="E966" s="1491"/>
      <c r="F966" s="1491"/>
      <c r="G966" s="1491"/>
      <c r="H966" s="1491"/>
      <c r="I966" s="1491"/>
      <c r="J966" s="1491"/>
      <c r="K966" s="1491"/>
      <c r="L966" s="1491"/>
      <c r="M966" s="1491"/>
      <c r="N966" s="1491"/>
    </row>
    <row r="967" spans="1:14" ht="15.75" customHeight="1">
      <c r="A967" s="1491"/>
      <c r="B967" s="1491"/>
      <c r="C967" s="1491"/>
      <c r="D967" s="1491"/>
      <c r="E967" s="1491"/>
      <c r="F967" s="1491"/>
      <c r="G967" s="1491"/>
      <c r="H967" s="1491"/>
      <c r="I967" s="1491"/>
      <c r="J967" s="1491"/>
      <c r="K967" s="1491"/>
      <c r="L967" s="1491"/>
      <c r="M967" s="1491"/>
      <c r="N967" s="1491"/>
    </row>
    <row r="968" spans="1:14" ht="15.75" customHeight="1">
      <c r="A968" s="1491"/>
      <c r="B968" s="1491"/>
      <c r="C968" s="1491"/>
      <c r="D968" s="1491"/>
      <c r="E968" s="1491"/>
      <c r="F968" s="1491"/>
      <c r="G968" s="1491"/>
      <c r="H968" s="1491"/>
      <c r="I968" s="1491"/>
      <c r="J968" s="1491"/>
      <c r="K968" s="1491"/>
      <c r="L968" s="1491"/>
      <c r="M968" s="1491"/>
      <c r="N968" s="1491"/>
    </row>
    <row r="969" spans="1:14" ht="15.75" customHeight="1">
      <c r="A969" s="1491"/>
      <c r="B969" s="1491"/>
      <c r="C969" s="1491"/>
      <c r="D969" s="1491"/>
      <c r="E969" s="1491"/>
      <c r="F969" s="1491"/>
      <c r="G969" s="1491"/>
      <c r="H969" s="1491"/>
      <c r="I969" s="1491"/>
      <c r="J969" s="1491"/>
      <c r="K969" s="1491"/>
      <c r="L969" s="1491"/>
      <c r="M969" s="1491"/>
      <c r="N969" s="1491"/>
    </row>
    <row r="970" spans="1:14" ht="15.75" customHeight="1">
      <c r="A970" s="1491"/>
      <c r="B970" s="1491"/>
      <c r="C970" s="1491"/>
      <c r="D970" s="1491"/>
      <c r="E970" s="1491"/>
      <c r="F970" s="1491"/>
      <c r="G970" s="1491"/>
      <c r="H970" s="1491"/>
      <c r="I970" s="1491"/>
      <c r="J970" s="1491"/>
      <c r="K970" s="1491"/>
      <c r="L970" s="1491"/>
      <c r="M970" s="1491"/>
      <c r="N970" s="1491"/>
    </row>
    <row r="971" spans="1:14" ht="15.75" customHeight="1">
      <c r="A971" s="1491"/>
      <c r="B971" s="1491"/>
      <c r="C971" s="1491"/>
      <c r="D971" s="1491"/>
      <c r="E971" s="1491"/>
      <c r="F971" s="1491"/>
      <c r="G971" s="1491"/>
      <c r="H971" s="1491"/>
      <c r="I971" s="1491"/>
      <c r="J971" s="1491"/>
      <c r="K971" s="1491"/>
      <c r="L971" s="1491"/>
      <c r="M971" s="1491"/>
      <c r="N971" s="1491"/>
    </row>
    <row r="972" spans="1:14" ht="15.75" customHeight="1">
      <c r="A972" s="1491"/>
      <c r="B972" s="1491"/>
      <c r="C972" s="1491"/>
      <c r="D972" s="1491"/>
      <c r="E972" s="1491"/>
      <c r="F972" s="1491"/>
      <c r="G972" s="1491"/>
      <c r="H972" s="1491"/>
      <c r="I972" s="1491"/>
      <c r="J972" s="1491"/>
      <c r="K972" s="1491"/>
      <c r="L972" s="1491"/>
      <c r="M972" s="1491"/>
      <c r="N972" s="1491"/>
    </row>
    <row r="973" spans="1:14" ht="15.75" customHeight="1">
      <c r="A973" s="1491"/>
      <c r="B973" s="1491"/>
      <c r="C973" s="1491"/>
      <c r="D973" s="1491"/>
      <c r="E973" s="1491"/>
      <c r="F973" s="1491"/>
      <c r="G973" s="1491"/>
      <c r="H973" s="1491"/>
      <c r="I973" s="1491"/>
      <c r="J973" s="1491"/>
      <c r="K973" s="1491"/>
      <c r="L973" s="1491"/>
      <c r="M973" s="1491"/>
      <c r="N973" s="1491"/>
    </row>
    <row r="974" spans="1:14" ht="15.75" customHeight="1">
      <c r="A974" s="1491"/>
      <c r="B974" s="1491"/>
      <c r="C974" s="1491"/>
      <c r="D974" s="1491"/>
      <c r="E974" s="1491"/>
      <c r="F974" s="1491"/>
      <c r="G974" s="1491"/>
      <c r="H974" s="1491"/>
      <c r="I974" s="1491"/>
      <c r="J974" s="1491"/>
      <c r="K974" s="1491"/>
      <c r="L974" s="1491"/>
      <c r="M974" s="1491"/>
      <c r="N974" s="1491"/>
    </row>
    <row r="975" spans="1:14" ht="15.75" customHeight="1">
      <c r="A975" s="1491"/>
      <c r="B975" s="1491"/>
      <c r="C975" s="1491"/>
      <c r="D975" s="1491"/>
      <c r="E975" s="1491"/>
      <c r="F975" s="1491"/>
      <c r="G975" s="1491"/>
      <c r="H975" s="1491"/>
      <c r="I975" s="1491"/>
      <c r="J975" s="1491"/>
      <c r="K975" s="1491"/>
      <c r="L975" s="1491"/>
      <c r="M975" s="1491"/>
      <c r="N975" s="1491"/>
    </row>
    <row r="976" spans="1:14" ht="15.75" customHeight="1">
      <c r="A976" s="1491"/>
      <c r="B976" s="1491"/>
      <c r="C976" s="1491"/>
      <c r="D976" s="1491"/>
      <c r="E976" s="1491"/>
      <c r="F976" s="1491"/>
      <c r="G976" s="1491"/>
      <c r="H976" s="1491"/>
      <c r="I976" s="1491"/>
      <c r="J976" s="1491"/>
      <c r="K976" s="1491"/>
      <c r="L976" s="1491"/>
      <c r="M976" s="1491"/>
      <c r="N976" s="1491"/>
    </row>
    <row r="977" spans="1:14" ht="15.75" customHeight="1">
      <c r="A977" s="1491"/>
      <c r="B977" s="1491"/>
      <c r="C977" s="1491"/>
      <c r="D977" s="1491"/>
      <c r="E977" s="1491"/>
      <c r="F977" s="1491"/>
      <c r="G977" s="1491"/>
      <c r="H977" s="1491"/>
      <c r="I977" s="1491"/>
      <c r="J977" s="1491"/>
      <c r="K977" s="1491"/>
      <c r="L977" s="1491"/>
      <c r="M977" s="1491"/>
      <c r="N977" s="1491"/>
    </row>
    <row r="978" spans="1:14" ht="15.75" customHeight="1">
      <c r="A978" s="1491"/>
      <c r="B978" s="1491"/>
      <c r="C978" s="1491"/>
      <c r="D978" s="1491"/>
      <c r="E978" s="1491"/>
      <c r="F978" s="1491"/>
      <c r="G978" s="1491"/>
      <c r="H978" s="1491"/>
      <c r="I978" s="1491"/>
      <c r="J978" s="1491"/>
      <c r="K978" s="1491"/>
      <c r="L978" s="1491"/>
      <c r="M978" s="1491"/>
      <c r="N978" s="1491"/>
    </row>
    <row r="979" spans="1:14" ht="15.75" customHeight="1">
      <c r="A979" s="1491"/>
      <c r="B979" s="1491"/>
      <c r="C979" s="1491"/>
      <c r="D979" s="1491"/>
      <c r="E979" s="1491"/>
      <c r="F979" s="1491"/>
      <c r="G979" s="1491"/>
      <c r="H979" s="1491"/>
      <c r="I979" s="1491"/>
      <c r="J979" s="1491"/>
      <c r="K979" s="1491"/>
      <c r="L979" s="1491"/>
      <c r="M979" s="1491"/>
      <c r="N979" s="1491"/>
    </row>
    <row r="980" spans="1:14" ht="15.75" customHeight="1">
      <c r="A980" s="1491"/>
      <c r="B980" s="1491"/>
      <c r="C980" s="1491"/>
      <c r="D980" s="1491"/>
      <c r="E980" s="1491"/>
      <c r="F980" s="1491"/>
      <c r="G980" s="1491"/>
      <c r="H980" s="1491"/>
      <c r="I980" s="1491"/>
      <c r="J980" s="1491"/>
      <c r="K980" s="1491"/>
      <c r="L980" s="1491"/>
      <c r="M980" s="1491"/>
      <c r="N980" s="1491"/>
    </row>
    <row r="981" spans="1:14" ht="15.75" customHeight="1">
      <c r="A981" s="1491"/>
      <c r="B981" s="1491"/>
      <c r="C981" s="1491"/>
      <c r="D981" s="1491"/>
      <c r="E981" s="1491"/>
      <c r="F981" s="1491"/>
      <c r="G981" s="1491"/>
      <c r="H981" s="1491"/>
      <c r="I981" s="1491"/>
      <c r="J981" s="1491"/>
      <c r="K981" s="1491"/>
      <c r="L981" s="1491"/>
      <c r="M981" s="1491"/>
      <c r="N981" s="1491"/>
    </row>
    <row r="982" spans="1:14" ht="15.75" customHeight="1">
      <c r="A982" s="1491"/>
      <c r="B982" s="1491"/>
      <c r="C982" s="1491"/>
      <c r="D982" s="1491"/>
      <c r="E982" s="1491"/>
      <c r="F982" s="1491"/>
      <c r="G982" s="1491"/>
      <c r="H982" s="1491"/>
      <c r="I982" s="1491"/>
      <c r="J982" s="1491"/>
      <c r="K982" s="1491"/>
      <c r="L982" s="1491"/>
      <c r="M982" s="1491"/>
      <c r="N982" s="1491"/>
    </row>
    <row r="983" spans="1:14" ht="15.75" customHeight="1">
      <c r="A983" s="1491"/>
      <c r="B983" s="1491"/>
      <c r="C983" s="1491"/>
      <c r="D983" s="1491"/>
      <c r="E983" s="1491"/>
      <c r="F983" s="1491"/>
      <c r="G983" s="1491"/>
      <c r="H983" s="1491"/>
      <c r="I983" s="1491"/>
      <c r="J983" s="1491"/>
      <c r="K983" s="1491"/>
      <c r="L983" s="1491"/>
      <c r="M983" s="1491"/>
      <c r="N983" s="1491"/>
    </row>
    <row r="984" spans="1:14" ht="15.75" customHeight="1">
      <c r="A984" s="1491"/>
      <c r="B984" s="1491"/>
      <c r="C984" s="1491"/>
      <c r="D984" s="1491"/>
      <c r="E984" s="1491"/>
      <c r="F984" s="1491"/>
      <c r="G984" s="1491"/>
      <c r="H984" s="1491"/>
      <c r="I984" s="1491"/>
      <c r="J984" s="1491"/>
      <c r="K984" s="1491"/>
      <c r="L984" s="1491"/>
      <c r="M984" s="1491"/>
      <c r="N984" s="1491"/>
    </row>
    <row r="985" spans="1:14" ht="15.75" customHeight="1">
      <c r="A985" s="1491"/>
      <c r="B985" s="1491"/>
      <c r="C985" s="1491"/>
      <c r="D985" s="1491"/>
      <c r="E985" s="1491"/>
      <c r="F985" s="1491"/>
      <c r="G985" s="1491"/>
      <c r="H985" s="1491"/>
      <c r="I985" s="1491"/>
      <c r="J985" s="1491"/>
      <c r="K985" s="1491"/>
      <c r="L985" s="1491"/>
      <c r="M985" s="1491"/>
      <c r="N985" s="1491"/>
    </row>
    <row r="986" spans="1:14" ht="15.75" customHeight="1">
      <c r="A986" s="1491"/>
      <c r="B986" s="1491"/>
      <c r="C986" s="1491"/>
      <c r="D986" s="1491"/>
      <c r="E986" s="1491"/>
      <c r="F986" s="1491"/>
      <c r="G986" s="1491"/>
      <c r="H986" s="1491"/>
      <c r="I986" s="1491"/>
      <c r="J986" s="1491"/>
      <c r="K986" s="1491"/>
      <c r="L986" s="1491"/>
      <c r="M986" s="1491"/>
      <c r="N986" s="1491"/>
    </row>
    <row r="987" spans="1:14" ht="15.75" customHeight="1">
      <c r="A987" s="1491"/>
      <c r="B987" s="1491"/>
      <c r="C987" s="1491"/>
      <c r="D987" s="1491"/>
      <c r="E987" s="1491"/>
      <c r="F987" s="1491"/>
      <c r="G987" s="1491"/>
      <c r="H987" s="1491"/>
      <c r="I987" s="1491"/>
      <c r="J987" s="1491"/>
      <c r="K987" s="1491"/>
      <c r="L987" s="1491"/>
      <c r="M987" s="1491"/>
      <c r="N987" s="1491"/>
    </row>
    <row r="988" spans="1:14" ht="15.75" customHeight="1">
      <c r="A988" s="1491"/>
      <c r="B988" s="1491"/>
      <c r="C988" s="1491"/>
      <c r="D988" s="1491"/>
      <c r="E988" s="1491"/>
      <c r="F988" s="1491"/>
      <c r="G988" s="1491"/>
      <c r="H988" s="1491"/>
      <c r="I988" s="1491"/>
      <c r="J988" s="1491"/>
      <c r="K988" s="1491"/>
      <c r="L988" s="1491"/>
      <c r="M988" s="1491"/>
      <c r="N988" s="1491"/>
    </row>
    <row r="989" spans="1:14" ht="15.75" customHeight="1">
      <c r="A989" s="1491"/>
      <c r="B989" s="1491"/>
      <c r="C989" s="1491"/>
      <c r="D989" s="1491"/>
      <c r="E989" s="1491"/>
      <c r="F989" s="1491"/>
      <c r="G989" s="1491"/>
      <c r="H989" s="1491"/>
      <c r="I989" s="1491"/>
      <c r="J989" s="1491"/>
      <c r="K989" s="1491"/>
      <c r="L989" s="1491"/>
      <c r="M989" s="1491"/>
      <c r="N989" s="1491"/>
    </row>
    <row r="990" spans="1:14" ht="15.75" customHeight="1">
      <c r="A990" s="1491"/>
      <c r="B990" s="1491"/>
      <c r="C990" s="1491"/>
      <c r="D990" s="1491"/>
      <c r="E990" s="1491"/>
      <c r="F990" s="1491"/>
      <c r="G990" s="1491"/>
      <c r="H990" s="1491"/>
      <c r="I990" s="1491"/>
      <c r="J990" s="1491"/>
      <c r="K990" s="1491"/>
      <c r="L990" s="1491"/>
      <c r="M990" s="1491"/>
      <c r="N990" s="1491"/>
    </row>
    <row r="991" spans="1:14" ht="15.75" customHeight="1">
      <c r="A991" s="1491"/>
      <c r="B991" s="1491"/>
      <c r="C991" s="1491"/>
      <c r="D991" s="1491"/>
      <c r="E991" s="1491"/>
      <c r="F991" s="1491"/>
      <c r="G991" s="1491"/>
      <c r="H991" s="1491"/>
      <c r="I991" s="1491"/>
      <c r="J991" s="1491"/>
      <c r="K991" s="1491"/>
      <c r="L991" s="1491"/>
      <c r="M991" s="1491"/>
      <c r="N991" s="1491"/>
    </row>
    <row r="992" spans="1:14" ht="15.75" customHeight="1">
      <c r="A992" s="1491"/>
      <c r="B992" s="1491"/>
      <c r="C992" s="1491"/>
      <c r="D992" s="1491"/>
      <c r="E992" s="1491"/>
      <c r="F992" s="1491"/>
      <c r="G992" s="1491"/>
      <c r="H992" s="1491"/>
      <c r="I992" s="1491"/>
      <c r="J992" s="1491"/>
      <c r="K992" s="1491"/>
      <c r="L992" s="1491"/>
      <c r="M992" s="1491"/>
      <c r="N992" s="1491"/>
    </row>
    <row r="993" spans="1:14" ht="15.75" customHeight="1">
      <c r="A993" s="1491"/>
      <c r="B993" s="1491"/>
      <c r="C993" s="1491"/>
      <c r="D993" s="1491"/>
      <c r="E993" s="1491"/>
      <c r="F993" s="1491"/>
      <c r="G993" s="1491"/>
      <c r="H993" s="1491"/>
      <c r="I993" s="1491"/>
      <c r="J993" s="1491"/>
      <c r="K993" s="1491"/>
      <c r="L993" s="1491"/>
      <c r="M993" s="1491"/>
      <c r="N993" s="1491"/>
    </row>
    <row r="994" spans="1:14" ht="15.75" customHeight="1">
      <c r="A994" s="1491"/>
      <c r="B994" s="1491"/>
      <c r="C994" s="1491"/>
      <c r="D994" s="1491"/>
      <c r="E994" s="1491"/>
      <c r="F994" s="1491"/>
      <c r="G994" s="1491"/>
      <c r="H994" s="1491"/>
      <c r="I994" s="1491"/>
      <c r="J994" s="1491"/>
      <c r="K994" s="1491"/>
      <c r="L994" s="1491"/>
      <c r="M994" s="1491"/>
      <c r="N994" s="1491"/>
    </row>
    <row r="995" spans="1:14" ht="15.75" customHeight="1">
      <c r="A995" s="1491"/>
      <c r="B995" s="1491"/>
      <c r="C995" s="1491"/>
      <c r="D995" s="1491"/>
      <c r="E995" s="1491"/>
      <c r="F995" s="1491"/>
      <c r="G995" s="1491"/>
      <c r="H995" s="1491"/>
      <c r="I995" s="1491"/>
      <c r="J995" s="1491"/>
      <c r="K995" s="1491"/>
      <c r="L995" s="1491"/>
      <c r="M995" s="1491"/>
      <c r="N995" s="1491"/>
    </row>
    <row r="996" spans="1:14" ht="15.75" customHeight="1">
      <c r="A996" s="1491"/>
      <c r="B996" s="1491"/>
      <c r="C996" s="1491"/>
      <c r="D996" s="1491"/>
      <c r="E996" s="1491"/>
      <c r="F996" s="1491"/>
      <c r="G996" s="1491"/>
      <c r="H996" s="1491"/>
      <c r="I996" s="1491"/>
      <c r="J996" s="1491"/>
      <c r="K996" s="1491"/>
      <c r="L996" s="1491"/>
      <c r="M996" s="1491"/>
      <c r="N996" s="1491"/>
    </row>
  </sheetData>
  <mergeCells count="10">
    <mergeCell ref="B22:F22"/>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7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3"/>
  <sheetViews>
    <sheetView showGridLines="0" workbookViewId="0">
      <selection activeCell="M38" sqref="M38"/>
    </sheetView>
  </sheetViews>
  <sheetFormatPr defaultColWidth="14.42578125" defaultRowHeight="15" customHeight="1"/>
  <cols>
    <col min="1" max="1" width="12" style="1488" customWidth="1"/>
    <col min="2" max="2" width="5.140625" style="1488" customWidth="1"/>
    <col min="3" max="3" width="43.5703125" style="1488" customWidth="1"/>
    <col min="4" max="4" width="14.5703125" style="1488" customWidth="1"/>
    <col min="5" max="5" width="16.7109375" style="1488" customWidth="1"/>
    <col min="6" max="6" width="15" style="1488" customWidth="1"/>
    <col min="7" max="7" width="15.42578125" style="1488" customWidth="1"/>
    <col min="8" max="8" width="16.5703125" style="1488" customWidth="1"/>
    <col min="9" max="9" width="12.140625" style="1488" customWidth="1"/>
    <col min="10" max="10" width="13.42578125" style="1488" customWidth="1"/>
    <col min="11" max="17" width="8.5703125" style="1488" customWidth="1"/>
    <col min="18" max="16384" width="14.42578125" style="1488"/>
  </cols>
  <sheetData>
    <row r="1" spans="1:17" ht="15" customHeight="1">
      <c r="A1" s="1493"/>
      <c r="B1" s="2862" t="s">
        <v>1391</v>
      </c>
      <c r="C1" s="2863"/>
      <c r="D1" s="2863"/>
      <c r="E1" s="2863"/>
      <c r="F1" s="2863"/>
      <c r="G1" s="2863"/>
      <c r="H1" s="2863"/>
      <c r="I1" s="2863"/>
      <c r="J1" s="2863"/>
      <c r="K1" s="1493"/>
      <c r="L1" s="1493"/>
      <c r="M1" s="1493"/>
      <c r="N1" s="1493"/>
      <c r="O1" s="1493"/>
      <c r="P1" s="1493"/>
      <c r="Q1" s="1493"/>
    </row>
    <row r="2" spans="1:17" ht="15" customHeight="1">
      <c r="A2" s="1493"/>
      <c r="B2" s="2878" t="s">
        <v>1390</v>
      </c>
      <c r="C2" s="2863"/>
      <c r="D2" s="2863"/>
      <c r="E2" s="2863"/>
      <c r="F2" s="2863"/>
      <c r="G2" s="2863"/>
      <c r="H2" s="2863"/>
      <c r="I2" s="2863"/>
      <c r="J2" s="2863"/>
      <c r="K2" s="1493"/>
      <c r="L2" s="1493"/>
      <c r="M2" s="1493"/>
      <c r="N2" s="1493"/>
      <c r="O2" s="1493"/>
      <c r="P2" s="1493"/>
      <c r="Q2" s="1493"/>
    </row>
    <row r="3" spans="1:17" ht="15" customHeight="1">
      <c r="A3" s="1493"/>
      <c r="B3" s="2878"/>
      <c r="C3" s="2863"/>
      <c r="D3" s="2863"/>
      <c r="E3" s="2863"/>
      <c r="F3" s="2863"/>
      <c r="G3" s="2863"/>
      <c r="H3" s="2863"/>
      <c r="I3" s="2863"/>
      <c r="J3" s="2863"/>
      <c r="K3" s="1493"/>
      <c r="L3" s="1493"/>
      <c r="M3" s="1493"/>
      <c r="N3" s="1493"/>
      <c r="O3" s="1493"/>
      <c r="P3" s="1493"/>
      <c r="Q3" s="1493"/>
    </row>
    <row r="4" spans="1:17" ht="15" customHeight="1" thickBot="1">
      <c r="A4" s="1493"/>
      <c r="B4" s="2887" t="s">
        <v>140</v>
      </c>
      <c r="C4" s="2863"/>
      <c r="D4" s="2863"/>
      <c r="E4" s="2863"/>
      <c r="F4" s="2863"/>
      <c r="G4" s="2863"/>
      <c r="H4" s="2863"/>
      <c r="I4" s="2863"/>
      <c r="J4" s="2863"/>
      <c r="K4" s="1493"/>
      <c r="L4" s="1493"/>
      <c r="M4" s="1493"/>
      <c r="N4" s="1493"/>
      <c r="O4" s="1493"/>
      <c r="P4" s="1493"/>
      <c r="Q4" s="1493"/>
    </row>
    <row r="5" spans="1:17" ht="27.75" customHeight="1" thickTop="1">
      <c r="A5" s="1493"/>
      <c r="B5" s="2879" t="s">
        <v>141</v>
      </c>
      <c r="C5" s="2880" t="s">
        <v>66</v>
      </c>
      <c r="D5" s="2882" t="s">
        <v>1306</v>
      </c>
      <c r="E5" s="2871"/>
      <c r="F5" s="2874" t="s">
        <v>1305</v>
      </c>
      <c r="G5" s="2871"/>
      <c r="H5" s="1583" t="s">
        <v>266</v>
      </c>
      <c r="I5" s="2875" t="s">
        <v>1304</v>
      </c>
      <c r="J5" s="2873"/>
      <c r="K5" s="1493"/>
      <c r="L5" s="1493"/>
      <c r="M5" s="1493"/>
      <c r="N5" s="1493"/>
      <c r="O5" s="1493"/>
      <c r="P5" s="1493"/>
      <c r="Q5" s="1493"/>
    </row>
    <row r="6" spans="1:17" ht="15.75">
      <c r="A6" s="1493"/>
      <c r="B6" s="2867"/>
      <c r="C6" s="2881"/>
      <c r="D6" s="1542" t="s">
        <v>1303</v>
      </c>
      <c r="E6" s="1541" t="s">
        <v>520</v>
      </c>
      <c r="F6" s="1542" t="s">
        <v>67</v>
      </c>
      <c r="G6" s="1541" t="s">
        <v>520</v>
      </c>
      <c r="H6" s="1541" t="s">
        <v>520</v>
      </c>
      <c r="I6" s="1582" t="s">
        <v>73</v>
      </c>
      <c r="J6" s="1581" t="s">
        <v>263</v>
      </c>
      <c r="K6" s="1493"/>
      <c r="L6" s="1493"/>
      <c r="M6" s="1493"/>
      <c r="N6" s="1493"/>
      <c r="O6" s="1493"/>
      <c r="P6" s="1493"/>
      <c r="Q6" s="1493"/>
    </row>
    <row r="7" spans="1:17" ht="27.75" customHeight="1">
      <c r="A7" s="1493"/>
      <c r="B7" s="1612"/>
      <c r="C7" s="1603" t="s">
        <v>1384</v>
      </c>
      <c r="D7" s="1565">
        <v>14214.625736099999</v>
      </c>
      <c r="E7" s="1611">
        <v>4742.2223680000006</v>
      </c>
      <c r="F7" s="1610">
        <v>17224.36830817</v>
      </c>
      <c r="G7" s="1610">
        <v>4932.3561396000005</v>
      </c>
      <c r="H7" s="1610">
        <v>6288.0467790000002</v>
      </c>
      <c r="I7" s="1579">
        <v>4.009381189777228</v>
      </c>
      <c r="J7" s="1578">
        <v>27.485660017849845</v>
      </c>
      <c r="K7" s="1498"/>
      <c r="L7" s="1498"/>
      <c r="M7" s="1493"/>
      <c r="N7" s="1493"/>
      <c r="O7" s="1493"/>
      <c r="P7" s="1493"/>
      <c r="Q7" s="1493"/>
    </row>
    <row r="8" spans="1:17" ht="27.75" customHeight="1">
      <c r="A8" s="1493"/>
      <c r="B8" s="1601">
        <v>1</v>
      </c>
      <c r="C8" s="1600" t="s">
        <v>1382</v>
      </c>
      <c r="D8" s="1574">
        <v>115.30486945999999</v>
      </c>
      <c r="E8" s="1613">
        <v>34.528303000000001</v>
      </c>
      <c r="F8" s="1571">
        <v>204.96598721000001</v>
      </c>
      <c r="G8" s="1571">
        <v>38.940709299999995</v>
      </c>
      <c r="H8" s="1571">
        <v>109.23348709999999</v>
      </c>
      <c r="I8" s="1570">
        <v>12.779099801110959</v>
      </c>
      <c r="J8" s="1569">
        <v>180.51232004651752</v>
      </c>
      <c r="K8" s="1498"/>
      <c r="L8" s="1498"/>
      <c r="M8" s="1548"/>
      <c r="N8" s="1493"/>
      <c r="O8" s="1493"/>
      <c r="P8" s="1493"/>
      <c r="Q8" s="1493"/>
    </row>
    <row r="9" spans="1:17" ht="27.75" customHeight="1">
      <c r="A9" s="1493"/>
      <c r="B9" s="1601">
        <v>2</v>
      </c>
      <c r="C9" s="1600" t="s">
        <v>1327</v>
      </c>
      <c r="D9" s="1574">
        <v>583.36687553000002</v>
      </c>
      <c r="E9" s="1613">
        <v>161.06447</v>
      </c>
      <c r="F9" s="1571">
        <v>371.75397186000004</v>
      </c>
      <c r="G9" s="1571">
        <v>69.953406099999995</v>
      </c>
      <c r="H9" s="1571">
        <v>174.32184619999998</v>
      </c>
      <c r="I9" s="1570">
        <v>-56.568071096002747</v>
      </c>
      <c r="J9" s="1569">
        <v>149.19708119830921</v>
      </c>
      <c r="K9" s="1498"/>
      <c r="L9" s="1498"/>
      <c r="M9" s="1548"/>
      <c r="N9" s="1493"/>
      <c r="O9" s="1493"/>
      <c r="P9" s="1493"/>
      <c r="Q9" s="1493"/>
    </row>
    <row r="10" spans="1:17" ht="27.75" customHeight="1">
      <c r="A10" s="1493"/>
      <c r="B10" s="1601">
        <v>3</v>
      </c>
      <c r="C10" s="1602" t="s">
        <v>1325</v>
      </c>
      <c r="D10" s="1574">
        <v>384.49557129000004</v>
      </c>
      <c r="E10" s="1613">
        <v>108.14033499999999</v>
      </c>
      <c r="F10" s="1571">
        <v>774.75094722000006</v>
      </c>
      <c r="G10" s="1571">
        <v>192.55581119999999</v>
      </c>
      <c r="H10" s="1571">
        <v>279.61693600000001</v>
      </c>
      <c r="I10" s="1570">
        <v>78.061045584887466</v>
      </c>
      <c r="J10" s="1569">
        <v>45.213449678531447</v>
      </c>
      <c r="K10" s="1498"/>
      <c r="L10" s="1498"/>
      <c r="M10" s="1548"/>
      <c r="N10" s="1493"/>
      <c r="O10" s="1493"/>
      <c r="P10" s="1493"/>
      <c r="Q10" s="1493"/>
    </row>
    <row r="11" spans="1:17" ht="27.75" customHeight="1">
      <c r="A11" s="1493"/>
      <c r="B11" s="1601">
        <v>4</v>
      </c>
      <c r="C11" s="1600" t="s">
        <v>1389</v>
      </c>
      <c r="D11" s="1574">
        <v>312.76011736000004</v>
      </c>
      <c r="E11" s="1613">
        <v>81.71910299999999</v>
      </c>
      <c r="F11" s="1571">
        <v>417.20931601000001</v>
      </c>
      <c r="G11" s="1571">
        <v>131.4212899</v>
      </c>
      <c r="H11" s="1571">
        <v>178.14475160000001</v>
      </c>
      <c r="I11" s="1570">
        <v>60.820769043438986</v>
      </c>
      <c r="J11" s="1569">
        <v>35.552429698074349</v>
      </c>
      <c r="K11" s="1498"/>
      <c r="L11" s="1498"/>
      <c r="M11" s="1548"/>
      <c r="N11" s="1493"/>
      <c r="O11" s="1493"/>
      <c r="P11" s="1493"/>
      <c r="Q11" s="1493"/>
    </row>
    <row r="12" spans="1:17" ht="27.75" customHeight="1">
      <c r="A12" s="1493"/>
      <c r="B12" s="1601">
        <v>5</v>
      </c>
      <c r="C12" s="1602" t="s">
        <v>1330</v>
      </c>
      <c r="D12" s="1574">
        <v>303.24540050000002</v>
      </c>
      <c r="E12" s="1613">
        <v>88.371617999999998</v>
      </c>
      <c r="F12" s="1571">
        <v>394.26207343999999</v>
      </c>
      <c r="G12" s="1571">
        <v>124.80399820000001</v>
      </c>
      <c r="H12" s="1571">
        <v>126.51834909999999</v>
      </c>
      <c r="I12" s="1570">
        <v>41.226336039247371</v>
      </c>
      <c r="J12" s="1569">
        <v>1.3736345988312859</v>
      </c>
      <c r="K12" s="1498"/>
      <c r="L12" s="1498"/>
      <c r="M12" s="1548"/>
      <c r="N12" s="1493"/>
      <c r="O12" s="1493"/>
      <c r="P12" s="1493"/>
      <c r="Q12" s="1493"/>
    </row>
    <row r="13" spans="1:17" ht="27.75" customHeight="1">
      <c r="A13" s="1493"/>
      <c r="B13" s="1601">
        <v>6</v>
      </c>
      <c r="C13" s="1602" t="s">
        <v>1388</v>
      </c>
      <c r="D13" s="1574">
        <v>367.62871314999995</v>
      </c>
      <c r="E13" s="1613">
        <v>120.260927</v>
      </c>
      <c r="F13" s="1571">
        <v>371.95641048000005</v>
      </c>
      <c r="G13" s="1571">
        <v>115.5124857</v>
      </c>
      <c r="H13" s="1571">
        <v>101.4678045</v>
      </c>
      <c r="I13" s="1570">
        <v>-3.9484489421905078</v>
      </c>
      <c r="J13" s="1569">
        <v>-12.158582784267791</v>
      </c>
      <c r="K13" s="1498"/>
      <c r="L13" s="1498"/>
      <c r="M13" s="1548"/>
      <c r="N13" s="1493"/>
      <c r="O13" s="1493"/>
      <c r="P13" s="1493"/>
      <c r="Q13" s="1493"/>
    </row>
    <row r="14" spans="1:17" ht="27.75" customHeight="1">
      <c r="A14" s="1493"/>
      <c r="B14" s="1601">
        <v>7</v>
      </c>
      <c r="C14" s="1600" t="s">
        <v>1331</v>
      </c>
      <c r="D14" s="1574">
        <v>1662.39870619</v>
      </c>
      <c r="E14" s="1613">
        <v>539.11013700000001</v>
      </c>
      <c r="F14" s="1571">
        <v>2367.9180143600001</v>
      </c>
      <c r="G14" s="1571">
        <v>746.9202332000001</v>
      </c>
      <c r="H14" s="1571">
        <v>775.18908060000001</v>
      </c>
      <c r="I14" s="1570">
        <v>38.546872324903077</v>
      </c>
      <c r="J14" s="1569">
        <v>3.784721064375085</v>
      </c>
      <c r="K14" s="1498"/>
      <c r="L14" s="1498"/>
      <c r="M14" s="1548"/>
      <c r="N14" s="1493"/>
      <c r="O14" s="1493"/>
      <c r="P14" s="1493"/>
      <c r="Q14" s="1493"/>
    </row>
    <row r="15" spans="1:17" ht="27.75" customHeight="1">
      <c r="A15" s="1493"/>
      <c r="B15" s="1601">
        <v>8</v>
      </c>
      <c r="C15" s="1600" t="s">
        <v>1387</v>
      </c>
      <c r="D15" s="1574">
        <v>949.03460359999997</v>
      </c>
      <c r="E15" s="1613">
        <v>405.35198400000002</v>
      </c>
      <c r="F15" s="1571">
        <v>567.71389623000005</v>
      </c>
      <c r="G15" s="1571">
        <v>131.41128609999998</v>
      </c>
      <c r="H15" s="1571">
        <v>130.31563070000001</v>
      </c>
      <c r="I15" s="1570">
        <v>-67.580944145570044</v>
      </c>
      <c r="J15" s="1569">
        <v>-0.83376050301052773</v>
      </c>
      <c r="K15" s="1498"/>
      <c r="L15" s="1498"/>
      <c r="M15" s="1548"/>
      <c r="N15" s="1493"/>
      <c r="O15" s="1493"/>
      <c r="P15" s="1493"/>
      <c r="Q15" s="1493"/>
    </row>
    <row r="16" spans="1:17" ht="27.75" customHeight="1">
      <c r="A16" s="1493"/>
      <c r="B16" s="1601">
        <v>9</v>
      </c>
      <c r="C16" s="1600" t="s">
        <v>1335</v>
      </c>
      <c r="D16" s="1574">
        <v>2611.0918453000004</v>
      </c>
      <c r="E16" s="1613">
        <v>964.11320799999999</v>
      </c>
      <c r="F16" s="1571">
        <v>3318.8981965100002</v>
      </c>
      <c r="G16" s="1571">
        <v>987.64887999999996</v>
      </c>
      <c r="H16" s="1571">
        <v>1274.8269164000001</v>
      </c>
      <c r="I16" s="1570">
        <v>2.4411730702065038</v>
      </c>
      <c r="J16" s="1569">
        <v>29.076936370342477</v>
      </c>
      <c r="K16" s="1498"/>
      <c r="L16" s="1498"/>
      <c r="M16" s="1548"/>
      <c r="N16" s="1493"/>
      <c r="O16" s="1493"/>
      <c r="P16" s="1493"/>
      <c r="Q16" s="1493"/>
    </row>
    <row r="17" spans="1:17" ht="27.75" customHeight="1">
      <c r="A17" s="1493"/>
      <c r="B17" s="1601">
        <v>10</v>
      </c>
      <c r="C17" s="1600" t="s">
        <v>1380</v>
      </c>
      <c r="D17" s="1574">
        <v>137.57085890000002</v>
      </c>
      <c r="E17" s="1613">
        <v>54.841798999999995</v>
      </c>
      <c r="F17" s="1571">
        <v>176.35453913000001</v>
      </c>
      <c r="G17" s="1571">
        <v>65.190176700000009</v>
      </c>
      <c r="H17" s="1571">
        <v>98.736853999999994</v>
      </c>
      <c r="I17" s="1570">
        <v>18.869508091811539</v>
      </c>
      <c r="J17" s="1569">
        <v>51.459712180838402</v>
      </c>
      <c r="K17" s="1498"/>
      <c r="L17" s="1498"/>
      <c r="M17" s="1548"/>
      <c r="N17" s="1493"/>
      <c r="O17" s="1493"/>
      <c r="P17" s="1493"/>
      <c r="Q17" s="1493"/>
    </row>
    <row r="18" spans="1:17" ht="27.75" customHeight="1">
      <c r="A18" s="1493"/>
      <c r="B18" s="1601">
        <v>11</v>
      </c>
      <c r="C18" s="1600" t="s">
        <v>1328</v>
      </c>
      <c r="D18" s="1574">
        <v>385.96883879000001</v>
      </c>
      <c r="E18" s="1613">
        <v>151.439953</v>
      </c>
      <c r="F18" s="1571">
        <v>762.35437221000007</v>
      </c>
      <c r="G18" s="1571">
        <v>176.45904009999998</v>
      </c>
      <c r="H18" s="1571">
        <v>461.83803660000001</v>
      </c>
      <c r="I18" s="1570">
        <v>16.520796926026506</v>
      </c>
      <c r="J18" s="1569">
        <v>161.72534789845548</v>
      </c>
      <c r="K18" s="1498"/>
      <c r="L18" s="1498"/>
      <c r="M18" s="1548"/>
      <c r="N18" s="1493"/>
      <c r="O18" s="1493"/>
      <c r="P18" s="1493"/>
      <c r="Q18" s="1493"/>
    </row>
    <row r="19" spans="1:17" ht="27.75" customHeight="1">
      <c r="A19" s="1493"/>
      <c r="B19" s="1601">
        <v>12</v>
      </c>
      <c r="C19" s="1600" t="s">
        <v>1378</v>
      </c>
      <c r="D19" s="1574">
        <v>99.489542830000005</v>
      </c>
      <c r="E19" s="1613">
        <v>39.044162</v>
      </c>
      <c r="F19" s="1571">
        <v>64.586773190000002</v>
      </c>
      <c r="G19" s="1571">
        <v>22.8479627</v>
      </c>
      <c r="H19" s="1571">
        <v>25.4201628</v>
      </c>
      <c r="I19" s="1570">
        <v>-41.481743928836281</v>
      </c>
      <c r="J19" s="1569">
        <v>11.25789696776771</v>
      </c>
      <c r="K19" s="1498"/>
      <c r="L19" s="1498"/>
      <c r="M19" s="1548"/>
      <c r="N19" s="1493"/>
      <c r="O19" s="1493"/>
      <c r="P19" s="1493"/>
      <c r="Q19" s="1493"/>
    </row>
    <row r="20" spans="1:17" ht="27.75" customHeight="1">
      <c r="A20" s="1493"/>
      <c r="B20" s="1601">
        <v>13</v>
      </c>
      <c r="C20" s="1600" t="s">
        <v>1333</v>
      </c>
      <c r="D20" s="1574">
        <v>284.61583045999998</v>
      </c>
      <c r="E20" s="1613">
        <v>98.693194000000005</v>
      </c>
      <c r="F20" s="1571">
        <v>411.01484031000001</v>
      </c>
      <c r="G20" s="1571">
        <v>144.65149289999999</v>
      </c>
      <c r="H20" s="1571">
        <v>163.1013122</v>
      </c>
      <c r="I20" s="1570">
        <v>46.566837121514169</v>
      </c>
      <c r="J20" s="1569">
        <v>12.754669122395201</v>
      </c>
      <c r="K20" s="1498"/>
      <c r="L20" s="1498"/>
      <c r="M20" s="1548"/>
      <c r="N20" s="1493"/>
      <c r="O20" s="1493"/>
      <c r="P20" s="1493"/>
      <c r="Q20" s="1493"/>
    </row>
    <row r="21" spans="1:17" ht="27.75" customHeight="1">
      <c r="A21" s="1493"/>
      <c r="B21" s="1601">
        <v>14</v>
      </c>
      <c r="C21" s="1600" t="s">
        <v>1339</v>
      </c>
      <c r="D21" s="1574">
        <v>6017.6539627399998</v>
      </c>
      <c r="E21" s="1613">
        <v>1895.5431749999998</v>
      </c>
      <c r="F21" s="1571">
        <v>7020.6289700100006</v>
      </c>
      <c r="G21" s="1571">
        <v>1984.0393675</v>
      </c>
      <c r="H21" s="1571">
        <v>2389.3156111999997</v>
      </c>
      <c r="I21" s="1570">
        <v>4.6686455717369846</v>
      </c>
      <c r="J21" s="1569">
        <v>20.42682470613828</v>
      </c>
      <c r="K21" s="1498"/>
      <c r="L21" s="1498"/>
      <c r="M21" s="1548"/>
      <c r="N21" s="1493"/>
      <c r="O21" s="1493"/>
      <c r="P21" s="1493"/>
      <c r="Q21" s="1493"/>
    </row>
    <row r="22" spans="1:17" ht="27.75" customHeight="1">
      <c r="A22" s="1493"/>
      <c r="B22" s="1612"/>
      <c r="C22" s="1566" t="s">
        <v>1349</v>
      </c>
      <c r="D22" s="1565">
        <v>12194.41312324</v>
      </c>
      <c r="E22" s="1611">
        <v>4101.8028919999979</v>
      </c>
      <c r="F22" s="1610">
        <v>16511.460830739998</v>
      </c>
      <c r="G22" s="1610">
        <v>4568.4162652999985</v>
      </c>
      <c r="H22" s="1610">
        <v>5794.1777621000001</v>
      </c>
      <c r="I22" s="1594">
        <v>11.375811700022599</v>
      </c>
      <c r="J22" s="1593">
        <v>26.831212954704519</v>
      </c>
      <c r="K22" s="1498"/>
      <c r="L22" s="1498"/>
      <c r="M22" s="1548"/>
      <c r="N22" s="1493"/>
      <c r="O22" s="1493"/>
      <c r="P22" s="1493"/>
      <c r="Q22" s="1493"/>
    </row>
    <row r="23" spans="1:17" ht="27.75" customHeight="1" thickBot="1">
      <c r="A23" s="1493"/>
      <c r="B23" s="1609"/>
      <c r="C23" s="1561" t="s">
        <v>1348</v>
      </c>
      <c r="D23" s="1607">
        <v>26409.038859339998</v>
      </c>
      <c r="E23" s="1608">
        <v>8844.0252599999985</v>
      </c>
      <c r="F23" s="1607">
        <v>33735.829138909998</v>
      </c>
      <c r="G23" s="1607">
        <v>9500.7724048999989</v>
      </c>
      <c r="H23" s="1607">
        <v>12082.2245411</v>
      </c>
      <c r="I23" s="1606">
        <v>7.4258849968504181</v>
      </c>
      <c r="J23" s="1605">
        <v>27.170971224072527</v>
      </c>
      <c r="K23" s="1498"/>
      <c r="L23" s="1498"/>
      <c r="M23" s="1548"/>
      <c r="N23" s="1493"/>
      <c r="O23" s="1493"/>
      <c r="P23" s="1493"/>
      <c r="Q23" s="1493"/>
    </row>
    <row r="24" spans="1:17" ht="20.25" customHeight="1" thickTop="1">
      <c r="A24" s="1493"/>
      <c r="B24" s="2886" t="s">
        <v>1309</v>
      </c>
      <c r="C24" s="2884"/>
      <c r="D24" s="2884"/>
      <c r="E24" s="2884"/>
      <c r="F24" s="2884"/>
      <c r="G24" s="2884"/>
      <c r="H24" s="2884"/>
      <c r="I24" s="2884"/>
      <c r="J24" s="2884"/>
      <c r="K24" s="1493"/>
      <c r="L24" s="1493"/>
      <c r="M24" s="1493"/>
      <c r="N24" s="1493"/>
      <c r="O24" s="1493"/>
      <c r="P24" s="1493"/>
      <c r="Q24" s="1493"/>
    </row>
    <row r="25" spans="1:17" ht="15.75" customHeight="1">
      <c r="A25" s="1493"/>
      <c r="B25" s="1493"/>
      <c r="C25" s="1493"/>
      <c r="D25" s="1498"/>
      <c r="E25" s="1498"/>
      <c r="F25" s="1498"/>
      <c r="G25" s="1498"/>
      <c r="H25" s="1498"/>
      <c r="I25" s="1493"/>
      <c r="J25" s="1493"/>
      <c r="K25" s="1493"/>
      <c r="L25" s="1493"/>
      <c r="M25" s="1493"/>
      <c r="N25" s="1493"/>
      <c r="O25" s="1493"/>
      <c r="P25" s="1493"/>
      <c r="Q25" s="1493"/>
    </row>
    <row r="26" spans="1:17" ht="15.75" customHeight="1">
      <c r="A26" s="1493"/>
      <c r="B26" s="1493"/>
      <c r="C26" s="1493"/>
      <c r="D26" s="1604"/>
      <c r="E26" s="1604"/>
      <c r="F26" s="1604"/>
      <c r="G26" s="1604"/>
      <c r="H26" s="1604"/>
      <c r="I26" s="1604"/>
      <c r="J26" s="1604"/>
      <c r="K26" s="1493"/>
      <c r="L26" s="1493"/>
      <c r="M26" s="1493"/>
      <c r="N26" s="1493"/>
      <c r="O26" s="1493"/>
      <c r="P26" s="1493"/>
      <c r="Q26" s="1493"/>
    </row>
    <row r="27" spans="1:17" ht="15.75" customHeight="1">
      <c r="A27" s="1493"/>
      <c r="B27" s="1493"/>
      <c r="C27" s="1493"/>
      <c r="D27" s="1546"/>
      <c r="E27" s="1546"/>
      <c r="F27" s="1546"/>
      <c r="G27" s="1546"/>
      <c r="H27" s="1546"/>
      <c r="I27" s="1546"/>
      <c r="J27" s="1546"/>
      <c r="K27" s="1493"/>
      <c r="L27" s="1493"/>
      <c r="M27" s="1493"/>
      <c r="N27" s="1493"/>
      <c r="O27" s="1493"/>
      <c r="P27" s="1493"/>
      <c r="Q27" s="1493"/>
    </row>
    <row r="28" spans="1:17" ht="15.75" customHeight="1">
      <c r="A28" s="1493"/>
      <c r="B28" s="1493"/>
      <c r="C28" s="1493"/>
      <c r="D28" s="1550"/>
      <c r="E28" s="1550"/>
      <c r="F28" s="1550"/>
      <c r="G28" s="1550"/>
      <c r="H28" s="1550"/>
      <c r="I28" s="1550"/>
      <c r="J28" s="1550"/>
      <c r="K28" s="1493"/>
      <c r="L28" s="1493"/>
      <c r="M28" s="1493"/>
      <c r="N28" s="1493"/>
      <c r="O28" s="1493"/>
      <c r="P28" s="1493"/>
      <c r="Q28" s="1493"/>
    </row>
    <row r="29" spans="1:17" ht="15.75" customHeight="1">
      <c r="A29" s="1493"/>
      <c r="B29" s="1493"/>
      <c r="C29" s="1493"/>
      <c r="D29" s="1493"/>
      <c r="E29" s="1493"/>
      <c r="F29" s="1493"/>
      <c r="G29" s="1493"/>
      <c r="H29" s="1493"/>
      <c r="I29" s="1493"/>
      <c r="J29" s="1493"/>
      <c r="K29" s="1493"/>
      <c r="L29" s="1493"/>
      <c r="M29" s="1493"/>
      <c r="N29" s="1493"/>
      <c r="O29" s="1493"/>
      <c r="P29" s="1493"/>
      <c r="Q29" s="1493"/>
    </row>
    <row r="30" spans="1:17" ht="15.75" customHeight="1">
      <c r="A30" s="1493"/>
      <c r="B30" s="1493"/>
      <c r="C30" s="1493"/>
      <c r="D30" s="1493"/>
      <c r="E30" s="1493"/>
      <c r="F30" s="1493"/>
      <c r="G30" s="1493"/>
      <c r="H30" s="1493"/>
      <c r="I30" s="1493"/>
      <c r="J30" s="1493"/>
      <c r="K30" s="1493"/>
      <c r="L30" s="1493"/>
      <c r="M30" s="1493"/>
      <c r="N30" s="1493"/>
      <c r="O30" s="1493"/>
      <c r="P30" s="1493"/>
      <c r="Q30" s="1493"/>
    </row>
    <row r="31" spans="1:17" ht="15.75" customHeight="1">
      <c r="A31" s="1493"/>
      <c r="B31" s="1493"/>
      <c r="C31" s="1493"/>
      <c r="D31" s="1493"/>
      <c r="E31" s="1493"/>
      <c r="F31" s="1493"/>
      <c r="G31" s="1493"/>
      <c r="H31" s="1493"/>
      <c r="I31" s="1493"/>
      <c r="J31" s="1493"/>
      <c r="K31" s="1493"/>
      <c r="L31" s="1493"/>
      <c r="M31" s="1493"/>
      <c r="N31" s="1493"/>
      <c r="O31" s="1493"/>
      <c r="P31" s="1493"/>
      <c r="Q31" s="1493"/>
    </row>
    <row r="32" spans="1:17" ht="15.75" customHeight="1">
      <c r="A32" s="1493"/>
      <c r="B32" s="1493"/>
      <c r="C32" s="1493"/>
      <c r="D32" s="1493"/>
      <c r="E32" s="1493"/>
      <c r="F32" s="1493"/>
      <c r="G32" s="1493"/>
      <c r="H32" s="1493"/>
      <c r="I32" s="1493"/>
      <c r="J32" s="1493"/>
      <c r="K32" s="1493"/>
      <c r="L32" s="1493"/>
      <c r="M32" s="1493"/>
      <c r="N32" s="1493"/>
      <c r="O32" s="1493"/>
      <c r="P32" s="1493"/>
      <c r="Q32" s="1493"/>
    </row>
    <row r="33" spans="1:17" ht="15.75" customHeight="1">
      <c r="A33" s="1493"/>
      <c r="B33" s="1493"/>
      <c r="C33" s="1493"/>
      <c r="D33" s="1493"/>
      <c r="E33" s="1493"/>
      <c r="F33" s="1493"/>
      <c r="G33" s="1493"/>
      <c r="H33" s="1493"/>
      <c r="I33" s="1493"/>
      <c r="J33" s="1493"/>
      <c r="K33" s="1493"/>
      <c r="L33" s="1493"/>
      <c r="M33" s="1493"/>
      <c r="N33" s="1493"/>
      <c r="O33" s="1493"/>
      <c r="P33" s="1493"/>
      <c r="Q33" s="1493"/>
    </row>
    <row r="34" spans="1:17" ht="15.75" customHeight="1">
      <c r="A34" s="1493"/>
      <c r="B34" s="1493"/>
      <c r="C34" s="1493"/>
      <c r="D34" s="1493"/>
      <c r="E34" s="1493"/>
      <c r="F34" s="1493"/>
      <c r="G34" s="1493"/>
      <c r="H34" s="1493"/>
      <c r="I34" s="1493"/>
      <c r="J34" s="1493"/>
      <c r="K34" s="1493"/>
      <c r="L34" s="1493"/>
      <c r="M34" s="1493"/>
      <c r="N34" s="1493"/>
      <c r="O34" s="1493"/>
      <c r="P34" s="1493"/>
      <c r="Q34" s="1493"/>
    </row>
    <row r="35" spans="1:17" ht="15.75" customHeight="1">
      <c r="A35" s="1493"/>
      <c r="B35" s="1493"/>
      <c r="C35" s="1493"/>
      <c r="D35" s="1493"/>
      <c r="E35" s="1493"/>
      <c r="F35" s="1493"/>
      <c r="G35" s="1493"/>
      <c r="H35" s="1493"/>
      <c r="I35" s="1493"/>
      <c r="J35" s="1493"/>
      <c r="K35" s="1493"/>
      <c r="L35" s="1493"/>
      <c r="M35" s="1493"/>
      <c r="N35" s="1493"/>
      <c r="O35" s="1493"/>
      <c r="P35" s="1493"/>
      <c r="Q35" s="1493"/>
    </row>
    <row r="36" spans="1:17" ht="15.75" customHeight="1">
      <c r="A36" s="1493"/>
      <c r="B36" s="1493"/>
      <c r="C36" s="1493"/>
      <c r="D36" s="1493"/>
      <c r="E36" s="1493"/>
      <c r="F36" s="1493"/>
      <c r="G36" s="1493"/>
      <c r="H36" s="1493"/>
      <c r="I36" s="1493"/>
      <c r="J36" s="1493"/>
      <c r="K36" s="1493"/>
      <c r="L36" s="1493"/>
      <c r="M36" s="1493"/>
      <c r="N36" s="1493"/>
      <c r="O36" s="1493"/>
      <c r="P36" s="1493"/>
      <c r="Q36" s="1493"/>
    </row>
    <row r="37" spans="1:17" ht="15.75" customHeight="1">
      <c r="A37" s="1493"/>
      <c r="B37" s="1493"/>
      <c r="C37" s="1493"/>
      <c r="D37" s="1493"/>
      <c r="E37" s="1493"/>
      <c r="F37" s="1493"/>
      <c r="G37" s="1493"/>
      <c r="H37" s="1493"/>
      <c r="I37" s="1493"/>
      <c r="J37" s="1493"/>
      <c r="K37" s="1493"/>
      <c r="L37" s="1493"/>
      <c r="M37" s="1493"/>
      <c r="N37" s="1493"/>
      <c r="O37" s="1493"/>
      <c r="P37" s="1493"/>
      <c r="Q37" s="1493"/>
    </row>
    <row r="38" spans="1:17" ht="15.75" customHeight="1">
      <c r="A38" s="1493"/>
      <c r="B38" s="1493"/>
      <c r="C38" s="1493"/>
      <c r="D38" s="1493"/>
      <c r="E38" s="1493"/>
      <c r="F38" s="1493"/>
      <c r="G38" s="1493"/>
      <c r="H38" s="1493"/>
      <c r="I38" s="1493"/>
      <c r="J38" s="1493"/>
      <c r="K38" s="1493"/>
      <c r="L38" s="1493"/>
      <c r="M38" s="1493"/>
      <c r="N38" s="1493"/>
      <c r="O38" s="1493"/>
      <c r="P38" s="1493"/>
      <c r="Q38" s="1493"/>
    </row>
    <row r="39" spans="1:17" ht="15.75" customHeight="1">
      <c r="A39" s="1493"/>
      <c r="B39" s="1493"/>
      <c r="C39" s="1493"/>
      <c r="D39" s="1493"/>
      <c r="E39" s="1493"/>
      <c r="F39" s="1493"/>
      <c r="G39" s="1493"/>
      <c r="H39" s="1493"/>
      <c r="I39" s="1493"/>
      <c r="J39" s="1493"/>
      <c r="K39" s="1493"/>
      <c r="L39" s="1493"/>
      <c r="M39" s="1493"/>
      <c r="N39" s="1493"/>
      <c r="O39" s="1493"/>
      <c r="P39" s="1493"/>
      <c r="Q39" s="1493"/>
    </row>
    <row r="40" spans="1:17" ht="15.75" customHeight="1">
      <c r="A40" s="1493"/>
      <c r="B40" s="1493"/>
      <c r="C40" s="1493"/>
      <c r="D40" s="1493"/>
      <c r="E40" s="1493"/>
      <c r="F40" s="1493"/>
      <c r="G40" s="1493"/>
      <c r="H40" s="1493"/>
      <c r="I40" s="1493"/>
      <c r="J40" s="1493"/>
      <c r="K40" s="1493"/>
      <c r="L40" s="1493"/>
      <c r="M40" s="1493"/>
      <c r="N40" s="1493"/>
      <c r="O40" s="1493"/>
      <c r="P40" s="1493"/>
      <c r="Q40" s="1493"/>
    </row>
    <row r="41" spans="1:17" ht="15.75" customHeight="1">
      <c r="A41" s="1493"/>
      <c r="B41" s="1493"/>
      <c r="C41" s="1493"/>
      <c r="D41" s="1493"/>
      <c r="E41" s="1493"/>
      <c r="F41" s="1493"/>
      <c r="G41" s="1493"/>
      <c r="H41" s="1493"/>
      <c r="I41" s="1493"/>
      <c r="J41" s="1493"/>
      <c r="K41" s="1493"/>
      <c r="L41" s="1493"/>
      <c r="M41" s="1493"/>
      <c r="N41" s="1493"/>
      <c r="O41" s="1493"/>
      <c r="P41" s="1493"/>
      <c r="Q41" s="1493"/>
    </row>
    <row r="42" spans="1:17" ht="15.75" customHeight="1">
      <c r="A42" s="1493"/>
      <c r="B42" s="1493"/>
      <c r="C42" s="1493"/>
      <c r="D42" s="1493"/>
      <c r="E42" s="1493"/>
      <c r="F42" s="1493"/>
      <c r="G42" s="1493"/>
      <c r="H42" s="1493"/>
      <c r="I42" s="1493"/>
      <c r="J42" s="1493"/>
      <c r="K42" s="1493"/>
      <c r="L42" s="1493"/>
      <c r="M42" s="1493"/>
      <c r="N42" s="1493"/>
      <c r="O42" s="1493"/>
      <c r="P42" s="1493"/>
      <c r="Q42" s="1493"/>
    </row>
    <row r="43" spans="1:17" ht="15.75" customHeight="1">
      <c r="A43" s="1493"/>
      <c r="B43" s="1493"/>
      <c r="C43" s="1493"/>
      <c r="D43" s="1493"/>
      <c r="E43" s="1493"/>
      <c r="F43" s="1493"/>
      <c r="G43" s="1493"/>
      <c r="H43" s="1493"/>
      <c r="I43" s="1493"/>
      <c r="J43" s="1493"/>
      <c r="K43" s="1493"/>
      <c r="L43" s="1493"/>
      <c r="M43" s="1493"/>
      <c r="N43" s="1493"/>
      <c r="O43" s="1493"/>
      <c r="P43" s="1493"/>
      <c r="Q43" s="1493"/>
    </row>
    <row r="44" spans="1:17" ht="15.75" customHeight="1">
      <c r="A44" s="1493"/>
      <c r="B44" s="1493"/>
      <c r="C44" s="1493"/>
      <c r="D44" s="1493"/>
      <c r="E44" s="1493"/>
      <c r="F44" s="1493"/>
      <c r="G44" s="1493"/>
      <c r="H44" s="1493"/>
      <c r="I44" s="1493"/>
      <c r="J44" s="1493"/>
      <c r="K44" s="1493"/>
      <c r="L44" s="1493"/>
      <c r="M44" s="1493"/>
      <c r="N44" s="1493"/>
      <c r="O44" s="1493"/>
      <c r="P44" s="1493"/>
      <c r="Q44" s="1493"/>
    </row>
    <row r="45" spans="1:17" ht="15.75" customHeight="1">
      <c r="A45" s="1493"/>
      <c r="B45" s="1493"/>
      <c r="C45" s="1493"/>
      <c r="D45" s="1493"/>
      <c r="E45" s="1493"/>
      <c r="F45" s="1493"/>
      <c r="G45" s="1493"/>
      <c r="H45" s="1493"/>
      <c r="I45" s="1493"/>
      <c r="J45" s="1493"/>
      <c r="K45" s="1493"/>
      <c r="L45" s="1493"/>
      <c r="M45" s="1493"/>
      <c r="N45" s="1493"/>
      <c r="O45" s="1493"/>
      <c r="P45" s="1493"/>
      <c r="Q45" s="1493"/>
    </row>
    <row r="46" spans="1:17" ht="15.75" customHeight="1">
      <c r="A46" s="1493"/>
      <c r="B46" s="1493"/>
      <c r="C46" s="1493"/>
      <c r="D46" s="1493"/>
      <c r="E46" s="1493"/>
      <c r="F46" s="1493"/>
      <c r="G46" s="1493"/>
      <c r="H46" s="1493"/>
      <c r="I46" s="1493"/>
      <c r="J46" s="1493"/>
      <c r="K46" s="1493"/>
      <c r="L46" s="1493"/>
      <c r="M46" s="1493"/>
      <c r="N46" s="1493"/>
      <c r="O46" s="1493"/>
      <c r="P46" s="1493"/>
      <c r="Q46" s="1493"/>
    </row>
    <row r="47" spans="1:17" ht="15.75" customHeight="1">
      <c r="A47" s="1493"/>
      <c r="B47" s="1493"/>
      <c r="C47" s="1493"/>
      <c r="D47" s="1493"/>
      <c r="E47" s="1493"/>
      <c r="F47" s="1493"/>
      <c r="G47" s="1493"/>
      <c r="H47" s="1493"/>
      <c r="I47" s="1493"/>
      <c r="J47" s="1493"/>
      <c r="K47" s="1493"/>
      <c r="L47" s="1493"/>
      <c r="M47" s="1493"/>
      <c r="N47" s="1493"/>
      <c r="O47" s="1493"/>
      <c r="P47" s="1493"/>
      <c r="Q47" s="1493"/>
    </row>
    <row r="48" spans="1:17" ht="15.75" customHeight="1">
      <c r="A48" s="1493"/>
      <c r="B48" s="1493"/>
      <c r="C48" s="1493"/>
      <c r="D48" s="1493"/>
      <c r="E48" s="1493"/>
      <c r="F48" s="1493"/>
      <c r="G48" s="1493"/>
      <c r="H48" s="1493"/>
      <c r="I48" s="1493"/>
      <c r="J48" s="1493"/>
      <c r="K48" s="1493"/>
      <c r="L48" s="1493"/>
      <c r="M48" s="1493"/>
      <c r="N48" s="1493"/>
      <c r="O48" s="1493"/>
      <c r="P48" s="1493"/>
      <c r="Q48" s="1493"/>
    </row>
    <row r="49" spans="1:17" ht="15.75" customHeight="1">
      <c r="A49" s="1493"/>
      <c r="B49" s="1493"/>
      <c r="C49" s="1493"/>
      <c r="D49" s="1493"/>
      <c r="E49" s="1493"/>
      <c r="F49" s="1493"/>
      <c r="G49" s="1493"/>
      <c r="H49" s="1493"/>
      <c r="I49" s="1493"/>
      <c r="J49" s="1493"/>
      <c r="K49" s="1493"/>
      <c r="L49" s="1493"/>
      <c r="M49" s="1493"/>
      <c r="N49" s="1493"/>
      <c r="O49" s="1493"/>
      <c r="P49" s="1493"/>
      <c r="Q49" s="1493"/>
    </row>
    <row r="50" spans="1:17" ht="15.75" customHeight="1">
      <c r="A50" s="1493"/>
      <c r="B50" s="1493"/>
      <c r="C50" s="1493"/>
      <c r="D50" s="1493"/>
      <c r="E50" s="1493"/>
      <c r="F50" s="1493"/>
      <c r="G50" s="1493"/>
      <c r="H50" s="1493"/>
      <c r="I50" s="1493"/>
      <c r="J50" s="1493"/>
      <c r="K50" s="1493"/>
      <c r="L50" s="1493"/>
      <c r="M50" s="1493"/>
      <c r="N50" s="1493"/>
      <c r="O50" s="1493"/>
      <c r="P50" s="1493"/>
      <c r="Q50" s="1493"/>
    </row>
    <row r="51" spans="1:17" ht="15.75" customHeight="1">
      <c r="A51" s="1493"/>
      <c r="B51" s="1493"/>
      <c r="C51" s="1493"/>
      <c r="D51" s="1493"/>
      <c r="E51" s="1493"/>
      <c r="F51" s="1493"/>
      <c r="G51" s="1493"/>
      <c r="H51" s="1493"/>
      <c r="I51" s="1493"/>
      <c r="J51" s="1493"/>
      <c r="K51" s="1493"/>
      <c r="L51" s="1493"/>
      <c r="M51" s="1493"/>
      <c r="N51" s="1493"/>
      <c r="O51" s="1493"/>
      <c r="P51" s="1493"/>
      <c r="Q51" s="1493"/>
    </row>
    <row r="52" spans="1:17" ht="15.75" customHeight="1">
      <c r="A52" s="1493"/>
      <c r="B52" s="1493"/>
      <c r="C52" s="1493"/>
      <c r="D52" s="1493"/>
      <c r="E52" s="1493"/>
      <c r="F52" s="1493"/>
      <c r="G52" s="1493"/>
      <c r="H52" s="1493"/>
      <c r="I52" s="1493"/>
      <c r="J52" s="1493"/>
      <c r="K52" s="1493"/>
      <c r="L52" s="1493"/>
      <c r="M52" s="1493"/>
      <c r="N52" s="1493"/>
      <c r="O52" s="1493"/>
      <c r="P52" s="1493"/>
      <c r="Q52" s="1493"/>
    </row>
    <row r="53" spans="1:17" ht="15.75" customHeight="1">
      <c r="A53" s="1493"/>
      <c r="B53" s="1493"/>
      <c r="C53" s="1493"/>
      <c r="D53" s="1493"/>
      <c r="E53" s="1493"/>
      <c r="F53" s="1493"/>
      <c r="G53" s="1493"/>
      <c r="H53" s="1493"/>
      <c r="I53" s="1493"/>
      <c r="J53" s="1493"/>
      <c r="K53" s="1493"/>
      <c r="L53" s="1493"/>
      <c r="M53" s="1493"/>
      <c r="N53" s="1493"/>
      <c r="O53" s="1493"/>
      <c r="P53" s="1493"/>
      <c r="Q53" s="1493"/>
    </row>
    <row r="54" spans="1:17" ht="15.75" customHeight="1">
      <c r="A54" s="1493"/>
      <c r="B54" s="1493"/>
      <c r="C54" s="1493"/>
      <c r="D54" s="1493"/>
      <c r="E54" s="1493"/>
      <c r="F54" s="1493"/>
      <c r="G54" s="1493"/>
      <c r="H54" s="1493"/>
      <c r="I54" s="1493"/>
      <c r="J54" s="1493"/>
      <c r="K54" s="1493"/>
      <c r="L54" s="1493"/>
      <c r="M54" s="1493"/>
      <c r="N54" s="1493"/>
      <c r="O54" s="1493"/>
      <c r="P54" s="1493"/>
      <c r="Q54" s="1493"/>
    </row>
    <row r="55" spans="1:17" ht="15.75" customHeight="1">
      <c r="A55" s="1493"/>
      <c r="B55" s="1493"/>
      <c r="C55" s="1493"/>
      <c r="D55" s="1493"/>
      <c r="E55" s="1493"/>
      <c r="F55" s="1493"/>
      <c r="G55" s="1493"/>
      <c r="H55" s="1493"/>
      <c r="I55" s="1493"/>
      <c r="J55" s="1493"/>
      <c r="K55" s="1493"/>
      <c r="L55" s="1493"/>
      <c r="M55" s="1493"/>
      <c r="N55" s="1493"/>
      <c r="O55" s="1493"/>
      <c r="P55" s="1493"/>
      <c r="Q55" s="1493"/>
    </row>
    <row r="56" spans="1:17" ht="15.75" customHeight="1">
      <c r="A56" s="1493"/>
      <c r="B56" s="1493"/>
      <c r="C56" s="1493"/>
      <c r="D56" s="1493"/>
      <c r="E56" s="1493"/>
      <c r="F56" s="1493"/>
      <c r="G56" s="1493"/>
      <c r="H56" s="1493"/>
      <c r="I56" s="1493"/>
      <c r="J56" s="1493"/>
      <c r="K56" s="1493"/>
      <c r="L56" s="1493"/>
      <c r="M56" s="1493"/>
      <c r="N56" s="1493"/>
      <c r="O56" s="1493"/>
      <c r="P56" s="1493"/>
      <c r="Q56" s="1493"/>
    </row>
    <row r="57" spans="1:17" ht="15.75" customHeight="1">
      <c r="A57" s="1493"/>
      <c r="B57" s="1493"/>
      <c r="C57" s="1493"/>
      <c r="D57" s="1493"/>
      <c r="E57" s="1493"/>
      <c r="F57" s="1493"/>
      <c r="G57" s="1493"/>
      <c r="H57" s="1493"/>
      <c r="I57" s="1493"/>
      <c r="J57" s="1493"/>
      <c r="K57" s="1493"/>
      <c r="L57" s="1493"/>
      <c r="M57" s="1493"/>
      <c r="N57" s="1493"/>
      <c r="O57" s="1493"/>
      <c r="P57" s="1493"/>
      <c r="Q57" s="1493"/>
    </row>
    <row r="58" spans="1:17" ht="15.75" customHeight="1">
      <c r="A58" s="1493"/>
      <c r="B58" s="1493"/>
      <c r="C58" s="1493"/>
      <c r="D58" s="1493"/>
      <c r="E58" s="1493"/>
      <c r="F58" s="1493"/>
      <c r="G58" s="1493"/>
      <c r="H58" s="1493"/>
      <c r="I58" s="1493"/>
      <c r="J58" s="1493"/>
      <c r="K58" s="1493"/>
      <c r="L58" s="1493"/>
      <c r="M58" s="1493"/>
      <c r="N58" s="1493"/>
      <c r="O58" s="1493"/>
      <c r="P58" s="1493"/>
      <c r="Q58" s="1493"/>
    </row>
    <row r="59" spans="1:17" ht="15.75" customHeight="1">
      <c r="A59" s="1493"/>
      <c r="B59" s="1493"/>
      <c r="C59" s="1493"/>
      <c r="D59" s="1493"/>
      <c r="E59" s="1493"/>
      <c r="F59" s="1493"/>
      <c r="G59" s="1493"/>
      <c r="H59" s="1493"/>
      <c r="I59" s="1493"/>
      <c r="J59" s="1493"/>
      <c r="K59" s="1493"/>
      <c r="L59" s="1493"/>
      <c r="M59" s="1493"/>
      <c r="N59" s="1493"/>
      <c r="O59" s="1493"/>
      <c r="P59" s="1493"/>
      <c r="Q59" s="1493"/>
    </row>
    <row r="60" spans="1:17" ht="15.75" customHeight="1">
      <c r="A60" s="1493"/>
      <c r="B60" s="1493"/>
      <c r="C60" s="1493"/>
      <c r="D60" s="1493"/>
      <c r="E60" s="1493"/>
      <c r="F60" s="1493"/>
      <c r="G60" s="1493"/>
      <c r="H60" s="1493"/>
      <c r="I60" s="1493"/>
      <c r="J60" s="1493"/>
      <c r="K60" s="1493"/>
      <c r="L60" s="1493"/>
      <c r="M60" s="1493"/>
      <c r="N60" s="1493"/>
      <c r="O60" s="1493"/>
      <c r="P60" s="1493"/>
      <c r="Q60" s="1493"/>
    </row>
    <row r="61" spans="1:17" ht="15.75" customHeight="1">
      <c r="A61" s="1493"/>
      <c r="B61" s="1493"/>
      <c r="C61" s="1493"/>
      <c r="D61" s="1493"/>
      <c r="E61" s="1493"/>
      <c r="F61" s="1493"/>
      <c r="G61" s="1493"/>
      <c r="H61" s="1493"/>
      <c r="I61" s="1493"/>
      <c r="J61" s="1493"/>
      <c r="K61" s="1493"/>
      <c r="L61" s="1493"/>
      <c r="M61" s="1493"/>
      <c r="N61" s="1493"/>
      <c r="O61" s="1493"/>
      <c r="P61" s="1493"/>
      <c r="Q61" s="1493"/>
    </row>
    <row r="62" spans="1:17" ht="15.75" customHeight="1">
      <c r="A62" s="1493"/>
      <c r="B62" s="1493"/>
      <c r="C62" s="1493"/>
      <c r="D62" s="1493"/>
      <c r="E62" s="1493"/>
      <c r="F62" s="1493"/>
      <c r="G62" s="1493"/>
      <c r="H62" s="1493"/>
      <c r="I62" s="1493"/>
      <c r="J62" s="1493"/>
      <c r="K62" s="1493"/>
      <c r="L62" s="1493"/>
      <c r="M62" s="1493"/>
      <c r="N62" s="1493"/>
      <c r="O62" s="1493"/>
      <c r="P62" s="1493"/>
      <c r="Q62" s="1493"/>
    </row>
    <row r="63" spans="1:17" ht="15.75" customHeight="1">
      <c r="A63" s="1493"/>
      <c r="B63" s="1493"/>
      <c r="C63" s="1493"/>
      <c r="D63" s="1493"/>
      <c r="E63" s="1493"/>
      <c r="F63" s="1493"/>
      <c r="G63" s="1493"/>
      <c r="H63" s="1493"/>
      <c r="I63" s="1493"/>
      <c r="J63" s="1493"/>
      <c r="K63" s="1493"/>
      <c r="L63" s="1493"/>
      <c r="M63" s="1493"/>
      <c r="N63" s="1493"/>
      <c r="O63" s="1493"/>
      <c r="P63" s="1493"/>
      <c r="Q63" s="1493"/>
    </row>
    <row r="64" spans="1:17" ht="15.75" customHeight="1">
      <c r="A64" s="1493"/>
      <c r="B64" s="1493"/>
      <c r="C64" s="1493"/>
      <c r="D64" s="1493"/>
      <c r="E64" s="1493"/>
      <c r="F64" s="1493"/>
      <c r="G64" s="1493"/>
      <c r="H64" s="1493"/>
      <c r="I64" s="1493"/>
      <c r="J64" s="1493"/>
      <c r="K64" s="1493"/>
      <c r="L64" s="1493"/>
      <c r="M64" s="1493"/>
      <c r="N64" s="1493"/>
      <c r="O64" s="1493"/>
      <c r="P64" s="1493"/>
      <c r="Q64" s="1493"/>
    </row>
    <row r="65" spans="1:17" ht="15.75" customHeight="1">
      <c r="A65" s="1493"/>
      <c r="B65" s="1493"/>
      <c r="C65" s="1493"/>
      <c r="D65" s="1493"/>
      <c r="E65" s="1493"/>
      <c r="F65" s="1493"/>
      <c r="G65" s="1493"/>
      <c r="H65" s="1493"/>
      <c r="I65" s="1493"/>
      <c r="J65" s="1493"/>
      <c r="K65" s="1493"/>
      <c r="L65" s="1493"/>
      <c r="M65" s="1493"/>
      <c r="N65" s="1493"/>
      <c r="O65" s="1493"/>
      <c r="P65" s="1493"/>
      <c r="Q65" s="1493"/>
    </row>
    <row r="66" spans="1:17" ht="15.75" customHeight="1">
      <c r="A66" s="1493"/>
      <c r="B66" s="1493"/>
      <c r="C66" s="1493"/>
      <c r="D66" s="1493"/>
      <c r="E66" s="1493"/>
      <c r="F66" s="1493"/>
      <c r="G66" s="1493"/>
      <c r="H66" s="1493"/>
      <c r="I66" s="1493"/>
      <c r="J66" s="1493"/>
      <c r="K66" s="1493"/>
      <c r="L66" s="1493"/>
      <c r="M66" s="1493"/>
      <c r="N66" s="1493"/>
      <c r="O66" s="1493"/>
      <c r="P66" s="1493"/>
      <c r="Q66" s="1493"/>
    </row>
    <row r="67" spans="1:17" ht="15.75" customHeight="1">
      <c r="A67" s="1493"/>
      <c r="B67" s="1493"/>
      <c r="C67" s="1493"/>
      <c r="D67" s="1493"/>
      <c r="E67" s="1493"/>
      <c r="F67" s="1493"/>
      <c r="G67" s="1493"/>
      <c r="H67" s="1493"/>
      <c r="I67" s="1493"/>
      <c r="J67" s="1493"/>
      <c r="K67" s="1493"/>
      <c r="L67" s="1493"/>
      <c r="M67" s="1493"/>
      <c r="N67" s="1493"/>
      <c r="O67" s="1493"/>
      <c r="P67" s="1493"/>
      <c r="Q67" s="1493"/>
    </row>
    <row r="68" spans="1:17" ht="15.75" customHeight="1">
      <c r="A68" s="1493"/>
      <c r="B68" s="1493"/>
      <c r="C68" s="1493"/>
      <c r="D68" s="1493"/>
      <c r="E68" s="1493"/>
      <c r="F68" s="1493"/>
      <c r="G68" s="1493"/>
      <c r="H68" s="1493"/>
      <c r="I68" s="1493"/>
      <c r="J68" s="1493"/>
      <c r="K68" s="1493"/>
      <c r="L68" s="1493"/>
      <c r="M68" s="1493"/>
      <c r="N68" s="1493"/>
      <c r="O68" s="1493"/>
      <c r="P68" s="1493"/>
      <c r="Q68" s="1493"/>
    </row>
    <row r="69" spans="1:17" ht="15.75" customHeight="1">
      <c r="A69" s="1493"/>
      <c r="B69" s="1493"/>
      <c r="C69" s="1493"/>
      <c r="D69" s="1493"/>
      <c r="E69" s="1493"/>
      <c r="F69" s="1493"/>
      <c r="G69" s="1493"/>
      <c r="H69" s="1493"/>
      <c r="I69" s="1493"/>
      <c r="J69" s="1493"/>
      <c r="K69" s="1493"/>
      <c r="L69" s="1493"/>
      <c r="M69" s="1493"/>
      <c r="N69" s="1493"/>
      <c r="O69" s="1493"/>
      <c r="P69" s="1493"/>
      <c r="Q69" s="1493"/>
    </row>
    <row r="70" spans="1:17" ht="15.75" customHeight="1">
      <c r="A70" s="1493"/>
      <c r="B70" s="1493"/>
      <c r="C70" s="1493"/>
      <c r="D70" s="1493"/>
      <c r="E70" s="1493"/>
      <c r="F70" s="1493"/>
      <c r="G70" s="1493"/>
      <c r="H70" s="1493"/>
      <c r="I70" s="1493"/>
      <c r="J70" s="1493"/>
      <c r="K70" s="1493"/>
      <c r="L70" s="1493"/>
      <c r="M70" s="1493"/>
      <c r="N70" s="1493"/>
      <c r="O70" s="1493"/>
      <c r="P70" s="1493"/>
      <c r="Q70" s="1493"/>
    </row>
    <row r="71" spans="1:17" ht="15.75" customHeight="1">
      <c r="A71" s="1493"/>
      <c r="B71" s="1493"/>
      <c r="C71" s="1493"/>
      <c r="D71" s="1493"/>
      <c r="E71" s="1493"/>
      <c r="F71" s="1493"/>
      <c r="G71" s="1493"/>
      <c r="H71" s="1493"/>
      <c r="I71" s="1493"/>
      <c r="J71" s="1493"/>
      <c r="K71" s="1493"/>
      <c r="L71" s="1493"/>
      <c r="M71" s="1493"/>
      <c r="N71" s="1493"/>
      <c r="O71" s="1493"/>
      <c r="P71" s="1493"/>
      <c r="Q71" s="1493"/>
    </row>
    <row r="72" spans="1:17" ht="15.75" customHeight="1">
      <c r="A72" s="1493"/>
      <c r="B72" s="1493"/>
      <c r="C72" s="1493"/>
      <c r="D72" s="1493"/>
      <c r="E72" s="1493"/>
      <c r="F72" s="1493"/>
      <c r="G72" s="1493"/>
      <c r="H72" s="1493"/>
      <c r="I72" s="1493"/>
      <c r="J72" s="1493"/>
      <c r="K72" s="1493"/>
      <c r="L72" s="1493"/>
      <c r="M72" s="1493"/>
      <c r="N72" s="1493"/>
      <c r="O72" s="1493"/>
      <c r="P72" s="1493"/>
      <c r="Q72" s="1493"/>
    </row>
    <row r="73" spans="1:17" ht="15.75" customHeight="1">
      <c r="A73" s="1493"/>
      <c r="B73" s="1493"/>
      <c r="C73" s="1493"/>
      <c r="D73" s="1493"/>
      <c r="E73" s="1493"/>
      <c r="F73" s="1493"/>
      <c r="G73" s="1493"/>
      <c r="H73" s="1493"/>
      <c r="I73" s="1493"/>
      <c r="J73" s="1493"/>
      <c r="K73" s="1493"/>
      <c r="L73" s="1493"/>
      <c r="M73" s="1493"/>
      <c r="N73" s="1493"/>
      <c r="O73" s="1493"/>
      <c r="P73" s="1493"/>
      <c r="Q73" s="1493"/>
    </row>
    <row r="74" spans="1:17" ht="15.75" customHeight="1">
      <c r="A74" s="1493"/>
      <c r="B74" s="1493"/>
      <c r="C74" s="1493"/>
      <c r="D74" s="1493"/>
      <c r="E74" s="1493"/>
      <c r="F74" s="1493"/>
      <c r="G74" s="1493"/>
      <c r="H74" s="1493"/>
      <c r="I74" s="1493"/>
      <c r="J74" s="1493"/>
      <c r="K74" s="1493"/>
      <c r="L74" s="1493"/>
      <c r="M74" s="1493"/>
      <c r="N74" s="1493"/>
      <c r="O74" s="1493"/>
      <c r="P74" s="1493"/>
      <c r="Q74" s="1493"/>
    </row>
    <row r="75" spans="1:17" ht="15.75" customHeight="1">
      <c r="A75" s="1493"/>
      <c r="B75" s="1493"/>
      <c r="C75" s="1493"/>
      <c r="D75" s="1493"/>
      <c r="E75" s="1493"/>
      <c r="F75" s="1493"/>
      <c r="G75" s="1493"/>
      <c r="H75" s="1493"/>
      <c r="I75" s="1493"/>
      <c r="J75" s="1493"/>
      <c r="K75" s="1493"/>
      <c r="L75" s="1493"/>
      <c r="M75" s="1493"/>
      <c r="N75" s="1493"/>
      <c r="O75" s="1493"/>
      <c r="P75" s="1493"/>
      <c r="Q75" s="1493"/>
    </row>
    <row r="76" spans="1:17" ht="15.75" customHeight="1">
      <c r="A76" s="1493"/>
      <c r="B76" s="1493"/>
      <c r="C76" s="1493"/>
      <c r="D76" s="1493"/>
      <c r="E76" s="1493"/>
      <c r="F76" s="1493"/>
      <c r="G76" s="1493"/>
      <c r="H76" s="1493"/>
      <c r="I76" s="1493"/>
      <c r="J76" s="1493"/>
      <c r="K76" s="1493"/>
      <c r="L76" s="1493"/>
      <c r="M76" s="1493"/>
      <c r="N76" s="1493"/>
      <c r="O76" s="1493"/>
      <c r="P76" s="1493"/>
      <c r="Q76" s="1493"/>
    </row>
    <row r="77" spans="1:17" ht="15.75" customHeight="1">
      <c r="A77" s="1493"/>
      <c r="B77" s="1493"/>
      <c r="C77" s="1493"/>
      <c r="D77" s="1493"/>
      <c r="E77" s="1493"/>
      <c r="F77" s="1493"/>
      <c r="G77" s="1493"/>
      <c r="H77" s="1493"/>
      <c r="I77" s="1493"/>
      <c r="J77" s="1493"/>
      <c r="K77" s="1493"/>
      <c r="L77" s="1493"/>
      <c r="M77" s="1493"/>
      <c r="N77" s="1493"/>
      <c r="O77" s="1493"/>
      <c r="P77" s="1493"/>
      <c r="Q77" s="1493"/>
    </row>
    <row r="78" spans="1:17" ht="15.75" customHeight="1">
      <c r="A78" s="1493"/>
      <c r="B78" s="1493"/>
      <c r="C78" s="1493"/>
      <c r="D78" s="1493"/>
      <c r="E78" s="1493"/>
      <c r="F78" s="1493"/>
      <c r="G78" s="1493"/>
      <c r="H78" s="1493"/>
      <c r="I78" s="1493"/>
      <c r="J78" s="1493"/>
      <c r="K78" s="1493"/>
      <c r="L78" s="1493"/>
      <c r="M78" s="1493"/>
      <c r="N78" s="1493"/>
      <c r="O78" s="1493"/>
      <c r="P78" s="1493"/>
      <c r="Q78" s="1493"/>
    </row>
    <row r="79" spans="1:17" ht="15.75" customHeight="1">
      <c r="A79" s="1493"/>
      <c r="B79" s="1493"/>
      <c r="C79" s="1493"/>
      <c r="D79" s="1493"/>
      <c r="E79" s="1493"/>
      <c r="F79" s="1493"/>
      <c r="G79" s="1493"/>
      <c r="H79" s="1493"/>
      <c r="I79" s="1493"/>
      <c r="J79" s="1493"/>
      <c r="K79" s="1493"/>
      <c r="L79" s="1493"/>
      <c r="M79" s="1493"/>
      <c r="N79" s="1493"/>
      <c r="O79" s="1493"/>
      <c r="P79" s="1493"/>
      <c r="Q79" s="1493"/>
    </row>
    <row r="80" spans="1:17" ht="15.75" customHeight="1">
      <c r="A80" s="1493"/>
      <c r="B80" s="1493"/>
      <c r="C80" s="1493"/>
      <c r="D80" s="1493"/>
      <c r="E80" s="1493"/>
      <c r="F80" s="1493"/>
      <c r="G80" s="1493"/>
      <c r="H80" s="1493"/>
      <c r="I80" s="1493"/>
      <c r="J80" s="1493"/>
      <c r="K80" s="1493"/>
      <c r="L80" s="1493"/>
      <c r="M80" s="1493"/>
      <c r="N80" s="1493"/>
      <c r="O80" s="1493"/>
      <c r="P80" s="1493"/>
      <c r="Q80" s="1493"/>
    </row>
    <row r="81" spans="1:17" ht="15.75" customHeight="1">
      <c r="A81" s="1493"/>
      <c r="B81" s="1493"/>
      <c r="C81" s="1493"/>
      <c r="D81" s="1493"/>
      <c r="E81" s="1493"/>
      <c r="F81" s="1493"/>
      <c r="G81" s="1493"/>
      <c r="H81" s="1493"/>
      <c r="I81" s="1493"/>
      <c r="J81" s="1493"/>
      <c r="K81" s="1493"/>
      <c r="L81" s="1493"/>
      <c r="M81" s="1493"/>
      <c r="N81" s="1493"/>
      <c r="O81" s="1493"/>
      <c r="P81" s="1493"/>
      <c r="Q81" s="1493"/>
    </row>
    <row r="82" spans="1:17" ht="15.75" customHeight="1">
      <c r="A82" s="1493"/>
      <c r="B82" s="1493"/>
      <c r="C82" s="1493"/>
      <c r="D82" s="1493"/>
      <c r="E82" s="1493"/>
      <c r="F82" s="1493"/>
      <c r="G82" s="1493"/>
      <c r="H82" s="1493"/>
      <c r="I82" s="1493"/>
      <c r="J82" s="1493"/>
      <c r="K82" s="1493"/>
      <c r="L82" s="1493"/>
      <c r="M82" s="1493"/>
      <c r="N82" s="1493"/>
      <c r="O82" s="1493"/>
      <c r="P82" s="1493"/>
      <c r="Q82" s="1493"/>
    </row>
    <row r="83" spans="1:17" ht="15.75" customHeight="1">
      <c r="A83" s="1493"/>
      <c r="B83" s="1493"/>
      <c r="C83" s="1493"/>
      <c r="D83" s="1493"/>
      <c r="E83" s="1493"/>
      <c r="F83" s="1493"/>
      <c r="G83" s="1493"/>
      <c r="H83" s="1493"/>
      <c r="I83" s="1493"/>
      <c r="J83" s="1493"/>
      <c r="K83" s="1493"/>
      <c r="L83" s="1493"/>
      <c r="M83" s="1493"/>
      <c r="N83" s="1493"/>
      <c r="O83" s="1493"/>
      <c r="P83" s="1493"/>
      <c r="Q83" s="1493"/>
    </row>
    <row r="84" spans="1:17" ht="15.75" customHeight="1">
      <c r="A84" s="1493"/>
      <c r="B84" s="1493"/>
      <c r="C84" s="1493"/>
      <c r="D84" s="1493"/>
      <c r="E84" s="1493"/>
      <c r="F84" s="1493"/>
      <c r="G84" s="1493"/>
      <c r="H84" s="1493"/>
      <c r="I84" s="1493"/>
      <c r="J84" s="1493"/>
      <c r="K84" s="1493"/>
      <c r="L84" s="1493"/>
      <c r="M84" s="1493"/>
      <c r="N84" s="1493"/>
      <c r="O84" s="1493"/>
      <c r="P84" s="1493"/>
      <c r="Q84" s="1493"/>
    </row>
    <row r="85" spans="1:17" ht="15.75" customHeight="1">
      <c r="A85" s="1493"/>
      <c r="B85" s="1493"/>
      <c r="C85" s="1493"/>
      <c r="D85" s="1493"/>
      <c r="E85" s="1493"/>
      <c r="F85" s="1493"/>
      <c r="G85" s="1493"/>
      <c r="H85" s="1493"/>
      <c r="I85" s="1493"/>
      <c r="J85" s="1493"/>
      <c r="K85" s="1493"/>
      <c r="L85" s="1493"/>
      <c r="M85" s="1493"/>
      <c r="N85" s="1493"/>
      <c r="O85" s="1493"/>
      <c r="P85" s="1493"/>
      <c r="Q85" s="1493"/>
    </row>
    <row r="86" spans="1:17" ht="15.75" customHeight="1">
      <c r="A86" s="1493"/>
      <c r="B86" s="1493"/>
      <c r="C86" s="1493"/>
      <c r="D86" s="1493"/>
      <c r="E86" s="1493"/>
      <c r="F86" s="1493"/>
      <c r="G86" s="1493"/>
      <c r="H86" s="1493"/>
      <c r="I86" s="1493"/>
      <c r="J86" s="1493"/>
      <c r="K86" s="1493"/>
      <c r="L86" s="1493"/>
      <c r="M86" s="1493"/>
      <c r="N86" s="1493"/>
      <c r="O86" s="1493"/>
      <c r="P86" s="1493"/>
      <c r="Q86" s="1493"/>
    </row>
    <row r="87" spans="1:17" ht="15.75" customHeight="1">
      <c r="A87" s="1493"/>
      <c r="B87" s="1493"/>
      <c r="C87" s="1493"/>
      <c r="D87" s="1493"/>
      <c r="E87" s="1493"/>
      <c r="F87" s="1493"/>
      <c r="G87" s="1493"/>
      <c r="H87" s="1493"/>
      <c r="I87" s="1493"/>
      <c r="J87" s="1493"/>
      <c r="K87" s="1493"/>
      <c r="L87" s="1493"/>
      <c r="M87" s="1493"/>
      <c r="N87" s="1493"/>
      <c r="O87" s="1493"/>
      <c r="P87" s="1493"/>
      <c r="Q87" s="1493"/>
    </row>
    <row r="88" spans="1:17" ht="15.75" customHeight="1">
      <c r="A88" s="1493"/>
      <c r="B88" s="1493"/>
      <c r="C88" s="1493"/>
      <c r="D88" s="1493"/>
      <c r="E88" s="1493"/>
      <c r="F88" s="1493"/>
      <c r="G88" s="1493"/>
      <c r="H88" s="1493"/>
      <c r="I88" s="1493"/>
      <c r="J88" s="1493"/>
      <c r="K88" s="1493"/>
      <c r="L88" s="1493"/>
      <c r="M88" s="1493"/>
      <c r="N88" s="1493"/>
      <c r="O88" s="1493"/>
      <c r="P88" s="1493"/>
      <c r="Q88" s="1493"/>
    </row>
    <row r="89" spans="1:17" ht="15.75" customHeight="1">
      <c r="A89" s="1493"/>
      <c r="B89" s="1493"/>
      <c r="C89" s="1493"/>
      <c r="D89" s="1493"/>
      <c r="E89" s="1493"/>
      <c r="F89" s="1493"/>
      <c r="G89" s="1493"/>
      <c r="H89" s="1493"/>
      <c r="I89" s="1493"/>
      <c r="J89" s="1493"/>
      <c r="K89" s="1493"/>
      <c r="L89" s="1493"/>
      <c r="M89" s="1493"/>
      <c r="N89" s="1493"/>
      <c r="O89" s="1493"/>
      <c r="P89" s="1493"/>
      <c r="Q89" s="1493"/>
    </row>
    <row r="90" spans="1:17" ht="15.75" customHeight="1">
      <c r="A90" s="1493"/>
      <c r="B90" s="1493"/>
      <c r="C90" s="1493"/>
      <c r="D90" s="1493"/>
      <c r="E90" s="1493"/>
      <c r="F90" s="1493"/>
      <c r="G90" s="1493"/>
      <c r="H90" s="1493"/>
      <c r="I90" s="1493"/>
      <c r="J90" s="1493"/>
      <c r="K90" s="1493"/>
      <c r="L90" s="1493"/>
      <c r="M90" s="1493"/>
      <c r="N90" s="1493"/>
      <c r="O90" s="1493"/>
      <c r="P90" s="1493"/>
      <c r="Q90" s="1493"/>
    </row>
    <row r="91" spans="1:17" ht="15.75" customHeight="1">
      <c r="A91" s="1493"/>
      <c r="B91" s="1493"/>
      <c r="C91" s="1493"/>
      <c r="D91" s="1493"/>
      <c r="E91" s="1493"/>
      <c r="F91" s="1493"/>
      <c r="G91" s="1493"/>
      <c r="H91" s="1493"/>
      <c r="I91" s="1493"/>
      <c r="J91" s="1493"/>
      <c r="K91" s="1493"/>
      <c r="L91" s="1493"/>
      <c r="M91" s="1493"/>
      <c r="N91" s="1493"/>
      <c r="O91" s="1493"/>
      <c r="P91" s="1493"/>
      <c r="Q91" s="1493"/>
    </row>
    <row r="92" spans="1:17" ht="15.75" customHeight="1">
      <c r="A92" s="1493"/>
      <c r="B92" s="1493"/>
      <c r="C92" s="1493"/>
      <c r="D92" s="1493"/>
      <c r="E92" s="1493"/>
      <c r="F92" s="1493"/>
      <c r="G92" s="1493"/>
      <c r="H92" s="1493"/>
      <c r="I92" s="1493"/>
      <c r="J92" s="1493"/>
      <c r="K92" s="1493"/>
      <c r="L92" s="1493"/>
      <c r="M92" s="1493"/>
      <c r="N92" s="1493"/>
      <c r="O92" s="1493"/>
      <c r="P92" s="1493"/>
      <c r="Q92" s="1493"/>
    </row>
    <row r="93" spans="1:17" ht="15.75" customHeight="1">
      <c r="A93" s="1493"/>
      <c r="B93" s="1493"/>
      <c r="C93" s="1493"/>
      <c r="D93" s="1493"/>
      <c r="E93" s="1493"/>
      <c r="F93" s="1493"/>
      <c r="G93" s="1493"/>
      <c r="H93" s="1493"/>
      <c r="I93" s="1493"/>
      <c r="J93" s="1493"/>
      <c r="K93" s="1493"/>
      <c r="L93" s="1493"/>
      <c r="M93" s="1493"/>
      <c r="N93" s="1493"/>
      <c r="O93" s="1493"/>
      <c r="P93" s="1493"/>
      <c r="Q93" s="1493"/>
    </row>
    <row r="94" spans="1:17" ht="15.75" customHeight="1">
      <c r="A94" s="1493"/>
      <c r="B94" s="1493"/>
      <c r="C94" s="1493"/>
      <c r="D94" s="1493"/>
      <c r="E94" s="1493"/>
      <c r="F94" s="1493"/>
      <c r="G94" s="1493"/>
      <c r="H94" s="1493"/>
      <c r="I94" s="1493"/>
      <c r="J94" s="1493"/>
      <c r="K94" s="1493"/>
      <c r="L94" s="1493"/>
      <c r="M94" s="1493"/>
      <c r="N94" s="1493"/>
      <c r="O94" s="1493"/>
      <c r="P94" s="1493"/>
      <c r="Q94" s="1493"/>
    </row>
    <row r="95" spans="1:17" ht="15.75" customHeight="1">
      <c r="A95" s="1493"/>
      <c r="B95" s="1493"/>
      <c r="C95" s="1493"/>
      <c r="D95" s="1493"/>
      <c r="E95" s="1493"/>
      <c r="F95" s="1493"/>
      <c r="G95" s="1493"/>
      <c r="H95" s="1493"/>
      <c r="I95" s="1493"/>
      <c r="J95" s="1493"/>
      <c r="K95" s="1493"/>
      <c r="L95" s="1493"/>
      <c r="M95" s="1493"/>
      <c r="N95" s="1493"/>
      <c r="O95" s="1493"/>
      <c r="P95" s="1493"/>
      <c r="Q95" s="1493"/>
    </row>
    <row r="96" spans="1:17" ht="15.75" customHeight="1">
      <c r="A96" s="1493"/>
      <c r="B96" s="1493"/>
      <c r="C96" s="1493"/>
      <c r="D96" s="1493"/>
      <c r="E96" s="1493"/>
      <c r="F96" s="1493"/>
      <c r="G96" s="1493"/>
      <c r="H96" s="1493"/>
      <c r="I96" s="1493"/>
      <c r="J96" s="1493"/>
      <c r="K96" s="1493"/>
      <c r="L96" s="1493"/>
      <c r="M96" s="1493"/>
      <c r="N96" s="1493"/>
      <c r="O96" s="1493"/>
      <c r="P96" s="1493"/>
      <c r="Q96" s="1493"/>
    </row>
    <row r="97" spans="1:17" ht="15.75" customHeight="1">
      <c r="A97" s="1493"/>
      <c r="B97" s="1493"/>
      <c r="C97" s="1493"/>
      <c r="D97" s="1493"/>
      <c r="E97" s="1493"/>
      <c r="F97" s="1493"/>
      <c r="G97" s="1493"/>
      <c r="H97" s="1493"/>
      <c r="I97" s="1493"/>
      <c r="J97" s="1493"/>
      <c r="K97" s="1493"/>
      <c r="L97" s="1493"/>
      <c r="M97" s="1493"/>
      <c r="N97" s="1493"/>
      <c r="O97" s="1493"/>
      <c r="P97" s="1493"/>
      <c r="Q97" s="1493"/>
    </row>
    <row r="98" spans="1:17" ht="15.75" customHeight="1">
      <c r="A98" s="1493"/>
      <c r="B98" s="1493"/>
      <c r="C98" s="1493"/>
      <c r="D98" s="1493"/>
      <c r="E98" s="1493"/>
      <c r="F98" s="1493"/>
      <c r="G98" s="1493"/>
      <c r="H98" s="1493"/>
      <c r="I98" s="1493"/>
      <c r="J98" s="1493"/>
      <c r="K98" s="1493"/>
      <c r="L98" s="1493"/>
      <c r="M98" s="1493"/>
      <c r="N98" s="1493"/>
      <c r="O98" s="1493"/>
      <c r="P98" s="1493"/>
      <c r="Q98" s="1493"/>
    </row>
    <row r="99" spans="1:17" ht="15.75" customHeight="1">
      <c r="A99" s="1493"/>
      <c r="B99" s="1493"/>
      <c r="C99" s="1493"/>
      <c r="D99" s="1493"/>
      <c r="E99" s="1493"/>
      <c r="F99" s="1493"/>
      <c r="G99" s="1493"/>
      <c r="H99" s="1493"/>
      <c r="I99" s="1493"/>
      <c r="J99" s="1493"/>
      <c r="K99" s="1493"/>
      <c r="L99" s="1493"/>
      <c r="M99" s="1493"/>
      <c r="N99" s="1493"/>
      <c r="O99" s="1493"/>
      <c r="P99" s="1493"/>
      <c r="Q99" s="1493"/>
    </row>
    <row r="100" spans="1:17" ht="15.75" customHeight="1">
      <c r="A100" s="1493"/>
      <c r="B100" s="1493"/>
      <c r="C100" s="1493"/>
      <c r="D100" s="1493"/>
      <c r="E100" s="1493"/>
      <c r="F100" s="1493"/>
      <c r="G100" s="1493"/>
      <c r="H100" s="1493"/>
      <c r="I100" s="1493"/>
      <c r="J100" s="1493"/>
      <c r="K100" s="1493"/>
      <c r="L100" s="1493"/>
      <c r="M100" s="1493"/>
      <c r="N100" s="1493"/>
      <c r="O100" s="1493"/>
      <c r="P100" s="1493"/>
      <c r="Q100" s="1493"/>
    </row>
    <row r="101" spans="1:17" ht="15.75" customHeight="1">
      <c r="A101" s="1493"/>
      <c r="B101" s="1493"/>
      <c r="C101" s="1493"/>
      <c r="D101" s="1493"/>
      <c r="E101" s="1493"/>
      <c r="F101" s="1493"/>
      <c r="G101" s="1493"/>
      <c r="H101" s="1493"/>
      <c r="I101" s="1493"/>
      <c r="J101" s="1493"/>
      <c r="K101" s="1493"/>
      <c r="L101" s="1493"/>
      <c r="M101" s="1493"/>
      <c r="N101" s="1493"/>
      <c r="O101" s="1493"/>
      <c r="P101" s="1493"/>
      <c r="Q101" s="1493"/>
    </row>
    <row r="102" spans="1:17" ht="15.75" customHeight="1">
      <c r="A102" s="1493"/>
      <c r="B102" s="1493"/>
      <c r="C102" s="1493"/>
      <c r="D102" s="1493"/>
      <c r="E102" s="1493"/>
      <c r="F102" s="1493"/>
      <c r="G102" s="1493"/>
      <c r="H102" s="1493"/>
      <c r="I102" s="1493"/>
      <c r="J102" s="1493"/>
      <c r="K102" s="1493"/>
      <c r="L102" s="1493"/>
      <c r="M102" s="1493"/>
      <c r="N102" s="1493"/>
      <c r="O102" s="1493"/>
      <c r="P102" s="1493"/>
      <c r="Q102" s="1493"/>
    </row>
    <row r="103" spans="1:17" ht="15.75" customHeight="1">
      <c r="A103" s="1493"/>
      <c r="B103" s="1493"/>
      <c r="C103" s="1493"/>
      <c r="D103" s="1493"/>
      <c r="E103" s="1493"/>
      <c r="F103" s="1493"/>
      <c r="G103" s="1493"/>
      <c r="H103" s="1493"/>
      <c r="I103" s="1493"/>
      <c r="J103" s="1493"/>
      <c r="K103" s="1493"/>
      <c r="L103" s="1493"/>
      <c r="M103" s="1493"/>
      <c r="N103" s="1493"/>
      <c r="O103" s="1493"/>
      <c r="P103" s="1493"/>
      <c r="Q103" s="1493"/>
    </row>
    <row r="104" spans="1:17" ht="15.75" customHeight="1">
      <c r="A104" s="1493"/>
      <c r="B104" s="1493"/>
      <c r="C104" s="1493"/>
      <c r="D104" s="1493"/>
      <c r="E104" s="1493"/>
      <c r="F104" s="1493"/>
      <c r="G104" s="1493"/>
      <c r="H104" s="1493"/>
      <c r="I104" s="1493"/>
      <c r="J104" s="1493"/>
      <c r="K104" s="1493"/>
      <c r="L104" s="1493"/>
      <c r="M104" s="1493"/>
      <c r="N104" s="1493"/>
      <c r="O104" s="1493"/>
      <c r="P104" s="1493"/>
      <c r="Q104" s="1493"/>
    </row>
    <row r="105" spans="1:17" ht="15.75" customHeight="1">
      <c r="A105" s="1493"/>
      <c r="B105" s="1493"/>
      <c r="C105" s="1493"/>
      <c r="D105" s="1493"/>
      <c r="E105" s="1493"/>
      <c r="F105" s="1493"/>
      <c r="G105" s="1493"/>
      <c r="H105" s="1493"/>
      <c r="I105" s="1493"/>
      <c r="J105" s="1493"/>
      <c r="K105" s="1493"/>
      <c r="L105" s="1493"/>
      <c r="M105" s="1493"/>
      <c r="N105" s="1493"/>
      <c r="O105" s="1493"/>
      <c r="P105" s="1493"/>
      <c r="Q105" s="1493"/>
    </row>
    <row r="106" spans="1:17" ht="15.75" customHeight="1">
      <c r="A106" s="1493"/>
      <c r="B106" s="1493"/>
      <c r="C106" s="1493"/>
      <c r="D106" s="1493"/>
      <c r="E106" s="1493"/>
      <c r="F106" s="1493"/>
      <c r="G106" s="1493"/>
      <c r="H106" s="1493"/>
      <c r="I106" s="1493"/>
      <c r="J106" s="1493"/>
      <c r="K106" s="1493"/>
      <c r="L106" s="1493"/>
      <c r="M106" s="1493"/>
      <c r="N106" s="1493"/>
      <c r="O106" s="1493"/>
      <c r="P106" s="1493"/>
      <c r="Q106" s="1493"/>
    </row>
    <row r="107" spans="1:17" ht="15.75" customHeight="1">
      <c r="A107" s="1493"/>
      <c r="B107" s="1493"/>
      <c r="C107" s="1493"/>
      <c r="D107" s="1493"/>
      <c r="E107" s="1493"/>
      <c r="F107" s="1493"/>
      <c r="G107" s="1493"/>
      <c r="H107" s="1493"/>
      <c r="I107" s="1493"/>
      <c r="J107" s="1493"/>
      <c r="K107" s="1493"/>
      <c r="L107" s="1493"/>
      <c r="M107" s="1493"/>
      <c r="N107" s="1493"/>
      <c r="O107" s="1493"/>
      <c r="P107" s="1493"/>
      <c r="Q107" s="1493"/>
    </row>
    <row r="108" spans="1:17" ht="15.75" customHeight="1">
      <c r="A108" s="1493"/>
      <c r="B108" s="1493"/>
      <c r="C108" s="1493"/>
      <c r="D108" s="1493"/>
      <c r="E108" s="1493"/>
      <c r="F108" s="1493"/>
      <c r="G108" s="1493"/>
      <c r="H108" s="1493"/>
      <c r="I108" s="1493"/>
      <c r="J108" s="1493"/>
      <c r="K108" s="1493"/>
      <c r="L108" s="1493"/>
      <c r="M108" s="1493"/>
      <c r="N108" s="1493"/>
      <c r="O108" s="1493"/>
      <c r="P108" s="1493"/>
      <c r="Q108" s="1493"/>
    </row>
    <row r="109" spans="1:17" ht="15.75" customHeight="1">
      <c r="A109" s="1493"/>
      <c r="B109" s="1493"/>
      <c r="C109" s="1493"/>
      <c r="D109" s="1493"/>
      <c r="E109" s="1493"/>
      <c r="F109" s="1493"/>
      <c r="G109" s="1493"/>
      <c r="H109" s="1493"/>
      <c r="I109" s="1493"/>
      <c r="J109" s="1493"/>
      <c r="K109" s="1493"/>
      <c r="L109" s="1493"/>
      <c r="M109" s="1493"/>
      <c r="N109" s="1493"/>
      <c r="O109" s="1493"/>
      <c r="P109" s="1493"/>
      <c r="Q109" s="1493"/>
    </row>
    <row r="110" spans="1:17" ht="15.75" customHeight="1">
      <c r="A110" s="1493"/>
      <c r="B110" s="1493"/>
      <c r="C110" s="1493"/>
      <c r="D110" s="1493"/>
      <c r="E110" s="1493"/>
      <c r="F110" s="1493"/>
      <c r="G110" s="1493"/>
      <c r="H110" s="1493"/>
      <c r="I110" s="1493"/>
      <c r="J110" s="1493"/>
      <c r="K110" s="1493"/>
      <c r="L110" s="1493"/>
      <c r="M110" s="1493"/>
      <c r="N110" s="1493"/>
      <c r="O110" s="1493"/>
      <c r="P110" s="1493"/>
      <c r="Q110" s="1493"/>
    </row>
    <row r="111" spans="1:17" ht="15.75" customHeight="1">
      <c r="A111" s="1493"/>
      <c r="B111" s="1493"/>
      <c r="C111" s="1493"/>
      <c r="D111" s="1493"/>
      <c r="E111" s="1493"/>
      <c r="F111" s="1493"/>
      <c r="G111" s="1493"/>
      <c r="H111" s="1493"/>
      <c r="I111" s="1493"/>
      <c r="J111" s="1493"/>
      <c r="K111" s="1493"/>
      <c r="L111" s="1493"/>
      <c r="M111" s="1493"/>
      <c r="N111" s="1493"/>
      <c r="O111" s="1493"/>
      <c r="P111" s="1493"/>
      <c r="Q111" s="1493"/>
    </row>
    <row r="112" spans="1:17" ht="15.75" customHeight="1">
      <c r="A112" s="1493"/>
      <c r="B112" s="1493"/>
      <c r="C112" s="1493"/>
      <c r="D112" s="1493"/>
      <c r="E112" s="1493"/>
      <c r="F112" s="1493"/>
      <c r="G112" s="1493"/>
      <c r="H112" s="1493"/>
      <c r="I112" s="1493"/>
      <c r="J112" s="1493"/>
      <c r="K112" s="1493"/>
      <c r="L112" s="1493"/>
      <c r="M112" s="1493"/>
      <c r="N112" s="1493"/>
      <c r="O112" s="1493"/>
      <c r="P112" s="1493"/>
      <c r="Q112" s="1493"/>
    </row>
    <row r="113" spans="1:17" ht="15.75" customHeight="1">
      <c r="A113" s="1493"/>
      <c r="B113" s="1493"/>
      <c r="C113" s="1493"/>
      <c r="D113" s="1493"/>
      <c r="E113" s="1493"/>
      <c r="F113" s="1493"/>
      <c r="G113" s="1493"/>
      <c r="H113" s="1493"/>
      <c r="I113" s="1493"/>
      <c r="J113" s="1493"/>
      <c r="K113" s="1493"/>
      <c r="L113" s="1493"/>
      <c r="M113" s="1493"/>
      <c r="N113" s="1493"/>
      <c r="O113" s="1493"/>
      <c r="P113" s="1493"/>
      <c r="Q113" s="1493"/>
    </row>
    <row r="114" spans="1:17" ht="15.75" customHeight="1">
      <c r="A114" s="1493"/>
      <c r="B114" s="1493"/>
      <c r="C114" s="1493"/>
      <c r="D114" s="1493"/>
      <c r="E114" s="1493"/>
      <c r="F114" s="1493"/>
      <c r="G114" s="1493"/>
      <c r="H114" s="1493"/>
      <c r="I114" s="1493"/>
      <c r="J114" s="1493"/>
      <c r="K114" s="1493"/>
      <c r="L114" s="1493"/>
      <c r="M114" s="1493"/>
      <c r="N114" s="1493"/>
      <c r="O114" s="1493"/>
      <c r="P114" s="1493"/>
      <c r="Q114" s="1493"/>
    </row>
    <row r="115" spans="1:17" ht="15.75" customHeight="1">
      <c r="A115" s="1493"/>
      <c r="B115" s="1493"/>
      <c r="C115" s="1493"/>
      <c r="D115" s="1493"/>
      <c r="E115" s="1493"/>
      <c r="F115" s="1493"/>
      <c r="G115" s="1493"/>
      <c r="H115" s="1493"/>
      <c r="I115" s="1493"/>
      <c r="J115" s="1493"/>
      <c r="K115" s="1493"/>
      <c r="L115" s="1493"/>
      <c r="M115" s="1493"/>
      <c r="N115" s="1493"/>
      <c r="O115" s="1493"/>
      <c r="P115" s="1493"/>
      <c r="Q115" s="1493"/>
    </row>
    <row r="116" spans="1:17" ht="15.75" customHeight="1">
      <c r="A116" s="1493"/>
      <c r="B116" s="1493"/>
      <c r="C116" s="1493"/>
      <c r="D116" s="1493"/>
      <c r="E116" s="1493"/>
      <c r="F116" s="1493"/>
      <c r="G116" s="1493"/>
      <c r="H116" s="1493"/>
      <c r="I116" s="1493"/>
      <c r="J116" s="1493"/>
      <c r="K116" s="1493"/>
      <c r="L116" s="1493"/>
      <c r="M116" s="1493"/>
      <c r="N116" s="1493"/>
      <c r="O116" s="1493"/>
      <c r="P116" s="1493"/>
      <c r="Q116" s="1493"/>
    </row>
    <row r="117" spans="1:17" ht="15.75" customHeight="1">
      <c r="A117" s="1493"/>
      <c r="B117" s="1493"/>
      <c r="C117" s="1493"/>
      <c r="D117" s="1493"/>
      <c r="E117" s="1493"/>
      <c r="F117" s="1493"/>
      <c r="G117" s="1493"/>
      <c r="H117" s="1493"/>
      <c r="I117" s="1493"/>
      <c r="J117" s="1493"/>
      <c r="K117" s="1493"/>
      <c r="L117" s="1493"/>
      <c r="M117" s="1493"/>
      <c r="N117" s="1493"/>
      <c r="O117" s="1493"/>
      <c r="P117" s="1493"/>
      <c r="Q117" s="1493"/>
    </row>
    <row r="118" spans="1:17" ht="15.75" customHeight="1">
      <c r="A118" s="1493"/>
      <c r="B118" s="1493"/>
      <c r="C118" s="1493"/>
      <c r="D118" s="1493"/>
      <c r="E118" s="1493"/>
      <c r="F118" s="1493"/>
      <c r="G118" s="1493"/>
      <c r="H118" s="1493"/>
      <c r="I118" s="1493"/>
      <c r="J118" s="1493"/>
      <c r="K118" s="1493"/>
      <c r="L118" s="1493"/>
      <c r="M118" s="1493"/>
      <c r="N118" s="1493"/>
      <c r="O118" s="1493"/>
      <c r="P118" s="1493"/>
      <c r="Q118" s="1493"/>
    </row>
    <row r="119" spans="1:17" ht="15.75" customHeight="1">
      <c r="A119" s="1493"/>
      <c r="B119" s="1493"/>
      <c r="C119" s="1493"/>
      <c r="D119" s="1493"/>
      <c r="E119" s="1493"/>
      <c r="F119" s="1493"/>
      <c r="G119" s="1493"/>
      <c r="H119" s="1493"/>
      <c r="I119" s="1493"/>
      <c r="J119" s="1493"/>
      <c r="K119" s="1493"/>
      <c r="L119" s="1493"/>
      <c r="M119" s="1493"/>
      <c r="N119" s="1493"/>
      <c r="O119" s="1493"/>
      <c r="P119" s="1493"/>
      <c r="Q119" s="1493"/>
    </row>
    <row r="120" spans="1:17" ht="15.75" customHeight="1">
      <c r="A120" s="1493"/>
      <c r="B120" s="1493"/>
      <c r="C120" s="1493"/>
      <c r="D120" s="1493"/>
      <c r="E120" s="1493"/>
      <c r="F120" s="1493"/>
      <c r="G120" s="1493"/>
      <c r="H120" s="1493"/>
      <c r="I120" s="1493"/>
      <c r="J120" s="1493"/>
      <c r="K120" s="1493"/>
      <c r="L120" s="1493"/>
      <c r="M120" s="1493"/>
      <c r="N120" s="1493"/>
      <c r="O120" s="1493"/>
      <c r="P120" s="1493"/>
      <c r="Q120" s="1493"/>
    </row>
    <row r="121" spans="1:17" ht="15.75" customHeight="1">
      <c r="A121" s="1493"/>
      <c r="B121" s="1493"/>
      <c r="C121" s="1493"/>
      <c r="D121" s="1493"/>
      <c r="E121" s="1493"/>
      <c r="F121" s="1493"/>
      <c r="G121" s="1493"/>
      <c r="H121" s="1493"/>
      <c r="I121" s="1493"/>
      <c r="J121" s="1493"/>
      <c r="K121" s="1493"/>
      <c r="L121" s="1493"/>
      <c r="M121" s="1493"/>
      <c r="N121" s="1493"/>
      <c r="O121" s="1493"/>
      <c r="P121" s="1493"/>
      <c r="Q121" s="1493"/>
    </row>
    <row r="122" spans="1:17" ht="15.75" customHeight="1">
      <c r="A122" s="1493"/>
      <c r="B122" s="1493"/>
      <c r="C122" s="1493"/>
      <c r="D122" s="1493"/>
      <c r="E122" s="1493"/>
      <c r="F122" s="1493"/>
      <c r="G122" s="1493"/>
      <c r="H122" s="1493"/>
      <c r="I122" s="1493"/>
      <c r="J122" s="1493"/>
      <c r="K122" s="1493"/>
      <c r="L122" s="1493"/>
      <c r="M122" s="1493"/>
      <c r="N122" s="1493"/>
      <c r="O122" s="1493"/>
      <c r="P122" s="1493"/>
      <c r="Q122" s="1493"/>
    </row>
    <row r="123" spans="1:17" ht="15.75" customHeight="1">
      <c r="A123" s="1493"/>
      <c r="B123" s="1493"/>
      <c r="C123" s="1493"/>
      <c r="D123" s="1493"/>
      <c r="E123" s="1493"/>
      <c r="F123" s="1493"/>
      <c r="G123" s="1493"/>
      <c r="H123" s="1493"/>
      <c r="I123" s="1493"/>
      <c r="J123" s="1493"/>
      <c r="K123" s="1493"/>
      <c r="L123" s="1493"/>
      <c r="M123" s="1493"/>
      <c r="N123" s="1493"/>
      <c r="O123" s="1493"/>
      <c r="P123" s="1493"/>
      <c r="Q123" s="1493"/>
    </row>
    <row r="124" spans="1:17" ht="15.75" customHeight="1">
      <c r="A124" s="1493"/>
      <c r="B124" s="1493"/>
      <c r="C124" s="1493"/>
      <c r="D124" s="1493"/>
      <c r="E124" s="1493"/>
      <c r="F124" s="1493"/>
      <c r="G124" s="1493"/>
      <c r="H124" s="1493"/>
      <c r="I124" s="1493"/>
      <c r="J124" s="1493"/>
      <c r="K124" s="1493"/>
      <c r="L124" s="1493"/>
      <c r="M124" s="1493"/>
      <c r="N124" s="1493"/>
      <c r="O124" s="1493"/>
      <c r="P124" s="1493"/>
      <c r="Q124" s="1493"/>
    </row>
    <row r="125" spans="1:17" ht="15.75" customHeight="1">
      <c r="A125" s="1493"/>
      <c r="B125" s="1493"/>
      <c r="C125" s="1493"/>
      <c r="D125" s="1493"/>
      <c r="E125" s="1493"/>
      <c r="F125" s="1493"/>
      <c r="G125" s="1493"/>
      <c r="H125" s="1493"/>
      <c r="I125" s="1493"/>
      <c r="J125" s="1493"/>
      <c r="K125" s="1493"/>
      <c r="L125" s="1493"/>
      <c r="M125" s="1493"/>
      <c r="N125" s="1493"/>
      <c r="O125" s="1493"/>
      <c r="P125" s="1493"/>
      <c r="Q125" s="1493"/>
    </row>
    <row r="126" spans="1:17" ht="15.75" customHeight="1">
      <c r="A126" s="1493"/>
      <c r="B126" s="1493"/>
      <c r="C126" s="1493"/>
      <c r="D126" s="1493"/>
      <c r="E126" s="1493"/>
      <c r="F126" s="1493"/>
      <c r="G126" s="1493"/>
      <c r="H126" s="1493"/>
      <c r="I126" s="1493"/>
      <c r="J126" s="1493"/>
      <c r="K126" s="1493"/>
      <c r="L126" s="1493"/>
      <c r="M126" s="1493"/>
      <c r="N126" s="1493"/>
      <c r="O126" s="1493"/>
      <c r="P126" s="1493"/>
      <c r="Q126" s="1493"/>
    </row>
    <row r="127" spans="1:17" ht="15.75" customHeight="1">
      <c r="A127" s="1493"/>
      <c r="B127" s="1493"/>
      <c r="C127" s="1493"/>
      <c r="D127" s="1493"/>
      <c r="E127" s="1493"/>
      <c r="F127" s="1493"/>
      <c r="G127" s="1493"/>
      <c r="H127" s="1493"/>
      <c r="I127" s="1493"/>
      <c r="J127" s="1493"/>
      <c r="K127" s="1493"/>
      <c r="L127" s="1493"/>
      <c r="M127" s="1493"/>
      <c r="N127" s="1493"/>
      <c r="O127" s="1493"/>
      <c r="P127" s="1493"/>
      <c r="Q127" s="1493"/>
    </row>
    <row r="128" spans="1:17" ht="15.75" customHeight="1">
      <c r="A128" s="1493"/>
      <c r="B128" s="1493"/>
      <c r="C128" s="1493"/>
      <c r="D128" s="1493"/>
      <c r="E128" s="1493"/>
      <c r="F128" s="1493"/>
      <c r="G128" s="1493"/>
      <c r="H128" s="1493"/>
      <c r="I128" s="1493"/>
      <c r="J128" s="1493"/>
      <c r="K128" s="1493"/>
      <c r="L128" s="1493"/>
      <c r="M128" s="1493"/>
      <c r="N128" s="1493"/>
      <c r="O128" s="1493"/>
      <c r="P128" s="1493"/>
      <c r="Q128" s="1493"/>
    </row>
    <row r="129" spans="1:17" ht="15.75" customHeight="1">
      <c r="A129" s="1493"/>
      <c r="B129" s="1493"/>
      <c r="C129" s="1493"/>
      <c r="D129" s="1493"/>
      <c r="E129" s="1493"/>
      <c r="F129" s="1493"/>
      <c r="G129" s="1493"/>
      <c r="H129" s="1493"/>
      <c r="I129" s="1493"/>
      <c r="J129" s="1493"/>
      <c r="K129" s="1493"/>
      <c r="L129" s="1493"/>
      <c r="M129" s="1493"/>
      <c r="N129" s="1493"/>
      <c r="O129" s="1493"/>
      <c r="P129" s="1493"/>
      <c r="Q129" s="1493"/>
    </row>
    <row r="130" spans="1:17" ht="15.75" customHeight="1">
      <c r="A130" s="1493"/>
      <c r="B130" s="1493"/>
      <c r="C130" s="1493"/>
      <c r="D130" s="1493"/>
      <c r="E130" s="1493"/>
      <c r="F130" s="1493"/>
      <c r="G130" s="1493"/>
      <c r="H130" s="1493"/>
      <c r="I130" s="1493"/>
      <c r="J130" s="1493"/>
      <c r="K130" s="1493"/>
      <c r="L130" s="1493"/>
      <c r="M130" s="1493"/>
      <c r="N130" s="1493"/>
      <c r="O130" s="1493"/>
      <c r="P130" s="1493"/>
      <c r="Q130" s="1493"/>
    </row>
    <row r="131" spans="1:17" ht="15.75" customHeight="1">
      <c r="A131" s="1493"/>
      <c r="B131" s="1493"/>
      <c r="C131" s="1493"/>
      <c r="D131" s="1493"/>
      <c r="E131" s="1493"/>
      <c r="F131" s="1493"/>
      <c r="G131" s="1493"/>
      <c r="H131" s="1493"/>
      <c r="I131" s="1493"/>
      <c r="J131" s="1493"/>
      <c r="K131" s="1493"/>
      <c r="L131" s="1493"/>
      <c r="M131" s="1493"/>
      <c r="N131" s="1493"/>
      <c r="O131" s="1493"/>
      <c r="P131" s="1493"/>
      <c r="Q131" s="1493"/>
    </row>
    <row r="132" spans="1:17" ht="15.75" customHeight="1">
      <c r="A132" s="1493"/>
      <c r="B132" s="1493"/>
      <c r="C132" s="1493"/>
      <c r="D132" s="1493"/>
      <c r="E132" s="1493"/>
      <c r="F132" s="1493"/>
      <c r="G132" s="1493"/>
      <c r="H132" s="1493"/>
      <c r="I132" s="1493"/>
      <c r="J132" s="1493"/>
      <c r="K132" s="1493"/>
      <c r="L132" s="1493"/>
      <c r="M132" s="1493"/>
      <c r="N132" s="1493"/>
      <c r="O132" s="1493"/>
      <c r="P132" s="1493"/>
      <c r="Q132" s="1493"/>
    </row>
    <row r="133" spans="1:17" ht="15.75" customHeight="1">
      <c r="A133" s="1493"/>
      <c r="B133" s="1493"/>
      <c r="C133" s="1493"/>
      <c r="D133" s="1493"/>
      <c r="E133" s="1493"/>
      <c r="F133" s="1493"/>
      <c r="G133" s="1493"/>
      <c r="H133" s="1493"/>
      <c r="I133" s="1493"/>
      <c r="J133" s="1493"/>
      <c r="K133" s="1493"/>
      <c r="L133" s="1493"/>
      <c r="M133" s="1493"/>
      <c r="N133" s="1493"/>
      <c r="O133" s="1493"/>
      <c r="P133" s="1493"/>
      <c r="Q133" s="1493"/>
    </row>
    <row r="134" spans="1:17" ht="15.75" customHeight="1">
      <c r="A134" s="1493"/>
      <c r="B134" s="1493"/>
      <c r="C134" s="1493"/>
      <c r="D134" s="1493"/>
      <c r="E134" s="1493"/>
      <c r="F134" s="1493"/>
      <c r="G134" s="1493"/>
      <c r="H134" s="1493"/>
      <c r="I134" s="1493"/>
      <c r="J134" s="1493"/>
      <c r="K134" s="1493"/>
      <c r="L134" s="1493"/>
      <c r="M134" s="1493"/>
      <c r="N134" s="1493"/>
      <c r="O134" s="1493"/>
      <c r="P134" s="1493"/>
      <c r="Q134" s="1493"/>
    </row>
    <row r="135" spans="1:17" ht="15.75" customHeight="1">
      <c r="A135" s="1493"/>
      <c r="B135" s="1493"/>
      <c r="C135" s="1493"/>
      <c r="D135" s="1493"/>
      <c r="E135" s="1493"/>
      <c r="F135" s="1493"/>
      <c r="G135" s="1493"/>
      <c r="H135" s="1493"/>
      <c r="I135" s="1493"/>
      <c r="J135" s="1493"/>
      <c r="K135" s="1493"/>
      <c r="L135" s="1493"/>
      <c r="M135" s="1493"/>
      <c r="N135" s="1493"/>
      <c r="O135" s="1493"/>
      <c r="P135" s="1493"/>
      <c r="Q135" s="1493"/>
    </row>
    <row r="136" spans="1:17" ht="15.75" customHeight="1">
      <c r="A136" s="1493"/>
      <c r="B136" s="1493"/>
      <c r="C136" s="1493"/>
      <c r="D136" s="1493"/>
      <c r="E136" s="1493"/>
      <c r="F136" s="1493"/>
      <c r="G136" s="1493"/>
      <c r="H136" s="1493"/>
      <c r="I136" s="1493"/>
      <c r="J136" s="1493"/>
      <c r="K136" s="1493"/>
      <c r="L136" s="1493"/>
      <c r="M136" s="1493"/>
      <c r="N136" s="1493"/>
      <c r="O136" s="1493"/>
      <c r="P136" s="1493"/>
      <c r="Q136" s="1493"/>
    </row>
    <row r="137" spans="1:17" ht="15.75" customHeight="1">
      <c r="A137" s="1493"/>
      <c r="B137" s="1493"/>
      <c r="C137" s="1493"/>
      <c r="D137" s="1493"/>
      <c r="E137" s="1493"/>
      <c r="F137" s="1493"/>
      <c r="G137" s="1493"/>
      <c r="H137" s="1493"/>
      <c r="I137" s="1493"/>
      <c r="J137" s="1493"/>
      <c r="K137" s="1493"/>
      <c r="L137" s="1493"/>
      <c r="M137" s="1493"/>
      <c r="N137" s="1493"/>
      <c r="O137" s="1493"/>
      <c r="P137" s="1493"/>
      <c r="Q137" s="1493"/>
    </row>
    <row r="138" spans="1:17" ht="15.75" customHeight="1">
      <c r="A138" s="1493"/>
      <c r="B138" s="1493"/>
      <c r="C138" s="1493"/>
      <c r="D138" s="1493"/>
      <c r="E138" s="1493"/>
      <c r="F138" s="1493"/>
      <c r="G138" s="1493"/>
      <c r="H138" s="1493"/>
      <c r="I138" s="1493"/>
      <c r="J138" s="1493"/>
      <c r="K138" s="1493"/>
      <c r="L138" s="1493"/>
      <c r="M138" s="1493"/>
      <c r="N138" s="1493"/>
      <c r="O138" s="1493"/>
      <c r="P138" s="1493"/>
      <c r="Q138" s="1493"/>
    </row>
    <row r="139" spans="1:17" ht="15.75" customHeight="1">
      <c r="A139" s="1493"/>
      <c r="B139" s="1493"/>
      <c r="C139" s="1493"/>
      <c r="D139" s="1493"/>
      <c r="E139" s="1493"/>
      <c r="F139" s="1493"/>
      <c r="G139" s="1493"/>
      <c r="H139" s="1493"/>
      <c r="I139" s="1493"/>
      <c r="J139" s="1493"/>
      <c r="K139" s="1493"/>
      <c r="L139" s="1493"/>
      <c r="M139" s="1493"/>
      <c r="N139" s="1493"/>
      <c r="O139" s="1493"/>
      <c r="P139" s="1493"/>
      <c r="Q139" s="1493"/>
    </row>
    <row r="140" spans="1:17" ht="15.75" customHeight="1">
      <c r="A140" s="1493"/>
      <c r="B140" s="1493"/>
      <c r="C140" s="1493"/>
      <c r="D140" s="1493"/>
      <c r="E140" s="1493"/>
      <c r="F140" s="1493"/>
      <c r="G140" s="1493"/>
      <c r="H140" s="1493"/>
      <c r="I140" s="1493"/>
      <c r="J140" s="1493"/>
      <c r="K140" s="1493"/>
      <c r="L140" s="1493"/>
      <c r="M140" s="1493"/>
      <c r="N140" s="1493"/>
      <c r="O140" s="1493"/>
      <c r="P140" s="1493"/>
      <c r="Q140" s="1493"/>
    </row>
    <row r="141" spans="1:17" ht="15.75" customHeight="1">
      <c r="A141" s="1493"/>
      <c r="B141" s="1493"/>
      <c r="C141" s="1493"/>
      <c r="D141" s="1493"/>
      <c r="E141" s="1493"/>
      <c r="F141" s="1493"/>
      <c r="G141" s="1493"/>
      <c r="H141" s="1493"/>
      <c r="I141" s="1493"/>
      <c r="J141" s="1493"/>
      <c r="K141" s="1493"/>
      <c r="L141" s="1493"/>
      <c r="M141" s="1493"/>
      <c r="N141" s="1493"/>
      <c r="O141" s="1493"/>
      <c r="P141" s="1493"/>
      <c r="Q141" s="1493"/>
    </row>
    <row r="142" spans="1:17" ht="15.75" customHeight="1">
      <c r="A142" s="1493"/>
      <c r="B142" s="1493"/>
      <c r="C142" s="1493"/>
      <c r="D142" s="1493"/>
      <c r="E142" s="1493"/>
      <c r="F142" s="1493"/>
      <c r="G142" s="1493"/>
      <c r="H142" s="1493"/>
      <c r="I142" s="1493"/>
      <c r="J142" s="1493"/>
      <c r="K142" s="1493"/>
      <c r="L142" s="1493"/>
      <c r="M142" s="1493"/>
      <c r="N142" s="1493"/>
      <c r="O142" s="1493"/>
      <c r="P142" s="1493"/>
      <c r="Q142" s="1493"/>
    </row>
    <row r="143" spans="1:17" ht="15.75" customHeight="1">
      <c r="A143" s="1493"/>
      <c r="B143" s="1493"/>
      <c r="C143" s="1493"/>
      <c r="D143" s="1493"/>
      <c r="E143" s="1493"/>
      <c r="F143" s="1493"/>
      <c r="G143" s="1493"/>
      <c r="H143" s="1493"/>
      <c r="I143" s="1493"/>
      <c r="J143" s="1493"/>
      <c r="K143" s="1493"/>
      <c r="L143" s="1493"/>
      <c r="M143" s="1493"/>
      <c r="N143" s="1493"/>
      <c r="O143" s="1493"/>
      <c r="P143" s="1493"/>
      <c r="Q143" s="1493"/>
    </row>
    <row r="144" spans="1:17" ht="15.75" customHeight="1">
      <c r="A144" s="1493"/>
      <c r="B144" s="1493"/>
      <c r="C144" s="1493"/>
      <c r="D144" s="1493"/>
      <c r="E144" s="1493"/>
      <c r="F144" s="1493"/>
      <c r="G144" s="1493"/>
      <c r="H144" s="1493"/>
      <c r="I144" s="1493"/>
      <c r="J144" s="1493"/>
      <c r="K144" s="1493"/>
      <c r="L144" s="1493"/>
      <c r="M144" s="1493"/>
      <c r="N144" s="1493"/>
      <c r="O144" s="1493"/>
      <c r="P144" s="1493"/>
      <c r="Q144" s="1493"/>
    </row>
    <row r="145" spans="1:17" ht="15.75" customHeight="1">
      <c r="A145" s="1493"/>
      <c r="B145" s="1493"/>
      <c r="C145" s="1493"/>
      <c r="D145" s="1493"/>
      <c r="E145" s="1493"/>
      <c r="F145" s="1493"/>
      <c r="G145" s="1493"/>
      <c r="H145" s="1493"/>
      <c r="I145" s="1493"/>
      <c r="J145" s="1493"/>
      <c r="K145" s="1493"/>
      <c r="L145" s="1493"/>
      <c r="M145" s="1493"/>
      <c r="N145" s="1493"/>
      <c r="O145" s="1493"/>
      <c r="P145" s="1493"/>
      <c r="Q145" s="1493"/>
    </row>
    <row r="146" spans="1:17" ht="15.75" customHeight="1">
      <c r="A146" s="1493"/>
      <c r="B146" s="1493"/>
      <c r="C146" s="1493"/>
      <c r="D146" s="1493"/>
      <c r="E146" s="1493"/>
      <c r="F146" s="1493"/>
      <c r="G146" s="1493"/>
      <c r="H146" s="1493"/>
      <c r="I146" s="1493"/>
      <c r="J146" s="1493"/>
      <c r="K146" s="1493"/>
      <c r="L146" s="1493"/>
      <c r="M146" s="1493"/>
      <c r="N146" s="1493"/>
      <c r="O146" s="1493"/>
      <c r="P146" s="1493"/>
      <c r="Q146" s="1493"/>
    </row>
    <row r="147" spans="1:17" ht="15.75" customHeight="1">
      <c r="A147" s="1493"/>
      <c r="B147" s="1493"/>
      <c r="C147" s="1493"/>
      <c r="D147" s="1493"/>
      <c r="E147" s="1493"/>
      <c r="F147" s="1493"/>
      <c r="G147" s="1493"/>
      <c r="H147" s="1493"/>
      <c r="I147" s="1493"/>
      <c r="J147" s="1493"/>
      <c r="K147" s="1493"/>
      <c r="L147" s="1493"/>
      <c r="M147" s="1493"/>
      <c r="N147" s="1493"/>
      <c r="O147" s="1493"/>
      <c r="P147" s="1493"/>
      <c r="Q147" s="1493"/>
    </row>
    <row r="148" spans="1:17" ht="15.75" customHeight="1">
      <c r="A148" s="1493"/>
      <c r="B148" s="1493"/>
      <c r="C148" s="1493"/>
      <c r="D148" s="1493"/>
      <c r="E148" s="1493"/>
      <c r="F148" s="1493"/>
      <c r="G148" s="1493"/>
      <c r="H148" s="1493"/>
      <c r="I148" s="1493"/>
      <c r="J148" s="1493"/>
      <c r="K148" s="1493"/>
      <c r="L148" s="1493"/>
      <c r="M148" s="1493"/>
      <c r="N148" s="1493"/>
      <c r="O148" s="1493"/>
      <c r="P148" s="1493"/>
      <c r="Q148" s="1493"/>
    </row>
    <row r="149" spans="1:17" ht="15.75" customHeight="1">
      <c r="A149" s="1493"/>
      <c r="B149" s="1493"/>
      <c r="C149" s="1493"/>
      <c r="D149" s="1493"/>
      <c r="E149" s="1493"/>
      <c r="F149" s="1493"/>
      <c r="G149" s="1493"/>
      <c r="H149" s="1493"/>
      <c r="I149" s="1493"/>
      <c r="J149" s="1493"/>
      <c r="K149" s="1493"/>
      <c r="L149" s="1493"/>
      <c r="M149" s="1493"/>
      <c r="N149" s="1493"/>
      <c r="O149" s="1493"/>
      <c r="P149" s="1493"/>
      <c r="Q149" s="1493"/>
    </row>
    <row r="150" spans="1:17" ht="15.75" customHeight="1">
      <c r="A150" s="1493"/>
      <c r="B150" s="1493"/>
      <c r="C150" s="1493"/>
      <c r="D150" s="1493"/>
      <c r="E150" s="1493"/>
      <c r="F150" s="1493"/>
      <c r="G150" s="1493"/>
      <c r="H150" s="1493"/>
      <c r="I150" s="1493"/>
      <c r="J150" s="1493"/>
      <c r="K150" s="1493"/>
      <c r="L150" s="1493"/>
      <c r="M150" s="1493"/>
      <c r="N150" s="1493"/>
      <c r="O150" s="1493"/>
      <c r="P150" s="1493"/>
      <c r="Q150" s="1493"/>
    </row>
    <row r="151" spans="1:17" ht="15.75" customHeight="1">
      <c r="A151" s="1493"/>
      <c r="B151" s="1493"/>
      <c r="C151" s="1493"/>
      <c r="D151" s="1493"/>
      <c r="E151" s="1493"/>
      <c r="F151" s="1493"/>
      <c r="G151" s="1493"/>
      <c r="H151" s="1493"/>
      <c r="I151" s="1493"/>
      <c r="J151" s="1493"/>
      <c r="K151" s="1493"/>
      <c r="L151" s="1493"/>
      <c r="M151" s="1493"/>
      <c r="N151" s="1493"/>
      <c r="O151" s="1493"/>
      <c r="P151" s="1493"/>
      <c r="Q151" s="1493"/>
    </row>
    <row r="152" spans="1:17" ht="15.75" customHeight="1">
      <c r="A152" s="1493"/>
      <c r="B152" s="1493"/>
      <c r="C152" s="1493"/>
      <c r="D152" s="1493"/>
      <c r="E152" s="1493"/>
      <c r="F152" s="1493"/>
      <c r="G152" s="1493"/>
      <c r="H152" s="1493"/>
      <c r="I152" s="1493"/>
      <c r="J152" s="1493"/>
      <c r="K152" s="1493"/>
      <c r="L152" s="1493"/>
      <c r="M152" s="1493"/>
      <c r="N152" s="1493"/>
      <c r="O152" s="1493"/>
      <c r="P152" s="1493"/>
      <c r="Q152" s="1493"/>
    </row>
    <row r="153" spans="1:17" ht="15.75" customHeight="1">
      <c r="A153" s="1493"/>
      <c r="B153" s="1493"/>
      <c r="C153" s="1493"/>
      <c r="D153" s="1493"/>
      <c r="E153" s="1493"/>
      <c r="F153" s="1493"/>
      <c r="G153" s="1493"/>
      <c r="H153" s="1493"/>
      <c r="I153" s="1493"/>
      <c r="J153" s="1493"/>
      <c r="K153" s="1493"/>
      <c r="L153" s="1493"/>
      <c r="M153" s="1493"/>
      <c r="N153" s="1493"/>
      <c r="O153" s="1493"/>
      <c r="P153" s="1493"/>
      <c r="Q153" s="1493"/>
    </row>
    <row r="154" spans="1:17" ht="15.75" customHeight="1">
      <c r="A154" s="1493"/>
      <c r="B154" s="1493"/>
      <c r="C154" s="1493"/>
      <c r="D154" s="1493"/>
      <c r="E154" s="1493"/>
      <c r="F154" s="1493"/>
      <c r="G154" s="1493"/>
      <c r="H154" s="1493"/>
      <c r="I154" s="1493"/>
      <c r="J154" s="1493"/>
      <c r="K154" s="1493"/>
      <c r="L154" s="1493"/>
      <c r="M154" s="1493"/>
      <c r="N154" s="1493"/>
      <c r="O154" s="1493"/>
      <c r="P154" s="1493"/>
      <c r="Q154" s="1493"/>
    </row>
    <row r="155" spans="1:17" ht="15.75" customHeight="1">
      <c r="A155" s="1493"/>
      <c r="B155" s="1493"/>
      <c r="C155" s="1493"/>
      <c r="D155" s="1493"/>
      <c r="E155" s="1493"/>
      <c r="F155" s="1493"/>
      <c r="G155" s="1493"/>
      <c r="H155" s="1493"/>
      <c r="I155" s="1493"/>
      <c r="J155" s="1493"/>
      <c r="K155" s="1493"/>
      <c r="L155" s="1493"/>
      <c r="M155" s="1493"/>
      <c r="N155" s="1493"/>
      <c r="O155" s="1493"/>
      <c r="P155" s="1493"/>
      <c r="Q155" s="1493"/>
    </row>
    <row r="156" spans="1:17" ht="15.75" customHeight="1">
      <c r="A156" s="1493"/>
      <c r="B156" s="1493"/>
      <c r="C156" s="1493"/>
      <c r="D156" s="1493"/>
      <c r="E156" s="1493"/>
      <c r="F156" s="1493"/>
      <c r="G156" s="1493"/>
      <c r="H156" s="1493"/>
      <c r="I156" s="1493"/>
      <c r="J156" s="1493"/>
      <c r="K156" s="1493"/>
      <c r="L156" s="1493"/>
      <c r="M156" s="1493"/>
      <c r="N156" s="1493"/>
      <c r="O156" s="1493"/>
      <c r="P156" s="1493"/>
      <c r="Q156" s="1493"/>
    </row>
    <row r="157" spans="1:17" ht="15.75" customHeight="1">
      <c r="A157" s="1493"/>
      <c r="B157" s="1493"/>
      <c r="C157" s="1493"/>
      <c r="D157" s="1493"/>
      <c r="E157" s="1493"/>
      <c r="F157" s="1493"/>
      <c r="G157" s="1493"/>
      <c r="H157" s="1493"/>
      <c r="I157" s="1493"/>
      <c r="J157" s="1493"/>
      <c r="K157" s="1493"/>
      <c r="L157" s="1493"/>
      <c r="M157" s="1493"/>
      <c r="N157" s="1493"/>
      <c r="O157" s="1493"/>
      <c r="P157" s="1493"/>
      <c r="Q157" s="1493"/>
    </row>
    <row r="158" spans="1:17" ht="15.75" customHeight="1">
      <c r="A158" s="1493"/>
      <c r="B158" s="1493"/>
      <c r="C158" s="1493"/>
      <c r="D158" s="1493"/>
      <c r="E158" s="1493"/>
      <c r="F158" s="1493"/>
      <c r="G158" s="1493"/>
      <c r="H158" s="1493"/>
      <c r="I158" s="1493"/>
      <c r="J158" s="1493"/>
      <c r="K158" s="1493"/>
      <c r="L158" s="1493"/>
      <c r="M158" s="1493"/>
      <c r="N158" s="1493"/>
      <c r="O158" s="1493"/>
      <c r="P158" s="1493"/>
      <c r="Q158" s="1493"/>
    </row>
    <row r="159" spans="1:17" ht="15.75" customHeight="1">
      <c r="A159" s="1493"/>
      <c r="B159" s="1493"/>
      <c r="C159" s="1493"/>
      <c r="D159" s="1493"/>
      <c r="E159" s="1493"/>
      <c r="F159" s="1493"/>
      <c r="G159" s="1493"/>
      <c r="H159" s="1493"/>
      <c r="I159" s="1493"/>
      <c r="J159" s="1493"/>
      <c r="K159" s="1493"/>
      <c r="L159" s="1493"/>
      <c r="M159" s="1493"/>
      <c r="N159" s="1493"/>
      <c r="O159" s="1493"/>
      <c r="P159" s="1493"/>
      <c r="Q159" s="1493"/>
    </row>
    <row r="160" spans="1:17" ht="15.75" customHeight="1">
      <c r="A160" s="1493"/>
      <c r="B160" s="1493"/>
      <c r="C160" s="1493"/>
      <c r="D160" s="1493"/>
      <c r="E160" s="1493"/>
      <c r="F160" s="1493"/>
      <c r="G160" s="1493"/>
      <c r="H160" s="1493"/>
      <c r="I160" s="1493"/>
      <c r="J160" s="1493"/>
      <c r="K160" s="1493"/>
      <c r="L160" s="1493"/>
      <c r="M160" s="1493"/>
      <c r="N160" s="1493"/>
      <c r="O160" s="1493"/>
      <c r="P160" s="1493"/>
      <c r="Q160" s="1493"/>
    </row>
    <row r="161" spans="1:17" ht="15.75" customHeight="1">
      <c r="A161" s="1493"/>
      <c r="B161" s="1493"/>
      <c r="C161" s="1493"/>
      <c r="D161" s="1493"/>
      <c r="E161" s="1493"/>
      <c r="F161" s="1493"/>
      <c r="G161" s="1493"/>
      <c r="H161" s="1493"/>
      <c r="I161" s="1493"/>
      <c r="J161" s="1493"/>
      <c r="K161" s="1493"/>
      <c r="L161" s="1493"/>
      <c r="M161" s="1493"/>
      <c r="N161" s="1493"/>
      <c r="O161" s="1493"/>
      <c r="P161" s="1493"/>
      <c r="Q161" s="1493"/>
    </row>
    <row r="162" spans="1:17" ht="15.75" customHeight="1">
      <c r="A162" s="1493"/>
      <c r="B162" s="1493"/>
      <c r="C162" s="1493"/>
      <c r="D162" s="1493"/>
      <c r="E162" s="1493"/>
      <c r="F162" s="1493"/>
      <c r="G162" s="1493"/>
      <c r="H162" s="1493"/>
      <c r="I162" s="1493"/>
      <c r="J162" s="1493"/>
      <c r="K162" s="1493"/>
      <c r="L162" s="1493"/>
      <c r="M162" s="1493"/>
      <c r="N162" s="1493"/>
      <c r="O162" s="1493"/>
      <c r="P162" s="1493"/>
      <c r="Q162" s="1493"/>
    </row>
    <row r="163" spans="1:17" ht="15.75" customHeight="1">
      <c r="A163" s="1493"/>
      <c r="B163" s="1493"/>
      <c r="C163" s="1493"/>
      <c r="D163" s="1493"/>
      <c r="E163" s="1493"/>
      <c r="F163" s="1493"/>
      <c r="G163" s="1493"/>
      <c r="H163" s="1493"/>
      <c r="I163" s="1493"/>
      <c r="J163" s="1493"/>
      <c r="K163" s="1493"/>
      <c r="L163" s="1493"/>
      <c r="M163" s="1493"/>
      <c r="N163" s="1493"/>
      <c r="O163" s="1493"/>
      <c r="P163" s="1493"/>
      <c r="Q163" s="1493"/>
    </row>
    <row r="164" spans="1:17" ht="15.75" customHeight="1">
      <c r="A164" s="1493"/>
      <c r="B164" s="1493"/>
      <c r="C164" s="1493"/>
      <c r="D164" s="1493"/>
      <c r="E164" s="1493"/>
      <c r="F164" s="1493"/>
      <c r="G164" s="1493"/>
      <c r="H164" s="1493"/>
      <c r="I164" s="1493"/>
      <c r="J164" s="1493"/>
      <c r="K164" s="1493"/>
      <c r="L164" s="1493"/>
      <c r="M164" s="1493"/>
      <c r="N164" s="1493"/>
      <c r="O164" s="1493"/>
      <c r="P164" s="1493"/>
      <c r="Q164" s="1493"/>
    </row>
    <row r="165" spans="1:17" ht="15.75" customHeight="1">
      <c r="A165" s="1493"/>
      <c r="B165" s="1493"/>
      <c r="C165" s="1493"/>
      <c r="D165" s="1493"/>
      <c r="E165" s="1493"/>
      <c r="F165" s="1493"/>
      <c r="G165" s="1493"/>
      <c r="H165" s="1493"/>
      <c r="I165" s="1493"/>
      <c r="J165" s="1493"/>
      <c r="K165" s="1493"/>
      <c r="L165" s="1493"/>
      <c r="M165" s="1493"/>
      <c r="N165" s="1493"/>
      <c r="O165" s="1493"/>
      <c r="P165" s="1493"/>
      <c r="Q165" s="1493"/>
    </row>
    <row r="166" spans="1:17" ht="15.75" customHeight="1">
      <c r="A166" s="1493"/>
      <c r="B166" s="1493"/>
      <c r="C166" s="1493"/>
      <c r="D166" s="1493"/>
      <c r="E166" s="1493"/>
      <c r="F166" s="1493"/>
      <c r="G166" s="1493"/>
      <c r="H166" s="1493"/>
      <c r="I166" s="1493"/>
      <c r="J166" s="1493"/>
      <c r="K166" s="1493"/>
      <c r="L166" s="1493"/>
      <c r="M166" s="1493"/>
      <c r="N166" s="1493"/>
      <c r="O166" s="1493"/>
      <c r="P166" s="1493"/>
      <c r="Q166" s="1493"/>
    </row>
    <row r="167" spans="1:17" ht="15.75" customHeight="1">
      <c r="A167" s="1493"/>
      <c r="B167" s="1493"/>
      <c r="C167" s="1493"/>
      <c r="D167" s="1493"/>
      <c r="E167" s="1493"/>
      <c r="F167" s="1493"/>
      <c r="G167" s="1493"/>
      <c r="H167" s="1493"/>
      <c r="I167" s="1493"/>
      <c r="J167" s="1493"/>
      <c r="K167" s="1493"/>
      <c r="L167" s="1493"/>
      <c r="M167" s="1493"/>
      <c r="N167" s="1493"/>
      <c r="O167" s="1493"/>
      <c r="P167" s="1493"/>
      <c r="Q167" s="1493"/>
    </row>
    <row r="168" spans="1:17" ht="15.75" customHeight="1">
      <c r="A168" s="1493"/>
      <c r="B168" s="1493"/>
      <c r="C168" s="1493"/>
      <c r="D168" s="1493"/>
      <c r="E168" s="1493"/>
      <c r="F168" s="1493"/>
      <c r="G168" s="1493"/>
      <c r="H168" s="1493"/>
      <c r="I168" s="1493"/>
      <c r="J168" s="1493"/>
      <c r="K168" s="1493"/>
      <c r="L168" s="1493"/>
      <c r="M168" s="1493"/>
      <c r="N168" s="1493"/>
      <c r="O168" s="1493"/>
      <c r="P168" s="1493"/>
      <c r="Q168" s="1493"/>
    </row>
    <row r="169" spans="1:17" ht="15.75" customHeight="1">
      <c r="A169" s="1493"/>
      <c r="B169" s="1493"/>
      <c r="C169" s="1493"/>
      <c r="D169" s="1493"/>
      <c r="E169" s="1493"/>
      <c r="F169" s="1493"/>
      <c r="G169" s="1493"/>
      <c r="H169" s="1493"/>
      <c r="I169" s="1493"/>
      <c r="J169" s="1493"/>
      <c r="K169" s="1493"/>
      <c r="L169" s="1493"/>
      <c r="M169" s="1493"/>
      <c r="N169" s="1493"/>
      <c r="O169" s="1493"/>
      <c r="P169" s="1493"/>
      <c r="Q169" s="1493"/>
    </row>
    <row r="170" spans="1:17" ht="15.75" customHeight="1">
      <c r="A170" s="1493"/>
      <c r="B170" s="1493"/>
      <c r="C170" s="1493"/>
      <c r="D170" s="1493"/>
      <c r="E170" s="1493"/>
      <c r="F170" s="1493"/>
      <c r="G170" s="1493"/>
      <c r="H170" s="1493"/>
      <c r="I170" s="1493"/>
      <c r="J170" s="1493"/>
      <c r="K170" s="1493"/>
      <c r="L170" s="1493"/>
      <c r="M170" s="1493"/>
      <c r="N170" s="1493"/>
      <c r="O170" s="1493"/>
      <c r="P170" s="1493"/>
      <c r="Q170" s="1493"/>
    </row>
    <row r="171" spans="1:17" ht="15.75" customHeight="1">
      <c r="A171" s="1493"/>
      <c r="B171" s="1493"/>
      <c r="C171" s="1493"/>
      <c r="D171" s="1493"/>
      <c r="E171" s="1493"/>
      <c r="F171" s="1493"/>
      <c r="G171" s="1493"/>
      <c r="H171" s="1493"/>
      <c r="I171" s="1493"/>
      <c r="J171" s="1493"/>
      <c r="K171" s="1493"/>
      <c r="L171" s="1493"/>
      <c r="M171" s="1493"/>
      <c r="N171" s="1493"/>
      <c r="O171" s="1493"/>
      <c r="P171" s="1493"/>
      <c r="Q171" s="1493"/>
    </row>
    <row r="172" spans="1:17" ht="15.75" customHeight="1">
      <c r="A172" s="1493"/>
      <c r="B172" s="1493"/>
      <c r="C172" s="1493"/>
      <c r="D172" s="1493"/>
      <c r="E172" s="1493"/>
      <c r="F172" s="1493"/>
      <c r="G172" s="1493"/>
      <c r="H172" s="1493"/>
      <c r="I172" s="1493"/>
      <c r="J172" s="1493"/>
      <c r="K172" s="1493"/>
      <c r="L172" s="1493"/>
      <c r="M172" s="1493"/>
      <c r="N172" s="1493"/>
      <c r="O172" s="1493"/>
      <c r="P172" s="1493"/>
      <c r="Q172" s="1493"/>
    </row>
    <row r="173" spans="1:17" ht="15.75" customHeight="1">
      <c r="A173" s="1493"/>
      <c r="B173" s="1493"/>
      <c r="C173" s="1493"/>
      <c r="D173" s="1493"/>
      <c r="E173" s="1493"/>
      <c r="F173" s="1493"/>
      <c r="G173" s="1493"/>
      <c r="H173" s="1493"/>
      <c r="I173" s="1493"/>
      <c r="J173" s="1493"/>
      <c r="K173" s="1493"/>
      <c r="L173" s="1493"/>
      <c r="M173" s="1493"/>
      <c r="N173" s="1493"/>
      <c r="O173" s="1493"/>
      <c r="P173" s="1493"/>
      <c r="Q173" s="1493"/>
    </row>
    <row r="174" spans="1:17" ht="15.75" customHeight="1">
      <c r="A174" s="1493"/>
      <c r="B174" s="1493"/>
      <c r="C174" s="1493"/>
      <c r="D174" s="1493"/>
      <c r="E174" s="1493"/>
      <c r="F174" s="1493"/>
      <c r="G174" s="1493"/>
      <c r="H174" s="1493"/>
      <c r="I174" s="1493"/>
      <c r="J174" s="1493"/>
      <c r="K174" s="1493"/>
      <c r="L174" s="1493"/>
      <c r="M174" s="1493"/>
      <c r="N174" s="1493"/>
      <c r="O174" s="1493"/>
      <c r="P174" s="1493"/>
      <c r="Q174" s="1493"/>
    </row>
    <row r="175" spans="1:17" ht="15.75" customHeight="1">
      <c r="A175" s="1493"/>
      <c r="B175" s="1493"/>
      <c r="C175" s="1493"/>
      <c r="D175" s="1493"/>
      <c r="E175" s="1493"/>
      <c r="F175" s="1493"/>
      <c r="G175" s="1493"/>
      <c r="H175" s="1493"/>
      <c r="I175" s="1493"/>
      <c r="J175" s="1493"/>
      <c r="K175" s="1493"/>
      <c r="L175" s="1493"/>
      <c r="M175" s="1493"/>
      <c r="N175" s="1493"/>
      <c r="O175" s="1493"/>
      <c r="P175" s="1493"/>
      <c r="Q175" s="1493"/>
    </row>
    <row r="176" spans="1:17" ht="15.75" customHeight="1">
      <c r="A176" s="1493"/>
      <c r="B176" s="1493"/>
      <c r="C176" s="1493"/>
      <c r="D176" s="1493"/>
      <c r="E176" s="1493"/>
      <c r="F176" s="1493"/>
      <c r="G176" s="1493"/>
      <c r="H176" s="1493"/>
      <c r="I176" s="1493"/>
      <c r="J176" s="1493"/>
      <c r="K176" s="1493"/>
      <c r="L176" s="1493"/>
      <c r="M176" s="1493"/>
      <c r="N176" s="1493"/>
      <c r="O176" s="1493"/>
      <c r="P176" s="1493"/>
      <c r="Q176" s="1493"/>
    </row>
    <row r="177" spans="1:17" ht="15.75" customHeight="1">
      <c r="A177" s="1493"/>
      <c r="B177" s="1493"/>
      <c r="C177" s="1493"/>
      <c r="D177" s="1493"/>
      <c r="E177" s="1493"/>
      <c r="F177" s="1493"/>
      <c r="G177" s="1493"/>
      <c r="H177" s="1493"/>
      <c r="I177" s="1493"/>
      <c r="J177" s="1493"/>
      <c r="K177" s="1493"/>
      <c r="L177" s="1493"/>
      <c r="M177" s="1493"/>
      <c r="N177" s="1493"/>
      <c r="O177" s="1493"/>
      <c r="P177" s="1493"/>
      <c r="Q177" s="1493"/>
    </row>
    <row r="178" spans="1:17" ht="15.75" customHeight="1">
      <c r="A178" s="1493"/>
      <c r="B178" s="1493"/>
      <c r="C178" s="1493"/>
      <c r="D178" s="1493"/>
      <c r="E178" s="1493"/>
      <c r="F178" s="1493"/>
      <c r="G178" s="1493"/>
      <c r="H178" s="1493"/>
      <c r="I178" s="1493"/>
      <c r="J178" s="1493"/>
      <c r="K178" s="1493"/>
      <c r="L178" s="1493"/>
      <c r="M178" s="1493"/>
      <c r="N178" s="1493"/>
      <c r="O178" s="1493"/>
      <c r="P178" s="1493"/>
      <c r="Q178" s="1493"/>
    </row>
    <row r="179" spans="1:17" ht="15.75" customHeight="1">
      <c r="A179" s="1493"/>
      <c r="B179" s="1493"/>
      <c r="C179" s="1493"/>
      <c r="D179" s="1493"/>
      <c r="E179" s="1493"/>
      <c r="F179" s="1493"/>
      <c r="G179" s="1493"/>
      <c r="H179" s="1493"/>
      <c r="I179" s="1493"/>
      <c r="J179" s="1493"/>
      <c r="K179" s="1493"/>
      <c r="L179" s="1493"/>
      <c r="M179" s="1493"/>
      <c r="N179" s="1493"/>
      <c r="O179" s="1493"/>
      <c r="P179" s="1493"/>
      <c r="Q179" s="1493"/>
    </row>
    <row r="180" spans="1:17" ht="15.75" customHeight="1">
      <c r="A180" s="1493"/>
      <c r="B180" s="1493"/>
      <c r="C180" s="1493"/>
      <c r="D180" s="1493"/>
      <c r="E180" s="1493"/>
      <c r="F180" s="1493"/>
      <c r="G180" s="1493"/>
      <c r="H180" s="1493"/>
      <c r="I180" s="1493"/>
      <c r="J180" s="1493"/>
      <c r="K180" s="1493"/>
      <c r="L180" s="1493"/>
      <c r="M180" s="1493"/>
      <c r="N180" s="1493"/>
      <c r="O180" s="1493"/>
      <c r="P180" s="1493"/>
      <c r="Q180" s="1493"/>
    </row>
    <row r="181" spans="1:17" ht="15.75" customHeight="1">
      <c r="A181" s="1493"/>
      <c r="B181" s="1493"/>
      <c r="C181" s="1493"/>
      <c r="D181" s="1493"/>
      <c r="E181" s="1493"/>
      <c r="F181" s="1493"/>
      <c r="G181" s="1493"/>
      <c r="H181" s="1493"/>
      <c r="I181" s="1493"/>
      <c r="J181" s="1493"/>
      <c r="K181" s="1493"/>
      <c r="L181" s="1493"/>
      <c r="M181" s="1493"/>
      <c r="N181" s="1493"/>
      <c r="O181" s="1493"/>
      <c r="P181" s="1493"/>
      <c r="Q181" s="1493"/>
    </row>
    <row r="182" spans="1:17" ht="15.75" customHeight="1">
      <c r="A182" s="1493"/>
      <c r="B182" s="1493"/>
      <c r="C182" s="1493"/>
      <c r="D182" s="1493"/>
      <c r="E182" s="1493"/>
      <c r="F182" s="1493"/>
      <c r="G182" s="1493"/>
      <c r="H182" s="1493"/>
      <c r="I182" s="1493"/>
      <c r="J182" s="1493"/>
      <c r="K182" s="1493"/>
      <c r="L182" s="1493"/>
      <c r="M182" s="1493"/>
      <c r="N182" s="1493"/>
      <c r="O182" s="1493"/>
      <c r="P182" s="1493"/>
      <c r="Q182" s="1493"/>
    </row>
    <row r="183" spans="1:17" ht="15.75" customHeight="1">
      <c r="A183" s="1493"/>
      <c r="B183" s="1493"/>
      <c r="C183" s="1493"/>
      <c r="D183" s="1493"/>
      <c r="E183" s="1493"/>
      <c r="F183" s="1493"/>
      <c r="G183" s="1493"/>
      <c r="H183" s="1493"/>
      <c r="I183" s="1493"/>
      <c r="J183" s="1493"/>
      <c r="K183" s="1493"/>
      <c r="L183" s="1493"/>
      <c r="M183" s="1493"/>
      <c r="N183" s="1493"/>
      <c r="O183" s="1493"/>
      <c r="P183" s="1493"/>
      <c r="Q183" s="1493"/>
    </row>
    <row r="184" spans="1:17" ht="15.75" customHeight="1">
      <c r="A184" s="1493"/>
      <c r="B184" s="1493"/>
      <c r="C184" s="1493"/>
      <c r="D184" s="1493"/>
      <c r="E184" s="1493"/>
      <c r="F184" s="1493"/>
      <c r="G184" s="1493"/>
      <c r="H184" s="1493"/>
      <c r="I184" s="1493"/>
      <c r="J184" s="1493"/>
      <c r="K184" s="1493"/>
      <c r="L184" s="1493"/>
      <c r="M184" s="1493"/>
      <c r="N184" s="1493"/>
      <c r="O184" s="1493"/>
      <c r="P184" s="1493"/>
      <c r="Q184" s="1493"/>
    </row>
    <row r="185" spans="1:17" ht="15.75" customHeight="1">
      <c r="A185" s="1493"/>
      <c r="B185" s="1493"/>
      <c r="C185" s="1493"/>
      <c r="D185" s="1493"/>
      <c r="E185" s="1493"/>
      <c r="F185" s="1493"/>
      <c r="G185" s="1493"/>
      <c r="H185" s="1493"/>
      <c r="I185" s="1493"/>
      <c r="J185" s="1493"/>
      <c r="K185" s="1493"/>
      <c r="L185" s="1493"/>
      <c r="M185" s="1493"/>
      <c r="N185" s="1493"/>
      <c r="O185" s="1493"/>
      <c r="P185" s="1493"/>
      <c r="Q185" s="1493"/>
    </row>
    <row r="186" spans="1:17" ht="15.75" customHeight="1">
      <c r="A186" s="1493"/>
      <c r="B186" s="1493"/>
      <c r="C186" s="1493"/>
      <c r="D186" s="1493"/>
      <c r="E186" s="1493"/>
      <c r="F186" s="1493"/>
      <c r="G186" s="1493"/>
      <c r="H186" s="1493"/>
      <c r="I186" s="1493"/>
      <c r="J186" s="1493"/>
      <c r="K186" s="1493"/>
      <c r="L186" s="1493"/>
      <c r="M186" s="1493"/>
      <c r="N186" s="1493"/>
      <c r="O186" s="1493"/>
      <c r="P186" s="1493"/>
      <c r="Q186" s="1493"/>
    </row>
    <row r="187" spans="1:17" ht="15.75" customHeight="1">
      <c r="A187" s="1493"/>
      <c r="B187" s="1493"/>
      <c r="C187" s="1493"/>
      <c r="D187" s="1493"/>
      <c r="E187" s="1493"/>
      <c r="F187" s="1493"/>
      <c r="G187" s="1493"/>
      <c r="H187" s="1493"/>
      <c r="I187" s="1493"/>
      <c r="J187" s="1493"/>
      <c r="K187" s="1493"/>
      <c r="L187" s="1493"/>
      <c r="M187" s="1493"/>
      <c r="N187" s="1493"/>
      <c r="O187" s="1493"/>
      <c r="P187" s="1493"/>
      <c r="Q187" s="1493"/>
    </row>
    <row r="188" spans="1:17" ht="15.75" customHeight="1">
      <c r="A188" s="1493"/>
      <c r="B188" s="1493"/>
      <c r="C188" s="1493"/>
      <c r="D188" s="1493"/>
      <c r="E188" s="1493"/>
      <c r="F188" s="1493"/>
      <c r="G188" s="1493"/>
      <c r="H188" s="1493"/>
      <c r="I188" s="1493"/>
      <c r="J188" s="1493"/>
      <c r="K188" s="1493"/>
      <c r="L188" s="1493"/>
      <c r="M188" s="1493"/>
      <c r="N188" s="1493"/>
      <c r="O188" s="1493"/>
      <c r="P188" s="1493"/>
      <c r="Q188" s="1493"/>
    </row>
    <row r="189" spans="1:17" ht="15.75" customHeight="1">
      <c r="A189" s="1493"/>
      <c r="B189" s="1493"/>
      <c r="C189" s="1493"/>
      <c r="D189" s="1493"/>
      <c r="E189" s="1493"/>
      <c r="F189" s="1493"/>
      <c r="G189" s="1493"/>
      <c r="H189" s="1493"/>
      <c r="I189" s="1493"/>
      <c r="J189" s="1493"/>
      <c r="K189" s="1493"/>
      <c r="L189" s="1493"/>
      <c r="M189" s="1493"/>
      <c r="N189" s="1493"/>
      <c r="O189" s="1493"/>
      <c r="P189" s="1493"/>
      <c r="Q189" s="1493"/>
    </row>
    <row r="190" spans="1:17" ht="15.75" customHeight="1">
      <c r="A190" s="1493"/>
      <c r="B190" s="1493"/>
      <c r="C190" s="1493"/>
      <c r="D190" s="1493"/>
      <c r="E190" s="1493"/>
      <c r="F190" s="1493"/>
      <c r="G190" s="1493"/>
      <c r="H190" s="1493"/>
      <c r="I190" s="1493"/>
      <c r="J190" s="1493"/>
      <c r="K190" s="1493"/>
      <c r="L190" s="1493"/>
      <c r="M190" s="1493"/>
      <c r="N190" s="1493"/>
      <c r="O190" s="1493"/>
      <c r="P190" s="1493"/>
      <c r="Q190" s="1493"/>
    </row>
    <row r="191" spans="1:17" ht="15.75" customHeight="1">
      <c r="A191" s="1493"/>
      <c r="B191" s="1493"/>
      <c r="C191" s="1493"/>
      <c r="D191" s="1493"/>
      <c r="E191" s="1493"/>
      <c r="F191" s="1493"/>
      <c r="G191" s="1493"/>
      <c r="H191" s="1493"/>
      <c r="I191" s="1493"/>
      <c r="J191" s="1493"/>
      <c r="K191" s="1493"/>
      <c r="L191" s="1493"/>
      <c r="M191" s="1493"/>
      <c r="N191" s="1493"/>
      <c r="O191" s="1493"/>
      <c r="P191" s="1493"/>
      <c r="Q191" s="1493"/>
    </row>
    <row r="192" spans="1:17" ht="15.75" customHeight="1">
      <c r="A192" s="1493"/>
      <c r="B192" s="1493"/>
      <c r="C192" s="1493"/>
      <c r="D192" s="1493"/>
      <c r="E192" s="1493"/>
      <c r="F192" s="1493"/>
      <c r="G192" s="1493"/>
      <c r="H192" s="1493"/>
      <c r="I192" s="1493"/>
      <c r="J192" s="1493"/>
      <c r="K192" s="1493"/>
      <c r="L192" s="1493"/>
      <c r="M192" s="1493"/>
      <c r="N192" s="1493"/>
      <c r="O192" s="1493"/>
      <c r="P192" s="1493"/>
      <c r="Q192" s="1493"/>
    </row>
    <row r="193" spans="1:17" ht="15.75" customHeight="1">
      <c r="A193" s="1493"/>
      <c r="B193" s="1493"/>
      <c r="C193" s="1493"/>
      <c r="D193" s="1493"/>
      <c r="E193" s="1493"/>
      <c r="F193" s="1493"/>
      <c r="G193" s="1493"/>
      <c r="H193" s="1493"/>
      <c r="I193" s="1493"/>
      <c r="J193" s="1493"/>
      <c r="K193" s="1493"/>
      <c r="L193" s="1493"/>
      <c r="M193" s="1493"/>
      <c r="N193" s="1493"/>
      <c r="O193" s="1493"/>
      <c r="P193" s="1493"/>
      <c r="Q193" s="1493"/>
    </row>
    <row r="194" spans="1:17" ht="15.75" customHeight="1">
      <c r="A194" s="1493"/>
      <c r="B194" s="1493"/>
      <c r="C194" s="1493"/>
      <c r="D194" s="1493"/>
      <c r="E194" s="1493"/>
      <c r="F194" s="1493"/>
      <c r="G194" s="1493"/>
      <c r="H194" s="1493"/>
      <c r="I194" s="1493"/>
      <c r="J194" s="1493"/>
      <c r="K194" s="1493"/>
      <c r="L194" s="1493"/>
      <c r="M194" s="1493"/>
      <c r="N194" s="1493"/>
      <c r="O194" s="1493"/>
      <c r="P194" s="1493"/>
      <c r="Q194" s="1493"/>
    </row>
    <row r="195" spans="1:17" ht="15.75" customHeight="1">
      <c r="A195" s="1493"/>
      <c r="B195" s="1493"/>
      <c r="C195" s="1493"/>
      <c r="D195" s="1493"/>
      <c r="E195" s="1493"/>
      <c r="F195" s="1493"/>
      <c r="G195" s="1493"/>
      <c r="H195" s="1493"/>
      <c r="I195" s="1493"/>
      <c r="J195" s="1493"/>
      <c r="K195" s="1493"/>
      <c r="L195" s="1493"/>
      <c r="M195" s="1493"/>
      <c r="N195" s="1493"/>
      <c r="O195" s="1493"/>
      <c r="P195" s="1493"/>
      <c r="Q195" s="1493"/>
    </row>
    <row r="196" spans="1:17" ht="15.75" customHeight="1">
      <c r="A196" s="1493"/>
      <c r="B196" s="1493"/>
      <c r="C196" s="1493"/>
      <c r="D196" s="1493"/>
      <c r="E196" s="1493"/>
      <c r="F196" s="1493"/>
      <c r="G196" s="1493"/>
      <c r="H196" s="1493"/>
      <c r="I196" s="1493"/>
      <c r="J196" s="1493"/>
      <c r="K196" s="1493"/>
      <c r="L196" s="1493"/>
      <c r="M196" s="1493"/>
      <c r="N196" s="1493"/>
      <c r="O196" s="1493"/>
      <c r="P196" s="1493"/>
      <c r="Q196" s="1493"/>
    </row>
    <row r="197" spans="1:17" ht="15.75" customHeight="1">
      <c r="A197" s="1493"/>
      <c r="B197" s="1493"/>
      <c r="C197" s="1493"/>
      <c r="D197" s="1493"/>
      <c r="E197" s="1493"/>
      <c r="F197" s="1493"/>
      <c r="G197" s="1493"/>
      <c r="H197" s="1493"/>
      <c r="I197" s="1493"/>
      <c r="J197" s="1493"/>
      <c r="K197" s="1493"/>
      <c r="L197" s="1493"/>
      <c r="M197" s="1493"/>
      <c r="N197" s="1493"/>
      <c r="O197" s="1493"/>
      <c r="P197" s="1493"/>
      <c r="Q197" s="1493"/>
    </row>
    <row r="198" spans="1:17" ht="15.75" customHeight="1">
      <c r="A198" s="1493"/>
      <c r="B198" s="1493"/>
      <c r="C198" s="1493"/>
      <c r="D198" s="1493"/>
      <c r="E198" s="1493"/>
      <c r="F198" s="1493"/>
      <c r="G198" s="1493"/>
      <c r="H198" s="1493"/>
      <c r="I198" s="1493"/>
      <c r="J198" s="1493"/>
      <c r="K198" s="1493"/>
      <c r="L198" s="1493"/>
      <c r="M198" s="1493"/>
      <c r="N198" s="1493"/>
      <c r="O198" s="1493"/>
      <c r="P198" s="1493"/>
      <c r="Q198" s="1493"/>
    </row>
    <row r="199" spans="1:17" ht="15.75" customHeight="1">
      <c r="A199" s="1493"/>
      <c r="B199" s="1493"/>
      <c r="C199" s="1493"/>
      <c r="D199" s="1493"/>
      <c r="E199" s="1493"/>
      <c r="F199" s="1493"/>
      <c r="G199" s="1493"/>
      <c r="H199" s="1493"/>
      <c r="I199" s="1493"/>
      <c r="J199" s="1493"/>
      <c r="K199" s="1493"/>
      <c r="L199" s="1493"/>
      <c r="M199" s="1493"/>
      <c r="N199" s="1493"/>
      <c r="O199" s="1493"/>
      <c r="P199" s="1493"/>
      <c r="Q199" s="1493"/>
    </row>
    <row r="200" spans="1:17" ht="15.75" customHeight="1">
      <c r="A200" s="1493"/>
      <c r="B200" s="1493"/>
      <c r="C200" s="1493"/>
      <c r="D200" s="1493"/>
      <c r="E200" s="1493"/>
      <c r="F200" s="1493"/>
      <c r="G200" s="1493"/>
      <c r="H200" s="1493"/>
      <c r="I200" s="1493"/>
      <c r="J200" s="1493"/>
      <c r="K200" s="1493"/>
      <c r="L200" s="1493"/>
      <c r="M200" s="1493"/>
      <c r="N200" s="1493"/>
      <c r="O200" s="1493"/>
      <c r="P200" s="1493"/>
      <c r="Q200" s="1493"/>
    </row>
    <row r="201" spans="1:17" ht="15.75" customHeight="1">
      <c r="A201" s="1493"/>
      <c r="B201" s="1493"/>
      <c r="C201" s="1493"/>
      <c r="D201" s="1493"/>
      <c r="E201" s="1493"/>
      <c r="F201" s="1493"/>
      <c r="G201" s="1493"/>
      <c r="H201" s="1493"/>
      <c r="I201" s="1493"/>
      <c r="J201" s="1493"/>
      <c r="K201" s="1493"/>
      <c r="L201" s="1493"/>
      <c r="M201" s="1493"/>
      <c r="N201" s="1493"/>
      <c r="O201" s="1493"/>
      <c r="P201" s="1493"/>
      <c r="Q201" s="1493"/>
    </row>
    <row r="202" spans="1:17" ht="15.75" customHeight="1">
      <c r="A202" s="1493"/>
      <c r="B202" s="1493"/>
      <c r="C202" s="1493"/>
      <c r="D202" s="1493"/>
      <c r="E202" s="1493"/>
      <c r="F202" s="1493"/>
      <c r="G202" s="1493"/>
      <c r="H202" s="1493"/>
      <c r="I202" s="1493"/>
      <c r="J202" s="1493"/>
      <c r="K202" s="1493"/>
      <c r="L202" s="1493"/>
      <c r="M202" s="1493"/>
      <c r="N202" s="1493"/>
      <c r="O202" s="1493"/>
      <c r="P202" s="1493"/>
      <c r="Q202" s="1493"/>
    </row>
    <row r="203" spans="1:17" ht="15.75" customHeight="1">
      <c r="A203" s="1493"/>
      <c r="B203" s="1493"/>
      <c r="C203" s="1493"/>
      <c r="D203" s="1493"/>
      <c r="E203" s="1493"/>
      <c r="F203" s="1493"/>
      <c r="G203" s="1493"/>
      <c r="H203" s="1493"/>
      <c r="I203" s="1493"/>
      <c r="J203" s="1493"/>
      <c r="K203" s="1493"/>
      <c r="L203" s="1493"/>
      <c r="M203" s="1493"/>
      <c r="N203" s="1493"/>
      <c r="O203" s="1493"/>
      <c r="P203" s="1493"/>
      <c r="Q203" s="1493"/>
    </row>
    <row r="204" spans="1:17" ht="15.75" customHeight="1">
      <c r="A204" s="1493"/>
      <c r="B204" s="1493"/>
      <c r="C204" s="1493"/>
      <c r="D204" s="1493"/>
      <c r="E204" s="1493"/>
      <c r="F204" s="1493"/>
      <c r="G204" s="1493"/>
      <c r="H204" s="1493"/>
      <c r="I204" s="1493"/>
      <c r="J204" s="1493"/>
      <c r="K204" s="1493"/>
      <c r="L204" s="1493"/>
      <c r="M204" s="1493"/>
      <c r="N204" s="1493"/>
      <c r="O204" s="1493"/>
      <c r="P204" s="1493"/>
      <c r="Q204" s="1493"/>
    </row>
    <row r="205" spans="1:17" ht="15.75" customHeight="1">
      <c r="A205" s="1493"/>
      <c r="B205" s="1493"/>
      <c r="C205" s="1493"/>
      <c r="D205" s="1493"/>
      <c r="E205" s="1493"/>
      <c r="F205" s="1493"/>
      <c r="G205" s="1493"/>
      <c r="H205" s="1493"/>
      <c r="I205" s="1493"/>
      <c r="J205" s="1493"/>
      <c r="K205" s="1493"/>
      <c r="L205" s="1493"/>
      <c r="M205" s="1493"/>
      <c r="N205" s="1493"/>
      <c r="O205" s="1493"/>
      <c r="P205" s="1493"/>
      <c r="Q205" s="1493"/>
    </row>
    <row r="206" spans="1:17" ht="15.75" customHeight="1">
      <c r="A206" s="1493"/>
      <c r="B206" s="1493"/>
      <c r="C206" s="1493"/>
      <c r="D206" s="1493"/>
      <c r="E206" s="1493"/>
      <c r="F206" s="1493"/>
      <c r="G206" s="1493"/>
      <c r="H206" s="1493"/>
      <c r="I206" s="1493"/>
      <c r="J206" s="1493"/>
      <c r="K206" s="1493"/>
      <c r="L206" s="1493"/>
      <c r="M206" s="1493"/>
      <c r="N206" s="1493"/>
      <c r="O206" s="1493"/>
      <c r="P206" s="1493"/>
      <c r="Q206" s="1493"/>
    </row>
    <row r="207" spans="1:17" ht="15.75" customHeight="1">
      <c r="A207" s="1493"/>
      <c r="B207" s="1493"/>
      <c r="C207" s="1493"/>
      <c r="D207" s="1493"/>
      <c r="E207" s="1493"/>
      <c r="F207" s="1493"/>
      <c r="G207" s="1493"/>
      <c r="H207" s="1493"/>
      <c r="I207" s="1493"/>
      <c r="J207" s="1493"/>
      <c r="K207" s="1493"/>
      <c r="L207" s="1493"/>
      <c r="M207" s="1493"/>
      <c r="N207" s="1493"/>
      <c r="O207" s="1493"/>
      <c r="P207" s="1493"/>
      <c r="Q207" s="1493"/>
    </row>
    <row r="208" spans="1:17" ht="15.75" customHeight="1">
      <c r="A208" s="1493"/>
      <c r="B208" s="1493"/>
      <c r="C208" s="1493"/>
      <c r="D208" s="1493"/>
      <c r="E208" s="1493"/>
      <c r="F208" s="1493"/>
      <c r="G208" s="1493"/>
      <c r="H208" s="1493"/>
      <c r="I208" s="1493"/>
      <c r="J208" s="1493"/>
      <c r="K208" s="1493"/>
      <c r="L208" s="1493"/>
      <c r="M208" s="1493"/>
      <c r="N208" s="1493"/>
      <c r="O208" s="1493"/>
      <c r="P208" s="1493"/>
      <c r="Q208" s="1493"/>
    </row>
    <row r="209" spans="1:17" ht="15.75" customHeight="1">
      <c r="A209" s="1493"/>
      <c r="B209" s="1493"/>
      <c r="C209" s="1493"/>
      <c r="D209" s="1493"/>
      <c r="E209" s="1493"/>
      <c r="F209" s="1493"/>
      <c r="G209" s="1493"/>
      <c r="H209" s="1493"/>
      <c r="I209" s="1493"/>
      <c r="J209" s="1493"/>
      <c r="K209" s="1493"/>
      <c r="L209" s="1493"/>
      <c r="M209" s="1493"/>
      <c r="N209" s="1493"/>
      <c r="O209" s="1493"/>
      <c r="P209" s="1493"/>
      <c r="Q209" s="1493"/>
    </row>
    <row r="210" spans="1:17" ht="15.75" customHeight="1">
      <c r="A210" s="1493"/>
      <c r="B210" s="1493"/>
      <c r="C210" s="1493"/>
      <c r="D210" s="1493"/>
      <c r="E210" s="1493"/>
      <c r="F210" s="1493"/>
      <c r="G210" s="1493"/>
      <c r="H210" s="1493"/>
      <c r="I210" s="1493"/>
      <c r="J210" s="1493"/>
      <c r="K210" s="1493"/>
      <c r="L210" s="1493"/>
      <c r="M210" s="1493"/>
      <c r="N210" s="1493"/>
      <c r="O210" s="1493"/>
      <c r="P210" s="1493"/>
      <c r="Q210" s="1493"/>
    </row>
    <row r="211" spans="1:17" ht="15.75" customHeight="1">
      <c r="A211" s="1493"/>
      <c r="B211" s="1493"/>
      <c r="C211" s="1493"/>
      <c r="D211" s="1493"/>
      <c r="E211" s="1493"/>
      <c r="F211" s="1493"/>
      <c r="G211" s="1493"/>
      <c r="H211" s="1493"/>
      <c r="I211" s="1493"/>
      <c r="J211" s="1493"/>
      <c r="K211" s="1493"/>
      <c r="L211" s="1493"/>
      <c r="M211" s="1493"/>
      <c r="N211" s="1493"/>
      <c r="O211" s="1493"/>
      <c r="P211" s="1493"/>
      <c r="Q211" s="1493"/>
    </row>
    <row r="212" spans="1:17" ht="15.75" customHeight="1">
      <c r="A212" s="1493"/>
      <c r="B212" s="1493"/>
      <c r="C212" s="1493"/>
      <c r="D212" s="1493"/>
      <c r="E212" s="1493"/>
      <c r="F212" s="1493"/>
      <c r="G212" s="1493"/>
      <c r="H212" s="1493"/>
      <c r="I212" s="1493"/>
      <c r="J212" s="1493"/>
      <c r="K212" s="1493"/>
      <c r="L212" s="1493"/>
      <c r="M212" s="1493"/>
      <c r="N212" s="1493"/>
      <c r="O212" s="1493"/>
      <c r="P212" s="1493"/>
      <c r="Q212" s="1493"/>
    </row>
    <row r="213" spans="1:17" ht="15.75" customHeight="1">
      <c r="A213" s="1493"/>
      <c r="B213" s="1493"/>
      <c r="C213" s="1493"/>
      <c r="D213" s="1493"/>
      <c r="E213" s="1493"/>
      <c r="F213" s="1493"/>
      <c r="G213" s="1493"/>
      <c r="H213" s="1493"/>
      <c r="I213" s="1493"/>
      <c r="J213" s="1493"/>
      <c r="K213" s="1493"/>
      <c r="L213" s="1493"/>
      <c r="M213" s="1493"/>
      <c r="N213" s="1493"/>
      <c r="O213" s="1493"/>
      <c r="P213" s="1493"/>
      <c r="Q213" s="1493"/>
    </row>
    <row r="214" spans="1:17" ht="15.75" customHeight="1">
      <c r="A214" s="1493"/>
      <c r="B214" s="1493"/>
      <c r="C214" s="1493"/>
      <c r="D214" s="1493"/>
      <c r="E214" s="1493"/>
      <c r="F214" s="1493"/>
      <c r="G214" s="1493"/>
      <c r="H214" s="1493"/>
      <c r="I214" s="1493"/>
      <c r="J214" s="1493"/>
      <c r="K214" s="1493"/>
      <c r="L214" s="1493"/>
      <c r="M214" s="1493"/>
      <c r="N214" s="1493"/>
      <c r="O214" s="1493"/>
      <c r="P214" s="1493"/>
      <c r="Q214" s="1493"/>
    </row>
    <row r="215" spans="1:17" ht="15.75" customHeight="1">
      <c r="A215" s="1493"/>
      <c r="B215" s="1493"/>
      <c r="C215" s="1493"/>
      <c r="D215" s="1493"/>
      <c r="E215" s="1493"/>
      <c r="F215" s="1493"/>
      <c r="G215" s="1493"/>
      <c r="H215" s="1493"/>
      <c r="I215" s="1493"/>
      <c r="J215" s="1493"/>
      <c r="K215" s="1493"/>
      <c r="L215" s="1493"/>
      <c r="M215" s="1493"/>
      <c r="N215" s="1493"/>
      <c r="O215" s="1493"/>
      <c r="P215" s="1493"/>
      <c r="Q215" s="1493"/>
    </row>
    <row r="216" spans="1:17" ht="15.75" customHeight="1">
      <c r="A216" s="1493"/>
      <c r="B216" s="1493"/>
      <c r="C216" s="1493"/>
      <c r="D216" s="1493"/>
      <c r="E216" s="1493"/>
      <c r="F216" s="1493"/>
      <c r="G216" s="1493"/>
      <c r="H216" s="1493"/>
      <c r="I216" s="1493"/>
      <c r="J216" s="1493"/>
      <c r="K216" s="1493"/>
      <c r="L216" s="1493"/>
      <c r="M216" s="1493"/>
      <c r="N216" s="1493"/>
      <c r="O216" s="1493"/>
      <c r="P216" s="1493"/>
      <c r="Q216" s="1493"/>
    </row>
    <row r="217" spans="1:17" ht="15.75" customHeight="1">
      <c r="A217" s="1493"/>
      <c r="B217" s="1493"/>
      <c r="C217" s="1493"/>
      <c r="D217" s="1493"/>
      <c r="E217" s="1493"/>
      <c r="F217" s="1493"/>
      <c r="G217" s="1493"/>
      <c r="H217" s="1493"/>
      <c r="I217" s="1493"/>
      <c r="J217" s="1493"/>
      <c r="K217" s="1493"/>
      <c r="L217" s="1493"/>
      <c r="M217" s="1493"/>
      <c r="N217" s="1493"/>
      <c r="O217" s="1493"/>
      <c r="P217" s="1493"/>
      <c r="Q217" s="1493"/>
    </row>
    <row r="218" spans="1:17" ht="15.75" customHeight="1">
      <c r="A218" s="1493"/>
      <c r="B218" s="1493"/>
      <c r="C218" s="1493"/>
      <c r="D218" s="1493"/>
      <c r="E218" s="1493"/>
      <c r="F218" s="1493"/>
      <c r="G218" s="1493"/>
      <c r="H218" s="1493"/>
      <c r="I218" s="1493"/>
      <c r="J218" s="1493"/>
      <c r="K218" s="1493"/>
      <c r="L218" s="1493"/>
      <c r="M218" s="1493"/>
      <c r="N218" s="1493"/>
      <c r="O218" s="1493"/>
      <c r="P218" s="1493"/>
      <c r="Q218" s="1493"/>
    </row>
    <row r="219" spans="1:17" ht="15.75" customHeight="1">
      <c r="A219" s="1493"/>
      <c r="B219" s="1493"/>
      <c r="C219" s="1493"/>
      <c r="D219" s="1493"/>
      <c r="E219" s="1493"/>
      <c r="F219" s="1493"/>
      <c r="G219" s="1493"/>
      <c r="H219" s="1493"/>
      <c r="I219" s="1493"/>
      <c r="J219" s="1493"/>
      <c r="K219" s="1493"/>
      <c r="L219" s="1493"/>
      <c r="M219" s="1493"/>
      <c r="N219" s="1493"/>
      <c r="O219" s="1493"/>
      <c r="P219" s="1493"/>
      <c r="Q219" s="1493"/>
    </row>
    <row r="220" spans="1:17" ht="15.75" customHeight="1">
      <c r="A220" s="1493"/>
      <c r="B220" s="1493"/>
      <c r="C220" s="1493"/>
      <c r="D220" s="1493"/>
      <c r="E220" s="1493"/>
      <c r="F220" s="1493"/>
      <c r="G220" s="1493"/>
      <c r="H220" s="1493"/>
      <c r="I220" s="1493"/>
      <c r="J220" s="1493"/>
      <c r="K220" s="1491"/>
      <c r="L220" s="1491"/>
      <c r="M220" s="1493"/>
      <c r="N220" s="1493"/>
      <c r="O220" s="1493"/>
      <c r="P220" s="1493"/>
      <c r="Q220" s="1493"/>
    </row>
    <row r="221" spans="1:17" ht="15.75" customHeight="1">
      <c r="A221" s="1493"/>
      <c r="B221" s="1493"/>
      <c r="C221" s="1493"/>
      <c r="D221" s="1493"/>
      <c r="E221" s="1493"/>
      <c r="F221" s="1493"/>
      <c r="G221" s="1493"/>
      <c r="H221" s="1493"/>
      <c r="I221" s="1493"/>
      <c r="J221" s="1493"/>
      <c r="K221" s="1491"/>
      <c r="L221" s="1491"/>
      <c r="M221" s="1493"/>
      <c r="N221" s="1493"/>
      <c r="O221" s="1493"/>
      <c r="P221" s="1493"/>
      <c r="Q221" s="1493"/>
    </row>
    <row r="222" spans="1:17" ht="15.75" customHeight="1">
      <c r="A222" s="1493"/>
      <c r="B222" s="1493"/>
      <c r="C222" s="1493"/>
      <c r="D222" s="1493"/>
      <c r="E222" s="1493"/>
      <c r="F222" s="1493"/>
      <c r="G222" s="1493"/>
      <c r="H222" s="1493"/>
      <c r="I222" s="1493"/>
      <c r="J222" s="1493"/>
      <c r="K222" s="1491"/>
      <c r="L222" s="1491"/>
      <c r="M222" s="1493"/>
      <c r="N222" s="1493"/>
      <c r="O222" s="1493"/>
      <c r="P222" s="1493"/>
      <c r="Q222" s="1493"/>
    </row>
    <row r="223" spans="1:17" ht="15.75" customHeight="1">
      <c r="A223" s="1493"/>
      <c r="B223" s="1493"/>
      <c r="C223" s="1493"/>
      <c r="D223" s="1493"/>
      <c r="E223" s="1493"/>
      <c r="F223" s="1493"/>
      <c r="G223" s="1493"/>
      <c r="H223" s="1493"/>
      <c r="I223" s="1493"/>
      <c r="J223" s="1493"/>
      <c r="K223" s="1491"/>
      <c r="L223" s="1491"/>
      <c r="M223" s="1493"/>
      <c r="N223" s="1493"/>
      <c r="O223" s="1493"/>
      <c r="P223" s="1493"/>
      <c r="Q223" s="1493"/>
    </row>
    <row r="224" spans="1:17" ht="15.75" customHeight="1">
      <c r="A224" s="1493"/>
      <c r="B224" s="1493"/>
      <c r="C224" s="1493"/>
      <c r="D224" s="1493"/>
      <c r="E224" s="1493"/>
      <c r="F224" s="1493"/>
      <c r="G224" s="1493"/>
      <c r="H224" s="1493"/>
      <c r="I224" s="1493"/>
      <c r="J224" s="1493"/>
      <c r="K224" s="1491"/>
      <c r="L224" s="1491"/>
      <c r="M224" s="1493"/>
      <c r="N224" s="1493"/>
      <c r="O224" s="1493"/>
      <c r="P224" s="1493"/>
      <c r="Q224" s="1493"/>
    </row>
    <row r="225" spans="1:17" ht="15.75" customHeight="1">
      <c r="A225" s="1491"/>
      <c r="B225" s="1491"/>
      <c r="C225" s="1491"/>
      <c r="D225" s="1491"/>
      <c r="E225" s="1491"/>
      <c r="F225" s="1491"/>
      <c r="G225" s="1491"/>
      <c r="H225" s="1491"/>
      <c r="I225" s="1491"/>
      <c r="J225" s="1491"/>
      <c r="K225" s="1491"/>
      <c r="L225" s="1491"/>
      <c r="M225" s="1491"/>
      <c r="N225" s="1491"/>
      <c r="O225" s="1491"/>
      <c r="P225" s="1491"/>
      <c r="Q225" s="1491"/>
    </row>
    <row r="226" spans="1:17" ht="15.75" customHeight="1">
      <c r="A226" s="1491"/>
      <c r="B226" s="1491"/>
      <c r="C226" s="1491"/>
      <c r="D226" s="1491"/>
      <c r="E226" s="1491"/>
      <c r="F226" s="1491"/>
      <c r="G226" s="1491"/>
      <c r="H226" s="1491"/>
      <c r="I226" s="1491"/>
      <c r="J226" s="1491"/>
      <c r="K226" s="1491"/>
      <c r="L226" s="1491"/>
      <c r="M226" s="1491"/>
      <c r="N226" s="1491"/>
      <c r="O226" s="1491"/>
      <c r="P226" s="1491"/>
      <c r="Q226" s="1491"/>
    </row>
    <row r="227" spans="1:17" ht="15.75" customHeight="1">
      <c r="A227" s="1491"/>
      <c r="B227" s="1491"/>
      <c r="C227" s="1491"/>
      <c r="D227" s="1491"/>
      <c r="E227" s="1491"/>
      <c r="F227" s="1491"/>
      <c r="G227" s="1491"/>
      <c r="H227" s="1491"/>
      <c r="I227" s="1491"/>
      <c r="J227" s="1491"/>
      <c r="K227" s="1491"/>
      <c r="L227" s="1491"/>
      <c r="M227" s="1491"/>
      <c r="N227" s="1491"/>
      <c r="O227" s="1491"/>
      <c r="P227" s="1491"/>
      <c r="Q227" s="1491"/>
    </row>
    <row r="228" spans="1:17" ht="15.75" customHeight="1">
      <c r="A228" s="1491"/>
      <c r="B228" s="1491"/>
      <c r="C228" s="1491"/>
      <c r="D228" s="1491"/>
      <c r="E228" s="1491"/>
      <c r="F228" s="1491"/>
      <c r="G228" s="1491"/>
      <c r="H228" s="1491"/>
      <c r="I228" s="1491"/>
      <c r="J228" s="1491"/>
      <c r="K228" s="1491"/>
      <c r="L228" s="1491"/>
      <c r="M228" s="1491"/>
      <c r="N228" s="1491"/>
      <c r="O228" s="1491"/>
      <c r="P228" s="1491"/>
      <c r="Q228" s="1491"/>
    </row>
    <row r="229" spans="1:17" ht="15.75" customHeight="1">
      <c r="A229" s="1491"/>
      <c r="B229" s="1491"/>
      <c r="C229" s="1491"/>
      <c r="D229" s="1491"/>
      <c r="E229" s="1491"/>
      <c r="F229" s="1491"/>
      <c r="G229" s="1491"/>
      <c r="H229" s="1491"/>
      <c r="I229" s="1491"/>
      <c r="J229" s="1491"/>
      <c r="K229" s="1491"/>
      <c r="L229" s="1491"/>
      <c r="M229" s="1491"/>
      <c r="N229" s="1491"/>
      <c r="O229" s="1491"/>
      <c r="P229" s="1491"/>
      <c r="Q229" s="1491"/>
    </row>
    <row r="230" spans="1:17" ht="15.75" customHeight="1">
      <c r="A230" s="1491"/>
      <c r="B230" s="1491"/>
      <c r="C230" s="1491"/>
      <c r="D230" s="1491"/>
      <c r="E230" s="1491"/>
      <c r="F230" s="1491"/>
      <c r="G230" s="1491"/>
      <c r="H230" s="1491"/>
      <c r="I230" s="1491"/>
      <c r="J230" s="1491"/>
      <c r="K230" s="1491"/>
      <c r="L230" s="1491"/>
      <c r="M230" s="1491"/>
      <c r="N230" s="1491"/>
      <c r="O230" s="1491"/>
      <c r="P230" s="1491"/>
      <c r="Q230" s="1491"/>
    </row>
    <row r="231" spans="1:17" ht="15.75" customHeight="1">
      <c r="A231" s="1491"/>
      <c r="B231" s="1491"/>
      <c r="C231" s="1491"/>
      <c r="D231" s="1491"/>
      <c r="E231" s="1491"/>
      <c r="F231" s="1491"/>
      <c r="G231" s="1491"/>
      <c r="H231" s="1491"/>
      <c r="I231" s="1491"/>
      <c r="J231" s="1491"/>
      <c r="K231" s="1491"/>
      <c r="L231" s="1491"/>
      <c r="M231" s="1491"/>
      <c r="N231" s="1491"/>
      <c r="O231" s="1491"/>
      <c r="P231" s="1491"/>
      <c r="Q231" s="1491"/>
    </row>
    <row r="232" spans="1:17" ht="15.75" customHeight="1">
      <c r="A232" s="1491"/>
      <c r="B232" s="1491"/>
      <c r="C232" s="1491"/>
      <c r="D232" s="1491"/>
      <c r="E232" s="1491"/>
      <c r="F232" s="1491"/>
      <c r="G232" s="1491"/>
      <c r="H232" s="1491"/>
      <c r="I232" s="1491"/>
      <c r="J232" s="1491"/>
      <c r="K232" s="1491"/>
      <c r="L232" s="1491"/>
      <c r="M232" s="1491"/>
      <c r="N232" s="1491"/>
      <c r="O232" s="1491"/>
      <c r="P232" s="1491"/>
      <c r="Q232" s="1491"/>
    </row>
    <row r="233" spans="1:17" ht="15.75" customHeight="1">
      <c r="A233" s="1491"/>
      <c r="B233" s="1491"/>
      <c r="C233" s="1491"/>
      <c r="D233" s="1491"/>
      <c r="E233" s="1491"/>
      <c r="F233" s="1491"/>
      <c r="G233" s="1491"/>
      <c r="H233" s="1491"/>
      <c r="I233" s="1491"/>
      <c r="J233" s="1491"/>
      <c r="K233" s="1491"/>
      <c r="L233" s="1491"/>
      <c r="M233" s="1491"/>
      <c r="N233" s="1491"/>
      <c r="O233" s="1491"/>
      <c r="P233" s="1491"/>
      <c r="Q233" s="1491"/>
    </row>
    <row r="234" spans="1:17" ht="15.75" customHeight="1">
      <c r="A234" s="1491"/>
      <c r="B234" s="1491"/>
      <c r="C234" s="1491"/>
      <c r="D234" s="1491"/>
      <c r="E234" s="1491"/>
      <c r="F234" s="1491"/>
      <c r="G234" s="1491"/>
      <c r="H234" s="1491"/>
      <c r="I234" s="1491"/>
      <c r="J234" s="1491"/>
      <c r="K234" s="1491"/>
      <c r="L234" s="1491"/>
      <c r="M234" s="1491"/>
      <c r="N234" s="1491"/>
      <c r="O234" s="1491"/>
      <c r="P234" s="1491"/>
      <c r="Q234" s="1491"/>
    </row>
    <row r="235" spans="1:17" ht="15.75" customHeight="1">
      <c r="A235" s="1491"/>
      <c r="B235" s="1491"/>
      <c r="C235" s="1491"/>
      <c r="D235" s="1491"/>
      <c r="E235" s="1491"/>
      <c r="F235" s="1491"/>
      <c r="G235" s="1491"/>
      <c r="H235" s="1491"/>
      <c r="I235" s="1491"/>
      <c r="J235" s="1491"/>
      <c r="K235" s="1491"/>
      <c r="L235" s="1491"/>
      <c r="M235" s="1491"/>
      <c r="N235" s="1491"/>
      <c r="O235" s="1491"/>
      <c r="P235" s="1491"/>
      <c r="Q235" s="1491"/>
    </row>
    <row r="236" spans="1:17" ht="15.75" customHeight="1">
      <c r="A236" s="1491"/>
      <c r="B236" s="1491"/>
      <c r="C236" s="1491"/>
      <c r="D236" s="1491"/>
      <c r="E236" s="1491"/>
      <c r="F236" s="1491"/>
      <c r="G236" s="1491"/>
      <c r="H236" s="1491"/>
      <c r="I236" s="1491"/>
      <c r="J236" s="1491"/>
      <c r="K236" s="1491"/>
      <c r="L236" s="1491"/>
      <c r="M236" s="1491"/>
      <c r="N236" s="1491"/>
      <c r="O236" s="1491"/>
      <c r="P236" s="1491"/>
      <c r="Q236" s="1491"/>
    </row>
    <row r="237" spans="1:17" ht="15.75" customHeight="1">
      <c r="A237" s="1491"/>
      <c r="B237" s="1491"/>
      <c r="C237" s="1491"/>
      <c r="D237" s="1491"/>
      <c r="E237" s="1491"/>
      <c r="F237" s="1491"/>
      <c r="G237" s="1491"/>
      <c r="H237" s="1491"/>
      <c r="I237" s="1491"/>
      <c r="J237" s="1491"/>
      <c r="K237" s="1491"/>
      <c r="L237" s="1491"/>
      <c r="M237" s="1491"/>
      <c r="N237" s="1491"/>
      <c r="O237" s="1491"/>
      <c r="P237" s="1491"/>
      <c r="Q237" s="1491"/>
    </row>
    <row r="238" spans="1:17" ht="15.75" customHeight="1">
      <c r="A238" s="1491"/>
      <c r="B238" s="1491"/>
      <c r="C238" s="1491"/>
      <c r="D238" s="1491"/>
      <c r="E238" s="1491"/>
      <c r="F238" s="1491"/>
      <c r="G238" s="1491"/>
      <c r="H238" s="1491"/>
      <c r="I238" s="1491"/>
      <c r="J238" s="1491"/>
      <c r="K238" s="1491"/>
      <c r="L238" s="1491"/>
      <c r="M238" s="1491"/>
      <c r="N238" s="1491"/>
      <c r="O238" s="1491"/>
      <c r="P238" s="1491"/>
      <c r="Q238" s="1491"/>
    </row>
    <row r="239" spans="1:17" ht="15.75" customHeight="1">
      <c r="A239" s="1491"/>
      <c r="B239" s="1491"/>
      <c r="C239" s="1491"/>
      <c r="D239" s="1491"/>
      <c r="E239" s="1491"/>
      <c r="F239" s="1491"/>
      <c r="G239" s="1491"/>
      <c r="H239" s="1491"/>
      <c r="I239" s="1491"/>
      <c r="J239" s="1491"/>
      <c r="K239" s="1491"/>
      <c r="L239" s="1491"/>
      <c r="M239" s="1491"/>
      <c r="N239" s="1491"/>
      <c r="O239" s="1491"/>
      <c r="P239" s="1491"/>
      <c r="Q239" s="1491"/>
    </row>
    <row r="240" spans="1:17" ht="15.75" customHeight="1">
      <c r="A240" s="1491"/>
      <c r="B240" s="1491"/>
      <c r="C240" s="1491"/>
      <c r="D240" s="1491"/>
      <c r="E240" s="1491"/>
      <c r="F240" s="1491"/>
      <c r="G240" s="1491"/>
      <c r="H240" s="1491"/>
      <c r="I240" s="1491"/>
      <c r="J240" s="1491"/>
      <c r="K240" s="1491"/>
      <c r="L240" s="1491"/>
      <c r="M240" s="1491"/>
      <c r="N240" s="1491"/>
      <c r="O240" s="1491"/>
      <c r="P240" s="1491"/>
      <c r="Q240" s="1491"/>
    </row>
    <row r="241" spans="1:17" ht="15.75" customHeight="1">
      <c r="A241" s="1491"/>
      <c r="B241" s="1491"/>
      <c r="C241" s="1491"/>
      <c r="D241" s="1491"/>
      <c r="E241" s="1491"/>
      <c r="F241" s="1491"/>
      <c r="G241" s="1491"/>
      <c r="H241" s="1491"/>
      <c r="I241" s="1491"/>
      <c r="J241" s="1491"/>
      <c r="K241" s="1491"/>
      <c r="L241" s="1491"/>
      <c r="M241" s="1491"/>
      <c r="N241" s="1491"/>
      <c r="O241" s="1491"/>
      <c r="P241" s="1491"/>
      <c r="Q241" s="1491"/>
    </row>
    <row r="242" spans="1:17" ht="15.75" customHeight="1">
      <c r="A242" s="1491"/>
      <c r="B242" s="1491"/>
      <c r="C242" s="1491"/>
      <c r="D242" s="1491"/>
      <c r="E242" s="1491"/>
      <c r="F242" s="1491"/>
      <c r="G242" s="1491"/>
      <c r="H242" s="1491"/>
      <c r="I242" s="1491"/>
      <c r="J242" s="1491"/>
      <c r="K242" s="1491"/>
      <c r="L242" s="1491"/>
      <c r="M242" s="1491"/>
      <c r="N242" s="1491"/>
      <c r="O242" s="1491"/>
      <c r="P242" s="1491"/>
      <c r="Q242" s="1491"/>
    </row>
    <row r="243" spans="1:17" ht="15.75" customHeight="1">
      <c r="A243" s="1491"/>
      <c r="B243" s="1491"/>
      <c r="C243" s="1491"/>
      <c r="D243" s="1491"/>
      <c r="E243" s="1491"/>
      <c r="F243" s="1491"/>
      <c r="G243" s="1491"/>
      <c r="H243" s="1491"/>
      <c r="I243" s="1491"/>
      <c r="J243" s="1491"/>
      <c r="K243" s="1491"/>
      <c r="L243" s="1491"/>
      <c r="M243" s="1491"/>
      <c r="N243" s="1491"/>
      <c r="O243" s="1491"/>
      <c r="P243" s="1491"/>
      <c r="Q243" s="1491"/>
    </row>
    <row r="244" spans="1:17" ht="15.75" customHeight="1">
      <c r="A244" s="1491"/>
      <c r="B244" s="1491"/>
      <c r="C244" s="1491"/>
      <c r="D244" s="1491"/>
      <c r="E244" s="1491"/>
      <c r="F244" s="1491"/>
      <c r="G244" s="1491"/>
      <c r="H244" s="1491"/>
      <c r="I244" s="1491"/>
      <c r="J244" s="1491"/>
      <c r="K244" s="1491"/>
      <c r="L244" s="1491"/>
      <c r="M244" s="1491"/>
      <c r="N244" s="1491"/>
      <c r="O244" s="1491"/>
      <c r="P244" s="1491"/>
      <c r="Q244" s="1491"/>
    </row>
    <row r="245" spans="1:17" ht="15.75" customHeight="1">
      <c r="A245" s="1491"/>
      <c r="B245" s="1491"/>
      <c r="C245" s="1491"/>
      <c r="D245" s="1491"/>
      <c r="E245" s="1491"/>
      <c r="F245" s="1491"/>
      <c r="G245" s="1491"/>
      <c r="H245" s="1491"/>
      <c r="I245" s="1491"/>
      <c r="J245" s="1491"/>
      <c r="K245" s="1491"/>
      <c r="L245" s="1491"/>
      <c r="M245" s="1491"/>
      <c r="N245" s="1491"/>
      <c r="O245" s="1491"/>
      <c r="P245" s="1491"/>
      <c r="Q245" s="1491"/>
    </row>
    <row r="246" spans="1:17" ht="15.75" customHeight="1">
      <c r="A246" s="1491"/>
      <c r="B246" s="1491"/>
      <c r="C246" s="1491"/>
      <c r="D246" s="1491"/>
      <c r="E246" s="1491"/>
      <c r="F246" s="1491"/>
      <c r="G246" s="1491"/>
      <c r="H246" s="1491"/>
      <c r="I246" s="1491"/>
      <c r="J246" s="1491"/>
      <c r="K246" s="1491"/>
      <c r="L246" s="1491"/>
      <c r="M246" s="1491"/>
      <c r="N246" s="1491"/>
      <c r="O246" s="1491"/>
      <c r="P246" s="1491"/>
      <c r="Q246" s="1491"/>
    </row>
    <row r="247" spans="1:17" ht="15.75" customHeight="1">
      <c r="A247" s="1491"/>
      <c r="B247" s="1491"/>
      <c r="C247" s="1491"/>
      <c r="D247" s="1491"/>
      <c r="E247" s="1491"/>
      <c r="F247" s="1491"/>
      <c r="G247" s="1491"/>
      <c r="H247" s="1491"/>
      <c r="I247" s="1491"/>
      <c r="J247" s="1491"/>
      <c r="K247" s="1491"/>
      <c r="L247" s="1491"/>
      <c r="M247" s="1491"/>
      <c r="N247" s="1491"/>
      <c r="O247" s="1491"/>
      <c r="P247" s="1491"/>
      <c r="Q247" s="1491"/>
    </row>
    <row r="248" spans="1:17" ht="15.75" customHeight="1">
      <c r="A248" s="1491"/>
      <c r="B248" s="1491"/>
      <c r="C248" s="1491"/>
      <c r="D248" s="1491"/>
      <c r="E248" s="1491"/>
      <c r="F248" s="1491"/>
      <c r="G248" s="1491"/>
      <c r="H248" s="1491"/>
      <c r="I248" s="1491"/>
      <c r="J248" s="1491"/>
      <c r="K248" s="1491"/>
      <c r="L248" s="1491"/>
      <c r="M248" s="1491"/>
      <c r="N248" s="1491"/>
      <c r="O248" s="1491"/>
      <c r="P248" s="1491"/>
      <c r="Q248" s="1491"/>
    </row>
    <row r="249" spans="1:17" ht="15.75" customHeight="1">
      <c r="A249" s="1491"/>
      <c r="B249" s="1491"/>
      <c r="C249" s="1491"/>
      <c r="D249" s="1491"/>
      <c r="E249" s="1491"/>
      <c r="F249" s="1491"/>
      <c r="G249" s="1491"/>
      <c r="H249" s="1491"/>
      <c r="I249" s="1491"/>
      <c r="J249" s="1491"/>
      <c r="K249" s="1491"/>
      <c r="L249" s="1491"/>
      <c r="M249" s="1491"/>
      <c r="N249" s="1491"/>
      <c r="O249" s="1491"/>
      <c r="P249" s="1491"/>
      <c r="Q249" s="1491"/>
    </row>
    <row r="250" spans="1:17" ht="15.75" customHeight="1">
      <c r="A250" s="1491"/>
      <c r="B250" s="1491"/>
      <c r="C250" s="1491"/>
      <c r="D250" s="1491"/>
      <c r="E250" s="1491"/>
      <c r="F250" s="1491"/>
      <c r="G250" s="1491"/>
      <c r="H250" s="1491"/>
      <c r="I250" s="1491"/>
      <c r="J250" s="1491"/>
      <c r="K250" s="1491"/>
      <c r="L250" s="1491"/>
      <c r="M250" s="1491"/>
      <c r="N250" s="1491"/>
      <c r="O250" s="1491"/>
      <c r="P250" s="1491"/>
      <c r="Q250" s="1491"/>
    </row>
    <row r="251" spans="1:17" ht="15.75" customHeight="1">
      <c r="A251" s="1491"/>
      <c r="B251" s="1491"/>
      <c r="C251" s="1491"/>
      <c r="D251" s="1491"/>
      <c r="E251" s="1491"/>
      <c r="F251" s="1491"/>
      <c r="G251" s="1491"/>
      <c r="H251" s="1491"/>
      <c r="I251" s="1491"/>
      <c r="J251" s="1491"/>
      <c r="K251" s="1491"/>
      <c r="L251" s="1491"/>
      <c r="M251" s="1491"/>
      <c r="N251" s="1491"/>
      <c r="O251" s="1491"/>
      <c r="P251" s="1491"/>
      <c r="Q251" s="1491"/>
    </row>
    <row r="252" spans="1:17" ht="15.75" customHeight="1">
      <c r="A252" s="1491"/>
      <c r="B252" s="1491"/>
      <c r="C252" s="1491"/>
      <c r="D252" s="1491"/>
      <c r="E252" s="1491"/>
      <c r="F252" s="1491"/>
      <c r="G252" s="1491"/>
      <c r="H252" s="1491"/>
      <c r="I252" s="1491"/>
      <c r="J252" s="1491"/>
      <c r="K252" s="1491"/>
      <c r="L252" s="1491"/>
      <c r="M252" s="1491"/>
      <c r="N252" s="1491"/>
      <c r="O252" s="1491"/>
      <c r="P252" s="1491"/>
      <c r="Q252" s="1491"/>
    </row>
    <row r="253" spans="1:17" ht="15.75" customHeight="1">
      <c r="A253" s="1491"/>
      <c r="B253" s="1491"/>
      <c r="C253" s="1491"/>
      <c r="D253" s="1491"/>
      <c r="E253" s="1491"/>
      <c r="F253" s="1491"/>
      <c r="G253" s="1491"/>
      <c r="H253" s="1491"/>
      <c r="I253" s="1491"/>
      <c r="J253" s="1491"/>
      <c r="K253" s="1491"/>
      <c r="L253" s="1491"/>
      <c r="M253" s="1491"/>
      <c r="N253" s="1491"/>
      <c r="O253" s="1491"/>
      <c r="P253" s="1491"/>
      <c r="Q253" s="1491"/>
    </row>
    <row r="254" spans="1:17" ht="15.75" customHeight="1">
      <c r="A254" s="1491"/>
      <c r="B254" s="1491"/>
      <c r="C254" s="1491"/>
      <c r="D254" s="1491"/>
      <c r="E254" s="1491"/>
      <c r="F254" s="1491"/>
      <c r="G254" s="1491"/>
      <c r="H254" s="1491"/>
      <c r="I254" s="1491"/>
      <c r="J254" s="1491"/>
      <c r="K254" s="1491"/>
      <c r="L254" s="1491"/>
      <c r="M254" s="1491"/>
      <c r="N254" s="1491"/>
      <c r="O254" s="1491"/>
      <c r="P254" s="1491"/>
      <c r="Q254" s="1491"/>
    </row>
    <row r="255" spans="1:17" ht="15.75" customHeight="1">
      <c r="A255" s="1491"/>
      <c r="B255" s="1491"/>
      <c r="C255" s="1491"/>
      <c r="D255" s="1491"/>
      <c r="E255" s="1491"/>
      <c r="F255" s="1491"/>
      <c r="G255" s="1491"/>
      <c r="H255" s="1491"/>
      <c r="I255" s="1491"/>
      <c r="J255" s="1491"/>
      <c r="K255" s="1491"/>
      <c r="L255" s="1491"/>
      <c r="M255" s="1491"/>
      <c r="N255" s="1491"/>
      <c r="O255" s="1491"/>
      <c r="P255" s="1491"/>
      <c r="Q255" s="1491"/>
    </row>
    <row r="256" spans="1:17" ht="15.75" customHeight="1">
      <c r="A256" s="1491"/>
      <c r="B256" s="1491"/>
      <c r="C256" s="1491"/>
      <c r="D256" s="1491"/>
      <c r="E256" s="1491"/>
      <c r="F256" s="1491"/>
      <c r="G256" s="1491"/>
      <c r="H256" s="1491"/>
      <c r="I256" s="1491"/>
      <c r="J256" s="1491"/>
      <c r="K256" s="1491"/>
      <c r="L256" s="1491"/>
      <c r="M256" s="1491"/>
      <c r="N256" s="1491"/>
      <c r="O256" s="1491"/>
      <c r="P256" s="1491"/>
      <c r="Q256" s="1491"/>
    </row>
    <row r="257" spans="1:17" ht="15.75" customHeight="1">
      <c r="A257" s="1491"/>
      <c r="B257" s="1491"/>
      <c r="C257" s="1491"/>
      <c r="D257" s="1491"/>
      <c r="E257" s="1491"/>
      <c r="F257" s="1491"/>
      <c r="G257" s="1491"/>
      <c r="H257" s="1491"/>
      <c r="I257" s="1491"/>
      <c r="J257" s="1491"/>
      <c r="K257" s="1491"/>
      <c r="L257" s="1491"/>
      <c r="M257" s="1491"/>
      <c r="N257" s="1491"/>
      <c r="O257" s="1491"/>
      <c r="P257" s="1491"/>
      <c r="Q257" s="1491"/>
    </row>
    <row r="258" spans="1:17" ht="15.75" customHeight="1">
      <c r="A258" s="1491"/>
      <c r="B258" s="1491"/>
      <c r="C258" s="1491"/>
      <c r="D258" s="1491"/>
      <c r="E258" s="1491"/>
      <c r="F258" s="1491"/>
      <c r="G258" s="1491"/>
      <c r="H258" s="1491"/>
      <c r="I258" s="1491"/>
      <c r="J258" s="1491"/>
      <c r="K258" s="1491"/>
      <c r="L258" s="1491"/>
      <c r="M258" s="1491"/>
      <c r="N258" s="1491"/>
      <c r="O258" s="1491"/>
      <c r="P258" s="1491"/>
      <c r="Q258" s="1491"/>
    </row>
    <row r="259" spans="1:17" ht="15.75" customHeight="1">
      <c r="A259" s="1491"/>
      <c r="B259" s="1491"/>
      <c r="C259" s="1491"/>
      <c r="D259" s="1491"/>
      <c r="E259" s="1491"/>
      <c r="F259" s="1491"/>
      <c r="G259" s="1491"/>
      <c r="H259" s="1491"/>
      <c r="I259" s="1491"/>
      <c r="J259" s="1491"/>
      <c r="K259" s="1491"/>
      <c r="L259" s="1491"/>
      <c r="M259" s="1491"/>
      <c r="N259" s="1491"/>
      <c r="O259" s="1491"/>
      <c r="P259" s="1491"/>
      <c r="Q259" s="1491"/>
    </row>
    <row r="260" spans="1:17" ht="15.75" customHeight="1">
      <c r="A260" s="1491"/>
      <c r="B260" s="1491"/>
      <c r="C260" s="1491"/>
      <c r="D260" s="1491"/>
      <c r="E260" s="1491"/>
      <c r="F260" s="1491"/>
      <c r="G260" s="1491"/>
      <c r="H260" s="1491"/>
      <c r="I260" s="1491"/>
      <c r="J260" s="1491"/>
      <c r="K260" s="1491"/>
      <c r="L260" s="1491"/>
      <c r="M260" s="1491"/>
      <c r="N260" s="1491"/>
      <c r="O260" s="1491"/>
      <c r="P260" s="1491"/>
      <c r="Q260" s="1491"/>
    </row>
    <row r="261" spans="1:17" ht="15.75" customHeight="1">
      <c r="A261" s="1491"/>
      <c r="B261" s="1491"/>
      <c r="C261" s="1491"/>
      <c r="D261" s="1491"/>
      <c r="E261" s="1491"/>
      <c r="F261" s="1491"/>
      <c r="G261" s="1491"/>
      <c r="H261" s="1491"/>
      <c r="I261" s="1491"/>
      <c r="J261" s="1491"/>
      <c r="K261" s="1491"/>
      <c r="L261" s="1491"/>
      <c r="M261" s="1491"/>
      <c r="N261" s="1491"/>
      <c r="O261" s="1491"/>
      <c r="P261" s="1491"/>
      <c r="Q261" s="1491"/>
    </row>
    <row r="262" spans="1:17" ht="15.75" customHeight="1">
      <c r="A262" s="1491"/>
      <c r="B262" s="1491"/>
      <c r="C262" s="1491"/>
      <c r="D262" s="1491"/>
      <c r="E262" s="1491"/>
      <c r="F262" s="1491"/>
      <c r="G262" s="1491"/>
      <c r="H262" s="1491"/>
      <c r="I262" s="1491"/>
      <c r="J262" s="1491"/>
      <c r="K262" s="1491"/>
      <c r="L262" s="1491"/>
      <c r="M262" s="1491"/>
      <c r="N262" s="1491"/>
      <c r="O262" s="1491"/>
      <c r="P262" s="1491"/>
      <c r="Q262" s="1491"/>
    </row>
    <row r="263" spans="1:17" ht="15.75" customHeight="1">
      <c r="A263" s="1491"/>
      <c r="B263" s="1491"/>
      <c r="C263" s="1491"/>
      <c r="D263" s="1491"/>
      <c r="E263" s="1491"/>
      <c r="F263" s="1491"/>
      <c r="G263" s="1491"/>
      <c r="H263" s="1491"/>
      <c r="I263" s="1491"/>
      <c r="J263" s="1491"/>
      <c r="K263" s="1491"/>
      <c r="L263" s="1491"/>
      <c r="M263" s="1491"/>
      <c r="N263" s="1491"/>
      <c r="O263" s="1491"/>
      <c r="P263" s="1491"/>
      <c r="Q263" s="1491"/>
    </row>
    <row r="264" spans="1:17" ht="15.75" customHeight="1">
      <c r="A264" s="1491"/>
      <c r="B264" s="1491"/>
      <c r="C264" s="1491"/>
      <c r="D264" s="1491"/>
      <c r="E264" s="1491"/>
      <c r="F264" s="1491"/>
      <c r="G264" s="1491"/>
      <c r="H264" s="1491"/>
      <c r="I264" s="1491"/>
      <c r="J264" s="1491"/>
      <c r="K264" s="1491"/>
      <c r="L264" s="1491"/>
      <c r="M264" s="1491"/>
      <c r="N264" s="1491"/>
      <c r="O264" s="1491"/>
      <c r="P264" s="1491"/>
      <c r="Q264" s="1491"/>
    </row>
    <row r="265" spans="1:17" ht="15.75" customHeight="1">
      <c r="A265" s="1491"/>
      <c r="B265" s="1491"/>
      <c r="C265" s="1491"/>
      <c r="D265" s="1491"/>
      <c r="E265" s="1491"/>
      <c r="F265" s="1491"/>
      <c r="G265" s="1491"/>
      <c r="H265" s="1491"/>
      <c r="I265" s="1491"/>
      <c r="J265" s="1491"/>
      <c r="K265" s="1491"/>
      <c r="L265" s="1491"/>
      <c r="M265" s="1491"/>
      <c r="N265" s="1491"/>
      <c r="O265" s="1491"/>
      <c r="P265" s="1491"/>
      <c r="Q265" s="1491"/>
    </row>
    <row r="266" spans="1:17" ht="15.75" customHeight="1">
      <c r="A266" s="1491"/>
      <c r="B266" s="1491"/>
      <c r="C266" s="1491"/>
      <c r="D266" s="1491"/>
      <c r="E266" s="1491"/>
      <c r="F266" s="1491"/>
      <c r="G266" s="1491"/>
      <c r="H266" s="1491"/>
      <c r="I266" s="1491"/>
      <c r="J266" s="1491"/>
      <c r="K266" s="1491"/>
      <c r="L266" s="1491"/>
      <c r="M266" s="1491"/>
      <c r="N266" s="1491"/>
      <c r="O266" s="1491"/>
      <c r="P266" s="1491"/>
      <c r="Q266" s="1491"/>
    </row>
    <row r="267" spans="1:17" ht="15.75" customHeight="1">
      <c r="A267" s="1491"/>
      <c r="B267" s="1491"/>
      <c r="C267" s="1491"/>
      <c r="D267" s="1491"/>
      <c r="E267" s="1491"/>
      <c r="F267" s="1491"/>
      <c r="G267" s="1491"/>
      <c r="H267" s="1491"/>
      <c r="I267" s="1491"/>
      <c r="J267" s="1491"/>
      <c r="K267" s="1491"/>
      <c r="L267" s="1491"/>
      <c r="M267" s="1491"/>
      <c r="N267" s="1491"/>
      <c r="O267" s="1491"/>
      <c r="P267" s="1491"/>
      <c r="Q267" s="1491"/>
    </row>
    <row r="268" spans="1:17" ht="15.75" customHeight="1">
      <c r="A268" s="1491"/>
      <c r="B268" s="1491"/>
      <c r="C268" s="1491"/>
      <c r="D268" s="1491"/>
      <c r="E268" s="1491"/>
      <c r="F268" s="1491"/>
      <c r="G268" s="1491"/>
      <c r="H268" s="1491"/>
      <c r="I268" s="1491"/>
      <c r="J268" s="1491"/>
      <c r="K268" s="1491"/>
      <c r="L268" s="1491"/>
      <c r="M268" s="1491"/>
      <c r="N268" s="1491"/>
      <c r="O268" s="1491"/>
      <c r="P268" s="1491"/>
      <c r="Q268" s="1491"/>
    </row>
    <row r="269" spans="1:17" ht="15.75" customHeight="1">
      <c r="A269" s="1491"/>
      <c r="B269" s="1491"/>
      <c r="C269" s="1491"/>
      <c r="D269" s="1491"/>
      <c r="E269" s="1491"/>
      <c r="F269" s="1491"/>
      <c r="G269" s="1491"/>
      <c r="H269" s="1491"/>
      <c r="I269" s="1491"/>
      <c r="J269" s="1491"/>
      <c r="K269" s="1491"/>
      <c r="L269" s="1491"/>
      <c r="M269" s="1491"/>
      <c r="N269" s="1491"/>
      <c r="O269" s="1491"/>
      <c r="P269" s="1491"/>
      <c r="Q269" s="1491"/>
    </row>
    <row r="270" spans="1:17" ht="15.75" customHeight="1">
      <c r="A270" s="1491"/>
      <c r="B270" s="1491"/>
      <c r="C270" s="1491"/>
      <c r="D270" s="1491"/>
      <c r="E270" s="1491"/>
      <c r="F270" s="1491"/>
      <c r="G270" s="1491"/>
      <c r="H270" s="1491"/>
      <c r="I270" s="1491"/>
      <c r="J270" s="1491"/>
      <c r="K270" s="1491"/>
      <c r="L270" s="1491"/>
      <c r="M270" s="1491"/>
      <c r="N270" s="1491"/>
      <c r="O270" s="1491"/>
      <c r="P270" s="1491"/>
      <c r="Q270" s="1491"/>
    </row>
    <row r="271" spans="1:17" ht="15.75" customHeight="1">
      <c r="A271" s="1491"/>
      <c r="B271" s="1491"/>
      <c r="C271" s="1491"/>
      <c r="D271" s="1491"/>
      <c r="E271" s="1491"/>
      <c r="F271" s="1491"/>
      <c r="G271" s="1491"/>
      <c r="H271" s="1491"/>
      <c r="I271" s="1491"/>
      <c r="J271" s="1491"/>
      <c r="K271" s="1491"/>
      <c r="L271" s="1491"/>
      <c r="M271" s="1491"/>
      <c r="N271" s="1491"/>
      <c r="O271" s="1491"/>
      <c r="P271" s="1491"/>
      <c r="Q271" s="1491"/>
    </row>
    <row r="272" spans="1:17" ht="15.75" customHeight="1">
      <c r="A272" s="1491"/>
      <c r="B272" s="1491"/>
      <c r="C272" s="1491"/>
      <c r="D272" s="1491"/>
      <c r="E272" s="1491"/>
      <c r="F272" s="1491"/>
      <c r="G272" s="1491"/>
      <c r="H272" s="1491"/>
      <c r="I272" s="1491"/>
      <c r="J272" s="1491"/>
      <c r="K272" s="1491"/>
      <c r="L272" s="1491"/>
      <c r="M272" s="1491"/>
      <c r="N272" s="1491"/>
      <c r="O272" s="1491"/>
      <c r="P272" s="1491"/>
      <c r="Q272" s="1491"/>
    </row>
    <row r="273" spans="1:17" ht="15.75" customHeight="1">
      <c r="A273" s="1491"/>
      <c r="B273" s="1491"/>
      <c r="C273" s="1491"/>
      <c r="D273" s="1491"/>
      <c r="E273" s="1491"/>
      <c r="F273" s="1491"/>
      <c r="G273" s="1491"/>
      <c r="H273" s="1491"/>
      <c r="I273" s="1491"/>
      <c r="J273" s="1491"/>
      <c r="K273" s="1491"/>
      <c r="L273" s="1491"/>
      <c r="M273" s="1491"/>
      <c r="N273" s="1491"/>
      <c r="O273" s="1491"/>
      <c r="P273" s="1491"/>
      <c r="Q273" s="1491"/>
    </row>
    <row r="274" spans="1:17" ht="15.75" customHeight="1">
      <c r="A274" s="1491"/>
      <c r="B274" s="1491"/>
      <c r="C274" s="1491"/>
      <c r="D274" s="1491"/>
      <c r="E274" s="1491"/>
      <c r="F274" s="1491"/>
      <c r="G274" s="1491"/>
      <c r="H274" s="1491"/>
      <c r="I274" s="1491"/>
      <c r="J274" s="1491"/>
      <c r="K274" s="1491"/>
      <c r="L274" s="1491"/>
      <c r="M274" s="1491"/>
      <c r="N274" s="1491"/>
      <c r="O274" s="1491"/>
      <c r="P274" s="1491"/>
      <c r="Q274" s="1491"/>
    </row>
    <row r="275" spans="1:17" ht="15.75" customHeight="1">
      <c r="A275" s="1491"/>
      <c r="B275" s="1491"/>
      <c r="C275" s="1491"/>
      <c r="D275" s="1491"/>
      <c r="E275" s="1491"/>
      <c r="F275" s="1491"/>
      <c r="G275" s="1491"/>
      <c r="H275" s="1491"/>
      <c r="I275" s="1491"/>
      <c r="J275" s="1491"/>
      <c r="K275" s="1491"/>
      <c r="L275" s="1491"/>
      <c r="M275" s="1491"/>
      <c r="N275" s="1491"/>
      <c r="O275" s="1491"/>
      <c r="P275" s="1491"/>
      <c r="Q275" s="1491"/>
    </row>
    <row r="276" spans="1:17" ht="15.75" customHeight="1">
      <c r="A276" s="1491"/>
      <c r="B276" s="1491"/>
      <c r="C276" s="1491"/>
      <c r="D276" s="1491"/>
      <c r="E276" s="1491"/>
      <c r="F276" s="1491"/>
      <c r="G276" s="1491"/>
      <c r="H276" s="1491"/>
      <c r="I276" s="1491"/>
      <c r="J276" s="1491"/>
      <c r="K276" s="1491"/>
      <c r="L276" s="1491"/>
      <c r="M276" s="1491"/>
      <c r="N276" s="1491"/>
      <c r="O276" s="1491"/>
      <c r="P276" s="1491"/>
      <c r="Q276" s="1491"/>
    </row>
    <row r="277" spans="1:17" ht="15.75" customHeight="1">
      <c r="A277" s="1491"/>
      <c r="B277" s="1491"/>
      <c r="C277" s="1491"/>
      <c r="D277" s="1491"/>
      <c r="E277" s="1491"/>
      <c r="F277" s="1491"/>
      <c r="G277" s="1491"/>
      <c r="H277" s="1491"/>
      <c r="I277" s="1491"/>
      <c r="J277" s="1491"/>
      <c r="K277" s="1491"/>
      <c r="L277" s="1491"/>
      <c r="M277" s="1491"/>
      <c r="N277" s="1491"/>
      <c r="O277" s="1491"/>
      <c r="P277" s="1491"/>
      <c r="Q277" s="1491"/>
    </row>
    <row r="278" spans="1:17" ht="15.75" customHeight="1">
      <c r="A278" s="1491"/>
      <c r="B278" s="1491"/>
      <c r="C278" s="1491"/>
      <c r="D278" s="1491"/>
      <c r="E278" s="1491"/>
      <c r="F278" s="1491"/>
      <c r="G278" s="1491"/>
      <c r="H278" s="1491"/>
      <c r="I278" s="1491"/>
      <c r="J278" s="1491"/>
      <c r="K278" s="1491"/>
      <c r="L278" s="1491"/>
      <c r="M278" s="1491"/>
      <c r="N278" s="1491"/>
      <c r="O278" s="1491"/>
      <c r="P278" s="1491"/>
      <c r="Q278" s="1491"/>
    </row>
    <row r="279" spans="1:17" ht="15.75" customHeight="1">
      <c r="A279" s="1491"/>
      <c r="B279" s="1491"/>
      <c r="C279" s="1491"/>
      <c r="D279" s="1491"/>
      <c r="E279" s="1491"/>
      <c r="F279" s="1491"/>
      <c r="G279" s="1491"/>
      <c r="H279" s="1491"/>
      <c r="I279" s="1491"/>
      <c r="J279" s="1491"/>
      <c r="K279" s="1491"/>
      <c r="L279" s="1491"/>
      <c r="M279" s="1491"/>
      <c r="N279" s="1491"/>
      <c r="O279" s="1491"/>
      <c r="P279" s="1491"/>
      <c r="Q279" s="1491"/>
    </row>
    <row r="280" spans="1:17" ht="15.75" customHeight="1">
      <c r="A280" s="1491"/>
      <c r="B280" s="1491"/>
      <c r="C280" s="1491"/>
      <c r="D280" s="1491"/>
      <c r="E280" s="1491"/>
      <c r="F280" s="1491"/>
      <c r="G280" s="1491"/>
      <c r="H280" s="1491"/>
      <c r="I280" s="1491"/>
      <c r="J280" s="1491"/>
      <c r="K280" s="1491"/>
      <c r="L280" s="1491"/>
      <c r="M280" s="1491"/>
      <c r="N280" s="1491"/>
      <c r="O280" s="1491"/>
      <c r="P280" s="1491"/>
      <c r="Q280" s="1491"/>
    </row>
    <row r="281" spans="1:17" ht="15.75" customHeight="1">
      <c r="A281" s="1491"/>
      <c r="B281" s="1491"/>
      <c r="C281" s="1491"/>
      <c r="D281" s="1491"/>
      <c r="E281" s="1491"/>
      <c r="F281" s="1491"/>
      <c r="G281" s="1491"/>
      <c r="H281" s="1491"/>
      <c r="I281" s="1491"/>
      <c r="J281" s="1491"/>
      <c r="K281" s="1491"/>
      <c r="L281" s="1491"/>
      <c r="M281" s="1491"/>
      <c r="N281" s="1491"/>
      <c r="O281" s="1491"/>
      <c r="P281" s="1491"/>
      <c r="Q281" s="1491"/>
    </row>
    <row r="282" spans="1:17" ht="15.75" customHeight="1">
      <c r="A282" s="1491"/>
      <c r="B282" s="1491"/>
      <c r="C282" s="1491"/>
      <c r="D282" s="1491"/>
      <c r="E282" s="1491"/>
      <c r="F282" s="1491"/>
      <c r="G282" s="1491"/>
      <c r="H282" s="1491"/>
      <c r="I282" s="1491"/>
      <c r="J282" s="1491"/>
      <c r="K282" s="1491"/>
      <c r="L282" s="1491"/>
      <c r="M282" s="1491"/>
      <c r="N282" s="1491"/>
      <c r="O282" s="1491"/>
      <c r="P282" s="1491"/>
      <c r="Q282" s="1491"/>
    </row>
    <row r="283" spans="1:17" ht="15.75" customHeight="1">
      <c r="A283" s="1491"/>
      <c r="B283" s="1491"/>
      <c r="C283" s="1491"/>
      <c r="D283" s="1491"/>
      <c r="E283" s="1491"/>
      <c r="F283" s="1491"/>
      <c r="G283" s="1491"/>
      <c r="H283" s="1491"/>
      <c r="I283" s="1491"/>
      <c r="J283" s="1491"/>
      <c r="K283" s="1491"/>
      <c r="L283" s="1491"/>
      <c r="M283" s="1491"/>
      <c r="N283" s="1491"/>
      <c r="O283" s="1491"/>
      <c r="P283" s="1491"/>
      <c r="Q283" s="1491"/>
    </row>
    <row r="284" spans="1:17" ht="15.75" customHeight="1">
      <c r="A284" s="1491"/>
      <c r="B284" s="1491"/>
      <c r="C284" s="1491"/>
      <c r="D284" s="1491"/>
      <c r="E284" s="1491"/>
      <c r="F284" s="1491"/>
      <c r="G284" s="1491"/>
      <c r="H284" s="1491"/>
      <c r="I284" s="1491"/>
      <c r="J284" s="1491"/>
      <c r="K284" s="1491"/>
      <c r="L284" s="1491"/>
      <c r="M284" s="1491"/>
      <c r="N284" s="1491"/>
      <c r="O284" s="1491"/>
      <c r="P284" s="1491"/>
      <c r="Q284" s="1491"/>
    </row>
    <row r="285" spans="1:17" ht="15.75" customHeight="1">
      <c r="A285" s="1491"/>
      <c r="B285" s="1491"/>
      <c r="C285" s="1491"/>
      <c r="D285" s="1491"/>
      <c r="E285" s="1491"/>
      <c r="F285" s="1491"/>
      <c r="G285" s="1491"/>
      <c r="H285" s="1491"/>
      <c r="I285" s="1491"/>
      <c r="J285" s="1491"/>
      <c r="K285" s="1491"/>
      <c r="L285" s="1491"/>
      <c r="M285" s="1491"/>
      <c r="N285" s="1491"/>
      <c r="O285" s="1491"/>
      <c r="P285" s="1491"/>
      <c r="Q285" s="1491"/>
    </row>
    <row r="286" spans="1:17" ht="15.75" customHeight="1">
      <c r="A286" s="1491"/>
      <c r="B286" s="1491"/>
      <c r="C286" s="1491"/>
      <c r="D286" s="1491"/>
      <c r="E286" s="1491"/>
      <c r="F286" s="1491"/>
      <c r="G286" s="1491"/>
      <c r="H286" s="1491"/>
      <c r="I286" s="1491"/>
      <c r="J286" s="1491"/>
      <c r="K286" s="1491"/>
      <c r="L286" s="1491"/>
      <c r="M286" s="1491"/>
      <c r="N286" s="1491"/>
      <c r="O286" s="1491"/>
      <c r="P286" s="1491"/>
      <c r="Q286" s="1491"/>
    </row>
    <row r="287" spans="1:17" ht="15.75" customHeight="1">
      <c r="A287" s="1491"/>
      <c r="B287" s="1491"/>
      <c r="C287" s="1491"/>
      <c r="D287" s="1491"/>
      <c r="E287" s="1491"/>
      <c r="F287" s="1491"/>
      <c r="G287" s="1491"/>
      <c r="H287" s="1491"/>
      <c r="I287" s="1491"/>
      <c r="J287" s="1491"/>
      <c r="K287" s="1491"/>
      <c r="L287" s="1491"/>
      <c r="M287" s="1491"/>
      <c r="N287" s="1491"/>
      <c r="O287" s="1491"/>
      <c r="P287" s="1491"/>
      <c r="Q287" s="1491"/>
    </row>
    <row r="288" spans="1:17" ht="15.75" customHeight="1">
      <c r="A288" s="1491"/>
      <c r="B288" s="1491"/>
      <c r="C288" s="1491"/>
      <c r="D288" s="1491"/>
      <c r="E288" s="1491"/>
      <c r="F288" s="1491"/>
      <c r="G288" s="1491"/>
      <c r="H288" s="1491"/>
      <c r="I288" s="1491"/>
      <c r="J288" s="1491"/>
      <c r="K288" s="1491"/>
      <c r="L288" s="1491"/>
      <c r="M288" s="1491"/>
      <c r="N288" s="1491"/>
      <c r="O288" s="1491"/>
      <c r="P288" s="1491"/>
      <c r="Q288" s="1491"/>
    </row>
    <row r="289" spans="1:17" ht="15.75" customHeight="1">
      <c r="A289" s="1491"/>
      <c r="B289" s="1491"/>
      <c r="C289" s="1491"/>
      <c r="D289" s="1491"/>
      <c r="E289" s="1491"/>
      <c r="F289" s="1491"/>
      <c r="G289" s="1491"/>
      <c r="H289" s="1491"/>
      <c r="I289" s="1491"/>
      <c r="J289" s="1491"/>
      <c r="K289" s="1491"/>
      <c r="L289" s="1491"/>
      <c r="M289" s="1491"/>
      <c r="N289" s="1491"/>
      <c r="O289" s="1491"/>
      <c r="P289" s="1491"/>
      <c r="Q289" s="1491"/>
    </row>
    <row r="290" spans="1:17" ht="15.75" customHeight="1">
      <c r="A290" s="1491"/>
      <c r="B290" s="1491"/>
      <c r="C290" s="1491"/>
      <c r="D290" s="1491"/>
      <c r="E290" s="1491"/>
      <c r="F290" s="1491"/>
      <c r="G290" s="1491"/>
      <c r="H290" s="1491"/>
      <c r="I290" s="1491"/>
      <c r="J290" s="1491"/>
      <c r="K290" s="1491"/>
      <c r="L290" s="1491"/>
      <c r="M290" s="1491"/>
      <c r="N290" s="1491"/>
      <c r="O290" s="1491"/>
      <c r="P290" s="1491"/>
      <c r="Q290" s="1491"/>
    </row>
    <row r="291" spans="1:17" ht="15.75" customHeight="1">
      <c r="A291" s="1491"/>
      <c r="B291" s="1491"/>
      <c r="C291" s="1491"/>
      <c r="D291" s="1491"/>
      <c r="E291" s="1491"/>
      <c r="F291" s="1491"/>
      <c r="G291" s="1491"/>
      <c r="H291" s="1491"/>
      <c r="I291" s="1491"/>
      <c r="J291" s="1491"/>
      <c r="K291" s="1491"/>
      <c r="L291" s="1491"/>
      <c r="M291" s="1491"/>
      <c r="N291" s="1491"/>
      <c r="O291" s="1491"/>
      <c r="P291" s="1491"/>
      <c r="Q291" s="1491"/>
    </row>
    <row r="292" spans="1:17" ht="15.75" customHeight="1">
      <c r="A292" s="1491"/>
      <c r="B292" s="1491"/>
      <c r="C292" s="1491"/>
      <c r="D292" s="1491"/>
      <c r="E292" s="1491"/>
      <c r="F292" s="1491"/>
      <c r="G292" s="1491"/>
      <c r="H292" s="1491"/>
      <c r="I292" s="1491"/>
      <c r="J292" s="1491"/>
      <c r="K292" s="1491"/>
      <c r="L292" s="1491"/>
      <c r="M292" s="1491"/>
      <c r="N292" s="1491"/>
      <c r="O292" s="1491"/>
      <c r="P292" s="1491"/>
      <c r="Q292" s="1491"/>
    </row>
    <row r="293" spans="1:17" ht="15.75" customHeight="1">
      <c r="A293" s="1491"/>
      <c r="B293" s="1491"/>
      <c r="C293" s="1491"/>
      <c r="D293" s="1491"/>
      <c r="E293" s="1491"/>
      <c r="F293" s="1491"/>
      <c r="G293" s="1491"/>
      <c r="H293" s="1491"/>
      <c r="I293" s="1491"/>
      <c r="J293" s="1491"/>
      <c r="K293" s="1491"/>
      <c r="L293" s="1491"/>
      <c r="M293" s="1491"/>
      <c r="N293" s="1491"/>
      <c r="O293" s="1491"/>
      <c r="P293" s="1491"/>
      <c r="Q293" s="1491"/>
    </row>
    <row r="294" spans="1:17" ht="15.75" customHeight="1">
      <c r="A294" s="1491"/>
      <c r="B294" s="1491"/>
      <c r="C294" s="1491"/>
      <c r="D294" s="1491"/>
      <c r="E294" s="1491"/>
      <c r="F294" s="1491"/>
      <c r="G294" s="1491"/>
      <c r="H294" s="1491"/>
      <c r="I294" s="1491"/>
      <c r="J294" s="1491"/>
      <c r="K294" s="1491"/>
      <c r="L294" s="1491"/>
      <c r="M294" s="1491"/>
      <c r="N294" s="1491"/>
      <c r="O294" s="1491"/>
      <c r="P294" s="1491"/>
      <c r="Q294" s="1491"/>
    </row>
    <row r="295" spans="1:17" ht="15.75" customHeight="1">
      <c r="A295" s="1491"/>
      <c r="B295" s="1491"/>
      <c r="C295" s="1491"/>
      <c r="D295" s="1491"/>
      <c r="E295" s="1491"/>
      <c r="F295" s="1491"/>
      <c r="G295" s="1491"/>
      <c r="H295" s="1491"/>
      <c r="I295" s="1491"/>
      <c r="J295" s="1491"/>
      <c r="K295" s="1491"/>
      <c r="L295" s="1491"/>
      <c r="M295" s="1491"/>
      <c r="N295" s="1491"/>
      <c r="O295" s="1491"/>
      <c r="P295" s="1491"/>
      <c r="Q295" s="1491"/>
    </row>
    <row r="296" spans="1:17" ht="15.75" customHeight="1">
      <c r="A296" s="1491"/>
      <c r="B296" s="1491"/>
      <c r="C296" s="1491"/>
      <c r="D296" s="1491"/>
      <c r="E296" s="1491"/>
      <c r="F296" s="1491"/>
      <c r="G296" s="1491"/>
      <c r="H296" s="1491"/>
      <c r="I296" s="1491"/>
      <c r="J296" s="1491"/>
      <c r="K296" s="1491"/>
      <c r="L296" s="1491"/>
      <c r="M296" s="1491"/>
      <c r="N296" s="1491"/>
      <c r="O296" s="1491"/>
      <c r="P296" s="1491"/>
      <c r="Q296" s="1491"/>
    </row>
    <row r="297" spans="1:17" ht="15.75" customHeight="1">
      <c r="A297" s="1491"/>
      <c r="B297" s="1491"/>
      <c r="C297" s="1491"/>
      <c r="D297" s="1491"/>
      <c r="E297" s="1491"/>
      <c r="F297" s="1491"/>
      <c r="G297" s="1491"/>
      <c r="H297" s="1491"/>
      <c r="I297" s="1491"/>
      <c r="J297" s="1491"/>
      <c r="K297" s="1491"/>
      <c r="L297" s="1491"/>
      <c r="M297" s="1491"/>
      <c r="N297" s="1491"/>
      <c r="O297" s="1491"/>
      <c r="P297" s="1491"/>
      <c r="Q297" s="1491"/>
    </row>
    <row r="298" spans="1:17" ht="15.75" customHeight="1">
      <c r="A298" s="1491"/>
      <c r="B298" s="1491"/>
      <c r="C298" s="1491"/>
      <c r="D298" s="1491"/>
      <c r="E298" s="1491"/>
      <c r="F298" s="1491"/>
      <c r="G298" s="1491"/>
      <c r="H298" s="1491"/>
      <c r="I298" s="1491"/>
      <c r="J298" s="1491"/>
      <c r="K298" s="1491"/>
      <c r="L298" s="1491"/>
      <c r="M298" s="1491"/>
      <c r="N298" s="1491"/>
      <c r="O298" s="1491"/>
      <c r="P298" s="1491"/>
      <c r="Q298" s="1491"/>
    </row>
    <row r="299" spans="1:17" ht="15.75" customHeight="1">
      <c r="A299" s="1491"/>
      <c r="B299" s="1491"/>
      <c r="C299" s="1491"/>
      <c r="D299" s="1491"/>
      <c r="E299" s="1491"/>
      <c r="F299" s="1491"/>
      <c r="G299" s="1491"/>
      <c r="H299" s="1491"/>
      <c r="I299" s="1491"/>
      <c r="J299" s="1491"/>
      <c r="K299" s="1491"/>
      <c r="L299" s="1491"/>
      <c r="M299" s="1491"/>
      <c r="N299" s="1491"/>
      <c r="O299" s="1491"/>
      <c r="P299" s="1491"/>
      <c r="Q299" s="1491"/>
    </row>
    <row r="300" spans="1:17" ht="15.75" customHeight="1">
      <c r="A300" s="1491"/>
      <c r="B300" s="1491"/>
      <c r="C300" s="1491"/>
      <c r="D300" s="1491"/>
      <c r="E300" s="1491"/>
      <c r="F300" s="1491"/>
      <c r="G300" s="1491"/>
      <c r="H300" s="1491"/>
      <c r="I300" s="1491"/>
      <c r="J300" s="1491"/>
      <c r="K300" s="1491"/>
      <c r="L300" s="1491"/>
      <c r="M300" s="1491"/>
      <c r="N300" s="1491"/>
      <c r="O300" s="1491"/>
      <c r="P300" s="1491"/>
      <c r="Q300" s="1491"/>
    </row>
    <row r="301" spans="1:17" ht="15.75" customHeight="1">
      <c r="A301" s="1491"/>
      <c r="B301" s="1491"/>
      <c r="C301" s="1491"/>
      <c r="D301" s="1491"/>
      <c r="E301" s="1491"/>
      <c r="F301" s="1491"/>
      <c r="G301" s="1491"/>
      <c r="H301" s="1491"/>
      <c r="I301" s="1491"/>
      <c r="J301" s="1491"/>
      <c r="K301" s="1491"/>
      <c r="L301" s="1491"/>
      <c r="M301" s="1491"/>
      <c r="N301" s="1491"/>
      <c r="O301" s="1491"/>
      <c r="P301" s="1491"/>
      <c r="Q301" s="1491"/>
    </row>
    <row r="302" spans="1:17" ht="15.75" customHeight="1">
      <c r="A302" s="1491"/>
      <c r="B302" s="1491"/>
      <c r="C302" s="1491"/>
      <c r="D302" s="1491"/>
      <c r="E302" s="1491"/>
      <c r="F302" s="1491"/>
      <c r="G302" s="1491"/>
      <c r="H302" s="1491"/>
      <c r="I302" s="1491"/>
      <c r="J302" s="1491"/>
      <c r="K302" s="1491"/>
      <c r="L302" s="1491"/>
      <c r="M302" s="1491"/>
      <c r="N302" s="1491"/>
      <c r="O302" s="1491"/>
      <c r="P302" s="1491"/>
      <c r="Q302" s="1491"/>
    </row>
    <row r="303" spans="1:17" ht="15.75" customHeight="1">
      <c r="A303" s="1491"/>
      <c r="B303" s="1491"/>
      <c r="C303" s="1491"/>
      <c r="D303" s="1491"/>
      <c r="E303" s="1491"/>
      <c r="F303" s="1491"/>
      <c r="G303" s="1491"/>
      <c r="H303" s="1491"/>
      <c r="I303" s="1491"/>
      <c r="J303" s="1491"/>
      <c r="K303" s="1491"/>
      <c r="L303" s="1491"/>
      <c r="M303" s="1491"/>
      <c r="N303" s="1491"/>
      <c r="O303" s="1491"/>
      <c r="P303" s="1491"/>
      <c r="Q303" s="1491"/>
    </row>
    <row r="304" spans="1:17" ht="15.75" customHeight="1">
      <c r="A304" s="1491"/>
      <c r="B304" s="1491"/>
      <c r="C304" s="1491"/>
      <c r="D304" s="1491"/>
      <c r="E304" s="1491"/>
      <c r="F304" s="1491"/>
      <c r="G304" s="1491"/>
      <c r="H304" s="1491"/>
      <c r="I304" s="1491"/>
      <c r="J304" s="1491"/>
      <c r="K304" s="1491"/>
      <c r="L304" s="1491"/>
      <c r="M304" s="1491"/>
      <c r="N304" s="1491"/>
      <c r="O304" s="1491"/>
      <c r="P304" s="1491"/>
      <c r="Q304" s="1491"/>
    </row>
    <row r="305" spans="1:17" ht="15.75" customHeight="1">
      <c r="A305" s="1491"/>
      <c r="B305" s="1491"/>
      <c r="C305" s="1491"/>
      <c r="D305" s="1491"/>
      <c r="E305" s="1491"/>
      <c r="F305" s="1491"/>
      <c r="G305" s="1491"/>
      <c r="H305" s="1491"/>
      <c r="I305" s="1491"/>
      <c r="J305" s="1491"/>
      <c r="K305" s="1491"/>
      <c r="L305" s="1491"/>
      <c r="M305" s="1491"/>
      <c r="N305" s="1491"/>
      <c r="O305" s="1491"/>
      <c r="P305" s="1491"/>
      <c r="Q305" s="1491"/>
    </row>
    <row r="306" spans="1:17" ht="15.75" customHeight="1">
      <c r="A306" s="1491"/>
      <c r="B306" s="1491"/>
      <c r="C306" s="1491"/>
      <c r="D306" s="1491"/>
      <c r="E306" s="1491"/>
      <c r="F306" s="1491"/>
      <c r="G306" s="1491"/>
      <c r="H306" s="1491"/>
      <c r="I306" s="1491"/>
      <c r="J306" s="1491"/>
      <c r="K306" s="1491"/>
      <c r="L306" s="1491"/>
      <c r="M306" s="1491"/>
      <c r="N306" s="1491"/>
      <c r="O306" s="1491"/>
      <c r="P306" s="1491"/>
      <c r="Q306" s="1491"/>
    </row>
    <row r="307" spans="1:17" ht="15.75" customHeight="1">
      <c r="A307" s="1491"/>
      <c r="B307" s="1491"/>
      <c r="C307" s="1491"/>
      <c r="D307" s="1491"/>
      <c r="E307" s="1491"/>
      <c r="F307" s="1491"/>
      <c r="G307" s="1491"/>
      <c r="H307" s="1491"/>
      <c r="I307" s="1491"/>
      <c r="J307" s="1491"/>
      <c r="K307" s="1491"/>
      <c r="L307" s="1491"/>
      <c r="M307" s="1491"/>
      <c r="N307" s="1491"/>
      <c r="O307" s="1491"/>
      <c r="P307" s="1491"/>
      <c r="Q307" s="1491"/>
    </row>
    <row r="308" spans="1:17" ht="15.75" customHeight="1">
      <c r="A308" s="1491"/>
      <c r="B308" s="1491"/>
      <c r="C308" s="1491"/>
      <c r="D308" s="1491"/>
      <c r="E308" s="1491"/>
      <c r="F308" s="1491"/>
      <c r="G308" s="1491"/>
      <c r="H308" s="1491"/>
      <c r="I308" s="1491"/>
      <c r="J308" s="1491"/>
      <c r="K308" s="1491"/>
      <c r="L308" s="1491"/>
      <c r="M308" s="1491"/>
      <c r="N308" s="1491"/>
      <c r="O308" s="1491"/>
      <c r="P308" s="1491"/>
      <c r="Q308" s="1491"/>
    </row>
    <row r="309" spans="1:17" ht="15.75" customHeight="1">
      <c r="A309" s="1491"/>
      <c r="B309" s="1491"/>
      <c r="C309" s="1491"/>
      <c r="D309" s="1491"/>
      <c r="E309" s="1491"/>
      <c r="F309" s="1491"/>
      <c r="G309" s="1491"/>
      <c r="H309" s="1491"/>
      <c r="I309" s="1491"/>
      <c r="J309" s="1491"/>
      <c r="K309" s="1491"/>
      <c r="L309" s="1491"/>
      <c r="M309" s="1491"/>
      <c r="N309" s="1491"/>
      <c r="O309" s="1491"/>
      <c r="P309" s="1491"/>
      <c r="Q309" s="1491"/>
    </row>
    <row r="310" spans="1:17" ht="15.75" customHeight="1">
      <c r="A310" s="1491"/>
      <c r="B310" s="1491"/>
      <c r="C310" s="1491"/>
      <c r="D310" s="1491"/>
      <c r="E310" s="1491"/>
      <c r="F310" s="1491"/>
      <c r="G310" s="1491"/>
      <c r="H310" s="1491"/>
      <c r="I310" s="1491"/>
      <c r="J310" s="1491"/>
      <c r="K310" s="1491"/>
      <c r="L310" s="1491"/>
      <c r="M310" s="1491"/>
      <c r="N310" s="1491"/>
      <c r="O310" s="1491"/>
      <c r="P310" s="1491"/>
      <c r="Q310" s="1491"/>
    </row>
    <row r="311" spans="1:17" ht="15.75" customHeight="1">
      <c r="A311" s="1491"/>
      <c r="B311" s="1491"/>
      <c r="C311" s="1491"/>
      <c r="D311" s="1491"/>
      <c r="E311" s="1491"/>
      <c r="F311" s="1491"/>
      <c r="G311" s="1491"/>
      <c r="H311" s="1491"/>
      <c r="I311" s="1491"/>
      <c r="J311" s="1491"/>
      <c r="K311" s="1491"/>
      <c r="L311" s="1491"/>
      <c r="M311" s="1491"/>
      <c r="N311" s="1491"/>
      <c r="O311" s="1491"/>
      <c r="P311" s="1491"/>
      <c r="Q311" s="1491"/>
    </row>
    <row r="312" spans="1:17" ht="15.75" customHeight="1">
      <c r="A312" s="1491"/>
      <c r="B312" s="1491"/>
      <c r="C312" s="1491"/>
      <c r="D312" s="1491"/>
      <c r="E312" s="1491"/>
      <c r="F312" s="1491"/>
      <c r="G312" s="1491"/>
      <c r="H312" s="1491"/>
      <c r="I312" s="1491"/>
      <c r="J312" s="1491"/>
      <c r="K312" s="1491"/>
      <c r="L312" s="1491"/>
      <c r="M312" s="1491"/>
      <c r="N312" s="1491"/>
      <c r="O312" s="1491"/>
      <c r="P312" s="1491"/>
      <c r="Q312" s="1491"/>
    </row>
    <row r="313" spans="1:17" ht="15.75" customHeight="1">
      <c r="A313" s="1491"/>
      <c r="B313" s="1491"/>
      <c r="C313" s="1491"/>
      <c r="D313" s="1491"/>
      <c r="E313" s="1491"/>
      <c r="F313" s="1491"/>
      <c r="G313" s="1491"/>
      <c r="H313" s="1491"/>
      <c r="I313" s="1491"/>
      <c r="J313" s="1491"/>
      <c r="K313" s="1491"/>
      <c r="L313" s="1491"/>
      <c r="M313" s="1491"/>
      <c r="N313" s="1491"/>
      <c r="O313" s="1491"/>
      <c r="P313" s="1491"/>
      <c r="Q313" s="1491"/>
    </row>
    <row r="314" spans="1:17" ht="15.75" customHeight="1">
      <c r="A314" s="1491"/>
      <c r="B314" s="1491"/>
      <c r="C314" s="1491"/>
      <c r="D314" s="1491"/>
      <c r="E314" s="1491"/>
      <c r="F314" s="1491"/>
      <c r="G314" s="1491"/>
      <c r="H314" s="1491"/>
      <c r="I314" s="1491"/>
      <c r="J314" s="1491"/>
      <c r="K314" s="1491"/>
      <c r="L314" s="1491"/>
      <c r="M314" s="1491"/>
      <c r="N314" s="1491"/>
      <c r="O314" s="1491"/>
      <c r="P314" s="1491"/>
      <c r="Q314" s="1491"/>
    </row>
    <row r="315" spans="1:17" ht="15.75" customHeight="1">
      <c r="A315" s="1491"/>
      <c r="B315" s="1491"/>
      <c r="C315" s="1491"/>
      <c r="D315" s="1491"/>
      <c r="E315" s="1491"/>
      <c r="F315" s="1491"/>
      <c r="G315" s="1491"/>
      <c r="H315" s="1491"/>
      <c r="I315" s="1491"/>
      <c r="J315" s="1491"/>
      <c r="K315" s="1491"/>
      <c r="L315" s="1491"/>
      <c r="M315" s="1491"/>
      <c r="N315" s="1491"/>
      <c r="O315" s="1491"/>
      <c r="P315" s="1491"/>
      <c r="Q315" s="1491"/>
    </row>
    <row r="316" spans="1:17" ht="15.75" customHeight="1">
      <c r="A316" s="1491"/>
      <c r="B316" s="1491"/>
      <c r="C316" s="1491"/>
      <c r="D316" s="1491"/>
      <c r="E316" s="1491"/>
      <c r="F316" s="1491"/>
      <c r="G316" s="1491"/>
      <c r="H316" s="1491"/>
      <c r="I316" s="1491"/>
      <c r="J316" s="1491"/>
      <c r="K316" s="1491"/>
      <c r="L316" s="1491"/>
      <c r="M316" s="1491"/>
      <c r="N316" s="1491"/>
      <c r="O316" s="1491"/>
      <c r="P316" s="1491"/>
      <c r="Q316" s="1491"/>
    </row>
    <row r="317" spans="1:17" ht="15.75" customHeight="1">
      <c r="A317" s="1491"/>
      <c r="B317" s="1491"/>
      <c r="C317" s="1491"/>
      <c r="D317" s="1491"/>
      <c r="E317" s="1491"/>
      <c r="F317" s="1491"/>
      <c r="G317" s="1491"/>
      <c r="H317" s="1491"/>
      <c r="I317" s="1491"/>
      <c r="J317" s="1491"/>
      <c r="K317" s="1491"/>
      <c r="L317" s="1491"/>
      <c r="M317" s="1491"/>
      <c r="N317" s="1491"/>
      <c r="O317" s="1491"/>
      <c r="P317" s="1491"/>
      <c r="Q317" s="1491"/>
    </row>
    <row r="318" spans="1:17" ht="15.75" customHeight="1">
      <c r="A318" s="1491"/>
      <c r="B318" s="1491"/>
      <c r="C318" s="1491"/>
      <c r="D318" s="1491"/>
      <c r="E318" s="1491"/>
      <c r="F318" s="1491"/>
      <c r="G318" s="1491"/>
      <c r="H318" s="1491"/>
      <c r="I318" s="1491"/>
      <c r="J318" s="1491"/>
      <c r="K318" s="1491"/>
      <c r="L318" s="1491"/>
      <c r="M318" s="1491"/>
      <c r="N318" s="1491"/>
      <c r="O318" s="1491"/>
      <c r="P318" s="1491"/>
      <c r="Q318" s="1491"/>
    </row>
    <row r="319" spans="1:17" ht="15.75" customHeight="1">
      <c r="A319" s="1491"/>
      <c r="B319" s="1491"/>
      <c r="C319" s="1491"/>
      <c r="D319" s="1491"/>
      <c r="E319" s="1491"/>
      <c r="F319" s="1491"/>
      <c r="G319" s="1491"/>
      <c r="H319" s="1491"/>
      <c r="I319" s="1491"/>
      <c r="J319" s="1491"/>
      <c r="K319" s="1491"/>
      <c r="L319" s="1491"/>
      <c r="M319" s="1491"/>
      <c r="N319" s="1491"/>
      <c r="O319" s="1491"/>
      <c r="P319" s="1491"/>
      <c r="Q319" s="1491"/>
    </row>
    <row r="320" spans="1:17" ht="15.75" customHeight="1">
      <c r="A320" s="1491"/>
      <c r="B320" s="1491"/>
      <c r="C320" s="1491"/>
      <c r="D320" s="1491"/>
      <c r="E320" s="1491"/>
      <c r="F320" s="1491"/>
      <c r="G320" s="1491"/>
      <c r="H320" s="1491"/>
      <c r="I320" s="1491"/>
      <c r="J320" s="1491"/>
      <c r="K320" s="1491"/>
      <c r="L320" s="1491"/>
      <c r="M320" s="1491"/>
      <c r="N320" s="1491"/>
      <c r="O320" s="1491"/>
      <c r="P320" s="1491"/>
      <c r="Q320" s="1491"/>
    </row>
    <row r="321" spans="1:17" ht="15.75" customHeight="1">
      <c r="A321" s="1491"/>
      <c r="B321" s="1491"/>
      <c r="C321" s="1491"/>
      <c r="D321" s="1491"/>
      <c r="E321" s="1491"/>
      <c r="F321" s="1491"/>
      <c r="G321" s="1491"/>
      <c r="H321" s="1491"/>
      <c r="I321" s="1491"/>
      <c r="J321" s="1491"/>
      <c r="K321" s="1491"/>
      <c r="L321" s="1491"/>
      <c r="M321" s="1491"/>
      <c r="N321" s="1491"/>
      <c r="O321" s="1491"/>
      <c r="P321" s="1491"/>
      <c r="Q321" s="1491"/>
    </row>
    <row r="322" spans="1:17" ht="15.75" customHeight="1">
      <c r="A322" s="1491"/>
      <c r="B322" s="1491"/>
      <c r="C322" s="1491"/>
      <c r="D322" s="1491"/>
      <c r="E322" s="1491"/>
      <c r="F322" s="1491"/>
      <c r="G322" s="1491"/>
      <c r="H322" s="1491"/>
      <c r="I322" s="1491"/>
      <c r="J322" s="1491"/>
      <c r="K322" s="1491"/>
      <c r="L322" s="1491"/>
      <c r="M322" s="1491"/>
      <c r="N322" s="1491"/>
      <c r="O322" s="1491"/>
      <c r="P322" s="1491"/>
      <c r="Q322" s="1491"/>
    </row>
    <row r="323" spans="1:17" ht="15.75" customHeight="1">
      <c r="A323" s="1491"/>
      <c r="B323" s="1491"/>
      <c r="C323" s="1491"/>
      <c r="D323" s="1491"/>
      <c r="E323" s="1491"/>
      <c r="F323" s="1491"/>
      <c r="G323" s="1491"/>
      <c r="H323" s="1491"/>
      <c r="I323" s="1491"/>
      <c r="J323" s="1491"/>
      <c r="K323" s="1491"/>
      <c r="L323" s="1491"/>
      <c r="M323" s="1491"/>
      <c r="N323" s="1491"/>
      <c r="O323" s="1491"/>
      <c r="P323" s="1491"/>
      <c r="Q323" s="1491"/>
    </row>
    <row r="324" spans="1:17" ht="15.75" customHeight="1">
      <c r="A324" s="1491"/>
      <c r="B324" s="1491"/>
      <c r="C324" s="1491"/>
      <c r="D324" s="1491"/>
      <c r="E324" s="1491"/>
      <c r="F324" s="1491"/>
      <c r="G324" s="1491"/>
      <c r="H324" s="1491"/>
      <c r="I324" s="1491"/>
      <c r="J324" s="1491"/>
      <c r="K324" s="1491"/>
      <c r="L324" s="1491"/>
      <c r="M324" s="1491"/>
      <c r="N324" s="1491"/>
      <c r="O324" s="1491"/>
      <c r="P324" s="1491"/>
      <c r="Q324" s="1491"/>
    </row>
    <row r="325" spans="1:17" ht="15.75" customHeight="1">
      <c r="A325" s="1491"/>
      <c r="B325" s="1491"/>
      <c r="C325" s="1491"/>
      <c r="D325" s="1491"/>
      <c r="E325" s="1491"/>
      <c r="F325" s="1491"/>
      <c r="G325" s="1491"/>
      <c r="H325" s="1491"/>
      <c r="I325" s="1491"/>
      <c r="J325" s="1491"/>
      <c r="K325" s="1491"/>
      <c r="L325" s="1491"/>
      <c r="M325" s="1491"/>
      <c r="N325" s="1491"/>
      <c r="O325" s="1491"/>
      <c r="P325" s="1491"/>
      <c r="Q325" s="1491"/>
    </row>
    <row r="326" spans="1:17" ht="15.75" customHeight="1">
      <c r="A326" s="1491"/>
      <c r="B326" s="1491"/>
      <c r="C326" s="1491"/>
      <c r="D326" s="1491"/>
      <c r="E326" s="1491"/>
      <c r="F326" s="1491"/>
      <c r="G326" s="1491"/>
      <c r="H326" s="1491"/>
      <c r="I326" s="1491"/>
      <c r="J326" s="1491"/>
      <c r="K326" s="1491"/>
      <c r="L326" s="1491"/>
      <c r="M326" s="1491"/>
      <c r="N326" s="1491"/>
      <c r="O326" s="1491"/>
      <c r="P326" s="1491"/>
      <c r="Q326" s="1491"/>
    </row>
    <row r="327" spans="1:17" ht="15.75" customHeight="1">
      <c r="A327" s="1491"/>
      <c r="B327" s="1491"/>
      <c r="C327" s="1491"/>
      <c r="D327" s="1491"/>
      <c r="E327" s="1491"/>
      <c r="F327" s="1491"/>
      <c r="G327" s="1491"/>
      <c r="H327" s="1491"/>
      <c r="I327" s="1491"/>
      <c r="J327" s="1491"/>
      <c r="K327" s="1491"/>
      <c r="L327" s="1491"/>
      <c r="M327" s="1491"/>
      <c r="N327" s="1491"/>
      <c r="O327" s="1491"/>
      <c r="P327" s="1491"/>
      <c r="Q327" s="1491"/>
    </row>
    <row r="328" spans="1:17" ht="15.75" customHeight="1">
      <c r="A328" s="1491"/>
      <c r="B328" s="1491"/>
      <c r="C328" s="1491"/>
      <c r="D328" s="1491"/>
      <c r="E328" s="1491"/>
      <c r="F328" s="1491"/>
      <c r="G328" s="1491"/>
      <c r="H328" s="1491"/>
      <c r="I328" s="1491"/>
      <c r="J328" s="1491"/>
      <c r="K328" s="1491"/>
      <c r="L328" s="1491"/>
      <c r="M328" s="1491"/>
      <c r="N328" s="1491"/>
      <c r="O328" s="1491"/>
      <c r="P328" s="1491"/>
      <c r="Q328" s="1491"/>
    </row>
    <row r="329" spans="1:17" ht="15.75" customHeight="1">
      <c r="A329" s="1491"/>
      <c r="B329" s="1491"/>
      <c r="C329" s="1491"/>
      <c r="D329" s="1491"/>
      <c r="E329" s="1491"/>
      <c r="F329" s="1491"/>
      <c r="G329" s="1491"/>
      <c r="H329" s="1491"/>
      <c r="I329" s="1491"/>
      <c r="J329" s="1491"/>
      <c r="K329" s="1491"/>
      <c r="L329" s="1491"/>
      <c r="M329" s="1491"/>
      <c r="N329" s="1491"/>
      <c r="O329" s="1491"/>
      <c r="P329" s="1491"/>
      <c r="Q329" s="1491"/>
    </row>
    <row r="330" spans="1:17" ht="15.75" customHeight="1">
      <c r="A330" s="1491"/>
      <c r="B330" s="1491"/>
      <c r="C330" s="1491"/>
      <c r="D330" s="1491"/>
      <c r="E330" s="1491"/>
      <c r="F330" s="1491"/>
      <c r="G330" s="1491"/>
      <c r="H330" s="1491"/>
      <c r="I330" s="1491"/>
      <c r="J330" s="1491"/>
      <c r="K330" s="1491"/>
      <c r="L330" s="1491"/>
      <c r="M330" s="1491"/>
      <c r="N330" s="1491"/>
      <c r="O330" s="1491"/>
      <c r="P330" s="1491"/>
      <c r="Q330" s="1491"/>
    </row>
    <row r="331" spans="1:17" ht="15.75" customHeight="1">
      <c r="A331" s="1491"/>
      <c r="B331" s="1491"/>
      <c r="C331" s="1491"/>
      <c r="D331" s="1491"/>
      <c r="E331" s="1491"/>
      <c r="F331" s="1491"/>
      <c r="G331" s="1491"/>
      <c r="H331" s="1491"/>
      <c r="I331" s="1491"/>
      <c r="J331" s="1491"/>
      <c r="K331" s="1491"/>
      <c r="L331" s="1491"/>
      <c r="M331" s="1491"/>
      <c r="N331" s="1491"/>
      <c r="O331" s="1491"/>
      <c r="P331" s="1491"/>
      <c r="Q331" s="1491"/>
    </row>
    <row r="332" spans="1:17" ht="15.75" customHeight="1">
      <c r="A332" s="1491"/>
      <c r="B332" s="1491"/>
      <c r="C332" s="1491"/>
      <c r="D332" s="1491"/>
      <c r="E332" s="1491"/>
      <c r="F332" s="1491"/>
      <c r="G332" s="1491"/>
      <c r="H332" s="1491"/>
      <c r="I332" s="1491"/>
      <c r="J332" s="1491"/>
      <c r="K332" s="1491"/>
      <c r="L332" s="1491"/>
      <c r="M332" s="1491"/>
      <c r="N332" s="1491"/>
      <c r="O332" s="1491"/>
      <c r="P332" s="1491"/>
      <c r="Q332" s="1491"/>
    </row>
    <row r="333" spans="1:17" ht="15.75" customHeight="1">
      <c r="A333" s="1491"/>
      <c r="B333" s="1491"/>
      <c r="C333" s="1491"/>
      <c r="D333" s="1491"/>
      <c r="E333" s="1491"/>
      <c r="F333" s="1491"/>
      <c r="G333" s="1491"/>
      <c r="H333" s="1491"/>
      <c r="I333" s="1491"/>
      <c r="J333" s="1491"/>
      <c r="K333" s="1491"/>
      <c r="L333" s="1491"/>
      <c r="M333" s="1491"/>
      <c r="N333" s="1491"/>
      <c r="O333" s="1491"/>
      <c r="P333" s="1491"/>
      <c r="Q333" s="1491"/>
    </row>
    <row r="334" spans="1:17" ht="15.75" customHeight="1">
      <c r="A334" s="1491"/>
      <c r="B334" s="1491"/>
      <c r="C334" s="1491"/>
      <c r="D334" s="1491"/>
      <c r="E334" s="1491"/>
      <c r="F334" s="1491"/>
      <c r="G334" s="1491"/>
      <c r="H334" s="1491"/>
      <c r="I334" s="1491"/>
      <c r="J334" s="1491"/>
      <c r="K334" s="1491"/>
      <c r="L334" s="1491"/>
      <c r="M334" s="1491"/>
      <c r="N334" s="1491"/>
      <c r="O334" s="1491"/>
      <c r="P334" s="1491"/>
      <c r="Q334" s="1491"/>
    </row>
    <row r="335" spans="1:17" ht="15.75" customHeight="1">
      <c r="A335" s="1491"/>
      <c r="B335" s="1491"/>
      <c r="C335" s="1491"/>
      <c r="D335" s="1491"/>
      <c r="E335" s="1491"/>
      <c r="F335" s="1491"/>
      <c r="G335" s="1491"/>
      <c r="H335" s="1491"/>
      <c r="I335" s="1491"/>
      <c r="J335" s="1491"/>
      <c r="K335" s="1491"/>
      <c r="L335" s="1491"/>
      <c r="M335" s="1491"/>
      <c r="N335" s="1491"/>
      <c r="O335" s="1491"/>
      <c r="P335" s="1491"/>
      <c r="Q335" s="1491"/>
    </row>
    <row r="336" spans="1:17" ht="15.75" customHeight="1">
      <c r="A336" s="1491"/>
      <c r="B336" s="1491"/>
      <c r="C336" s="1491"/>
      <c r="D336" s="1491"/>
      <c r="E336" s="1491"/>
      <c r="F336" s="1491"/>
      <c r="G336" s="1491"/>
      <c r="H336" s="1491"/>
      <c r="I336" s="1491"/>
      <c r="J336" s="1491"/>
      <c r="K336" s="1491"/>
      <c r="L336" s="1491"/>
      <c r="M336" s="1491"/>
      <c r="N336" s="1491"/>
      <c r="O336" s="1491"/>
      <c r="P336" s="1491"/>
      <c r="Q336" s="1491"/>
    </row>
    <row r="337" spans="1:17" ht="15.75" customHeight="1">
      <c r="A337" s="1491"/>
      <c r="B337" s="1491"/>
      <c r="C337" s="1491"/>
      <c r="D337" s="1491"/>
      <c r="E337" s="1491"/>
      <c r="F337" s="1491"/>
      <c r="G337" s="1491"/>
      <c r="H337" s="1491"/>
      <c r="I337" s="1491"/>
      <c r="J337" s="1491"/>
      <c r="K337" s="1491"/>
      <c r="L337" s="1491"/>
      <c r="M337" s="1491"/>
      <c r="N337" s="1491"/>
      <c r="O337" s="1491"/>
      <c r="P337" s="1491"/>
      <c r="Q337" s="1491"/>
    </row>
    <row r="338" spans="1:17" ht="15.75" customHeight="1">
      <c r="A338" s="1491"/>
      <c r="B338" s="1491"/>
      <c r="C338" s="1491"/>
      <c r="D338" s="1491"/>
      <c r="E338" s="1491"/>
      <c r="F338" s="1491"/>
      <c r="G338" s="1491"/>
      <c r="H338" s="1491"/>
      <c r="I338" s="1491"/>
      <c r="J338" s="1491"/>
      <c r="K338" s="1491"/>
      <c r="L338" s="1491"/>
      <c r="M338" s="1491"/>
      <c r="N338" s="1491"/>
      <c r="O338" s="1491"/>
      <c r="P338" s="1491"/>
      <c r="Q338" s="1491"/>
    </row>
    <row r="339" spans="1:17" ht="15.75" customHeight="1">
      <c r="A339" s="1491"/>
      <c r="B339" s="1491"/>
      <c r="C339" s="1491"/>
      <c r="D339" s="1491"/>
      <c r="E339" s="1491"/>
      <c r="F339" s="1491"/>
      <c r="G339" s="1491"/>
      <c r="H339" s="1491"/>
      <c r="I339" s="1491"/>
      <c r="J339" s="1491"/>
      <c r="K339" s="1491"/>
      <c r="L339" s="1491"/>
      <c r="M339" s="1491"/>
      <c r="N339" s="1491"/>
      <c r="O339" s="1491"/>
      <c r="P339" s="1491"/>
      <c r="Q339" s="1491"/>
    </row>
    <row r="340" spans="1:17" ht="15.75" customHeight="1">
      <c r="A340" s="1491"/>
      <c r="B340" s="1491"/>
      <c r="C340" s="1491"/>
      <c r="D340" s="1491"/>
      <c r="E340" s="1491"/>
      <c r="F340" s="1491"/>
      <c r="G340" s="1491"/>
      <c r="H340" s="1491"/>
      <c r="I340" s="1491"/>
      <c r="J340" s="1491"/>
      <c r="K340" s="1491"/>
      <c r="L340" s="1491"/>
      <c r="M340" s="1491"/>
      <c r="N340" s="1491"/>
      <c r="O340" s="1491"/>
      <c r="P340" s="1491"/>
      <c r="Q340" s="1491"/>
    </row>
    <row r="341" spans="1:17" ht="15.75" customHeight="1">
      <c r="A341" s="1491"/>
      <c r="B341" s="1491"/>
      <c r="C341" s="1491"/>
      <c r="D341" s="1491"/>
      <c r="E341" s="1491"/>
      <c r="F341" s="1491"/>
      <c r="G341" s="1491"/>
      <c r="H341" s="1491"/>
      <c r="I341" s="1491"/>
      <c r="J341" s="1491"/>
      <c r="K341" s="1491"/>
      <c r="L341" s="1491"/>
      <c r="M341" s="1491"/>
      <c r="N341" s="1491"/>
      <c r="O341" s="1491"/>
      <c r="P341" s="1491"/>
      <c r="Q341" s="1491"/>
    </row>
    <row r="342" spans="1:17" ht="15.75" customHeight="1">
      <c r="A342" s="1491"/>
      <c r="B342" s="1491"/>
      <c r="C342" s="1491"/>
      <c r="D342" s="1491"/>
      <c r="E342" s="1491"/>
      <c r="F342" s="1491"/>
      <c r="G342" s="1491"/>
      <c r="H342" s="1491"/>
      <c r="I342" s="1491"/>
      <c r="J342" s="1491"/>
      <c r="K342" s="1491"/>
      <c r="L342" s="1491"/>
      <c r="M342" s="1491"/>
      <c r="N342" s="1491"/>
      <c r="O342" s="1491"/>
      <c r="P342" s="1491"/>
      <c r="Q342" s="1491"/>
    </row>
    <row r="343" spans="1:17" ht="15.75" customHeight="1">
      <c r="A343" s="1491"/>
      <c r="B343" s="1491"/>
      <c r="C343" s="1491"/>
      <c r="D343" s="1491"/>
      <c r="E343" s="1491"/>
      <c r="F343" s="1491"/>
      <c r="G343" s="1491"/>
      <c r="H343" s="1491"/>
      <c r="I343" s="1491"/>
      <c r="J343" s="1491"/>
      <c r="K343" s="1491"/>
      <c r="L343" s="1491"/>
      <c r="M343" s="1491"/>
      <c r="N343" s="1491"/>
      <c r="O343" s="1491"/>
      <c r="P343" s="1491"/>
      <c r="Q343" s="1491"/>
    </row>
    <row r="344" spans="1:17" ht="15.75" customHeight="1">
      <c r="A344" s="1491"/>
      <c r="B344" s="1491"/>
      <c r="C344" s="1491"/>
      <c r="D344" s="1491"/>
      <c r="E344" s="1491"/>
      <c r="F344" s="1491"/>
      <c r="G344" s="1491"/>
      <c r="H344" s="1491"/>
      <c r="I344" s="1491"/>
      <c r="J344" s="1491"/>
      <c r="K344" s="1491"/>
      <c r="L344" s="1491"/>
      <c r="M344" s="1491"/>
      <c r="N344" s="1491"/>
      <c r="O344" s="1491"/>
      <c r="P344" s="1491"/>
      <c r="Q344" s="1491"/>
    </row>
    <row r="345" spans="1:17" ht="15.75" customHeight="1">
      <c r="A345" s="1491"/>
      <c r="B345" s="1491"/>
      <c r="C345" s="1491"/>
      <c r="D345" s="1491"/>
      <c r="E345" s="1491"/>
      <c r="F345" s="1491"/>
      <c r="G345" s="1491"/>
      <c r="H345" s="1491"/>
      <c r="I345" s="1491"/>
      <c r="J345" s="1491"/>
      <c r="K345" s="1491"/>
      <c r="L345" s="1491"/>
      <c r="M345" s="1491"/>
      <c r="N345" s="1491"/>
      <c r="O345" s="1491"/>
      <c r="P345" s="1491"/>
      <c r="Q345" s="1491"/>
    </row>
    <row r="346" spans="1:17" ht="15.75" customHeight="1">
      <c r="A346" s="1491"/>
      <c r="B346" s="1491"/>
      <c r="C346" s="1491"/>
      <c r="D346" s="1491"/>
      <c r="E346" s="1491"/>
      <c r="F346" s="1491"/>
      <c r="G346" s="1491"/>
      <c r="H346" s="1491"/>
      <c r="I346" s="1491"/>
      <c r="J346" s="1491"/>
      <c r="K346" s="1491"/>
      <c r="L346" s="1491"/>
      <c r="M346" s="1491"/>
      <c r="N346" s="1491"/>
      <c r="O346" s="1491"/>
      <c r="P346" s="1491"/>
      <c r="Q346" s="1491"/>
    </row>
    <row r="347" spans="1:17" ht="15.75" customHeight="1">
      <c r="A347" s="1491"/>
      <c r="B347" s="1491"/>
      <c r="C347" s="1491"/>
      <c r="D347" s="1491"/>
      <c r="E347" s="1491"/>
      <c r="F347" s="1491"/>
      <c r="G347" s="1491"/>
      <c r="H347" s="1491"/>
      <c r="I347" s="1491"/>
      <c r="J347" s="1491"/>
      <c r="K347" s="1491"/>
      <c r="L347" s="1491"/>
      <c r="M347" s="1491"/>
      <c r="N347" s="1491"/>
      <c r="O347" s="1491"/>
      <c r="P347" s="1491"/>
      <c r="Q347" s="1491"/>
    </row>
    <row r="348" spans="1:17" ht="15.75" customHeight="1">
      <c r="A348" s="1491"/>
      <c r="B348" s="1491"/>
      <c r="C348" s="1491"/>
      <c r="D348" s="1491"/>
      <c r="E348" s="1491"/>
      <c r="F348" s="1491"/>
      <c r="G348" s="1491"/>
      <c r="H348" s="1491"/>
      <c r="I348" s="1491"/>
      <c r="J348" s="1491"/>
      <c r="K348" s="1491"/>
      <c r="L348" s="1491"/>
      <c r="M348" s="1491"/>
      <c r="N348" s="1491"/>
      <c r="O348" s="1491"/>
      <c r="P348" s="1491"/>
      <c r="Q348" s="1491"/>
    </row>
    <row r="349" spans="1:17" ht="15.75" customHeight="1">
      <c r="A349" s="1491"/>
      <c r="B349" s="1491"/>
      <c r="C349" s="1491"/>
      <c r="D349" s="1491"/>
      <c r="E349" s="1491"/>
      <c r="F349" s="1491"/>
      <c r="G349" s="1491"/>
      <c r="H349" s="1491"/>
      <c r="I349" s="1491"/>
      <c r="J349" s="1491"/>
      <c r="K349" s="1491"/>
      <c r="L349" s="1491"/>
      <c r="M349" s="1491"/>
      <c r="N349" s="1491"/>
      <c r="O349" s="1491"/>
      <c r="P349" s="1491"/>
      <c r="Q349" s="1491"/>
    </row>
    <row r="350" spans="1:17" ht="15.75" customHeight="1">
      <c r="A350" s="1491"/>
      <c r="B350" s="1491"/>
      <c r="C350" s="1491"/>
      <c r="D350" s="1491"/>
      <c r="E350" s="1491"/>
      <c r="F350" s="1491"/>
      <c r="G350" s="1491"/>
      <c r="H350" s="1491"/>
      <c r="I350" s="1491"/>
      <c r="J350" s="1491"/>
      <c r="K350" s="1491"/>
      <c r="L350" s="1491"/>
      <c r="M350" s="1491"/>
      <c r="N350" s="1491"/>
      <c r="O350" s="1491"/>
      <c r="P350" s="1491"/>
      <c r="Q350" s="1491"/>
    </row>
    <row r="351" spans="1:17" ht="15.75" customHeight="1">
      <c r="A351" s="1491"/>
      <c r="B351" s="1491"/>
      <c r="C351" s="1491"/>
      <c r="D351" s="1491"/>
      <c r="E351" s="1491"/>
      <c r="F351" s="1491"/>
      <c r="G351" s="1491"/>
      <c r="H351" s="1491"/>
      <c r="I351" s="1491"/>
      <c r="J351" s="1491"/>
      <c r="K351" s="1491"/>
      <c r="L351" s="1491"/>
      <c r="M351" s="1491"/>
      <c r="N351" s="1491"/>
      <c r="O351" s="1491"/>
      <c r="P351" s="1491"/>
      <c r="Q351" s="1491"/>
    </row>
    <row r="352" spans="1:17" ht="15.75" customHeight="1">
      <c r="A352" s="1491"/>
      <c r="B352" s="1491"/>
      <c r="C352" s="1491"/>
      <c r="D352" s="1491"/>
      <c r="E352" s="1491"/>
      <c r="F352" s="1491"/>
      <c r="G352" s="1491"/>
      <c r="H352" s="1491"/>
      <c r="I352" s="1491"/>
      <c r="J352" s="1491"/>
      <c r="K352" s="1491"/>
      <c r="L352" s="1491"/>
      <c r="M352" s="1491"/>
      <c r="N352" s="1491"/>
      <c r="O352" s="1491"/>
      <c r="P352" s="1491"/>
      <c r="Q352" s="1491"/>
    </row>
    <row r="353" spans="1:17" ht="15.75" customHeight="1">
      <c r="A353" s="1491"/>
      <c r="B353" s="1491"/>
      <c r="C353" s="1491"/>
      <c r="D353" s="1491"/>
      <c r="E353" s="1491"/>
      <c r="F353" s="1491"/>
      <c r="G353" s="1491"/>
      <c r="H353" s="1491"/>
      <c r="I353" s="1491"/>
      <c r="J353" s="1491"/>
      <c r="K353" s="1491"/>
      <c r="L353" s="1491"/>
      <c r="M353" s="1491"/>
      <c r="N353" s="1491"/>
      <c r="O353" s="1491"/>
      <c r="P353" s="1491"/>
      <c r="Q353" s="1491"/>
    </row>
    <row r="354" spans="1:17" ht="15.75" customHeight="1">
      <c r="A354" s="1491"/>
      <c r="B354" s="1491"/>
      <c r="C354" s="1491"/>
      <c r="D354" s="1491"/>
      <c r="E354" s="1491"/>
      <c r="F354" s="1491"/>
      <c r="G354" s="1491"/>
      <c r="H354" s="1491"/>
      <c r="I354" s="1491"/>
      <c r="J354" s="1491"/>
      <c r="K354" s="1491"/>
      <c r="L354" s="1491"/>
      <c r="M354" s="1491"/>
      <c r="N354" s="1491"/>
      <c r="O354" s="1491"/>
      <c r="P354" s="1491"/>
      <c r="Q354" s="1491"/>
    </row>
    <row r="355" spans="1:17" ht="15.75" customHeight="1">
      <c r="A355" s="1491"/>
      <c r="B355" s="1491"/>
      <c r="C355" s="1491"/>
      <c r="D355" s="1491"/>
      <c r="E355" s="1491"/>
      <c r="F355" s="1491"/>
      <c r="G355" s="1491"/>
      <c r="H355" s="1491"/>
      <c r="I355" s="1491"/>
      <c r="J355" s="1491"/>
      <c r="K355" s="1491"/>
      <c r="L355" s="1491"/>
      <c r="M355" s="1491"/>
      <c r="N355" s="1491"/>
      <c r="O355" s="1491"/>
      <c r="P355" s="1491"/>
      <c r="Q355" s="1491"/>
    </row>
    <row r="356" spans="1:17" ht="15.75" customHeight="1">
      <c r="A356" s="1491"/>
      <c r="B356" s="1491"/>
      <c r="C356" s="1491"/>
      <c r="D356" s="1491"/>
      <c r="E356" s="1491"/>
      <c r="F356" s="1491"/>
      <c r="G356" s="1491"/>
      <c r="H356" s="1491"/>
      <c r="I356" s="1491"/>
      <c r="J356" s="1491"/>
      <c r="K356" s="1491"/>
      <c r="L356" s="1491"/>
      <c r="M356" s="1491"/>
      <c r="N356" s="1491"/>
      <c r="O356" s="1491"/>
      <c r="P356" s="1491"/>
      <c r="Q356" s="1491"/>
    </row>
    <row r="357" spans="1:17" ht="15.75" customHeight="1">
      <c r="A357" s="1491"/>
      <c r="B357" s="1491"/>
      <c r="C357" s="1491"/>
      <c r="D357" s="1491"/>
      <c r="E357" s="1491"/>
      <c r="F357" s="1491"/>
      <c r="G357" s="1491"/>
      <c r="H357" s="1491"/>
      <c r="I357" s="1491"/>
      <c r="J357" s="1491"/>
      <c r="K357" s="1491"/>
      <c r="L357" s="1491"/>
      <c r="M357" s="1491"/>
      <c r="N357" s="1491"/>
      <c r="O357" s="1491"/>
      <c r="P357" s="1491"/>
      <c r="Q357" s="1491"/>
    </row>
    <row r="358" spans="1:17" ht="15.75" customHeight="1">
      <c r="A358" s="1491"/>
      <c r="B358" s="1491"/>
      <c r="C358" s="1491"/>
      <c r="D358" s="1491"/>
      <c r="E358" s="1491"/>
      <c r="F358" s="1491"/>
      <c r="G358" s="1491"/>
      <c r="H358" s="1491"/>
      <c r="I358" s="1491"/>
      <c r="J358" s="1491"/>
      <c r="K358" s="1491"/>
      <c r="L358" s="1491"/>
      <c r="M358" s="1491"/>
      <c r="N358" s="1491"/>
      <c r="O358" s="1491"/>
      <c r="P358" s="1491"/>
      <c r="Q358" s="1491"/>
    </row>
    <row r="359" spans="1:17" ht="15.75" customHeight="1">
      <c r="A359" s="1491"/>
      <c r="B359" s="1491"/>
      <c r="C359" s="1491"/>
      <c r="D359" s="1491"/>
      <c r="E359" s="1491"/>
      <c r="F359" s="1491"/>
      <c r="G359" s="1491"/>
      <c r="H359" s="1491"/>
      <c r="I359" s="1491"/>
      <c r="J359" s="1491"/>
      <c r="K359" s="1491"/>
      <c r="L359" s="1491"/>
      <c r="M359" s="1491"/>
      <c r="N359" s="1491"/>
      <c r="O359" s="1491"/>
      <c r="P359" s="1491"/>
      <c r="Q359" s="1491"/>
    </row>
    <row r="360" spans="1:17" ht="15.75" customHeight="1">
      <c r="A360" s="1491"/>
      <c r="B360" s="1491"/>
      <c r="C360" s="1491"/>
      <c r="D360" s="1491"/>
      <c r="E360" s="1491"/>
      <c r="F360" s="1491"/>
      <c r="G360" s="1491"/>
      <c r="H360" s="1491"/>
      <c r="I360" s="1491"/>
      <c r="J360" s="1491"/>
      <c r="K360" s="1491"/>
      <c r="L360" s="1491"/>
      <c r="M360" s="1491"/>
      <c r="N360" s="1491"/>
      <c r="O360" s="1491"/>
      <c r="P360" s="1491"/>
      <c r="Q360" s="1491"/>
    </row>
    <row r="361" spans="1:17" ht="15.75" customHeight="1">
      <c r="A361" s="1491"/>
      <c r="B361" s="1491"/>
      <c r="C361" s="1491"/>
      <c r="D361" s="1491"/>
      <c r="E361" s="1491"/>
      <c r="F361" s="1491"/>
      <c r="G361" s="1491"/>
      <c r="H361" s="1491"/>
      <c r="I361" s="1491"/>
      <c r="J361" s="1491"/>
      <c r="K361" s="1491"/>
      <c r="L361" s="1491"/>
      <c r="M361" s="1491"/>
      <c r="N361" s="1491"/>
      <c r="O361" s="1491"/>
      <c r="P361" s="1491"/>
      <c r="Q361" s="1491"/>
    </row>
    <row r="362" spans="1:17" ht="15.75" customHeight="1">
      <c r="A362" s="1491"/>
      <c r="B362" s="1491"/>
      <c r="C362" s="1491"/>
      <c r="D362" s="1491"/>
      <c r="E362" s="1491"/>
      <c r="F362" s="1491"/>
      <c r="G362" s="1491"/>
      <c r="H362" s="1491"/>
      <c r="I362" s="1491"/>
      <c r="J362" s="1491"/>
      <c r="K362" s="1491"/>
      <c r="L362" s="1491"/>
      <c r="M362" s="1491"/>
      <c r="N362" s="1491"/>
      <c r="O362" s="1491"/>
      <c r="P362" s="1491"/>
      <c r="Q362" s="1491"/>
    </row>
    <row r="363" spans="1:17" ht="15.75" customHeight="1">
      <c r="A363" s="1491"/>
      <c r="B363" s="1491"/>
      <c r="C363" s="1491"/>
      <c r="D363" s="1491"/>
      <c r="E363" s="1491"/>
      <c r="F363" s="1491"/>
      <c r="G363" s="1491"/>
      <c r="H363" s="1491"/>
      <c r="I363" s="1491"/>
      <c r="J363" s="1491"/>
      <c r="K363" s="1491"/>
      <c r="L363" s="1491"/>
      <c r="M363" s="1491"/>
      <c r="N363" s="1491"/>
      <c r="O363" s="1491"/>
      <c r="P363" s="1491"/>
      <c r="Q363" s="1491"/>
    </row>
    <row r="364" spans="1:17" ht="15.75" customHeight="1">
      <c r="A364" s="1491"/>
      <c r="B364" s="1491"/>
      <c r="C364" s="1491"/>
      <c r="D364" s="1491"/>
      <c r="E364" s="1491"/>
      <c r="F364" s="1491"/>
      <c r="G364" s="1491"/>
      <c r="H364" s="1491"/>
      <c r="I364" s="1491"/>
      <c r="J364" s="1491"/>
      <c r="K364" s="1491"/>
      <c r="L364" s="1491"/>
      <c r="M364" s="1491"/>
      <c r="N364" s="1491"/>
      <c r="O364" s="1491"/>
      <c r="P364" s="1491"/>
      <c r="Q364" s="1491"/>
    </row>
    <row r="365" spans="1:17" ht="15.75" customHeight="1">
      <c r="A365" s="1491"/>
      <c r="B365" s="1491"/>
      <c r="C365" s="1491"/>
      <c r="D365" s="1491"/>
      <c r="E365" s="1491"/>
      <c r="F365" s="1491"/>
      <c r="G365" s="1491"/>
      <c r="H365" s="1491"/>
      <c r="I365" s="1491"/>
      <c r="J365" s="1491"/>
      <c r="K365" s="1491"/>
      <c r="L365" s="1491"/>
      <c r="M365" s="1491"/>
      <c r="N365" s="1491"/>
      <c r="O365" s="1491"/>
      <c r="P365" s="1491"/>
      <c r="Q365" s="1491"/>
    </row>
    <row r="366" spans="1:17" ht="15.75" customHeight="1">
      <c r="A366" s="1491"/>
      <c r="B366" s="1491"/>
      <c r="C366" s="1491"/>
      <c r="D366" s="1491"/>
      <c r="E366" s="1491"/>
      <c r="F366" s="1491"/>
      <c r="G366" s="1491"/>
      <c r="H366" s="1491"/>
      <c r="I366" s="1491"/>
      <c r="J366" s="1491"/>
      <c r="K366" s="1491"/>
      <c r="L366" s="1491"/>
      <c r="M366" s="1491"/>
      <c r="N366" s="1491"/>
      <c r="O366" s="1491"/>
      <c r="P366" s="1491"/>
      <c r="Q366" s="1491"/>
    </row>
    <row r="367" spans="1:17" ht="15.75" customHeight="1">
      <c r="A367" s="1491"/>
      <c r="B367" s="1491"/>
      <c r="C367" s="1491"/>
      <c r="D367" s="1491"/>
      <c r="E367" s="1491"/>
      <c r="F367" s="1491"/>
      <c r="G367" s="1491"/>
      <c r="H367" s="1491"/>
      <c r="I367" s="1491"/>
      <c r="J367" s="1491"/>
      <c r="K367" s="1491"/>
      <c r="L367" s="1491"/>
      <c r="M367" s="1491"/>
      <c r="N367" s="1491"/>
      <c r="O367" s="1491"/>
      <c r="P367" s="1491"/>
      <c r="Q367" s="1491"/>
    </row>
    <row r="368" spans="1:17" ht="15.75" customHeight="1">
      <c r="A368" s="1491"/>
      <c r="B368" s="1491"/>
      <c r="C368" s="1491"/>
      <c r="D368" s="1491"/>
      <c r="E368" s="1491"/>
      <c r="F368" s="1491"/>
      <c r="G368" s="1491"/>
      <c r="H368" s="1491"/>
      <c r="I368" s="1491"/>
      <c r="J368" s="1491"/>
      <c r="K368" s="1491"/>
      <c r="L368" s="1491"/>
      <c r="M368" s="1491"/>
      <c r="N368" s="1491"/>
      <c r="O368" s="1491"/>
      <c r="P368" s="1491"/>
      <c r="Q368" s="1491"/>
    </row>
    <row r="369" spans="1:17" ht="15.75" customHeight="1">
      <c r="A369" s="1491"/>
      <c r="B369" s="1491"/>
      <c r="C369" s="1491"/>
      <c r="D369" s="1491"/>
      <c r="E369" s="1491"/>
      <c r="F369" s="1491"/>
      <c r="G369" s="1491"/>
      <c r="H369" s="1491"/>
      <c r="I369" s="1491"/>
      <c r="J369" s="1491"/>
      <c r="K369" s="1491"/>
      <c r="L369" s="1491"/>
      <c r="M369" s="1491"/>
      <c r="N369" s="1491"/>
      <c r="O369" s="1491"/>
      <c r="P369" s="1491"/>
      <c r="Q369" s="1491"/>
    </row>
    <row r="370" spans="1:17" ht="15.75" customHeight="1">
      <c r="A370" s="1491"/>
      <c r="B370" s="1491"/>
      <c r="C370" s="1491"/>
      <c r="D370" s="1491"/>
      <c r="E370" s="1491"/>
      <c r="F370" s="1491"/>
      <c r="G370" s="1491"/>
      <c r="H370" s="1491"/>
      <c r="I370" s="1491"/>
      <c r="J370" s="1491"/>
      <c r="K370" s="1491"/>
      <c r="L370" s="1491"/>
      <c r="M370" s="1491"/>
      <c r="N370" s="1491"/>
      <c r="O370" s="1491"/>
      <c r="P370" s="1491"/>
      <c r="Q370" s="1491"/>
    </row>
    <row r="371" spans="1:17" ht="15.75" customHeight="1">
      <c r="A371" s="1491"/>
      <c r="B371" s="1491"/>
      <c r="C371" s="1491"/>
      <c r="D371" s="1491"/>
      <c r="E371" s="1491"/>
      <c r="F371" s="1491"/>
      <c r="G371" s="1491"/>
      <c r="H371" s="1491"/>
      <c r="I371" s="1491"/>
      <c r="J371" s="1491"/>
      <c r="K371" s="1491"/>
      <c r="L371" s="1491"/>
      <c r="M371" s="1491"/>
      <c r="N371" s="1491"/>
      <c r="O371" s="1491"/>
      <c r="P371" s="1491"/>
      <c r="Q371" s="1491"/>
    </row>
    <row r="372" spans="1:17" ht="15.75" customHeight="1">
      <c r="A372" s="1491"/>
      <c r="B372" s="1491"/>
      <c r="C372" s="1491"/>
      <c r="D372" s="1491"/>
      <c r="E372" s="1491"/>
      <c r="F372" s="1491"/>
      <c r="G372" s="1491"/>
      <c r="H372" s="1491"/>
      <c r="I372" s="1491"/>
      <c r="J372" s="1491"/>
      <c r="K372" s="1491"/>
      <c r="L372" s="1491"/>
      <c r="M372" s="1491"/>
      <c r="N372" s="1491"/>
      <c r="O372" s="1491"/>
      <c r="P372" s="1491"/>
      <c r="Q372" s="1491"/>
    </row>
    <row r="373" spans="1:17" ht="15.75" customHeight="1">
      <c r="A373" s="1491"/>
      <c r="B373" s="1491"/>
      <c r="C373" s="1491"/>
      <c r="D373" s="1491"/>
      <c r="E373" s="1491"/>
      <c r="F373" s="1491"/>
      <c r="G373" s="1491"/>
      <c r="H373" s="1491"/>
      <c r="I373" s="1491"/>
      <c r="J373" s="1491"/>
      <c r="K373" s="1491"/>
      <c r="L373" s="1491"/>
      <c r="M373" s="1491"/>
      <c r="N373" s="1491"/>
      <c r="O373" s="1491"/>
      <c r="P373" s="1491"/>
      <c r="Q373" s="1491"/>
    </row>
    <row r="374" spans="1:17" ht="15.75" customHeight="1">
      <c r="A374" s="1491"/>
      <c r="B374" s="1491"/>
      <c r="C374" s="1491"/>
      <c r="D374" s="1491"/>
      <c r="E374" s="1491"/>
      <c r="F374" s="1491"/>
      <c r="G374" s="1491"/>
      <c r="H374" s="1491"/>
      <c r="I374" s="1491"/>
      <c r="J374" s="1491"/>
      <c r="K374" s="1491"/>
      <c r="L374" s="1491"/>
      <c r="M374" s="1491"/>
      <c r="N374" s="1491"/>
      <c r="O374" s="1491"/>
      <c r="P374" s="1491"/>
      <c r="Q374" s="1491"/>
    </row>
    <row r="375" spans="1:17" ht="15.75" customHeight="1">
      <c r="A375" s="1491"/>
      <c r="B375" s="1491"/>
      <c r="C375" s="1491"/>
      <c r="D375" s="1491"/>
      <c r="E375" s="1491"/>
      <c r="F375" s="1491"/>
      <c r="G375" s="1491"/>
      <c r="H375" s="1491"/>
      <c r="I375" s="1491"/>
      <c r="J375" s="1491"/>
      <c r="K375" s="1491"/>
      <c r="L375" s="1491"/>
      <c r="M375" s="1491"/>
      <c r="N375" s="1491"/>
      <c r="O375" s="1491"/>
      <c r="P375" s="1491"/>
      <c r="Q375" s="1491"/>
    </row>
    <row r="376" spans="1:17" ht="15.75" customHeight="1">
      <c r="A376" s="1491"/>
      <c r="B376" s="1491"/>
      <c r="C376" s="1491"/>
      <c r="D376" s="1491"/>
      <c r="E376" s="1491"/>
      <c r="F376" s="1491"/>
      <c r="G376" s="1491"/>
      <c r="H376" s="1491"/>
      <c r="I376" s="1491"/>
      <c r="J376" s="1491"/>
      <c r="K376" s="1491"/>
      <c r="L376" s="1491"/>
      <c r="M376" s="1491"/>
      <c r="N376" s="1491"/>
      <c r="O376" s="1491"/>
      <c r="P376" s="1491"/>
      <c r="Q376" s="1491"/>
    </row>
    <row r="377" spans="1:17" ht="15.75" customHeight="1">
      <c r="A377" s="1491"/>
      <c r="B377" s="1491"/>
      <c r="C377" s="1491"/>
      <c r="D377" s="1491"/>
      <c r="E377" s="1491"/>
      <c r="F377" s="1491"/>
      <c r="G377" s="1491"/>
      <c r="H377" s="1491"/>
      <c r="I377" s="1491"/>
      <c r="J377" s="1491"/>
      <c r="K377" s="1491"/>
      <c r="L377" s="1491"/>
      <c r="M377" s="1491"/>
      <c r="N377" s="1491"/>
      <c r="O377" s="1491"/>
      <c r="P377" s="1491"/>
      <c r="Q377" s="1491"/>
    </row>
    <row r="378" spans="1:17" ht="15.75" customHeight="1">
      <c r="A378" s="1491"/>
      <c r="B378" s="1491"/>
      <c r="C378" s="1491"/>
      <c r="D378" s="1491"/>
      <c r="E378" s="1491"/>
      <c r="F378" s="1491"/>
      <c r="G378" s="1491"/>
      <c r="H378" s="1491"/>
      <c r="I378" s="1491"/>
      <c r="J378" s="1491"/>
      <c r="K378" s="1491"/>
      <c r="L378" s="1491"/>
      <c r="M378" s="1491"/>
      <c r="N378" s="1491"/>
      <c r="O378" s="1491"/>
      <c r="P378" s="1491"/>
      <c r="Q378" s="1491"/>
    </row>
    <row r="379" spans="1:17" ht="15.75" customHeight="1">
      <c r="A379" s="1491"/>
      <c r="B379" s="1491"/>
      <c r="C379" s="1491"/>
      <c r="D379" s="1491"/>
      <c r="E379" s="1491"/>
      <c r="F379" s="1491"/>
      <c r="G379" s="1491"/>
      <c r="H379" s="1491"/>
      <c r="I379" s="1491"/>
      <c r="J379" s="1491"/>
      <c r="K379" s="1491"/>
      <c r="L379" s="1491"/>
      <c r="M379" s="1491"/>
      <c r="N379" s="1491"/>
      <c r="O379" s="1491"/>
      <c r="P379" s="1491"/>
      <c r="Q379" s="1491"/>
    </row>
    <row r="380" spans="1:17" ht="15.75" customHeight="1">
      <c r="A380" s="1491"/>
      <c r="B380" s="1491"/>
      <c r="C380" s="1491"/>
      <c r="D380" s="1491"/>
      <c r="E380" s="1491"/>
      <c r="F380" s="1491"/>
      <c r="G380" s="1491"/>
      <c r="H380" s="1491"/>
      <c r="I380" s="1491"/>
      <c r="J380" s="1491"/>
      <c r="K380" s="1491"/>
      <c r="L380" s="1491"/>
      <c r="M380" s="1491"/>
      <c r="N380" s="1491"/>
      <c r="O380" s="1491"/>
      <c r="P380" s="1491"/>
      <c r="Q380" s="1491"/>
    </row>
    <row r="381" spans="1:17" ht="15.75" customHeight="1">
      <c r="A381" s="1491"/>
      <c r="B381" s="1491"/>
      <c r="C381" s="1491"/>
      <c r="D381" s="1491"/>
      <c r="E381" s="1491"/>
      <c r="F381" s="1491"/>
      <c r="G381" s="1491"/>
      <c r="H381" s="1491"/>
      <c r="I381" s="1491"/>
      <c r="J381" s="1491"/>
      <c r="K381" s="1491"/>
      <c r="L381" s="1491"/>
      <c r="M381" s="1491"/>
      <c r="N381" s="1491"/>
      <c r="O381" s="1491"/>
      <c r="P381" s="1491"/>
      <c r="Q381" s="1491"/>
    </row>
    <row r="382" spans="1:17" ht="15.75" customHeight="1">
      <c r="A382" s="1491"/>
      <c r="B382" s="1491"/>
      <c r="C382" s="1491"/>
      <c r="D382" s="1491"/>
      <c r="E382" s="1491"/>
      <c r="F382" s="1491"/>
      <c r="G382" s="1491"/>
      <c r="H382" s="1491"/>
      <c r="I382" s="1491"/>
      <c r="J382" s="1491"/>
      <c r="K382" s="1491"/>
      <c r="L382" s="1491"/>
      <c r="M382" s="1491"/>
      <c r="N382" s="1491"/>
      <c r="O382" s="1491"/>
      <c r="P382" s="1491"/>
      <c r="Q382" s="1491"/>
    </row>
    <row r="383" spans="1:17" ht="15.75" customHeight="1">
      <c r="A383" s="1491"/>
      <c r="B383" s="1491"/>
      <c r="C383" s="1491"/>
      <c r="D383" s="1491"/>
      <c r="E383" s="1491"/>
      <c r="F383" s="1491"/>
      <c r="G383" s="1491"/>
      <c r="H383" s="1491"/>
      <c r="I383" s="1491"/>
      <c r="J383" s="1491"/>
      <c r="K383" s="1491"/>
      <c r="L383" s="1491"/>
      <c r="M383" s="1491"/>
      <c r="N383" s="1491"/>
      <c r="O383" s="1491"/>
      <c r="P383" s="1491"/>
      <c r="Q383" s="1491"/>
    </row>
    <row r="384" spans="1:17" ht="15.75" customHeight="1">
      <c r="A384" s="1491"/>
      <c r="B384" s="1491"/>
      <c r="C384" s="1491"/>
      <c r="D384" s="1491"/>
      <c r="E384" s="1491"/>
      <c r="F384" s="1491"/>
      <c r="G384" s="1491"/>
      <c r="H384" s="1491"/>
      <c r="I384" s="1491"/>
      <c r="J384" s="1491"/>
      <c r="K384" s="1491"/>
      <c r="L384" s="1491"/>
      <c r="M384" s="1491"/>
      <c r="N384" s="1491"/>
      <c r="O384" s="1491"/>
      <c r="P384" s="1491"/>
      <c r="Q384" s="1491"/>
    </row>
    <row r="385" spans="1:17" ht="15.75" customHeight="1">
      <c r="A385" s="1491"/>
      <c r="B385" s="1491"/>
      <c r="C385" s="1491"/>
      <c r="D385" s="1491"/>
      <c r="E385" s="1491"/>
      <c r="F385" s="1491"/>
      <c r="G385" s="1491"/>
      <c r="H385" s="1491"/>
      <c r="I385" s="1491"/>
      <c r="J385" s="1491"/>
      <c r="K385" s="1491"/>
      <c r="L385" s="1491"/>
      <c r="M385" s="1491"/>
      <c r="N385" s="1491"/>
      <c r="O385" s="1491"/>
      <c r="P385" s="1491"/>
      <c r="Q385" s="1491"/>
    </row>
    <row r="386" spans="1:17" ht="15.75" customHeight="1">
      <c r="A386" s="1491"/>
      <c r="B386" s="1491"/>
      <c r="C386" s="1491"/>
      <c r="D386" s="1491"/>
      <c r="E386" s="1491"/>
      <c r="F386" s="1491"/>
      <c r="G386" s="1491"/>
      <c r="H386" s="1491"/>
      <c r="I386" s="1491"/>
      <c r="J386" s="1491"/>
      <c r="K386" s="1491"/>
      <c r="L386" s="1491"/>
      <c r="M386" s="1491"/>
      <c r="N386" s="1491"/>
      <c r="O386" s="1491"/>
      <c r="P386" s="1491"/>
      <c r="Q386" s="1491"/>
    </row>
    <row r="387" spans="1:17" ht="15.75" customHeight="1">
      <c r="A387" s="1491"/>
      <c r="B387" s="1491"/>
      <c r="C387" s="1491"/>
      <c r="D387" s="1491"/>
      <c r="E387" s="1491"/>
      <c r="F387" s="1491"/>
      <c r="G387" s="1491"/>
      <c r="H387" s="1491"/>
      <c r="I387" s="1491"/>
      <c r="J387" s="1491"/>
      <c r="K387" s="1491"/>
      <c r="L387" s="1491"/>
      <c r="M387" s="1491"/>
      <c r="N387" s="1491"/>
      <c r="O387" s="1491"/>
      <c r="P387" s="1491"/>
      <c r="Q387" s="1491"/>
    </row>
    <row r="388" spans="1:17" ht="15.75" customHeight="1">
      <c r="A388" s="1491"/>
      <c r="B388" s="1491"/>
      <c r="C388" s="1491"/>
      <c r="D388" s="1491"/>
      <c r="E388" s="1491"/>
      <c r="F388" s="1491"/>
      <c r="G388" s="1491"/>
      <c r="H388" s="1491"/>
      <c r="I388" s="1491"/>
      <c r="J388" s="1491"/>
      <c r="K388" s="1491"/>
      <c r="L388" s="1491"/>
      <c r="M388" s="1491"/>
      <c r="N388" s="1491"/>
      <c r="O388" s="1491"/>
      <c r="P388" s="1491"/>
      <c r="Q388" s="1491"/>
    </row>
    <row r="389" spans="1:17" ht="15.75" customHeight="1">
      <c r="A389" s="1491"/>
      <c r="B389" s="1491"/>
      <c r="C389" s="1491"/>
      <c r="D389" s="1491"/>
      <c r="E389" s="1491"/>
      <c r="F389" s="1491"/>
      <c r="G389" s="1491"/>
      <c r="H389" s="1491"/>
      <c r="I389" s="1491"/>
      <c r="J389" s="1491"/>
      <c r="K389" s="1491"/>
      <c r="L389" s="1491"/>
      <c r="M389" s="1491"/>
      <c r="N389" s="1491"/>
      <c r="O389" s="1491"/>
      <c r="P389" s="1491"/>
      <c r="Q389" s="1491"/>
    </row>
    <row r="390" spans="1:17" ht="15.75" customHeight="1">
      <c r="A390" s="1491"/>
      <c r="B390" s="1491"/>
      <c r="C390" s="1491"/>
      <c r="D390" s="1491"/>
      <c r="E390" s="1491"/>
      <c r="F390" s="1491"/>
      <c r="G390" s="1491"/>
      <c r="H390" s="1491"/>
      <c r="I390" s="1491"/>
      <c r="J390" s="1491"/>
      <c r="K390" s="1491"/>
      <c r="L390" s="1491"/>
      <c r="M390" s="1491"/>
      <c r="N390" s="1491"/>
      <c r="O390" s="1491"/>
      <c r="P390" s="1491"/>
      <c r="Q390" s="1491"/>
    </row>
    <row r="391" spans="1:17" ht="15.75" customHeight="1">
      <c r="A391" s="1491"/>
      <c r="B391" s="1491"/>
      <c r="C391" s="1491"/>
      <c r="D391" s="1491"/>
      <c r="E391" s="1491"/>
      <c r="F391" s="1491"/>
      <c r="G391" s="1491"/>
      <c r="H391" s="1491"/>
      <c r="I391" s="1491"/>
      <c r="J391" s="1491"/>
      <c r="K391" s="1491"/>
      <c r="L391" s="1491"/>
      <c r="M391" s="1491"/>
      <c r="N391" s="1491"/>
      <c r="O391" s="1491"/>
      <c r="P391" s="1491"/>
      <c r="Q391" s="1491"/>
    </row>
    <row r="392" spans="1:17" ht="15.75" customHeight="1">
      <c r="A392" s="1491"/>
      <c r="B392" s="1491"/>
      <c r="C392" s="1491"/>
      <c r="D392" s="1491"/>
      <c r="E392" s="1491"/>
      <c r="F392" s="1491"/>
      <c r="G392" s="1491"/>
      <c r="H392" s="1491"/>
      <c r="I392" s="1491"/>
      <c r="J392" s="1491"/>
      <c r="K392" s="1491"/>
      <c r="L392" s="1491"/>
      <c r="M392" s="1491"/>
      <c r="N392" s="1491"/>
      <c r="O392" s="1491"/>
      <c r="P392" s="1491"/>
      <c r="Q392" s="1491"/>
    </row>
    <row r="393" spans="1:17" ht="15.75" customHeight="1">
      <c r="A393" s="1491"/>
      <c r="B393" s="1491"/>
      <c r="C393" s="1491"/>
      <c r="D393" s="1491"/>
      <c r="E393" s="1491"/>
      <c r="F393" s="1491"/>
      <c r="G393" s="1491"/>
      <c r="H393" s="1491"/>
      <c r="I393" s="1491"/>
      <c r="J393" s="1491"/>
      <c r="K393" s="1491"/>
      <c r="L393" s="1491"/>
      <c r="M393" s="1491"/>
      <c r="N393" s="1491"/>
      <c r="O393" s="1491"/>
      <c r="P393" s="1491"/>
      <c r="Q393" s="1491"/>
    </row>
    <row r="394" spans="1:17" ht="15.75" customHeight="1">
      <c r="A394" s="1491"/>
      <c r="B394" s="1491"/>
      <c r="C394" s="1491"/>
      <c r="D394" s="1491"/>
      <c r="E394" s="1491"/>
      <c r="F394" s="1491"/>
      <c r="G394" s="1491"/>
      <c r="H394" s="1491"/>
      <c r="I394" s="1491"/>
      <c r="J394" s="1491"/>
      <c r="K394" s="1491"/>
      <c r="L394" s="1491"/>
      <c r="M394" s="1491"/>
      <c r="N394" s="1491"/>
      <c r="O394" s="1491"/>
      <c r="P394" s="1491"/>
      <c r="Q394" s="1491"/>
    </row>
    <row r="395" spans="1:17" ht="15.75" customHeight="1">
      <c r="A395" s="1491"/>
      <c r="B395" s="1491"/>
      <c r="C395" s="1491"/>
      <c r="D395" s="1491"/>
      <c r="E395" s="1491"/>
      <c r="F395" s="1491"/>
      <c r="G395" s="1491"/>
      <c r="H395" s="1491"/>
      <c r="I395" s="1491"/>
      <c r="J395" s="1491"/>
      <c r="K395" s="1491"/>
      <c r="L395" s="1491"/>
      <c r="M395" s="1491"/>
      <c r="N395" s="1491"/>
      <c r="O395" s="1491"/>
      <c r="P395" s="1491"/>
      <c r="Q395" s="1491"/>
    </row>
    <row r="396" spans="1:17" ht="15.75" customHeight="1">
      <c r="A396" s="1491"/>
      <c r="B396" s="1491"/>
      <c r="C396" s="1491"/>
      <c r="D396" s="1491"/>
      <c r="E396" s="1491"/>
      <c r="F396" s="1491"/>
      <c r="G396" s="1491"/>
      <c r="H396" s="1491"/>
      <c r="I396" s="1491"/>
      <c r="J396" s="1491"/>
      <c r="K396" s="1491"/>
      <c r="L396" s="1491"/>
      <c r="M396" s="1491"/>
      <c r="N396" s="1491"/>
      <c r="O396" s="1491"/>
      <c r="P396" s="1491"/>
      <c r="Q396" s="1491"/>
    </row>
    <row r="397" spans="1:17" ht="15.75" customHeight="1">
      <c r="A397" s="1491"/>
      <c r="B397" s="1491"/>
      <c r="C397" s="1491"/>
      <c r="D397" s="1491"/>
      <c r="E397" s="1491"/>
      <c r="F397" s="1491"/>
      <c r="G397" s="1491"/>
      <c r="H397" s="1491"/>
      <c r="I397" s="1491"/>
      <c r="J397" s="1491"/>
      <c r="K397" s="1491"/>
      <c r="L397" s="1491"/>
      <c r="M397" s="1491"/>
      <c r="N397" s="1491"/>
      <c r="O397" s="1491"/>
      <c r="P397" s="1491"/>
      <c r="Q397" s="1491"/>
    </row>
    <row r="398" spans="1:17" ht="15.75" customHeight="1">
      <c r="A398" s="1491"/>
      <c r="B398" s="1491"/>
      <c r="C398" s="1491"/>
      <c r="D398" s="1491"/>
      <c r="E398" s="1491"/>
      <c r="F398" s="1491"/>
      <c r="G398" s="1491"/>
      <c r="H398" s="1491"/>
      <c r="I398" s="1491"/>
      <c r="J398" s="1491"/>
      <c r="K398" s="1491"/>
      <c r="L398" s="1491"/>
      <c r="M398" s="1491"/>
      <c r="N398" s="1491"/>
      <c r="O398" s="1491"/>
      <c r="P398" s="1491"/>
      <c r="Q398" s="1491"/>
    </row>
    <row r="399" spans="1:17" ht="15.75" customHeight="1">
      <c r="A399" s="1491"/>
      <c r="B399" s="1491"/>
      <c r="C399" s="1491"/>
      <c r="D399" s="1491"/>
      <c r="E399" s="1491"/>
      <c r="F399" s="1491"/>
      <c r="G399" s="1491"/>
      <c r="H399" s="1491"/>
      <c r="I399" s="1491"/>
      <c r="J399" s="1491"/>
      <c r="K399" s="1491"/>
      <c r="L399" s="1491"/>
      <c r="M399" s="1491"/>
      <c r="N399" s="1491"/>
      <c r="O399" s="1491"/>
      <c r="P399" s="1491"/>
      <c r="Q399" s="1491"/>
    </row>
    <row r="400" spans="1:17" ht="15.75" customHeight="1">
      <c r="A400" s="1491"/>
      <c r="B400" s="1491"/>
      <c r="C400" s="1491"/>
      <c r="D400" s="1491"/>
      <c r="E400" s="1491"/>
      <c r="F400" s="1491"/>
      <c r="G400" s="1491"/>
      <c r="H400" s="1491"/>
      <c r="I400" s="1491"/>
      <c r="J400" s="1491"/>
      <c r="K400" s="1491"/>
      <c r="L400" s="1491"/>
      <c r="M400" s="1491"/>
      <c r="N400" s="1491"/>
      <c r="O400" s="1491"/>
      <c r="P400" s="1491"/>
      <c r="Q400" s="1491"/>
    </row>
    <row r="401" spans="1:17" ht="15.75" customHeight="1">
      <c r="A401" s="1491"/>
      <c r="B401" s="1491"/>
      <c r="C401" s="1491"/>
      <c r="D401" s="1491"/>
      <c r="E401" s="1491"/>
      <c r="F401" s="1491"/>
      <c r="G401" s="1491"/>
      <c r="H401" s="1491"/>
      <c r="I401" s="1491"/>
      <c r="J401" s="1491"/>
      <c r="K401" s="1491"/>
      <c r="L401" s="1491"/>
      <c r="M401" s="1491"/>
      <c r="N401" s="1491"/>
      <c r="O401" s="1491"/>
      <c r="P401" s="1491"/>
      <c r="Q401" s="1491"/>
    </row>
    <row r="402" spans="1:17" ht="15.75" customHeight="1">
      <c r="A402" s="1491"/>
      <c r="B402" s="1491"/>
      <c r="C402" s="1491"/>
      <c r="D402" s="1491"/>
      <c r="E402" s="1491"/>
      <c r="F402" s="1491"/>
      <c r="G402" s="1491"/>
      <c r="H402" s="1491"/>
      <c r="I402" s="1491"/>
      <c r="J402" s="1491"/>
      <c r="K402" s="1491"/>
      <c r="L402" s="1491"/>
      <c r="M402" s="1491"/>
      <c r="N402" s="1491"/>
      <c r="O402" s="1491"/>
      <c r="P402" s="1491"/>
      <c r="Q402" s="1491"/>
    </row>
    <row r="403" spans="1:17" ht="15.75" customHeight="1">
      <c r="A403" s="1491"/>
      <c r="B403" s="1491"/>
      <c r="C403" s="1491"/>
      <c r="D403" s="1491"/>
      <c r="E403" s="1491"/>
      <c r="F403" s="1491"/>
      <c r="G403" s="1491"/>
      <c r="H403" s="1491"/>
      <c r="I403" s="1491"/>
      <c r="J403" s="1491"/>
      <c r="K403" s="1491"/>
      <c r="L403" s="1491"/>
      <c r="M403" s="1491"/>
      <c r="N403" s="1491"/>
      <c r="O403" s="1491"/>
      <c r="P403" s="1491"/>
      <c r="Q403" s="1491"/>
    </row>
    <row r="404" spans="1:17" ht="15.75" customHeight="1">
      <c r="A404" s="1491"/>
      <c r="B404" s="1491"/>
      <c r="C404" s="1491"/>
      <c r="D404" s="1491"/>
      <c r="E404" s="1491"/>
      <c r="F404" s="1491"/>
      <c r="G404" s="1491"/>
      <c r="H404" s="1491"/>
      <c r="I404" s="1491"/>
      <c r="J404" s="1491"/>
      <c r="K404" s="1491"/>
      <c r="L404" s="1491"/>
      <c r="M404" s="1491"/>
      <c r="N404" s="1491"/>
      <c r="O404" s="1491"/>
      <c r="P404" s="1491"/>
      <c r="Q404" s="1491"/>
    </row>
    <row r="405" spans="1:17" ht="15.75" customHeight="1">
      <c r="A405" s="1491"/>
      <c r="B405" s="1491"/>
      <c r="C405" s="1491"/>
      <c r="D405" s="1491"/>
      <c r="E405" s="1491"/>
      <c r="F405" s="1491"/>
      <c r="G405" s="1491"/>
      <c r="H405" s="1491"/>
      <c r="I405" s="1491"/>
      <c r="J405" s="1491"/>
      <c r="K405" s="1491"/>
      <c r="L405" s="1491"/>
      <c r="M405" s="1491"/>
      <c r="N405" s="1491"/>
      <c r="O405" s="1491"/>
      <c r="P405" s="1491"/>
      <c r="Q405" s="1491"/>
    </row>
    <row r="406" spans="1:17" ht="15.75" customHeight="1">
      <c r="A406" s="1491"/>
      <c r="B406" s="1491"/>
      <c r="C406" s="1491"/>
      <c r="D406" s="1491"/>
      <c r="E406" s="1491"/>
      <c r="F406" s="1491"/>
      <c r="G406" s="1491"/>
      <c r="H406" s="1491"/>
      <c r="I406" s="1491"/>
      <c r="J406" s="1491"/>
      <c r="K406" s="1491"/>
      <c r="L406" s="1491"/>
      <c r="M406" s="1491"/>
      <c r="N406" s="1491"/>
      <c r="O406" s="1491"/>
      <c r="P406" s="1491"/>
      <c r="Q406" s="1491"/>
    </row>
    <row r="407" spans="1:17" ht="15.75" customHeight="1">
      <c r="A407" s="1491"/>
      <c r="B407" s="1491"/>
      <c r="C407" s="1491"/>
      <c r="D407" s="1491"/>
      <c r="E407" s="1491"/>
      <c r="F407" s="1491"/>
      <c r="G407" s="1491"/>
      <c r="H407" s="1491"/>
      <c r="I407" s="1491"/>
      <c r="J407" s="1491"/>
      <c r="K407" s="1491"/>
      <c r="L407" s="1491"/>
      <c r="M407" s="1491"/>
      <c r="N407" s="1491"/>
      <c r="O407" s="1491"/>
      <c r="P407" s="1491"/>
      <c r="Q407" s="1491"/>
    </row>
    <row r="408" spans="1:17" ht="15.75" customHeight="1">
      <c r="A408" s="1491"/>
      <c r="B408" s="1491"/>
      <c r="C408" s="1491"/>
      <c r="D408" s="1491"/>
      <c r="E408" s="1491"/>
      <c r="F408" s="1491"/>
      <c r="G408" s="1491"/>
      <c r="H408" s="1491"/>
      <c r="I408" s="1491"/>
      <c r="J408" s="1491"/>
      <c r="K408" s="1491"/>
      <c r="L408" s="1491"/>
      <c r="M408" s="1491"/>
      <c r="N408" s="1491"/>
      <c r="O408" s="1491"/>
      <c r="P408" s="1491"/>
      <c r="Q408" s="1491"/>
    </row>
    <row r="409" spans="1:17" ht="15.75" customHeight="1">
      <c r="A409" s="1491"/>
      <c r="B409" s="1491"/>
      <c r="C409" s="1491"/>
      <c r="D409" s="1491"/>
      <c r="E409" s="1491"/>
      <c r="F409" s="1491"/>
      <c r="G409" s="1491"/>
      <c r="H409" s="1491"/>
      <c r="I409" s="1491"/>
      <c r="J409" s="1491"/>
      <c r="K409" s="1491"/>
      <c r="L409" s="1491"/>
      <c r="M409" s="1491"/>
      <c r="N409" s="1491"/>
      <c r="O409" s="1491"/>
      <c r="P409" s="1491"/>
      <c r="Q409" s="1491"/>
    </row>
    <row r="410" spans="1:17" ht="15.75" customHeight="1">
      <c r="A410" s="1491"/>
      <c r="B410" s="1491"/>
      <c r="C410" s="1491"/>
      <c r="D410" s="1491"/>
      <c r="E410" s="1491"/>
      <c r="F410" s="1491"/>
      <c r="G410" s="1491"/>
      <c r="H410" s="1491"/>
      <c r="I410" s="1491"/>
      <c r="J410" s="1491"/>
      <c r="K410" s="1491"/>
      <c r="L410" s="1491"/>
      <c r="M410" s="1491"/>
      <c r="N410" s="1491"/>
      <c r="O410" s="1491"/>
      <c r="P410" s="1491"/>
      <c r="Q410" s="1491"/>
    </row>
    <row r="411" spans="1:17" ht="15.75" customHeight="1">
      <c r="A411" s="1491"/>
      <c r="B411" s="1491"/>
      <c r="C411" s="1491"/>
      <c r="D411" s="1491"/>
      <c r="E411" s="1491"/>
      <c r="F411" s="1491"/>
      <c r="G411" s="1491"/>
      <c r="H411" s="1491"/>
      <c r="I411" s="1491"/>
      <c r="J411" s="1491"/>
      <c r="K411" s="1491"/>
      <c r="L411" s="1491"/>
      <c r="M411" s="1491"/>
      <c r="N411" s="1491"/>
      <c r="O411" s="1491"/>
      <c r="P411" s="1491"/>
      <c r="Q411" s="1491"/>
    </row>
    <row r="412" spans="1:17" ht="15.75" customHeight="1">
      <c r="A412" s="1491"/>
      <c r="B412" s="1491"/>
      <c r="C412" s="1491"/>
      <c r="D412" s="1491"/>
      <c r="E412" s="1491"/>
      <c r="F412" s="1491"/>
      <c r="G412" s="1491"/>
      <c r="H412" s="1491"/>
      <c r="I412" s="1491"/>
      <c r="J412" s="1491"/>
      <c r="K412" s="1491"/>
      <c r="L412" s="1491"/>
      <c r="M412" s="1491"/>
      <c r="N412" s="1491"/>
      <c r="O412" s="1491"/>
      <c r="P412" s="1491"/>
      <c r="Q412" s="1491"/>
    </row>
    <row r="413" spans="1:17" ht="15.75" customHeight="1">
      <c r="A413" s="1491"/>
      <c r="B413" s="1491"/>
      <c r="C413" s="1491"/>
      <c r="D413" s="1491"/>
      <c r="E413" s="1491"/>
      <c r="F413" s="1491"/>
      <c r="G413" s="1491"/>
      <c r="H413" s="1491"/>
      <c r="I413" s="1491"/>
      <c r="J413" s="1491"/>
      <c r="K413" s="1491"/>
      <c r="L413" s="1491"/>
      <c r="M413" s="1491"/>
      <c r="N413" s="1491"/>
      <c r="O413" s="1491"/>
      <c r="P413" s="1491"/>
      <c r="Q413" s="1491"/>
    </row>
    <row r="414" spans="1:17" ht="15.75" customHeight="1">
      <c r="A414" s="1491"/>
      <c r="B414" s="1491"/>
      <c r="C414" s="1491"/>
      <c r="D414" s="1491"/>
      <c r="E414" s="1491"/>
      <c r="F414" s="1491"/>
      <c r="G414" s="1491"/>
      <c r="H414" s="1491"/>
      <c r="I414" s="1491"/>
      <c r="J414" s="1491"/>
      <c r="K414" s="1491"/>
      <c r="L414" s="1491"/>
      <c r="M414" s="1491"/>
      <c r="N414" s="1491"/>
      <c r="O414" s="1491"/>
      <c r="P414" s="1491"/>
      <c r="Q414" s="1491"/>
    </row>
    <row r="415" spans="1:17" ht="15.75" customHeight="1">
      <c r="A415" s="1491"/>
      <c r="B415" s="1491"/>
      <c r="C415" s="1491"/>
      <c r="D415" s="1491"/>
      <c r="E415" s="1491"/>
      <c r="F415" s="1491"/>
      <c r="G415" s="1491"/>
      <c r="H415" s="1491"/>
      <c r="I415" s="1491"/>
      <c r="J415" s="1491"/>
      <c r="K415" s="1491"/>
      <c r="L415" s="1491"/>
      <c r="M415" s="1491"/>
      <c r="N415" s="1491"/>
      <c r="O415" s="1491"/>
      <c r="P415" s="1491"/>
      <c r="Q415" s="1491"/>
    </row>
    <row r="416" spans="1:17" ht="15.75" customHeight="1">
      <c r="A416" s="1491"/>
      <c r="B416" s="1491"/>
      <c r="C416" s="1491"/>
      <c r="D416" s="1491"/>
      <c r="E416" s="1491"/>
      <c r="F416" s="1491"/>
      <c r="G416" s="1491"/>
      <c r="H416" s="1491"/>
      <c r="I416" s="1491"/>
      <c r="J416" s="1491"/>
      <c r="K416" s="1491"/>
      <c r="L416" s="1491"/>
      <c r="M416" s="1491"/>
      <c r="N416" s="1491"/>
      <c r="O416" s="1491"/>
      <c r="P416" s="1491"/>
      <c r="Q416" s="1491"/>
    </row>
    <row r="417" spans="1:17" ht="15.75" customHeight="1">
      <c r="A417" s="1491"/>
      <c r="B417" s="1491"/>
      <c r="C417" s="1491"/>
      <c r="D417" s="1491"/>
      <c r="E417" s="1491"/>
      <c r="F417" s="1491"/>
      <c r="G417" s="1491"/>
      <c r="H417" s="1491"/>
      <c r="I417" s="1491"/>
      <c r="J417" s="1491"/>
      <c r="K417" s="1491"/>
      <c r="L417" s="1491"/>
      <c r="M417" s="1491"/>
      <c r="N417" s="1491"/>
      <c r="O417" s="1491"/>
      <c r="P417" s="1491"/>
      <c r="Q417" s="1491"/>
    </row>
    <row r="418" spans="1:17" ht="15.75" customHeight="1">
      <c r="A418" s="1491"/>
      <c r="B418" s="1491"/>
      <c r="C418" s="1491"/>
      <c r="D418" s="1491"/>
      <c r="E418" s="1491"/>
      <c r="F418" s="1491"/>
      <c r="G418" s="1491"/>
      <c r="H418" s="1491"/>
      <c r="I418" s="1491"/>
      <c r="J418" s="1491"/>
      <c r="K418" s="1491"/>
      <c r="L418" s="1491"/>
      <c r="M418" s="1491"/>
      <c r="N418" s="1491"/>
      <c r="O418" s="1491"/>
      <c r="P418" s="1491"/>
      <c r="Q418" s="1491"/>
    </row>
    <row r="419" spans="1:17" ht="15.75" customHeight="1">
      <c r="A419" s="1491"/>
      <c r="B419" s="1491"/>
      <c r="C419" s="1491"/>
      <c r="D419" s="1491"/>
      <c r="E419" s="1491"/>
      <c r="F419" s="1491"/>
      <c r="G419" s="1491"/>
      <c r="H419" s="1491"/>
      <c r="I419" s="1491"/>
      <c r="J419" s="1491"/>
      <c r="K419" s="1491"/>
      <c r="L419" s="1491"/>
      <c r="M419" s="1491"/>
      <c r="N419" s="1491"/>
      <c r="O419" s="1491"/>
      <c r="P419" s="1491"/>
      <c r="Q419" s="1491"/>
    </row>
    <row r="420" spans="1:17" ht="15.75" customHeight="1">
      <c r="A420" s="1491"/>
      <c r="B420" s="1491"/>
      <c r="C420" s="1491"/>
      <c r="D420" s="1491"/>
      <c r="E420" s="1491"/>
      <c r="F420" s="1491"/>
      <c r="G420" s="1491"/>
      <c r="H420" s="1491"/>
      <c r="I420" s="1491"/>
      <c r="J420" s="1491"/>
      <c r="K420" s="1491"/>
      <c r="L420" s="1491"/>
      <c r="M420" s="1491"/>
      <c r="N420" s="1491"/>
      <c r="O420" s="1491"/>
      <c r="P420" s="1491"/>
      <c r="Q420" s="1491"/>
    </row>
    <row r="421" spans="1:17" ht="15.75" customHeight="1">
      <c r="A421" s="1491"/>
      <c r="B421" s="1491"/>
      <c r="C421" s="1491"/>
      <c r="D421" s="1491"/>
      <c r="E421" s="1491"/>
      <c r="F421" s="1491"/>
      <c r="G421" s="1491"/>
      <c r="H421" s="1491"/>
      <c r="I421" s="1491"/>
      <c r="J421" s="1491"/>
      <c r="K421" s="1491"/>
      <c r="L421" s="1491"/>
      <c r="M421" s="1491"/>
      <c r="N421" s="1491"/>
      <c r="O421" s="1491"/>
      <c r="P421" s="1491"/>
      <c r="Q421" s="1491"/>
    </row>
    <row r="422" spans="1:17" ht="15.75" customHeight="1">
      <c r="A422" s="1491"/>
      <c r="B422" s="1491"/>
      <c r="C422" s="1491"/>
      <c r="D422" s="1491"/>
      <c r="E422" s="1491"/>
      <c r="F422" s="1491"/>
      <c r="G422" s="1491"/>
      <c r="H422" s="1491"/>
      <c r="I422" s="1491"/>
      <c r="J422" s="1491"/>
      <c r="K422" s="1491"/>
      <c r="L422" s="1491"/>
      <c r="M422" s="1491"/>
      <c r="N422" s="1491"/>
      <c r="O422" s="1491"/>
      <c r="P422" s="1491"/>
      <c r="Q422" s="1491"/>
    </row>
    <row r="423" spans="1:17" ht="15.75" customHeight="1">
      <c r="A423" s="1491"/>
      <c r="B423" s="1491"/>
      <c r="C423" s="1491"/>
      <c r="D423" s="1491"/>
      <c r="E423" s="1491"/>
      <c r="F423" s="1491"/>
      <c r="G423" s="1491"/>
      <c r="H423" s="1491"/>
      <c r="I423" s="1491"/>
      <c r="J423" s="1491"/>
      <c r="K423" s="1491"/>
      <c r="L423" s="1491"/>
      <c r="M423" s="1491"/>
      <c r="N423" s="1491"/>
      <c r="O423" s="1491"/>
      <c r="P423" s="1491"/>
      <c r="Q423" s="1491"/>
    </row>
    <row r="424" spans="1:17" ht="15.75" customHeight="1">
      <c r="A424" s="1491"/>
      <c r="B424" s="1491"/>
      <c r="C424" s="1491"/>
      <c r="D424" s="1491"/>
      <c r="E424" s="1491"/>
      <c r="F424" s="1491"/>
      <c r="G424" s="1491"/>
      <c r="H424" s="1491"/>
      <c r="I424" s="1491"/>
      <c r="J424" s="1491"/>
      <c r="K424" s="1491"/>
      <c r="L424" s="1491"/>
      <c r="M424" s="1491"/>
      <c r="N424" s="1491"/>
      <c r="O424" s="1491"/>
      <c r="P424" s="1491"/>
      <c r="Q424" s="1491"/>
    </row>
    <row r="425" spans="1:17" ht="15.75" customHeight="1">
      <c r="A425" s="1491"/>
      <c r="B425" s="1491"/>
      <c r="C425" s="1491"/>
      <c r="D425" s="1491"/>
      <c r="E425" s="1491"/>
      <c r="F425" s="1491"/>
      <c r="G425" s="1491"/>
      <c r="H425" s="1491"/>
      <c r="I425" s="1491"/>
      <c r="J425" s="1491"/>
      <c r="K425" s="1491"/>
      <c r="L425" s="1491"/>
      <c r="M425" s="1491"/>
      <c r="N425" s="1491"/>
      <c r="O425" s="1491"/>
      <c r="P425" s="1491"/>
      <c r="Q425" s="1491"/>
    </row>
    <row r="426" spans="1:17" ht="15.75" customHeight="1">
      <c r="A426" s="1491"/>
      <c r="B426" s="1491"/>
      <c r="C426" s="1491"/>
      <c r="D426" s="1491"/>
      <c r="E426" s="1491"/>
      <c r="F426" s="1491"/>
      <c r="G426" s="1491"/>
      <c r="H426" s="1491"/>
      <c r="I426" s="1491"/>
      <c r="J426" s="1491"/>
      <c r="K426" s="1491"/>
      <c r="L426" s="1491"/>
      <c r="M426" s="1491"/>
      <c r="N426" s="1491"/>
      <c r="O426" s="1491"/>
      <c r="P426" s="1491"/>
      <c r="Q426" s="1491"/>
    </row>
    <row r="427" spans="1:17" ht="15.75" customHeight="1">
      <c r="A427" s="1491"/>
      <c r="B427" s="1491"/>
      <c r="C427" s="1491"/>
      <c r="D427" s="1491"/>
      <c r="E427" s="1491"/>
      <c r="F427" s="1491"/>
      <c r="G427" s="1491"/>
      <c r="H427" s="1491"/>
      <c r="I427" s="1491"/>
      <c r="J427" s="1491"/>
      <c r="K427" s="1491"/>
      <c r="L427" s="1491"/>
      <c r="M427" s="1491"/>
      <c r="N427" s="1491"/>
      <c r="O427" s="1491"/>
      <c r="P427" s="1491"/>
      <c r="Q427" s="1491"/>
    </row>
    <row r="428" spans="1:17" ht="15.75" customHeight="1">
      <c r="A428" s="1491"/>
      <c r="B428" s="1491"/>
      <c r="C428" s="1491"/>
      <c r="D428" s="1491"/>
      <c r="E428" s="1491"/>
      <c r="F428" s="1491"/>
      <c r="G428" s="1491"/>
      <c r="H428" s="1491"/>
      <c r="I428" s="1491"/>
      <c r="J428" s="1491"/>
      <c r="K428" s="1491"/>
      <c r="L428" s="1491"/>
      <c r="M428" s="1491"/>
      <c r="N428" s="1491"/>
      <c r="O428" s="1491"/>
      <c r="P428" s="1491"/>
      <c r="Q428" s="1491"/>
    </row>
    <row r="429" spans="1:17" ht="15.75" customHeight="1">
      <c r="A429" s="1491"/>
      <c r="B429" s="1491"/>
      <c r="C429" s="1491"/>
      <c r="D429" s="1491"/>
      <c r="E429" s="1491"/>
      <c r="F429" s="1491"/>
      <c r="G429" s="1491"/>
      <c r="H429" s="1491"/>
      <c r="I429" s="1491"/>
      <c r="J429" s="1491"/>
      <c r="K429" s="1491"/>
      <c r="L429" s="1491"/>
      <c r="M429" s="1491"/>
      <c r="N429" s="1491"/>
      <c r="O429" s="1491"/>
      <c r="P429" s="1491"/>
      <c r="Q429" s="1491"/>
    </row>
    <row r="430" spans="1:17" ht="15.75" customHeight="1">
      <c r="A430" s="1491"/>
      <c r="B430" s="1491"/>
      <c r="C430" s="1491"/>
      <c r="D430" s="1491"/>
      <c r="E430" s="1491"/>
      <c r="F430" s="1491"/>
      <c r="G430" s="1491"/>
      <c r="H430" s="1491"/>
      <c r="I430" s="1491"/>
      <c r="J430" s="1491"/>
      <c r="K430" s="1491"/>
      <c r="L430" s="1491"/>
      <c r="M430" s="1491"/>
      <c r="N430" s="1491"/>
      <c r="O430" s="1491"/>
      <c r="P430" s="1491"/>
      <c r="Q430" s="1491"/>
    </row>
    <row r="431" spans="1:17" ht="15.75" customHeight="1">
      <c r="A431" s="1491"/>
      <c r="B431" s="1491"/>
      <c r="C431" s="1491"/>
      <c r="D431" s="1491"/>
      <c r="E431" s="1491"/>
      <c r="F431" s="1491"/>
      <c r="G431" s="1491"/>
      <c r="H431" s="1491"/>
      <c r="I431" s="1491"/>
      <c r="J431" s="1491"/>
      <c r="K431" s="1491"/>
      <c r="L431" s="1491"/>
      <c r="M431" s="1491"/>
      <c r="N431" s="1491"/>
      <c r="O431" s="1491"/>
      <c r="P431" s="1491"/>
      <c r="Q431" s="1491"/>
    </row>
    <row r="432" spans="1:17" ht="15.75" customHeight="1">
      <c r="A432" s="1491"/>
      <c r="B432" s="1491"/>
      <c r="C432" s="1491"/>
      <c r="D432" s="1491"/>
      <c r="E432" s="1491"/>
      <c r="F432" s="1491"/>
      <c r="G432" s="1491"/>
      <c r="H432" s="1491"/>
      <c r="I432" s="1491"/>
      <c r="J432" s="1491"/>
      <c r="K432" s="1491"/>
      <c r="L432" s="1491"/>
      <c r="M432" s="1491"/>
      <c r="N432" s="1491"/>
      <c r="O432" s="1491"/>
      <c r="P432" s="1491"/>
      <c r="Q432" s="1491"/>
    </row>
    <row r="433" spans="1:17" ht="15.75" customHeight="1">
      <c r="A433" s="1491"/>
      <c r="B433" s="1491"/>
      <c r="C433" s="1491"/>
      <c r="D433" s="1491"/>
      <c r="E433" s="1491"/>
      <c r="F433" s="1491"/>
      <c r="G433" s="1491"/>
      <c r="H433" s="1491"/>
      <c r="I433" s="1491"/>
      <c r="J433" s="1491"/>
      <c r="K433" s="1491"/>
      <c r="L433" s="1491"/>
      <c r="M433" s="1491"/>
      <c r="N433" s="1491"/>
      <c r="O433" s="1491"/>
      <c r="P433" s="1491"/>
      <c r="Q433" s="1491"/>
    </row>
    <row r="434" spans="1:17" ht="15.75" customHeight="1">
      <c r="A434" s="1491"/>
      <c r="B434" s="1491"/>
      <c r="C434" s="1491"/>
      <c r="D434" s="1491"/>
      <c r="E434" s="1491"/>
      <c r="F434" s="1491"/>
      <c r="G434" s="1491"/>
      <c r="H434" s="1491"/>
      <c r="I434" s="1491"/>
      <c r="J434" s="1491"/>
      <c r="K434" s="1491"/>
      <c r="L434" s="1491"/>
      <c r="M434" s="1491"/>
      <c r="N434" s="1491"/>
      <c r="O434" s="1491"/>
      <c r="P434" s="1491"/>
      <c r="Q434" s="1491"/>
    </row>
    <row r="435" spans="1:17" ht="15.75" customHeight="1">
      <c r="A435" s="1491"/>
      <c r="B435" s="1491"/>
      <c r="C435" s="1491"/>
      <c r="D435" s="1491"/>
      <c r="E435" s="1491"/>
      <c r="F435" s="1491"/>
      <c r="G435" s="1491"/>
      <c r="H435" s="1491"/>
      <c r="I435" s="1491"/>
      <c r="J435" s="1491"/>
      <c r="K435" s="1491"/>
      <c r="L435" s="1491"/>
      <c r="M435" s="1491"/>
      <c r="N435" s="1491"/>
      <c r="O435" s="1491"/>
      <c r="P435" s="1491"/>
      <c r="Q435" s="1491"/>
    </row>
    <row r="436" spans="1:17" ht="15.75" customHeight="1">
      <c r="A436" s="1491"/>
      <c r="B436" s="1491"/>
      <c r="C436" s="1491"/>
      <c r="D436" s="1491"/>
      <c r="E436" s="1491"/>
      <c r="F436" s="1491"/>
      <c r="G436" s="1491"/>
      <c r="H436" s="1491"/>
      <c r="I436" s="1491"/>
      <c r="J436" s="1491"/>
      <c r="K436" s="1491"/>
      <c r="L436" s="1491"/>
      <c r="M436" s="1491"/>
      <c r="N436" s="1491"/>
      <c r="O436" s="1491"/>
      <c r="P436" s="1491"/>
      <c r="Q436" s="1491"/>
    </row>
    <row r="437" spans="1:17" ht="15.75" customHeight="1">
      <c r="A437" s="1491"/>
      <c r="B437" s="1491"/>
      <c r="C437" s="1491"/>
      <c r="D437" s="1491"/>
      <c r="E437" s="1491"/>
      <c r="F437" s="1491"/>
      <c r="G437" s="1491"/>
      <c r="H437" s="1491"/>
      <c r="I437" s="1491"/>
      <c r="J437" s="1491"/>
      <c r="K437" s="1491"/>
      <c r="L437" s="1491"/>
      <c r="M437" s="1491"/>
      <c r="N437" s="1491"/>
      <c r="O437" s="1491"/>
      <c r="P437" s="1491"/>
      <c r="Q437" s="1491"/>
    </row>
    <row r="438" spans="1:17" ht="15.75" customHeight="1">
      <c r="A438" s="1491"/>
      <c r="B438" s="1491"/>
      <c r="C438" s="1491"/>
      <c r="D438" s="1491"/>
      <c r="E438" s="1491"/>
      <c r="F438" s="1491"/>
      <c r="G438" s="1491"/>
      <c r="H438" s="1491"/>
      <c r="I438" s="1491"/>
      <c r="J438" s="1491"/>
      <c r="K438" s="1491"/>
      <c r="L438" s="1491"/>
      <c r="M438" s="1491"/>
      <c r="N438" s="1491"/>
      <c r="O438" s="1491"/>
      <c r="P438" s="1491"/>
      <c r="Q438" s="1491"/>
    </row>
    <row r="439" spans="1:17" ht="15.75" customHeight="1">
      <c r="A439" s="1491"/>
      <c r="B439" s="1491"/>
      <c r="C439" s="1491"/>
      <c r="D439" s="1491"/>
      <c r="E439" s="1491"/>
      <c r="F439" s="1491"/>
      <c r="G439" s="1491"/>
      <c r="H439" s="1491"/>
      <c r="I439" s="1491"/>
      <c r="J439" s="1491"/>
      <c r="K439" s="1491"/>
      <c r="L439" s="1491"/>
      <c r="M439" s="1491"/>
      <c r="N439" s="1491"/>
      <c r="O439" s="1491"/>
      <c r="P439" s="1491"/>
      <c r="Q439" s="1491"/>
    </row>
    <row r="440" spans="1:17" ht="15.75" customHeight="1">
      <c r="A440" s="1491"/>
      <c r="B440" s="1491"/>
      <c r="C440" s="1491"/>
      <c r="D440" s="1491"/>
      <c r="E440" s="1491"/>
      <c r="F440" s="1491"/>
      <c r="G440" s="1491"/>
      <c r="H440" s="1491"/>
      <c r="I440" s="1491"/>
      <c r="J440" s="1491"/>
      <c r="K440" s="1491"/>
      <c r="L440" s="1491"/>
      <c r="M440" s="1491"/>
      <c r="N440" s="1491"/>
      <c r="O440" s="1491"/>
      <c r="P440" s="1491"/>
      <c r="Q440" s="1491"/>
    </row>
    <row r="441" spans="1:17" ht="15.75" customHeight="1">
      <c r="A441" s="1491"/>
      <c r="B441" s="1491"/>
      <c r="C441" s="1491"/>
      <c r="D441" s="1491"/>
      <c r="E441" s="1491"/>
      <c r="F441" s="1491"/>
      <c r="G441" s="1491"/>
      <c r="H441" s="1491"/>
      <c r="I441" s="1491"/>
      <c r="J441" s="1491"/>
      <c r="K441" s="1491"/>
      <c r="L441" s="1491"/>
      <c r="M441" s="1491"/>
      <c r="N441" s="1491"/>
      <c r="O441" s="1491"/>
      <c r="P441" s="1491"/>
      <c r="Q441" s="1491"/>
    </row>
    <row r="442" spans="1:17" ht="15.75" customHeight="1">
      <c r="A442" s="1491"/>
      <c r="B442" s="1491"/>
      <c r="C442" s="1491"/>
      <c r="D442" s="1491"/>
      <c r="E442" s="1491"/>
      <c r="F442" s="1491"/>
      <c r="G442" s="1491"/>
      <c r="H442" s="1491"/>
      <c r="I442" s="1491"/>
      <c r="J442" s="1491"/>
      <c r="K442" s="1491"/>
      <c r="L442" s="1491"/>
      <c r="M442" s="1491"/>
      <c r="N442" s="1491"/>
      <c r="O442" s="1491"/>
      <c r="P442" s="1491"/>
      <c r="Q442" s="1491"/>
    </row>
    <row r="443" spans="1:17" ht="15.75" customHeight="1">
      <c r="A443" s="1491"/>
      <c r="B443" s="1491"/>
      <c r="C443" s="1491"/>
      <c r="D443" s="1491"/>
      <c r="E443" s="1491"/>
      <c r="F443" s="1491"/>
      <c r="G443" s="1491"/>
      <c r="H443" s="1491"/>
      <c r="I443" s="1491"/>
      <c r="J443" s="1491"/>
      <c r="K443" s="1491"/>
      <c r="L443" s="1491"/>
      <c r="M443" s="1491"/>
      <c r="N443" s="1491"/>
      <c r="O443" s="1491"/>
      <c r="P443" s="1491"/>
      <c r="Q443" s="1491"/>
    </row>
    <row r="444" spans="1:17" ht="15.75" customHeight="1">
      <c r="A444" s="1491"/>
      <c r="B444" s="1491"/>
      <c r="C444" s="1491"/>
      <c r="D444" s="1491"/>
      <c r="E444" s="1491"/>
      <c r="F444" s="1491"/>
      <c r="G444" s="1491"/>
      <c r="H444" s="1491"/>
      <c r="I444" s="1491"/>
      <c r="J444" s="1491"/>
      <c r="K444" s="1491"/>
      <c r="L444" s="1491"/>
      <c r="M444" s="1491"/>
      <c r="N444" s="1491"/>
      <c r="O444" s="1491"/>
      <c r="P444" s="1491"/>
      <c r="Q444" s="1491"/>
    </row>
    <row r="445" spans="1:17" ht="15.75" customHeight="1">
      <c r="A445" s="1491"/>
      <c r="B445" s="1491"/>
      <c r="C445" s="1491"/>
      <c r="D445" s="1491"/>
      <c r="E445" s="1491"/>
      <c r="F445" s="1491"/>
      <c r="G445" s="1491"/>
      <c r="H445" s="1491"/>
      <c r="I445" s="1491"/>
      <c r="J445" s="1491"/>
      <c r="K445" s="1491"/>
      <c r="L445" s="1491"/>
      <c r="M445" s="1491"/>
      <c r="N445" s="1491"/>
      <c r="O445" s="1491"/>
      <c r="P445" s="1491"/>
      <c r="Q445" s="1491"/>
    </row>
    <row r="446" spans="1:17" ht="15.75" customHeight="1">
      <c r="A446" s="1491"/>
      <c r="B446" s="1491"/>
      <c r="C446" s="1491"/>
      <c r="D446" s="1491"/>
      <c r="E446" s="1491"/>
      <c r="F446" s="1491"/>
      <c r="G446" s="1491"/>
      <c r="H446" s="1491"/>
      <c r="I446" s="1491"/>
      <c r="J446" s="1491"/>
      <c r="K446" s="1491"/>
      <c r="L446" s="1491"/>
      <c r="M446" s="1491"/>
      <c r="N446" s="1491"/>
      <c r="O446" s="1491"/>
      <c r="P446" s="1491"/>
      <c r="Q446" s="1491"/>
    </row>
    <row r="447" spans="1:17" ht="15.75" customHeight="1">
      <c r="A447" s="1491"/>
      <c r="B447" s="1491"/>
      <c r="C447" s="1491"/>
      <c r="D447" s="1491"/>
      <c r="E447" s="1491"/>
      <c r="F447" s="1491"/>
      <c r="G447" s="1491"/>
      <c r="H447" s="1491"/>
      <c r="I447" s="1491"/>
      <c r="J447" s="1491"/>
      <c r="K447" s="1491"/>
      <c r="L447" s="1491"/>
      <c r="M447" s="1491"/>
      <c r="N447" s="1491"/>
      <c r="O447" s="1491"/>
      <c r="P447" s="1491"/>
      <c r="Q447" s="1491"/>
    </row>
    <row r="448" spans="1:17" ht="15.75" customHeight="1">
      <c r="A448" s="1491"/>
      <c r="B448" s="1491"/>
      <c r="C448" s="1491"/>
      <c r="D448" s="1491"/>
      <c r="E448" s="1491"/>
      <c r="F448" s="1491"/>
      <c r="G448" s="1491"/>
      <c r="H448" s="1491"/>
      <c r="I448" s="1491"/>
      <c r="J448" s="1491"/>
      <c r="K448" s="1491"/>
      <c r="L448" s="1491"/>
      <c r="M448" s="1491"/>
      <c r="N448" s="1491"/>
      <c r="O448" s="1491"/>
      <c r="P448" s="1491"/>
      <c r="Q448" s="1491"/>
    </row>
    <row r="449" spans="1:17" ht="15.75" customHeight="1">
      <c r="A449" s="1491"/>
      <c r="B449" s="1491"/>
      <c r="C449" s="1491"/>
      <c r="D449" s="1491"/>
      <c r="E449" s="1491"/>
      <c r="F449" s="1491"/>
      <c r="G449" s="1491"/>
      <c r="H449" s="1491"/>
      <c r="I449" s="1491"/>
      <c r="J449" s="1491"/>
      <c r="K449" s="1491"/>
      <c r="L449" s="1491"/>
      <c r="M449" s="1491"/>
      <c r="N449" s="1491"/>
      <c r="O449" s="1491"/>
      <c r="P449" s="1491"/>
      <c r="Q449" s="1491"/>
    </row>
    <row r="450" spans="1:17" ht="15.75" customHeight="1">
      <c r="A450" s="1491"/>
      <c r="B450" s="1491"/>
      <c r="C450" s="1491"/>
      <c r="D450" s="1491"/>
      <c r="E450" s="1491"/>
      <c r="F450" s="1491"/>
      <c r="G450" s="1491"/>
      <c r="H450" s="1491"/>
      <c r="I450" s="1491"/>
      <c r="J450" s="1491"/>
      <c r="K450" s="1491"/>
      <c r="L450" s="1491"/>
      <c r="M450" s="1491"/>
      <c r="N450" s="1491"/>
      <c r="O450" s="1491"/>
      <c r="P450" s="1491"/>
      <c r="Q450" s="1491"/>
    </row>
    <row r="451" spans="1:17" ht="15.75" customHeight="1">
      <c r="A451" s="1491"/>
      <c r="B451" s="1491"/>
      <c r="C451" s="1491"/>
      <c r="D451" s="1491"/>
      <c r="E451" s="1491"/>
      <c r="F451" s="1491"/>
      <c r="G451" s="1491"/>
      <c r="H451" s="1491"/>
      <c r="I451" s="1491"/>
      <c r="J451" s="1491"/>
      <c r="K451" s="1491"/>
      <c r="L451" s="1491"/>
      <c r="M451" s="1491"/>
      <c r="N451" s="1491"/>
      <c r="O451" s="1491"/>
      <c r="P451" s="1491"/>
      <c r="Q451" s="1491"/>
    </row>
    <row r="452" spans="1:17" ht="15.75" customHeight="1">
      <c r="A452" s="1491"/>
      <c r="B452" s="1491"/>
      <c r="C452" s="1491"/>
      <c r="D452" s="1491"/>
      <c r="E452" s="1491"/>
      <c r="F452" s="1491"/>
      <c r="G452" s="1491"/>
      <c r="H452" s="1491"/>
      <c r="I452" s="1491"/>
      <c r="J452" s="1491"/>
      <c r="K452" s="1491"/>
      <c r="L452" s="1491"/>
      <c r="M452" s="1491"/>
      <c r="N452" s="1491"/>
      <c r="O452" s="1491"/>
      <c r="P452" s="1491"/>
      <c r="Q452" s="1491"/>
    </row>
    <row r="453" spans="1:17" ht="15.75" customHeight="1">
      <c r="A453" s="1491"/>
      <c r="B453" s="1491"/>
      <c r="C453" s="1491"/>
      <c r="D453" s="1491"/>
      <c r="E453" s="1491"/>
      <c r="F453" s="1491"/>
      <c r="G453" s="1491"/>
      <c r="H453" s="1491"/>
      <c r="I453" s="1491"/>
      <c r="J453" s="1491"/>
      <c r="K453" s="1491"/>
      <c r="L453" s="1491"/>
      <c r="M453" s="1491"/>
      <c r="N453" s="1491"/>
      <c r="O453" s="1491"/>
      <c r="P453" s="1491"/>
      <c r="Q453" s="1491"/>
    </row>
    <row r="454" spans="1:17" ht="15.75" customHeight="1">
      <c r="A454" s="1491"/>
      <c r="B454" s="1491"/>
      <c r="C454" s="1491"/>
      <c r="D454" s="1491"/>
      <c r="E454" s="1491"/>
      <c r="F454" s="1491"/>
      <c r="G454" s="1491"/>
      <c r="H454" s="1491"/>
      <c r="I454" s="1491"/>
      <c r="J454" s="1491"/>
      <c r="K454" s="1491"/>
      <c r="L454" s="1491"/>
      <c r="M454" s="1491"/>
      <c r="N454" s="1491"/>
      <c r="O454" s="1491"/>
      <c r="P454" s="1491"/>
      <c r="Q454" s="1491"/>
    </row>
    <row r="455" spans="1:17" ht="15.75" customHeight="1">
      <c r="A455" s="1491"/>
      <c r="B455" s="1491"/>
      <c r="C455" s="1491"/>
      <c r="D455" s="1491"/>
      <c r="E455" s="1491"/>
      <c r="F455" s="1491"/>
      <c r="G455" s="1491"/>
      <c r="H455" s="1491"/>
      <c r="I455" s="1491"/>
      <c r="J455" s="1491"/>
      <c r="K455" s="1491"/>
      <c r="L455" s="1491"/>
      <c r="M455" s="1491"/>
      <c r="N455" s="1491"/>
      <c r="O455" s="1491"/>
      <c r="P455" s="1491"/>
      <c r="Q455" s="1491"/>
    </row>
    <row r="456" spans="1:17" ht="15.75" customHeight="1">
      <c r="A456" s="1491"/>
      <c r="B456" s="1491"/>
      <c r="C456" s="1491"/>
      <c r="D456" s="1491"/>
      <c r="E456" s="1491"/>
      <c r="F456" s="1491"/>
      <c r="G456" s="1491"/>
      <c r="H456" s="1491"/>
      <c r="I456" s="1491"/>
      <c r="J456" s="1491"/>
      <c r="K456" s="1491"/>
      <c r="L456" s="1491"/>
      <c r="M456" s="1491"/>
      <c r="N456" s="1491"/>
      <c r="O456" s="1491"/>
      <c r="P456" s="1491"/>
      <c r="Q456" s="1491"/>
    </row>
    <row r="457" spans="1:17" ht="15.75" customHeight="1">
      <c r="A457" s="1491"/>
      <c r="B457" s="1491"/>
      <c r="C457" s="1491"/>
      <c r="D457" s="1491"/>
      <c r="E457" s="1491"/>
      <c r="F457" s="1491"/>
      <c r="G457" s="1491"/>
      <c r="H457" s="1491"/>
      <c r="I457" s="1491"/>
      <c r="J457" s="1491"/>
      <c r="K457" s="1491"/>
      <c r="L457" s="1491"/>
      <c r="M457" s="1491"/>
      <c r="N457" s="1491"/>
      <c r="O457" s="1491"/>
      <c r="P457" s="1491"/>
      <c r="Q457" s="1491"/>
    </row>
    <row r="458" spans="1:17" ht="15.75" customHeight="1">
      <c r="A458" s="1491"/>
      <c r="B458" s="1491"/>
      <c r="C458" s="1491"/>
      <c r="D458" s="1491"/>
      <c r="E458" s="1491"/>
      <c r="F458" s="1491"/>
      <c r="G458" s="1491"/>
      <c r="H458" s="1491"/>
      <c r="I458" s="1491"/>
      <c r="J458" s="1491"/>
      <c r="K458" s="1491"/>
      <c r="L458" s="1491"/>
      <c r="M458" s="1491"/>
      <c r="N458" s="1491"/>
      <c r="O458" s="1491"/>
      <c r="P458" s="1491"/>
      <c r="Q458" s="1491"/>
    </row>
    <row r="459" spans="1:17" ht="15.75" customHeight="1">
      <c r="A459" s="1491"/>
      <c r="B459" s="1491"/>
      <c r="C459" s="1491"/>
      <c r="D459" s="1491"/>
      <c r="E459" s="1491"/>
      <c r="F459" s="1491"/>
      <c r="G459" s="1491"/>
      <c r="H459" s="1491"/>
      <c r="I459" s="1491"/>
      <c r="J459" s="1491"/>
      <c r="K459" s="1491"/>
      <c r="L459" s="1491"/>
      <c r="M459" s="1491"/>
      <c r="N459" s="1491"/>
      <c r="O459" s="1491"/>
      <c r="P459" s="1491"/>
      <c r="Q459" s="1491"/>
    </row>
    <row r="460" spans="1:17" ht="15.75" customHeight="1">
      <c r="A460" s="1491"/>
      <c r="B460" s="1491"/>
      <c r="C460" s="1491"/>
      <c r="D460" s="1491"/>
      <c r="E460" s="1491"/>
      <c r="F460" s="1491"/>
      <c r="G460" s="1491"/>
      <c r="H460" s="1491"/>
      <c r="I460" s="1491"/>
      <c r="J460" s="1491"/>
      <c r="K460" s="1491"/>
      <c r="L460" s="1491"/>
      <c r="M460" s="1491"/>
      <c r="N460" s="1491"/>
      <c r="O460" s="1491"/>
      <c r="P460" s="1491"/>
      <c r="Q460" s="1491"/>
    </row>
    <row r="461" spans="1:17" ht="15.75" customHeight="1">
      <c r="A461" s="1491"/>
      <c r="B461" s="1491"/>
      <c r="C461" s="1491"/>
      <c r="D461" s="1491"/>
      <c r="E461" s="1491"/>
      <c r="F461" s="1491"/>
      <c r="G461" s="1491"/>
      <c r="H461" s="1491"/>
      <c r="I461" s="1491"/>
      <c r="J461" s="1491"/>
      <c r="K461" s="1491"/>
      <c r="L461" s="1491"/>
      <c r="M461" s="1491"/>
      <c r="N461" s="1491"/>
      <c r="O461" s="1491"/>
      <c r="P461" s="1491"/>
      <c r="Q461" s="1491"/>
    </row>
    <row r="462" spans="1:17" ht="15.75" customHeight="1">
      <c r="A462" s="1491"/>
      <c r="B462" s="1491"/>
      <c r="C462" s="1491"/>
      <c r="D462" s="1491"/>
      <c r="E462" s="1491"/>
      <c r="F462" s="1491"/>
      <c r="G462" s="1491"/>
      <c r="H462" s="1491"/>
      <c r="I462" s="1491"/>
      <c r="J462" s="1491"/>
      <c r="K462" s="1491"/>
      <c r="L462" s="1491"/>
      <c r="M462" s="1491"/>
      <c r="N462" s="1491"/>
      <c r="O462" s="1491"/>
      <c r="P462" s="1491"/>
      <c r="Q462" s="1491"/>
    </row>
    <row r="463" spans="1:17" ht="15.75" customHeight="1">
      <c r="A463" s="1491"/>
      <c r="B463" s="1491"/>
      <c r="C463" s="1491"/>
      <c r="D463" s="1491"/>
      <c r="E463" s="1491"/>
      <c r="F463" s="1491"/>
      <c r="G463" s="1491"/>
      <c r="H463" s="1491"/>
      <c r="I463" s="1491"/>
      <c r="J463" s="1491"/>
      <c r="K463" s="1491"/>
      <c r="L463" s="1491"/>
      <c r="M463" s="1491"/>
      <c r="N463" s="1491"/>
      <c r="O463" s="1491"/>
      <c r="P463" s="1491"/>
      <c r="Q463" s="1491"/>
    </row>
    <row r="464" spans="1:17" ht="15.75" customHeight="1">
      <c r="A464" s="1491"/>
      <c r="B464" s="1491"/>
      <c r="C464" s="1491"/>
      <c r="D464" s="1491"/>
      <c r="E464" s="1491"/>
      <c r="F464" s="1491"/>
      <c r="G464" s="1491"/>
      <c r="H464" s="1491"/>
      <c r="I464" s="1491"/>
      <c r="J464" s="1491"/>
      <c r="K464" s="1491"/>
      <c r="L464" s="1491"/>
      <c r="M464" s="1491"/>
      <c r="N464" s="1491"/>
      <c r="O464" s="1491"/>
      <c r="P464" s="1491"/>
      <c r="Q464" s="1491"/>
    </row>
    <row r="465" spans="1:17" ht="15.75" customHeight="1">
      <c r="A465" s="1491"/>
      <c r="B465" s="1491"/>
      <c r="C465" s="1491"/>
      <c r="D465" s="1491"/>
      <c r="E465" s="1491"/>
      <c r="F465" s="1491"/>
      <c r="G465" s="1491"/>
      <c r="H465" s="1491"/>
      <c r="I465" s="1491"/>
      <c r="J465" s="1491"/>
      <c r="K465" s="1491"/>
      <c r="L465" s="1491"/>
      <c r="M465" s="1491"/>
      <c r="N465" s="1491"/>
      <c r="O465" s="1491"/>
      <c r="P465" s="1491"/>
      <c r="Q465" s="1491"/>
    </row>
    <row r="466" spans="1:17" ht="15.75" customHeight="1">
      <c r="A466" s="1491"/>
      <c r="B466" s="1491"/>
      <c r="C466" s="1491"/>
      <c r="D466" s="1491"/>
      <c r="E466" s="1491"/>
      <c r="F466" s="1491"/>
      <c r="G466" s="1491"/>
      <c r="H466" s="1491"/>
      <c r="I466" s="1491"/>
      <c r="J466" s="1491"/>
      <c r="K466" s="1491"/>
      <c r="L466" s="1491"/>
      <c r="M466" s="1491"/>
      <c r="N466" s="1491"/>
      <c r="O466" s="1491"/>
      <c r="P466" s="1491"/>
      <c r="Q466" s="1491"/>
    </row>
    <row r="467" spans="1:17" ht="15.75" customHeight="1">
      <c r="A467" s="1491"/>
      <c r="B467" s="1491"/>
      <c r="C467" s="1491"/>
      <c r="D467" s="1491"/>
      <c r="E467" s="1491"/>
      <c r="F467" s="1491"/>
      <c r="G467" s="1491"/>
      <c r="H467" s="1491"/>
      <c r="I467" s="1491"/>
      <c r="J467" s="1491"/>
      <c r="K467" s="1491"/>
      <c r="L467" s="1491"/>
      <c r="M467" s="1491"/>
      <c r="N467" s="1491"/>
      <c r="O467" s="1491"/>
      <c r="P467" s="1491"/>
      <c r="Q467" s="1491"/>
    </row>
    <row r="468" spans="1:17" ht="15.75" customHeight="1">
      <c r="A468" s="1491"/>
      <c r="B468" s="1491"/>
      <c r="C468" s="1491"/>
      <c r="D468" s="1491"/>
      <c r="E468" s="1491"/>
      <c r="F468" s="1491"/>
      <c r="G468" s="1491"/>
      <c r="H468" s="1491"/>
      <c r="I468" s="1491"/>
      <c r="J468" s="1491"/>
      <c r="K468" s="1491"/>
      <c r="L468" s="1491"/>
      <c r="M468" s="1491"/>
      <c r="N468" s="1491"/>
      <c r="O468" s="1491"/>
      <c r="P468" s="1491"/>
      <c r="Q468" s="1491"/>
    </row>
    <row r="469" spans="1:17" ht="15.75" customHeight="1">
      <c r="A469" s="1491"/>
      <c r="B469" s="1491"/>
      <c r="C469" s="1491"/>
      <c r="D469" s="1491"/>
      <c r="E469" s="1491"/>
      <c r="F469" s="1491"/>
      <c r="G469" s="1491"/>
      <c r="H469" s="1491"/>
      <c r="I469" s="1491"/>
      <c r="J469" s="1491"/>
      <c r="K469" s="1491"/>
      <c r="L469" s="1491"/>
      <c r="M469" s="1491"/>
      <c r="N469" s="1491"/>
      <c r="O469" s="1491"/>
      <c r="P469" s="1491"/>
      <c r="Q469" s="1491"/>
    </row>
    <row r="470" spans="1:17" ht="15.75" customHeight="1">
      <c r="A470" s="1491"/>
      <c r="B470" s="1491"/>
      <c r="C470" s="1491"/>
      <c r="D470" s="1491"/>
      <c r="E470" s="1491"/>
      <c r="F470" s="1491"/>
      <c r="G470" s="1491"/>
      <c r="H470" s="1491"/>
      <c r="I470" s="1491"/>
      <c r="J470" s="1491"/>
      <c r="K470" s="1491"/>
      <c r="L470" s="1491"/>
      <c r="M470" s="1491"/>
      <c r="N470" s="1491"/>
      <c r="O470" s="1491"/>
      <c r="P470" s="1491"/>
      <c r="Q470" s="1491"/>
    </row>
    <row r="471" spans="1:17" ht="15.75" customHeight="1">
      <c r="A471" s="1491"/>
      <c r="B471" s="1491"/>
      <c r="C471" s="1491"/>
      <c r="D471" s="1491"/>
      <c r="E471" s="1491"/>
      <c r="F471" s="1491"/>
      <c r="G471" s="1491"/>
      <c r="H471" s="1491"/>
      <c r="I471" s="1491"/>
      <c r="J471" s="1491"/>
      <c r="K471" s="1491"/>
      <c r="L471" s="1491"/>
      <c r="M471" s="1491"/>
      <c r="N471" s="1491"/>
      <c r="O471" s="1491"/>
      <c r="P471" s="1491"/>
      <c r="Q471" s="1491"/>
    </row>
    <row r="472" spans="1:17" ht="15.75" customHeight="1">
      <c r="A472" s="1491"/>
      <c r="B472" s="1491"/>
      <c r="C472" s="1491"/>
      <c r="D472" s="1491"/>
      <c r="E472" s="1491"/>
      <c r="F472" s="1491"/>
      <c r="G472" s="1491"/>
      <c r="H472" s="1491"/>
      <c r="I472" s="1491"/>
      <c r="J472" s="1491"/>
      <c r="K472" s="1491"/>
      <c r="L472" s="1491"/>
      <c r="M472" s="1491"/>
      <c r="N472" s="1491"/>
      <c r="O472" s="1491"/>
      <c r="P472" s="1491"/>
      <c r="Q472" s="1491"/>
    </row>
    <row r="473" spans="1:17" ht="15.75" customHeight="1">
      <c r="A473" s="1491"/>
      <c r="B473" s="1491"/>
      <c r="C473" s="1491"/>
      <c r="D473" s="1491"/>
      <c r="E473" s="1491"/>
      <c r="F473" s="1491"/>
      <c r="G473" s="1491"/>
      <c r="H473" s="1491"/>
      <c r="I473" s="1491"/>
      <c r="J473" s="1491"/>
      <c r="K473" s="1491"/>
      <c r="L473" s="1491"/>
      <c r="M473" s="1491"/>
      <c r="N473" s="1491"/>
      <c r="O473" s="1491"/>
      <c r="P473" s="1491"/>
      <c r="Q473" s="1491"/>
    </row>
    <row r="474" spans="1:17" ht="15.75" customHeight="1">
      <c r="A474" s="1491"/>
      <c r="B474" s="1491"/>
      <c r="C474" s="1491"/>
      <c r="D474" s="1491"/>
      <c r="E474" s="1491"/>
      <c r="F474" s="1491"/>
      <c r="G474" s="1491"/>
      <c r="H474" s="1491"/>
      <c r="I474" s="1491"/>
      <c r="J474" s="1491"/>
      <c r="K474" s="1491"/>
      <c r="L474" s="1491"/>
      <c r="M474" s="1491"/>
      <c r="N474" s="1491"/>
      <c r="O474" s="1491"/>
      <c r="P474" s="1491"/>
      <c r="Q474" s="1491"/>
    </row>
    <row r="475" spans="1:17" ht="15.75" customHeight="1">
      <c r="A475" s="1491"/>
      <c r="B475" s="1491"/>
      <c r="C475" s="1491"/>
      <c r="D475" s="1491"/>
      <c r="E475" s="1491"/>
      <c r="F475" s="1491"/>
      <c r="G475" s="1491"/>
      <c r="H475" s="1491"/>
      <c r="I475" s="1491"/>
      <c r="J475" s="1491"/>
      <c r="K475" s="1491"/>
      <c r="L475" s="1491"/>
      <c r="M475" s="1491"/>
      <c r="N475" s="1491"/>
      <c r="O475" s="1491"/>
      <c r="P475" s="1491"/>
      <c r="Q475" s="1491"/>
    </row>
    <row r="476" spans="1:17" ht="15.75" customHeight="1">
      <c r="A476" s="1491"/>
      <c r="B476" s="1491"/>
      <c r="C476" s="1491"/>
      <c r="D476" s="1491"/>
      <c r="E476" s="1491"/>
      <c r="F476" s="1491"/>
      <c r="G476" s="1491"/>
      <c r="H476" s="1491"/>
      <c r="I476" s="1491"/>
      <c r="J476" s="1491"/>
      <c r="K476" s="1491"/>
      <c r="L476" s="1491"/>
      <c r="M476" s="1491"/>
      <c r="N476" s="1491"/>
      <c r="O476" s="1491"/>
      <c r="P476" s="1491"/>
      <c r="Q476" s="1491"/>
    </row>
    <row r="477" spans="1:17" ht="15.75" customHeight="1">
      <c r="A477" s="1491"/>
      <c r="B477" s="1491"/>
      <c r="C477" s="1491"/>
      <c r="D477" s="1491"/>
      <c r="E477" s="1491"/>
      <c r="F477" s="1491"/>
      <c r="G477" s="1491"/>
      <c r="H477" s="1491"/>
      <c r="I477" s="1491"/>
      <c r="J477" s="1491"/>
      <c r="K477" s="1491"/>
      <c r="L477" s="1491"/>
      <c r="M477" s="1491"/>
      <c r="N477" s="1491"/>
      <c r="O477" s="1491"/>
      <c r="P477" s="1491"/>
      <c r="Q477" s="1491"/>
    </row>
    <row r="478" spans="1:17" ht="15.75" customHeight="1">
      <c r="A478" s="1491"/>
      <c r="B478" s="1491"/>
      <c r="C478" s="1491"/>
      <c r="D478" s="1491"/>
      <c r="E478" s="1491"/>
      <c r="F478" s="1491"/>
      <c r="G478" s="1491"/>
      <c r="H478" s="1491"/>
      <c r="I478" s="1491"/>
      <c r="J478" s="1491"/>
      <c r="K478" s="1491"/>
      <c r="L478" s="1491"/>
      <c r="M478" s="1491"/>
      <c r="N478" s="1491"/>
      <c r="O478" s="1491"/>
      <c r="P478" s="1491"/>
      <c r="Q478" s="1491"/>
    </row>
    <row r="479" spans="1:17" ht="15.75" customHeight="1">
      <c r="A479" s="1491"/>
      <c r="B479" s="1491"/>
      <c r="C479" s="1491"/>
      <c r="D479" s="1491"/>
      <c r="E479" s="1491"/>
      <c r="F479" s="1491"/>
      <c r="G479" s="1491"/>
      <c r="H479" s="1491"/>
      <c r="I479" s="1491"/>
      <c r="J479" s="1491"/>
      <c r="K479" s="1491"/>
      <c r="L479" s="1491"/>
      <c r="M479" s="1491"/>
      <c r="N479" s="1491"/>
      <c r="O479" s="1491"/>
      <c r="P479" s="1491"/>
      <c r="Q479" s="1491"/>
    </row>
    <row r="480" spans="1:17" ht="15.75" customHeight="1">
      <c r="A480" s="1491"/>
      <c r="B480" s="1491"/>
      <c r="C480" s="1491"/>
      <c r="D480" s="1491"/>
      <c r="E480" s="1491"/>
      <c r="F480" s="1491"/>
      <c r="G480" s="1491"/>
      <c r="H480" s="1491"/>
      <c r="I480" s="1491"/>
      <c r="J480" s="1491"/>
      <c r="K480" s="1491"/>
      <c r="L480" s="1491"/>
      <c r="M480" s="1491"/>
      <c r="N480" s="1491"/>
      <c r="O480" s="1491"/>
      <c r="P480" s="1491"/>
      <c r="Q480" s="1491"/>
    </row>
    <row r="481" spans="1:17" ht="15.75" customHeight="1">
      <c r="A481" s="1491"/>
      <c r="B481" s="1491"/>
      <c r="C481" s="1491"/>
      <c r="D481" s="1491"/>
      <c r="E481" s="1491"/>
      <c r="F481" s="1491"/>
      <c r="G481" s="1491"/>
      <c r="H481" s="1491"/>
      <c r="I481" s="1491"/>
      <c r="J481" s="1491"/>
      <c r="K481" s="1491"/>
      <c r="L481" s="1491"/>
      <c r="M481" s="1491"/>
      <c r="N481" s="1491"/>
      <c r="O481" s="1491"/>
      <c r="P481" s="1491"/>
      <c r="Q481" s="1491"/>
    </row>
    <row r="482" spans="1:17" ht="15.75" customHeight="1">
      <c r="A482" s="1491"/>
      <c r="B482" s="1491"/>
      <c r="C482" s="1491"/>
      <c r="D482" s="1491"/>
      <c r="E482" s="1491"/>
      <c r="F482" s="1491"/>
      <c r="G482" s="1491"/>
      <c r="H482" s="1491"/>
      <c r="I482" s="1491"/>
      <c r="J482" s="1491"/>
      <c r="K482" s="1491"/>
      <c r="L482" s="1491"/>
      <c r="M482" s="1491"/>
      <c r="N482" s="1491"/>
      <c r="O482" s="1491"/>
      <c r="P482" s="1491"/>
      <c r="Q482" s="1491"/>
    </row>
    <row r="483" spans="1:17" ht="15.75" customHeight="1">
      <c r="A483" s="1491"/>
      <c r="B483" s="1491"/>
      <c r="C483" s="1491"/>
      <c r="D483" s="1491"/>
      <c r="E483" s="1491"/>
      <c r="F483" s="1491"/>
      <c r="G483" s="1491"/>
      <c r="H483" s="1491"/>
      <c r="I483" s="1491"/>
      <c r="J483" s="1491"/>
      <c r="K483" s="1491"/>
      <c r="L483" s="1491"/>
      <c r="M483" s="1491"/>
      <c r="N483" s="1491"/>
      <c r="O483" s="1491"/>
      <c r="P483" s="1491"/>
      <c r="Q483" s="1491"/>
    </row>
    <row r="484" spans="1:17" ht="15.75" customHeight="1">
      <c r="A484" s="1491"/>
      <c r="B484" s="1491"/>
      <c r="C484" s="1491"/>
      <c r="D484" s="1491"/>
      <c r="E484" s="1491"/>
      <c r="F484" s="1491"/>
      <c r="G484" s="1491"/>
      <c r="H484" s="1491"/>
      <c r="I484" s="1491"/>
      <c r="J484" s="1491"/>
      <c r="K484" s="1491"/>
      <c r="L484" s="1491"/>
      <c r="M484" s="1491"/>
      <c r="N484" s="1491"/>
      <c r="O484" s="1491"/>
      <c r="P484" s="1491"/>
      <c r="Q484" s="1491"/>
    </row>
    <row r="485" spans="1:17" ht="15.75" customHeight="1">
      <c r="A485" s="1491"/>
      <c r="B485" s="1491"/>
      <c r="C485" s="1491"/>
      <c r="D485" s="1491"/>
      <c r="E485" s="1491"/>
      <c r="F485" s="1491"/>
      <c r="G485" s="1491"/>
      <c r="H485" s="1491"/>
      <c r="I485" s="1491"/>
      <c r="J485" s="1491"/>
      <c r="K485" s="1491"/>
      <c r="L485" s="1491"/>
      <c r="M485" s="1491"/>
      <c r="N485" s="1491"/>
      <c r="O485" s="1491"/>
      <c r="P485" s="1491"/>
      <c r="Q485" s="1491"/>
    </row>
    <row r="486" spans="1:17" ht="15.75" customHeight="1">
      <c r="A486" s="1491"/>
      <c r="B486" s="1491"/>
      <c r="C486" s="1491"/>
      <c r="D486" s="1491"/>
      <c r="E486" s="1491"/>
      <c r="F486" s="1491"/>
      <c r="G486" s="1491"/>
      <c r="H486" s="1491"/>
      <c r="I486" s="1491"/>
      <c r="J486" s="1491"/>
      <c r="K486" s="1491"/>
      <c r="L486" s="1491"/>
      <c r="M486" s="1491"/>
      <c r="N486" s="1491"/>
      <c r="O486" s="1491"/>
      <c r="P486" s="1491"/>
      <c r="Q486" s="1491"/>
    </row>
    <row r="487" spans="1:17" ht="15.75" customHeight="1">
      <c r="A487" s="1491"/>
      <c r="B487" s="1491"/>
      <c r="C487" s="1491"/>
      <c r="D487" s="1491"/>
      <c r="E487" s="1491"/>
      <c r="F487" s="1491"/>
      <c r="G487" s="1491"/>
      <c r="H487" s="1491"/>
      <c r="I487" s="1491"/>
      <c r="J487" s="1491"/>
      <c r="K487" s="1491"/>
      <c r="L487" s="1491"/>
      <c r="M487" s="1491"/>
      <c r="N487" s="1491"/>
      <c r="O487" s="1491"/>
      <c r="P487" s="1491"/>
      <c r="Q487" s="1491"/>
    </row>
    <row r="488" spans="1:17" ht="15.75" customHeight="1">
      <c r="A488" s="1491"/>
      <c r="B488" s="1491"/>
      <c r="C488" s="1491"/>
      <c r="D488" s="1491"/>
      <c r="E488" s="1491"/>
      <c r="F488" s="1491"/>
      <c r="G488" s="1491"/>
      <c r="H488" s="1491"/>
      <c r="I488" s="1491"/>
      <c r="J488" s="1491"/>
      <c r="K488" s="1491"/>
      <c r="L488" s="1491"/>
      <c r="M488" s="1491"/>
      <c r="N488" s="1491"/>
      <c r="O488" s="1491"/>
      <c r="P488" s="1491"/>
      <c r="Q488" s="1491"/>
    </row>
    <row r="489" spans="1:17" ht="15.75" customHeight="1">
      <c r="A489" s="1491"/>
      <c r="B489" s="1491"/>
      <c r="C489" s="1491"/>
      <c r="D489" s="1491"/>
      <c r="E489" s="1491"/>
      <c r="F489" s="1491"/>
      <c r="G489" s="1491"/>
      <c r="H489" s="1491"/>
      <c r="I489" s="1491"/>
      <c r="J489" s="1491"/>
      <c r="K489" s="1491"/>
      <c r="L489" s="1491"/>
      <c r="M489" s="1491"/>
      <c r="N489" s="1491"/>
      <c r="O489" s="1491"/>
      <c r="P489" s="1491"/>
      <c r="Q489" s="1491"/>
    </row>
    <row r="490" spans="1:17" ht="15.75" customHeight="1">
      <c r="A490" s="1491"/>
      <c r="B490" s="1491"/>
      <c r="C490" s="1491"/>
      <c r="D490" s="1491"/>
      <c r="E490" s="1491"/>
      <c r="F490" s="1491"/>
      <c r="G490" s="1491"/>
      <c r="H490" s="1491"/>
      <c r="I490" s="1491"/>
      <c r="J490" s="1491"/>
      <c r="K490" s="1491"/>
      <c r="L490" s="1491"/>
      <c r="M490" s="1491"/>
      <c r="N490" s="1491"/>
      <c r="O490" s="1491"/>
      <c r="P490" s="1491"/>
      <c r="Q490" s="1491"/>
    </row>
    <row r="491" spans="1:17" ht="15.75" customHeight="1">
      <c r="A491" s="1491"/>
      <c r="B491" s="1491"/>
      <c r="C491" s="1491"/>
      <c r="D491" s="1491"/>
      <c r="E491" s="1491"/>
      <c r="F491" s="1491"/>
      <c r="G491" s="1491"/>
      <c r="H491" s="1491"/>
      <c r="I491" s="1491"/>
      <c r="J491" s="1491"/>
      <c r="K491" s="1491"/>
      <c r="L491" s="1491"/>
      <c r="M491" s="1491"/>
      <c r="N491" s="1491"/>
      <c r="O491" s="1491"/>
      <c r="P491" s="1491"/>
      <c r="Q491" s="1491"/>
    </row>
    <row r="492" spans="1:17" ht="15.75" customHeight="1">
      <c r="A492" s="1491"/>
      <c r="B492" s="1491"/>
      <c r="C492" s="1491"/>
      <c r="D492" s="1491"/>
      <c r="E492" s="1491"/>
      <c r="F492" s="1491"/>
      <c r="G492" s="1491"/>
      <c r="H492" s="1491"/>
      <c r="I492" s="1491"/>
      <c r="J492" s="1491"/>
      <c r="K492" s="1491"/>
      <c r="L492" s="1491"/>
      <c r="M492" s="1491"/>
      <c r="N492" s="1491"/>
      <c r="O492" s="1491"/>
      <c r="P492" s="1491"/>
      <c r="Q492" s="1491"/>
    </row>
    <row r="493" spans="1:17" ht="15.75" customHeight="1">
      <c r="A493" s="1491"/>
      <c r="B493" s="1491"/>
      <c r="C493" s="1491"/>
      <c r="D493" s="1491"/>
      <c r="E493" s="1491"/>
      <c r="F493" s="1491"/>
      <c r="G493" s="1491"/>
      <c r="H493" s="1491"/>
      <c r="I493" s="1491"/>
      <c r="J493" s="1491"/>
      <c r="K493" s="1491"/>
      <c r="L493" s="1491"/>
      <c r="M493" s="1491"/>
      <c r="N493" s="1491"/>
      <c r="O493" s="1491"/>
      <c r="P493" s="1491"/>
      <c r="Q493" s="1491"/>
    </row>
    <row r="494" spans="1:17" ht="15.75" customHeight="1">
      <c r="A494" s="1491"/>
      <c r="B494" s="1491"/>
      <c r="C494" s="1491"/>
      <c r="D494" s="1491"/>
      <c r="E494" s="1491"/>
      <c r="F494" s="1491"/>
      <c r="G494" s="1491"/>
      <c r="H494" s="1491"/>
      <c r="I494" s="1491"/>
      <c r="J494" s="1491"/>
      <c r="K494" s="1491"/>
      <c r="L494" s="1491"/>
      <c r="M494" s="1491"/>
      <c r="N494" s="1491"/>
      <c r="O494" s="1491"/>
      <c r="P494" s="1491"/>
      <c r="Q494" s="1491"/>
    </row>
    <row r="495" spans="1:17" ht="15.75" customHeight="1">
      <c r="A495" s="1491"/>
      <c r="B495" s="1491"/>
      <c r="C495" s="1491"/>
      <c r="D495" s="1491"/>
      <c r="E495" s="1491"/>
      <c r="F495" s="1491"/>
      <c r="G495" s="1491"/>
      <c r="H495" s="1491"/>
      <c r="I495" s="1491"/>
      <c r="J495" s="1491"/>
      <c r="K495" s="1491"/>
      <c r="L495" s="1491"/>
      <c r="M495" s="1491"/>
      <c r="N495" s="1491"/>
      <c r="O495" s="1491"/>
      <c r="P495" s="1491"/>
      <c r="Q495" s="1491"/>
    </row>
    <row r="496" spans="1:17" ht="15.75" customHeight="1">
      <c r="A496" s="1491"/>
      <c r="B496" s="1491"/>
      <c r="C496" s="1491"/>
      <c r="D496" s="1491"/>
      <c r="E496" s="1491"/>
      <c r="F496" s="1491"/>
      <c r="G496" s="1491"/>
      <c r="H496" s="1491"/>
      <c r="I496" s="1491"/>
      <c r="J496" s="1491"/>
      <c r="K496" s="1491"/>
      <c r="L496" s="1491"/>
      <c r="M496" s="1491"/>
      <c r="N496" s="1491"/>
      <c r="O496" s="1491"/>
      <c r="P496" s="1491"/>
      <c r="Q496" s="1491"/>
    </row>
    <row r="497" spans="1:17" ht="15.75" customHeight="1">
      <c r="A497" s="1491"/>
      <c r="B497" s="1491"/>
      <c r="C497" s="1491"/>
      <c r="D497" s="1491"/>
      <c r="E497" s="1491"/>
      <c r="F497" s="1491"/>
      <c r="G497" s="1491"/>
      <c r="H497" s="1491"/>
      <c r="I497" s="1491"/>
      <c r="J497" s="1491"/>
      <c r="K497" s="1491"/>
      <c r="L497" s="1491"/>
      <c r="M497" s="1491"/>
      <c r="N497" s="1491"/>
      <c r="O497" s="1491"/>
      <c r="P497" s="1491"/>
      <c r="Q497" s="1491"/>
    </row>
    <row r="498" spans="1:17" ht="15.75" customHeight="1">
      <c r="A498" s="1491"/>
      <c r="B498" s="1491"/>
      <c r="C498" s="1491"/>
      <c r="D498" s="1491"/>
      <c r="E498" s="1491"/>
      <c r="F498" s="1491"/>
      <c r="G498" s="1491"/>
      <c r="H498" s="1491"/>
      <c r="I498" s="1491"/>
      <c r="J498" s="1491"/>
      <c r="K498" s="1491"/>
      <c r="L498" s="1491"/>
      <c r="M498" s="1491"/>
      <c r="N498" s="1491"/>
      <c r="O498" s="1491"/>
      <c r="P498" s="1491"/>
      <c r="Q498" s="1491"/>
    </row>
    <row r="499" spans="1:17" ht="15.75" customHeight="1">
      <c r="A499" s="1491"/>
      <c r="B499" s="1491"/>
      <c r="C499" s="1491"/>
      <c r="D499" s="1491"/>
      <c r="E499" s="1491"/>
      <c r="F499" s="1491"/>
      <c r="G499" s="1491"/>
      <c r="H499" s="1491"/>
      <c r="I499" s="1491"/>
      <c r="J499" s="1491"/>
      <c r="K499" s="1491"/>
      <c r="L499" s="1491"/>
      <c r="M499" s="1491"/>
      <c r="N499" s="1491"/>
      <c r="O499" s="1491"/>
      <c r="P499" s="1491"/>
      <c r="Q499" s="1491"/>
    </row>
    <row r="500" spans="1:17" ht="15.75" customHeight="1">
      <c r="A500" s="1491"/>
      <c r="B500" s="1491"/>
      <c r="C500" s="1491"/>
      <c r="D500" s="1491"/>
      <c r="E500" s="1491"/>
      <c r="F500" s="1491"/>
      <c r="G500" s="1491"/>
      <c r="H500" s="1491"/>
      <c r="I500" s="1491"/>
      <c r="J500" s="1491"/>
      <c r="K500" s="1491"/>
      <c r="L500" s="1491"/>
      <c r="M500" s="1491"/>
      <c r="N500" s="1491"/>
      <c r="O500" s="1491"/>
      <c r="P500" s="1491"/>
      <c r="Q500" s="1491"/>
    </row>
    <row r="501" spans="1:17" ht="15.75" customHeight="1">
      <c r="A501" s="1491"/>
      <c r="B501" s="1491"/>
      <c r="C501" s="1491"/>
      <c r="D501" s="1491"/>
      <c r="E501" s="1491"/>
      <c r="F501" s="1491"/>
      <c r="G501" s="1491"/>
      <c r="H501" s="1491"/>
      <c r="I501" s="1491"/>
      <c r="J501" s="1491"/>
      <c r="K501" s="1491"/>
      <c r="L501" s="1491"/>
      <c r="M501" s="1491"/>
      <c r="N501" s="1491"/>
      <c r="O501" s="1491"/>
      <c r="P501" s="1491"/>
      <c r="Q501" s="1491"/>
    </row>
    <row r="502" spans="1:17" ht="15.75" customHeight="1">
      <c r="A502" s="1491"/>
      <c r="B502" s="1491"/>
      <c r="C502" s="1491"/>
      <c r="D502" s="1491"/>
      <c r="E502" s="1491"/>
      <c r="F502" s="1491"/>
      <c r="G502" s="1491"/>
      <c r="H502" s="1491"/>
      <c r="I502" s="1491"/>
      <c r="J502" s="1491"/>
      <c r="K502" s="1491"/>
      <c r="L502" s="1491"/>
      <c r="M502" s="1491"/>
      <c r="N502" s="1491"/>
      <c r="O502" s="1491"/>
      <c r="P502" s="1491"/>
      <c r="Q502" s="1491"/>
    </row>
    <row r="503" spans="1:17" ht="15.75" customHeight="1">
      <c r="A503" s="1491"/>
      <c r="B503" s="1491"/>
      <c r="C503" s="1491"/>
      <c r="D503" s="1491"/>
      <c r="E503" s="1491"/>
      <c r="F503" s="1491"/>
      <c r="G503" s="1491"/>
      <c r="H503" s="1491"/>
      <c r="I503" s="1491"/>
      <c r="J503" s="1491"/>
      <c r="K503" s="1491"/>
      <c r="L503" s="1491"/>
      <c r="M503" s="1491"/>
      <c r="N503" s="1491"/>
      <c r="O503" s="1491"/>
      <c r="P503" s="1491"/>
      <c r="Q503" s="1491"/>
    </row>
    <row r="504" spans="1:17" ht="15.75" customHeight="1">
      <c r="A504" s="1491"/>
      <c r="B504" s="1491"/>
      <c r="C504" s="1491"/>
      <c r="D504" s="1491"/>
      <c r="E504" s="1491"/>
      <c r="F504" s="1491"/>
      <c r="G504" s="1491"/>
      <c r="H504" s="1491"/>
      <c r="I504" s="1491"/>
      <c r="J504" s="1491"/>
      <c r="K504" s="1491"/>
      <c r="L504" s="1491"/>
      <c r="M504" s="1491"/>
      <c r="N504" s="1491"/>
      <c r="O504" s="1491"/>
      <c r="P504" s="1491"/>
      <c r="Q504" s="1491"/>
    </row>
    <row r="505" spans="1:17" ht="15.75" customHeight="1">
      <c r="A505" s="1491"/>
      <c r="B505" s="1491"/>
      <c r="C505" s="1491"/>
      <c r="D505" s="1491"/>
      <c r="E505" s="1491"/>
      <c r="F505" s="1491"/>
      <c r="G505" s="1491"/>
      <c r="H505" s="1491"/>
      <c r="I505" s="1491"/>
      <c r="J505" s="1491"/>
      <c r="K505" s="1491"/>
      <c r="L505" s="1491"/>
      <c r="M505" s="1491"/>
      <c r="N505" s="1491"/>
      <c r="O505" s="1491"/>
      <c r="P505" s="1491"/>
      <c r="Q505" s="1491"/>
    </row>
    <row r="506" spans="1:17" ht="15.75" customHeight="1">
      <c r="A506" s="1491"/>
      <c r="B506" s="1491"/>
      <c r="C506" s="1491"/>
      <c r="D506" s="1491"/>
      <c r="E506" s="1491"/>
      <c r="F506" s="1491"/>
      <c r="G506" s="1491"/>
      <c r="H506" s="1491"/>
      <c r="I506" s="1491"/>
      <c r="J506" s="1491"/>
      <c r="K506" s="1491"/>
      <c r="L506" s="1491"/>
      <c r="M506" s="1491"/>
      <c r="N506" s="1491"/>
      <c r="O506" s="1491"/>
      <c r="P506" s="1491"/>
      <c r="Q506" s="1491"/>
    </row>
    <row r="507" spans="1:17" ht="15.75" customHeight="1">
      <c r="A507" s="1491"/>
      <c r="B507" s="1491"/>
      <c r="C507" s="1491"/>
      <c r="D507" s="1491"/>
      <c r="E507" s="1491"/>
      <c r="F507" s="1491"/>
      <c r="G507" s="1491"/>
      <c r="H507" s="1491"/>
      <c r="I507" s="1491"/>
      <c r="J507" s="1491"/>
      <c r="K507" s="1491"/>
      <c r="L507" s="1491"/>
      <c r="M507" s="1491"/>
      <c r="N507" s="1491"/>
      <c r="O507" s="1491"/>
      <c r="P507" s="1491"/>
      <c r="Q507" s="1491"/>
    </row>
    <row r="508" spans="1:17" ht="15.75" customHeight="1">
      <c r="A508" s="1491"/>
      <c r="B508" s="1491"/>
      <c r="C508" s="1491"/>
      <c r="D508" s="1491"/>
      <c r="E508" s="1491"/>
      <c r="F508" s="1491"/>
      <c r="G508" s="1491"/>
      <c r="H508" s="1491"/>
      <c r="I508" s="1491"/>
      <c r="J508" s="1491"/>
      <c r="K508" s="1491"/>
      <c r="L508" s="1491"/>
      <c r="M508" s="1491"/>
      <c r="N508" s="1491"/>
      <c r="O508" s="1491"/>
      <c r="P508" s="1491"/>
      <c r="Q508" s="1491"/>
    </row>
    <row r="509" spans="1:17" ht="15.75" customHeight="1">
      <c r="A509" s="1491"/>
      <c r="B509" s="1491"/>
      <c r="C509" s="1491"/>
      <c r="D509" s="1491"/>
      <c r="E509" s="1491"/>
      <c r="F509" s="1491"/>
      <c r="G509" s="1491"/>
      <c r="H509" s="1491"/>
      <c r="I509" s="1491"/>
      <c r="J509" s="1491"/>
      <c r="K509" s="1491"/>
      <c r="L509" s="1491"/>
      <c r="M509" s="1491"/>
      <c r="N509" s="1491"/>
      <c r="O509" s="1491"/>
      <c r="P509" s="1491"/>
      <c r="Q509" s="1491"/>
    </row>
    <row r="510" spans="1:17" ht="15.75" customHeight="1">
      <c r="A510" s="1491"/>
      <c r="B510" s="1491"/>
      <c r="C510" s="1491"/>
      <c r="D510" s="1491"/>
      <c r="E510" s="1491"/>
      <c r="F510" s="1491"/>
      <c r="G510" s="1491"/>
      <c r="H510" s="1491"/>
      <c r="I510" s="1491"/>
      <c r="J510" s="1491"/>
      <c r="K510" s="1491"/>
      <c r="L510" s="1491"/>
      <c r="M510" s="1491"/>
      <c r="N510" s="1491"/>
      <c r="O510" s="1491"/>
      <c r="P510" s="1491"/>
      <c r="Q510" s="1491"/>
    </row>
    <row r="511" spans="1:17" ht="15.75" customHeight="1">
      <c r="A511" s="1491"/>
      <c r="B511" s="1491"/>
      <c r="C511" s="1491"/>
      <c r="D511" s="1491"/>
      <c r="E511" s="1491"/>
      <c r="F511" s="1491"/>
      <c r="G511" s="1491"/>
      <c r="H511" s="1491"/>
      <c r="I511" s="1491"/>
      <c r="J511" s="1491"/>
      <c r="K511" s="1491"/>
      <c r="L511" s="1491"/>
      <c r="M511" s="1491"/>
      <c r="N511" s="1491"/>
      <c r="O511" s="1491"/>
      <c r="P511" s="1491"/>
      <c r="Q511" s="1491"/>
    </row>
    <row r="512" spans="1:17" ht="15.75" customHeight="1">
      <c r="A512" s="1491"/>
      <c r="B512" s="1491"/>
      <c r="C512" s="1491"/>
      <c r="D512" s="1491"/>
      <c r="E512" s="1491"/>
      <c r="F512" s="1491"/>
      <c r="G512" s="1491"/>
      <c r="H512" s="1491"/>
      <c r="I512" s="1491"/>
      <c r="J512" s="1491"/>
      <c r="K512" s="1491"/>
      <c r="L512" s="1491"/>
      <c r="M512" s="1491"/>
      <c r="N512" s="1491"/>
      <c r="O512" s="1491"/>
      <c r="P512" s="1491"/>
      <c r="Q512" s="1491"/>
    </row>
    <row r="513" spans="1:17" ht="15.75" customHeight="1">
      <c r="A513" s="1491"/>
      <c r="B513" s="1491"/>
      <c r="C513" s="1491"/>
      <c r="D513" s="1491"/>
      <c r="E513" s="1491"/>
      <c r="F513" s="1491"/>
      <c r="G513" s="1491"/>
      <c r="H513" s="1491"/>
      <c r="I513" s="1491"/>
      <c r="J513" s="1491"/>
      <c r="K513" s="1491"/>
      <c r="L513" s="1491"/>
      <c r="M513" s="1491"/>
      <c r="N513" s="1491"/>
      <c r="O513" s="1491"/>
      <c r="P513" s="1491"/>
      <c r="Q513" s="1491"/>
    </row>
    <row r="514" spans="1:17" ht="15.75" customHeight="1">
      <c r="A514" s="1491"/>
      <c r="B514" s="1491"/>
      <c r="C514" s="1491"/>
      <c r="D514" s="1491"/>
      <c r="E514" s="1491"/>
      <c r="F514" s="1491"/>
      <c r="G514" s="1491"/>
      <c r="H514" s="1491"/>
      <c r="I514" s="1491"/>
      <c r="J514" s="1491"/>
      <c r="K514" s="1491"/>
      <c r="L514" s="1491"/>
      <c r="M514" s="1491"/>
      <c r="N514" s="1491"/>
      <c r="O514" s="1491"/>
      <c r="P514" s="1491"/>
      <c r="Q514" s="1491"/>
    </row>
    <row r="515" spans="1:17" ht="15.75" customHeight="1">
      <c r="A515" s="1491"/>
      <c r="B515" s="1491"/>
      <c r="C515" s="1491"/>
      <c r="D515" s="1491"/>
      <c r="E515" s="1491"/>
      <c r="F515" s="1491"/>
      <c r="G515" s="1491"/>
      <c r="H515" s="1491"/>
      <c r="I515" s="1491"/>
      <c r="J515" s="1491"/>
      <c r="K515" s="1491"/>
      <c r="L515" s="1491"/>
      <c r="M515" s="1491"/>
      <c r="N515" s="1491"/>
      <c r="O515" s="1491"/>
      <c r="P515" s="1491"/>
      <c r="Q515" s="1491"/>
    </row>
    <row r="516" spans="1:17" ht="15.75" customHeight="1">
      <c r="A516" s="1491"/>
      <c r="B516" s="1491"/>
      <c r="C516" s="1491"/>
      <c r="D516" s="1491"/>
      <c r="E516" s="1491"/>
      <c r="F516" s="1491"/>
      <c r="G516" s="1491"/>
      <c r="H516" s="1491"/>
      <c r="I516" s="1491"/>
      <c r="J516" s="1491"/>
      <c r="K516" s="1491"/>
      <c r="L516" s="1491"/>
      <c r="M516" s="1491"/>
      <c r="N516" s="1491"/>
      <c r="O516" s="1491"/>
      <c r="P516" s="1491"/>
      <c r="Q516" s="1491"/>
    </row>
    <row r="517" spans="1:17" ht="15.75" customHeight="1">
      <c r="A517" s="1491"/>
      <c r="B517" s="1491"/>
      <c r="C517" s="1491"/>
      <c r="D517" s="1491"/>
      <c r="E517" s="1491"/>
      <c r="F517" s="1491"/>
      <c r="G517" s="1491"/>
      <c r="H517" s="1491"/>
      <c r="I517" s="1491"/>
      <c r="J517" s="1491"/>
      <c r="K517" s="1491"/>
      <c r="L517" s="1491"/>
      <c r="M517" s="1491"/>
      <c r="N517" s="1491"/>
      <c r="O517" s="1491"/>
      <c r="P517" s="1491"/>
      <c r="Q517" s="1491"/>
    </row>
    <row r="518" spans="1:17" ht="15.75" customHeight="1">
      <c r="A518" s="1491"/>
      <c r="B518" s="1491"/>
      <c r="C518" s="1491"/>
      <c r="D518" s="1491"/>
      <c r="E518" s="1491"/>
      <c r="F518" s="1491"/>
      <c r="G518" s="1491"/>
      <c r="H518" s="1491"/>
      <c r="I518" s="1491"/>
      <c r="J518" s="1491"/>
      <c r="K518" s="1491"/>
      <c r="L518" s="1491"/>
      <c r="M518" s="1491"/>
      <c r="N518" s="1491"/>
      <c r="O518" s="1491"/>
      <c r="P518" s="1491"/>
      <c r="Q518" s="1491"/>
    </row>
    <row r="519" spans="1:17" ht="15.75" customHeight="1">
      <c r="A519" s="1491"/>
      <c r="B519" s="1491"/>
      <c r="C519" s="1491"/>
      <c r="D519" s="1491"/>
      <c r="E519" s="1491"/>
      <c r="F519" s="1491"/>
      <c r="G519" s="1491"/>
      <c r="H519" s="1491"/>
      <c r="I519" s="1491"/>
      <c r="J519" s="1491"/>
      <c r="K519" s="1491"/>
      <c r="L519" s="1491"/>
      <c r="M519" s="1491"/>
      <c r="N519" s="1491"/>
      <c r="O519" s="1491"/>
      <c r="P519" s="1491"/>
      <c r="Q519" s="1491"/>
    </row>
    <row r="520" spans="1:17" ht="15.75" customHeight="1">
      <c r="A520" s="1491"/>
      <c r="B520" s="1491"/>
      <c r="C520" s="1491"/>
      <c r="D520" s="1491"/>
      <c r="E520" s="1491"/>
      <c r="F520" s="1491"/>
      <c r="G520" s="1491"/>
      <c r="H520" s="1491"/>
      <c r="I520" s="1491"/>
      <c r="J520" s="1491"/>
      <c r="K520" s="1491"/>
      <c r="L520" s="1491"/>
      <c r="M520" s="1491"/>
      <c r="N520" s="1491"/>
      <c r="O520" s="1491"/>
      <c r="P520" s="1491"/>
      <c r="Q520" s="1491"/>
    </row>
    <row r="521" spans="1:17" ht="15.75" customHeight="1">
      <c r="A521" s="1491"/>
      <c r="B521" s="1491"/>
      <c r="C521" s="1491"/>
      <c r="D521" s="1491"/>
      <c r="E521" s="1491"/>
      <c r="F521" s="1491"/>
      <c r="G521" s="1491"/>
      <c r="H521" s="1491"/>
      <c r="I521" s="1491"/>
      <c r="J521" s="1491"/>
      <c r="K521" s="1491"/>
      <c r="L521" s="1491"/>
      <c r="M521" s="1491"/>
      <c r="N521" s="1491"/>
      <c r="O521" s="1491"/>
      <c r="P521" s="1491"/>
      <c r="Q521" s="1491"/>
    </row>
    <row r="522" spans="1:17" ht="15.75" customHeight="1">
      <c r="A522" s="1491"/>
      <c r="B522" s="1491"/>
      <c r="C522" s="1491"/>
      <c r="D522" s="1491"/>
      <c r="E522" s="1491"/>
      <c r="F522" s="1491"/>
      <c r="G522" s="1491"/>
      <c r="H522" s="1491"/>
      <c r="I522" s="1491"/>
      <c r="J522" s="1491"/>
      <c r="K522" s="1491"/>
      <c r="L522" s="1491"/>
      <c r="M522" s="1491"/>
      <c r="N522" s="1491"/>
      <c r="O522" s="1491"/>
      <c r="P522" s="1491"/>
      <c r="Q522" s="1491"/>
    </row>
    <row r="523" spans="1:17" ht="15.75" customHeight="1">
      <c r="A523" s="1491"/>
      <c r="B523" s="1491"/>
      <c r="C523" s="1491"/>
      <c r="D523" s="1491"/>
      <c r="E523" s="1491"/>
      <c r="F523" s="1491"/>
      <c r="G523" s="1491"/>
      <c r="H523" s="1491"/>
      <c r="I523" s="1491"/>
      <c r="J523" s="1491"/>
      <c r="K523" s="1491"/>
      <c r="L523" s="1491"/>
      <c r="M523" s="1491"/>
      <c r="N523" s="1491"/>
      <c r="O523" s="1491"/>
      <c r="P523" s="1491"/>
      <c r="Q523" s="1491"/>
    </row>
    <row r="524" spans="1:17" ht="15.75" customHeight="1">
      <c r="A524" s="1491"/>
      <c r="B524" s="1491"/>
      <c r="C524" s="1491"/>
      <c r="D524" s="1491"/>
      <c r="E524" s="1491"/>
      <c r="F524" s="1491"/>
      <c r="G524" s="1491"/>
      <c r="H524" s="1491"/>
      <c r="I524" s="1491"/>
      <c r="J524" s="1491"/>
      <c r="K524" s="1491"/>
      <c r="L524" s="1491"/>
      <c r="M524" s="1491"/>
      <c r="N524" s="1491"/>
      <c r="O524" s="1491"/>
      <c r="P524" s="1491"/>
      <c r="Q524" s="1491"/>
    </row>
    <row r="525" spans="1:17" ht="15.75" customHeight="1">
      <c r="A525" s="1491"/>
      <c r="B525" s="1491"/>
      <c r="C525" s="1491"/>
      <c r="D525" s="1491"/>
      <c r="E525" s="1491"/>
      <c r="F525" s="1491"/>
      <c r="G525" s="1491"/>
      <c r="H525" s="1491"/>
      <c r="I525" s="1491"/>
      <c r="J525" s="1491"/>
      <c r="K525" s="1491"/>
      <c r="L525" s="1491"/>
      <c r="M525" s="1491"/>
      <c r="N525" s="1491"/>
      <c r="O525" s="1491"/>
      <c r="P525" s="1491"/>
      <c r="Q525" s="1491"/>
    </row>
    <row r="526" spans="1:17" ht="15.75" customHeight="1">
      <c r="A526" s="1491"/>
      <c r="B526" s="1491"/>
      <c r="C526" s="1491"/>
      <c r="D526" s="1491"/>
      <c r="E526" s="1491"/>
      <c r="F526" s="1491"/>
      <c r="G526" s="1491"/>
      <c r="H526" s="1491"/>
      <c r="I526" s="1491"/>
      <c r="J526" s="1491"/>
      <c r="K526" s="1491"/>
      <c r="L526" s="1491"/>
      <c r="M526" s="1491"/>
      <c r="N526" s="1491"/>
      <c r="O526" s="1491"/>
      <c r="P526" s="1491"/>
      <c r="Q526" s="1491"/>
    </row>
    <row r="527" spans="1:17" ht="15.75" customHeight="1">
      <c r="A527" s="1491"/>
      <c r="B527" s="1491"/>
      <c r="C527" s="1491"/>
      <c r="D527" s="1491"/>
      <c r="E527" s="1491"/>
      <c r="F527" s="1491"/>
      <c r="G527" s="1491"/>
      <c r="H527" s="1491"/>
      <c r="I527" s="1491"/>
      <c r="J527" s="1491"/>
      <c r="K527" s="1491"/>
      <c r="L527" s="1491"/>
      <c r="M527" s="1491"/>
      <c r="N527" s="1491"/>
      <c r="O527" s="1491"/>
      <c r="P527" s="1491"/>
      <c r="Q527" s="1491"/>
    </row>
    <row r="528" spans="1:17" ht="15.75" customHeight="1">
      <c r="A528" s="1491"/>
      <c r="B528" s="1491"/>
      <c r="C528" s="1491"/>
      <c r="D528" s="1491"/>
      <c r="E528" s="1491"/>
      <c r="F528" s="1491"/>
      <c r="G528" s="1491"/>
      <c r="H528" s="1491"/>
      <c r="I528" s="1491"/>
      <c r="J528" s="1491"/>
      <c r="K528" s="1491"/>
      <c r="L528" s="1491"/>
      <c r="M528" s="1491"/>
      <c r="N528" s="1491"/>
      <c r="O528" s="1491"/>
      <c r="P528" s="1491"/>
      <c r="Q528" s="1491"/>
    </row>
    <row r="529" spans="1:17" ht="15.75" customHeight="1">
      <c r="A529" s="1491"/>
      <c r="B529" s="1491"/>
      <c r="C529" s="1491"/>
      <c r="D529" s="1491"/>
      <c r="E529" s="1491"/>
      <c r="F529" s="1491"/>
      <c r="G529" s="1491"/>
      <c r="H529" s="1491"/>
      <c r="I529" s="1491"/>
      <c r="J529" s="1491"/>
      <c r="K529" s="1491"/>
      <c r="L529" s="1491"/>
      <c r="M529" s="1491"/>
      <c r="N529" s="1491"/>
      <c r="O529" s="1491"/>
      <c r="P529" s="1491"/>
      <c r="Q529" s="1491"/>
    </row>
    <row r="530" spans="1:17" ht="15.75" customHeight="1">
      <c r="A530" s="1491"/>
      <c r="B530" s="1491"/>
      <c r="C530" s="1491"/>
      <c r="D530" s="1491"/>
      <c r="E530" s="1491"/>
      <c r="F530" s="1491"/>
      <c r="G530" s="1491"/>
      <c r="H530" s="1491"/>
      <c r="I530" s="1491"/>
      <c r="J530" s="1491"/>
      <c r="K530" s="1491"/>
      <c r="L530" s="1491"/>
      <c r="M530" s="1491"/>
      <c r="N530" s="1491"/>
      <c r="O530" s="1491"/>
      <c r="P530" s="1491"/>
      <c r="Q530" s="1491"/>
    </row>
    <row r="531" spans="1:17" ht="15.75" customHeight="1">
      <c r="A531" s="1491"/>
      <c r="B531" s="1491"/>
      <c r="C531" s="1491"/>
      <c r="D531" s="1491"/>
      <c r="E531" s="1491"/>
      <c r="F531" s="1491"/>
      <c r="G531" s="1491"/>
      <c r="H531" s="1491"/>
      <c r="I531" s="1491"/>
      <c r="J531" s="1491"/>
      <c r="K531" s="1491"/>
      <c r="L531" s="1491"/>
      <c r="M531" s="1491"/>
      <c r="N531" s="1491"/>
      <c r="O531" s="1491"/>
      <c r="P531" s="1491"/>
      <c r="Q531" s="1491"/>
    </row>
    <row r="532" spans="1:17" ht="15.75" customHeight="1">
      <c r="A532" s="1491"/>
      <c r="B532" s="1491"/>
      <c r="C532" s="1491"/>
      <c r="D532" s="1491"/>
      <c r="E532" s="1491"/>
      <c r="F532" s="1491"/>
      <c r="G532" s="1491"/>
      <c r="H532" s="1491"/>
      <c r="I532" s="1491"/>
      <c r="J532" s="1491"/>
      <c r="K532" s="1491"/>
      <c r="L532" s="1491"/>
      <c r="M532" s="1491"/>
      <c r="N532" s="1491"/>
      <c r="O532" s="1491"/>
      <c r="P532" s="1491"/>
      <c r="Q532" s="1491"/>
    </row>
    <row r="533" spans="1:17" ht="15.75" customHeight="1">
      <c r="A533" s="1491"/>
      <c r="B533" s="1491"/>
      <c r="C533" s="1491"/>
      <c r="D533" s="1491"/>
      <c r="E533" s="1491"/>
      <c r="F533" s="1491"/>
      <c r="G533" s="1491"/>
      <c r="H533" s="1491"/>
      <c r="I533" s="1491"/>
      <c r="J533" s="1491"/>
      <c r="K533" s="1491"/>
      <c r="L533" s="1491"/>
      <c r="M533" s="1491"/>
      <c r="N533" s="1491"/>
      <c r="O533" s="1491"/>
      <c r="P533" s="1491"/>
      <c r="Q533" s="1491"/>
    </row>
    <row r="534" spans="1:17" ht="15.75" customHeight="1">
      <c r="A534" s="1491"/>
      <c r="B534" s="1491"/>
      <c r="C534" s="1491"/>
      <c r="D534" s="1491"/>
      <c r="E534" s="1491"/>
      <c r="F534" s="1491"/>
      <c r="G534" s="1491"/>
      <c r="H534" s="1491"/>
      <c r="I534" s="1491"/>
      <c r="J534" s="1491"/>
      <c r="K534" s="1491"/>
      <c r="L534" s="1491"/>
      <c r="M534" s="1491"/>
      <c r="N534" s="1491"/>
      <c r="O534" s="1491"/>
      <c r="P534" s="1491"/>
      <c r="Q534" s="1491"/>
    </row>
    <row r="535" spans="1:17" ht="15.75" customHeight="1">
      <c r="A535" s="1491"/>
      <c r="B535" s="1491"/>
      <c r="C535" s="1491"/>
      <c r="D535" s="1491"/>
      <c r="E535" s="1491"/>
      <c r="F535" s="1491"/>
      <c r="G535" s="1491"/>
      <c r="H535" s="1491"/>
      <c r="I535" s="1491"/>
      <c r="J535" s="1491"/>
      <c r="K535" s="1491"/>
      <c r="L535" s="1491"/>
      <c r="M535" s="1491"/>
      <c r="N535" s="1491"/>
      <c r="O535" s="1491"/>
      <c r="P535" s="1491"/>
      <c r="Q535" s="1491"/>
    </row>
    <row r="536" spans="1:17" ht="15.75" customHeight="1">
      <c r="A536" s="1491"/>
      <c r="B536" s="1491"/>
      <c r="C536" s="1491"/>
      <c r="D536" s="1491"/>
      <c r="E536" s="1491"/>
      <c r="F536" s="1491"/>
      <c r="G536" s="1491"/>
      <c r="H536" s="1491"/>
      <c r="I536" s="1491"/>
      <c r="J536" s="1491"/>
      <c r="K536" s="1491"/>
      <c r="L536" s="1491"/>
      <c r="M536" s="1491"/>
      <c r="N536" s="1491"/>
      <c r="O536" s="1491"/>
      <c r="P536" s="1491"/>
      <c r="Q536" s="1491"/>
    </row>
    <row r="537" spans="1:17" ht="15.75" customHeight="1">
      <c r="A537" s="1491"/>
      <c r="B537" s="1491"/>
      <c r="C537" s="1491"/>
      <c r="D537" s="1491"/>
      <c r="E537" s="1491"/>
      <c r="F537" s="1491"/>
      <c r="G537" s="1491"/>
      <c r="H537" s="1491"/>
      <c r="I537" s="1491"/>
      <c r="J537" s="1491"/>
      <c r="K537" s="1491"/>
      <c r="L537" s="1491"/>
      <c r="M537" s="1491"/>
      <c r="N537" s="1491"/>
      <c r="O537" s="1491"/>
      <c r="P537" s="1491"/>
      <c r="Q537" s="1491"/>
    </row>
    <row r="538" spans="1:17" ht="15.75" customHeight="1">
      <c r="A538" s="1491"/>
      <c r="B538" s="1491"/>
      <c r="C538" s="1491"/>
      <c r="D538" s="1491"/>
      <c r="E538" s="1491"/>
      <c r="F538" s="1491"/>
      <c r="G538" s="1491"/>
      <c r="H538" s="1491"/>
      <c r="I538" s="1491"/>
      <c r="J538" s="1491"/>
      <c r="K538" s="1491"/>
      <c r="L538" s="1491"/>
      <c r="M538" s="1491"/>
      <c r="N538" s="1491"/>
      <c r="O538" s="1491"/>
      <c r="P538" s="1491"/>
      <c r="Q538" s="1491"/>
    </row>
    <row r="539" spans="1:17" ht="15.75" customHeight="1">
      <c r="A539" s="1491"/>
      <c r="B539" s="1491"/>
      <c r="C539" s="1491"/>
      <c r="D539" s="1491"/>
      <c r="E539" s="1491"/>
      <c r="F539" s="1491"/>
      <c r="G539" s="1491"/>
      <c r="H539" s="1491"/>
      <c r="I539" s="1491"/>
      <c r="J539" s="1491"/>
      <c r="K539" s="1491"/>
      <c r="L539" s="1491"/>
      <c r="M539" s="1491"/>
      <c r="N539" s="1491"/>
      <c r="O539" s="1491"/>
      <c r="P539" s="1491"/>
      <c r="Q539" s="1491"/>
    </row>
    <row r="540" spans="1:17" ht="15.75" customHeight="1">
      <c r="A540" s="1491"/>
      <c r="B540" s="1491"/>
      <c r="C540" s="1491"/>
      <c r="D540" s="1491"/>
      <c r="E540" s="1491"/>
      <c r="F540" s="1491"/>
      <c r="G540" s="1491"/>
      <c r="H540" s="1491"/>
      <c r="I540" s="1491"/>
      <c r="J540" s="1491"/>
      <c r="K540" s="1491"/>
      <c r="L540" s="1491"/>
      <c r="M540" s="1491"/>
      <c r="N540" s="1491"/>
      <c r="O540" s="1491"/>
      <c r="P540" s="1491"/>
      <c r="Q540" s="1491"/>
    </row>
    <row r="541" spans="1:17" ht="15.75" customHeight="1">
      <c r="A541" s="1491"/>
      <c r="B541" s="1491"/>
      <c r="C541" s="1491"/>
      <c r="D541" s="1491"/>
      <c r="E541" s="1491"/>
      <c r="F541" s="1491"/>
      <c r="G541" s="1491"/>
      <c r="H541" s="1491"/>
      <c r="I541" s="1491"/>
      <c r="J541" s="1491"/>
      <c r="K541" s="1491"/>
      <c r="L541" s="1491"/>
      <c r="M541" s="1491"/>
      <c r="N541" s="1491"/>
      <c r="O541" s="1491"/>
      <c r="P541" s="1491"/>
      <c r="Q541" s="1491"/>
    </row>
    <row r="542" spans="1:17" ht="15.75" customHeight="1">
      <c r="A542" s="1491"/>
      <c r="B542" s="1491"/>
      <c r="C542" s="1491"/>
      <c r="D542" s="1491"/>
      <c r="E542" s="1491"/>
      <c r="F542" s="1491"/>
      <c r="G542" s="1491"/>
      <c r="H542" s="1491"/>
      <c r="I542" s="1491"/>
      <c r="J542" s="1491"/>
      <c r="K542" s="1491"/>
      <c r="L542" s="1491"/>
      <c r="M542" s="1491"/>
      <c r="N542" s="1491"/>
      <c r="O542" s="1491"/>
      <c r="P542" s="1491"/>
      <c r="Q542" s="1491"/>
    </row>
    <row r="543" spans="1:17" ht="15.75" customHeight="1">
      <c r="A543" s="1491"/>
      <c r="B543" s="1491"/>
      <c r="C543" s="1491"/>
      <c r="D543" s="1491"/>
      <c r="E543" s="1491"/>
      <c r="F543" s="1491"/>
      <c r="G543" s="1491"/>
      <c r="H543" s="1491"/>
      <c r="I543" s="1491"/>
      <c r="J543" s="1491"/>
      <c r="K543" s="1491"/>
      <c r="L543" s="1491"/>
      <c r="M543" s="1491"/>
      <c r="N543" s="1491"/>
      <c r="O543" s="1491"/>
      <c r="P543" s="1491"/>
      <c r="Q543" s="1491"/>
    </row>
    <row r="544" spans="1:17" ht="15.75" customHeight="1">
      <c r="A544" s="1491"/>
      <c r="B544" s="1491"/>
      <c r="C544" s="1491"/>
      <c r="D544" s="1491"/>
      <c r="E544" s="1491"/>
      <c r="F544" s="1491"/>
      <c r="G544" s="1491"/>
      <c r="H544" s="1491"/>
      <c r="I544" s="1491"/>
      <c r="J544" s="1491"/>
      <c r="K544" s="1491"/>
      <c r="L544" s="1491"/>
      <c r="M544" s="1491"/>
      <c r="N544" s="1491"/>
      <c r="O544" s="1491"/>
      <c r="P544" s="1491"/>
      <c r="Q544" s="1491"/>
    </row>
    <row r="545" spans="1:17" ht="15.75" customHeight="1">
      <c r="A545" s="1491"/>
      <c r="B545" s="1491"/>
      <c r="C545" s="1491"/>
      <c r="D545" s="1491"/>
      <c r="E545" s="1491"/>
      <c r="F545" s="1491"/>
      <c r="G545" s="1491"/>
      <c r="H545" s="1491"/>
      <c r="I545" s="1491"/>
      <c r="J545" s="1491"/>
      <c r="K545" s="1491"/>
      <c r="L545" s="1491"/>
      <c r="M545" s="1491"/>
      <c r="N545" s="1491"/>
      <c r="O545" s="1491"/>
      <c r="P545" s="1491"/>
      <c r="Q545" s="1491"/>
    </row>
    <row r="546" spans="1:17" ht="15.75" customHeight="1">
      <c r="A546" s="1491"/>
      <c r="B546" s="1491"/>
      <c r="C546" s="1491"/>
      <c r="D546" s="1491"/>
      <c r="E546" s="1491"/>
      <c r="F546" s="1491"/>
      <c r="G546" s="1491"/>
      <c r="H546" s="1491"/>
      <c r="I546" s="1491"/>
      <c r="J546" s="1491"/>
      <c r="K546" s="1491"/>
      <c r="L546" s="1491"/>
      <c r="M546" s="1491"/>
      <c r="N546" s="1491"/>
      <c r="O546" s="1491"/>
      <c r="P546" s="1491"/>
      <c r="Q546" s="1491"/>
    </row>
    <row r="547" spans="1:17" ht="15.75" customHeight="1">
      <c r="A547" s="1491"/>
      <c r="B547" s="1491"/>
      <c r="C547" s="1491"/>
      <c r="D547" s="1491"/>
      <c r="E547" s="1491"/>
      <c r="F547" s="1491"/>
      <c r="G547" s="1491"/>
      <c r="H547" s="1491"/>
      <c r="I547" s="1491"/>
      <c r="J547" s="1491"/>
      <c r="K547" s="1491"/>
      <c r="L547" s="1491"/>
      <c r="M547" s="1491"/>
      <c r="N547" s="1491"/>
      <c r="O547" s="1491"/>
      <c r="P547" s="1491"/>
      <c r="Q547" s="1491"/>
    </row>
    <row r="548" spans="1:17" ht="15.75" customHeight="1">
      <c r="A548" s="1491"/>
      <c r="B548" s="1491"/>
      <c r="C548" s="1491"/>
      <c r="D548" s="1491"/>
      <c r="E548" s="1491"/>
      <c r="F548" s="1491"/>
      <c r="G548" s="1491"/>
      <c r="H548" s="1491"/>
      <c r="I548" s="1491"/>
      <c r="J548" s="1491"/>
      <c r="K548" s="1491"/>
      <c r="L548" s="1491"/>
      <c r="M548" s="1491"/>
      <c r="N548" s="1491"/>
      <c r="O548" s="1491"/>
      <c r="P548" s="1491"/>
      <c r="Q548" s="1491"/>
    </row>
    <row r="549" spans="1:17" ht="15.75" customHeight="1">
      <c r="A549" s="1491"/>
      <c r="B549" s="1491"/>
      <c r="C549" s="1491"/>
      <c r="D549" s="1491"/>
      <c r="E549" s="1491"/>
      <c r="F549" s="1491"/>
      <c r="G549" s="1491"/>
      <c r="H549" s="1491"/>
      <c r="I549" s="1491"/>
      <c r="J549" s="1491"/>
      <c r="K549" s="1491"/>
      <c r="L549" s="1491"/>
      <c r="M549" s="1491"/>
      <c r="N549" s="1491"/>
      <c r="O549" s="1491"/>
      <c r="P549" s="1491"/>
      <c r="Q549" s="1491"/>
    </row>
    <row r="550" spans="1:17" ht="15.75" customHeight="1">
      <c r="A550" s="1491"/>
      <c r="B550" s="1491"/>
      <c r="C550" s="1491"/>
      <c r="D550" s="1491"/>
      <c r="E550" s="1491"/>
      <c r="F550" s="1491"/>
      <c r="G550" s="1491"/>
      <c r="H550" s="1491"/>
      <c r="I550" s="1491"/>
      <c r="J550" s="1491"/>
      <c r="K550" s="1491"/>
      <c r="L550" s="1491"/>
      <c r="M550" s="1491"/>
      <c r="N550" s="1491"/>
      <c r="O550" s="1491"/>
      <c r="P550" s="1491"/>
      <c r="Q550" s="1491"/>
    </row>
    <row r="551" spans="1:17" ht="15.75" customHeight="1">
      <c r="A551" s="1491"/>
      <c r="B551" s="1491"/>
      <c r="C551" s="1491"/>
      <c r="D551" s="1491"/>
      <c r="E551" s="1491"/>
      <c r="F551" s="1491"/>
      <c r="G551" s="1491"/>
      <c r="H551" s="1491"/>
      <c r="I551" s="1491"/>
      <c r="J551" s="1491"/>
      <c r="K551" s="1491"/>
      <c r="L551" s="1491"/>
      <c r="M551" s="1491"/>
      <c r="N551" s="1491"/>
      <c r="O551" s="1491"/>
      <c r="P551" s="1491"/>
      <c r="Q551" s="1491"/>
    </row>
    <row r="552" spans="1:17" ht="15.75" customHeight="1">
      <c r="A552" s="1491"/>
      <c r="B552" s="1491"/>
      <c r="C552" s="1491"/>
      <c r="D552" s="1491"/>
      <c r="E552" s="1491"/>
      <c r="F552" s="1491"/>
      <c r="G552" s="1491"/>
      <c r="H552" s="1491"/>
      <c r="I552" s="1491"/>
      <c r="J552" s="1491"/>
      <c r="K552" s="1491"/>
      <c r="L552" s="1491"/>
      <c r="M552" s="1491"/>
      <c r="N552" s="1491"/>
      <c r="O552" s="1491"/>
      <c r="P552" s="1491"/>
      <c r="Q552" s="1491"/>
    </row>
    <row r="553" spans="1:17" ht="15.75" customHeight="1">
      <c r="A553" s="1491"/>
      <c r="B553" s="1491"/>
      <c r="C553" s="1491"/>
      <c r="D553" s="1491"/>
      <c r="E553" s="1491"/>
      <c r="F553" s="1491"/>
      <c r="G553" s="1491"/>
      <c r="H553" s="1491"/>
      <c r="I553" s="1491"/>
      <c r="J553" s="1491"/>
      <c r="K553" s="1491"/>
      <c r="L553" s="1491"/>
      <c r="M553" s="1491"/>
      <c r="N553" s="1491"/>
      <c r="O553" s="1491"/>
      <c r="P553" s="1491"/>
      <c r="Q553" s="1491"/>
    </row>
    <row r="554" spans="1:17" ht="15.75" customHeight="1">
      <c r="A554" s="1491"/>
      <c r="B554" s="1491"/>
      <c r="C554" s="1491"/>
      <c r="D554" s="1491"/>
      <c r="E554" s="1491"/>
      <c r="F554" s="1491"/>
      <c r="G554" s="1491"/>
      <c r="H554" s="1491"/>
      <c r="I554" s="1491"/>
      <c r="J554" s="1491"/>
      <c r="K554" s="1491"/>
      <c r="L554" s="1491"/>
      <c r="M554" s="1491"/>
      <c r="N554" s="1491"/>
      <c r="O554" s="1491"/>
      <c r="P554" s="1491"/>
      <c r="Q554" s="1491"/>
    </row>
    <row r="555" spans="1:17" ht="15.75" customHeight="1">
      <c r="A555" s="1491"/>
      <c r="B555" s="1491"/>
      <c r="C555" s="1491"/>
      <c r="D555" s="1491"/>
      <c r="E555" s="1491"/>
      <c r="F555" s="1491"/>
      <c r="G555" s="1491"/>
      <c r="H555" s="1491"/>
      <c r="I555" s="1491"/>
      <c r="J555" s="1491"/>
      <c r="K555" s="1491"/>
      <c r="L555" s="1491"/>
      <c r="M555" s="1491"/>
      <c r="N555" s="1491"/>
      <c r="O555" s="1491"/>
      <c r="P555" s="1491"/>
      <c r="Q555" s="1491"/>
    </row>
    <row r="556" spans="1:17" ht="15.75" customHeight="1">
      <c r="A556" s="1491"/>
      <c r="B556" s="1491"/>
      <c r="C556" s="1491"/>
      <c r="D556" s="1491"/>
      <c r="E556" s="1491"/>
      <c r="F556" s="1491"/>
      <c r="G556" s="1491"/>
      <c r="H556" s="1491"/>
      <c r="I556" s="1491"/>
      <c r="J556" s="1491"/>
      <c r="K556" s="1491"/>
      <c r="L556" s="1491"/>
      <c r="M556" s="1491"/>
      <c r="N556" s="1491"/>
      <c r="O556" s="1491"/>
      <c r="P556" s="1491"/>
      <c r="Q556" s="1491"/>
    </row>
    <row r="557" spans="1:17" ht="15.75" customHeight="1">
      <c r="A557" s="1491"/>
      <c r="B557" s="1491"/>
      <c r="C557" s="1491"/>
      <c r="D557" s="1491"/>
      <c r="E557" s="1491"/>
      <c r="F557" s="1491"/>
      <c r="G557" s="1491"/>
      <c r="H557" s="1491"/>
      <c r="I557" s="1491"/>
      <c r="J557" s="1491"/>
      <c r="K557" s="1491"/>
      <c r="L557" s="1491"/>
      <c r="M557" s="1491"/>
      <c r="N557" s="1491"/>
      <c r="O557" s="1491"/>
      <c r="P557" s="1491"/>
      <c r="Q557" s="1491"/>
    </row>
    <row r="558" spans="1:17" ht="15.75" customHeight="1">
      <c r="A558" s="1491"/>
      <c r="B558" s="1491"/>
      <c r="C558" s="1491"/>
      <c r="D558" s="1491"/>
      <c r="E558" s="1491"/>
      <c r="F558" s="1491"/>
      <c r="G558" s="1491"/>
      <c r="H558" s="1491"/>
      <c r="I558" s="1491"/>
      <c r="J558" s="1491"/>
      <c r="K558" s="1491"/>
      <c r="L558" s="1491"/>
      <c r="M558" s="1491"/>
      <c r="N558" s="1491"/>
      <c r="O558" s="1491"/>
      <c r="P558" s="1491"/>
      <c r="Q558" s="1491"/>
    </row>
    <row r="559" spans="1:17" ht="15.75" customHeight="1">
      <c r="A559" s="1491"/>
      <c r="B559" s="1491"/>
      <c r="C559" s="1491"/>
      <c r="D559" s="1491"/>
      <c r="E559" s="1491"/>
      <c r="F559" s="1491"/>
      <c r="G559" s="1491"/>
      <c r="H559" s="1491"/>
      <c r="I559" s="1491"/>
      <c r="J559" s="1491"/>
      <c r="K559" s="1491"/>
      <c r="L559" s="1491"/>
      <c r="M559" s="1491"/>
      <c r="N559" s="1491"/>
      <c r="O559" s="1491"/>
      <c r="P559" s="1491"/>
      <c r="Q559" s="1491"/>
    </row>
    <row r="560" spans="1:17" ht="15.75" customHeight="1">
      <c r="A560" s="1491"/>
      <c r="B560" s="1491"/>
      <c r="C560" s="1491"/>
      <c r="D560" s="1491"/>
      <c r="E560" s="1491"/>
      <c r="F560" s="1491"/>
      <c r="G560" s="1491"/>
      <c r="H560" s="1491"/>
      <c r="I560" s="1491"/>
      <c r="J560" s="1491"/>
      <c r="K560" s="1491"/>
      <c r="L560" s="1491"/>
      <c r="M560" s="1491"/>
      <c r="N560" s="1491"/>
      <c r="O560" s="1491"/>
      <c r="P560" s="1491"/>
      <c r="Q560" s="1491"/>
    </row>
    <row r="561" spans="1:17" ht="15.75" customHeight="1">
      <c r="A561" s="1491"/>
      <c r="B561" s="1491"/>
      <c r="C561" s="1491"/>
      <c r="D561" s="1491"/>
      <c r="E561" s="1491"/>
      <c r="F561" s="1491"/>
      <c r="G561" s="1491"/>
      <c r="H561" s="1491"/>
      <c r="I561" s="1491"/>
      <c r="J561" s="1491"/>
      <c r="K561" s="1491"/>
      <c r="L561" s="1491"/>
      <c r="M561" s="1491"/>
      <c r="N561" s="1491"/>
      <c r="O561" s="1491"/>
      <c r="P561" s="1491"/>
      <c r="Q561" s="1491"/>
    </row>
    <row r="562" spans="1:17" ht="15.75" customHeight="1">
      <c r="A562" s="1491"/>
      <c r="B562" s="1491"/>
      <c r="C562" s="1491"/>
      <c r="D562" s="1491"/>
      <c r="E562" s="1491"/>
      <c r="F562" s="1491"/>
      <c r="G562" s="1491"/>
      <c r="H562" s="1491"/>
      <c r="I562" s="1491"/>
      <c r="J562" s="1491"/>
      <c r="K562" s="1491"/>
      <c r="L562" s="1491"/>
      <c r="M562" s="1491"/>
      <c r="N562" s="1491"/>
      <c r="O562" s="1491"/>
      <c r="P562" s="1491"/>
      <c r="Q562" s="1491"/>
    </row>
    <row r="563" spans="1:17" ht="15.75" customHeight="1">
      <c r="A563" s="1491"/>
      <c r="B563" s="1491"/>
      <c r="C563" s="1491"/>
      <c r="D563" s="1491"/>
      <c r="E563" s="1491"/>
      <c r="F563" s="1491"/>
      <c r="G563" s="1491"/>
      <c r="H563" s="1491"/>
      <c r="I563" s="1491"/>
      <c r="J563" s="1491"/>
      <c r="K563" s="1491"/>
      <c r="L563" s="1491"/>
      <c r="M563" s="1491"/>
      <c r="N563" s="1491"/>
      <c r="O563" s="1491"/>
      <c r="P563" s="1491"/>
      <c r="Q563" s="1491"/>
    </row>
    <row r="564" spans="1:17" ht="15.75" customHeight="1">
      <c r="A564" s="1491"/>
      <c r="B564" s="1491"/>
      <c r="C564" s="1491"/>
      <c r="D564" s="1491"/>
      <c r="E564" s="1491"/>
      <c r="F564" s="1491"/>
      <c r="G564" s="1491"/>
      <c r="H564" s="1491"/>
      <c r="I564" s="1491"/>
      <c r="J564" s="1491"/>
      <c r="K564" s="1491"/>
      <c r="L564" s="1491"/>
      <c r="M564" s="1491"/>
      <c r="N564" s="1491"/>
      <c r="O564" s="1491"/>
      <c r="P564" s="1491"/>
      <c r="Q564" s="1491"/>
    </row>
    <row r="565" spans="1:17" ht="15.75" customHeight="1">
      <c r="A565" s="1491"/>
      <c r="B565" s="1491"/>
      <c r="C565" s="1491"/>
      <c r="D565" s="1491"/>
      <c r="E565" s="1491"/>
      <c r="F565" s="1491"/>
      <c r="G565" s="1491"/>
      <c r="H565" s="1491"/>
      <c r="I565" s="1491"/>
      <c r="J565" s="1491"/>
      <c r="K565" s="1491"/>
      <c r="L565" s="1491"/>
      <c r="M565" s="1491"/>
      <c r="N565" s="1491"/>
      <c r="O565" s="1491"/>
      <c r="P565" s="1491"/>
      <c r="Q565" s="1491"/>
    </row>
    <row r="566" spans="1:17" ht="15.75" customHeight="1">
      <c r="A566" s="1491"/>
      <c r="B566" s="1491"/>
      <c r="C566" s="1491"/>
      <c r="D566" s="1491"/>
      <c r="E566" s="1491"/>
      <c r="F566" s="1491"/>
      <c r="G566" s="1491"/>
      <c r="H566" s="1491"/>
      <c r="I566" s="1491"/>
      <c r="J566" s="1491"/>
      <c r="K566" s="1491"/>
      <c r="L566" s="1491"/>
      <c r="M566" s="1491"/>
      <c r="N566" s="1491"/>
      <c r="O566" s="1491"/>
      <c r="P566" s="1491"/>
      <c r="Q566" s="1491"/>
    </row>
    <row r="567" spans="1:17" ht="15.75" customHeight="1">
      <c r="A567" s="1491"/>
      <c r="B567" s="1491"/>
      <c r="C567" s="1491"/>
      <c r="D567" s="1491"/>
      <c r="E567" s="1491"/>
      <c r="F567" s="1491"/>
      <c r="G567" s="1491"/>
      <c r="H567" s="1491"/>
      <c r="I567" s="1491"/>
      <c r="J567" s="1491"/>
      <c r="K567" s="1491"/>
      <c r="L567" s="1491"/>
      <c r="M567" s="1491"/>
      <c r="N567" s="1491"/>
      <c r="O567" s="1491"/>
      <c r="P567" s="1491"/>
      <c r="Q567" s="1491"/>
    </row>
    <row r="568" spans="1:17" ht="15.75" customHeight="1">
      <c r="A568" s="1491"/>
      <c r="B568" s="1491"/>
      <c r="C568" s="1491"/>
      <c r="D568" s="1491"/>
      <c r="E568" s="1491"/>
      <c r="F568" s="1491"/>
      <c r="G568" s="1491"/>
      <c r="H568" s="1491"/>
      <c r="I568" s="1491"/>
      <c r="J568" s="1491"/>
      <c r="K568" s="1491"/>
      <c r="L568" s="1491"/>
      <c r="M568" s="1491"/>
      <c r="N568" s="1491"/>
      <c r="O568" s="1491"/>
      <c r="P568" s="1491"/>
      <c r="Q568" s="1491"/>
    </row>
    <row r="569" spans="1:17" ht="15.75" customHeight="1">
      <c r="A569" s="1491"/>
      <c r="B569" s="1491"/>
      <c r="C569" s="1491"/>
      <c r="D569" s="1491"/>
      <c r="E569" s="1491"/>
      <c r="F569" s="1491"/>
      <c r="G569" s="1491"/>
      <c r="H569" s="1491"/>
      <c r="I569" s="1491"/>
      <c r="J569" s="1491"/>
      <c r="K569" s="1491"/>
      <c r="L569" s="1491"/>
      <c r="M569" s="1491"/>
      <c r="N569" s="1491"/>
      <c r="O569" s="1491"/>
      <c r="P569" s="1491"/>
      <c r="Q569" s="1491"/>
    </row>
    <row r="570" spans="1:17" ht="15.75" customHeight="1">
      <c r="A570" s="1491"/>
      <c r="B570" s="1491"/>
      <c r="C570" s="1491"/>
      <c r="D570" s="1491"/>
      <c r="E570" s="1491"/>
      <c r="F570" s="1491"/>
      <c r="G570" s="1491"/>
      <c r="H570" s="1491"/>
      <c r="I570" s="1491"/>
      <c r="J570" s="1491"/>
      <c r="K570" s="1491"/>
      <c r="L570" s="1491"/>
      <c r="M570" s="1491"/>
      <c r="N570" s="1491"/>
      <c r="O570" s="1491"/>
      <c r="P570" s="1491"/>
      <c r="Q570" s="1491"/>
    </row>
    <row r="571" spans="1:17" ht="15.75" customHeight="1">
      <c r="A571" s="1491"/>
      <c r="B571" s="1491"/>
      <c r="C571" s="1491"/>
      <c r="D571" s="1491"/>
      <c r="E571" s="1491"/>
      <c r="F571" s="1491"/>
      <c r="G571" s="1491"/>
      <c r="H571" s="1491"/>
      <c r="I571" s="1491"/>
      <c r="J571" s="1491"/>
      <c r="K571" s="1491"/>
      <c r="L571" s="1491"/>
      <c r="M571" s="1491"/>
      <c r="N571" s="1491"/>
      <c r="O571" s="1491"/>
      <c r="P571" s="1491"/>
      <c r="Q571" s="1491"/>
    </row>
    <row r="572" spans="1:17" ht="15.75" customHeight="1">
      <c r="A572" s="1491"/>
      <c r="B572" s="1491"/>
      <c r="C572" s="1491"/>
      <c r="D572" s="1491"/>
      <c r="E572" s="1491"/>
      <c r="F572" s="1491"/>
      <c r="G572" s="1491"/>
      <c r="H572" s="1491"/>
      <c r="I572" s="1491"/>
      <c r="J572" s="1491"/>
      <c r="K572" s="1491"/>
      <c r="L572" s="1491"/>
      <c r="M572" s="1491"/>
      <c r="N572" s="1491"/>
      <c r="O572" s="1491"/>
      <c r="P572" s="1491"/>
      <c r="Q572" s="1491"/>
    </row>
    <row r="573" spans="1:17" ht="15.75" customHeight="1">
      <c r="A573" s="1491"/>
      <c r="B573" s="1491"/>
      <c r="C573" s="1491"/>
      <c r="D573" s="1491"/>
      <c r="E573" s="1491"/>
      <c r="F573" s="1491"/>
      <c r="G573" s="1491"/>
      <c r="H573" s="1491"/>
      <c r="I573" s="1491"/>
      <c r="J573" s="1491"/>
      <c r="K573" s="1491"/>
      <c r="L573" s="1491"/>
      <c r="M573" s="1491"/>
      <c r="N573" s="1491"/>
      <c r="O573" s="1491"/>
      <c r="P573" s="1491"/>
      <c r="Q573" s="1491"/>
    </row>
    <row r="574" spans="1:17" ht="15.75" customHeight="1">
      <c r="A574" s="1491"/>
      <c r="B574" s="1491"/>
      <c r="C574" s="1491"/>
      <c r="D574" s="1491"/>
      <c r="E574" s="1491"/>
      <c r="F574" s="1491"/>
      <c r="G574" s="1491"/>
      <c r="H574" s="1491"/>
      <c r="I574" s="1491"/>
      <c r="J574" s="1491"/>
      <c r="K574" s="1491"/>
      <c r="L574" s="1491"/>
      <c r="M574" s="1491"/>
      <c r="N574" s="1491"/>
      <c r="O574" s="1491"/>
      <c r="P574" s="1491"/>
      <c r="Q574" s="1491"/>
    </row>
    <row r="575" spans="1:17" ht="15.75" customHeight="1">
      <c r="A575" s="1491"/>
      <c r="B575" s="1491"/>
      <c r="C575" s="1491"/>
      <c r="D575" s="1491"/>
      <c r="E575" s="1491"/>
      <c r="F575" s="1491"/>
      <c r="G575" s="1491"/>
      <c r="H575" s="1491"/>
      <c r="I575" s="1491"/>
      <c r="J575" s="1491"/>
      <c r="K575" s="1491"/>
      <c r="L575" s="1491"/>
      <c r="M575" s="1491"/>
      <c r="N575" s="1491"/>
      <c r="O575" s="1491"/>
      <c r="P575" s="1491"/>
      <c r="Q575" s="1491"/>
    </row>
    <row r="576" spans="1:17" ht="15.75" customHeight="1">
      <c r="A576" s="1491"/>
      <c r="B576" s="1491"/>
      <c r="C576" s="1491"/>
      <c r="D576" s="1491"/>
      <c r="E576" s="1491"/>
      <c r="F576" s="1491"/>
      <c r="G576" s="1491"/>
      <c r="H576" s="1491"/>
      <c r="I576" s="1491"/>
      <c r="J576" s="1491"/>
      <c r="K576" s="1491"/>
      <c r="L576" s="1491"/>
      <c r="M576" s="1491"/>
      <c r="N576" s="1491"/>
      <c r="O576" s="1491"/>
      <c r="P576" s="1491"/>
      <c r="Q576" s="1491"/>
    </row>
    <row r="577" spans="1:17" ht="15.75" customHeight="1">
      <c r="A577" s="1491"/>
      <c r="B577" s="1491"/>
      <c r="C577" s="1491"/>
      <c r="D577" s="1491"/>
      <c r="E577" s="1491"/>
      <c r="F577" s="1491"/>
      <c r="G577" s="1491"/>
      <c r="H577" s="1491"/>
      <c r="I577" s="1491"/>
      <c r="J577" s="1491"/>
      <c r="K577" s="1491"/>
      <c r="L577" s="1491"/>
      <c r="M577" s="1491"/>
      <c r="N577" s="1491"/>
      <c r="O577" s="1491"/>
      <c r="P577" s="1491"/>
      <c r="Q577" s="1491"/>
    </row>
    <row r="578" spans="1:17" ht="15.75" customHeight="1">
      <c r="A578" s="1491"/>
      <c r="B578" s="1491"/>
      <c r="C578" s="1491"/>
      <c r="D578" s="1491"/>
      <c r="E578" s="1491"/>
      <c r="F578" s="1491"/>
      <c r="G578" s="1491"/>
      <c r="H578" s="1491"/>
      <c r="I578" s="1491"/>
      <c r="J578" s="1491"/>
      <c r="K578" s="1491"/>
      <c r="L578" s="1491"/>
      <c r="M578" s="1491"/>
      <c r="N578" s="1491"/>
      <c r="O578" s="1491"/>
      <c r="P578" s="1491"/>
      <c r="Q578" s="1491"/>
    </row>
    <row r="579" spans="1:17" ht="15.75" customHeight="1">
      <c r="A579" s="1491"/>
      <c r="B579" s="1491"/>
      <c r="C579" s="1491"/>
      <c r="D579" s="1491"/>
      <c r="E579" s="1491"/>
      <c r="F579" s="1491"/>
      <c r="G579" s="1491"/>
      <c r="H579" s="1491"/>
      <c r="I579" s="1491"/>
      <c r="J579" s="1491"/>
      <c r="K579" s="1491"/>
      <c r="L579" s="1491"/>
      <c r="M579" s="1491"/>
      <c r="N579" s="1491"/>
      <c r="O579" s="1491"/>
      <c r="P579" s="1491"/>
      <c r="Q579" s="1491"/>
    </row>
    <row r="580" spans="1:17" ht="15.75" customHeight="1">
      <c r="A580" s="1491"/>
      <c r="B580" s="1491"/>
      <c r="C580" s="1491"/>
      <c r="D580" s="1491"/>
      <c r="E580" s="1491"/>
      <c r="F580" s="1491"/>
      <c r="G580" s="1491"/>
      <c r="H580" s="1491"/>
      <c r="I580" s="1491"/>
      <c r="J580" s="1491"/>
      <c r="K580" s="1491"/>
      <c r="L580" s="1491"/>
      <c r="M580" s="1491"/>
      <c r="N580" s="1491"/>
      <c r="O580" s="1491"/>
      <c r="P580" s="1491"/>
      <c r="Q580" s="1491"/>
    </row>
    <row r="581" spans="1:17" ht="15.75" customHeight="1">
      <c r="A581" s="1491"/>
      <c r="B581" s="1491"/>
      <c r="C581" s="1491"/>
      <c r="D581" s="1491"/>
      <c r="E581" s="1491"/>
      <c r="F581" s="1491"/>
      <c r="G581" s="1491"/>
      <c r="H581" s="1491"/>
      <c r="I581" s="1491"/>
      <c r="J581" s="1491"/>
      <c r="K581" s="1491"/>
      <c r="L581" s="1491"/>
      <c r="M581" s="1491"/>
      <c r="N581" s="1491"/>
      <c r="O581" s="1491"/>
      <c r="P581" s="1491"/>
      <c r="Q581" s="1491"/>
    </row>
    <row r="582" spans="1:17" ht="15.75" customHeight="1">
      <c r="A582" s="1491"/>
      <c r="B582" s="1491"/>
      <c r="C582" s="1491"/>
      <c r="D582" s="1491"/>
      <c r="E582" s="1491"/>
      <c r="F582" s="1491"/>
      <c r="G582" s="1491"/>
      <c r="H582" s="1491"/>
      <c r="I582" s="1491"/>
      <c r="J582" s="1491"/>
      <c r="K582" s="1491"/>
      <c r="L582" s="1491"/>
      <c r="M582" s="1491"/>
      <c r="N582" s="1491"/>
      <c r="O582" s="1491"/>
      <c r="P582" s="1491"/>
      <c r="Q582" s="1491"/>
    </row>
    <row r="583" spans="1:17" ht="15.75" customHeight="1">
      <c r="A583" s="1491"/>
      <c r="B583" s="1491"/>
      <c r="C583" s="1491"/>
      <c r="D583" s="1491"/>
      <c r="E583" s="1491"/>
      <c r="F583" s="1491"/>
      <c r="G583" s="1491"/>
      <c r="H583" s="1491"/>
      <c r="I583" s="1491"/>
      <c r="J583" s="1491"/>
      <c r="K583" s="1491"/>
      <c r="L583" s="1491"/>
      <c r="M583" s="1491"/>
      <c r="N583" s="1491"/>
      <c r="O583" s="1491"/>
      <c r="P583" s="1491"/>
      <c r="Q583" s="1491"/>
    </row>
    <row r="584" spans="1:17" ht="15.75" customHeight="1">
      <c r="A584" s="1491"/>
      <c r="B584" s="1491"/>
      <c r="C584" s="1491"/>
      <c r="D584" s="1491"/>
      <c r="E584" s="1491"/>
      <c r="F584" s="1491"/>
      <c r="G584" s="1491"/>
      <c r="H584" s="1491"/>
      <c r="I584" s="1491"/>
      <c r="J584" s="1491"/>
      <c r="K584" s="1491"/>
      <c r="L584" s="1491"/>
      <c r="M584" s="1491"/>
      <c r="N584" s="1491"/>
      <c r="O584" s="1491"/>
      <c r="P584" s="1491"/>
      <c r="Q584" s="1491"/>
    </row>
    <row r="585" spans="1:17" ht="15.75" customHeight="1">
      <c r="A585" s="1491"/>
      <c r="B585" s="1491"/>
      <c r="C585" s="1491"/>
      <c r="D585" s="1491"/>
      <c r="E585" s="1491"/>
      <c r="F585" s="1491"/>
      <c r="G585" s="1491"/>
      <c r="H585" s="1491"/>
      <c r="I585" s="1491"/>
      <c r="J585" s="1491"/>
      <c r="K585" s="1491"/>
      <c r="L585" s="1491"/>
      <c r="M585" s="1491"/>
      <c r="N585" s="1491"/>
      <c r="O585" s="1491"/>
      <c r="P585" s="1491"/>
      <c r="Q585" s="1491"/>
    </row>
    <row r="586" spans="1:17" ht="15.75" customHeight="1">
      <c r="A586" s="1491"/>
      <c r="B586" s="1491"/>
      <c r="C586" s="1491"/>
      <c r="D586" s="1491"/>
      <c r="E586" s="1491"/>
      <c r="F586" s="1491"/>
      <c r="G586" s="1491"/>
      <c r="H586" s="1491"/>
      <c r="I586" s="1491"/>
      <c r="J586" s="1491"/>
      <c r="K586" s="1491"/>
      <c r="L586" s="1491"/>
      <c r="M586" s="1491"/>
      <c r="N586" s="1491"/>
      <c r="O586" s="1491"/>
      <c r="P586" s="1491"/>
      <c r="Q586" s="1491"/>
    </row>
    <row r="587" spans="1:17" ht="15.75" customHeight="1">
      <c r="A587" s="1491"/>
      <c r="B587" s="1491"/>
      <c r="C587" s="1491"/>
      <c r="D587" s="1491"/>
      <c r="E587" s="1491"/>
      <c r="F587" s="1491"/>
      <c r="G587" s="1491"/>
      <c r="H587" s="1491"/>
      <c r="I587" s="1491"/>
      <c r="J587" s="1491"/>
      <c r="K587" s="1491"/>
      <c r="L587" s="1491"/>
      <c r="M587" s="1491"/>
      <c r="N587" s="1491"/>
      <c r="O587" s="1491"/>
      <c r="P587" s="1491"/>
      <c r="Q587" s="1491"/>
    </row>
    <row r="588" spans="1:17" ht="15.75" customHeight="1">
      <c r="A588" s="1491"/>
      <c r="B588" s="1491"/>
      <c r="C588" s="1491"/>
      <c r="D588" s="1491"/>
      <c r="E588" s="1491"/>
      <c r="F588" s="1491"/>
      <c r="G588" s="1491"/>
      <c r="H588" s="1491"/>
      <c r="I588" s="1491"/>
      <c r="J588" s="1491"/>
      <c r="K588" s="1491"/>
      <c r="L588" s="1491"/>
      <c r="M588" s="1491"/>
      <c r="N588" s="1491"/>
      <c r="O588" s="1491"/>
      <c r="P588" s="1491"/>
      <c r="Q588" s="1491"/>
    </row>
    <row r="589" spans="1:17" ht="15.75" customHeight="1">
      <c r="A589" s="1491"/>
      <c r="B589" s="1491"/>
      <c r="C589" s="1491"/>
      <c r="D589" s="1491"/>
      <c r="E589" s="1491"/>
      <c r="F589" s="1491"/>
      <c r="G589" s="1491"/>
      <c r="H589" s="1491"/>
      <c r="I589" s="1491"/>
      <c r="J589" s="1491"/>
      <c r="K589" s="1491"/>
      <c r="L589" s="1491"/>
      <c r="M589" s="1491"/>
      <c r="N589" s="1491"/>
      <c r="O589" s="1491"/>
      <c r="P589" s="1491"/>
      <c r="Q589" s="1491"/>
    </row>
    <row r="590" spans="1:17" ht="15.75" customHeight="1">
      <c r="A590" s="1491"/>
      <c r="B590" s="1491"/>
      <c r="C590" s="1491"/>
      <c r="D590" s="1491"/>
      <c r="E590" s="1491"/>
      <c r="F590" s="1491"/>
      <c r="G590" s="1491"/>
      <c r="H590" s="1491"/>
      <c r="I590" s="1491"/>
      <c r="J590" s="1491"/>
      <c r="K590" s="1491"/>
      <c r="L590" s="1491"/>
      <c r="M590" s="1491"/>
      <c r="N590" s="1491"/>
      <c r="O590" s="1491"/>
      <c r="P590" s="1491"/>
      <c r="Q590" s="1491"/>
    </row>
    <row r="591" spans="1:17" ht="15.75" customHeight="1">
      <c r="A591" s="1491"/>
      <c r="B591" s="1491"/>
      <c r="C591" s="1491"/>
      <c r="D591" s="1491"/>
      <c r="E591" s="1491"/>
      <c r="F591" s="1491"/>
      <c r="G591" s="1491"/>
      <c r="H591" s="1491"/>
      <c r="I591" s="1491"/>
      <c r="J591" s="1491"/>
      <c r="K591" s="1491"/>
      <c r="L591" s="1491"/>
      <c r="M591" s="1491"/>
      <c r="N591" s="1491"/>
      <c r="O591" s="1491"/>
      <c r="P591" s="1491"/>
      <c r="Q591" s="1491"/>
    </row>
    <row r="592" spans="1:17" ht="15.75" customHeight="1">
      <c r="A592" s="1491"/>
      <c r="B592" s="1491"/>
      <c r="C592" s="1491"/>
      <c r="D592" s="1491"/>
      <c r="E592" s="1491"/>
      <c r="F592" s="1491"/>
      <c r="G592" s="1491"/>
      <c r="H592" s="1491"/>
      <c r="I592" s="1491"/>
      <c r="J592" s="1491"/>
      <c r="K592" s="1491"/>
      <c r="L592" s="1491"/>
      <c r="M592" s="1491"/>
      <c r="N592" s="1491"/>
      <c r="O592" s="1491"/>
      <c r="P592" s="1491"/>
      <c r="Q592" s="1491"/>
    </row>
    <row r="593" spans="1:17" ht="15.75" customHeight="1">
      <c r="A593" s="1491"/>
      <c r="B593" s="1491"/>
      <c r="C593" s="1491"/>
      <c r="D593" s="1491"/>
      <c r="E593" s="1491"/>
      <c r="F593" s="1491"/>
      <c r="G593" s="1491"/>
      <c r="H593" s="1491"/>
      <c r="I593" s="1491"/>
      <c r="J593" s="1491"/>
      <c r="K593" s="1491"/>
      <c r="L593" s="1491"/>
      <c r="M593" s="1491"/>
      <c r="N593" s="1491"/>
      <c r="O593" s="1491"/>
      <c r="P593" s="1491"/>
      <c r="Q593" s="1491"/>
    </row>
    <row r="594" spans="1:17" ht="15.75" customHeight="1">
      <c r="A594" s="1491"/>
      <c r="B594" s="1491"/>
      <c r="C594" s="1491"/>
      <c r="D594" s="1491"/>
      <c r="E594" s="1491"/>
      <c r="F594" s="1491"/>
      <c r="G594" s="1491"/>
      <c r="H594" s="1491"/>
      <c r="I594" s="1491"/>
      <c r="J594" s="1491"/>
      <c r="K594" s="1491"/>
      <c r="L594" s="1491"/>
      <c r="M594" s="1491"/>
      <c r="N594" s="1491"/>
      <c r="O594" s="1491"/>
      <c r="P594" s="1491"/>
      <c r="Q594" s="1491"/>
    </row>
    <row r="595" spans="1:17" ht="15.75" customHeight="1">
      <c r="A595" s="1491"/>
      <c r="B595" s="1491"/>
      <c r="C595" s="1491"/>
      <c r="D595" s="1491"/>
      <c r="E595" s="1491"/>
      <c r="F595" s="1491"/>
      <c r="G595" s="1491"/>
      <c r="H595" s="1491"/>
      <c r="I595" s="1491"/>
      <c r="J595" s="1491"/>
      <c r="K595" s="1491"/>
      <c r="L595" s="1491"/>
      <c r="M595" s="1491"/>
      <c r="N595" s="1491"/>
      <c r="O595" s="1491"/>
      <c r="P595" s="1491"/>
      <c r="Q595" s="1491"/>
    </row>
    <row r="596" spans="1:17" ht="15.75" customHeight="1">
      <c r="A596" s="1491"/>
      <c r="B596" s="1491"/>
      <c r="C596" s="1491"/>
      <c r="D596" s="1491"/>
      <c r="E596" s="1491"/>
      <c r="F596" s="1491"/>
      <c r="G596" s="1491"/>
      <c r="H596" s="1491"/>
      <c r="I596" s="1491"/>
      <c r="J596" s="1491"/>
      <c r="K596" s="1491"/>
      <c r="L596" s="1491"/>
      <c r="M596" s="1491"/>
      <c r="N596" s="1491"/>
      <c r="O596" s="1491"/>
      <c r="P596" s="1491"/>
      <c r="Q596" s="1491"/>
    </row>
    <row r="597" spans="1:17" ht="15.75" customHeight="1">
      <c r="A597" s="1491"/>
      <c r="B597" s="1491"/>
      <c r="C597" s="1491"/>
      <c r="D597" s="1491"/>
      <c r="E597" s="1491"/>
      <c r="F597" s="1491"/>
      <c r="G597" s="1491"/>
      <c r="H597" s="1491"/>
      <c r="I597" s="1491"/>
      <c r="J597" s="1491"/>
      <c r="K597" s="1491"/>
      <c r="L597" s="1491"/>
      <c r="M597" s="1491"/>
      <c r="N597" s="1491"/>
      <c r="O597" s="1491"/>
      <c r="P597" s="1491"/>
      <c r="Q597" s="1491"/>
    </row>
    <row r="598" spans="1:17" ht="15.75" customHeight="1">
      <c r="A598" s="1491"/>
      <c r="B598" s="1491"/>
      <c r="C598" s="1491"/>
      <c r="D598" s="1491"/>
      <c r="E598" s="1491"/>
      <c r="F598" s="1491"/>
      <c r="G598" s="1491"/>
      <c r="H598" s="1491"/>
      <c r="I598" s="1491"/>
      <c r="J598" s="1491"/>
      <c r="K598" s="1491"/>
      <c r="L598" s="1491"/>
      <c r="M598" s="1491"/>
      <c r="N598" s="1491"/>
      <c r="O598" s="1491"/>
      <c r="P598" s="1491"/>
      <c r="Q598" s="1491"/>
    </row>
    <row r="599" spans="1:17" ht="15.75" customHeight="1">
      <c r="A599" s="1491"/>
      <c r="B599" s="1491"/>
      <c r="C599" s="1491"/>
      <c r="D599" s="1491"/>
      <c r="E599" s="1491"/>
      <c r="F599" s="1491"/>
      <c r="G599" s="1491"/>
      <c r="H599" s="1491"/>
      <c r="I599" s="1491"/>
      <c r="J599" s="1491"/>
      <c r="K599" s="1491"/>
      <c r="L599" s="1491"/>
      <c r="M599" s="1491"/>
      <c r="N599" s="1491"/>
      <c r="O599" s="1491"/>
      <c r="P599" s="1491"/>
      <c r="Q599" s="1491"/>
    </row>
    <row r="600" spans="1:17" ht="15.75" customHeight="1">
      <c r="A600" s="1491"/>
      <c r="B600" s="1491"/>
      <c r="C600" s="1491"/>
      <c r="D600" s="1491"/>
      <c r="E600" s="1491"/>
      <c r="F600" s="1491"/>
      <c r="G600" s="1491"/>
      <c r="H600" s="1491"/>
      <c r="I600" s="1491"/>
      <c r="J600" s="1491"/>
      <c r="K600" s="1491"/>
      <c r="L600" s="1491"/>
      <c r="M600" s="1491"/>
      <c r="N600" s="1491"/>
      <c r="O600" s="1491"/>
      <c r="P600" s="1491"/>
      <c r="Q600" s="1491"/>
    </row>
    <row r="601" spans="1:17" ht="15.75" customHeight="1">
      <c r="A601" s="1491"/>
      <c r="B601" s="1491"/>
      <c r="C601" s="1491"/>
      <c r="D601" s="1491"/>
      <c r="E601" s="1491"/>
      <c r="F601" s="1491"/>
      <c r="G601" s="1491"/>
      <c r="H601" s="1491"/>
      <c r="I601" s="1491"/>
      <c r="J601" s="1491"/>
      <c r="K601" s="1491"/>
      <c r="L601" s="1491"/>
      <c r="M601" s="1491"/>
      <c r="N601" s="1491"/>
      <c r="O601" s="1491"/>
      <c r="P601" s="1491"/>
      <c r="Q601" s="1491"/>
    </row>
    <row r="602" spans="1:17" ht="15.75" customHeight="1">
      <c r="A602" s="1491"/>
      <c r="B602" s="1491"/>
      <c r="C602" s="1491"/>
      <c r="D602" s="1491"/>
      <c r="E602" s="1491"/>
      <c r="F602" s="1491"/>
      <c r="G602" s="1491"/>
      <c r="H602" s="1491"/>
      <c r="I602" s="1491"/>
      <c r="J602" s="1491"/>
      <c r="K602" s="1491"/>
      <c r="L602" s="1491"/>
      <c r="M602" s="1491"/>
      <c r="N602" s="1491"/>
      <c r="O602" s="1491"/>
      <c r="P602" s="1491"/>
      <c r="Q602" s="1491"/>
    </row>
    <row r="603" spans="1:17" ht="15.75" customHeight="1">
      <c r="A603" s="1491"/>
      <c r="B603" s="1491"/>
      <c r="C603" s="1491"/>
      <c r="D603" s="1491"/>
      <c r="E603" s="1491"/>
      <c r="F603" s="1491"/>
      <c r="G603" s="1491"/>
      <c r="H603" s="1491"/>
      <c r="I603" s="1491"/>
      <c r="J603" s="1491"/>
      <c r="K603" s="1491"/>
      <c r="L603" s="1491"/>
      <c r="M603" s="1491"/>
      <c r="N603" s="1491"/>
      <c r="O603" s="1491"/>
      <c r="P603" s="1491"/>
      <c r="Q603" s="1491"/>
    </row>
    <row r="604" spans="1:17" ht="15.75" customHeight="1">
      <c r="A604" s="1491"/>
      <c r="B604" s="1491"/>
      <c r="C604" s="1491"/>
      <c r="D604" s="1491"/>
      <c r="E604" s="1491"/>
      <c r="F604" s="1491"/>
      <c r="G604" s="1491"/>
      <c r="H604" s="1491"/>
      <c r="I604" s="1491"/>
      <c r="J604" s="1491"/>
      <c r="K604" s="1491"/>
      <c r="L604" s="1491"/>
      <c r="M604" s="1491"/>
      <c r="N604" s="1491"/>
      <c r="O604" s="1491"/>
      <c r="P604" s="1491"/>
      <c r="Q604" s="1491"/>
    </row>
    <row r="605" spans="1:17" ht="15.75" customHeight="1">
      <c r="A605" s="1491"/>
      <c r="B605" s="1491"/>
      <c r="C605" s="1491"/>
      <c r="D605" s="1491"/>
      <c r="E605" s="1491"/>
      <c r="F605" s="1491"/>
      <c r="G605" s="1491"/>
      <c r="H605" s="1491"/>
      <c r="I605" s="1491"/>
      <c r="J605" s="1491"/>
      <c r="K605" s="1491"/>
      <c r="L605" s="1491"/>
      <c r="M605" s="1491"/>
      <c r="N605" s="1491"/>
      <c r="O605" s="1491"/>
      <c r="P605" s="1491"/>
      <c r="Q605" s="1491"/>
    </row>
    <row r="606" spans="1:17" ht="15.75" customHeight="1">
      <c r="A606" s="1491"/>
      <c r="B606" s="1491"/>
      <c r="C606" s="1491"/>
      <c r="D606" s="1491"/>
      <c r="E606" s="1491"/>
      <c r="F606" s="1491"/>
      <c r="G606" s="1491"/>
      <c r="H606" s="1491"/>
      <c r="I606" s="1491"/>
      <c r="J606" s="1491"/>
      <c r="K606" s="1491"/>
      <c r="L606" s="1491"/>
      <c r="M606" s="1491"/>
      <c r="N606" s="1491"/>
      <c r="O606" s="1491"/>
      <c r="P606" s="1491"/>
      <c r="Q606" s="1491"/>
    </row>
    <row r="607" spans="1:17" ht="15.75" customHeight="1">
      <c r="A607" s="1491"/>
      <c r="B607" s="1491"/>
      <c r="C607" s="1491"/>
      <c r="D607" s="1491"/>
      <c r="E607" s="1491"/>
      <c r="F607" s="1491"/>
      <c r="G607" s="1491"/>
      <c r="H607" s="1491"/>
      <c r="I607" s="1491"/>
      <c r="J607" s="1491"/>
      <c r="K607" s="1491"/>
      <c r="L607" s="1491"/>
      <c r="M607" s="1491"/>
      <c r="N607" s="1491"/>
      <c r="O607" s="1491"/>
      <c r="P607" s="1491"/>
      <c r="Q607" s="1491"/>
    </row>
    <row r="608" spans="1:17" ht="15.75" customHeight="1">
      <c r="A608" s="1491"/>
      <c r="B608" s="1491"/>
      <c r="C608" s="1491"/>
      <c r="D608" s="1491"/>
      <c r="E608" s="1491"/>
      <c r="F608" s="1491"/>
      <c r="G608" s="1491"/>
      <c r="H608" s="1491"/>
      <c r="I608" s="1491"/>
      <c r="J608" s="1491"/>
      <c r="K608" s="1491"/>
      <c r="L608" s="1491"/>
      <c r="M608" s="1491"/>
      <c r="N608" s="1491"/>
      <c r="O608" s="1491"/>
      <c r="P608" s="1491"/>
      <c r="Q608" s="1491"/>
    </row>
    <row r="609" spans="1:17" ht="15.75" customHeight="1">
      <c r="A609" s="1491"/>
      <c r="B609" s="1491"/>
      <c r="C609" s="1491"/>
      <c r="D609" s="1491"/>
      <c r="E609" s="1491"/>
      <c r="F609" s="1491"/>
      <c r="G609" s="1491"/>
      <c r="H609" s="1491"/>
      <c r="I609" s="1491"/>
      <c r="J609" s="1491"/>
      <c r="K609" s="1491"/>
      <c r="L609" s="1491"/>
      <c r="M609" s="1491"/>
      <c r="N609" s="1491"/>
      <c r="O609" s="1491"/>
      <c r="P609" s="1491"/>
      <c r="Q609" s="1491"/>
    </row>
    <row r="610" spans="1:17" ht="15.75" customHeight="1">
      <c r="A610" s="1491"/>
      <c r="B610" s="1491"/>
      <c r="C610" s="1491"/>
      <c r="D610" s="1491"/>
      <c r="E610" s="1491"/>
      <c r="F610" s="1491"/>
      <c r="G610" s="1491"/>
      <c r="H610" s="1491"/>
      <c r="I610" s="1491"/>
      <c r="J610" s="1491"/>
      <c r="K610" s="1491"/>
      <c r="L610" s="1491"/>
      <c r="M610" s="1491"/>
      <c r="N610" s="1491"/>
      <c r="O610" s="1491"/>
      <c r="P610" s="1491"/>
      <c r="Q610" s="1491"/>
    </row>
    <row r="611" spans="1:17" ht="15.75" customHeight="1">
      <c r="A611" s="1491"/>
      <c r="B611" s="1491"/>
      <c r="C611" s="1491"/>
      <c r="D611" s="1491"/>
      <c r="E611" s="1491"/>
      <c r="F611" s="1491"/>
      <c r="G611" s="1491"/>
      <c r="H611" s="1491"/>
      <c r="I611" s="1491"/>
      <c r="J611" s="1491"/>
      <c r="K611" s="1491"/>
      <c r="L611" s="1491"/>
      <c r="M611" s="1491"/>
      <c r="N611" s="1491"/>
      <c r="O611" s="1491"/>
      <c r="P611" s="1491"/>
      <c r="Q611" s="1491"/>
    </row>
    <row r="612" spans="1:17" ht="15.75" customHeight="1">
      <c r="A612" s="1491"/>
      <c r="B612" s="1491"/>
      <c r="C612" s="1491"/>
      <c r="D612" s="1491"/>
      <c r="E612" s="1491"/>
      <c r="F612" s="1491"/>
      <c r="G612" s="1491"/>
      <c r="H612" s="1491"/>
      <c r="I612" s="1491"/>
      <c r="J612" s="1491"/>
      <c r="K612" s="1491"/>
      <c r="L612" s="1491"/>
      <c r="M612" s="1491"/>
      <c r="N612" s="1491"/>
      <c r="O612" s="1491"/>
      <c r="P612" s="1491"/>
      <c r="Q612" s="1491"/>
    </row>
    <row r="613" spans="1:17" ht="15.75" customHeight="1">
      <c r="A613" s="1491"/>
      <c r="B613" s="1491"/>
      <c r="C613" s="1491"/>
      <c r="D613" s="1491"/>
      <c r="E613" s="1491"/>
      <c r="F613" s="1491"/>
      <c r="G613" s="1491"/>
      <c r="H613" s="1491"/>
      <c r="I613" s="1491"/>
      <c r="J613" s="1491"/>
      <c r="K613" s="1491"/>
      <c r="L613" s="1491"/>
      <c r="M613" s="1491"/>
      <c r="N613" s="1491"/>
      <c r="O613" s="1491"/>
      <c r="P613" s="1491"/>
      <c r="Q613" s="1491"/>
    </row>
    <row r="614" spans="1:17" ht="15.75" customHeight="1">
      <c r="A614" s="1491"/>
      <c r="B614" s="1491"/>
      <c r="C614" s="1491"/>
      <c r="D614" s="1491"/>
      <c r="E614" s="1491"/>
      <c r="F614" s="1491"/>
      <c r="G614" s="1491"/>
      <c r="H614" s="1491"/>
      <c r="I614" s="1491"/>
      <c r="J614" s="1491"/>
      <c r="K614" s="1491"/>
      <c r="L614" s="1491"/>
      <c r="M614" s="1491"/>
      <c r="N614" s="1491"/>
      <c r="O614" s="1491"/>
      <c r="P614" s="1491"/>
      <c r="Q614" s="1491"/>
    </row>
    <row r="615" spans="1:17" ht="15.75" customHeight="1">
      <c r="A615" s="1491"/>
      <c r="B615" s="1491"/>
      <c r="C615" s="1491"/>
      <c r="D615" s="1491"/>
      <c r="E615" s="1491"/>
      <c r="F615" s="1491"/>
      <c r="G615" s="1491"/>
      <c r="H615" s="1491"/>
      <c r="I615" s="1491"/>
      <c r="J615" s="1491"/>
      <c r="K615" s="1491"/>
      <c r="L615" s="1491"/>
      <c r="M615" s="1491"/>
      <c r="N615" s="1491"/>
      <c r="O615" s="1491"/>
      <c r="P615" s="1491"/>
      <c r="Q615" s="1491"/>
    </row>
    <row r="616" spans="1:17" ht="15.75" customHeight="1">
      <c r="A616" s="1491"/>
      <c r="B616" s="1491"/>
      <c r="C616" s="1491"/>
      <c r="D616" s="1491"/>
      <c r="E616" s="1491"/>
      <c r="F616" s="1491"/>
      <c r="G616" s="1491"/>
      <c r="H616" s="1491"/>
      <c r="I616" s="1491"/>
      <c r="J616" s="1491"/>
      <c r="K616" s="1491"/>
      <c r="L616" s="1491"/>
      <c r="M616" s="1491"/>
      <c r="N616" s="1491"/>
      <c r="O616" s="1491"/>
      <c r="P616" s="1491"/>
      <c r="Q616" s="1491"/>
    </row>
    <row r="617" spans="1:17" ht="15.75" customHeight="1">
      <c r="A617" s="1491"/>
      <c r="B617" s="1491"/>
      <c r="C617" s="1491"/>
      <c r="D617" s="1491"/>
      <c r="E617" s="1491"/>
      <c r="F617" s="1491"/>
      <c r="G617" s="1491"/>
      <c r="H617" s="1491"/>
      <c r="I617" s="1491"/>
      <c r="J617" s="1491"/>
      <c r="K617" s="1491"/>
      <c r="L617" s="1491"/>
      <c r="M617" s="1491"/>
      <c r="N617" s="1491"/>
      <c r="O617" s="1491"/>
      <c r="P617" s="1491"/>
      <c r="Q617" s="1491"/>
    </row>
    <row r="618" spans="1:17" ht="15.75" customHeight="1">
      <c r="A618" s="1491"/>
      <c r="B618" s="1491"/>
      <c r="C618" s="1491"/>
      <c r="D618" s="1491"/>
      <c r="E618" s="1491"/>
      <c r="F618" s="1491"/>
      <c r="G618" s="1491"/>
      <c r="H618" s="1491"/>
      <c r="I618" s="1491"/>
      <c r="J618" s="1491"/>
      <c r="K618" s="1491"/>
      <c r="L618" s="1491"/>
      <c r="M618" s="1491"/>
      <c r="N618" s="1491"/>
      <c r="O618" s="1491"/>
      <c r="P618" s="1491"/>
      <c r="Q618" s="1491"/>
    </row>
    <row r="619" spans="1:17" ht="15.75" customHeight="1">
      <c r="A619" s="1491"/>
      <c r="B619" s="1491"/>
      <c r="C619" s="1491"/>
      <c r="D619" s="1491"/>
      <c r="E619" s="1491"/>
      <c r="F619" s="1491"/>
      <c r="G619" s="1491"/>
      <c r="H619" s="1491"/>
      <c r="I619" s="1491"/>
      <c r="J619" s="1491"/>
      <c r="K619" s="1491"/>
      <c r="L619" s="1491"/>
      <c r="M619" s="1491"/>
      <c r="N619" s="1491"/>
      <c r="O619" s="1491"/>
      <c r="P619" s="1491"/>
      <c r="Q619" s="1491"/>
    </row>
    <row r="620" spans="1:17" ht="15.75" customHeight="1">
      <c r="A620" s="1491"/>
      <c r="B620" s="1491"/>
      <c r="C620" s="1491"/>
      <c r="D620" s="1491"/>
      <c r="E620" s="1491"/>
      <c r="F620" s="1491"/>
      <c r="G620" s="1491"/>
      <c r="H620" s="1491"/>
      <c r="I620" s="1491"/>
      <c r="J620" s="1491"/>
      <c r="K620" s="1491"/>
      <c r="L620" s="1491"/>
      <c r="M620" s="1491"/>
      <c r="N620" s="1491"/>
      <c r="O620" s="1491"/>
      <c r="P620" s="1491"/>
      <c r="Q620" s="1491"/>
    </row>
    <row r="621" spans="1:17" ht="15.75" customHeight="1">
      <c r="A621" s="1491"/>
      <c r="B621" s="1491"/>
      <c r="C621" s="1491"/>
      <c r="D621" s="1491"/>
      <c r="E621" s="1491"/>
      <c r="F621" s="1491"/>
      <c r="G621" s="1491"/>
      <c r="H621" s="1491"/>
      <c r="I621" s="1491"/>
      <c r="J621" s="1491"/>
      <c r="K621" s="1491"/>
      <c r="L621" s="1491"/>
      <c r="M621" s="1491"/>
      <c r="N621" s="1491"/>
      <c r="O621" s="1491"/>
      <c r="P621" s="1491"/>
      <c r="Q621" s="1491"/>
    </row>
    <row r="622" spans="1:17" ht="15.75" customHeight="1">
      <c r="A622" s="1491"/>
      <c r="B622" s="1491"/>
      <c r="C622" s="1491"/>
      <c r="D622" s="1491"/>
      <c r="E622" s="1491"/>
      <c r="F622" s="1491"/>
      <c r="G622" s="1491"/>
      <c r="H622" s="1491"/>
      <c r="I622" s="1491"/>
      <c r="J622" s="1491"/>
      <c r="K622" s="1491"/>
      <c r="L622" s="1491"/>
      <c r="M622" s="1491"/>
      <c r="N622" s="1491"/>
      <c r="O622" s="1491"/>
      <c r="P622" s="1491"/>
      <c r="Q622" s="1491"/>
    </row>
    <row r="623" spans="1:17" ht="15.75" customHeight="1">
      <c r="A623" s="1491"/>
      <c r="B623" s="1491"/>
      <c r="C623" s="1491"/>
      <c r="D623" s="1491"/>
      <c r="E623" s="1491"/>
      <c r="F623" s="1491"/>
      <c r="G623" s="1491"/>
      <c r="H623" s="1491"/>
      <c r="I623" s="1491"/>
      <c r="J623" s="1491"/>
      <c r="K623" s="1491"/>
      <c r="L623" s="1491"/>
      <c r="M623" s="1491"/>
      <c r="N623" s="1491"/>
      <c r="O623" s="1491"/>
      <c r="P623" s="1491"/>
      <c r="Q623" s="1491"/>
    </row>
    <row r="624" spans="1:17" ht="15.75" customHeight="1">
      <c r="A624" s="1491"/>
      <c r="B624" s="1491"/>
      <c r="C624" s="1491"/>
      <c r="D624" s="1491"/>
      <c r="E624" s="1491"/>
      <c r="F624" s="1491"/>
      <c r="G624" s="1491"/>
      <c r="H624" s="1491"/>
      <c r="I624" s="1491"/>
      <c r="J624" s="1491"/>
      <c r="K624" s="1491"/>
      <c r="L624" s="1491"/>
      <c r="M624" s="1491"/>
      <c r="N624" s="1491"/>
      <c r="O624" s="1491"/>
      <c r="P624" s="1491"/>
      <c r="Q624" s="1491"/>
    </row>
    <row r="625" spans="1:17" ht="15.75" customHeight="1">
      <c r="A625" s="1491"/>
      <c r="B625" s="1491"/>
      <c r="C625" s="1491"/>
      <c r="D625" s="1491"/>
      <c r="E625" s="1491"/>
      <c r="F625" s="1491"/>
      <c r="G625" s="1491"/>
      <c r="H625" s="1491"/>
      <c r="I625" s="1491"/>
      <c r="J625" s="1491"/>
      <c r="K625" s="1491"/>
      <c r="L625" s="1491"/>
      <c r="M625" s="1491"/>
      <c r="N625" s="1491"/>
      <c r="O625" s="1491"/>
      <c r="P625" s="1491"/>
      <c r="Q625" s="1491"/>
    </row>
    <row r="626" spans="1:17" ht="15.75" customHeight="1">
      <c r="A626" s="1491"/>
      <c r="B626" s="1491"/>
      <c r="C626" s="1491"/>
      <c r="D626" s="1491"/>
      <c r="E626" s="1491"/>
      <c r="F626" s="1491"/>
      <c r="G626" s="1491"/>
      <c r="H626" s="1491"/>
      <c r="I626" s="1491"/>
      <c r="J626" s="1491"/>
      <c r="K626" s="1491"/>
      <c r="L626" s="1491"/>
      <c r="M626" s="1491"/>
      <c r="N626" s="1491"/>
      <c r="O626" s="1491"/>
      <c r="P626" s="1491"/>
      <c r="Q626" s="1491"/>
    </row>
    <row r="627" spans="1:17" ht="15.75" customHeight="1">
      <c r="A627" s="1491"/>
      <c r="B627" s="1491"/>
      <c r="C627" s="1491"/>
      <c r="D627" s="1491"/>
      <c r="E627" s="1491"/>
      <c r="F627" s="1491"/>
      <c r="G627" s="1491"/>
      <c r="H627" s="1491"/>
      <c r="I627" s="1491"/>
      <c r="J627" s="1491"/>
      <c r="K627" s="1491"/>
      <c r="L627" s="1491"/>
      <c r="M627" s="1491"/>
      <c r="N627" s="1491"/>
      <c r="O627" s="1491"/>
      <c r="P627" s="1491"/>
      <c r="Q627" s="1491"/>
    </row>
    <row r="628" spans="1:17" ht="15.75" customHeight="1">
      <c r="A628" s="1491"/>
      <c r="B628" s="1491"/>
      <c r="C628" s="1491"/>
      <c r="D628" s="1491"/>
      <c r="E628" s="1491"/>
      <c r="F628" s="1491"/>
      <c r="G628" s="1491"/>
      <c r="H628" s="1491"/>
      <c r="I628" s="1491"/>
      <c r="J628" s="1491"/>
      <c r="K628" s="1491"/>
      <c r="L628" s="1491"/>
      <c r="M628" s="1491"/>
      <c r="N628" s="1491"/>
      <c r="O628" s="1491"/>
      <c r="P628" s="1491"/>
      <c r="Q628" s="1491"/>
    </row>
    <row r="629" spans="1:17" ht="15.75" customHeight="1">
      <c r="A629" s="1491"/>
      <c r="B629" s="1491"/>
      <c r="C629" s="1491"/>
      <c r="D629" s="1491"/>
      <c r="E629" s="1491"/>
      <c r="F629" s="1491"/>
      <c r="G629" s="1491"/>
      <c r="H629" s="1491"/>
      <c r="I629" s="1491"/>
      <c r="J629" s="1491"/>
      <c r="K629" s="1491"/>
      <c r="L629" s="1491"/>
      <c r="M629" s="1491"/>
      <c r="N629" s="1491"/>
      <c r="O629" s="1491"/>
      <c r="P629" s="1491"/>
      <c r="Q629" s="1491"/>
    </row>
    <row r="630" spans="1:17" ht="15.75" customHeight="1">
      <c r="A630" s="1491"/>
      <c r="B630" s="1491"/>
      <c r="C630" s="1491"/>
      <c r="D630" s="1491"/>
      <c r="E630" s="1491"/>
      <c r="F630" s="1491"/>
      <c r="G630" s="1491"/>
      <c r="H630" s="1491"/>
      <c r="I630" s="1491"/>
      <c r="J630" s="1491"/>
      <c r="K630" s="1491"/>
      <c r="L630" s="1491"/>
      <c r="M630" s="1491"/>
      <c r="N630" s="1491"/>
      <c r="O630" s="1491"/>
      <c r="P630" s="1491"/>
      <c r="Q630" s="1491"/>
    </row>
    <row r="631" spans="1:17" ht="15.75" customHeight="1">
      <c r="A631" s="1491"/>
      <c r="B631" s="1491"/>
      <c r="C631" s="1491"/>
      <c r="D631" s="1491"/>
      <c r="E631" s="1491"/>
      <c r="F631" s="1491"/>
      <c r="G631" s="1491"/>
      <c r="H631" s="1491"/>
      <c r="I631" s="1491"/>
      <c r="J631" s="1491"/>
      <c r="K631" s="1491"/>
      <c r="L631" s="1491"/>
      <c r="M631" s="1491"/>
      <c r="N631" s="1491"/>
      <c r="O631" s="1491"/>
      <c r="P631" s="1491"/>
      <c r="Q631" s="1491"/>
    </row>
    <row r="632" spans="1:17" ht="15.75" customHeight="1">
      <c r="A632" s="1491"/>
      <c r="B632" s="1491"/>
      <c r="C632" s="1491"/>
      <c r="D632" s="1491"/>
      <c r="E632" s="1491"/>
      <c r="F632" s="1491"/>
      <c r="G632" s="1491"/>
      <c r="H632" s="1491"/>
      <c r="I632" s="1491"/>
      <c r="J632" s="1491"/>
      <c r="K632" s="1491"/>
      <c r="L632" s="1491"/>
      <c r="M632" s="1491"/>
      <c r="N632" s="1491"/>
      <c r="O632" s="1491"/>
      <c r="P632" s="1491"/>
      <c r="Q632" s="1491"/>
    </row>
    <row r="633" spans="1:17" ht="15.75" customHeight="1">
      <c r="A633" s="1491"/>
      <c r="B633" s="1491"/>
      <c r="C633" s="1491"/>
      <c r="D633" s="1491"/>
      <c r="E633" s="1491"/>
      <c r="F633" s="1491"/>
      <c r="G633" s="1491"/>
      <c r="H633" s="1491"/>
      <c r="I633" s="1491"/>
      <c r="J633" s="1491"/>
      <c r="K633" s="1491"/>
      <c r="L633" s="1491"/>
      <c r="M633" s="1491"/>
      <c r="N633" s="1491"/>
      <c r="O633" s="1491"/>
      <c r="P633" s="1491"/>
      <c r="Q633" s="1491"/>
    </row>
    <row r="634" spans="1:17" ht="15.75" customHeight="1">
      <c r="A634" s="1491"/>
      <c r="B634" s="1491"/>
      <c r="C634" s="1491"/>
      <c r="D634" s="1491"/>
      <c r="E634" s="1491"/>
      <c r="F634" s="1491"/>
      <c r="G634" s="1491"/>
      <c r="H634" s="1491"/>
      <c r="I634" s="1491"/>
      <c r="J634" s="1491"/>
      <c r="K634" s="1491"/>
      <c r="L634" s="1491"/>
      <c r="M634" s="1491"/>
      <c r="N634" s="1491"/>
      <c r="O634" s="1491"/>
      <c r="P634" s="1491"/>
      <c r="Q634" s="1491"/>
    </row>
    <row r="635" spans="1:17" ht="15.75" customHeight="1">
      <c r="A635" s="1491"/>
      <c r="B635" s="1491"/>
      <c r="C635" s="1491"/>
      <c r="D635" s="1491"/>
      <c r="E635" s="1491"/>
      <c r="F635" s="1491"/>
      <c r="G635" s="1491"/>
      <c r="H635" s="1491"/>
      <c r="I635" s="1491"/>
      <c r="J635" s="1491"/>
      <c r="K635" s="1491"/>
      <c r="L635" s="1491"/>
      <c r="M635" s="1491"/>
      <c r="N635" s="1491"/>
      <c r="O635" s="1491"/>
      <c r="P635" s="1491"/>
      <c r="Q635" s="1491"/>
    </row>
    <row r="636" spans="1:17" ht="15.75" customHeight="1">
      <c r="A636" s="1491"/>
      <c r="B636" s="1491"/>
      <c r="C636" s="1491"/>
      <c r="D636" s="1491"/>
      <c r="E636" s="1491"/>
      <c r="F636" s="1491"/>
      <c r="G636" s="1491"/>
      <c r="H636" s="1491"/>
      <c r="I636" s="1491"/>
      <c r="J636" s="1491"/>
      <c r="K636" s="1491"/>
      <c r="L636" s="1491"/>
      <c r="M636" s="1491"/>
      <c r="N636" s="1491"/>
      <c r="O636" s="1491"/>
      <c r="P636" s="1491"/>
      <c r="Q636" s="1491"/>
    </row>
    <row r="637" spans="1:17" ht="15.75" customHeight="1">
      <c r="A637" s="1491"/>
      <c r="B637" s="1491"/>
      <c r="C637" s="1491"/>
      <c r="D637" s="1491"/>
      <c r="E637" s="1491"/>
      <c r="F637" s="1491"/>
      <c r="G637" s="1491"/>
      <c r="H637" s="1491"/>
      <c r="I637" s="1491"/>
      <c r="J637" s="1491"/>
      <c r="K637" s="1491"/>
      <c r="L637" s="1491"/>
      <c r="M637" s="1491"/>
      <c r="N637" s="1491"/>
      <c r="O637" s="1491"/>
      <c r="P637" s="1491"/>
      <c r="Q637" s="1491"/>
    </row>
    <row r="638" spans="1:17" ht="15.75" customHeight="1">
      <c r="A638" s="1491"/>
      <c r="B638" s="1491"/>
      <c r="C638" s="1491"/>
      <c r="D638" s="1491"/>
      <c r="E638" s="1491"/>
      <c r="F638" s="1491"/>
      <c r="G638" s="1491"/>
      <c r="H638" s="1491"/>
      <c r="I638" s="1491"/>
      <c r="J638" s="1491"/>
      <c r="K638" s="1491"/>
      <c r="L638" s="1491"/>
      <c r="M638" s="1491"/>
      <c r="N638" s="1491"/>
      <c r="O638" s="1491"/>
      <c r="P638" s="1491"/>
      <c r="Q638" s="1491"/>
    </row>
    <row r="639" spans="1:17" ht="15.75" customHeight="1">
      <c r="A639" s="1491"/>
      <c r="B639" s="1491"/>
      <c r="C639" s="1491"/>
      <c r="D639" s="1491"/>
      <c r="E639" s="1491"/>
      <c r="F639" s="1491"/>
      <c r="G639" s="1491"/>
      <c r="H639" s="1491"/>
      <c r="I639" s="1491"/>
      <c r="J639" s="1491"/>
      <c r="K639" s="1491"/>
      <c r="L639" s="1491"/>
      <c r="M639" s="1491"/>
      <c r="N639" s="1491"/>
      <c r="O639" s="1491"/>
      <c r="P639" s="1491"/>
      <c r="Q639" s="1491"/>
    </row>
    <row r="640" spans="1:17" ht="15.75" customHeight="1">
      <c r="A640" s="1491"/>
      <c r="B640" s="1491"/>
      <c r="C640" s="1491"/>
      <c r="D640" s="1491"/>
      <c r="E640" s="1491"/>
      <c r="F640" s="1491"/>
      <c r="G640" s="1491"/>
      <c r="H640" s="1491"/>
      <c r="I640" s="1491"/>
      <c r="J640" s="1491"/>
      <c r="K640" s="1491"/>
      <c r="L640" s="1491"/>
      <c r="M640" s="1491"/>
      <c r="N640" s="1491"/>
      <c r="O640" s="1491"/>
      <c r="P640" s="1491"/>
      <c r="Q640" s="1491"/>
    </row>
    <row r="641" spans="1:17" ht="15.75" customHeight="1">
      <c r="A641" s="1491"/>
      <c r="B641" s="1491"/>
      <c r="C641" s="1491"/>
      <c r="D641" s="1491"/>
      <c r="E641" s="1491"/>
      <c r="F641" s="1491"/>
      <c r="G641" s="1491"/>
      <c r="H641" s="1491"/>
      <c r="I641" s="1491"/>
      <c r="J641" s="1491"/>
      <c r="K641" s="1491"/>
      <c r="L641" s="1491"/>
      <c r="M641" s="1491"/>
      <c r="N641" s="1491"/>
      <c r="O641" s="1491"/>
      <c r="P641" s="1491"/>
      <c r="Q641" s="1491"/>
    </row>
    <row r="642" spans="1:17" ht="15.75" customHeight="1">
      <c r="A642" s="1491"/>
      <c r="B642" s="1491"/>
      <c r="C642" s="1491"/>
      <c r="D642" s="1491"/>
      <c r="E642" s="1491"/>
      <c r="F642" s="1491"/>
      <c r="G642" s="1491"/>
      <c r="H642" s="1491"/>
      <c r="I642" s="1491"/>
      <c r="J642" s="1491"/>
      <c r="K642" s="1491"/>
      <c r="L642" s="1491"/>
      <c r="M642" s="1491"/>
      <c r="N642" s="1491"/>
      <c r="O642" s="1491"/>
      <c r="P642" s="1491"/>
      <c r="Q642" s="1491"/>
    </row>
    <row r="643" spans="1:17" ht="15.75" customHeight="1">
      <c r="A643" s="1491"/>
      <c r="B643" s="1491"/>
      <c r="C643" s="1491"/>
      <c r="D643" s="1491"/>
      <c r="E643" s="1491"/>
      <c r="F643" s="1491"/>
      <c r="G643" s="1491"/>
      <c r="H643" s="1491"/>
      <c r="I643" s="1491"/>
      <c r="J643" s="1491"/>
      <c r="K643" s="1491"/>
      <c r="L643" s="1491"/>
      <c r="M643" s="1491"/>
      <c r="N643" s="1491"/>
      <c r="O643" s="1491"/>
      <c r="P643" s="1491"/>
      <c r="Q643" s="1491"/>
    </row>
    <row r="644" spans="1:17" ht="15.75" customHeight="1">
      <c r="A644" s="1491"/>
      <c r="B644" s="1491"/>
      <c r="C644" s="1491"/>
      <c r="D644" s="1491"/>
      <c r="E644" s="1491"/>
      <c r="F644" s="1491"/>
      <c r="G644" s="1491"/>
      <c r="H644" s="1491"/>
      <c r="I644" s="1491"/>
      <c r="J644" s="1491"/>
      <c r="K644" s="1491"/>
      <c r="L644" s="1491"/>
      <c r="M644" s="1491"/>
      <c r="N644" s="1491"/>
      <c r="O644" s="1491"/>
      <c r="P644" s="1491"/>
      <c r="Q644" s="1491"/>
    </row>
    <row r="645" spans="1:17" ht="15.75" customHeight="1">
      <c r="A645" s="1491"/>
      <c r="B645" s="1491"/>
      <c r="C645" s="1491"/>
      <c r="D645" s="1491"/>
      <c r="E645" s="1491"/>
      <c r="F645" s="1491"/>
      <c r="G645" s="1491"/>
      <c r="H645" s="1491"/>
      <c r="I645" s="1491"/>
      <c r="J645" s="1491"/>
      <c r="K645" s="1491"/>
      <c r="L645" s="1491"/>
      <c r="M645" s="1491"/>
      <c r="N645" s="1491"/>
      <c r="O645" s="1491"/>
      <c r="P645" s="1491"/>
      <c r="Q645" s="1491"/>
    </row>
    <row r="646" spans="1:17" ht="15.75" customHeight="1">
      <c r="A646" s="1491"/>
      <c r="B646" s="1491"/>
      <c r="C646" s="1491"/>
      <c r="D646" s="1491"/>
      <c r="E646" s="1491"/>
      <c r="F646" s="1491"/>
      <c r="G646" s="1491"/>
      <c r="H646" s="1491"/>
      <c r="I646" s="1491"/>
      <c r="J646" s="1491"/>
      <c r="K646" s="1491"/>
      <c r="L646" s="1491"/>
      <c r="M646" s="1491"/>
      <c r="N646" s="1491"/>
      <c r="O646" s="1491"/>
      <c r="P646" s="1491"/>
      <c r="Q646" s="1491"/>
    </row>
    <row r="647" spans="1:17" ht="15.75" customHeight="1">
      <c r="A647" s="1491"/>
      <c r="B647" s="1491"/>
      <c r="C647" s="1491"/>
      <c r="D647" s="1491"/>
      <c r="E647" s="1491"/>
      <c r="F647" s="1491"/>
      <c r="G647" s="1491"/>
      <c r="H647" s="1491"/>
      <c r="I647" s="1491"/>
      <c r="J647" s="1491"/>
      <c r="K647" s="1491"/>
      <c r="L647" s="1491"/>
      <c r="M647" s="1491"/>
      <c r="N647" s="1491"/>
      <c r="O647" s="1491"/>
      <c r="P647" s="1491"/>
      <c r="Q647" s="1491"/>
    </row>
    <row r="648" spans="1:17" ht="15.75" customHeight="1">
      <c r="A648" s="1491"/>
      <c r="B648" s="1491"/>
      <c r="C648" s="1491"/>
      <c r="D648" s="1491"/>
      <c r="E648" s="1491"/>
      <c r="F648" s="1491"/>
      <c r="G648" s="1491"/>
      <c r="H648" s="1491"/>
      <c r="I648" s="1491"/>
      <c r="J648" s="1491"/>
      <c r="K648" s="1491"/>
      <c r="L648" s="1491"/>
      <c r="M648" s="1491"/>
      <c r="N648" s="1491"/>
      <c r="O648" s="1491"/>
      <c r="P648" s="1491"/>
      <c r="Q648" s="1491"/>
    </row>
    <row r="649" spans="1:17" ht="15.75" customHeight="1">
      <c r="A649" s="1491"/>
      <c r="B649" s="1491"/>
      <c r="C649" s="1491"/>
      <c r="D649" s="1491"/>
      <c r="E649" s="1491"/>
      <c r="F649" s="1491"/>
      <c r="G649" s="1491"/>
      <c r="H649" s="1491"/>
      <c r="I649" s="1491"/>
      <c r="J649" s="1491"/>
      <c r="K649" s="1491"/>
      <c r="L649" s="1491"/>
      <c r="M649" s="1491"/>
      <c r="N649" s="1491"/>
      <c r="O649" s="1491"/>
      <c r="P649" s="1491"/>
      <c r="Q649" s="1491"/>
    </row>
    <row r="650" spans="1:17" ht="15.75" customHeight="1">
      <c r="A650" s="1491"/>
      <c r="B650" s="1491"/>
      <c r="C650" s="1491"/>
      <c r="D650" s="1491"/>
      <c r="E650" s="1491"/>
      <c r="F650" s="1491"/>
      <c r="G650" s="1491"/>
      <c r="H650" s="1491"/>
      <c r="I650" s="1491"/>
      <c r="J650" s="1491"/>
      <c r="K650" s="1491"/>
      <c r="L650" s="1491"/>
      <c r="M650" s="1491"/>
      <c r="N650" s="1491"/>
      <c r="O650" s="1491"/>
      <c r="P650" s="1491"/>
      <c r="Q650" s="1491"/>
    </row>
    <row r="651" spans="1:17" ht="15.75" customHeight="1">
      <c r="A651" s="1491"/>
      <c r="B651" s="1491"/>
      <c r="C651" s="1491"/>
      <c r="D651" s="1491"/>
      <c r="E651" s="1491"/>
      <c r="F651" s="1491"/>
      <c r="G651" s="1491"/>
      <c r="H651" s="1491"/>
      <c r="I651" s="1491"/>
      <c r="J651" s="1491"/>
      <c r="K651" s="1491"/>
      <c r="L651" s="1491"/>
      <c r="M651" s="1491"/>
      <c r="N651" s="1491"/>
      <c r="O651" s="1491"/>
      <c r="P651" s="1491"/>
      <c r="Q651" s="1491"/>
    </row>
    <row r="652" spans="1:17" ht="15.75" customHeight="1">
      <c r="A652" s="1491"/>
      <c r="B652" s="1491"/>
      <c r="C652" s="1491"/>
      <c r="D652" s="1491"/>
      <c r="E652" s="1491"/>
      <c r="F652" s="1491"/>
      <c r="G652" s="1491"/>
      <c r="H652" s="1491"/>
      <c r="I652" s="1491"/>
      <c r="J652" s="1491"/>
      <c r="K652" s="1491"/>
      <c r="L652" s="1491"/>
      <c r="M652" s="1491"/>
      <c r="N652" s="1491"/>
      <c r="O652" s="1491"/>
      <c r="P652" s="1491"/>
      <c r="Q652" s="1491"/>
    </row>
    <row r="653" spans="1:17" ht="15.75" customHeight="1">
      <c r="A653" s="1491"/>
      <c r="B653" s="1491"/>
      <c r="C653" s="1491"/>
      <c r="D653" s="1491"/>
      <c r="E653" s="1491"/>
      <c r="F653" s="1491"/>
      <c r="G653" s="1491"/>
      <c r="H653" s="1491"/>
      <c r="I653" s="1491"/>
      <c r="J653" s="1491"/>
      <c r="K653" s="1491"/>
      <c r="L653" s="1491"/>
      <c r="M653" s="1491"/>
      <c r="N653" s="1491"/>
      <c r="O653" s="1491"/>
      <c r="P653" s="1491"/>
      <c r="Q653" s="1491"/>
    </row>
    <row r="654" spans="1:17" ht="15.75" customHeight="1">
      <c r="A654" s="1491"/>
      <c r="B654" s="1491"/>
      <c r="C654" s="1491"/>
      <c r="D654" s="1491"/>
      <c r="E654" s="1491"/>
      <c r="F654" s="1491"/>
      <c r="G654" s="1491"/>
      <c r="H654" s="1491"/>
      <c r="I654" s="1491"/>
      <c r="J654" s="1491"/>
      <c r="K654" s="1491"/>
      <c r="L654" s="1491"/>
      <c r="M654" s="1491"/>
      <c r="N654" s="1491"/>
      <c r="O654" s="1491"/>
      <c r="P654" s="1491"/>
      <c r="Q654" s="1491"/>
    </row>
    <row r="655" spans="1:17" ht="15.75" customHeight="1">
      <c r="A655" s="1491"/>
      <c r="B655" s="1491"/>
      <c r="C655" s="1491"/>
      <c r="D655" s="1491"/>
      <c r="E655" s="1491"/>
      <c r="F655" s="1491"/>
      <c r="G655" s="1491"/>
      <c r="H655" s="1491"/>
      <c r="I655" s="1491"/>
      <c r="J655" s="1491"/>
      <c r="K655" s="1491"/>
      <c r="L655" s="1491"/>
      <c r="M655" s="1491"/>
      <c r="N655" s="1491"/>
      <c r="O655" s="1491"/>
      <c r="P655" s="1491"/>
      <c r="Q655" s="1491"/>
    </row>
    <row r="656" spans="1:17" ht="15.75" customHeight="1">
      <c r="A656" s="1491"/>
      <c r="B656" s="1491"/>
      <c r="C656" s="1491"/>
      <c r="D656" s="1491"/>
      <c r="E656" s="1491"/>
      <c r="F656" s="1491"/>
      <c r="G656" s="1491"/>
      <c r="H656" s="1491"/>
      <c r="I656" s="1491"/>
      <c r="J656" s="1491"/>
      <c r="K656" s="1491"/>
      <c r="L656" s="1491"/>
      <c r="M656" s="1491"/>
      <c r="N656" s="1491"/>
      <c r="O656" s="1491"/>
      <c r="P656" s="1491"/>
      <c r="Q656" s="1491"/>
    </row>
    <row r="657" spans="1:17" ht="15.75" customHeight="1">
      <c r="A657" s="1491"/>
      <c r="B657" s="1491"/>
      <c r="C657" s="1491"/>
      <c r="D657" s="1491"/>
      <c r="E657" s="1491"/>
      <c r="F657" s="1491"/>
      <c r="G657" s="1491"/>
      <c r="H657" s="1491"/>
      <c r="I657" s="1491"/>
      <c r="J657" s="1491"/>
      <c r="K657" s="1491"/>
      <c r="L657" s="1491"/>
      <c r="M657" s="1491"/>
      <c r="N657" s="1491"/>
      <c r="O657" s="1491"/>
      <c r="P657" s="1491"/>
      <c r="Q657" s="1491"/>
    </row>
    <row r="658" spans="1:17" ht="15.75" customHeight="1">
      <c r="A658" s="1491"/>
      <c r="B658" s="1491"/>
      <c r="C658" s="1491"/>
      <c r="D658" s="1491"/>
      <c r="E658" s="1491"/>
      <c r="F658" s="1491"/>
      <c r="G658" s="1491"/>
      <c r="H658" s="1491"/>
      <c r="I658" s="1491"/>
      <c r="J658" s="1491"/>
      <c r="K658" s="1491"/>
      <c r="L658" s="1491"/>
      <c r="M658" s="1491"/>
      <c r="N658" s="1491"/>
      <c r="O658" s="1491"/>
      <c r="P658" s="1491"/>
      <c r="Q658" s="1491"/>
    </row>
    <row r="659" spans="1:17" ht="15.75" customHeight="1">
      <c r="A659" s="1491"/>
      <c r="B659" s="1491"/>
      <c r="C659" s="1491"/>
      <c r="D659" s="1491"/>
      <c r="E659" s="1491"/>
      <c r="F659" s="1491"/>
      <c r="G659" s="1491"/>
      <c r="H659" s="1491"/>
      <c r="I659" s="1491"/>
      <c r="J659" s="1491"/>
      <c r="K659" s="1491"/>
      <c r="L659" s="1491"/>
      <c r="M659" s="1491"/>
      <c r="N659" s="1491"/>
      <c r="O659" s="1491"/>
      <c r="P659" s="1491"/>
      <c r="Q659" s="1491"/>
    </row>
    <row r="660" spans="1:17" ht="15.75" customHeight="1">
      <c r="A660" s="1491"/>
      <c r="B660" s="1491"/>
      <c r="C660" s="1491"/>
      <c r="D660" s="1491"/>
      <c r="E660" s="1491"/>
      <c r="F660" s="1491"/>
      <c r="G660" s="1491"/>
      <c r="H660" s="1491"/>
      <c r="I660" s="1491"/>
      <c r="J660" s="1491"/>
      <c r="K660" s="1491"/>
      <c r="L660" s="1491"/>
      <c r="M660" s="1491"/>
      <c r="N660" s="1491"/>
      <c r="O660" s="1491"/>
      <c r="P660" s="1491"/>
      <c r="Q660" s="1491"/>
    </row>
    <row r="661" spans="1:17" ht="15.75" customHeight="1">
      <c r="A661" s="1491"/>
      <c r="B661" s="1491"/>
      <c r="C661" s="1491"/>
      <c r="D661" s="1491"/>
      <c r="E661" s="1491"/>
      <c r="F661" s="1491"/>
      <c r="G661" s="1491"/>
      <c r="H661" s="1491"/>
      <c r="I661" s="1491"/>
      <c r="J661" s="1491"/>
      <c r="K661" s="1491"/>
      <c r="L661" s="1491"/>
      <c r="M661" s="1491"/>
      <c r="N661" s="1491"/>
      <c r="O661" s="1491"/>
      <c r="P661" s="1491"/>
      <c r="Q661" s="1491"/>
    </row>
    <row r="662" spans="1:17" ht="15.75" customHeight="1">
      <c r="A662" s="1491"/>
      <c r="B662" s="1491"/>
      <c r="C662" s="1491"/>
      <c r="D662" s="1491"/>
      <c r="E662" s="1491"/>
      <c r="F662" s="1491"/>
      <c r="G662" s="1491"/>
      <c r="H662" s="1491"/>
      <c r="I662" s="1491"/>
      <c r="J662" s="1491"/>
      <c r="K662" s="1491"/>
      <c r="L662" s="1491"/>
      <c r="M662" s="1491"/>
      <c r="N662" s="1491"/>
      <c r="O662" s="1491"/>
      <c r="P662" s="1491"/>
      <c r="Q662" s="1491"/>
    </row>
    <row r="663" spans="1:17" ht="15.75" customHeight="1">
      <c r="A663" s="1491"/>
      <c r="B663" s="1491"/>
      <c r="C663" s="1491"/>
      <c r="D663" s="1491"/>
      <c r="E663" s="1491"/>
      <c r="F663" s="1491"/>
      <c r="G663" s="1491"/>
      <c r="H663" s="1491"/>
      <c r="I663" s="1491"/>
      <c r="J663" s="1491"/>
      <c r="K663" s="1491"/>
      <c r="L663" s="1491"/>
      <c r="M663" s="1491"/>
      <c r="N663" s="1491"/>
      <c r="O663" s="1491"/>
      <c r="P663" s="1491"/>
      <c r="Q663" s="1491"/>
    </row>
    <row r="664" spans="1:17" ht="15.75" customHeight="1">
      <c r="A664" s="1491"/>
      <c r="B664" s="1491"/>
      <c r="C664" s="1491"/>
      <c r="D664" s="1491"/>
      <c r="E664" s="1491"/>
      <c r="F664" s="1491"/>
      <c r="G664" s="1491"/>
      <c r="H664" s="1491"/>
      <c r="I664" s="1491"/>
      <c r="J664" s="1491"/>
      <c r="K664" s="1491"/>
      <c r="L664" s="1491"/>
      <c r="M664" s="1491"/>
      <c r="N664" s="1491"/>
      <c r="O664" s="1491"/>
      <c r="P664" s="1491"/>
      <c r="Q664" s="1491"/>
    </row>
    <row r="665" spans="1:17" ht="15.75" customHeight="1">
      <c r="A665" s="1491"/>
      <c r="B665" s="1491"/>
      <c r="C665" s="1491"/>
      <c r="D665" s="1491"/>
      <c r="E665" s="1491"/>
      <c r="F665" s="1491"/>
      <c r="G665" s="1491"/>
      <c r="H665" s="1491"/>
      <c r="I665" s="1491"/>
      <c r="J665" s="1491"/>
      <c r="K665" s="1491"/>
      <c r="L665" s="1491"/>
      <c r="M665" s="1491"/>
      <c r="N665" s="1491"/>
      <c r="O665" s="1491"/>
      <c r="P665" s="1491"/>
      <c r="Q665" s="1491"/>
    </row>
    <row r="666" spans="1:17" ht="15.75" customHeight="1">
      <c r="A666" s="1491"/>
      <c r="B666" s="1491"/>
      <c r="C666" s="1491"/>
      <c r="D666" s="1491"/>
      <c r="E666" s="1491"/>
      <c r="F666" s="1491"/>
      <c r="G666" s="1491"/>
      <c r="H666" s="1491"/>
      <c r="I666" s="1491"/>
      <c r="J666" s="1491"/>
      <c r="K666" s="1491"/>
      <c r="L666" s="1491"/>
      <c r="M666" s="1491"/>
      <c r="N666" s="1491"/>
      <c r="O666" s="1491"/>
      <c r="P666" s="1491"/>
      <c r="Q666" s="1491"/>
    </row>
    <row r="667" spans="1:17" ht="15.75" customHeight="1">
      <c r="A667" s="1491"/>
      <c r="B667" s="1491"/>
      <c r="C667" s="1491"/>
      <c r="D667" s="1491"/>
      <c r="E667" s="1491"/>
      <c r="F667" s="1491"/>
      <c r="G667" s="1491"/>
      <c r="H667" s="1491"/>
      <c r="I667" s="1491"/>
      <c r="J667" s="1491"/>
      <c r="K667" s="1491"/>
      <c r="L667" s="1491"/>
      <c r="M667" s="1491"/>
      <c r="N667" s="1491"/>
      <c r="O667" s="1491"/>
      <c r="P667" s="1491"/>
      <c r="Q667" s="1491"/>
    </row>
    <row r="668" spans="1:17" ht="15.75" customHeight="1">
      <c r="A668" s="1491"/>
      <c r="B668" s="1491"/>
      <c r="C668" s="1491"/>
      <c r="D668" s="1491"/>
      <c r="E668" s="1491"/>
      <c r="F668" s="1491"/>
      <c r="G668" s="1491"/>
      <c r="H668" s="1491"/>
      <c r="I668" s="1491"/>
      <c r="J668" s="1491"/>
      <c r="K668" s="1491"/>
      <c r="L668" s="1491"/>
      <c r="M668" s="1491"/>
      <c r="N668" s="1491"/>
      <c r="O668" s="1491"/>
      <c r="P668" s="1491"/>
      <c r="Q668" s="1491"/>
    </row>
    <row r="669" spans="1:17" ht="15.75" customHeight="1">
      <c r="A669" s="1491"/>
      <c r="B669" s="1491"/>
      <c r="C669" s="1491"/>
      <c r="D669" s="1491"/>
      <c r="E669" s="1491"/>
      <c r="F669" s="1491"/>
      <c r="G669" s="1491"/>
      <c r="H669" s="1491"/>
      <c r="I669" s="1491"/>
      <c r="J669" s="1491"/>
      <c r="K669" s="1491"/>
      <c r="L669" s="1491"/>
      <c r="M669" s="1491"/>
      <c r="N669" s="1491"/>
      <c r="O669" s="1491"/>
      <c r="P669" s="1491"/>
      <c r="Q669" s="1491"/>
    </row>
    <row r="670" spans="1:17" ht="15.75" customHeight="1">
      <c r="A670" s="1491"/>
      <c r="B670" s="1491"/>
      <c r="C670" s="1491"/>
      <c r="D670" s="1491"/>
      <c r="E670" s="1491"/>
      <c r="F670" s="1491"/>
      <c r="G670" s="1491"/>
      <c r="H670" s="1491"/>
      <c r="I670" s="1491"/>
      <c r="J670" s="1491"/>
      <c r="K670" s="1491"/>
      <c r="L670" s="1491"/>
      <c r="M670" s="1491"/>
      <c r="N670" s="1491"/>
      <c r="O670" s="1491"/>
      <c r="P670" s="1491"/>
      <c r="Q670" s="1491"/>
    </row>
    <row r="671" spans="1:17" ht="15.75" customHeight="1">
      <c r="A671" s="1491"/>
      <c r="B671" s="1491"/>
      <c r="C671" s="1491"/>
      <c r="D671" s="1491"/>
      <c r="E671" s="1491"/>
      <c r="F671" s="1491"/>
      <c r="G671" s="1491"/>
      <c r="H671" s="1491"/>
      <c r="I671" s="1491"/>
      <c r="J671" s="1491"/>
      <c r="K671" s="1491"/>
      <c r="L671" s="1491"/>
      <c r="M671" s="1491"/>
      <c r="N671" s="1491"/>
      <c r="O671" s="1491"/>
      <c r="P671" s="1491"/>
      <c r="Q671" s="1491"/>
    </row>
    <row r="672" spans="1:17" ht="15.75" customHeight="1">
      <c r="A672" s="1491"/>
      <c r="B672" s="1491"/>
      <c r="C672" s="1491"/>
      <c r="D672" s="1491"/>
      <c r="E672" s="1491"/>
      <c r="F672" s="1491"/>
      <c r="G672" s="1491"/>
      <c r="H672" s="1491"/>
      <c r="I672" s="1491"/>
      <c r="J672" s="1491"/>
      <c r="K672" s="1491"/>
      <c r="L672" s="1491"/>
      <c r="M672" s="1491"/>
      <c r="N672" s="1491"/>
      <c r="O672" s="1491"/>
      <c r="P672" s="1491"/>
      <c r="Q672" s="1491"/>
    </row>
    <row r="673" spans="1:17" ht="15.75" customHeight="1">
      <c r="A673" s="1491"/>
      <c r="B673" s="1491"/>
      <c r="C673" s="1491"/>
      <c r="D673" s="1491"/>
      <c r="E673" s="1491"/>
      <c r="F673" s="1491"/>
      <c r="G673" s="1491"/>
      <c r="H673" s="1491"/>
      <c r="I673" s="1491"/>
      <c r="J673" s="1491"/>
      <c r="K673" s="1491"/>
      <c r="L673" s="1491"/>
      <c r="M673" s="1491"/>
      <c r="N673" s="1491"/>
      <c r="O673" s="1491"/>
      <c r="P673" s="1491"/>
      <c r="Q673" s="1491"/>
    </row>
    <row r="674" spans="1:17" ht="15.75" customHeight="1">
      <c r="A674" s="1491"/>
      <c r="B674" s="1491"/>
      <c r="C674" s="1491"/>
      <c r="D674" s="1491"/>
      <c r="E674" s="1491"/>
      <c r="F674" s="1491"/>
      <c r="G674" s="1491"/>
      <c r="H674" s="1491"/>
      <c r="I674" s="1491"/>
      <c r="J674" s="1491"/>
      <c r="K674" s="1491"/>
      <c r="L674" s="1491"/>
      <c r="M674" s="1491"/>
      <c r="N674" s="1491"/>
      <c r="O674" s="1491"/>
      <c r="P674" s="1491"/>
      <c r="Q674" s="1491"/>
    </row>
    <row r="675" spans="1:17" ht="15.75" customHeight="1">
      <c r="A675" s="1491"/>
      <c r="B675" s="1491"/>
      <c r="C675" s="1491"/>
      <c r="D675" s="1491"/>
      <c r="E675" s="1491"/>
      <c r="F675" s="1491"/>
      <c r="G675" s="1491"/>
      <c r="H675" s="1491"/>
      <c r="I675" s="1491"/>
      <c r="J675" s="1491"/>
      <c r="K675" s="1491"/>
      <c r="L675" s="1491"/>
      <c r="M675" s="1491"/>
      <c r="N675" s="1491"/>
      <c r="O675" s="1491"/>
      <c r="P675" s="1491"/>
      <c r="Q675" s="1491"/>
    </row>
    <row r="676" spans="1:17" ht="15.75" customHeight="1">
      <c r="A676" s="1491"/>
      <c r="B676" s="1491"/>
      <c r="C676" s="1491"/>
      <c r="D676" s="1491"/>
      <c r="E676" s="1491"/>
      <c r="F676" s="1491"/>
      <c r="G676" s="1491"/>
      <c r="H676" s="1491"/>
      <c r="I676" s="1491"/>
      <c r="J676" s="1491"/>
      <c r="K676" s="1491"/>
      <c r="L676" s="1491"/>
      <c r="M676" s="1491"/>
      <c r="N676" s="1491"/>
      <c r="O676" s="1491"/>
      <c r="P676" s="1491"/>
      <c r="Q676" s="1491"/>
    </row>
    <row r="677" spans="1:17" ht="15.75" customHeight="1">
      <c r="A677" s="1491"/>
      <c r="B677" s="1491"/>
      <c r="C677" s="1491"/>
      <c r="D677" s="1491"/>
      <c r="E677" s="1491"/>
      <c r="F677" s="1491"/>
      <c r="G677" s="1491"/>
      <c r="H677" s="1491"/>
      <c r="I677" s="1491"/>
      <c r="J677" s="1491"/>
      <c r="K677" s="1491"/>
      <c r="L677" s="1491"/>
      <c r="M677" s="1491"/>
      <c r="N677" s="1491"/>
      <c r="O677" s="1491"/>
      <c r="P677" s="1491"/>
      <c r="Q677" s="1491"/>
    </row>
    <row r="678" spans="1:17" ht="15.75" customHeight="1">
      <c r="A678" s="1491"/>
      <c r="B678" s="1491"/>
      <c r="C678" s="1491"/>
      <c r="D678" s="1491"/>
      <c r="E678" s="1491"/>
      <c r="F678" s="1491"/>
      <c r="G678" s="1491"/>
      <c r="H678" s="1491"/>
      <c r="I678" s="1491"/>
      <c r="J678" s="1491"/>
      <c r="K678" s="1491"/>
      <c r="L678" s="1491"/>
      <c r="M678" s="1491"/>
      <c r="N678" s="1491"/>
      <c r="O678" s="1491"/>
      <c r="P678" s="1491"/>
      <c r="Q678" s="1491"/>
    </row>
    <row r="679" spans="1:17" ht="15.75" customHeight="1">
      <c r="A679" s="1491"/>
      <c r="B679" s="1491"/>
      <c r="C679" s="1491"/>
      <c r="D679" s="1491"/>
      <c r="E679" s="1491"/>
      <c r="F679" s="1491"/>
      <c r="G679" s="1491"/>
      <c r="H679" s="1491"/>
      <c r="I679" s="1491"/>
      <c r="J679" s="1491"/>
      <c r="K679" s="1491"/>
      <c r="L679" s="1491"/>
      <c r="M679" s="1491"/>
      <c r="N679" s="1491"/>
      <c r="O679" s="1491"/>
      <c r="P679" s="1491"/>
      <c r="Q679" s="1491"/>
    </row>
    <row r="680" spans="1:17" ht="15.75" customHeight="1">
      <c r="A680" s="1491"/>
      <c r="B680" s="1491"/>
      <c r="C680" s="1491"/>
      <c r="D680" s="1491"/>
      <c r="E680" s="1491"/>
      <c r="F680" s="1491"/>
      <c r="G680" s="1491"/>
      <c r="H680" s="1491"/>
      <c r="I680" s="1491"/>
      <c r="J680" s="1491"/>
      <c r="K680" s="1491"/>
      <c r="L680" s="1491"/>
      <c r="M680" s="1491"/>
      <c r="N680" s="1491"/>
      <c r="O680" s="1491"/>
      <c r="P680" s="1491"/>
      <c r="Q680" s="1491"/>
    </row>
    <row r="681" spans="1:17" ht="15.75" customHeight="1">
      <c r="A681" s="1491"/>
      <c r="B681" s="1491"/>
      <c r="C681" s="1491"/>
      <c r="D681" s="1491"/>
      <c r="E681" s="1491"/>
      <c r="F681" s="1491"/>
      <c r="G681" s="1491"/>
      <c r="H681" s="1491"/>
      <c r="I681" s="1491"/>
      <c r="J681" s="1491"/>
      <c r="K681" s="1491"/>
      <c r="L681" s="1491"/>
      <c r="M681" s="1491"/>
      <c r="N681" s="1491"/>
      <c r="O681" s="1491"/>
      <c r="P681" s="1491"/>
      <c r="Q681" s="1491"/>
    </row>
    <row r="682" spans="1:17" ht="15.75" customHeight="1">
      <c r="A682" s="1491"/>
      <c r="B682" s="1491"/>
      <c r="C682" s="1491"/>
      <c r="D682" s="1491"/>
      <c r="E682" s="1491"/>
      <c r="F682" s="1491"/>
      <c r="G682" s="1491"/>
      <c r="H682" s="1491"/>
      <c r="I682" s="1491"/>
      <c r="J682" s="1491"/>
      <c r="K682" s="1491"/>
      <c r="L682" s="1491"/>
      <c r="M682" s="1491"/>
      <c r="N682" s="1491"/>
      <c r="O682" s="1491"/>
      <c r="P682" s="1491"/>
      <c r="Q682" s="1491"/>
    </row>
    <row r="683" spans="1:17" ht="15.75" customHeight="1">
      <c r="A683" s="1491"/>
      <c r="B683" s="1491"/>
      <c r="C683" s="1491"/>
      <c r="D683" s="1491"/>
      <c r="E683" s="1491"/>
      <c r="F683" s="1491"/>
      <c r="G683" s="1491"/>
      <c r="H683" s="1491"/>
      <c r="I683" s="1491"/>
      <c r="J683" s="1491"/>
      <c r="K683" s="1491"/>
      <c r="L683" s="1491"/>
      <c r="M683" s="1491"/>
      <c r="N683" s="1491"/>
      <c r="O683" s="1491"/>
      <c r="P683" s="1491"/>
      <c r="Q683" s="1491"/>
    </row>
    <row r="684" spans="1:17" ht="15.75" customHeight="1">
      <c r="A684" s="1491"/>
      <c r="B684" s="1491"/>
      <c r="C684" s="1491"/>
      <c r="D684" s="1491"/>
      <c r="E684" s="1491"/>
      <c r="F684" s="1491"/>
      <c r="G684" s="1491"/>
      <c r="H684" s="1491"/>
      <c r="I684" s="1491"/>
      <c r="J684" s="1491"/>
      <c r="K684" s="1491"/>
      <c r="L684" s="1491"/>
      <c r="M684" s="1491"/>
      <c r="N684" s="1491"/>
      <c r="O684" s="1491"/>
      <c r="P684" s="1491"/>
      <c r="Q684" s="1491"/>
    </row>
    <row r="685" spans="1:17" ht="15.75" customHeight="1">
      <c r="A685" s="1491"/>
      <c r="B685" s="1491"/>
      <c r="C685" s="1491"/>
      <c r="D685" s="1491"/>
      <c r="E685" s="1491"/>
      <c r="F685" s="1491"/>
      <c r="G685" s="1491"/>
      <c r="H685" s="1491"/>
      <c r="I685" s="1491"/>
      <c r="J685" s="1491"/>
      <c r="K685" s="1491"/>
      <c r="L685" s="1491"/>
      <c r="M685" s="1491"/>
      <c r="N685" s="1491"/>
      <c r="O685" s="1491"/>
      <c r="P685" s="1491"/>
      <c r="Q685" s="1491"/>
    </row>
    <row r="686" spans="1:17" ht="15.75" customHeight="1">
      <c r="A686" s="1491"/>
      <c r="B686" s="1491"/>
      <c r="C686" s="1491"/>
      <c r="D686" s="1491"/>
      <c r="E686" s="1491"/>
      <c r="F686" s="1491"/>
      <c r="G686" s="1491"/>
      <c r="H686" s="1491"/>
      <c r="I686" s="1491"/>
      <c r="J686" s="1491"/>
      <c r="K686" s="1491"/>
      <c r="L686" s="1491"/>
      <c r="M686" s="1491"/>
      <c r="N686" s="1491"/>
      <c r="O686" s="1491"/>
      <c r="P686" s="1491"/>
      <c r="Q686" s="1491"/>
    </row>
    <row r="687" spans="1:17" ht="15.75" customHeight="1">
      <c r="A687" s="1491"/>
      <c r="B687" s="1491"/>
      <c r="C687" s="1491"/>
      <c r="D687" s="1491"/>
      <c r="E687" s="1491"/>
      <c r="F687" s="1491"/>
      <c r="G687" s="1491"/>
      <c r="H687" s="1491"/>
      <c r="I687" s="1491"/>
      <c r="J687" s="1491"/>
      <c r="K687" s="1491"/>
      <c r="L687" s="1491"/>
      <c r="M687" s="1491"/>
      <c r="N687" s="1491"/>
      <c r="O687" s="1491"/>
      <c r="P687" s="1491"/>
      <c r="Q687" s="1491"/>
    </row>
    <row r="688" spans="1:17" ht="15.75" customHeight="1">
      <c r="A688" s="1491"/>
      <c r="B688" s="1491"/>
      <c r="C688" s="1491"/>
      <c r="D688" s="1491"/>
      <c r="E688" s="1491"/>
      <c r="F688" s="1491"/>
      <c r="G688" s="1491"/>
      <c r="H688" s="1491"/>
      <c r="I688" s="1491"/>
      <c r="J688" s="1491"/>
      <c r="K688" s="1491"/>
      <c r="L688" s="1491"/>
      <c r="M688" s="1491"/>
      <c r="N688" s="1491"/>
      <c r="O688" s="1491"/>
      <c r="P688" s="1491"/>
      <c r="Q688" s="1491"/>
    </row>
    <row r="689" spans="1:17" ht="15.75" customHeight="1">
      <c r="A689" s="1491"/>
      <c r="B689" s="1491"/>
      <c r="C689" s="1491"/>
      <c r="D689" s="1491"/>
      <c r="E689" s="1491"/>
      <c r="F689" s="1491"/>
      <c r="G689" s="1491"/>
      <c r="H689" s="1491"/>
      <c r="I689" s="1491"/>
      <c r="J689" s="1491"/>
      <c r="K689" s="1491"/>
      <c r="L689" s="1491"/>
      <c r="M689" s="1491"/>
      <c r="N689" s="1491"/>
      <c r="O689" s="1491"/>
      <c r="P689" s="1491"/>
      <c r="Q689" s="1491"/>
    </row>
    <row r="690" spans="1:17" ht="15.75" customHeight="1">
      <c r="A690" s="1491"/>
      <c r="B690" s="1491"/>
      <c r="C690" s="1491"/>
      <c r="D690" s="1491"/>
      <c r="E690" s="1491"/>
      <c r="F690" s="1491"/>
      <c r="G690" s="1491"/>
      <c r="H690" s="1491"/>
      <c r="I690" s="1491"/>
      <c r="J690" s="1491"/>
      <c r="K690" s="1491"/>
      <c r="L690" s="1491"/>
      <c r="M690" s="1491"/>
      <c r="N690" s="1491"/>
      <c r="O690" s="1491"/>
      <c r="P690" s="1491"/>
      <c r="Q690" s="1491"/>
    </row>
    <row r="691" spans="1:17" ht="15.75" customHeight="1">
      <c r="A691" s="1491"/>
      <c r="B691" s="1491"/>
      <c r="C691" s="1491"/>
      <c r="D691" s="1491"/>
      <c r="E691" s="1491"/>
      <c r="F691" s="1491"/>
      <c r="G691" s="1491"/>
      <c r="H691" s="1491"/>
      <c r="I691" s="1491"/>
      <c r="J691" s="1491"/>
      <c r="K691" s="1491"/>
      <c r="L691" s="1491"/>
      <c r="M691" s="1491"/>
      <c r="N691" s="1491"/>
      <c r="O691" s="1491"/>
      <c r="P691" s="1491"/>
      <c r="Q691" s="1491"/>
    </row>
    <row r="692" spans="1:17" ht="15.75" customHeight="1">
      <c r="A692" s="1491"/>
      <c r="B692" s="1491"/>
      <c r="C692" s="1491"/>
      <c r="D692" s="1491"/>
      <c r="E692" s="1491"/>
      <c r="F692" s="1491"/>
      <c r="G692" s="1491"/>
      <c r="H692" s="1491"/>
      <c r="I692" s="1491"/>
      <c r="J692" s="1491"/>
      <c r="K692" s="1491"/>
      <c r="L692" s="1491"/>
      <c r="M692" s="1491"/>
      <c r="N692" s="1491"/>
      <c r="O692" s="1491"/>
      <c r="P692" s="1491"/>
      <c r="Q692" s="1491"/>
    </row>
    <row r="693" spans="1:17" ht="15.75" customHeight="1">
      <c r="A693" s="1491"/>
      <c r="B693" s="1491"/>
      <c r="C693" s="1491"/>
      <c r="D693" s="1491"/>
      <c r="E693" s="1491"/>
      <c r="F693" s="1491"/>
      <c r="G693" s="1491"/>
      <c r="H693" s="1491"/>
      <c r="I693" s="1491"/>
      <c r="J693" s="1491"/>
      <c r="K693" s="1491"/>
      <c r="L693" s="1491"/>
      <c r="M693" s="1491"/>
      <c r="N693" s="1491"/>
      <c r="O693" s="1491"/>
      <c r="P693" s="1491"/>
      <c r="Q693" s="1491"/>
    </row>
    <row r="694" spans="1:17" ht="15.75" customHeight="1">
      <c r="A694" s="1491"/>
      <c r="B694" s="1491"/>
      <c r="C694" s="1491"/>
      <c r="D694" s="1491"/>
      <c r="E694" s="1491"/>
      <c r="F694" s="1491"/>
      <c r="G694" s="1491"/>
      <c r="H694" s="1491"/>
      <c r="I694" s="1491"/>
      <c r="J694" s="1491"/>
      <c r="K694" s="1491"/>
      <c r="L694" s="1491"/>
      <c r="M694" s="1491"/>
      <c r="N694" s="1491"/>
      <c r="O694" s="1491"/>
      <c r="P694" s="1491"/>
      <c r="Q694" s="1491"/>
    </row>
    <row r="695" spans="1:17" ht="15.75" customHeight="1">
      <c r="A695" s="1491"/>
      <c r="B695" s="1491"/>
      <c r="C695" s="1491"/>
      <c r="D695" s="1491"/>
      <c r="E695" s="1491"/>
      <c r="F695" s="1491"/>
      <c r="G695" s="1491"/>
      <c r="H695" s="1491"/>
      <c r="I695" s="1491"/>
      <c r="J695" s="1491"/>
      <c r="K695" s="1491"/>
      <c r="L695" s="1491"/>
      <c r="M695" s="1491"/>
      <c r="N695" s="1491"/>
      <c r="O695" s="1491"/>
      <c r="P695" s="1491"/>
      <c r="Q695" s="1491"/>
    </row>
    <row r="696" spans="1:17" ht="15.75" customHeight="1">
      <c r="A696" s="1491"/>
      <c r="B696" s="1491"/>
      <c r="C696" s="1491"/>
      <c r="D696" s="1491"/>
      <c r="E696" s="1491"/>
      <c r="F696" s="1491"/>
      <c r="G696" s="1491"/>
      <c r="H696" s="1491"/>
      <c r="I696" s="1491"/>
      <c r="J696" s="1491"/>
      <c r="K696" s="1491"/>
      <c r="L696" s="1491"/>
      <c r="M696" s="1491"/>
      <c r="N696" s="1491"/>
      <c r="O696" s="1491"/>
      <c r="P696" s="1491"/>
      <c r="Q696" s="1491"/>
    </row>
    <row r="697" spans="1:17" ht="15.75" customHeight="1">
      <c r="A697" s="1491"/>
      <c r="B697" s="1491"/>
      <c r="C697" s="1491"/>
      <c r="D697" s="1491"/>
      <c r="E697" s="1491"/>
      <c r="F697" s="1491"/>
      <c r="G697" s="1491"/>
      <c r="H697" s="1491"/>
      <c r="I697" s="1491"/>
      <c r="J697" s="1491"/>
      <c r="K697" s="1491"/>
      <c r="L697" s="1491"/>
      <c r="M697" s="1491"/>
      <c r="N697" s="1491"/>
      <c r="O697" s="1491"/>
      <c r="P697" s="1491"/>
      <c r="Q697" s="1491"/>
    </row>
    <row r="698" spans="1:17" ht="15.75" customHeight="1">
      <c r="A698" s="1491"/>
      <c r="B698" s="1491"/>
      <c r="C698" s="1491"/>
      <c r="D698" s="1491"/>
      <c r="E698" s="1491"/>
      <c r="F698" s="1491"/>
      <c r="G698" s="1491"/>
      <c r="H698" s="1491"/>
      <c r="I698" s="1491"/>
      <c r="J698" s="1491"/>
      <c r="K698" s="1491"/>
      <c r="L698" s="1491"/>
      <c r="M698" s="1491"/>
      <c r="N698" s="1491"/>
      <c r="O698" s="1491"/>
      <c r="P698" s="1491"/>
      <c r="Q698" s="1491"/>
    </row>
    <row r="699" spans="1:17" ht="15.75" customHeight="1">
      <c r="A699" s="1491"/>
      <c r="B699" s="1491"/>
      <c r="C699" s="1491"/>
      <c r="D699" s="1491"/>
      <c r="E699" s="1491"/>
      <c r="F699" s="1491"/>
      <c r="G699" s="1491"/>
      <c r="H699" s="1491"/>
      <c r="I699" s="1491"/>
      <c r="J699" s="1491"/>
      <c r="K699" s="1491"/>
      <c r="L699" s="1491"/>
      <c r="M699" s="1491"/>
      <c r="N699" s="1491"/>
      <c r="O699" s="1491"/>
      <c r="P699" s="1491"/>
      <c r="Q699" s="1491"/>
    </row>
    <row r="700" spans="1:17" ht="15.75" customHeight="1">
      <c r="A700" s="1491"/>
      <c r="B700" s="1491"/>
      <c r="C700" s="1491"/>
      <c r="D700" s="1491"/>
      <c r="E700" s="1491"/>
      <c r="F700" s="1491"/>
      <c r="G700" s="1491"/>
      <c r="H700" s="1491"/>
      <c r="I700" s="1491"/>
      <c r="J700" s="1491"/>
      <c r="K700" s="1491"/>
      <c r="L700" s="1491"/>
      <c r="M700" s="1491"/>
      <c r="N700" s="1491"/>
      <c r="O700" s="1491"/>
      <c r="P700" s="1491"/>
      <c r="Q700" s="1491"/>
    </row>
    <row r="701" spans="1:17" ht="15.75" customHeight="1">
      <c r="A701" s="1491"/>
      <c r="B701" s="1491"/>
      <c r="C701" s="1491"/>
      <c r="D701" s="1491"/>
      <c r="E701" s="1491"/>
      <c r="F701" s="1491"/>
      <c r="G701" s="1491"/>
      <c r="H701" s="1491"/>
      <c r="I701" s="1491"/>
      <c r="J701" s="1491"/>
      <c r="K701" s="1491"/>
      <c r="L701" s="1491"/>
      <c r="M701" s="1491"/>
      <c r="N701" s="1491"/>
      <c r="O701" s="1491"/>
      <c r="P701" s="1491"/>
      <c r="Q701" s="1491"/>
    </row>
    <row r="702" spans="1:17" ht="15.75" customHeight="1">
      <c r="A702" s="1491"/>
      <c r="B702" s="1491"/>
      <c r="C702" s="1491"/>
      <c r="D702" s="1491"/>
      <c r="E702" s="1491"/>
      <c r="F702" s="1491"/>
      <c r="G702" s="1491"/>
      <c r="H702" s="1491"/>
      <c r="I702" s="1491"/>
      <c r="J702" s="1491"/>
      <c r="K702" s="1491"/>
      <c r="L702" s="1491"/>
      <c r="M702" s="1491"/>
      <c r="N702" s="1491"/>
      <c r="O702" s="1491"/>
      <c r="P702" s="1491"/>
      <c r="Q702" s="1491"/>
    </row>
    <row r="703" spans="1:17" ht="15.75" customHeight="1">
      <c r="A703" s="1491"/>
      <c r="B703" s="1491"/>
      <c r="C703" s="1491"/>
      <c r="D703" s="1491"/>
      <c r="E703" s="1491"/>
      <c r="F703" s="1491"/>
      <c r="G703" s="1491"/>
      <c r="H703" s="1491"/>
      <c r="I703" s="1491"/>
      <c r="J703" s="1491"/>
      <c r="K703" s="1491"/>
      <c r="L703" s="1491"/>
      <c r="M703" s="1491"/>
      <c r="N703" s="1491"/>
      <c r="O703" s="1491"/>
      <c r="P703" s="1491"/>
      <c r="Q703" s="1491"/>
    </row>
    <row r="704" spans="1:17" ht="15.75" customHeight="1">
      <c r="A704" s="1491"/>
      <c r="B704" s="1491"/>
      <c r="C704" s="1491"/>
      <c r="D704" s="1491"/>
      <c r="E704" s="1491"/>
      <c r="F704" s="1491"/>
      <c r="G704" s="1491"/>
      <c r="H704" s="1491"/>
      <c r="I704" s="1491"/>
      <c r="J704" s="1491"/>
      <c r="K704" s="1491"/>
      <c r="L704" s="1491"/>
      <c r="M704" s="1491"/>
      <c r="N704" s="1491"/>
      <c r="O704" s="1491"/>
      <c r="P704" s="1491"/>
      <c r="Q704" s="1491"/>
    </row>
    <row r="705" spans="1:17" ht="15.75" customHeight="1">
      <c r="A705" s="1491"/>
      <c r="B705" s="1491"/>
      <c r="C705" s="1491"/>
      <c r="D705" s="1491"/>
      <c r="E705" s="1491"/>
      <c r="F705" s="1491"/>
      <c r="G705" s="1491"/>
      <c r="H705" s="1491"/>
      <c r="I705" s="1491"/>
      <c r="J705" s="1491"/>
      <c r="K705" s="1491"/>
      <c r="L705" s="1491"/>
      <c r="M705" s="1491"/>
      <c r="N705" s="1491"/>
      <c r="O705" s="1491"/>
      <c r="P705" s="1491"/>
      <c r="Q705" s="1491"/>
    </row>
    <row r="706" spans="1:17" ht="15.75" customHeight="1">
      <c r="A706" s="1491"/>
      <c r="B706" s="1491"/>
      <c r="C706" s="1491"/>
      <c r="D706" s="1491"/>
      <c r="E706" s="1491"/>
      <c r="F706" s="1491"/>
      <c r="G706" s="1491"/>
      <c r="H706" s="1491"/>
      <c r="I706" s="1491"/>
      <c r="J706" s="1491"/>
      <c r="K706" s="1491"/>
      <c r="L706" s="1491"/>
      <c r="M706" s="1491"/>
      <c r="N706" s="1491"/>
      <c r="O706" s="1491"/>
      <c r="P706" s="1491"/>
      <c r="Q706" s="1491"/>
    </row>
    <row r="707" spans="1:17" ht="15.75" customHeight="1">
      <c r="A707" s="1491"/>
      <c r="B707" s="1491"/>
      <c r="C707" s="1491"/>
      <c r="D707" s="1491"/>
      <c r="E707" s="1491"/>
      <c r="F707" s="1491"/>
      <c r="G707" s="1491"/>
      <c r="H707" s="1491"/>
      <c r="I707" s="1491"/>
      <c r="J707" s="1491"/>
      <c r="K707" s="1491"/>
      <c r="L707" s="1491"/>
      <c r="M707" s="1491"/>
      <c r="N707" s="1491"/>
      <c r="O707" s="1491"/>
      <c r="P707" s="1491"/>
      <c r="Q707" s="1491"/>
    </row>
    <row r="708" spans="1:17" ht="15.75" customHeight="1">
      <c r="A708" s="1491"/>
      <c r="B708" s="1491"/>
      <c r="C708" s="1491"/>
      <c r="D708" s="1491"/>
      <c r="E708" s="1491"/>
      <c r="F708" s="1491"/>
      <c r="G708" s="1491"/>
      <c r="H708" s="1491"/>
      <c r="I708" s="1491"/>
      <c r="J708" s="1491"/>
      <c r="K708" s="1491"/>
      <c r="L708" s="1491"/>
      <c r="M708" s="1491"/>
      <c r="N708" s="1491"/>
      <c r="O708" s="1491"/>
      <c r="P708" s="1491"/>
      <c r="Q708" s="1491"/>
    </row>
    <row r="709" spans="1:17" ht="15.75" customHeight="1">
      <c r="A709" s="1491"/>
      <c r="B709" s="1491"/>
      <c r="C709" s="1491"/>
      <c r="D709" s="1491"/>
      <c r="E709" s="1491"/>
      <c r="F709" s="1491"/>
      <c r="G709" s="1491"/>
      <c r="H709" s="1491"/>
      <c r="I709" s="1491"/>
      <c r="J709" s="1491"/>
      <c r="K709" s="1491"/>
      <c r="L709" s="1491"/>
      <c r="M709" s="1491"/>
      <c r="N709" s="1491"/>
      <c r="O709" s="1491"/>
      <c r="P709" s="1491"/>
      <c r="Q709" s="1491"/>
    </row>
    <row r="710" spans="1:17" ht="15.75" customHeight="1">
      <c r="A710" s="1491"/>
      <c r="B710" s="1491"/>
      <c r="C710" s="1491"/>
      <c r="D710" s="1491"/>
      <c r="E710" s="1491"/>
      <c r="F710" s="1491"/>
      <c r="G710" s="1491"/>
      <c r="H710" s="1491"/>
      <c r="I710" s="1491"/>
      <c r="J710" s="1491"/>
      <c r="K710" s="1491"/>
      <c r="L710" s="1491"/>
      <c r="M710" s="1491"/>
      <c r="N710" s="1491"/>
      <c r="O710" s="1491"/>
      <c r="P710" s="1491"/>
      <c r="Q710" s="1491"/>
    </row>
    <row r="711" spans="1:17" ht="15.75" customHeight="1">
      <c r="A711" s="1491"/>
      <c r="B711" s="1491"/>
      <c r="C711" s="1491"/>
      <c r="D711" s="1491"/>
      <c r="E711" s="1491"/>
      <c r="F711" s="1491"/>
      <c r="G711" s="1491"/>
      <c r="H711" s="1491"/>
      <c r="I711" s="1491"/>
      <c r="J711" s="1491"/>
      <c r="K711" s="1491"/>
      <c r="L711" s="1491"/>
      <c r="M711" s="1491"/>
      <c r="N711" s="1491"/>
      <c r="O711" s="1491"/>
      <c r="P711" s="1491"/>
      <c r="Q711" s="1491"/>
    </row>
    <row r="712" spans="1:17" ht="15.75" customHeight="1">
      <c r="A712" s="1491"/>
      <c r="B712" s="1491"/>
      <c r="C712" s="1491"/>
      <c r="D712" s="1491"/>
      <c r="E712" s="1491"/>
      <c r="F712" s="1491"/>
      <c r="G712" s="1491"/>
      <c r="H712" s="1491"/>
      <c r="I712" s="1491"/>
      <c r="J712" s="1491"/>
      <c r="K712" s="1491"/>
      <c r="L712" s="1491"/>
      <c r="M712" s="1491"/>
      <c r="N712" s="1491"/>
      <c r="O712" s="1491"/>
      <c r="P712" s="1491"/>
      <c r="Q712" s="1491"/>
    </row>
    <row r="713" spans="1:17" ht="15.75" customHeight="1">
      <c r="A713" s="1491"/>
      <c r="B713" s="1491"/>
      <c r="C713" s="1491"/>
      <c r="D713" s="1491"/>
      <c r="E713" s="1491"/>
      <c r="F713" s="1491"/>
      <c r="G713" s="1491"/>
      <c r="H713" s="1491"/>
      <c r="I713" s="1491"/>
      <c r="J713" s="1491"/>
      <c r="K713" s="1491"/>
      <c r="L713" s="1491"/>
      <c r="M713" s="1491"/>
      <c r="N713" s="1491"/>
      <c r="O713" s="1491"/>
      <c r="P713" s="1491"/>
      <c r="Q713" s="1491"/>
    </row>
    <row r="714" spans="1:17" ht="15.75" customHeight="1">
      <c r="A714" s="1491"/>
      <c r="B714" s="1491"/>
      <c r="C714" s="1491"/>
      <c r="D714" s="1491"/>
      <c r="E714" s="1491"/>
      <c r="F714" s="1491"/>
      <c r="G714" s="1491"/>
      <c r="H714" s="1491"/>
      <c r="I714" s="1491"/>
      <c r="J714" s="1491"/>
      <c r="K714" s="1491"/>
      <c r="L714" s="1491"/>
      <c r="M714" s="1491"/>
      <c r="N714" s="1491"/>
      <c r="O714" s="1491"/>
      <c r="P714" s="1491"/>
      <c r="Q714" s="1491"/>
    </row>
    <row r="715" spans="1:17" ht="15.75" customHeight="1">
      <c r="A715" s="1491"/>
      <c r="B715" s="1491"/>
      <c r="C715" s="1491"/>
      <c r="D715" s="1491"/>
      <c r="E715" s="1491"/>
      <c r="F715" s="1491"/>
      <c r="G715" s="1491"/>
      <c r="H715" s="1491"/>
      <c r="I715" s="1491"/>
      <c r="J715" s="1491"/>
      <c r="K715" s="1491"/>
      <c r="L715" s="1491"/>
      <c r="M715" s="1491"/>
      <c r="N715" s="1491"/>
      <c r="O715" s="1491"/>
      <c r="P715" s="1491"/>
      <c r="Q715" s="1491"/>
    </row>
    <row r="716" spans="1:17" ht="15.75" customHeight="1">
      <c r="A716" s="1491"/>
      <c r="B716" s="1491"/>
      <c r="C716" s="1491"/>
      <c r="D716" s="1491"/>
      <c r="E716" s="1491"/>
      <c r="F716" s="1491"/>
      <c r="G716" s="1491"/>
      <c r="H716" s="1491"/>
      <c r="I716" s="1491"/>
      <c r="J716" s="1491"/>
      <c r="K716" s="1491"/>
      <c r="L716" s="1491"/>
      <c r="M716" s="1491"/>
      <c r="N716" s="1491"/>
      <c r="O716" s="1491"/>
      <c r="P716" s="1491"/>
      <c r="Q716" s="1491"/>
    </row>
    <row r="717" spans="1:17" ht="15.75" customHeight="1">
      <c r="A717" s="1491"/>
      <c r="B717" s="1491"/>
      <c r="C717" s="1491"/>
      <c r="D717" s="1491"/>
      <c r="E717" s="1491"/>
      <c r="F717" s="1491"/>
      <c r="G717" s="1491"/>
      <c r="H717" s="1491"/>
      <c r="I717" s="1491"/>
      <c r="J717" s="1491"/>
      <c r="K717" s="1491"/>
      <c r="L717" s="1491"/>
      <c r="M717" s="1491"/>
      <c r="N717" s="1491"/>
      <c r="O717" s="1491"/>
      <c r="P717" s="1491"/>
      <c r="Q717" s="1491"/>
    </row>
    <row r="718" spans="1:17" ht="15.75" customHeight="1">
      <c r="A718" s="1491"/>
      <c r="B718" s="1491"/>
      <c r="C718" s="1491"/>
      <c r="D718" s="1491"/>
      <c r="E718" s="1491"/>
      <c r="F718" s="1491"/>
      <c r="G718" s="1491"/>
      <c r="H718" s="1491"/>
      <c r="I718" s="1491"/>
      <c r="J718" s="1491"/>
      <c r="K718" s="1491"/>
      <c r="L718" s="1491"/>
      <c r="M718" s="1491"/>
      <c r="N718" s="1491"/>
      <c r="O718" s="1491"/>
      <c r="P718" s="1491"/>
      <c r="Q718" s="1491"/>
    </row>
    <row r="719" spans="1:17" ht="15.75" customHeight="1">
      <c r="A719" s="1491"/>
      <c r="B719" s="1491"/>
      <c r="C719" s="1491"/>
      <c r="D719" s="1491"/>
      <c r="E719" s="1491"/>
      <c r="F719" s="1491"/>
      <c r="G719" s="1491"/>
      <c r="H719" s="1491"/>
      <c r="I719" s="1491"/>
      <c r="J719" s="1491"/>
      <c r="K719" s="1491"/>
      <c r="L719" s="1491"/>
      <c r="M719" s="1491"/>
      <c r="N719" s="1491"/>
      <c r="O719" s="1491"/>
      <c r="P719" s="1491"/>
      <c r="Q719" s="1491"/>
    </row>
    <row r="720" spans="1:17" ht="15.75" customHeight="1">
      <c r="A720" s="1491"/>
      <c r="B720" s="1491"/>
      <c r="C720" s="1491"/>
      <c r="D720" s="1491"/>
      <c r="E720" s="1491"/>
      <c r="F720" s="1491"/>
      <c r="G720" s="1491"/>
      <c r="H720" s="1491"/>
      <c r="I720" s="1491"/>
      <c r="J720" s="1491"/>
      <c r="K720" s="1491"/>
      <c r="L720" s="1491"/>
      <c r="M720" s="1491"/>
      <c r="N720" s="1491"/>
      <c r="O720" s="1491"/>
      <c r="P720" s="1491"/>
      <c r="Q720" s="1491"/>
    </row>
    <row r="721" spans="1:17" ht="15.75" customHeight="1">
      <c r="A721" s="1491"/>
      <c r="B721" s="1491"/>
      <c r="C721" s="1491"/>
      <c r="D721" s="1491"/>
      <c r="E721" s="1491"/>
      <c r="F721" s="1491"/>
      <c r="G721" s="1491"/>
      <c r="H721" s="1491"/>
      <c r="I721" s="1491"/>
      <c r="J721" s="1491"/>
      <c r="K721" s="1491"/>
      <c r="L721" s="1491"/>
      <c r="M721" s="1491"/>
      <c r="N721" s="1491"/>
      <c r="O721" s="1491"/>
      <c r="P721" s="1491"/>
      <c r="Q721" s="1491"/>
    </row>
    <row r="722" spans="1:17" ht="15.75" customHeight="1">
      <c r="A722" s="1491"/>
      <c r="B722" s="1491"/>
      <c r="C722" s="1491"/>
      <c r="D722" s="1491"/>
      <c r="E722" s="1491"/>
      <c r="F722" s="1491"/>
      <c r="G722" s="1491"/>
      <c r="H722" s="1491"/>
      <c r="I722" s="1491"/>
      <c r="J722" s="1491"/>
      <c r="K722" s="1491"/>
      <c r="L722" s="1491"/>
      <c r="M722" s="1491"/>
      <c r="N722" s="1491"/>
      <c r="O722" s="1491"/>
      <c r="P722" s="1491"/>
      <c r="Q722" s="1491"/>
    </row>
    <row r="723" spans="1:17" ht="15.75" customHeight="1">
      <c r="A723" s="1491"/>
      <c r="B723" s="1491"/>
      <c r="C723" s="1491"/>
      <c r="D723" s="1491"/>
      <c r="E723" s="1491"/>
      <c r="F723" s="1491"/>
      <c r="G723" s="1491"/>
      <c r="H723" s="1491"/>
      <c r="I723" s="1491"/>
      <c r="J723" s="1491"/>
      <c r="K723" s="1491"/>
      <c r="L723" s="1491"/>
      <c r="M723" s="1491"/>
      <c r="N723" s="1491"/>
      <c r="O723" s="1491"/>
      <c r="P723" s="1491"/>
      <c r="Q723" s="1491"/>
    </row>
    <row r="724" spans="1:17" ht="15.75" customHeight="1">
      <c r="A724" s="1491"/>
      <c r="B724" s="1491"/>
      <c r="C724" s="1491"/>
      <c r="D724" s="1491"/>
      <c r="E724" s="1491"/>
      <c r="F724" s="1491"/>
      <c r="G724" s="1491"/>
      <c r="H724" s="1491"/>
      <c r="I724" s="1491"/>
      <c r="J724" s="1491"/>
      <c r="K724" s="1491"/>
      <c r="L724" s="1491"/>
      <c r="M724" s="1491"/>
      <c r="N724" s="1491"/>
      <c r="O724" s="1491"/>
      <c r="P724" s="1491"/>
      <c r="Q724" s="1491"/>
    </row>
    <row r="725" spans="1:17" ht="15.75" customHeight="1">
      <c r="A725" s="1491"/>
      <c r="B725" s="1491"/>
      <c r="C725" s="1491"/>
      <c r="D725" s="1491"/>
      <c r="E725" s="1491"/>
      <c r="F725" s="1491"/>
      <c r="G725" s="1491"/>
      <c r="H725" s="1491"/>
      <c r="I725" s="1491"/>
      <c r="J725" s="1491"/>
      <c r="K725" s="1491"/>
      <c r="L725" s="1491"/>
      <c r="M725" s="1491"/>
      <c r="N725" s="1491"/>
      <c r="O725" s="1491"/>
      <c r="P725" s="1491"/>
      <c r="Q725" s="1491"/>
    </row>
    <row r="726" spans="1:17" ht="15.75" customHeight="1">
      <c r="A726" s="1491"/>
      <c r="B726" s="1491"/>
      <c r="C726" s="1491"/>
      <c r="D726" s="1491"/>
      <c r="E726" s="1491"/>
      <c r="F726" s="1491"/>
      <c r="G726" s="1491"/>
      <c r="H726" s="1491"/>
      <c r="I726" s="1491"/>
      <c r="J726" s="1491"/>
      <c r="K726" s="1491"/>
      <c r="L726" s="1491"/>
      <c r="M726" s="1491"/>
      <c r="N726" s="1491"/>
      <c r="O726" s="1491"/>
      <c r="P726" s="1491"/>
      <c r="Q726" s="1491"/>
    </row>
    <row r="727" spans="1:17" ht="15.75" customHeight="1">
      <c r="A727" s="1491"/>
      <c r="B727" s="1491"/>
      <c r="C727" s="1491"/>
      <c r="D727" s="1491"/>
      <c r="E727" s="1491"/>
      <c r="F727" s="1491"/>
      <c r="G727" s="1491"/>
      <c r="H727" s="1491"/>
      <c r="I727" s="1491"/>
      <c r="J727" s="1491"/>
      <c r="K727" s="1491"/>
      <c r="L727" s="1491"/>
      <c r="M727" s="1491"/>
      <c r="N727" s="1491"/>
      <c r="O727" s="1491"/>
      <c r="P727" s="1491"/>
      <c r="Q727" s="1491"/>
    </row>
    <row r="728" spans="1:17" ht="15.75" customHeight="1">
      <c r="A728" s="1491"/>
      <c r="B728" s="1491"/>
      <c r="C728" s="1491"/>
      <c r="D728" s="1491"/>
      <c r="E728" s="1491"/>
      <c r="F728" s="1491"/>
      <c r="G728" s="1491"/>
      <c r="H728" s="1491"/>
      <c r="I728" s="1491"/>
      <c r="J728" s="1491"/>
      <c r="K728" s="1491"/>
      <c r="L728" s="1491"/>
      <c r="M728" s="1491"/>
      <c r="N728" s="1491"/>
      <c r="O728" s="1491"/>
      <c r="P728" s="1491"/>
      <c r="Q728" s="1491"/>
    </row>
    <row r="729" spans="1:17" ht="15.75" customHeight="1">
      <c r="A729" s="1491"/>
      <c r="B729" s="1491"/>
      <c r="C729" s="1491"/>
      <c r="D729" s="1491"/>
      <c r="E729" s="1491"/>
      <c r="F729" s="1491"/>
      <c r="G729" s="1491"/>
      <c r="H729" s="1491"/>
      <c r="I729" s="1491"/>
      <c r="J729" s="1491"/>
      <c r="K729" s="1491"/>
      <c r="L729" s="1491"/>
      <c r="M729" s="1491"/>
      <c r="N729" s="1491"/>
      <c r="O729" s="1491"/>
      <c r="P729" s="1491"/>
      <c r="Q729" s="1491"/>
    </row>
    <row r="730" spans="1:17" ht="15.75" customHeight="1">
      <c r="A730" s="1491"/>
      <c r="B730" s="1491"/>
      <c r="C730" s="1491"/>
      <c r="D730" s="1491"/>
      <c r="E730" s="1491"/>
      <c r="F730" s="1491"/>
      <c r="G730" s="1491"/>
      <c r="H730" s="1491"/>
      <c r="I730" s="1491"/>
      <c r="J730" s="1491"/>
      <c r="K730" s="1491"/>
      <c r="L730" s="1491"/>
      <c r="M730" s="1491"/>
      <c r="N730" s="1491"/>
      <c r="O730" s="1491"/>
      <c r="P730" s="1491"/>
      <c r="Q730" s="1491"/>
    </row>
    <row r="731" spans="1:17" ht="15.75" customHeight="1">
      <c r="A731" s="1491"/>
      <c r="B731" s="1491"/>
      <c r="C731" s="1491"/>
      <c r="D731" s="1491"/>
      <c r="E731" s="1491"/>
      <c r="F731" s="1491"/>
      <c r="G731" s="1491"/>
      <c r="H731" s="1491"/>
      <c r="I731" s="1491"/>
      <c r="J731" s="1491"/>
      <c r="K731" s="1491"/>
      <c r="L731" s="1491"/>
      <c r="M731" s="1491"/>
      <c r="N731" s="1491"/>
      <c r="O731" s="1491"/>
      <c r="P731" s="1491"/>
      <c r="Q731" s="1491"/>
    </row>
    <row r="732" spans="1:17" ht="15.75" customHeight="1">
      <c r="A732" s="1491"/>
      <c r="B732" s="1491"/>
      <c r="C732" s="1491"/>
      <c r="D732" s="1491"/>
      <c r="E732" s="1491"/>
      <c r="F732" s="1491"/>
      <c r="G732" s="1491"/>
      <c r="H732" s="1491"/>
      <c r="I732" s="1491"/>
      <c r="J732" s="1491"/>
      <c r="K732" s="1491"/>
      <c r="L732" s="1491"/>
      <c r="M732" s="1491"/>
      <c r="N732" s="1491"/>
      <c r="O732" s="1491"/>
      <c r="P732" s="1491"/>
      <c r="Q732" s="1491"/>
    </row>
    <row r="733" spans="1:17" ht="15.75" customHeight="1">
      <c r="A733" s="1491"/>
      <c r="B733" s="1491"/>
      <c r="C733" s="1491"/>
      <c r="D733" s="1491"/>
      <c r="E733" s="1491"/>
      <c r="F733" s="1491"/>
      <c r="G733" s="1491"/>
      <c r="H733" s="1491"/>
      <c r="I733" s="1491"/>
      <c r="J733" s="1491"/>
      <c r="K733" s="1491"/>
      <c r="L733" s="1491"/>
      <c r="M733" s="1491"/>
      <c r="N733" s="1491"/>
      <c r="O733" s="1491"/>
      <c r="P733" s="1491"/>
      <c r="Q733" s="1491"/>
    </row>
    <row r="734" spans="1:17" ht="15.75" customHeight="1">
      <c r="A734" s="1491"/>
      <c r="B734" s="1491"/>
      <c r="C734" s="1491"/>
      <c r="D734" s="1491"/>
      <c r="E734" s="1491"/>
      <c r="F734" s="1491"/>
      <c r="G734" s="1491"/>
      <c r="H734" s="1491"/>
      <c r="I734" s="1491"/>
      <c r="J734" s="1491"/>
      <c r="K734" s="1491"/>
      <c r="L734" s="1491"/>
      <c r="M734" s="1491"/>
      <c r="N734" s="1491"/>
      <c r="O734" s="1491"/>
      <c r="P734" s="1491"/>
      <c r="Q734" s="1491"/>
    </row>
    <row r="735" spans="1:17" ht="15.75" customHeight="1">
      <c r="A735" s="1491"/>
      <c r="B735" s="1491"/>
      <c r="C735" s="1491"/>
      <c r="D735" s="1491"/>
      <c r="E735" s="1491"/>
      <c r="F735" s="1491"/>
      <c r="G735" s="1491"/>
      <c r="H735" s="1491"/>
      <c r="I735" s="1491"/>
      <c r="J735" s="1491"/>
      <c r="K735" s="1491"/>
      <c r="L735" s="1491"/>
      <c r="M735" s="1491"/>
      <c r="N735" s="1491"/>
      <c r="O735" s="1491"/>
      <c r="P735" s="1491"/>
      <c r="Q735" s="1491"/>
    </row>
    <row r="736" spans="1:17" ht="15.75" customHeight="1">
      <c r="A736" s="1491"/>
      <c r="B736" s="1491"/>
      <c r="C736" s="1491"/>
      <c r="D736" s="1491"/>
      <c r="E736" s="1491"/>
      <c r="F736" s="1491"/>
      <c r="G736" s="1491"/>
      <c r="H736" s="1491"/>
      <c r="I736" s="1491"/>
      <c r="J736" s="1491"/>
      <c r="K736" s="1491"/>
      <c r="L736" s="1491"/>
      <c r="M736" s="1491"/>
      <c r="N736" s="1491"/>
      <c r="O736" s="1491"/>
      <c r="P736" s="1491"/>
      <c r="Q736" s="1491"/>
    </row>
    <row r="737" spans="1:17" ht="15.75" customHeight="1">
      <c r="A737" s="1491"/>
      <c r="B737" s="1491"/>
      <c r="C737" s="1491"/>
      <c r="D737" s="1491"/>
      <c r="E737" s="1491"/>
      <c r="F737" s="1491"/>
      <c r="G737" s="1491"/>
      <c r="H737" s="1491"/>
      <c r="I737" s="1491"/>
      <c r="J737" s="1491"/>
      <c r="K737" s="1491"/>
      <c r="L737" s="1491"/>
      <c r="M737" s="1491"/>
      <c r="N737" s="1491"/>
      <c r="O737" s="1491"/>
      <c r="P737" s="1491"/>
      <c r="Q737" s="1491"/>
    </row>
    <row r="738" spans="1:17" ht="15.75" customHeight="1">
      <c r="A738" s="1491"/>
      <c r="B738" s="1491"/>
      <c r="C738" s="1491"/>
      <c r="D738" s="1491"/>
      <c r="E738" s="1491"/>
      <c r="F738" s="1491"/>
      <c r="G738" s="1491"/>
      <c r="H738" s="1491"/>
      <c r="I738" s="1491"/>
      <c r="J738" s="1491"/>
      <c r="K738" s="1491"/>
      <c r="L738" s="1491"/>
      <c r="M738" s="1491"/>
      <c r="N738" s="1491"/>
      <c r="O738" s="1491"/>
      <c r="P738" s="1491"/>
      <c r="Q738" s="1491"/>
    </row>
    <row r="739" spans="1:17" ht="15.75" customHeight="1">
      <c r="A739" s="1491"/>
      <c r="B739" s="1491"/>
      <c r="C739" s="1491"/>
      <c r="D739" s="1491"/>
      <c r="E739" s="1491"/>
      <c r="F739" s="1491"/>
      <c r="G739" s="1491"/>
      <c r="H739" s="1491"/>
      <c r="I739" s="1491"/>
      <c r="J739" s="1491"/>
      <c r="K739" s="1491"/>
      <c r="L739" s="1491"/>
      <c r="M739" s="1491"/>
      <c r="N739" s="1491"/>
      <c r="O739" s="1491"/>
      <c r="P739" s="1491"/>
      <c r="Q739" s="1491"/>
    </row>
    <row r="740" spans="1:17" ht="15.75" customHeight="1">
      <c r="A740" s="1491"/>
      <c r="B740" s="1491"/>
      <c r="C740" s="1491"/>
      <c r="D740" s="1491"/>
      <c r="E740" s="1491"/>
      <c r="F740" s="1491"/>
      <c r="G740" s="1491"/>
      <c r="H740" s="1491"/>
      <c r="I740" s="1491"/>
      <c r="J740" s="1491"/>
      <c r="K740" s="1491"/>
      <c r="L740" s="1491"/>
      <c r="M740" s="1491"/>
      <c r="N740" s="1491"/>
      <c r="O740" s="1491"/>
      <c r="P740" s="1491"/>
      <c r="Q740" s="1491"/>
    </row>
    <row r="741" spans="1:17" ht="15.75" customHeight="1">
      <c r="A741" s="1491"/>
      <c r="B741" s="1491"/>
      <c r="C741" s="1491"/>
      <c r="D741" s="1491"/>
      <c r="E741" s="1491"/>
      <c r="F741" s="1491"/>
      <c r="G741" s="1491"/>
      <c r="H741" s="1491"/>
      <c r="I741" s="1491"/>
      <c r="J741" s="1491"/>
      <c r="K741" s="1491"/>
      <c r="L741" s="1491"/>
      <c r="M741" s="1491"/>
      <c r="N741" s="1491"/>
      <c r="O741" s="1491"/>
      <c r="P741" s="1491"/>
      <c r="Q741" s="1491"/>
    </row>
    <row r="742" spans="1:17" ht="15.75" customHeight="1">
      <c r="A742" s="1491"/>
      <c r="B742" s="1491"/>
      <c r="C742" s="1491"/>
      <c r="D742" s="1491"/>
      <c r="E742" s="1491"/>
      <c r="F742" s="1491"/>
      <c r="G742" s="1491"/>
      <c r="H742" s="1491"/>
      <c r="I742" s="1491"/>
      <c r="J742" s="1491"/>
      <c r="K742" s="1491"/>
      <c r="L742" s="1491"/>
      <c r="M742" s="1491"/>
      <c r="N742" s="1491"/>
      <c r="O742" s="1491"/>
      <c r="P742" s="1491"/>
      <c r="Q742" s="1491"/>
    </row>
    <row r="743" spans="1:17" ht="15.75" customHeight="1">
      <c r="A743" s="1491"/>
      <c r="B743" s="1491"/>
      <c r="C743" s="1491"/>
      <c r="D743" s="1491"/>
      <c r="E743" s="1491"/>
      <c r="F743" s="1491"/>
      <c r="G743" s="1491"/>
      <c r="H743" s="1491"/>
      <c r="I743" s="1491"/>
      <c r="J743" s="1491"/>
      <c r="K743" s="1491"/>
      <c r="L743" s="1491"/>
      <c r="M743" s="1491"/>
      <c r="N743" s="1491"/>
      <c r="O743" s="1491"/>
      <c r="P743" s="1491"/>
      <c r="Q743" s="1491"/>
    </row>
    <row r="744" spans="1:17" ht="15.75" customHeight="1">
      <c r="A744" s="1491"/>
      <c r="B744" s="1491"/>
      <c r="C744" s="1491"/>
      <c r="D744" s="1491"/>
      <c r="E744" s="1491"/>
      <c r="F744" s="1491"/>
      <c r="G744" s="1491"/>
      <c r="H744" s="1491"/>
      <c r="I744" s="1491"/>
      <c r="J744" s="1491"/>
      <c r="K744" s="1491"/>
      <c r="L744" s="1491"/>
      <c r="M744" s="1491"/>
      <c r="N744" s="1491"/>
      <c r="O744" s="1491"/>
      <c r="P744" s="1491"/>
      <c r="Q744" s="1491"/>
    </row>
    <row r="745" spans="1:17" ht="15.75" customHeight="1">
      <c r="A745" s="1491"/>
      <c r="B745" s="1491"/>
      <c r="C745" s="1491"/>
      <c r="D745" s="1491"/>
      <c r="E745" s="1491"/>
      <c r="F745" s="1491"/>
      <c r="G745" s="1491"/>
      <c r="H745" s="1491"/>
      <c r="I745" s="1491"/>
      <c r="J745" s="1491"/>
      <c r="K745" s="1491"/>
      <c r="L745" s="1491"/>
      <c r="M745" s="1491"/>
      <c r="N745" s="1491"/>
      <c r="O745" s="1491"/>
      <c r="P745" s="1491"/>
      <c r="Q745" s="1491"/>
    </row>
    <row r="746" spans="1:17" ht="15.75" customHeight="1">
      <c r="A746" s="1491"/>
      <c r="B746" s="1491"/>
      <c r="C746" s="1491"/>
      <c r="D746" s="1491"/>
      <c r="E746" s="1491"/>
      <c r="F746" s="1491"/>
      <c r="G746" s="1491"/>
      <c r="H746" s="1491"/>
      <c r="I746" s="1491"/>
      <c r="J746" s="1491"/>
      <c r="K746" s="1491"/>
      <c r="L746" s="1491"/>
      <c r="M746" s="1491"/>
      <c r="N746" s="1491"/>
      <c r="O746" s="1491"/>
      <c r="P746" s="1491"/>
      <c r="Q746" s="1491"/>
    </row>
    <row r="747" spans="1:17" ht="15.75" customHeight="1">
      <c r="A747" s="1491"/>
      <c r="B747" s="1491"/>
      <c r="C747" s="1491"/>
      <c r="D747" s="1491"/>
      <c r="E747" s="1491"/>
      <c r="F747" s="1491"/>
      <c r="G747" s="1491"/>
      <c r="H747" s="1491"/>
      <c r="I747" s="1491"/>
      <c r="J747" s="1491"/>
      <c r="K747" s="1491"/>
      <c r="L747" s="1491"/>
      <c r="M747" s="1491"/>
      <c r="N747" s="1491"/>
      <c r="O747" s="1491"/>
      <c r="P747" s="1491"/>
      <c r="Q747" s="1491"/>
    </row>
    <row r="748" spans="1:17" ht="15.75" customHeight="1">
      <c r="A748" s="1491"/>
      <c r="B748" s="1491"/>
      <c r="C748" s="1491"/>
      <c r="D748" s="1491"/>
      <c r="E748" s="1491"/>
      <c r="F748" s="1491"/>
      <c r="G748" s="1491"/>
      <c r="H748" s="1491"/>
      <c r="I748" s="1491"/>
      <c r="J748" s="1491"/>
      <c r="K748" s="1491"/>
      <c r="L748" s="1491"/>
      <c r="M748" s="1491"/>
      <c r="N748" s="1491"/>
      <c r="O748" s="1491"/>
      <c r="P748" s="1491"/>
      <c r="Q748" s="1491"/>
    </row>
    <row r="749" spans="1:17" ht="15.75" customHeight="1">
      <c r="A749" s="1491"/>
      <c r="B749" s="1491"/>
      <c r="C749" s="1491"/>
      <c r="D749" s="1491"/>
      <c r="E749" s="1491"/>
      <c r="F749" s="1491"/>
      <c r="G749" s="1491"/>
      <c r="H749" s="1491"/>
      <c r="I749" s="1491"/>
      <c r="J749" s="1491"/>
      <c r="K749" s="1491"/>
      <c r="L749" s="1491"/>
      <c r="M749" s="1491"/>
      <c r="N749" s="1491"/>
      <c r="O749" s="1491"/>
      <c r="P749" s="1491"/>
      <c r="Q749" s="1491"/>
    </row>
    <row r="750" spans="1:17" ht="15.75" customHeight="1">
      <c r="A750" s="1491"/>
      <c r="B750" s="1491"/>
      <c r="C750" s="1491"/>
      <c r="D750" s="1491"/>
      <c r="E750" s="1491"/>
      <c r="F750" s="1491"/>
      <c r="G750" s="1491"/>
      <c r="H750" s="1491"/>
      <c r="I750" s="1491"/>
      <c r="J750" s="1491"/>
      <c r="K750" s="1491"/>
      <c r="L750" s="1491"/>
      <c r="M750" s="1491"/>
      <c r="N750" s="1491"/>
      <c r="O750" s="1491"/>
      <c r="P750" s="1491"/>
      <c r="Q750" s="1491"/>
    </row>
    <row r="751" spans="1:17" ht="15.75" customHeight="1">
      <c r="A751" s="1491"/>
      <c r="B751" s="1491"/>
      <c r="C751" s="1491"/>
      <c r="D751" s="1491"/>
      <c r="E751" s="1491"/>
      <c r="F751" s="1491"/>
      <c r="G751" s="1491"/>
      <c r="H751" s="1491"/>
      <c r="I751" s="1491"/>
      <c r="J751" s="1491"/>
      <c r="K751" s="1491"/>
      <c r="L751" s="1491"/>
      <c r="M751" s="1491"/>
      <c r="N751" s="1491"/>
      <c r="O751" s="1491"/>
      <c r="P751" s="1491"/>
      <c r="Q751" s="1491"/>
    </row>
    <row r="752" spans="1:17" ht="15.75" customHeight="1">
      <c r="A752" s="1491"/>
      <c r="B752" s="1491"/>
      <c r="C752" s="1491"/>
      <c r="D752" s="1491"/>
      <c r="E752" s="1491"/>
      <c r="F752" s="1491"/>
      <c r="G752" s="1491"/>
      <c r="H752" s="1491"/>
      <c r="I752" s="1491"/>
      <c r="J752" s="1491"/>
      <c r="K752" s="1491"/>
      <c r="L752" s="1491"/>
      <c r="M752" s="1491"/>
      <c r="N752" s="1491"/>
      <c r="O752" s="1491"/>
      <c r="P752" s="1491"/>
      <c r="Q752" s="1491"/>
    </row>
    <row r="753" spans="1:17" ht="15.75" customHeight="1">
      <c r="A753" s="1491"/>
      <c r="B753" s="1491"/>
      <c r="C753" s="1491"/>
      <c r="D753" s="1491"/>
      <c r="E753" s="1491"/>
      <c r="F753" s="1491"/>
      <c r="G753" s="1491"/>
      <c r="H753" s="1491"/>
      <c r="I753" s="1491"/>
      <c r="J753" s="1491"/>
      <c r="K753" s="1491"/>
      <c r="L753" s="1491"/>
      <c r="M753" s="1491"/>
      <c r="N753" s="1491"/>
      <c r="O753" s="1491"/>
      <c r="P753" s="1491"/>
      <c r="Q753" s="1491"/>
    </row>
    <row r="754" spans="1:17" ht="15.75" customHeight="1">
      <c r="A754" s="1491"/>
      <c r="B754" s="1491"/>
      <c r="C754" s="1491"/>
      <c r="D754" s="1491"/>
      <c r="E754" s="1491"/>
      <c r="F754" s="1491"/>
      <c r="G754" s="1491"/>
      <c r="H754" s="1491"/>
      <c r="I754" s="1491"/>
      <c r="J754" s="1491"/>
      <c r="K754" s="1491"/>
      <c r="L754" s="1491"/>
      <c r="M754" s="1491"/>
      <c r="N754" s="1491"/>
      <c r="O754" s="1491"/>
      <c r="P754" s="1491"/>
      <c r="Q754" s="1491"/>
    </row>
    <row r="755" spans="1:17" ht="15.75" customHeight="1">
      <c r="A755" s="1491"/>
      <c r="B755" s="1491"/>
      <c r="C755" s="1491"/>
      <c r="D755" s="1491"/>
      <c r="E755" s="1491"/>
      <c r="F755" s="1491"/>
      <c r="G755" s="1491"/>
      <c r="H755" s="1491"/>
      <c r="I755" s="1491"/>
      <c r="J755" s="1491"/>
      <c r="K755" s="1491"/>
      <c r="L755" s="1491"/>
      <c r="M755" s="1491"/>
      <c r="N755" s="1491"/>
      <c r="O755" s="1491"/>
      <c r="P755" s="1491"/>
      <c r="Q755" s="1491"/>
    </row>
    <row r="756" spans="1:17" ht="15.75" customHeight="1">
      <c r="A756" s="1491"/>
      <c r="B756" s="1491"/>
      <c r="C756" s="1491"/>
      <c r="D756" s="1491"/>
      <c r="E756" s="1491"/>
      <c r="F756" s="1491"/>
      <c r="G756" s="1491"/>
      <c r="H756" s="1491"/>
      <c r="I756" s="1491"/>
      <c r="J756" s="1491"/>
      <c r="K756" s="1491"/>
      <c r="L756" s="1491"/>
      <c r="M756" s="1491"/>
      <c r="N756" s="1491"/>
      <c r="O756" s="1491"/>
      <c r="P756" s="1491"/>
      <c r="Q756" s="1491"/>
    </row>
    <row r="757" spans="1:17" ht="15.75" customHeight="1">
      <c r="A757" s="1491"/>
      <c r="B757" s="1491"/>
      <c r="C757" s="1491"/>
      <c r="D757" s="1491"/>
      <c r="E757" s="1491"/>
      <c r="F757" s="1491"/>
      <c r="G757" s="1491"/>
      <c r="H757" s="1491"/>
      <c r="I757" s="1491"/>
      <c r="J757" s="1491"/>
      <c r="K757" s="1491"/>
      <c r="L757" s="1491"/>
      <c r="M757" s="1491"/>
      <c r="N757" s="1491"/>
      <c r="O757" s="1491"/>
      <c r="P757" s="1491"/>
      <c r="Q757" s="1491"/>
    </row>
    <row r="758" spans="1:17" ht="15.75" customHeight="1">
      <c r="A758" s="1491"/>
      <c r="B758" s="1491"/>
      <c r="C758" s="1491"/>
      <c r="D758" s="1491"/>
      <c r="E758" s="1491"/>
      <c r="F758" s="1491"/>
      <c r="G758" s="1491"/>
      <c r="H758" s="1491"/>
      <c r="I758" s="1491"/>
      <c r="J758" s="1491"/>
      <c r="K758" s="1491"/>
      <c r="L758" s="1491"/>
      <c r="M758" s="1491"/>
      <c r="N758" s="1491"/>
      <c r="O758" s="1491"/>
      <c r="P758" s="1491"/>
      <c r="Q758" s="1491"/>
    </row>
    <row r="759" spans="1:17" ht="15.75" customHeight="1">
      <c r="A759" s="1491"/>
      <c r="B759" s="1491"/>
      <c r="C759" s="1491"/>
      <c r="D759" s="1491"/>
      <c r="E759" s="1491"/>
      <c r="F759" s="1491"/>
      <c r="G759" s="1491"/>
      <c r="H759" s="1491"/>
      <c r="I759" s="1491"/>
      <c r="J759" s="1491"/>
      <c r="K759" s="1491"/>
      <c r="L759" s="1491"/>
      <c r="M759" s="1491"/>
      <c r="N759" s="1491"/>
      <c r="O759" s="1491"/>
      <c r="P759" s="1491"/>
      <c r="Q759" s="1491"/>
    </row>
    <row r="760" spans="1:17" ht="15.75" customHeight="1">
      <c r="A760" s="1491"/>
      <c r="B760" s="1491"/>
      <c r="C760" s="1491"/>
      <c r="D760" s="1491"/>
      <c r="E760" s="1491"/>
      <c r="F760" s="1491"/>
      <c r="G760" s="1491"/>
      <c r="H760" s="1491"/>
      <c r="I760" s="1491"/>
      <c r="J760" s="1491"/>
      <c r="K760" s="1491"/>
      <c r="L760" s="1491"/>
      <c r="M760" s="1491"/>
      <c r="N760" s="1491"/>
      <c r="O760" s="1491"/>
      <c r="P760" s="1491"/>
      <c r="Q760" s="1491"/>
    </row>
    <row r="761" spans="1:17" ht="15.75" customHeight="1">
      <c r="A761" s="1491"/>
      <c r="B761" s="1491"/>
      <c r="C761" s="1491"/>
      <c r="D761" s="1491"/>
      <c r="E761" s="1491"/>
      <c r="F761" s="1491"/>
      <c r="G761" s="1491"/>
      <c r="H761" s="1491"/>
      <c r="I761" s="1491"/>
      <c r="J761" s="1491"/>
      <c r="K761" s="1491"/>
      <c r="L761" s="1491"/>
      <c r="M761" s="1491"/>
      <c r="N761" s="1491"/>
      <c r="O761" s="1491"/>
      <c r="P761" s="1491"/>
      <c r="Q761" s="1491"/>
    </row>
    <row r="762" spans="1:17" ht="15.75" customHeight="1">
      <c r="A762" s="1491"/>
      <c r="B762" s="1491"/>
      <c r="C762" s="1491"/>
      <c r="D762" s="1491"/>
      <c r="E762" s="1491"/>
      <c r="F762" s="1491"/>
      <c r="G762" s="1491"/>
      <c r="H762" s="1491"/>
      <c r="I762" s="1491"/>
      <c r="J762" s="1491"/>
      <c r="K762" s="1491"/>
      <c r="L762" s="1491"/>
      <c r="M762" s="1491"/>
      <c r="N762" s="1491"/>
      <c r="O762" s="1491"/>
      <c r="P762" s="1491"/>
      <c r="Q762" s="1491"/>
    </row>
    <row r="763" spans="1:17" ht="15.75" customHeight="1">
      <c r="A763" s="1491"/>
      <c r="B763" s="1491"/>
      <c r="C763" s="1491"/>
      <c r="D763" s="1491"/>
      <c r="E763" s="1491"/>
      <c r="F763" s="1491"/>
      <c r="G763" s="1491"/>
      <c r="H763" s="1491"/>
      <c r="I763" s="1491"/>
      <c r="J763" s="1491"/>
      <c r="K763" s="1491"/>
      <c r="L763" s="1491"/>
      <c r="M763" s="1491"/>
      <c r="N763" s="1491"/>
      <c r="O763" s="1491"/>
      <c r="P763" s="1491"/>
      <c r="Q763" s="1491"/>
    </row>
    <row r="764" spans="1:17" ht="15.75" customHeight="1">
      <c r="A764" s="1491"/>
      <c r="B764" s="1491"/>
      <c r="C764" s="1491"/>
      <c r="D764" s="1491"/>
      <c r="E764" s="1491"/>
      <c r="F764" s="1491"/>
      <c r="G764" s="1491"/>
      <c r="H764" s="1491"/>
      <c r="I764" s="1491"/>
      <c r="J764" s="1491"/>
      <c r="K764" s="1491"/>
      <c r="L764" s="1491"/>
      <c r="M764" s="1491"/>
      <c r="N764" s="1491"/>
      <c r="O764" s="1491"/>
      <c r="P764" s="1491"/>
      <c r="Q764" s="1491"/>
    </row>
    <row r="765" spans="1:17" ht="15.75" customHeight="1">
      <c r="A765" s="1491"/>
      <c r="B765" s="1491"/>
      <c r="C765" s="1491"/>
      <c r="D765" s="1491"/>
      <c r="E765" s="1491"/>
      <c r="F765" s="1491"/>
      <c r="G765" s="1491"/>
      <c r="H765" s="1491"/>
      <c r="I765" s="1491"/>
      <c r="J765" s="1491"/>
      <c r="K765" s="1491"/>
      <c r="L765" s="1491"/>
      <c r="M765" s="1491"/>
      <c r="N765" s="1491"/>
      <c r="O765" s="1491"/>
      <c r="P765" s="1491"/>
      <c r="Q765" s="1491"/>
    </row>
    <row r="766" spans="1:17" ht="15.75" customHeight="1">
      <c r="A766" s="1491"/>
      <c r="B766" s="1491"/>
      <c r="C766" s="1491"/>
      <c r="D766" s="1491"/>
      <c r="E766" s="1491"/>
      <c r="F766" s="1491"/>
      <c r="G766" s="1491"/>
      <c r="H766" s="1491"/>
      <c r="I766" s="1491"/>
      <c r="J766" s="1491"/>
      <c r="K766" s="1491"/>
      <c r="L766" s="1491"/>
      <c r="M766" s="1491"/>
      <c r="N766" s="1491"/>
      <c r="O766" s="1491"/>
      <c r="P766" s="1491"/>
      <c r="Q766" s="1491"/>
    </row>
    <row r="767" spans="1:17" ht="15.75" customHeight="1">
      <c r="A767" s="1491"/>
      <c r="B767" s="1491"/>
      <c r="C767" s="1491"/>
      <c r="D767" s="1491"/>
      <c r="E767" s="1491"/>
      <c r="F767" s="1491"/>
      <c r="G767" s="1491"/>
      <c r="H767" s="1491"/>
      <c r="I767" s="1491"/>
      <c r="J767" s="1491"/>
      <c r="K767" s="1491"/>
      <c r="L767" s="1491"/>
      <c r="M767" s="1491"/>
      <c r="N767" s="1491"/>
      <c r="O767" s="1491"/>
      <c r="P767" s="1491"/>
      <c r="Q767" s="1491"/>
    </row>
    <row r="768" spans="1:17" ht="15.75" customHeight="1">
      <c r="A768" s="1491"/>
      <c r="B768" s="1491"/>
      <c r="C768" s="1491"/>
      <c r="D768" s="1491"/>
      <c r="E768" s="1491"/>
      <c r="F768" s="1491"/>
      <c r="G768" s="1491"/>
      <c r="H768" s="1491"/>
      <c r="I768" s="1491"/>
      <c r="J768" s="1491"/>
      <c r="K768" s="1491"/>
      <c r="L768" s="1491"/>
      <c r="M768" s="1491"/>
      <c r="N768" s="1491"/>
      <c r="O768" s="1491"/>
      <c r="P768" s="1491"/>
      <c r="Q768" s="1491"/>
    </row>
    <row r="769" spans="1:17" ht="15.75" customHeight="1">
      <c r="A769" s="1491"/>
      <c r="B769" s="1491"/>
      <c r="C769" s="1491"/>
      <c r="D769" s="1491"/>
      <c r="E769" s="1491"/>
      <c r="F769" s="1491"/>
      <c r="G769" s="1491"/>
      <c r="H769" s="1491"/>
      <c r="I769" s="1491"/>
      <c r="J769" s="1491"/>
      <c r="K769" s="1491"/>
      <c r="L769" s="1491"/>
      <c r="M769" s="1491"/>
      <c r="N769" s="1491"/>
      <c r="O769" s="1491"/>
      <c r="P769" s="1491"/>
      <c r="Q769" s="1491"/>
    </row>
    <row r="770" spans="1:17" ht="15.75" customHeight="1">
      <c r="A770" s="1491"/>
      <c r="B770" s="1491"/>
      <c r="C770" s="1491"/>
      <c r="D770" s="1491"/>
      <c r="E770" s="1491"/>
      <c r="F770" s="1491"/>
      <c r="G770" s="1491"/>
      <c r="H770" s="1491"/>
      <c r="I770" s="1491"/>
      <c r="J770" s="1491"/>
      <c r="K770" s="1491"/>
      <c r="L770" s="1491"/>
      <c r="M770" s="1491"/>
      <c r="N770" s="1491"/>
      <c r="O770" s="1491"/>
      <c r="P770" s="1491"/>
      <c r="Q770" s="1491"/>
    </row>
    <row r="771" spans="1:17" ht="15.75" customHeight="1">
      <c r="A771" s="1491"/>
      <c r="B771" s="1491"/>
      <c r="C771" s="1491"/>
      <c r="D771" s="1491"/>
      <c r="E771" s="1491"/>
      <c r="F771" s="1491"/>
      <c r="G771" s="1491"/>
      <c r="H771" s="1491"/>
      <c r="I771" s="1491"/>
      <c r="J771" s="1491"/>
      <c r="K771" s="1491"/>
      <c r="L771" s="1491"/>
      <c r="M771" s="1491"/>
      <c r="N771" s="1491"/>
      <c r="O771" s="1491"/>
      <c r="P771" s="1491"/>
      <c r="Q771" s="1491"/>
    </row>
    <row r="772" spans="1:17" ht="15.75" customHeight="1">
      <c r="A772" s="1491"/>
      <c r="B772" s="1491"/>
      <c r="C772" s="1491"/>
      <c r="D772" s="1491"/>
      <c r="E772" s="1491"/>
      <c r="F772" s="1491"/>
      <c r="G772" s="1491"/>
      <c r="H772" s="1491"/>
      <c r="I772" s="1491"/>
      <c r="J772" s="1491"/>
      <c r="K772" s="1491"/>
      <c r="L772" s="1491"/>
      <c r="M772" s="1491"/>
      <c r="N772" s="1491"/>
      <c r="O772" s="1491"/>
      <c r="P772" s="1491"/>
      <c r="Q772" s="1491"/>
    </row>
    <row r="773" spans="1:17" ht="15.75" customHeight="1">
      <c r="A773" s="1491"/>
      <c r="B773" s="1491"/>
      <c r="C773" s="1491"/>
      <c r="D773" s="1491"/>
      <c r="E773" s="1491"/>
      <c r="F773" s="1491"/>
      <c r="G773" s="1491"/>
      <c r="H773" s="1491"/>
      <c r="I773" s="1491"/>
      <c r="J773" s="1491"/>
      <c r="K773" s="1491"/>
      <c r="L773" s="1491"/>
      <c r="M773" s="1491"/>
      <c r="N773" s="1491"/>
      <c r="O773" s="1491"/>
      <c r="P773" s="1491"/>
      <c r="Q773" s="1491"/>
    </row>
    <row r="774" spans="1:17" ht="15.75" customHeight="1">
      <c r="A774" s="1491"/>
      <c r="B774" s="1491"/>
      <c r="C774" s="1491"/>
      <c r="D774" s="1491"/>
      <c r="E774" s="1491"/>
      <c r="F774" s="1491"/>
      <c r="G774" s="1491"/>
      <c r="H774" s="1491"/>
      <c r="I774" s="1491"/>
      <c r="J774" s="1491"/>
      <c r="K774" s="1491"/>
      <c r="L774" s="1491"/>
      <c r="M774" s="1491"/>
      <c r="N774" s="1491"/>
      <c r="O774" s="1491"/>
      <c r="P774" s="1491"/>
      <c r="Q774" s="1491"/>
    </row>
    <row r="775" spans="1:17" ht="15.75" customHeight="1">
      <c r="A775" s="1491"/>
      <c r="B775" s="1491"/>
      <c r="C775" s="1491"/>
      <c r="D775" s="1491"/>
      <c r="E775" s="1491"/>
      <c r="F775" s="1491"/>
      <c r="G775" s="1491"/>
      <c r="H775" s="1491"/>
      <c r="I775" s="1491"/>
      <c r="J775" s="1491"/>
      <c r="K775" s="1491"/>
      <c r="L775" s="1491"/>
      <c r="M775" s="1491"/>
      <c r="N775" s="1491"/>
      <c r="O775" s="1491"/>
      <c r="P775" s="1491"/>
      <c r="Q775" s="1491"/>
    </row>
    <row r="776" spans="1:17" ht="15.75" customHeight="1">
      <c r="A776" s="1491"/>
      <c r="B776" s="1491"/>
      <c r="C776" s="1491"/>
      <c r="D776" s="1491"/>
      <c r="E776" s="1491"/>
      <c r="F776" s="1491"/>
      <c r="G776" s="1491"/>
      <c r="H776" s="1491"/>
      <c r="I776" s="1491"/>
      <c r="J776" s="1491"/>
      <c r="K776" s="1491"/>
      <c r="L776" s="1491"/>
      <c r="M776" s="1491"/>
      <c r="N776" s="1491"/>
      <c r="O776" s="1491"/>
      <c r="P776" s="1491"/>
      <c r="Q776" s="1491"/>
    </row>
    <row r="777" spans="1:17" ht="15.75" customHeight="1">
      <c r="A777" s="1491"/>
      <c r="B777" s="1491"/>
      <c r="C777" s="1491"/>
      <c r="D777" s="1491"/>
      <c r="E777" s="1491"/>
      <c r="F777" s="1491"/>
      <c r="G777" s="1491"/>
      <c r="H777" s="1491"/>
      <c r="I777" s="1491"/>
      <c r="J777" s="1491"/>
      <c r="K777" s="1491"/>
      <c r="L777" s="1491"/>
      <c r="M777" s="1491"/>
      <c r="N777" s="1491"/>
      <c r="O777" s="1491"/>
      <c r="P777" s="1491"/>
      <c r="Q777" s="1491"/>
    </row>
    <row r="778" spans="1:17" ht="15.75" customHeight="1">
      <c r="A778" s="1491"/>
      <c r="B778" s="1491"/>
      <c r="C778" s="1491"/>
      <c r="D778" s="1491"/>
      <c r="E778" s="1491"/>
      <c r="F778" s="1491"/>
      <c r="G778" s="1491"/>
      <c r="H778" s="1491"/>
      <c r="I778" s="1491"/>
      <c r="J778" s="1491"/>
      <c r="K778" s="1491"/>
      <c r="L778" s="1491"/>
      <c r="M778" s="1491"/>
      <c r="N778" s="1491"/>
      <c r="O778" s="1491"/>
      <c r="P778" s="1491"/>
      <c r="Q778" s="1491"/>
    </row>
    <row r="779" spans="1:17" ht="15.75" customHeight="1">
      <c r="A779" s="1491"/>
      <c r="B779" s="1491"/>
      <c r="C779" s="1491"/>
      <c r="D779" s="1491"/>
      <c r="E779" s="1491"/>
      <c r="F779" s="1491"/>
      <c r="G779" s="1491"/>
      <c r="H779" s="1491"/>
      <c r="I779" s="1491"/>
      <c r="J779" s="1491"/>
      <c r="K779" s="1491"/>
      <c r="L779" s="1491"/>
      <c r="M779" s="1491"/>
      <c r="N779" s="1491"/>
      <c r="O779" s="1491"/>
      <c r="P779" s="1491"/>
      <c r="Q779" s="1491"/>
    </row>
    <row r="780" spans="1:17" ht="15.75" customHeight="1">
      <c r="A780" s="1491"/>
      <c r="B780" s="1491"/>
      <c r="C780" s="1491"/>
      <c r="D780" s="1491"/>
      <c r="E780" s="1491"/>
      <c r="F780" s="1491"/>
      <c r="G780" s="1491"/>
      <c r="H780" s="1491"/>
      <c r="I780" s="1491"/>
      <c r="J780" s="1491"/>
      <c r="K780" s="1491"/>
      <c r="L780" s="1491"/>
      <c r="M780" s="1491"/>
      <c r="N780" s="1491"/>
      <c r="O780" s="1491"/>
      <c r="P780" s="1491"/>
      <c r="Q780" s="1491"/>
    </row>
    <row r="781" spans="1:17" ht="15.75" customHeight="1">
      <c r="A781" s="1491"/>
      <c r="B781" s="1491"/>
      <c r="C781" s="1491"/>
      <c r="D781" s="1491"/>
      <c r="E781" s="1491"/>
      <c r="F781" s="1491"/>
      <c r="G781" s="1491"/>
      <c r="H781" s="1491"/>
      <c r="I781" s="1491"/>
      <c r="J781" s="1491"/>
      <c r="K781" s="1491"/>
      <c r="L781" s="1491"/>
      <c r="M781" s="1491"/>
      <c r="N781" s="1491"/>
      <c r="O781" s="1491"/>
      <c r="P781" s="1491"/>
      <c r="Q781" s="1491"/>
    </row>
    <row r="782" spans="1:17" ht="15.75" customHeight="1">
      <c r="A782" s="1491"/>
      <c r="B782" s="1491"/>
      <c r="C782" s="1491"/>
      <c r="D782" s="1491"/>
      <c r="E782" s="1491"/>
      <c r="F782" s="1491"/>
      <c r="G782" s="1491"/>
      <c r="H782" s="1491"/>
      <c r="I782" s="1491"/>
      <c r="J782" s="1491"/>
      <c r="K782" s="1491"/>
      <c r="L782" s="1491"/>
      <c r="M782" s="1491"/>
      <c r="N782" s="1491"/>
      <c r="O782" s="1491"/>
      <c r="P782" s="1491"/>
      <c r="Q782" s="1491"/>
    </row>
    <row r="783" spans="1:17" ht="15.75" customHeight="1">
      <c r="A783" s="1491"/>
      <c r="B783" s="1491"/>
      <c r="C783" s="1491"/>
      <c r="D783" s="1491"/>
      <c r="E783" s="1491"/>
      <c r="F783" s="1491"/>
      <c r="G783" s="1491"/>
      <c r="H783" s="1491"/>
      <c r="I783" s="1491"/>
      <c r="J783" s="1491"/>
      <c r="K783" s="1491"/>
      <c r="L783" s="1491"/>
      <c r="M783" s="1491"/>
      <c r="N783" s="1491"/>
      <c r="O783" s="1491"/>
      <c r="P783" s="1491"/>
      <c r="Q783" s="1491"/>
    </row>
    <row r="784" spans="1:17" ht="15.75" customHeight="1">
      <c r="A784" s="1491"/>
      <c r="B784" s="1491"/>
      <c r="C784" s="1491"/>
      <c r="D784" s="1491"/>
      <c r="E784" s="1491"/>
      <c r="F784" s="1491"/>
      <c r="G784" s="1491"/>
      <c r="H784" s="1491"/>
      <c r="I784" s="1491"/>
      <c r="J784" s="1491"/>
      <c r="K784" s="1491"/>
      <c r="L784" s="1491"/>
      <c r="M784" s="1491"/>
      <c r="N784" s="1491"/>
      <c r="O784" s="1491"/>
      <c r="P784" s="1491"/>
      <c r="Q784" s="1491"/>
    </row>
    <row r="785" spans="1:17" ht="15.75" customHeight="1">
      <c r="A785" s="1491"/>
      <c r="B785" s="1491"/>
      <c r="C785" s="1491"/>
      <c r="D785" s="1491"/>
      <c r="E785" s="1491"/>
      <c r="F785" s="1491"/>
      <c r="G785" s="1491"/>
      <c r="H785" s="1491"/>
      <c r="I785" s="1491"/>
      <c r="J785" s="1491"/>
      <c r="K785" s="1491"/>
      <c r="L785" s="1491"/>
      <c r="M785" s="1491"/>
      <c r="N785" s="1491"/>
      <c r="O785" s="1491"/>
      <c r="P785" s="1491"/>
      <c r="Q785" s="1491"/>
    </row>
    <row r="786" spans="1:17" ht="15.75" customHeight="1">
      <c r="A786" s="1491"/>
      <c r="B786" s="1491"/>
      <c r="C786" s="1491"/>
      <c r="D786" s="1491"/>
      <c r="E786" s="1491"/>
      <c r="F786" s="1491"/>
      <c r="G786" s="1491"/>
      <c r="H786" s="1491"/>
      <c r="I786" s="1491"/>
      <c r="J786" s="1491"/>
      <c r="K786" s="1491"/>
      <c r="L786" s="1491"/>
      <c r="M786" s="1491"/>
      <c r="N786" s="1491"/>
      <c r="O786" s="1491"/>
      <c r="P786" s="1491"/>
      <c r="Q786" s="1491"/>
    </row>
    <row r="787" spans="1:17" ht="15.75" customHeight="1">
      <c r="A787" s="1491"/>
      <c r="B787" s="1491"/>
      <c r="C787" s="1491"/>
      <c r="D787" s="1491"/>
      <c r="E787" s="1491"/>
      <c r="F787" s="1491"/>
      <c r="G787" s="1491"/>
      <c r="H787" s="1491"/>
      <c r="I787" s="1491"/>
      <c r="J787" s="1491"/>
      <c r="K787" s="1491"/>
      <c r="L787" s="1491"/>
      <c r="M787" s="1491"/>
      <c r="N787" s="1491"/>
      <c r="O787" s="1491"/>
      <c r="P787" s="1491"/>
      <c r="Q787" s="1491"/>
    </row>
    <row r="788" spans="1:17" ht="15.75" customHeight="1">
      <c r="A788" s="1491"/>
      <c r="B788" s="1491"/>
      <c r="C788" s="1491"/>
      <c r="D788" s="1491"/>
      <c r="E788" s="1491"/>
      <c r="F788" s="1491"/>
      <c r="G788" s="1491"/>
      <c r="H788" s="1491"/>
      <c r="I788" s="1491"/>
      <c r="J788" s="1491"/>
      <c r="K788" s="1491"/>
      <c r="L788" s="1491"/>
      <c r="M788" s="1491"/>
      <c r="N788" s="1491"/>
      <c r="O788" s="1491"/>
      <c r="P788" s="1491"/>
      <c r="Q788" s="1491"/>
    </row>
    <row r="789" spans="1:17" ht="15.75" customHeight="1">
      <c r="A789" s="1491"/>
      <c r="B789" s="1491"/>
      <c r="C789" s="1491"/>
      <c r="D789" s="1491"/>
      <c r="E789" s="1491"/>
      <c r="F789" s="1491"/>
      <c r="G789" s="1491"/>
      <c r="H789" s="1491"/>
      <c r="I789" s="1491"/>
      <c r="J789" s="1491"/>
      <c r="K789" s="1491"/>
      <c r="L789" s="1491"/>
      <c r="M789" s="1491"/>
      <c r="N789" s="1491"/>
      <c r="O789" s="1491"/>
      <c r="P789" s="1491"/>
      <c r="Q789" s="1491"/>
    </row>
    <row r="790" spans="1:17" ht="15.75" customHeight="1">
      <c r="A790" s="1491"/>
      <c r="B790" s="1491"/>
      <c r="C790" s="1491"/>
      <c r="D790" s="1491"/>
      <c r="E790" s="1491"/>
      <c r="F790" s="1491"/>
      <c r="G790" s="1491"/>
      <c r="H790" s="1491"/>
      <c r="I790" s="1491"/>
      <c r="J790" s="1491"/>
      <c r="K790" s="1491"/>
      <c r="L790" s="1491"/>
      <c r="M790" s="1491"/>
      <c r="N790" s="1491"/>
      <c r="O790" s="1491"/>
      <c r="P790" s="1491"/>
      <c r="Q790" s="1491"/>
    </row>
    <row r="791" spans="1:17" ht="15.75" customHeight="1">
      <c r="A791" s="1491"/>
      <c r="B791" s="1491"/>
      <c r="C791" s="1491"/>
      <c r="D791" s="1491"/>
      <c r="E791" s="1491"/>
      <c r="F791" s="1491"/>
      <c r="G791" s="1491"/>
      <c r="H791" s="1491"/>
      <c r="I791" s="1491"/>
      <c r="J791" s="1491"/>
      <c r="K791" s="1491"/>
      <c r="L791" s="1491"/>
      <c r="M791" s="1491"/>
      <c r="N791" s="1491"/>
      <c r="O791" s="1491"/>
      <c r="P791" s="1491"/>
      <c r="Q791" s="1491"/>
    </row>
    <row r="792" spans="1:17" ht="15.75" customHeight="1">
      <c r="A792" s="1491"/>
      <c r="B792" s="1491"/>
      <c r="C792" s="1491"/>
      <c r="D792" s="1491"/>
      <c r="E792" s="1491"/>
      <c r="F792" s="1491"/>
      <c r="G792" s="1491"/>
      <c r="H792" s="1491"/>
      <c r="I792" s="1491"/>
      <c r="J792" s="1491"/>
      <c r="K792" s="1491"/>
      <c r="L792" s="1491"/>
      <c r="M792" s="1491"/>
      <c r="N792" s="1491"/>
      <c r="O792" s="1491"/>
      <c r="P792" s="1491"/>
      <c r="Q792" s="1491"/>
    </row>
    <row r="793" spans="1:17" ht="15.75" customHeight="1">
      <c r="A793" s="1491"/>
      <c r="B793" s="1491"/>
      <c r="C793" s="1491"/>
      <c r="D793" s="1491"/>
      <c r="E793" s="1491"/>
      <c r="F793" s="1491"/>
      <c r="G793" s="1491"/>
      <c r="H793" s="1491"/>
      <c r="I793" s="1491"/>
      <c r="J793" s="1491"/>
      <c r="K793" s="1491"/>
      <c r="L793" s="1491"/>
      <c r="M793" s="1491"/>
      <c r="N793" s="1491"/>
      <c r="O793" s="1491"/>
      <c r="P793" s="1491"/>
      <c r="Q793" s="1491"/>
    </row>
    <row r="794" spans="1:17" ht="15.75" customHeight="1">
      <c r="A794" s="1491"/>
      <c r="B794" s="1491"/>
      <c r="C794" s="1491"/>
      <c r="D794" s="1491"/>
      <c r="E794" s="1491"/>
      <c r="F794" s="1491"/>
      <c r="G794" s="1491"/>
      <c r="H794" s="1491"/>
      <c r="I794" s="1491"/>
      <c r="J794" s="1491"/>
      <c r="K794" s="1491"/>
      <c r="L794" s="1491"/>
      <c r="M794" s="1491"/>
      <c r="N794" s="1491"/>
      <c r="O794" s="1491"/>
      <c r="P794" s="1491"/>
      <c r="Q794" s="1491"/>
    </row>
    <row r="795" spans="1:17" ht="15.75" customHeight="1">
      <c r="A795" s="1491"/>
      <c r="B795" s="1491"/>
      <c r="C795" s="1491"/>
      <c r="D795" s="1491"/>
      <c r="E795" s="1491"/>
      <c r="F795" s="1491"/>
      <c r="G795" s="1491"/>
      <c r="H795" s="1491"/>
      <c r="I795" s="1491"/>
      <c r="J795" s="1491"/>
      <c r="K795" s="1491"/>
      <c r="L795" s="1491"/>
      <c r="M795" s="1491"/>
      <c r="N795" s="1491"/>
      <c r="O795" s="1491"/>
      <c r="P795" s="1491"/>
      <c r="Q795" s="1491"/>
    </row>
    <row r="796" spans="1:17" ht="15.75" customHeight="1">
      <c r="A796" s="1491"/>
      <c r="B796" s="1491"/>
      <c r="C796" s="1491"/>
      <c r="D796" s="1491"/>
      <c r="E796" s="1491"/>
      <c r="F796" s="1491"/>
      <c r="G796" s="1491"/>
      <c r="H796" s="1491"/>
      <c r="I796" s="1491"/>
      <c r="J796" s="1491"/>
      <c r="K796" s="1491"/>
      <c r="L796" s="1491"/>
      <c r="M796" s="1491"/>
      <c r="N796" s="1491"/>
      <c r="O796" s="1491"/>
      <c r="P796" s="1491"/>
      <c r="Q796" s="1491"/>
    </row>
    <row r="797" spans="1:17" ht="15.75" customHeight="1">
      <c r="A797" s="1491"/>
      <c r="B797" s="1491"/>
      <c r="C797" s="1491"/>
      <c r="D797" s="1491"/>
      <c r="E797" s="1491"/>
      <c r="F797" s="1491"/>
      <c r="G797" s="1491"/>
      <c r="H797" s="1491"/>
      <c r="I797" s="1491"/>
      <c r="J797" s="1491"/>
      <c r="K797" s="1491"/>
      <c r="L797" s="1491"/>
      <c r="M797" s="1491"/>
      <c r="N797" s="1491"/>
      <c r="O797" s="1491"/>
      <c r="P797" s="1491"/>
      <c r="Q797" s="1491"/>
    </row>
    <row r="798" spans="1:17" ht="15.75" customHeight="1">
      <c r="A798" s="1491"/>
      <c r="B798" s="1491"/>
      <c r="C798" s="1491"/>
      <c r="D798" s="1491"/>
      <c r="E798" s="1491"/>
      <c r="F798" s="1491"/>
      <c r="G798" s="1491"/>
      <c r="H798" s="1491"/>
      <c r="I798" s="1491"/>
      <c r="J798" s="1491"/>
      <c r="K798" s="1491"/>
      <c r="L798" s="1491"/>
      <c r="M798" s="1491"/>
      <c r="N798" s="1491"/>
      <c r="O798" s="1491"/>
      <c r="P798" s="1491"/>
      <c r="Q798" s="1491"/>
    </row>
    <row r="799" spans="1:17" ht="15.75" customHeight="1">
      <c r="A799" s="1491"/>
      <c r="B799" s="1491"/>
      <c r="C799" s="1491"/>
      <c r="D799" s="1491"/>
      <c r="E799" s="1491"/>
      <c r="F799" s="1491"/>
      <c r="G799" s="1491"/>
      <c r="H799" s="1491"/>
      <c r="I799" s="1491"/>
      <c r="J799" s="1491"/>
      <c r="K799" s="1491"/>
      <c r="L799" s="1491"/>
      <c r="M799" s="1491"/>
      <c r="N799" s="1491"/>
      <c r="O799" s="1491"/>
      <c r="P799" s="1491"/>
      <c r="Q799" s="1491"/>
    </row>
    <row r="800" spans="1:17" ht="15.75" customHeight="1">
      <c r="A800" s="1491"/>
      <c r="B800" s="1491"/>
      <c r="C800" s="1491"/>
      <c r="D800" s="1491"/>
      <c r="E800" s="1491"/>
      <c r="F800" s="1491"/>
      <c r="G800" s="1491"/>
      <c r="H800" s="1491"/>
      <c r="I800" s="1491"/>
      <c r="J800" s="1491"/>
      <c r="K800" s="1491"/>
      <c r="L800" s="1491"/>
      <c r="M800" s="1491"/>
      <c r="N800" s="1491"/>
      <c r="O800" s="1491"/>
      <c r="P800" s="1491"/>
      <c r="Q800" s="1491"/>
    </row>
    <row r="801" spans="1:17" ht="15.75" customHeight="1">
      <c r="A801" s="1491"/>
      <c r="B801" s="1491"/>
      <c r="C801" s="1491"/>
      <c r="D801" s="1491"/>
      <c r="E801" s="1491"/>
      <c r="F801" s="1491"/>
      <c r="G801" s="1491"/>
      <c r="H801" s="1491"/>
      <c r="I801" s="1491"/>
      <c r="J801" s="1491"/>
      <c r="K801" s="1491"/>
      <c r="L801" s="1491"/>
      <c r="M801" s="1491"/>
      <c r="N801" s="1491"/>
      <c r="O801" s="1491"/>
      <c r="P801" s="1491"/>
      <c r="Q801" s="1491"/>
    </row>
    <row r="802" spans="1:17" ht="15.75" customHeight="1">
      <c r="A802" s="1491"/>
      <c r="B802" s="1491"/>
      <c r="C802" s="1491"/>
      <c r="D802" s="1491"/>
      <c r="E802" s="1491"/>
      <c r="F802" s="1491"/>
      <c r="G802" s="1491"/>
      <c r="H802" s="1491"/>
      <c r="I802" s="1491"/>
      <c r="J802" s="1491"/>
      <c r="K802" s="1491"/>
      <c r="L802" s="1491"/>
      <c r="M802" s="1491"/>
      <c r="N802" s="1491"/>
      <c r="O802" s="1491"/>
      <c r="P802" s="1491"/>
      <c r="Q802" s="1491"/>
    </row>
    <row r="803" spans="1:17" ht="15.75" customHeight="1">
      <c r="A803" s="1491"/>
      <c r="B803" s="1491"/>
      <c r="C803" s="1491"/>
      <c r="D803" s="1491"/>
      <c r="E803" s="1491"/>
      <c r="F803" s="1491"/>
      <c r="G803" s="1491"/>
      <c r="H803" s="1491"/>
      <c r="I803" s="1491"/>
      <c r="J803" s="1491"/>
      <c r="K803" s="1491"/>
      <c r="L803" s="1491"/>
      <c r="M803" s="1491"/>
      <c r="N803" s="1491"/>
      <c r="O803" s="1491"/>
      <c r="P803" s="1491"/>
      <c r="Q803" s="1491"/>
    </row>
    <row r="804" spans="1:17" ht="15.75" customHeight="1">
      <c r="A804" s="1491"/>
      <c r="B804" s="1491"/>
      <c r="C804" s="1491"/>
      <c r="D804" s="1491"/>
      <c r="E804" s="1491"/>
      <c r="F804" s="1491"/>
      <c r="G804" s="1491"/>
      <c r="H804" s="1491"/>
      <c r="I804" s="1491"/>
      <c r="J804" s="1491"/>
      <c r="K804" s="1491"/>
      <c r="L804" s="1491"/>
      <c r="M804" s="1491"/>
      <c r="N804" s="1491"/>
      <c r="O804" s="1491"/>
      <c r="P804" s="1491"/>
      <c r="Q804" s="1491"/>
    </row>
    <row r="805" spans="1:17" ht="15.75" customHeight="1">
      <c r="A805" s="1491"/>
      <c r="B805" s="1491"/>
      <c r="C805" s="1491"/>
      <c r="D805" s="1491"/>
      <c r="E805" s="1491"/>
      <c r="F805" s="1491"/>
      <c r="G805" s="1491"/>
      <c r="H805" s="1491"/>
      <c r="I805" s="1491"/>
      <c r="J805" s="1491"/>
      <c r="K805" s="1491"/>
      <c r="L805" s="1491"/>
      <c r="M805" s="1491"/>
      <c r="N805" s="1491"/>
      <c r="O805" s="1491"/>
      <c r="P805" s="1491"/>
      <c r="Q805" s="1491"/>
    </row>
    <row r="806" spans="1:17" ht="15.75" customHeight="1">
      <c r="A806" s="1491"/>
      <c r="B806" s="1491"/>
      <c r="C806" s="1491"/>
      <c r="D806" s="1491"/>
      <c r="E806" s="1491"/>
      <c r="F806" s="1491"/>
      <c r="G806" s="1491"/>
      <c r="H806" s="1491"/>
      <c r="I806" s="1491"/>
      <c r="J806" s="1491"/>
      <c r="K806" s="1491"/>
      <c r="L806" s="1491"/>
      <c r="M806" s="1491"/>
      <c r="N806" s="1491"/>
      <c r="O806" s="1491"/>
      <c r="P806" s="1491"/>
      <c r="Q806" s="1491"/>
    </row>
    <row r="807" spans="1:17" ht="15.75" customHeight="1">
      <c r="A807" s="1491"/>
      <c r="B807" s="1491"/>
      <c r="C807" s="1491"/>
      <c r="D807" s="1491"/>
      <c r="E807" s="1491"/>
      <c r="F807" s="1491"/>
      <c r="G807" s="1491"/>
      <c r="H807" s="1491"/>
      <c r="I807" s="1491"/>
      <c r="J807" s="1491"/>
      <c r="K807" s="1491"/>
      <c r="L807" s="1491"/>
      <c r="M807" s="1491"/>
      <c r="N807" s="1491"/>
      <c r="O807" s="1491"/>
      <c r="P807" s="1491"/>
      <c r="Q807" s="1491"/>
    </row>
    <row r="808" spans="1:17" ht="15.75" customHeight="1">
      <c r="A808" s="1491"/>
      <c r="B808" s="1491"/>
      <c r="C808" s="1491"/>
      <c r="D808" s="1491"/>
      <c r="E808" s="1491"/>
      <c r="F808" s="1491"/>
      <c r="G808" s="1491"/>
      <c r="H808" s="1491"/>
      <c r="I808" s="1491"/>
      <c r="J808" s="1491"/>
      <c r="K808" s="1491"/>
      <c r="L808" s="1491"/>
      <c r="M808" s="1491"/>
      <c r="N808" s="1491"/>
      <c r="O808" s="1491"/>
      <c r="P808" s="1491"/>
      <c r="Q808" s="1491"/>
    </row>
    <row r="809" spans="1:17" ht="15.75" customHeight="1">
      <c r="A809" s="1491"/>
      <c r="B809" s="1491"/>
      <c r="C809" s="1491"/>
      <c r="D809" s="1491"/>
      <c r="E809" s="1491"/>
      <c r="F809" s="1491"/>
      <c r="G809" s="1491"/>
      <c r="H809" s="1491"/>
      <c r="I809" s="1491"/>
      <c r="J809" s="1491"/>
      <c r="K809" s="1491"/>
      <c r="L809" s="1491"/>
      <c r="M809" s="1491"/>
      <c r="N809" s="1491"/>
      <c r="O809" s="1491"/>
      <c r="P809" s="1491"/>
      <c r="Q809" s="1491"/>
    </row>
    <row r="810" spans="1:17" ht="15.75" customHeight="1">
      <c r="A810" s="1491"/>
      <c r="B810" s="1491"/>
      <c r="C810" s="1491"/>
      <c r="D810" s="1491"/>
      <c r="E810" s="1491"/>
      <c r="F810" s="1491"/>
      <c r="G810" s="1491"/>
      <c r="H810" s="1491"/>
      <c r="I810" s="1491"/>
      <c r="J810" s="1491"/>
      <c r="K810" s="1491"/>
      <c r="L810" s="1491"/>
      <c r="M810" s="1491"/>
      <c r="N810" s="1491"/>
      <c r="O810" s="1491"/>
      <c r="P810" s="1491"/>
      <c r="Q810" s="1491"/>
    </row>
    <row r="811" spans="1:17" ht="15.75" customHeight="1">
      <c r="A811" s="1491"/>
      <c r="B811" s="1491"/>
      <c r="C811" s="1491"/>
      <c r="D811" s="1491"/>
      <c r="E811" s="1491"/>
      <c r="F811" s="1491"/>
      <c r="G811" s="1491"/>
      <c r="H811" s="1491"/>
      <c r="I811" s="1491"/>
      <c r="J811" s="1491"/>
      <c r="K811" s="1491"/>
      <c r="L811" s="1491"/>
      <c r="M811" s="1491"/>
      <c r="N811" s="1491"/>
      <c r="O811" s="1491"/>
      <c r="P811" s="1491"/>
      <c r="Q811" s="1491"/>
    </row>
    <row r="812" spans="1:17" ht="15.75" customHeight="1">
      <c r="A812" s="1491"/>
      <c r="B812" s="1491"/>
      <c r="C812" s="1491"/>
      <c r="D812" s="1491"/>
      <c r="E812" s="1491"/>
      <c r="F812" s="1491"/>
      <c r="G812" s="1491"/>
      <c r="H812" s="1491"/>
      <c r="I812" s="1491"/>
      <c r="J812" s="1491"/>
      <c r="K812" s="1491"/>
      <c r="L812" s="1491"/>
      <c r="M812" s="1491"/>
      <c r="N812" s="1491"/>
      <c r="O812" s="1491"/>
      <c r="P812" s="1491"/>
      <c r="Q812" s="1491"/>
    </row>
    <row r="813" spans="1:17" ht="15.75" customHeight="1">
      <c r="A813" s="1491"/>
      <c r="B813" s="1491"/>
      <c r="C813" s="1491"/>
      <c r="D813" s="1491"/>
      <c r="E813" s="1491"/>
      <c r="F813" s="1491"/>
      <c r="G813" s="1491"/>
      <c r="H813" s="1491"/>
      <c r="I813" s="1491"/>
      <c r="J813" s="1491"/>
      <c r="K813" s="1491"/>
      <c r="L813" s="1491"/>
      <c r="M813" s="1491"/>
      <c r="N813" s="1491"/>
      <c r="O813" s="1491"/>
      <c r="P813" s="1491"/>
      <c r="Q813" s="1491"/>
    </row>
    <row r="814" spans="1:17" ht="15.75" customHeight="1">
      <c r="A814" s="1491"/>
      <c r="B814" s="1491"/>
      <c r="C814" s="1491"/>
      <c r="D814" s="1491"/>
      <c r="E814" s="1491"/>
      <c r="F814" s="1491"/>
      <c r="G814" s="1491"/>
      <c r="H814" s="1491"/>
      <c r="I814" s="1491"/>
      <c r="J814" s="1491"/>
      <c r="K814" s="1491"/>
      <c r="L814" s="1491"/>
      <c r="M814" s="1491"/>
      <c r="N814" s="1491"/>
      <c r="O814" s="1491"/>
      <c r="P814" s="1491"/>
      <c r="Q814" s="1491"/>
    </row>
    <row r="815" spans="1:17" ht="15.75" customHeight="1">
      <c r="A815" s="1491"/>
      <c r="B815" s="1491"/>
      <c r="C815" s="1491"/>
      <c r="D815" s="1491"/>
      <c r="E815" s="1491"/>
      <c r="F815" s="1491"/>
      <c r="G815" s="1491"/>
      <c r="H815" s="1491"/>
      <c r="I815" s="1491"/>
      <c r="J815" s="1491"/>
      <c r="K815" s="1491"/>
      <c r="L815" s="1491"/>
      <c r="M815" s="1491"/>
      <c r="N815" s="1491"/>
      <c r="O815" s="1491"/>
      <c r="P815" s="1491"/>
      <c r="Q815" s="1491"/>
    </row>
    <row r="816" spans="1:17" ht="15.75" customHeight="1">
      <c r="A816" s="1491"/>
      <c r="B816" s="1491"/>
      <c r="C816" s="1491"/>
      <c r="D816" s="1491"/>
      <c r="E816" s="1491"/>
      <c r="F816" s="1491"/>
      <c r="G816" s="1491"/>
      <c r="H816" s="1491"/>
      <c r="I816" s="1491"/>
      <c r="J816" s="1491"/>
      <c r="K816" s="1491"/>
      <c r="L816" s="1491"/>
      <c r="M816" s="1491"/>
      <c r="N816" s="1491"/>
      <c r="O816" s="1491"/>
      <c r="P816" s="1491"/>
      <c r="Q816" s="1491"/>
    </row>
    <row r="817" spans="1:17" ht="15.75" customHeight="1">
      <c r="A817" s="1491"/>
      <c r="B817" s="1491"/>
      <c r="C817" s="1491"/>
      <c r="D817" s="1491"/>
      <c r="E817" s="1491"/>
      <c r="F817" s="1491"/>
      <c r="G817" s="1491"/>
      <c r="H817" s="1491"/>
      <c r="I817" s="1491"/>
      <c r="J817" s="1491"/>
      <c r="K817" s="1491"/>
      <c r="L817" s="1491"/>
      <c r="M817" s="1491"/>
      <c r="N817" s="1491"/>
      <c r="O817" s="1491"/>
      <c r="P817" s="1491"/>
      <c r="Q817" s="1491"/>
    </row>
    <row r="818" spans="1:17" ht="15.75" customHeight="1">
      <c r="A818" s="1491"/>
      <c r="B818" s="1491"/>
      <c r="C818" s="1491"/>
      <c r="D818" s="1491"/>
      <c r="E818" s="1491"/>
      <c r="F818" s="1491"/>
      <c r="G818" s="1491"/>
      <c r="H818" s="1491"/>
      <c r="I818" s="1491"/>
      <c r="J818" s="1491"/>
      <c r="K818" s="1491"/>
      <c r="L818" s="1491"/>
      <c r="M818" s="1491"/>
      <c r="N818" s="1491"/>
      <c r="O818" s="1491"/>
      <c r="P818" s="1491"/>
      <c r="Q818" s="1491"/>
    </row>
    <row r="819" spans="1:17" ht="15.75" customHeight="1">
      <c r="A819" s="1491"/>
      <c r="B819" s="1491"/>
      <c r="C819" s="1491"/>
      <c r="D819" s="1491"/>
      <c r="E819" s="1491"/>
      <c r="F819" s="1491"/>
      <c r="G819" s="1491"/>
      <c r="H819" s="1491"/>
      <c r="I819" s="1491"/>
      <c r="J819" s="1491"/>
      <c r="K819" s="1491"/>
      <c r="L819" s="1491"/>
      <c r="M819" s="1491"/>
      <c r="N819" s="1491"/>
      <c r="O819" s="1491"/>
      <c r="P819" s="1491"/>
      <c r="Q819" s="1491"/>
    </row>
    <row r="820" spans="1:17" ht="15.75" customHeight="1">
      <c r="A820" s="1491"/>
      <c r="B820" s="1491"/>
      <c r="C820" s="1491"/>
      <c r="D820" s="1491"/>
      <c r="E820" s="1491"/>
      <c r="F820" s="1491"/>
      <c r="G820" s="1491"/>
      <c r="H820" s="1491"/>
      <c r="I820" s="1491"/>
      <c r="J820" s="1491"/>
      <c r="K820" s="1491"/>
      <c r="L820" s="1491"/>
      <c r="M820" s="1491"/>
      <c r="N820" s="1491"/>
      <c r="O820" s="1491"/>
      <c r="P820" s="1491"/>
      <c r="Q820" s="1491"/>
    </row>
    <row r="821" spans="1:17" ht="15.75" customHeight="1">
      <c r="A821" s="1491"/>
      <c r="B821" s="1491"/>
      <c r="C821" s="1491"/>
      <c r="D821" s="1491"/>
      <c r="E821" s="1491"/>
      <c r="F821" s="1491"/>
      <c r="G821" s="1491"/>
      <c r="H821" s="1491"/>
      <c r="I821" s="1491"/>
      <c r="J821" s="1491"/>
      <c r="K821" s="1491"/>
      <c r="L821" s="1491"/>
      <c r="M821" s="1491"/>
      <c r="N821" s="1491"/>
      <c r="O821" s="1491"/>
      <c r="P821" s="1491"/>
      <c r="Q821" s="1491"/>
    </row>
    <row r="822" spans="1:17" ht="15.75" customHeight="1">
      <c r="A822" s="1491"/>
      <c r="B822" s="1491"/>
      <c r="C822" s="1491"/>
      <c r="D822" s="1491"/>
      <c r="E822" s="1491"/>
      <c r="F822" s="1491"/>
      <c r="G822" s="1491"/>
      <c r="H822" s="1491"/>
      <c r="I822" s="1491"/>
      <c r="J822" s="1491"/>
      <c r="K822" s="1491"/>
      <c r="L822" s="1491"/>
      <c r="M822" s="1491"/>
      <c r="N822" s="1491"/>
      <c r="O822" s="1491"/>
      <c r="P822" s="1491"/>
      <c r="Q822" s="1491"/>
    </row>
    <row r="823" spans="1:17" ht="15.75" customHeight="1">
      <c r="A823" s="1491"/>
      <c r="B823" s="1491"/>
      <c r="C823" s="1491"/>
      <c r="D823" s="1491"/>
      <c r="E823" s="1491"/>
      <c r="F823" s="1491"/>
      <c r="G823" s="1491"/>
      <c r="H823" s="1491"/>
      <c r="I823" s="1491"/>
      <c r="J823" s="1491"/>
      <c r="K823" s="1491"/>
      <c r="L823" s="1491"/>
      <c r="M823" s="1491"/>
      <c r="N823" s="1491"/>
      <c r="O823" s="1491"/>
      <c r="P823" s="1491"/>
      <c r="Q823" s="1491"/>
    </row>
    <row r="824" spans="1:17" ht="15.75" customHeight="1">
      <c r="A824" s="1491"/>
      <c r="B824" s="1491"/>
      <c r="C824" s="1491"/>
      <c r="D824" s="1491"/>
      <c r="E824" s="1491"/>
      <c r="F824" s="1491"/>
      <c r="G824" s="1491"/>
      <c r="H824" s="1491"/>
      <c r="I824" s="1491"/>
      <c r="J824" s="1491"/>
      <c r="K824" s="1491"/>
      <c r="L824" s="1491"/>
      <c r="M824" s="1491"/>
      <c r="N824" s="1491"/>
      <c r="O824" s="1491"/>
      <c r="P824" s="1491"/>
      <c r="Q824" s="1491"/>
    </row>
    <row r="825" spans="1:17" ht="15.75" customHeight="1">
      <c r="A825" s="1491"/>
      <c r="B825" s="1491"/>
      <c r="C825" s="1491"/>
      <c r="D825" s="1491"/>
      <c r="E825" s="1491"/>
      <c r="F825" s="1491"/>
      <c r="G825" s="1491"/>
      <c r="H825" s="1491"/>
      <c r="I825" s="1491"/>
      <c r="J825" s="1491"/>
      <c r="K825" s="1491"/>
      <c r="L825" s="1491"/>
      <c r="M825" s="1491"/>
      <c r="N825" s="1491"/>
      <c r="O825" s="1491"/>
      <c r="P825" s="1491"/>
      <c r="Q825" s="1491"/>
    </row>
    <row r="826" spans="1:17" ht="15.75" customHeight="1">
      <c r="A826" s="1491"/>
      <c r="B826" s="1491"/>
      <c r="C826" s="1491"/>
      <c r="D826" s="1491"/>
      <c r="E826" s="1491"/>
      <c r="F826" s="1491"/>
      <c r="G826" s="1491"/>
      <c r="H826" s="1491"/>
      <c r="I826" s="1491"/>
      <c r="J826" s="1491"/>
      <c r="K826" s="1491"/>
      <c r="L826" s="1491"/>
      <c r="M826" s="1491"/>
      <c r="N826" s="1491"/>
      <c r="O826" s="1491"/>
      <c r="P826" s="1491"/>
      <c r="Q826" s="1491"/>
    </row>
    <row r="827" spans="1:17" ht="15.75" customHeight="1">
      <c r="A827" s="1491"/>
      <c r="B827" s="1491"/>
      <c r="C827" s="1491"/>
      <c r="D827" s="1491"/>
      <c r="E827" s="1491"/>
      <c r="F827" s="1491"/>
      <c r="G827" s="1491"/>
      <c r="H827" s="1491"/>
      <c r="I827" s="1491"/>
      <c r="J827" s="1491"/>
      <c r="K827" s="1491"/>
      <c r="L827" s="1491"/>
      <c r="M827" s="1491"/>
      <c r="N827" s="1491"/>
      <c r="O827" s="1491"/>
      <c r="P827" s="1491"/>
      <c r="Q827" s="1491"/>
    </row>
    <row r="828" spans="1:17" ht="15.75" customHeight="1">
      <c r="A828" s="1491"/>
      <c r="B828" s="1491"/>
      <c r="C828" s="1491"/>
      <c r="D828" s="1491"/>
      <c r="E828" s="1491"/>
      <c r="F828" s="1491"/>
      <c r="G828" s="1491"/>
      <c r="H828" s="1491"/>
      <c r="I828" s="1491"/>
      <c r="J828" s="1491"/>
      <c r="K828" s="1491"/>
      <c r="L828" s="1491"/>
      <c r="M828" s="1491"/>
      <c r="N828" s="1491"/>
      <c r="O828" s="1491"/>
      <c r="P828" s="1491"/>
      <c r="Q828" s="1491"/>
    </row>
    <row r="829" spans="1:17" ht="15.75" customHeight="1">
      <c r="A829" s="1491"/>
      <c r="B829" s="1491"/>
      <c r="C829" s="1491"/>
      <c r="D829" s="1491"/>
      <c r="E829" s="1491"/>
      <c r="F829" s="1491"/>
      <c r="G829" s="1491"/>
      <c r="H829" s="1491"/>
      <c r="I829" s="1491"/>
      <c r="J829" s="1491"/>
      <c r="K829" s="1491"/>
      <c r="L829" s="1491"/>
      <c r="M829" s="1491"/>
      <c r="N829" s="1491"/>
      <c r="O829" s="1491"/>
      <c r="P829" s="1491"/>
      <c r="Q829" s="1491"/>
    </row>
    <row r="830" spans="1:17" ht="15.75" customHeight="1">
      <c r="A830" s="1491"/>
      <c r="B830" s="1491"/>
      <c r="C830" s="1491"/>
      <c r="D830" s="1491"/>
      <c r="E830" s="1491"/>
      <c r="F830" s="1491"/>
      <c r="G830" s="1491"/>
      <c r="H830" s="1491"/>
      <c r="I830" s="1491"/>
      <c r="J830" s="1491"/>
      <c r="K830" s="1491"/>
      <c r="L830" s="1491"/>
      <c r="M830" s="1491"/>
      <c r="N830" s="1491"/>
      <c r="O830" s="1491"/>
      <c r="P830" s="1491"/>
      <c r="Q830" s="1491"/>
    </row>
    <row r="831" spans="1:17" ht="15.75" customHeight="1">
      <c r="A831" s="1491"/>
      <c r="B831" s="1491"/>
      <c r="C831" s="1491"/>
      <c r="D831" s="1491"/>
      <c r="E831" s="1491"/>
      <c r="F831" s="1491"/>
      <c r="G831" s="1491"/>
      <c r="H831" s="1491"/>
      <c r="I831" s="1491"/>
      <c r="J831" s="1491"/>
      <c r="K831" s="1491"/>
      <c r="L831" s="1491"/>
      <c r="M831" s="1491"/>
      <c r="N831" s="1491"/>
      <c r="O831" s="1491"/>
      <c r="P831" s="1491"/>
      <c r="Q831" s="1491"/>
    </row>
    <row r="832" spans="1:17" ht="15.75" customHeight="1">
      <c r="A832" s="1491"/>
      <c r="B832" s="1491"/>
      <c r="C832" s="1491"/>
      <c r="D832" s="1491"/>
      <c r="E832" s="1491"/>
      <c r="F832" s="1491"/>
      <c r="G832" s="1491"/>
      <c r="H832" s="1491"/>
      <c r="I832" s="1491"/>
      <c r="J832" s="1491"/>
      <c r="K832" s="1491"/>
      <c r="L832" s="1491"/>
      <c r="M832" s="1491"/>
      <c r="N832" s="1491"/>
      <c r="O832" s="1491"/>
      <c r="P832" s="1491"/>
      <c r="Q832" s="1491"/>
    </row>
    <row r="833" spans="1:17" ht="15.75" customHeight="1">
      <c r="A833" s="1491"/>
      <c r="B833" s="1491"/>
      <c r="C833" s="1491"/>
      <c r="D833" s="1491"/>
      <c r="E833" s="1491"/>
      <c r="F833" s="1491"/>
      <c r="G833" s="1491"/>
      <c r="H833" s="1491"/>
      <c r="I833" s="1491"/>
      <c r="J833" s="1491"/>
      <c r="K833" s="1491"/>
      <c r="L833" s="1491"/>
      <c r="M833" s="1491"/>
      <c r="N833" s="1491"/>
      <c r="O833" s="1491"/>
      <c r="P833" s="1491"/>
      <c r="Q833" s="1491"/>
    </row>
    <row r="834" spans="1:17" ht="15.75" customHeight="1">
      <c r="A834" s="1491"/>
      <c r="B834" s="1491"/>
      <c r="C834" s="1491"/>
      <c r="D834" s="1491"/>
      <c r="E834" s="1491"/>
      <c r="F834" s="1491"/>
      <c r="G834" s="1491"/>
      <c r="H834" s="1491"/>
      <c r="I834" s="1491"/>
      <c r="J834" s="1491"/>
      <c r="K834" s="1491"/>
      <c r="L834" s="1491"/>
      <c r="M834" s="1491"/>
      <c r="N834" s="1491"/>
      <c r="O834" s="1491"/>
      <c r="P834" s="1491"/>
      <c r="Q834" s="1491"/>
    </row>
    <row r="835" spans="1:17" ht="15.75" customHeight="1">
      <c r="A835" s="1491"/>
      <c r="B835" s="1491"/>
      <c r="C835" s="1491"/>
      <c r="D835" s="1491"/>
      <c r="E835" s="1491"/>
      <c r="F835" s="1491"/>
      <c r="G835" s="1491"/>
      <c r="H835" s="1491"/>
      <c r="I835" s="1491"/>
      <c r="J835" s="1491"/>
      <c r="K835" s="1491"/>
      <c r="L835" s="1491"/>
      <c r="M835" s="1491"/>
      <c r="N835" s="1491"/>
      <c r="O835" s="1491"/>
      <c r="P835" s="1491"/>
      <c r="Q835" s="1491"/>
    </row>
    <row r="836" spans="1:17" ht="15.75" customHeight="1">
      <c r="A836" s="1491"/>
      <c r="B836" s="1491"/>
      <c r="C836" s="1491"/>
      <c r="D836" s="1491"/>
      <c r="E836" s="1491"/>
      <c r="F836" s="1491"/>
      <c r="G836" s="1491"/>
      <c r="H836" s="1491"/>
      <c r="I836" s="1491"/>
      <c r="J836" s="1491"/>
      <c r="K836" s="1491"/>
      <c r="L836" s="1491"/>
      <c r="M836" s="1491"/>
      <c r="N836" s="1491"/>
      <c r="O836" s="1491"/>
      <c r="P836" s="1491"/>
      <c r="Q836" s="1491"/>
    </row>
    <row r="837" spans="1:17" ht="15.75" customHeight="1">
      <c r="A837" s="1491"/>
      <c r="B837" s="1491"/>
      <c r="C837" s="1491"/>
      <c r="D837" s="1491"/>
      <c r="E837" s="1491"/>
      <c r="F837" s="1491"/>
      <c r="G837" s="1491"/>
      <c r="H837" s="1491"/>
      <c r="I837" s="1491"/>
      <c r="J837" s="1491"/>
      <c r="K837" s="1491"/>
      <c r="L837" s="1491"/>
      <c r="M837" s="1491"/>
      <c r="N837" s="1491"/>
      <c r="O837" s="1491"/>
      <c r="P837" s="1491"/>
      <c r="Q837" s="1491"/>
    </row>
    <row r="838" spans="1:17" ht="15.75" customHeight="1">
      <c r="A838" s="1491"/>
      <c r="B838" s="1491"/>
      <c r="C838" s="1491"/>
      <c r="D838" s="1491"/>
      <c r="E838" s="1491"/>
      <c r="F838" s="1491"/>
      <c r="G838" s="1491"/>
      <c r="H838" s="1491"/>
      <c r="I838" s="1491"/>
      <c r="J838" s="1491"/>
      <c r="K838" s="1491"/>
      <c r="L838" s="1491"/>
      <c r="M838" s="1491"/>
      <c r="N838" s="1491"/>
      <c r="O838" s="1491"/>
      <c r="P838" s="1491"/>
      <c r="Q838" s="1491"/>
    </row>
    <row r="839" spans="1:17" ht="15.75" customHeight="1">
      <c r="A839" s="1491"/>
      <c r="B839" s="1491"/>
      <c r="C839" s="1491"/>
      <c r="D839" s="1491"/>
      <c r="E839" s="1491"/>
      <c r="F839" s="1491"/>
      <c r="G839" s="1491"/>
      <c r="H839" s="1491"/>
      <c r="I839" s="1491"/>
      <c r="J839" s="1491"/>
      <c r="K839" s="1491"/>
      <c r="L839" s="1491"/>
      <c r="M839" s="1491"/>
      <c r="N839" s="1491"/>
      <c r="O839" s="1491"/>
      <c r="P839" s="1491"/>
      <c r="Q839" s="1491"/>
    </row>
    <row r="840" spans="1:17" ht="15.75" customHeight="1">
      <c r="A840" s="1491"/>
      <c r="B840" s="1491"/>
      <c r="C840" s="1491"/>
      <c r="D840" s="1491"/>
      <c r="E840" s="1491"/>
      <c r="F840" s="1491"/>
      <c r="G840" s="1491"/>
      <c r="H840" s="1491"/>
      <c r="I840" s="1491"/>
      <c r="J840" s="1491"/>
      <c r="K840" s="1491"/>
      <c r="L840" s="1491"/>
      <c r="M840" s="1491"/>
      <c r="N840" s="1491"/>
      <c r="O840" s="1491"/>
      <c r="P840" s="1491"/>
      <c r="Q840" s="1491"/>
    </row>
    <row r="841" spans="1:17" ht="15.75" customHeight="1">
      <c r="A841" s="1491"/>
      <c r="B841" s="1491"/>
      <c r="C841" s="1491"/>
      <c r="D841" s="1491"/>
      <c r="E841" s="1491"/>
      <c r="F841" s="1491"/>
      <c r="G841" s="1491"/>
      <c r="H841" s="1491"/>
      <c r="I841" s="1491"/>
      <c r="J841" s="1491"/>
      <c r="K841" s="1491"/>
      <c r="L841" s="1491"/>
      <c r="M841" s="1491"/>
      <c r="N841" s="1491"/>
      <c r="O841" s="1491"/>
      <c r="P841" s="1491"/>
      <c r="Q841" s="1491"/>
    </row>
    <row r="842" spans="1:17" ht="15.75" customHeight="1">
      <c r="A842" s="1491"/>
      <c r="B842" s="1491"/>
      <c r="C842" s="1491"/>
      <c r="D842" s="1491"/>
      <c r="E842" s="1491"/>
      <c r="F842" s="1491"/>
      <c r="G842" s="1491"/>
      <c r="H842" s="1491"/>
      <c r="I842" s="1491"/>
      <c r="J842" s="1491"/>
      <c r="K842" s="1491"/>
      <c r="L842" s="1491"/>
      <c r="M842" s="1491"/>
      <c r="N842" s="1491"/>
      <c r="O842" s="1491"/>
      <c r="P842" s="1491"/>
      <c r="Q842" s="1491"/>
    </row>
    <row r="843" spans="1:17" ht="15.75" customHeight="1">
      <c r="A843" s="1491"/>
      <c r="B843" s="1491"/>
      <c r="C843" s="1491"/>
      <c r="D843" s="1491"/>
      <c r="E843" s="1491"/>
      <c r="F843" s="1491"/>
      <c r="G843" s="1491"/>
      <c r="H843" s="1491"/>
      <c r="I843" s="1491"/>
      <c r="J843" s="1491"/>
      <c r="K843" s="1491"/>
      <c r="L843" s="1491"/>
      <c r="M843" s="1491"/>
      <c r="N843" s="1491"/>
      <c r="O843" s="1491"/>
      <c r="P843" s="1491"/>
      <c r="Q843" s="1491"/>
    </row>
    <row r="844" spans="1:17" ht="15.75" customHeight="1">
      <c r="A844" s="1491"/>
      <c r="B844" s="1491"/>
      <c r="C844" s="1491"/>
      <c r="D844" s="1491"/>
      <c r="E844" s="1491"/>
      <c r="F844" s="1491"/>
      <c r="G844" s="1491"/>
      <c r="H844" s="1491"/>
      <c r="I844" s="1491"/>
      <c r="J844" s="1491"/>
      <c r="K844" s="1491"/>
      <c r="L844" s="1491"/>
      <c r="M844" s="1491"/>
      <c r="N844" s="1491"/>
      <c r="O844" s="1491"/>
      <c r="P844" s="1491"/>
      <c r="Q844" s="1491"/>
    </row>
    <row r="845" spans="1:17" ht="15.75" customHeight="1">
      <c r="A845" s="1491"/>
      <c r="B845" s="1491"/>
      <c r="C845" s="1491"/>
      <c r="D845" s="1491"/>
      <c r="E845" s="1491"/>
      <c r="F845" s="1491"/>
      <c r="G845" s="1491"/>
      <c r="H845" s="1491"/>
      <c r="I845" s="1491"/>
      <c r="J845" s="1491"/>
      <c r="K845" s="1491"/>
      <c r="L845" s="1491"/>
      <c r="M845" s="1491"/>
      <c r="N845" s="1491"/>
      <c r="O845" s="1491"/>
      <c r="P845" s="1491"/>
      <c r="Q845" s="1491"/>
    </row>
    <row r="846" spans="1:17" ht="15.75" customHeight="1">
      <c r="A846" s="1491"/>
      <c r="B846" s="1491"/>
      <c r="C846" s="1491"/>
      <c r="D846" s="1491"/>
      <c r="E846" s="1491"/>
      <c r="F846" s="1491"/>
      <c r="G846" s="1491"/>
      <c r="H846" s="1491"/>
      <c r="I846" s="1491"/>
      <c r="J846" s="1491"/>
      <c r="K846" s="1491"/>
      <c r="L846" s="1491"/>
      <c r="M846" s="1491"/>
      <c r="N846" s="1491"/>
      <c r="O846" s="1491"/>
      <c r="P846" s="1491"/>
      <c r="Q846" s="1491"/>
    </row>
    <row r="847" spans="1:17" ht="15.75" customHeight="1">
      <c r="A847" s="1491"/>
      <c r="B847" s="1491"/>
      <c r="C847" s="1491"/>
      <c r="D847" s="1491"/>
      <c r="E847" s="1491"/>
      <c r="F847" s="1491"/>
      <c r="G847" s="1491"/>
      <c r="H847" s="1491"/>
      <c r="I847" s="1491"/>
      <c r="J847" s="1491"/>
      <c r="K847" s="1491"/>
      <c r="L847" s="1491"/>
      <c r="M847" s="1491"/>
      <c r="N847" s="1491"/>
      <c r="O847" s="1491"/>
      <c r="P847" s="1491"/>
      <c r="Q847" s="1491"/>
    </row>
    <row r="848" spans="1:17" ht="15.75" customHeight="1">
      <c r="A848" s="1491"/>
      <c r="B848" s="1491"/>
      <c r="C848" s="1491"/>
      <c r="D848" s="1491"/>
      <c r="E848" s="1491"/>
      <c r="F848" s="1491"/>
      <c r="G848" s="1491"/>
      <c r="H848" s="1491"/>
      <c r="I848" s="1491"/>
      <c r="J848" s="1491"/>
      <c r="K848" s="1491"/>
      <c r="L848" s="1491"/>
      <c r="M848" s="1491"/>
      <c r="N848" s="1491"/>
      <c r="O848" s="1491"/>
      <c r="P848" s="1491"/>
      <c r="Q848" s="1491"/>
    </row>
    <row r="849" spans="1:17" ht="15.75" customHeight="1">
      <c r="A849" s="1491"/>
      <c r="B849" s="1491"/>
      <c r="C849" s="1491"/>
      <c r="D849" s="1491"/>
      <c r="E849" s="1491"/>
      <c r="F849" s="1491"/>
      <c r="G849" s="1491"/>
      <c r="H849" s="1491"/>
      <c r="I849" s="1491"/>
      <c r="J849" s="1491"/>
      <c r="K849" s="1491"/>
      <c r="L849" s="1491"/>
      <c r="M849" s="1491"/>
      <c r="N849" s="1491"/>
      <c r="O849" s="1491"/>
      <c r="P849" s="1491"/>
      <c r="Q849" s="1491"/>
    </row>
    <row r="850" spans="1:17" ht="15.75" customHeight="1">
      <c r="A850" s="1491"/>
      <c r="B850" s="1491"/>
      <c r="C850" s="1491"/>
      <c r="D850" s="1491"/>
      <c r="E850" s="1491"/>
      <c r="F850" s="1491"/>
      <c r="G850" s="1491"/>
      <c r="H850" s="1491"/>
      <c r="I850" s="1491"/>
      <c r="J850" s="1491"/>
      <c r="K850" s="1491"/>
      <c r="L850" s="1491"/>
      <c r="M850" s="1491"/>
      <c r="N850" s="1491"/>
      <c r="O850" s="1491"/>
      <c r="P850" s="1491"/>
      <c r="Q850" s="1491"/>
    </row>
    <row r="851" spans="1:17" ht="15.75" customHeight="1">
      <c r="A851" s="1491"/>
      <c r="B851" s="1491"/>
      <c r="C851" s="1491"/>
      <c r="D851" s="1491"/>
      <c r="E851" s="1491"/>
      <c r="F851" s="1491"/>
      <c r="G851" s="1491"/>
      <c r="H851" s="1491"/>
      <c r="I851" s="1491"/>
      <c r="J851" s="1491"/>
      <c r="K851" s="1491"/>
      <c r="L851" s="1491"/>
      <c r="M851" s="1491"/>
      <c r="N851" s="1491"/>
      <c r="O851" s="1491"/>
      <c r="P851" s="1491"/>
      <c r="Q851" s="1491"/>
    </row>
    <row r="852" spans="1:17" ht="15.75" customHeight="1">
      <c r="A852" s="1491"/>
      <c r="B852" s="1491"/>
      <c r="C852" s="1491"/>
      <c r="D852" s="1491"/>
      <c r="E852" s="1491"/>
      <c r="F852" s="1491"/>
      <c r="G852" s="1491"/>
      <c r="H852" s="1491"/>
      <c r="I852" s="1491"/>
      <c r="J852" s="1491"/>
      <c r="K852" s="1491"/>
      <c r="L852" s="1491"/>
      <c r="M852" s="1491"/>
      <c r="N852" s="1491"/>
      <c r="O852" s="1491"/>
      <c r="P852" s="1491"/>
      <c r="Q852" s="1491"/>
    </row>
    <row r="853" spans="1:17" ht="15.75" customHeight="1">
      <c r="A853" s="1491"/>
      <c r="B853" s="1491"/>
      <c r="C853" s="1491"/>
      <c r="D853" s="1491"/>
      <c r="E853" s="1491"/>
      <c r="F853" s="1491"/>
      <c r="G853" s="1491"/>
      <c r="H853" s="1491"/>
      <c r="I853" s="1491"/>
      <c r="J853" s="1491"/>
      <c r="K853" s="1491"/>
      <c r="L853" s="1491"/>
      <c r="M853" s="1491"/>
      <c r="N853" s="1491"/>
      <c r="O853" s="1491"/>
      <c r="P853" s="1491"/>
      <c r="Q853" s="1491"/>
    </row>
    <row r="854" spans="1:17" ht="15.75" customHeight="1">
      <c r="A854" s="1491"/>
      <c r="B854" s="1491"/>
      <c r="C854" s="1491"/>
      <c r="D854" s="1491"/>
      <c r="E854" s="1491"/>
      <c r="F854" s="1491"/>
      <c r="G854" s="1491"/>
      <c r="H854" s="1491"/>
      <c r="I854" s="1491"/>
      <c r="J854" s="1491"/>
      <c r="K854" s="1491"/>
      <c r="L854" s="1491"/>
      <c r="M854" s="1491"/>
      <c r="N854" s="1491"/>
      <c r="O854" s="1491"/>
      <c r="P854" s="1491"/>
      <c r="Q854" s="1491"/>
    </row>
    <row r="855" spans="1:17" ht="15.75" customHeight="1">
      <c r="A855" s="1491"/>
      <c r="B855" s="1491"/>
      <c r="C855" s="1491"/>
      <c r="D855" s="1491"/>
      <c r="E855" s="1491"/>
      <c r="F855" s="1491"/>
      <c r="G855" s="1491"/>
      <c r="H855" s="1491"/>
      <c r="I855" s="1491"/>
      <c r="J855" s="1491"/>
      <c r="K855" s="1491"/>
      <c r="L855" s="1491"/>
      <c r="M855" s="1491"/>
      <c r="N855" s="1491"/>
      <c r="O855" s="1491"/>
      <c r="P855" s="1491"/>
      <c r="Q855" s="1491"/>
    </row>
    <row r="856" spans="1:17" ht="15.75" customHeight="1">
      <c r="A856" s="1491"/>
      <c r="B856" s="1491"/>
      <c r="C856" s="1491"/>
      <c r="D856" s="1491"/>
      <c r="E856" s="1491"/>
      <c r="F856" s="1491"/>
      <c r="G856" s="1491"/>
      <c r="H856" s="1491"/>
      <c r="I856" s="1491"/>
      <c r="J856" s="1491"/>
      <c r="K856" s="1491"/>
      <c r="L856" s="1491"/>
      <c r="M856" s="1491"/>
      <c r="N856" s="1491"/>
      <c r="O856" s="1491"/>
      <c r="P856" s="1491"/>
      <c r="Q856" s="1491"/>
    </row>
    <row r="857" spans="1:17" ht="15.75" customHeight="1">
      <c r="A857" s="1491"/>
      <c r="B857" s="1491"/>
      <c r="C857" s="1491"/>
      <c r="D857" s="1491"/>
      <c r="E857" s="1491"/>
      <c r="F857" s="1491"/>
      <c r="G857" s="1491"/>
      <c r="H857" s="1491"/>
      <c r="I857" s="1491"/>
      <c r="J857" s="1491"/>
      <c r="K857" s="1491"/>
      <c r="L857" s="1491"/>
      <c r="M857" s="1491"/>
      <c r="N857" s="1491"/>
      <c r="O857" s="1491"/>
      <c r="P857" s="1491"/>
      <c r="Q857" s="1491"/>
    </row>
    <row r="858" spans="1:17" ht="15.75" customHeight="1">
      <c r="A858" s="1491"/>
      <c r="B858" s="1491"/>
      <c r="C858" s="1491"/>
      <c r="D858" s="1491"/>
      <c r="E858" s="1491"/>
      <c r="F858" s="1491"/>
      <c r="G858" s="1491"/>
      <c r="H858" s="1491"/>
      <c r="I858" s="1491"/>
      <c r="J858" s="1491"/>
      <c r="K858" s="1491"/>
      <c r="L858" s="1491"/>
      <c r="M858" s="1491"/>
      <c r="N858" s="1491"/>
      <c r="O858" s="1491"/>
      <c r="P858" s="1491"/>
      <c r="Q858" s="1491"/>
    </row>
    <row r="859" spans="1:17" ht="15.75" customHeight="1">
      <c r="A859" s="1491"/>
      <c r="B859" s="1491"/>
      <c r="C859" s="1491"/>
      <c r="D859" s="1491"/>
      <c r="E859" s="1491"/>
      <c r="F859" s="1491"/>
      <c r="G859" s="1491"/>
      <c r="H859" s="1491"/>
      <c r="I859" s="1491"/>
      <c r="J859" s="1491"/>
      <c r="K859" s="1491"/>
      <c r="L859" s="1491"/>
      <c r="M859" s="1491"/>
      <c r="N859" s="1491"/>
      <c r="O859" s="1491"/>
      <c r="P859" s="1491"/>
      <c r="Q859" s="1491"/>
    </row>
    <row r="860" spans="1:17" ht="15.75" customHeight="1">
      <c r="A860" s="1491"/>
      <c r="B860" s="1491"/>
      <c r="C860" s="1491"/>
      <c r="D860" s="1491"/>
      <c r="E860" s="1491"/>
      <c r="F860" s="1491"/>
      <c r="G860" s="1491"/>
      <c r="H860" s="1491"/>
      <c r="I860" s="1491"/>
      <c r="J860" s="1491"/>
      <c r="K860" s="1491"/>
      <c r="L860" s="1491"/>
      <c r="M860" s="1491"/>
      <c r="N860" s="1491"/>
      <c r="O860" s="1491"/>
      <c r="P860" s="1491"/>
      <c r="Q860" s="1491"/>
    </row>
    <row r="861" spans="1:17" ht="15.75" customHeight="1">
      <c r="A861" s="1491"/>
      <c r="B861" s="1491"/>
      <c r="C861" s="1491"/>
      <c r="D861" s="1491"/>
      <c r="E861" s="1491"/>
      <c r="F861" s="1491"/>
      <c r="G861" s="1491"/>
      <c r="H861" s="1491"/>
      <c r="I861" s="1491"/>
      <c r="J861" s="1491"/>
      <c r="K861" s="1491"/>
      <c r="L861" s="1491"/>
      <c r="M861" s="1491"/>
      <c r="N861" s="1491"/>
      <c r="O861" s="1491"/>
      <c r="P861" s="1491"/>
      <c r="Q861" s="1491"/>
    </row>
    <row r="862" spans="1:17" ht="15.75" customHeight="1">
      <c r="A862" s="1491"/>
      <c r="B862" s="1491"/>
      <c r="C862" s="1491"/>
      <c r="D862" s="1491"/>
      <c r="E862" s="1491"/>
      <c r="F862" s="1491"/>
      <c r="G862" s="1491"/>
      <c r="H862" s="1491"/>
      <c r="I862" s="1491"/>
      <c r="J862" s="1491"/>
      <c r="K862" s="1491"/>
      <c r="L862" s="1491"/>
      <c r="M862" s="1491"/>
      <c r="N862" s="1491"/>
      <c r="O862" s="1491"/>
      <c r="P862" s="1491"/>
      <c r="Q862" s="1491"/>
    </row>
    <row r="863" spans="1:17" ht="15.75" customHeight="1">
      <c r="A863" s="1491"/>
      <c r="B863" s="1491"/>
      <c r="C863" s="1491"/>
      <c r="D863" s="1491"/>
      <c r="E863" s="1491"/>
      <c r="F863" s="1491"/>
      <c r="G863" s="1491"/>
      <c r="H863" s="1491"/>
      <c r="I863" s="1491"/>
      <c r="J863" s="1491"/>
      <c r="K863" s="1491"/>
      <c r="L863" s="1491"/>
      <c r="M863" s="1491"/>
      <c r="N863" s="1491"/>
      <c r="O863" s="1491"/>
      <c r="P863" s="1491"/>
      <c r="Q863" s="1491"/>
    </row>
    <row r="864" spans="1:17" ht="15.75" customHeight="1">
      <c r="A864" s="1491"/>
      <c r="B864" s="1491"/>
      <c r="C864" s="1491"/>
      <c r="D864" s="1491"/>
      <c r="E864" s="1491"/>
      <c r="F864" s="1491"/>
      <c r="G864" s="1491"/>
      <c r="H864" s="1491"/>
      <c r="I864" s="1491"/>
      <c r="J864" s="1491"/>
      <c r="K864" s="1491"/>
      <c r="L864" s="1491"/>
      <c r="M864" s="1491"/>
      <c r="N864" s="1491"/>
      <c r="O864" s="1491"/>
      <c r="P864" s="1491"/>
      <c r="Q864" s="1491"/>
    </row>
    <row r="865" spans="1:17" ht="15.75" customHeight="1">
      <c r="A865" s="1491"/>
      <c r="B865" s="1491"/>
      <c r="C865" s="1491"/>
      <c r="D865" s="1491"/>
      <c r="E865" s="1491"/>
      <c r="F865" s="1491"/>
      <c r="G865" s="1491"/>
      <c r="H865" s="1491"/>
      <c r="I865" s="1491"/>
      <c r="J865" s="1491"/>
      <c r="K865" s="1491"/>
      <c r="L865" s="1491"/>
      <c r="M865" s="1491"/>
      <c r="N865" s="1491"/>
      <c r="O865" s="1491"/>
      <c r="P865" s="1491"/>
      <c r="Q865" s="1491"/>
    </row>
    <row r="866" spans="1:17" ht="15.75" customHeight="1">
      <c r="A866" s="1491"/>
      <c r="B866" s="1491"/>
      <c r="C866" s="1491"/>
      <c r="D866" s="1491"/>
      <c r="E866" s="1491"/>
      <c r="F866" s="1491"/>
      <c r="G866" s="1491"/>
      <c r="H866" s="1491"/>
      <c r="I866" s="1491"/>
      <c r="J866" s="1491"/>
      <c r="K866" s="1491"/>
      <c r="L866" s="1491"/>
      <c r="M866" s="1491"/>
      <c r="N866" s="1491"/>
      <c r="O866" s="1491"/>
      <c r="P866" s="1491"/>
      <c r="Q866" s="1491"/>
    </row>
    <row r="867" spans="1:17" ht="15.75" customHeight="1">
      <c r="A867" s="1491"/>
      <c r="B867" s="1491"/>
      <c r="C867" s="1491"/>
      <c r="D867" s="1491"/>
      <c r="E867" s="1491"/>
      <c r="F867" s="1491"/>
      <c r="G867" s="1491"/>
      <c r="H867" s="1491"/>
      <c r="I867" s="1491"/>
      <c r="J867" s="1491"/>
      <c r="K867" s="1491"/>
      <c r="L867" s="1491"/>
      <c r="M867" s="1491"/>
      <c r="N867" s="1491"/>
      <c r="O867" s="1491"/>
      <c r="P867" s="1491"/>
      <c r="Q867" s="1491"/>
    </row>
    <row r="868" spans="1:17" ht="15.75" customHeight="1">
      <c r="A868" s="1491"/>
      <c r="B868" s="1491"/>
      <c r="C868" s="1491"/>
      <c r="D868" s="1491"/>
      <c r="E868" s="1491"/>
      <c r="F868" s="1491"/>
      <c r="G868" s="1491"/>
      <c r="H868" s="1491"/>
      <c r="I868" s="1491"/>
      <c r="J868" s="1491"/>
      <c r="K868" s="1491"/>
      <c r="L868" s="1491"/>
      <c r="M868" s="1491"/>
      <c r="N868" s="1491"/>
      <c r="O868" s="1491"/>
      <c r="P868" s="1491"/>
      <c r="Q868" s="1491"/>
    </row>
    <row r="869" spans="1:17" ht="15.75" customHeight="1">
      <c r="A869" s="1491"/>
      <c r="B869" s="1491"/>
      <c r="C869" s="1491"/>
      <c r="D869" s="1491"/>
      <c r="E869" s="1491"/>
      <c r="F869" s="1491"/>
      <c r="G869" s="1491"/>
      <c r="H869" s="1491"/>
      <c r="I869" s="1491"/>
      <c r="J869" s="1491"/>
      <c r="K869" s="1491"/>
      <c r="L869" s="1491"/>
      <c r="M869" s="1491"/>
      <c r="N869" s="1491"/>
      <c r="O869" s="1491"/>
      <c r="P869" s="1491"/>
      <c r="Q869" s="1491"/>
    </row>
    <row r="870" spans="1:17" ht="15.75" customHeight="1">
      <c r="A870" s="1491"/>
      <c r="B870" s="1491"/>
      <c r="C870" s="1491"/>
      <c r="D870" s="1491"/>
      <c r="E870" s="1491"/>
      <c r="F870" s="1491"/>
      <c r="G870" s="1491"/>
      <c r="H870" s="1491"/>
      <c r="I870" s="1491"/>
      <c r="J870" s="1491"/>
      <c r="K870" s="1491"/>
      <c r="L870" s="1491"/>
      <c r="M870" s="1491"/>
      <c r="N870" s="1491"/>
      <c r="O870" s="1491"/>
      <c r="P870" s="1491"/>
      <c r="Q870" s="1491"/>
    </row>
    <row r="871" spans="1:17" ht="15.75" customHeight="1">
      <c r="A871" s="1491"/>
      <c r="B871" s="1491"/>
      <c r="C871" s="1491"/>
      <c r="D871" s="1491"/>
      <c r="E871" s="1491"/>
      <c r="F871" s="1491"/>
      <c r="G871" s="1491"/>
      <c r="H871" s="1491"/>
      <c r="I871" s="1491"/>
      <c r="J871" s="1491"/>
      <c r="K871" s="1491"/>
      <c r="L871" s="1491"/>
      <c r="M871" s="1491"/>
      <c r="N871" s="1491"/>
      <c r="O871" s="1491"/>
      <c r="P871" s="1491"/>
      <c r="Q871" s="1491"/>
    </row>
    <row r="872" spans="1:17" ht="15.75" customHeight="1">
      <c r="A872" s="1491"/>
      <c r="B872" s="1491"/>
      <c r="C872" s="1491"/>
      <c r="D872" s="1491"/>
      <c r="E872" s="1491"/>
      <c r="F872" s="1491"/>
      <c r="G872" s="1491"/>
      <c r="H872" s="1491"/>
      <c r="I872" s="1491"/>
      <c r="J872" s="1491"/>
      <c r="K872" s="1491"/>
      <c r="L872" s="1491"/>
      <c r="M872" s="1491"/>
      <c r="N872" s="1491"/>
      <c r="O872" s="1491"/>
      <c r="P872" s="1491"/>
      <c r="Q872" s="1491"/>
    </row>
    <row r="873" spans="1:17" ht="15.75" customHeight="1">
      <c r="A873" s="1491"/>
      <c r="B873" s="1491"/>
      <c r="C873" s="1491"/>
      <c r="D873" s="1491"/>
      <c r="E873" s="1491"/>
      <c r="F873" s="1491"/>
      <c r="G873" s="1491"/>
      <c r="H873" s="1491"/>
      <c r="I873" s="1491"/>
      <c r="J873" s="1491"/>
      <c r="K873" s="1491"/>
      <c r="L873" s="1491"/>
      <c r="M873" s="1491"/>
      <c r="N873" s="1491"/>
      <c r="O873" s="1491"/>
      <c r="P873" s="1491"/>
      <c r="Q873" s="1491"/>
    </row>
    <row r="874" spans="1:17" ht="15.75" customHeight="1">
      <c r="A874" s="1491"/>
      <c r="B874" s="1491"/>
      <c r="C874" s="1491"/>
      <c r="D874" s="1491"/>
      <c r="E874" s="1491"/>
      <c r="F874" s="1491"/>
      <c r="G874" s="1491"/>
      <c r="H874" s="1491"/>
      <c r="I874" s="1491"/>
      <c r="J874" s="1491"/>
      <c r="K874" s="1491"/>
      <c r="L874" s="1491"/>
      <c r="M874" s="1491"/>
      <c r="N874" s="1491"/>
      <c r="O874" s="1491"/>
      <c r="P874" s="1491"/>
      <c r="Q874" s="1491"/>
    </row>
    <row r="875" spans="1:17" ht="15.75" customHeight="1">
      <c r="A875" s="1491"/>
      <c r="B875" s="1491"/>
      <c r="C875" s="1491"/>
      <c r="D875" s="1491"/>
      <c r="E875" s="1491"/>
      <c r="F875" s="1491"/>
      <c r="G875" s="1491"/>
      <c r="H875" s="1491"/>
      <c r="I875" s="1491"/>
      <c r="J875" s="1491"/>
      <c r="K875" s="1491"/>
      <c r="L875" s="1491"/>
      <c r="M875" s="1491"/>
      <c r="N875" s="1491"/>
      <c r="O875" s="1491"/>
      <c r="P875" s="1491"/>
      <c r="Q875" s="1491"/>
    </row>
    <row r="876" spans="1:17" ht="15.75" customHeight="1">
      <c r="A876" s="1491"/>
      <c r="B876" s="1491"/>
      <c r="C876" s="1491"/>
      <c r="D876" s="1491"/>
      <c r="E876" s="1491"/>
      <c r="F876" s="1491"/>
      <c r="G876" s="1491"/>
      <c r="H876" s="1491"/>
      <c r="I876" s="1491"/>
      <c r="J876" s="1491"/>
      <c r="K876" s="1491"/>
      <c r="L876" s="1491"/>
      <c r="M876" s="1491"/>
      <c r="N876" s="1491"/>
      <c r="O876" s="1491"/>
      <c r="P876" s="1491"/>
      <c r="Q876" s="1491"/>
    </row>
    <row r="877" spans="1:17" ht="15.75" customHeight="1">
      <c r="A877" s="1491"/>
      <c r="B877" s="1491"/>
      <c r="C877" s="1491"/>
      <c r="D877" s="1491"/>
      <c r="E877" s="1491"/>
      <c r="F877" s="1491"/>
      <c r="G877" s="1491"/>
      <c r="H877" s="1491"/>
      <c r="I877" s="1491"/>
      <c r="J877" s="1491"/>
      <c r="K877" s="1491"/>
      <c r="L877" s="1491"/>
      <c r="M877" s="1491"/>
      <c r="N877" s="1491"/>
      <c r="O877" s="1491"/>
      <c r="P877" s="1491"/>
      <c r="Q877" s="1491"/>
    </row>
    <row r="878" spans="1:17" ht="15.75" customHeight="1">
      <c r="A878" s="1491"/>
      <c r="B878" s="1491"/>
      <c r="C878" s="1491"/>
      <c r="D878" s="1491"/>
      <c r="E878" s="1491"/>
      <c r="F878" s="1491"/>
      <c r="G878" s="1491"/>
      <c r="H878" s="1491"/>
      <c r="I878" s="1491"/>
      <c r="J878" s="1491"/>
      <c r="K878" s="1491"/>
      <c r="L878" s="1491"/>
      <c r="M878" s="1491"/>
      <c r="N878" s="1491"/>
      <c r="O878" s="1491"/>
      <c r="P878" s="1491"/>
      <c r="Q878" s="1491"/>
    </row>
    <row r="879" spans="1:17" ht="15.75" customHeight="1">
      <c r="A879" s="1491"/>
      <c r="B879" s="1491"/>
      <c r="C879" s="1491"/>
      <c r="D879" s="1491"/>
      <c r="E879" s="1491"/>
      <c r="F879" s="1491"/>
      <c r="G879" s="1491"/>
      <c r="H879" s="1491"/>
      <c r="I879" s="1491"/>
      <c r="J879" s="1491"/>
      <c r="K879" s="1491"/>
      <c r="L879" s="1491"/>
      <c r="M879" s="1491"/>
      <c r="N879" s="1491"/>
      <c r="O879" s="1491"/>
      <c r="P879" s="1491"/>
      <c r="Q879" s="1491"/>
    </row>
    <row r="880" spans="1:17" ht="15.75" customHeight="1">
      <c r="A880" s="1491"/>
      <c r="B880" s="1491"/>
      <c r="C880" s="1491"/>
      <c r="D880" s="1491"/>
      <c r="E880" s="1491"/>
      <c r="F880" s="1491"/>
      <c r="G880" s="1491"/>
      <c r="H880" s="1491"/>
      <c r="I880" s="1491"/>
      <c r="J880" s="1491"/>
      <c r="K880" s="1491"/>
      <c r="L880" s="1491"/>
      <c r="M880" s="1491"/>
      <c r="N880" s="1491"/>
      <c r="O880" s="1491"/>
      <c r="P880" s="1491"/>
      <c r="Q880" s="1491"/>
    </row>
    <row r="881" spans="1:17" ht="15.75" customHeight="1">
      <c r="A881" s="1491"/>
      <c r="B881" s="1491"/>
      <c r="C881" s="1491"/>
      <c r="D881" s="1491"/>
      <c r="E881" s="1491"/>
      <c r="F881" s="1491"/>
      <c r="G881" s="1491"/>
      <c r="H881" s="1491"/>
      <c r="I881" s="1491"/>
      <c r="J881" s="1491"/>
      <c r="K881" s="1491"/>
      <c r="L881" s="1491"/>
      <c r="M881" s="1491"/>
      <c r="N881" s="1491"/>
      <c r="O881" s="1491"/>
      <c r="P881" s="1491"/>
      <c r="Q881" s="1491"/>
    </row>
    <row r="882" spans="1:17" ht="15.75" customHeight="1">
      <c r="A882" s="1491"/>
      <c r="B882" s="1491"/>
      <c r="C882" s="1491"/>
      <c r="D882" s="1491"/>
      <c r="E882" s="1491"/>
      <c r="F882" s="1491"/>
      <c r="G882" s="1491"/>
      <c r="H882" s="1491"/>
      <c r="I882" s="1491"/>
      <c r="J882" s="1491"/>
      <c r="K882" s="1491"/>
      <c r="L882" s="1491"/>
      <c r="M882" s="1491"/>
      <c r="N882" s="1491"/>
      <c r="O882" s="1491"/>
      <c r="P882" s="1491"/>
      <c r="Q882" s="1491"/>
    </row>
    <row r="883" spans="1:17" ht="15.75" customHeight="1">
      <c r="A883" s="1491"/>
      <c r="B883" s="1491"/>
      <c r="C883" s="1491"/>
      <c r="D883" s="1491"/>
      <c r="E883" s="1491"/>
      <c r="F883" s="1491"/>
      <c r="G883" s="1491"/>
      <c r="H883" s="1491"/>
      <c r="I883" s="1491"/>
      <c r="J883" s="1491"/>
      <c r="K883" s="1491"/>
      <c r="L883" s="1491"/>
      <c r="M883" s="1491"/>
      <c r="N883" s="1491"/>
      <c r="O883" s="1491"/>
      <c r="P883" s="1491"/>
      <c r="Q883" s="1491"/>
    </row>
    <row r="884" spans="1:17" ht="15.75" customHeight="1">
      <c r="A884" s="1491"/>
      <c r="B884" s="1491"/>
      <c r="C884" s="1491"/>
      <c r="D884" s="1491"/>
      <c r="E884" s="1491"/>
      <c r="F884" s="1491"/>
      <c r="G884" s="1491"/>
      <c r="H884" s="1491"/>
      <c r="I884" s="1491"/>
      <c r="J884" s="1491"/>
      <c r="K884" s="1491"/>
      <c r="L884" s="1491"/>
      <c r="M884" s="1491"/>
      <c r="N884" s="1491"/>
      <c r="O884" s="1491"/>
      <c r="P884" s="1491"/>
      <c r="Q884" s="1491"/>
    </row>
    <row r="885" spans="1:17" ht="15.75" customHeight="1">
      <c r="A885" s="1491"/>
      <c r="B885" s="1491"/>
      <c r="C885" s="1491"/>
      <c r="D885" s="1491"/>
      <c r="E885" s="1491"/>
      <c r="F885" s="1491"/>
      <c r="G885" s="1491"/>
      <c r="H885" s="1491"/>
      <c r="I885" s="1491"/>
      <c r="J885" s="1491"/>
      <c r="K885" s="1491"/>
      <c r="L885" s="1491"/>
      <c r="M885" s="1491"/>
      <c r="N885" s="1491"/>
      <c r="O885" s="1491"/>
      <c r="P885" s="1491"/>
      <c r="Q885" s="1491"/>
    </row>
    <row r="886" spans="1:17" ht="15.75" customHeight="1">
      <c r="A886" s="1491"/>
      <c r="B886" s="1491"/>
      <c r="C886" s="1491"/>
      <c r="D886" s="1491"/>
      <c r="E886" s="1491"/>
      <c r="F886" s="1491"/>
      <c r="G886" s="1491"/>
      <c r="H886" s="1491"/>
      <c r="I886" s="1491"/>
      <c r="J886" s="1491"/>
      <c r="K886" s="1491"/>
      <c r="L886" s="1491"/>
      <c r="M886" s="1491"/>
      <c r="N886" s="1491"/>
      <c r="O886" s="1491"/>
      <c r="P886" s="1491"/>
      <c r="Q886" s="1491"/>
    </row>
    <row r="887" spans="1:17" ht="15.75" customHeight="1">
      <c r="A887" s="1491"/>
      <c r="B887" s="1491"/>
      <c r="C887" s="1491"/>
      <c r="D887" s="1491"/>
      <c r="E887" s="1491"/>
      <c r="F887" s="1491"/>
      <c r="G887" s="1491"/>
      <c r="H887" s="1491"/>
      <c r="I887" s="1491"/>
      <c r="J887" s="1491"/>
      <c r="K887" s="1491"/>
      <c r="L887" s="1491"/>
      <c r="M887" s="1491"/>
      <c r="N887" s="1491"/>
      <c r="O887" s="1491"/>
      <c r="P887" s="1491"/>
      <c r="Q887" s="1491"/>
    </row>
    <row r="888" spans="1:17" ht="15.75" customHeight="1">
      <c r="A888" s="1491"/>
      <c r="B888" s="1491"/>
      <c r="C888" s="1491"/>
      <c r="D888" s="1491"/>
      <c r="E888" s="1491"/>
      <c r="F888" s="1491"/>
      <c r="G888" s="1491"/>
      <c r="H888" s="1491"/>
      <c r="I888" s="1491"/>
      <c r="J888" s="1491"/>
      <c r="K888" s="1491"/>
      <c r="L888" s="1491"/>
      <c r="M888" s="1491"/>
      <c r="N888" s="1491"/>
      <c r="O888" s="1491"/>
      <c r="P888" s="1491"/>
      <c r="Q888" s="1491"/>
    </row>
    <row r="889" spans="1:17" ht="15.75" customHeight="1">
      <c r="A889" s="1491"/>
      <c r="B889" s="1491"/>
      <c r="C889" s="1491"/>
      <c r="D889" s="1491"/>
      <c r="E889" s="1491"/>
      <c r="F889" s="1491"/>
      <c r="G889" s="1491"/>
      <c r="H889" s="1491"/>
      <c r="I889" s="1491"/>
      <c r="J889" s="1491"/>
      <c r="K889" s="1491"/>
      <c r="L889" s="1491"/>
      <c r="M889" s="1491"/>
      <c r="N889" s="1491"/>
      <c r="O889" s="1491"/>
      <c r="P889" s="1491"/>
      <c r="Q889" s="1491"/>
    </row>
    <row r="890" spans="1:17" ht="15.75" customHeight="1">
      <c r="A890" s="1491"/>
      <c r="B890" s="1491"/>
      <c r="C890" s="1491"/>
      <c r="D890" s="1491"/>
      <c r="E890" s="1491"/>
      <c r="F890" s="1491"/>
      <c r="G890" s="1491"/>
      <c r="H890" s="1491"/>
      <c r="I890" s="1491"/>
      <c r="J890" s="1491"/>
      <c r="K890" s="1491"/>
      <c r="L890" s="1491"/>
      <c r="M890" s="1491"/>
      <c r="N890" s="1491"/>
      <c r="O890" s="1491"/>
      <c r="P890" s="1491"/>
      <c r="Q890" s="1491"/>
    </row>
    <row r="891" spans="1:17" ht="15.75" customHeight="1">
      <c r="A891" s="1491"/>
      <c r="B891" s="1491"/>
      <c r="C891" s="1491"/>
      <c r="D891" s="1491"/>
      <c r="E891" s="1491"/>
      <c r="F891" s="1491"/>
      <c r="G891" s="1491"/>
      <c r="H891" s="1491"/>
      <c r="I891" s="1491"/>
      <c r="J891" s="1491"/>
      <c r="K891" s="1491"/>
      <c r="L891" s="1491"/>
      <c r="M891" s="1491"/>
      <c r="N891" s="1491"/>
      <c r="O891" s="1491"/>
      <c r="P891" s="1491"/>
      <c r="Q891" s="1491"/>
    </row>
    <row r="892" spans="1:17" ht="15.75" customHeight="1">
      <c r="A892" s="1491"/>
      <c r="B892" s="1491"/>
      <c r="C892" s="1491"/>
      <c r="D892" s="1491"/>
      <c r="E892" s="1491"/>
      <c r="F892" s="1491"/>
      <c r="G892" s="1491"/>
      <c r="H892" s="1491"/>
      <c r="I892" s="1491"/>
      <c r="J892" s="1491"/>
      <c r="K892" s="1491"/>
      <c r="L892" s="1491"/>
      <c r="M892" s="1491"/>
      <c r="N892" s="1491"/>
      <c r="O892" s="1491"/>
      <c r="P892" s="1491"/>
      <c r="Q892" s="1491"/>
    </row>
    <row r="893" spans="1:17" ht="15.75" customHeight="1">
      <c r="A893" s="1491"/>
      <c r="B893" s="1491"/>
      <c r="C893" s="1491"/>
      <c r="D893" s="1491"/>
      <c r="E893" s="1491"/>
      <c r="F893" s="1491"/>
      <c r="G893" s="1491"/>
      <c r="H893" s="1491"/>
      <c r="I893" s="1491"/>
      <c r="J893" s="1491"/>
      <c r="K893" s="1491"/>
      <c r="L893" s="1491"/>
      <c r="M893" s="1491"/>
      <c r="N893" s="1491"/>
      <c r="O893" s="1491"/>
      <c r="P893" s="1491"/>
      <c r="Q893" s="1491"/>
    </row>
    <row r="894" spans="1:17" ht="15.75" customHeight="1">
      <c r="A894" s="1491"/>
      <c r="B894" s="1491"/>
      <c r="C894" s="1491"/>
      <c r="D894" s="1491"/>
      <c r="E894" s="1491"/>
      <c r="F894" s="1491"/>
      <c r="G894" s="1491"/>
      <c r="H894" s="1491"/>
      <c r="I894" s="1491"/>
      <c r="J894" s="1491"/>
      <c r="K894" s="1491"/>
      <c r="L894" s="1491"/>
      <c r="M894" s="1491"/>
      <c r="N894" s="1491"/>
      <c r="O894" s="1491"/>
      <c r="P894" s="1491"/>
      <c r="Q894" s="1491"/>
    </row>
    <row r="895" spans="1:17" ht="15.75" customHeight="1">
      <c r="A895" s="1491"/>
      <c r="B895" s="1491"/>
      <c r="C895" s="1491"/>
      <c r="D895" s="1491"/>
      <c r="E895" s="1491"/>
      <c r="F895" s="1491"/>
      <c r="G895" s="1491"/>
      <c r="H895" s="1491"/>
      <c r="I895" s="1491"/>
      <c r="J895" s="1491"/>
      <c r="K895" s="1491"/>
      <c r="L895" s="1491"/>
      <c r="M895" s="1491"/>
      <c r="N895" s="1491"/>
      <c r="O895" s="1491"/>
      <c r="P895" s="1491"/>
      <c r="Q895" s="1491"/>
    </row>
    <row r="896" spans="1:17" ht="15.75" customHeight="1">
      <c r="A896" s="1491"/>
      <c r="B896" s="1491"/>
      <c r="C896" s="1491"/>
      <c r="D896" s="1491"/>
      <c r="E896" s="1491"/>
      <c r="F896" s="1491"/>
      <c r="G896" s="1491"/>
      <c r="H896" s="1491"/>
      <c r="I896" s="1491"/>
      <c r="J896" s="1491"/>
      <c r="K896" s="1491"/>
      <c r="L896" s="1491"/>
      <c r="M896" s="1491"/>
      <c r="N896" s="1491"/>
      <c r="O896" s="1491"/>
      <c r="P896" s="1491"/>
      <c r="Q896" s="1491"/>
    </row>
    <row r="897" spans="1:17" ht="15.75" customHeight="1">
      <c r="A897" s="1491"/>
      <c r="B897" s="1491"/>
      <c r="C897" s="1491"/>
      <c r="D897" s="1491"/>
      <c r="E897" s="1491"/>
      <c r="F897" s="1491"/>
      <c r="G897" s="1491"/>
      <c r="H897" s="1491"/>
      <c r="I897" s="1491"/>
      <c r="J897" s="1491"/>
      <c r="K897" s="1491"/>
      <c r="L897" s="1491"/>
      <c r="M897" s="1491"/>
      <c r="N897" s="1491"/>
      <c r="O897" s="1491"/>
      <c r="P897" s="1491"/>
      <c r="Q897" s="1491"/>
    </row>
    <row r="898" spans="1:17" ht="15.75" customHeight="1">
      <c r="A898" s="1491"/>
      <c r="B898" s="1491"/>
      <c r="C898" s="1491"/>
      <c r="D898" s="1491"/>
      <c r="E898" s="1491"/>
      <c r="F898" s="1491"/>
      <c r="G898" s="1491"/>
      <c r="H898" s="1491"/>
      <c r="I898" s="1491"/>
      <c r="J898" s="1491"/>
      <c r="K898" s="1491"/>
      <c r="L898" s="1491"/>
      <c r="M898" s="1491"/>
      <c r="N898" s="1491"/>
      <c r="O898" s="1491"/>
      <c r="P898" s="1491"/>
      <c r="Q898" s="1491"/>
    </row>
    <row r="899" spans="1:17" ht="15.75" customHeight="1">
      <c r="A899" s="1491"/>
      <c r="B899" s="1491"/>
      <c r="C899" s="1491"/>
      <c r="D899" s="1491"/>
      <c r="E899" s="1491"/>
      <c r="F899" s="1491"/>
      <c r="G899" s="1491"/>
      <c r="H899" s="1491"/>
      <c r="I899" s="1491"/>
      <c r="J899" s="1491"/>
      <c r="K899" s="1491"/>
      <c r="L899" s="1491"/>
      <c r="M899" s="1491"/>
      <c r="N899" s="1491"/>
      <c r="O899" s="1491"/>
      <c r="P899" s="1491"/>
      <c r="Q899" s="1491"/>
    </row>
    <row r="900" spans="1:17" ht="15.75" customHeight="1">
      <c r="A900" s="1491"/>
      <c r="B900" s="1491"/>
      <c r="C900" s="1491"/>
      <c r="D900" s="1491"/>
      <c r="E900" s="1491"/>
      <c r="F900" s="1491"/>
      <c r="G900" s="1491"/>
      <c r="H900" s="1491"/>
      <c r="I900" s="1491"/>
      <c r="J900" s="1491"/>
      <c r="K900" s="1491"/>
      <c r="L900" s="1491"/>
      <c r="M900" s="1491"/>
      <c r="N900" s="1491"/>
      <c r="O900" s="1491"/>
      <c r="P900" s="1491"/>
      <c r="Q900" s="1491"/>
    </row>
    <row r="901" spans="1:17" ht="15.75" customHeight="1">
      <c r="A901" s="1491"/>
      <c r="B901" s="1491"/>
      <c r="C901" s="1491"/>
      <c r="D901" s="1491"/>
      <c r="E901" s="1491"/>
      <c r="F901" s="1491"/>
      <c r="G901" s="1491"/>
      <c r="H901" s="1491"/>
      <c r="I901" s="1491"/>
      <c r="J901" s="1491"/>
      <c r="K901" s="1491"/>
      <c r="L901" s="1491"/>
      <c r="M901" s="1491"/>
      <c r="N901" s="1491"/>
      <c r="O901" s="1491"/>
      <c r="P901" s="1491"/>
      <c r="Q901" s="1491"/>
    </row>
    <row r="902" spans="1:17" ht="15.75" customHeight="1">
      <c r="A902" s="1491"/>
      <c r="B902" s="1491"/>
      <c r="C902" s="1491"/>
      <c r="D902" s="1491"/>
      <c r="E902" s="1491"/>
      <c r="F902" s="1491"/>
      <c r="G902" s="1491"/>
      <c r="H902" s="1491"/>
      <c r="I902" s="1491"/>
      <c r="J902" s="1491"/>
      <c r="K902" s="1491"/>
      <c r="L902" s="1491"/>
      <c r="M902" s="1491"/>
      <c r="N902" s="1491"/>
      <c r="O902" s="1491"/>
      <c r="P902" s="1491"/>
      <c r="Q902" s="1491"/>
    </row>
    <row r="903" spans="1:17" ht="15.75" customHeight="1">
      <c r="A903" s="1491"/>
      <c r="B903" s="1491"/>
      <c r="C903" s="1491"/>
      <c r="D903" s="1491"/>
      <c r="E903" s="1491"/>
      <c r="F903" s="1491"/>
      <c r="G903" s="1491"/>
      <c r="H903" s="1491"/>
      <c r="I903" s="1491"/>
      <c r="J903" s="1491"/>
      <c r="K903" s="1491"/>
      <c r="L903" s="1491"/>
      <c r="M903" s="1491"/>
      <c r="N903" s="1491"/>
      <c r="O903" s="1491"/>
      <c r="P903" s="1491"/>
      <c r="Q903" s="1491"/>
    </row>
    <row r="904" spans="1:17" ht="15.75" customHeight="1">
      <c r="A904" s="1491"/>
      <c r="B904" s="1491"/>
      <c r="C904" s="1491"/>
      <c r="D904" s="1491"/>
      <c r="E904" s="1491"/>
      <c r="F904" s="1491"/>
      <c r="G904" s="1491"/>
      <c r="H904" s="1491"/>
      <c r="I904" s="1491"/>
      <c r="J904" s="1491"/>
      <c r="K904" s="1491"/>
      <c r="L904" s="1491"/>
      <c r="M904" s="1491"/>
      <c r="N904" s="1491"/>
      <c r="O904" s="1491"/>
      <c r="P904" s="1491"/>
      <c r="Q904" s="1491"/>
    </row>
    <row r="905" spans="1:17" ht="15.75" customHeight="1">
      <c r="A905" s="1491"/>
      <c r="B905" s="1491"/>
      <c r="C905" s="1491"/>
      <c r="D905" s="1491"/>
      <c r="E905" s="1491"/>
      <c r="F905" s="1491"/>
      <c r="G905" s="1491"/>
      <c r="H905" s="1491"/>
      <c r="I905" s="1491"/>
      <c r="J905" s="1491"/>
      <c r="K905" s="1491"/>
      <c r="L905" s="1491"/>
      <c r="M905" s="1491"/>
      <c r="N905" s="1491"/>
      <c r="O905" s="1491"/>
      <c r="P905" s="1491"/>
      <c r="Q905" s="1491"/>
    </row>
    <row r="906" spans="1:17" ht="15.75" customHeight="1">
      <c r="A906" s="1491"/>
      <c r="B906" s="1491"/>
      <c r="C906" s="1491"/>
      <c r="D906" s="1491"/>
      <c r="E906" s="1491"/>
      <c r="F906" s="1491"/>
      <c r="G906" s="1491"/>
      <c r="H906" s="1491"/>
      <c r="I906" s="1491"/>
      <c r="J906" s="1491"/>
      <c r="K906" s="1491"/>
      <c r="L906" s="1491"/>
      <c r="M906" s="1491"/>
      <c r="N906" s="1491"/>
      <c r="O906" s="1491"/>
      <c r="P906" s="1491"/>
      <c r="Q906" s="1491"/>
    </row>
    <row r="907" spans="1:17" ht="15.75" customHeight="1">
      <c r="A907" s="1491"/>
      <c r="B907" s="1491"/>
      <c r="C907" s="1491"/>
      <c r="D907" s="1491"/>
      <c r="E907" s="1491"/>
      <c r="F907" s="1491"/>
      <c r="G907" s="1491"/>
      <c r="H907" s="1491"/>
      <c r="I907" s="1491"/>
      <c r="J907" s="1491"/>
      <c r="K907" s="1491"/>
      <c r="L907" s="1491"/>
      <c r="M907" s="1491"/>
      <c r="N907" s="1491"/>
      <c r="O907" s="1491"/>
      <c r="P907" s="1491"/>
      <c r="Q907" s="1491"/>
    </row>
    <row r="908" spans="1:17" ht="15.75" customHeight="1">
      <c r="A908" s="1491"/>
      <c r="B908" s="1491"/>
      <c r="C908" s="1491"/>
      <c r="D908" s="1491"/>
      <c r="E908" s="1491"/>
      <c r="F908" s="1491"/>
      <c r="G908" s="1491"/>
      <c r="H908" s="1491"/>
      <c r="I908" s="1491"/>
      <c r="J908" s="1491"/>
      <c r="K908" s="1491"/>
      <c r="L908" s="1491"/>
      <c r="M908" s="1491"/>
      <c r="N908" s="1491"/>
      <c r="O908" s="1491"/>
      <c r="P908" s="1491"/>
      <c r="Q908" s="1491"/>
    </row>
    <row r="909" spans="1:17" ht="15.75" customHeight="1">
      <c r="A909" s="1491"/>
      <c r="B909" s="1491"/>
      <c r="C909" s="1491"/>
      <c r="D909" s="1491"/>
      <c r="E909" s="1491"/>
      <c r="F909" s="1491"/>
      <c r="G909" s="1491"/>
      <c r="H909" s="1491"/>
      <c r="I909" s="1491"/>
      <c r="J909" s="1491"/>
      <c r="K909" s="1491"/>
      <c r="L909" s="1491"/>
      <c r="M909" s="1491"/>
      <c r="N909" s="1491"/>
      <c r="O909" s="1491"/>
      <c r="P909" s="1491"/>
      <c r="Q909" s="1491"/>
    </row>
    <row r="910" spans="1:17" ht="15.75" customHeight="1">
      <c r="A910" s="1491"/>
      <c r="B910" s="1491"/>
      <c r="C910" s="1491"/>
      <c r="D910" s="1491"/>
      <c r="E910" s="1491"/>
      <c r="F910" s="1491"/>
      <c r="G910" s="1491"/>
      <c r="H910" s="1491"/>
      <c r="I910" s="1491"/>
      <c r="J910" s="1491"/>
      <c r="K910" s="1491"/>
      <c r="L910" s="1491"/>
      <c r="M910" s="1491"/>
      <c r="N910" s="1491"/>
      <c r="O910" s="1491"/>
      <c r="P910" s="1491"/>
      <c r="Q910" s="1491"/>
    </row>
    <row r="911" spans="1:17" ht="15.75" customHeight="1">
      <c r="A911" s="1491"/>
      <c r="B911" s="1491"/>
      <c r="C911" s="1491"/>
      <c r="D911" s="1491"/>
      <c r="E911" s="1491"/>
      <c r="F911" s="1491"/>
      <c r="G911" s="1491"/>
      <c r="H911" s="1491"/>
      <c r="I911" s="1491"/>
      <c r="J911" s="1491"/>
      <c r="K911" s="1491"/>
      <c r="L911" s="1491"/>
      <c r="M911" s="1491"/>
      <c r="N911" s="1491"/>
      <c r="O911" s="1491"/>
      <c r="P911" s="1491"/>
      <c r="Q911" s="1491"/>
    </row>
    <row r="912" spans="1:17" ht="15.75" customHeight="1">
      <c r="A912" s="1491"/>
      <c r="B912" s="1491"/>
      <c r="C912" s="1491"/>
      <c r="D912" s="1491"/>
      <c r="E912" s="1491"/>
      <c r="F912" s="1491"/>
      <c r="G912" s="1491"/>
      <c r="H912" s="1491"/>
      <c r="I912" s="1491"/>
      <c r="J912" s="1491"/>
      <c r="K912" s="1491"/>
      <c r="L912" s="1491"/>
      <c r="M912" s="1491"/>
      <c r="N912" s="1491"/>
      <c r="O912" s="1491"/>
      <c r="P912" s="1491"/>
      <c r="Q912" s="1491"/>
    </row>
    <row r="913" spans="1:17" ht="15.75" customHeight="1">
      <c r="A913" s="1491"/>
      <c r="B913" s="1491"/>
      <c r="C913" s="1491"/>
      <c r="D913" s="1491"/>
      <c r="E913" s="1491"/>
      <c r="F913" s="1491"/>
      <c r="G913" s="1491"/>
      <c r="H913" s="1491"/>
      <c r="I913" s="1491"/>
      <c r="J913" s="1491"/>
      <c r="K913" s="1491"/>
      <c r="L913" s="1491"/>
      <c r="M913" s="1491"/>
      <c r="N913" s="1491"/>
      <c r="O913" s="1491"/>
      <c r="P913" s="1491"/>
      <c r="Q913" s="1491"/>
    </row>
    <row r="914" spans="1:17" ht="15.75" customHeight="1">
      <c r="A914" s="1491"/>
      <c r="B914" s="1491"/>
      <c r="C914" s="1491"/>
      <c r="D914" s="1491"/>
      <c r="E914" s="1491"/>
      <c r="F914" s="1491"/>
      <c r="G914" s="1491"/>
      <c r="H914" s="1491"/>
      <c r="I914" s="1491"/>
      <c r="J914" s="1491"/>
      <c r="K914" s="1491"/>
      <c r="L914" s="1491"/>
      <c r="M914" s="1491"/>
      <c r="N914" s="1491"/>
      <c r="O914" s="1491"/>
      <c r="P914" s="1491"/>
      <c r="Q914" s="1491"/>
    </row>
    <row r="915" spans="1:17" ht="15.75" customHeight="1">
      <c r="A915" s="1491"/>
      <c r="B915" s="1491"/>
      <c r="C915" s="1491"/>
      <c r="D915" s="1491"/>
      <c r="E915" s="1491"/>
      <c r="F915" s="1491"/>
      <c r="G915" s="1491"/>
      <c r="H915" s="1491"/>
      <c r="I915" s="1491"/>
      <c r="J915" s="1491"/>
      <c r="K915" s="1491"/>
      <c r="L915" s="1491"/>
      <c r="M915" s="1491"/>
      <c r="N915" s="1491"/>
      <c r="O915" s="1491"/>
      <c r="P915" s="1491"/>
      <c r="Q915" s="1491"/>
    </row>
    <row r="916" spans="1:17" ht="15.75" customHeight="1">
      <c r="A916" s="1491"/>
      <c r="B916" s="1491"/>
      <c r="C916" s="1491"/>
      <c r="D916" s="1491"/>
      <c r="E916" s="1491"/>
      <c r="F916" s="1491"/>
      <c r="G916" s="1491"/>
      <c r="H916" s="1491"/>
      <c r="I916" s="1491"/>
      <c r="J916" s="1491"/>
      <c r="K916" s="1491"/>
      <c r="L916" s="1491"/>
      <c r="M916" s="1491"/>
      <c r="N916" s="1491"/>
      <c r="O916" s="1491"/>
      <c r="P916" s="1491"/>
      <c r="Q916" s="1491"/>
    </row>
    <row r="917" spans="1:17" ht="15.75" customHeight="1">
      <c r="A917" s="1491"/>
      <c r="B917" s="1491"/>
      <c r="C917" s="1491"/>
      <c r="D917" s="1491"/>
      <c r="E917" s="1491"/>
      <c r="F917" s="1491"/>
      <c r="G917" s="1491"/>
      <c r="H917" s="1491"/>
      <c r="I917" s="1491"/>
      <c r="J917" s="1491"/>
      <c r="K917" s="1491"/>
      <c r="L917" s="1491"/>
      <c r="M917" s="1491"/>
      <c r="N917" s="1491"/>
      <c r="O917" s="1491"/>
      <c r="P917" s="1491"/>
      <c r="Q917" s="1491"/>
    </row>
    <row r="918" spans="1:17" ht="15.75" customHeight="1">
      <c r="A918" s="1491"/>
      <c r="B918" s="1491"/>
      <c r="C918" s="1491"/>
      <c r="D918" s="1491"/>
      <c r="E918" s="1491"/>
      <c r="F918" s="1491"/>
      <c r="G918" s="1491"/>
      <c r="H918" s="1491"/>
      <c r="I918" s="1491"/>
      <c r="J918" s="1491"/>
      <c r="K918" s="1491"/>
      <c r="L918" s="1491"/>
      <c r="M918" s="1491"/>
      <c r="N918" s="1491"/>
      <c r="O918" s="1491"/>
      <c r="P918" s="1491"/>
      <c r="Q918" s="1491"/>
    </row>
    <row r="919" spans="1:17" ht="15.75" customHeight="1">
      <c r="A919" s="1491"/>
      <c r="B919" s="1491"/>
      <c r="C919" s="1491"/>
      <c r="D919" s="1491"/>
      <c r="E919" s="1491"/>
      <c r="F919" s="1491"/>
      <c r="G919" s="1491"/>
      <c r="H919" s="1491"/>
      <c r="I919" s="1491"/>
      <c r="J919" s="1491"/>
      <c r="K919" s="1491"/>
      <c r="L919" s="1491"/>
      <c r="M919" s="1491"/>
      <c r="N919" s="1491"/>
      <c r="O919" s="1491"/>
      <c r="P919" s="1491"/>
      <c r="Q919" s="1491"/>
    </row>
    <row r="920" spans="1:17" ht="15.75" customHeight="1">
      <c r="A920" s="1491"/>
      <c r="B920" s="1491"/>
      <c r="C920" s="1491"/>
      <c r="D920" s="1491"/>
      <c r="E920" s="1491"/>
      <c r="F920" s="1491"/>
      <c r="G920" s="1491"/>
      <c r="H920" s="1491"/>
      <c r="I920" s="1491"/>
      <c r="J920" s="1491"/>
      <c r="K920" s="1491"/>
      <c r="L920" s="1491"/>
      <c r="M920" s="1491"/>
      <c r="N920" s="1491"/>
      <c r="O920" s="1491"/>
      <c r="P920" s="1491"/>
      <c r="Q920" s="1491"/>
    </row>
    <row r="921" spans="1:17" ht="15.75" customHeight="1">
      <c r="A921" s="1491"/>
      <c r="B921" s="1491"/>
      <c r="C921" s="1491"/>
      <c r="D921" s="1491"/>
      <c r="E921" s="1491"/>
      <c r="F921" s="1491"/>
      <c r="G921" s="1491"/>
      <c r="H921" s="1491"/>
      <c r="I921" s="1491"/>
      <c r="J921" s="1491"/>
      <c r="K921" s="1491"/>
      <c r="L921" s="1491"/>
      <c r="M921" s="1491"/>
      <c r="N921" s="1491"/>
      <c r="O921" s="1491"/>
      <c r="P921" s="1491"/>
      <c r="Q921" s="1491"/>
    </row>
    <row r="922" spans="1:17" ht="15.75" customHeight="1">
      <c r="A922" s="1491"/>
      <c r="B922" s="1491"/>
      <c r="C922" s="1491"/>
      <c r="D922" s="1491"/>
      <c r="E922" s="1491"/>
      <c r="F922" s="1491"/>
      <c r="G922" s="1491"/>
      <c r="H922" s="1491"/>
      <c r="I922" s="1491"/>
      <c r="J922" s="1491"/>
      <c r="K922" s="1491"/>
      <c r="L922" s="1491"/>
      <c r="M922" s="1491"/>
      <c r="N922" s="1491"/>
      <c r="O922" s="1491"/>
      <c r="P922" s="1491"/>
      <c r="Q922" s="1491"/>
    </row>
    <row r="923" spans="1:17" ht="15.75" customHeight="1">
      <c r="A923" s="1491"/>
      <c r="B923" s="1491"/>
      <c r="C923" s="1491"/>
      <c r="D923" s="1491"/>
      <c r="E923" s="1491"/>
      <c r="F923" s="1491"/>
      <c r="G923" s="1491"/>
      <c r="H923" s="1491"/>
      <c r="I923" s="1491"/>
      <c r="J923" s="1491"/>
      <c r="K923" s="1491"/>
      <c r="L923" s="1491"/>
      <c r="M923" s="1491"/>
      <c r="N923" s="1491"/>
      <c r="O923" s="1491"/>
      <c r="P923" s="1491"/>
      <c r="Q923" s="1491"/>
    </row>
    <row r="924" spans="1:17" ht="15.75" customHeight="1">
      <c r="A924" s="1491"/>
      <c r="B924" s="1491"/>
      <c r="C924" s="1491"/>
      <c r="D924" s="1491"/>
      <c r="E924" s="1491"/>
      <c r="F924" s="1491"/>
      <c r="G924" s="1491"/>
      <c r="H924" s="1491"/>
      <c r="I924" s="1491"/>
      <c r="J924" s="1491"/>
      <c r="K924" s="1491"/>
      <c r="L924" s="1491"/>
      <c r="M924" s="1491"/>
      <c r="N924" s="1491"/>
      <c r="O924" s="1491"/>
      <c r="P924" s="1491"/>
      <c r="Q924" s="1491"/>
    </row>
    <row r="925" spans="1:17" ht="15.75" customHeight="1">
      <c r="A925" s="1491"/>
      <c r="B925" s="1491"/>
      <c r="C925" s="1491"/>
      <c r="D925" s="1491"/>
      <c r="E925" s="1491"/>
      <c r="F925" s="1491"/>
      <c r="G925" s="1491"/>
      <c r="H925" s="1491"/>
      <c r="I925" s="1491"/>
      <c r="J925" s="1491"/>
      <c r="K925" s="1491"/>
      <c r="L925" s="1491"/>
      <c r="M925" s="1491"/>
      <c r="N925" s="1491"/>
      <c r="O925" s="1491"/>
      <c r="P925" s="1491"/>
      <c r="Q925" s="1491"/>
    </row>
    <row r="926" spans="1:17" ht="15.75" customHeight="1">
      <c r="A926" s="1491"/>
      <c r="B926" s="1491"/>
      <c r="C926" s="1491"/>
      <c r="D926" s="1491"/>
      <c r="E926" s="1491"/>
      <c r="F926" s="1491"/>
      <c r="G926" s="1491"/>
      <c r="H926" s="1491"/>
      <c r="I926" s="1491"/>
      <c r="J926" s="1491"/>
      <c r="K926" s="1491"/>
      <c r="L926" s="1491"/>
      <c r="M926" s="1491"/>
      <c r="N926" s="1491"/>
      <c r="O926" s="1491"/>
      <c r="P926" s="1491"/>
      <c r="Q926" s="1491"/>
    </row>
    <row r="927" spans="1:17" ht="15.75" customHeight="1">
      <c r="A927" s="1491"/>
      <c r="B927" s="1491"/>
      <c r="C927" s="1491"/>
      <c r="D927" s="1491"/>
      <c r="E927" s="1491"/>
      <c r="F927" s="1491"/>
      <c r="G927" s="1491"/>
      <c r="H927" s="1491"/>
      <c r="I927" s="1491"/>
      <c r="J927" s="1491"/>
      <c r="K927" s="1491"/>
      <c r="L927" s="1491"/>
      <c r="M927" s="1491"/>
      <c r="N927" s="1491"/>
      <c r="O927" s="1491"/>
      <c r="P927" s="1491"/>
      <c r="Q927" s="1491"/>
    </row>
    <row r="928" spans="1:17" ht="15.75" customHeight="1">
      <c r="A928" s="1491"/>
      <c r="B928" s="1491"/>
      <c r="C928" s="1491"/>
      <c r="D928" s="1491"/>
      <c r="E928" s="1491"/>
      <c r="F928" s="1491"/>
      <c r="G928" s="1491"/>
      <c r="H928" s="1491"/>
      <c r="I928" s="1491"/>
      <c r="J928" s="1491"/>
      <c r="K928" s="1491"/>
      <c r="L928" s="1491"/>
      <c r="M928" s="1491"/>
      <c r="N928" s="1491"/>
      <c r="O928" s="1491"/>
      <c r="P928" s="1491"/>
      <c r="Q928" s="1491"/>
    </row>
    <row r="929" spans="1:17" ht="15.75" customHeight="1">
      <c r="A929" s="1491"/>
      <c r="B929" s="1491"/>
      <c r="C929" s="1491"/>
      <c r="D929" s="1491"/>
      <c r="E929" s="1491"/>
      <c r="F929" s="1491"/>
      <c r="G929" s="1491"/>
      <c r="H929" s="1491"/>
      <c r="I929" s="1491"/>
      <c r="J929" s="1491"/>
      <c r="K929" s="1491"/>
      <c r="L929" s="1491"/>
      <c r="M929" s="1491"/>
      <c r="N929" s="1491"/>
      <c r="O929" s="1491"/>
      <c r="P929" s="1491"/>
      <c r="Q929" s="1491"/>
    </row>
    <row r="930" spans="1:17" ht="15.75" customHeight="1">
      <c r="A930" s="1491"/>
      <c r="B930" s="1491"/>
      <c r="C930" s="1491"/>
      <c r="D930" s="1491"/>
      <c r="E930" s="1491"/>
      <c r="F930" s="1491"/>
      <c r="G930" s="1491"/>
      <c r="H930" s="1491"/>
      <c r="I930" s="1491"/>
      <c r="J930" s="1491"/>
      <c r="K930" s="1491"/>
      <c r="L930" s="1491"/>
      <c r="M930" s="1491"/>
      <c r="N930" s="1491"/>
      <c r="O930" s="1491"/>
      <c r="P930" s="1491"/>
      <c r="Q930" s="1491"/>
    </row>
    <row r="931" spans="1:17" ht="15.75" customHeight="1">
      <c r="A931" s="1491"/>
      <c r="B931" s="1491"/>
      <c r="C931" s="1491"/>
      <c r="D931" s="1491"/>
      <c r="E931" s="1491"/>
      <c r="F931" s="1491"/>
      <c r="G931" s="1491"/>
      <c r="H931" s="1491"/>
      <c r="I931" s="1491"/>
      <c r="J931" s="1491"/>
      <c r="K931" s="1491"/>
      <c r="L931" s="1491"/>
      <c r="M931" s="1491"/>
      <c r="N931" s="1491"/>
      <c r="O931" s="1491"/>
      <c r="P931" s="1491"/>
      <c r="Q931" s="1491"/>
    </row>
    <row r="932" spans="1:17" ht="15.75" customHeight="1">
      <c r="A932" s="1491"/>
      <c r="B932" s="1491"/>
      <c r="C932" s="1491"/>
      <c r="D932" s="1491"/>
      <c r="E932" s="1491"/>
      <c r="F932" s="1491"/>
      <c r="G932" s="1491"/>
      <c r="H932" s="1491"/>
      <c r="I932" s="1491"/>
      <c r="J932" s="1491"/>
      <c r="K932" s="1491"/>
      <c r="L932" s="1491"/>
      <c r="M932" s="1491"/>
      <c r="N932" s="1491"/>
      <c r="O932" s="1491"/>
      <c r="P932" s="1491"/>
      <c r="Q932" s="1491"/>
    </row>
    <row r="933" spans="1:17" ht="15.75" customHeight="1">
      <c r="A933" s="1491"/>
      <c r="B933" s="1491"/>
      <c r="C933" s="1491"/>
      <c r="D933" s="1491"/>
      <c r="E933" s="1491"/>
      <c r="F933" s="1491"/>
      <c r="G933" s="1491"/>
      <c r="H933" s="1491"/>
      <c r="I933" s="1491"/>
      <c r="J933" s="1491"/>
      <c r="K933" s="1491"/>
      <c r="L933" s="1491"/>
      <c r="M933" s="1491"/>
      <c r="N933" s="1491"/>
      <c r="O933" s="1491"/>
      <c r="P933" s="1491"/>
      <c r="Q933" s="1491"/>
    </row>
    <row r="934" spans="1:17" ht="15.75" customHeight="1">
      <c r="A934" s="1491"/>
      <c r="B934" s="1491"/>
      <c r="C934" s="1491"/>
      <c r="D934" s="1491"/>
      <c r="E934" s="1491"/>
      <c r="F934" s="1491"/>
      <c r="G934" s="1491"/>
      <c r="H934" s="1491"/>
      <c r="I934" s="1491"/>
      <c r="J934" s="1491"/>
      <c r="K934" s="1491"/>
      <c r="L934" s="1491"/>
      <c r="M934" s="1491"/>
      <c r="N934" s="1491"/>
      <c r="O934" s="1491"/>
      <c r="P934" s="1491"/>
      <c r="Q934" s="1491"/>
    </row>
    <row r="935" spans="1:17" ht="15.75" customHeight="1">
      <c r="A935" s="1491"/>
      <c r="B935" s="1491"/>
      <c r="C935" s="1491"/>
      <c r="D935" s="1491"/>
      <c r="E935" s="1491"/>
      <c r="F935" s="1491"/>
      <c r="G935" s="1491"/>
      <c r="H935" s="1491"/>
      <c r="I935" s="1491"/>
      <c r="J935" s="1491"/>
      <c r="K935" s="1491"/>
      <c r="L935" s="1491"/>
      <c r="M935" s="1491"/>
      <c r="N935" s="1491"/>
      <c r="O935" s="1491"/>
      <c r="P935" s="1491"/>
      <c r="Q935" s="1491"/>
    </row>
    <row r="936" spans="1:17" ht="15.75" customHeight="1">
      <c r="A936" s="1491"/>
      <c r="B936" s="1491"/>
      <c r="C936" s="1491"/>
      <c r="D936" s="1491"/>
      <c r="E936" s="1491"/>
      <c r="F936" s="1491"/>
      <c r="G936" s="1491"/>
      <c r="H936" s="1491"/>
      <c r="I936" s="1491"/>
      <c r="J936" s="1491"/>
      <c r="K936" s="1491"/>
      <c r="L936" s="1491"/>
      <c r="M936" s="1491"/>
      <c r="N936" s="1491"/>
      <c r="O936" s="1491"/>
      <c r="P936" s="1491"/>
      <c r="Q936" s="1491"/>
    </row>
    <row r="937" spans="1:17" ht="15.75" customHeight="1">
      <c r="A937" s="1491"/>
      <c r="B937" s="1491"/>
      <c r="C937" s="1491"/>
      <c r="D937" s="1491"/>
      <c r="E937" s="1491"/>
      <c r="F937" s="1491"/>
      <c r="G937" s="1491"/>
      <c r="H937" s="1491"/>
      <c r="I937" s="1491"/>
      <c r="J937" s="1491"/>
      <c r="K937" s="1491"/>
      <c r="L937" s="1491"/>
      <c r="M937" s="1491"/>
      <c r="N937" s="1491"/>
      <c r="O937" s="1491"/>
      <c r="P937" s="1491"/>
      <c r="Q937" s="1491"/>
    </row>
    <row r="938" spans="1:17" ht="15.75" customHeight="1">
      <c r="A938" s="1491"/>
      <c r="B938" s="1491"/>
      <c r="C938" s="1491"/>
      <c r="D938" s="1491"/>
      <c r="E938" s="1491"/>
      <c r="F938" s="1491"/>
      <c r="G938" s="1491"/>
      <c r="H938" s="1491"/>
      <c r="I938" s="1491"/>
      <c r="J938" s="1491"/>
      <c r="K938" s="1491"/>
      <c r="L938" s="1491"/>
      <c r="M938" s="1491"/>
      <c r="N938" s="1491"/>
      <c r="O938" s="1491"/>
      <c r="P938" s="1491"/>
      <c r="Q938" s="1491"/>
    </row>
    <row r="939" spans="1:17" ht="15.75" customHeight="1">
      <c r="A939" s="1491"/>
      <c r="B939" s="1491"/>
      <c r="C939" s="1491"/>
      <c r="D939" s="1491"/>
      <c r="E939" s="1491"/>
      <c r="F939" s="1491"/>
      <c r="G939" s="1491"/>
      <c r="H939" s="1491"/>
      <c r="I939" s="1491"/>
      <c r="J939" s="1491"/>
      <c r="K939" s="1491"/>
      <c r="L939" s="1491"/>
      <c r="M939" s="1491"/>
      <c r="N939" s="1491"/>
      <c r="O939" s="1491"/>
      <c r="P939" s="1491"/>
      <c r="Q939" s="1491"/>
    </row>
    <row r="940" spans="1:17" ht="15.75" customHeight="1">
      <c r="A940" s="1491"/>
      <c r="B940" s="1491"/>
      <c r="C940" s="1491"/>
      <c r="D940" s="1491"/>
      <c r="E940" s="1491"/>
      <c r="F940" s="1491"/>
      <c r="G940" s="1491"/>
      <c r="H940" s="1491"/>
      <c r="I940" s="1491"/>
      <c r="J940" s="1491"/>
      <c r="K940" s="1491"/>
      <c r="L940" s="1491"/>
      <c r="M940" s="1491"/>
      <c r="N940" s="1491"/>
      <c r="O940" s="1491"/>
      <c r="P940" s="1491"/>
      <c r="Q940" s="1491"/>
    </row>
    <row r="941" spans="1:17" ht="15.75" customHeight="1">
      <c r="A941" s="1491"/>
      <c r="B941" s="1491"/>
      <c r="C941" s="1491"/>
      <c r="D941" s="1491"/>
      <c r="E941" s="1491"/>
      <c r="F941" s="1491"/>
      <c r="G941" s="1491"/>
      <c r="H941" s="1491"/>
      <c r="I941" s="1491"/>
      <c r="J941" s="1491"/>
      <c r="K941" s="1491"/>
      <c r="L941" s="1491"/>
      <c r="M941" s="1491"/>
      <c r="N941" s="1491"/>
      <c r="O941" s="1491"/>
      <c r="P941" s="1491"/>
      <c r="Q941" s="1491"/>
    </row>
    <row r="942" spans="1:17" ht="15.75" customHeight="1">
      <c r="A942" s="1491"/>
      <c r="B942" s="1491"/>
      <c r="C942" s="1491"/>
      <c r="D942" s="1491"/>
      <c r="E942" s="1491"/>
      <c r="F942" s="1491"/>
      <c r="G942" s="1491"/>
      <c r="H942" s="1491"/>
      <c r="I942" s="1491"/>
      <c r="J942" s="1491"/>
      <c r="K942" s="1491"/>
      <c r="L942" s="1491"/>
      <c r="M942" s="1491"/>
      <c r="N942" s="1491"/>
      <c r="O942" s="1491"/>
      <c r="P942" s="1491"/>
      <c r="Q942" s="1491"/>
    </row>
    <row r="943" spans="1:17" ht="15.75" customHeight="1">
      <c r="A943" s="1491"/>
      <c r="B943" s="1491"/>
      <c r="C943" s="1491"/>
      <c r="D943" s="1491"/>
      <c r="E943" s="1491"/>
      <c r="F943" s="1491"/>
      <c r="G943" s="1491"/>
      <c r="H943" s="1491"/>
      <c r="I943" s="1491"/>
      <c r="J943" s="1491"/>
      <c r="K943" s="1491"/>
      <c r="L943" s="1491"/>
      <c r="M943" s="1491"/>
      <c r="N943" s="1491"/>
      <c r="O943" s="1491"/>
      <c r="P943" s="1491"/>
      <c r="Q943" s="1491"/>
    </row>
    <row r="944" spans="1:17" ht="15.75" customHeight="1">
      <c r="A944" s="1491"/>
      <c r="B944" s="1491"/>
      <c r="C944" s="1491"/>
      <c r="D944" s="1491"/>
      <c r="E944" s="1491"/>
      <c r="F944" s="1491"/>
      <c r="G944" s="1491"/>
      <c r="H944" s="1491"/>
      <c r="I944" s="1491"/>
      <c r="J944" s="1491"/>
      <c r="K944" s="1491"/>
      <c r="L944" s="1491"/>
      <c r="M944" s="1491"/>
      <c r="N944" s="1491"/>
      <c r="O944" s="1491"/>
      <c r="P944" s="1491"/>
      <c r="Q944" s="1491"/>
    </row>
    <row r="945" spans="1:17" ht="15.75" customHeight="1">
      <c r="A945" s="1491"/>
      <c r="B945" s="1491"/>
      <c r="C945" s="1491"/>
      <c r="D945" s="1491"/>
      <c r="E945" s="1491"/>
      <c r="F945" s="1491"/>
      <c r="G945" s="1491"/>
      <c r="H945" s="1491"/>
      <c r="I945" s="1491"/>
      <c r="J945" s="1491"/>
      <c r="K945" s="1491"/>
      <c r="L945" s="1491"/>
      <c r="M945" s="1491"/>
      <c r="N945" s="1491"/>
      <c r="O945" s="1491"/>
      <c r="P945" s="1491"/>
      <c r="Q945" s="1491"/>
    </row>
    <row r="946" spans="1:17" ht="15.75" customHeight="1">
      <c r="A946" s="1491"/>
      <c r="B946" s="1491"/>
      <c r="C946" s="1491"/>
      <c r="D946" s="1491"/>
      <c r="E946" s="1491"/>
      <c r="F946" s="1491"/>
      <c r="G946" s="1491"/>
      <c r="H946" s="1491"/>
      <c r="I946" s="1491"/>
      <c r="J946" s="1491"/>
      <c r="K946" s="1491"/>
      <c r="L946" s="1491"/>
      <c r="M946" s="1491"/>
      <c r="N946" s="1491"/>
      <c r="O946" s="1491"/>
      <c r="P946" s="1491"/>
      <c r="Q946" s="1491"/>
    </row>
    <row r="947" spans="1:17" ht="15.75" customHeight="1">
      <c r="A947" s="1491"/>
      <c r="B947" s="1491"/>
      <c r="C947" s="1491"/>
      <c r="D947" s="1491"/>
      <c r="E947" s="1491"/>
      <c r="F947" s="1491"/>
      <c r="G947" s="1491"/>
      <c r="H947" s="1491"/>
      <c r="I947" s="1491"/>
      <c r="J947" s="1491"/>
      <c r="K947" s="1491"/>
      <c r="L947" s="1491"/>
      <c r="M947" s="1491"/>
      <c r="N947" s="1491"/>
      <c r="O947" s="1491"/>
      <c r="P947" s="1491"/>
      <c r="Q947" s="1491"/>
    </row>
    <row r="948" spans="1:17" ht="15.75" customHeight="1">
      <c r="A948" s="1491"/>
      <c r="B948" s="1491"/>
      <c r="C948" s="1491"/>
      <c r="D948" s="1491"/>
      <c r="E948" s="1491"/>
      <c r="F948" s="1491"/>
      <c r="G948" s="1491"/>
      <c r="H948" s="1491"/>
      <c r="I948" s="1491"/>
      <c r="J948" s="1491"/>
      <c r="K948" s="1491"/>
      <c r="L948" s="1491"/>
      <c r="M948" s="1491"/>
      <c r="N948" s="1491"/>
      <c r="O948" s="1491"/>
      <c r="P948" s="1491"/>
      <c r="Q948" s="1491"/>
    </row>
    <row r="949" spans="1:17" ht="15.75" customHeight="1">
      <c r="A949" s="1491"/>
      <c r="B949" s="1491"/>
      <c r="C949" s="1491"/>
      <c r="D949" s="1491"/>
      <c r="E949" s="1491"/>
      <c r="F949" s="1491"/>
      <c r="G949" s="1491"/>
      <c r="H949" s="1491"/>
      <c r="I949" s="1491"/>
      <c r="J949" s="1491"/>
      <c r="K949" s="1491"/>
      <c r="L949" s="1491"/>
      <c r="M949" s="1491"/>
      <c r="N949" s="1491"/>
      <c r="O949" s="1491"/>
      <c r="P949" s="1491"/>
      <c r="Q949" s="1491"/>
    </row>
    <row r="950" spans="1:17" ht="15.75" customHeight="1">
      <c r="A950" s="1491"/>
      <c r="B950" s="1491"/>
      <c r="C950" s="1491"/>
      <c r="D950" s="1491"/>
      <c r="E950" s="1491"/>
      <c r="F950" s="1491"/>
      <c r="G950" s="1491"/>
      <c r="H950" s="1491"/>
      <c r="I950" s="1491"/>
      <c r="J950" s="1491"/>
      <c r="K950" s="1491"/>
      <c r="L950" s="1491"/>
      <c r="M950" s="1491"/>
      <c r="N950" s="1491"/>
      <c r="O950" s="1491"/>
      <c r="P950" s="1491"/>
      <c r="Q950" s="1491"/>
    </row>
    <row r="951" spans="1:17" ht="15.75" customHeight="1">
      <c r="A951" s="1491"/>
      <c r="B951" s="1491"/>
      <c r="C951" s="1491"/>
      <c r="D951" s="1491"/>
      <c r="E951" s="1491"/>
      <c r="F951" s="1491"/>
      <c r="G951" s="1491"/>
      <c r="H951" s="1491"/>
      <c r="I951" s="1491"/>
      <c r="J951" s="1491"/>
      <c r="K951" s="1491"/>
      <c r="L951" s="1491"/>
      <c r="M951" s="1491"/>
      <c r="N951" s="1491"/>
      <c r="O951" s="1491"/>
      <c r="P951" s="1491"/>
      <c r="Q951" s="1491"/>
    </row>
    <row r="952" spans="1:17" ht="15.75" customHeight="1">
      <c r="A952" s="1491"/>
      <c r="B952" s="1491"/>
      <c r="C952" s="1491"/>
      <c r="D952" s="1491"/>
      <c r="E952" s="1491"/>
      <c r="F952" s="1491"/>
      <c r="G952" s="1491"/>
      <c r="H952" s="1491"/>
      <c r="I952" s="1491"/>
      <c r="J952" s="1491"/>
      <c r="K952" s="1491"/>
      <c r="L952" s="1491"/>
      <c r="M952" s="1491"/>
      <c r="N952" s="1491"/>
      <c r="O952" s="1491"/>
      <c r="P952" s="1491"/>
      <c r="Q952" s="1491"/>
    </row>
    <row r="953" spans="1:17" ht="15.75" customHeight="1">
      <c r="A953" s="1491"/>
      <c r="B953" s="1491"/>
      <c r="C953" s="1491"/>
      <c r="D953" s="1491"/>
      <c r="E953" s="1491"/>
      <c r="F953" s="1491"/>
      <c r="G953" s="1491"/>
      <c r="H953" s="1491"/>
      <c r="I953" s="1491"/>
      <c r="J953" s="1491"/>
      <c r="K953" s="1491"/>
      <c r="L953" s="1491"/>
      <c r="M953" s="1491"/>
      <c r="N953" s="1491"/>
      <c r="O953" s="1491"/>
      <c r="P953" s="1491"/>
      <c r="Q953" s="1491"/>
    </row>
    <row r="954" spans="1:17" ht="15.75" customHeight="1">
      <c r="A954" s="1491"/>
      <c r="B954" s="1491"/>
      <c r="C954" s="1491"/>
      <c r="D954" s="1491"/>
      <c r="E954" s="1491"/>
      <c r="F954" s="1491"/>
      <c r="G954" s="1491"/>
      <c r="H954" s="1491"/>
      <c r="I954" s="1491"/>
      <c r="J954" s="1491"/>
      <c r="K954" s="1491"/>
      <c r="L954" s="1491"/>
      <c r="M954" s="1491"/>
      <c r="N954" s="1491"/>
      <c r="O954" s="1491"/>
      <c r="P954" s="1491"/>
      <c r="Q954" s="1491"/>
    </row>
    <row r="955" spans="1:17" ht="15.75" customHeight="1">
      <c r="A955" s="1491"/>
      <c r="B955" s="1491"/>
      <c r="C955" s="1491"/>
      <c r="D955" s="1491"/>
      <c r="E955" s="1491"/>
      <c r="F955" s="1491"/>
      <c r="G955" s="1491"/>
      <c r="H955" s="1491"/>
      <c r="I955" s="1491"/>
      <c r="J955" s="1491"/>
      <c r="K955" s="1491"/>
      <c r="L955" s="1491"/>
      <c r="M955" s="1491"/>
      <c r="N955" s="1491"/>
      <c r="O955" s="1491"/>
      <c r="P955" s="1491"/>
      <c r="Q955" s="1491"/>
    </row>
    <row r="956" spans="1:17" ht="15.75" customHeight="1">
      <c r="A956" s="1491"/>
      <c r="B956" s="1491"/>
      <c r="C956" s="1491"/>
      <c r="D956" s="1491"/>
      <c r="E956" s="1491"/>
      <c r="F956" s="1491"/>
      <c r="G956" s="1491"/>
      <c r="H956" s="1491"/>
      <c r="I956" s="1491"/>
      <c r="J956" s="1491"/>
      <c r="K956" s="1491"/>
      <c r="L956" s="1491"/>
      <c r="M956" s="1491"/>
      <c r="N956" s="1491"/>
      <c r="O956" s="1491"/>
      <c r="P956" s="1491"/>
      <c r="Q956" s="1491"/>
    </row>
    <row r="957" spans="1:17" ht="15.75" customHeight="1">
      <c r="A957" s="1491"/>
      <c r="B957" s="1491"/>
      <c r="C957" s="1491"/>
      <c r="D957" s="1491"/>
      <c r="E957" s="1491"/>
      <c r="F957" s="1491"/>
      <c r="G957" s="1491"/>
      <c r="H957" s="1491"/>
      <c r="I957" s="1491"/>
      <c r="J957" s="1491"/>
      <c r="K957" s="1491"/>
      <c r="L957" s="1491"/>
      <c r="M957" s="1491"/>
      <c r="N957" s="1491"/>
      <c r="O957" s="1491"/>
      <c r="P957" s="1491"/>
      <c r="Q957" s="1491"/>
    </row>
    <row r="958" spans="1:17" ht="15.75" customHeight="1">
      <c r="A958" s="1491"/>
      <c r="B958" s="1491"/>
      <c r="C958" s="1491"/>
      <c r="D958" s="1491"/>
      <c r="E958" s="1491"/>
      <c r="F958" s="1491"/>
      <c r="G958" s="1491"/>
      <c r="H958" s="1491"/>
      <c r="I958" s="1491"/>
      <c r="J958" s="1491"/>
      <c r="K958" s="1491"/>
      <c r="L958" s="1491"/>
      <c r="M958" s="1491"/>
      <c r="N958" s="1491"/>
      <c r="O958" s="1491"/>
      <c r="P958" s="1491"/>
      <c r="Q958" s="1491"/>
    </row>
    <row r="959" spans="1:17" ht="15.75" customHeight="1">
      <c r="A959" s="1491"/>
      <c r="B959" s="1491"/>
      <c r="C959" s="1491"/>
      <c r="D959" s="1491"/>
      <c r="E959" s="1491"/>
      <c r="F959" s="1491"/>
      <c r="G959" s="1491"/>
      <c r="H959" s="1491"/>
      <c r="I959" s="1491"/>
      <c r="J959" s="1491"/>
      <c r="K959" s="1491"/>
      <c r="L959" s="1491"/>
      <c r="M959" s="1491"/>
      <c r="N959" s="1491"/>
      <c r="O959" s="1491"/>
      <c r="P959" s="1491"/>
      <c r="Q959" s="1491"/>
    </row>
    <row r="960" spans="1:17" ht="15.75" customHeight="1">
      <c r="A960" s="1491"/>
      <c r="B960" s="1491"/>
      <c r="C960" s="1491"/>
      <c r="D960" s="1491"/>
      <c r="E960" s="1491"/>
      <c r="F960" s="1491"/>
      <c r="G960" s="1491"/>
      <c r="H960" s="1491"/>
      <c r="I960" s="1491"/>
      <c r="J960" s="1491"/>
      <c r="K960" s="1491"/>
      <c r="L960" s="1491"/>
      <c r="M960" s="1491"/>
      <c r="N960" s="1491"/>
      <c r="O960" s="1491"/>
      <c r="P960" s="1491"/>
      <c r="Q960" s="1491"/>
    </row>
    <row r="961" spans="1:17" ht="15.75" customHeight="1">
      <c r="A961" s="1491"/>
      <c r="B961" s="1491"/>
      <c r="C961" s="1491"/>
      <c r="D961" s="1491"/>
      <c r="E961" s="1491"/>
      <c r="F961" s="1491"/>
      <c r="G961" s="1491"/>
      <c r="H961" s="1491"/>
      <c r="I961" s="1491"/>
      <c r="J961" s="1491"/>
      <c r="K961" s="1491"/>
      <c r="L961" s="1491"/>
      <c r="M961" s="1491"/>
      <c r="N961" s="1491"/>
      <c r="O961" s="1491"/>
      <c r="P961" s="1491"/>
      <c r="Q961" s="1491"/>
    </row>
    <row r="962" spans="1:17" ht="15.75" customHeight="1">
      <c r="A962" s="1491"/>
      <c r="B962" s="1491"/>
      <c r="C962" s="1491"/>
      <c r="D962" s="1491"/>
      <c r="E962" s="1491"/>
      <c r="F962" s="1491"/>
      <c r="G962" s="1491"/>
      <c r="H962" s="1491"/>
      <c r="I962" s="1491"/>
      <c r="J962" s="1491"/>
      <c r="K962" s="1491"/>
      <c r="L962" s="1491"/>
      <c r="M962" s="1491"/>
      <c r="N962" s="1491"/>
      <c r="O962" s="1491"/>
      <c r="P962" s="1491"/>
      <c r="Q962" s="1491"/>
    </row>
    <row r="963" spans="1:17" ht="15.75" customHeight="1">
      <c r="A963" s="1491"/>
      <c r="B963" s="1491"/>
      <c r="C963" s="1491"/>
      <c r="D963" s="1491"/>
      <c r="E963" s="1491"/>
      <c r="F963" s="1491"/>
      <c r="G963" s="1491"/>
      <c r="H963" s="1491"/>
      <c r="I963" s="1491"/>
      <c r="J963" s="1491"/>
      <c r="K963" s="1491"/>
      <c r="L963" s="1491"/>
      <c r="M963" s="1491"/>
      <c r="N963" s="1491"/>
      <c r="O963" s="1491"/>
      <c r="P963" s="1491"/>
      <c r="Q963" s="1491"/>
    </row>
    <row r="964" spans="1:17" ht="15.75" customHeight="1">
      <c r="A964" s="1491"/>
      <c r="B964" s="1491"/>
      <c r="C964" s="1491"/>
      <c r="D964" s="1491"/>
      <c r="E964" s="1491"/>
      <c r="F964" s="1491"/>
      <c r="G964" s="1491"/>
      <c r="H964" s="1491"/>
      <c r="I964" s="1491"/>
      <c r="J964" s="1491"/>
      <c r="K964" s="1491"/>
      <c r="L964" s="1491"/>
      <c r="M964" s="1491"/>
      <c r="N964" s="1491"/>
      <c r="O964" s="1491"/>
      <c r="P964" s="1491"/>
      <c r="Q964" s="1491"/>
    </row>
    <row r="965" spans="1:17" ht="15.75" customHeight="1">
      <c r="A965" s="1491"/>
      <c r="B965" s="1491"/>
      <c r="C965" s="1491"/>
      <c r="D965" s="1491"/>
      <c r="E965" s="1491"/>
      <c r="F965" s="1491"/>
      <c r="G965" s="1491"/>
      <c r="H965" s="1491"/>
      <c r="I965" s="1491"/>
      <c r="J965" s="1491"/>
      <c r="K965" s="1491"/>
      <c r="L965" s="1491"/>
      <c r="M965" s="1491"/>
      <c r="N965" s="1491"/>
      <c r="O965" s="1491"/>
      <c r="P965" s="1491"/>
      <c r="Q965" s="1491"/>
    </row>
    <row r="966" spans="1:17" ht="15.75" customHeight="1">
      <c r="A966" s="1491"/>
      <c r="B966" s="1491"/>
      <c r="C966" s="1491"/>
      <c r="D966" s="1491"/>
      <c r="E966" s="1491"/>
      <c r="F966" s="1491"/>
      <c r="G966" s="1491"/>
      <c r="H966" s="1491"/>
      <c r="I966" s="1491"/>
      <c r="J966" s="1491"/>
      <c r="K966" s="1491"/>
      <c r="L966" s="1491"/>
      <c r="M966" s="1491"/>
      <c r="N966" s="1491"/>
      <c r="O966" s="1491"/>
      <c r="P966" s="1491"/>
      <c r="Q966" s="1491"/>
    </row>
    <row r="967" spans="1:17" ht="15.75" customHeight="1">
      <c r="A967" s="1491"/>
      <c r="B967" s="1491"/>
      <c r="C967" s="1491"/>
      <c r="D967" s="1491"/>
      <c r="E967" s="1491"/>
      <c r="F967" s="1491"/>
      <c r="G967" s="1491"/>
      <c r="H967" s="1491"/>
      <c r="I967" s="1491"/>
      <c r="J967" s="1491"/>
      <c r="K967" s="1491"/>
      <c r="L967" s="1491"/>
      <c r="M967" s="1491"/>
      <c r="N967" s="1491"/>
      <c r="O967" s="1491"/>
      <c r="P967" s="1491"/>
      <c r="Q967" s="1491"/>
    </row>
    <row r="968" spans="1:17" ht="15.75" customHeight="1">
      <c r="A968" s="1491"/>
      <c r="B968" s="1491"/>
      <c r="C968" s="1491"/>
      <c r="D968" s="1491"/>
      <c r="E968" s="1491"/>
      <c r="F968" s="1491"/>
      <c r="G968" s="1491"/>
      <c r="H968" s="1491"/>
      <c r="I968" s="1491"/>
      <c r="J968" s="1491"/>
      <c r="K968" s="1491"/>
      <c r="L968" s="1491"/>
      <c r="M968" s="1491"/>
      <c r="N968" s="1491"/>
      <c r="O968" s="1491"/>
      <c r="P968" s="1491"/>
      <c r="Q968" s="1491"/>
    </row>
    <row r="969" spans="1:17" ht="15.75" customHeight="1">
      <c r="A969" s="1491"/>
      <c r="B969" s="1491"/>
      <c r="C969" s="1491"/>
      <c r="D969" s="1491"/>
      <c r="E969" s="1491"/>
      <c r="F969" s="1491"/>
      <c r="G969" s="1491"/>
      <c r="H969" s="1491"/>
      <c r="I969" s="1491"/>
      <c r="J969" s="1491"/>
      <c r="K969" s="1491"/>
      <c r="L969" s="1491"/>
      <c r="M969" s="1491"/>
      <c r="N969" s="1491"/>
      <c r="O969" s="1491"/>
      <c r="P969" s="1491"/>
      <c r="Q969" s="1491"/>
    </row>
    <row r="970" spans="1:17" ht="15.75" customHeight="1">
      <c r="A970" s="1491"/>
      <c r="B970" s="1491"/>
      <c r="C970" s="1491"/>
      <c r="D970" s="1491"/>
      <c r="E970" s="1491"/>
      <c r="F970" s="1491"/>
      <c r="G970" s="1491"/>
      <c r="H970" s="1491"/>
      <c r="I970" s="1491"/>
      <c r="J970" s="1491"/>
      <c r="K970" s="1491"/>
      <c r="L970" s="1491"/>
      <c r="M970" s="1491"/>
      <c r="N970" s="1491"/>
      <c r="O970" s="1491"/>
      <c r="P970" s="1491"/>
      <c r="Q970" s="1491"/>
    </row>
    <row r="971" spans="1:17" ht="15.75" customHeight="1">
      <c r="A971" s="1491"/>
      <c r="B971" s="1491"/>
      <c r="C971" s="1491"/>
      <c r="D971" s="1491"/>
      <c r="E971" s="1491"/>
      <c r="F971" s="1491"/>
      <c r="G971" s="1491"/>
      <c r="H971" s="1491"/>
      <c r="I971" s="1491"/>
      <c r="J971" s="1491"/>
      <c r="K971" s="1491"/>
      <c r="L971" s="1491"/>
      <c r="M971" s="1491"/>
      <c r="N971" s="1491"/>
      <c r="O971" s="1491"/>
      <c r="P971" s="1491"/>
      <c r="Q971" s="1491"/>
    </row>
    <row r="972" spans="1:17" ht="15.75" customHeight="1">
      <c r="A972" s="1491"/>
      <c r="B972" s="1491"/>
      <c r="C972" s="1491"/>
      <c r="D972" s="1491"/>
      <c r="E972" s="1491"/>
      <c r="F972" s="1491"/>
      <c r="G972" s="1491"/>
      <c r="H972" s="1491"/>
      <c r="I972" s="1491"/>
      <c r="J972" s="1491"/>
      <c r="K972" s="1491"/>
      <c r="L972" s="1491"/>
      <c r="M972" s="1491"/>
      <c r="N972" s="1491"/>
      <c r="O972" s="1491"/>
      <c r="P972" s="1491"/>
      <c r="Q972" s="1491"/>
    </row>
    <row r="973" spans="1:17" ht="15.75" customHeight="1">
      <c r="A973" s="1491"/>
      <c r="B973" s="1491"/>
      <c r="C973" s="1491"/>
      <c r="D973" s="1491"/>
      <c r="E973" s="1491"/>
      <c r="F973" s="1491"/>
      <c r="G973" s="1491"/>
      <c r="H973" s="1491"/>
      <c r="I973" s="1491"/>
      <c r="J973" s="1491"/>
      <c r="K973" s="1491"/>
      <c r="L973" s="1491"/>
      <c r="M973" s="1491"/>
      <c r="N973" s="1491"/>
      <c r="O973" s="1491"/>
      <c r="P973" s="1491"/>
      <c r="Q973" s="1491"/>
    </row>
    <row r="974" spans="1:17" ht="15.75" customHeight="1">
      <c r="A974" s="1491"/>
      <c r="B974" s="1491"/>
      <c r="C974" s="1491"/>
      <c r="D974" s="1491"/>
      <c r="E974" s="1491"/>
      <c r="F974" s="1491"/>
      <c r="G974" s="1491"/>
      <c r="H974" s="1491"/>
      <c r="I974" s="1491"/>
      <c r="J974" s="1491"/>
      <c r="K974" s="1491"/>
      <c r="L974" s="1491"/>
      <c r="M974" s="1491"/>
      <c r="N974" s="1491"/>
      <c r="O974" s="1491"/>
      <c r="P974" s="1491"/>
      <c r="Q974" s="1491"/>
    </row>
    <row r="975" spans="1:17" ht="15.75" customHeight="1">
      <c r="A975" s="1491"/>
      <c r="B975" s="1491"/>
      <c r="C975" s="1491"/>
      <c r="D975" s="1491"/>
      <c r="E975" s="1491"/>
      <c r="F975" s="1491"/>
      <c r="G975" s="1491"/>
      <c r="H975" s="1491"/>
      <c r="I975" s="1491"/>
      <c r="J975" s="1491"/>
      <c r="K975" s="1491"/>
      <c r="L975" s="1491"/>
      <c r="M975" s="1491"/>
      <c r="N975" s="1491"/>
      <c r="O975" s="1491"/>
      <c r="P975" s="1491"/>
      <c r="Q975" s="1491"/>
    </row>
    <row r="976" spans="1:17" ht="15.75" customHeight="1">
      <c r="A976" s="1491"/>
      <c r="B976" s="1491"/>
      <c r="C976" s="1491"/>
      <c r="D976" s="1491"/>
      <c r="E976" s="1491"/>
      <c r="F976" s="1491"/>
      <c r="G976" s="1491"/>
      <c r="H976" s="1491"/>
      <c r="I976" s="1491"/>
      <c r="J976" s="1491"/>
      <c r="K976" s="1491"/>
      <c r="L976" s="1491"/>
      <c r="M976" s="1491"/>
      <c r="N976" s="1491"/>
      <c r="O976" s="1491"/>
      <c r="P976" s="1491"/>
      <c r="Q976" s="1491"/>
    </row>
    <row r="977" spans="1:17" ht="15.75" customHeight="1">
      <c r="A977" s="1491"/>
      <c r="B977" s="1491"/>
      <c r="C977" s="1491"/>
      <c r="D977" s="1491"/>
      <c r="E977" s="1491"/>
      <c r="F977" s="1491"/>
      <c r="G977" s="1491"/>
      <c r="H977" s="1491"/>
      <c r="I977" s="1491"/>
      <c r="J977" s="1491"/>
      <c r="K977" s="1491"/>
      <c r="L977" s="1491"/>
      <c r="M977" s="1491"/>
      <c r="N977" s="1491"/>
      <c r="O977" s="1491"/>
      <c r="P977" s="1491"/>
      <c r="Q977" s="1491"/>
    </row>
    <row r="978" spans="1:17" ht="15.75" customHeight="1">
      <c r="A978" s="1491"/>
      <c r="B978" s="1491"/>
      <c r="C978" s="1491"/>
      <c r="D978" s="1491"/>
      <c r="E978" s="1491"/>
      <c r="F978" s="1491"/>
      <c r="G978" s="1491"/>
      <c r="H978" s="1491"/>
      <c r="I978" s="1491"/>
      <c r="J978" s="1491"/>
      <c r="K978" s="1491"/>
      <c r="L978" s="1491"/>
      <c r="M978" s="1491"/>
      <c r="N978" s="1491"/>
      <c r="O978" s="1491"/>
      <c r="P978" s="1491"/>
      <c r="Q978" s="1491"/>
    </row>
    <row r="979" spans="1:17" ht="15.75" customHeight="1">
      <c r="A979" s="1491"/>
      <c r="B979" s="1491"/>
      <c r="C979" s="1491"/>
      <c r="D979" s="1491"/>
      <c r="E979" s="1491"/>
      <c r="F979" s="1491"/>
      <c r="G979" s="1491"/>
      <c r="H979" s="1491"/>
      <c r="I979" s="1491"/>
      <c r="J979" s="1491"/>
      <c r="K979" s="1491"/>
      <c r="L979" s="1491"/>
      <c r="M979" s="1491"/>
      <c r="N979" s="1491"/>
      <c r="O979" s="1491"/>
      <c r="P979" s="1491"/>
      <c r="Q979" s="1491"/>
    </row>
    <row r="980" spans="1:17" ht="15.75" customHeight="1">
      <c r="A980" s="1491"/>
      <c r="B980" s="1491"/>
      <c r="C980" s="1491"/>
      <c r="D980" s="1491"/>
      <c r="E980" s="1491"/>
      <c r="F980" s="1491"/>
      <c r="G980" s="1491"/>
      <c r="H980" s="1491"/>
      <c r="I980" s="1491"/>
      <c r="J980" s="1491"/>
      <c r="K980" s="1491"/>
      <c r="L980" s="1491"/>
      <c r="M980" s="1491"/>
      <c r="N980" s="1491"/>
      <c r="O980" s="1491"/>
      <c r="P980" s="1491"/>
      <c r="Q980" s="1491"/>
    </row>
    <row r="981" spans="1:17" ht="15.75" customHeight="1">
      <c r="A981" s="1491"/>
      <c r="B981" s="1491"/>
      <c r="C981" s="1491"/>
      <c r="D981" s="1491"/>
      <c r="E981" s="1491"/>
      <c r="F981" s="1491"/>
      <c r="G981" s="1491"/>
      <c r="H981" s="1491"/>
      <c r="I981" s="1491"/>
      <c r="J981" s="1491"/>
      <c r="K981" s="1491"/>
      <c r="L981" s="1491"/>
      <c r="M981" s="1491"/>
      <c r="N981" s="1491"/>
      <c r="O981" s="1491"/>
      <c r="P981" s="1491"/>
      <c r="Q981" s="1491"/>
    </row>
    <row r="982" spans="1:17" ht="15.75" customHeight="1">
      <c r="A982" s="1491"/>
      <c r="B982" s="1491"/>
      <c r="C982" s="1491"/>
      <c r="D982" s="1491"/>
      <c r="E982" s="1491"/>
      <c r="F982" s="1491"/>
      <c r="G982" s="1491"/>
      <c r="H982" s="1491"/>
      <c r="I982" s="1491"/>
      <c r="J982" s="1491"/>
      <c r="K982" s="1491"/>
      <c r="L982" s="1491"/>
      <c r="M982" s="1491"/>
      <c r="N982" s="1491"/>
      <c r="O982" s="1491"/>
      <c r="P982" s="1491"/>
      <c r="Q982" s="1491"/>
    </row>
    <row r="983" spans="1:17" ht="15.75" customHeight="1">
      <c r="A983" s="1491"/>
      <c r="B983" s="1491"/>
      <c r="C983" s="1491"/>
      <c r="D983" s="1491"/>
      <c r="E983" s="1491"/>
      <c r="F983" s="1491"/>
      <c r="G983" s="1491"/>
      <c r="H983" s="1491"/>
      <c r="I983" s="1491"/>
      <c r="J983" s="1491"/>
      <c r="K983" s="1491"/>
      <c r="L983" s="1491"/>
      <c r="M983" s="1491"/>
      <c r="N983" s="1491"/>
      <c r="O983" s="1491"/>
      <c r="P983" s="1491"/>
      <c r="Q983" s="1491"/>
    </row>
    <row r="984" spans="1:17" ht="15.75" customHeight="1">
      <c r="A984" s="1491"/>
      <c r="B984" s="1491"/>
      <c r="C984" s="1491"/>
      <c r="D984" s="1491"/>
      <c r="E984" s="1491"/>
      <c r="F984" s="1491"/>
      <c r="G984" s="1491"/>
      <c r="H984" s="1491"/>
      <c r="I984" s="1491"/>
      <c r="J984" s="1491"/>
      <c r="K984" s="1491"/>
      <c r="L984" s="1491"/>
      <c r="M984" s="1491"/>
      <c r="N984" s="1491"/>
      <c r="O984" s="1491"/>
      <c r="P984" s="1491"/>
      <c r="Q984" s="1491"/>
    </row>
    <row r="985" spans="1:17" ht="15.75" customHeight="1">
      <c r="A985" s="1491"/>
      <c r="B985" s="1491"/>
      <c r="C985" s="1491"/>
      <c r="D985" s="1491"/>
      <c r="E985" s="1491"/>
      <c r="F985" s="1491"/>
      <c r="G985" s="1491"/>
      <c r="H985" s="1491"/>
      <c r="I985" s="1491"/>
      <c r="J985" s="1491"/>
      <c r="K985" s="1491"/>
      <c r="L985" s="1491"/>
      <c r="M985" s="1491"/>
      <c r="N985" s="1491"/>
      <c r="O985" s="1491"/>
      <c r="P985" s="1491"/>
      <c r="Q985" s="1491"/>
    </row>
    <row r="986" spans="1:17" ht="15.75" customHeight="1">
      <c r="A986" s="1491"/>
      <c r="B986" s="1491"/>
      <c r="C986" s="1491"/>
      <c r="D986" s="1491"/>
      <c r="E986" s="1491"/>
      <c r="F986" s="1491"/>
      <c r="G986" s="1491"/>
      <c r="H986" s="1491"/>
      <c r="I986" s="1491"/>
      <c r="J986" s="1491"/>
      <c r="K986" s="1491"/>
      <c r="L986" s="1491"/>
      <c r="M986" s="1491"/>
      <c r="N986" s="1491"/>
      <c r="O986" s="1491"/>
      <c r="P986" s="1491"/>
      <c r="Q986" s="1491"/>
    </row>
    <row r="987" spans="1:17" ht="15.75" customHeight="1">
      <c r="A987" s="1491"/>
      <c r="B987" s="1491"/>
      <c r="C987" s="1491"/>
      <c r="D987" s="1491"/>
      <c r="E987" s="1491"/>
      <c r="F987" s="1491"/>
      <c r="G987" s="1491"/>
      <c r="H987" s="1491"/>
      <c r="I987" s="1491"/>
      <c r="J987" s="1491"/>
      <c r="K987" s="1491"/>
      <c r="L987" s="1491"/>
      <c r="M987" s="1491"/>
      <c r="N987" s="1491"/>
      <c r="O987" s="1491"/>
      <c r="P987" s="1491"/>
      <c r="Q987" s="1491"/>
    </row>
    <row r="988" spans="1:17" ht="15.75" customHeight="1">
      <c r="A988" s="1491"/>
      <c r="B988" s="1491"/>
      <c r="C988" s="1491"/>
      <c r="D988" s="1491"/>
      <c r="E988" s="1491"/>
      <c r="F988" s="1491"/>
      <c r="G988" s="1491"/>
      <c r="H988" s="1491"/>
      <c r="I988" s="1491"/>
      <c r="J988" s="1491"/>
      <c r="K988" s="1491"/>
      <c r="L988" s="1491"/>
      <c r="M988" s="1491"/>
      <c r="N988" s="1491"/>
      <c r="O988" s="1491"/>
      <c r="P988" s="1491"/>
      <c r="Q988" s="1491"/>
    </row>
    <row r="989" spans="1:17" ht="15.75" customHeight="1">
      <c r="A989" s="1491"/>
      <c r="B989" s="1491"/>
      <c r="C989" s="1491"/>
      <c r="D989" s="1491"/>
      <c r="E989" s="1491"/>
      <c r="F989" s="1491"/>
      <c r="G989" s="1491"/>
      <c r="H989" s="1491"/>
      <c r="I989" s="1491"/>
      <c r="J989" s="1491"/>
      <c r="K989" s="1491"/>
      <c r="L989" s="1491"/>
      <c r="M989" s="1491"/>
      <c r="N989" s="1491"/>
      <c r="O989" s="1491"/>
      <c r="P989" s="1491"/>
      <c r="Q989" s="1491"/>
    </row>
    <row r="990" spans="1:17" ht="15.75" customHeight="1">
      <c r="A990" s="1491"/>
      <c r="B990" s="1491"/>
      <c r="C990" s="1491"/>
      <c r="D990" s="1491"/>
      <c r="E990" s="1491"/>
      <c r="F990" s="1491"/>
      <c r="G990" s="1491"/>
      <c r="H990" s="1491"/>
      <c r="I990" s="1491"/>
      <c r="J990" s="1491"/>
      <c r="K990" s="1491"/>
      <c r="L990" s="1491"/>
      <c r="M990" s="1491"/>
      <c r="N990" s="1491"/>
      <c r="O990" s="1491"/>
      <c r="P990" s="1491"/>
      <c r="Q990" s="1491"/>
    </row>
    <row r="991" spans="1:17" ht="15.75" customHeight="1">
      <c r="A991" s="1491"/>
      <c r="B991" s="1491"/>
      <c r="C991" s="1491"/>
      <c r="D991" s="1491"/>
      <c r="E991" s="1491"/>
      <c r="F991" s="1491"/>
      <c r="G991" s="1491"/>
      <c r="H991" s="1491"/>
      <c r="I991" s="1491"/>
      <c r="J991" s="1491"/>
      <c r="K991" s="1491"/>
      <c r="L991" s="1491"/>
      <c r="M991" s="1491"/>
      <c r="N991" s="1491"/>
      <c r="O991" s="1491"/>
      <c r="P991" s="1491"/>
      <c r="Q991" s="1491"/>
    </row>
    <row r="992" spans="1:17" ht="15.75" customHeight="1">
      <c r="A992" s="1491"/>
      <c r="B992" s="1491"/>
      <c r="C992" s="1491"/>
      <c r="D992" s="1491"/>
      <c r="E992" s="1491"/>
      <c r="F992" s="1491"/>
      <c r="G992" s="1491"/>
      <c r="H992" s="1491"/>
      <c r="I992" s="1491"/>
      <c r="J992" s="1491"/>
      <c r="K992" s="1491"/>
      <c r="L992" s="1491"/>
      <c r="M992" s="1491"/>
      <c r="N992" s="1491"/>
      <c r="O992" s="1491"/>
      <c r="P992" s="1491"/>
      <c r="Q992" s="1491"/>
    </row>
    <row r="993" spans="1:17" ht="15.75" customHeight="1">
      <c r="A993" s="1491"/>
      <c r="B993" s="1491"/>
      <c r="C993" s="1491"/>
      <c r="D993" s="1491"/>
      <c r="E993" s="1491"/>
      <c r="F993" s="1491"/>
      <c r="G993" s="1491"/>
      <c r="H993" s="1491"/>
      <c r="I993" s="1491"/>
      <c r="J993" s="1491"/>
      <c r="K993" s="1491"/>
      <c r="L993" s="1491"/>
      <c r="M993" s="1491"/>
      <c r="N993" s="1491"/>
      <c r="O993" s="1491"/>
      <c r="P993" s="1491"/>
      <c r="Q993" s="1491"/>
    </row>
    <row r="994" spans="1:17" ht="15.75" customHeight="1">
      <c r="A994" s="1491"/>
      <c r="B994" s="1491"/>
      <c r="C994" s="1491"/>
      <c r="D994" s="1491"/>
      <c r="E994" s="1491"/>
      <c r="F994" s="1491"/>
      <c r="G994" s="1491"/>
      <c r="H994" s="1491"/>
      <c r="I994" s="1491"/>
      <c r="J994" s="1491"/>
      <c r="K994" s="1491"/>
      <c r="L994" s="1491"/>
      <c r="M994" s="1491"/>
      <c r="N994" s="1491"/>
      <c r="O994" s="1491"/>
      <c r="P994" s="1491"/>
      <c r="Q994" s="1491"/>
    </row>
    <row r="995" spans="1:17" ht="15.75" customHeight="1">
      <c r="A995" s="1491"/>
      <c r="B995" s="1491"/>
      <c r="C995" s="1491"/>
      <c r="D995" s="1491"/>
      <c r="E995" s="1491"/>
      <c r="F995" s="1491"/>
      <c r="G995" s="1491"/>
      <c r="H995" s="1491"/>
      <c r="I995" s="1491"/>
      <c r="J995" s="1491"/>
      <c r="K995" s="1491"/>
      <c r="L995" s="1491"/>
      <c r="M995" s="1491"/>
      <c r="N995" s="1491"/>
      <c r="O995" s="1491"/>
      <c r="P995" s="1491"/>
      <c r="Q995" s="1491"/>
    </row>
    <row r="996" spans="1:17" ht="15.75" customHeight="1">
      <c r="A996" s="1491"/>
      <c r="B996" s="1491"/>
      <c r="C996" s="1491"/>
      <c r="D996" s="1491"/>
      <c r="E996" s="1491"/>
      <c r="F996" s="1491"/>
      <c r="G996" s="1491"/>
      <c r="H996" s="1491"/>
      <c r="I996" s="1491"/>
      <c r="J996" s="1491"/>
      <c r="K996" s="1491"/>
      <c r="L996" s="1491"/>
      <c r="M996" s="1491"/>
      <c r="N996" s="1491"/>
      <c r="O996" s="1491"/>
      <c r="P996" s="1491"/>
      <c r="Q996" s="1491"/>
    </row>
    <row r="997" spans="1:17" ht="15.75" customHeight="1">
      <c r="A997" s="1491"/>
      <c r="B997" s="1491"/>
      <c r="C997" s="1491"/>
      <c r="D997" s="1491"/>
      <c r="E997" s="1491"/>
      <c r="F997" s="1491"/>
      <c r="G997" s="1491"/>
      <c r="H997" s="1491"/>
      <c r="I997" s="1491"/>
      <c r="J997" s="1491"/>
      <c r="K997" s="1491"/>
      <c r="L997" s="1491"/>
      <c r="M997" s="1491"/>
      <c r="N997" s="1491"/>
      <c r="O997" s="1491"/>
      <c r="P997" s="1491"/>
      <c r="Q997" s="1491"/>
    </row>
    <row r="998" spans="1:17" ht="15.75" customHeight="1">
      <c r="A998" s="1491"/>
      <c r="B998" s="1491"/>
      <c r="C998" s="1491"/>
      <c r="D998" s="1491"/>
      <c r="E998" s="1491"/>
      <c r="F998" s="1491"/>
      <c r="G998" s="1491"/>
      <c r="H998" s="1491"/>
      <c r="I998" s="1491"/>
      <c r="J998" s="1491"/>
      <c r="K998" s="1491"/>
      <c r="L998" s="1491"/>
      <c r="M998" s="1491"/>
      <c r="N998" s="1491"/>
      <c r="O998" s="1491"/>
      <c r="P998" s="1491"/>
      <c r="Q998" s="1491"/>
    </row>
    <row r="999" spans="1:17" ht="15.75" customHeight="1">
      <c r="A999" s="1491"/>
      <c r="B999" s="1491"/>
      <c r="C999" s="1491"/>
      <c r="D999" s="1491"/>
      <c r="E999" s="1491"/>
      <c r="F999" s="1491"/>
      <c r="G999" s="1491"/>
      <c r="H999" s="1491"/>
      <c r="I999" s="1491"/>
      <c r="J999" s="1491"/>
      <c r="K999" s="1491"/>
      <c r="L999" s="1491"/>
      <c r="M999" s="1491"/>
      <c r="N999" s="1491"/>
      <c r="O999" s="1491"/>
      <c r="P999" s="1491"/>
      <c r="Q999" s="1491"/>
    </row>
    <row r="1000" spans="1:17" ht="15.75" customHeight="1">
      <c r="A1000" s="1491"/>
      <c r="B1000" s="1491"/>
      <c r="C1000" s="1491"/>
      <c r="D1000" s="1491"/>
      <c r="E1000" s="1491"/>
      <c r="F1000" s="1491"/>
      <c r="G1000" s="1491"/>
      <c r="H1000" s="1491"/>
      <c r="I1000" s="1491"/>
      <c r="J1000" s="1491"/>
      <c r="K1000" s="1491"/>
      <c r="L1000" s="1491"/>
      <c r="M1000" s="1491"/>
      <c r="N1000" s="1491"/>
      <c r="O1000" s="1491"/>
      <c r="P1000" s="1491"/>
      <c r="Q1000" s="1491"/>
    </row>
    <row r="1001" spans="1:17" ht="15.75" customHeight="1">
      <c r="A1001" s="1491"/>
      <c r="B1001" s="1491"/>
      <c r="C1001" s="1491"/>
      <c r="D1001" s="1491"/>
      <c r="E1001" s="1491"/>
      <c r="F1001" s="1491"/>
      <c r="G1001" s="1491"/>
      <c r="H1001" s="1491"/>
      <c r="I1001" s="1491"/>
      <c r="J1001" s="1491"/>
      <c r="M1001" s="1491"/>
      <c r="N1001" s="1491"/>
      <c r="O1001" s="1491"/>
      <c r="P1001" s="1491"/>
      <c r="Q1001" s="1491"/>
    </row>
    <row r="1002" spans="1:17" ht="15.75" customHeight="1">
      <c r="A1002" s="1491"/>
      <c r="B1002" s="1491"/>
      <c r="C1002" s="1491"/>
      <c r="D1002" s="1491"/>
      <c r="E1002" s="1491"/>
      <c r="F1002" s="1491"/>
      <c r="G1002" s="1491"/>
      <c r="H1002" s="1491"/>
      <c r="I1002" s="1491"/>
      <c r="J1002" s="1491"/>
      <c r="M1002" s="1491"/>
      <c r="N1002" s="1491"/>
      <c r="O1002" s="1491"/>
      <c r="P1002" s="1491"/>
      <c r="Q1002" s="1491"/>
    </row>
    <row r="1003" spans="1:17" ht="15.75" customHeight="1">
      <c r="A1003" s="1491"/>
      <c r="B1003" s="1491"/>
      <c r="C1003" s="1491"/>
      <c r="D1003" s="1491"/>
      <c r="E1003" s="1491"/>
      <c r="F1003" s="1491"/>
      <c r="G1003" s="1491"/>
      <c r="H1003" s="1491"/>
      <c r="I1003" s="1491"/>
      <c r="J1003" s="1491"/>
      <c r="M1003" s="1491"/>
      <c r="N1003" s="1491"/>
      <c r="O1003" s="1491"/>
      <c r="P1003" s="1491"/>
      <c r="Q1003" s="1491"/>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2"/>
  <sheetViews>
    <sheetView showGridLines="0" workbookViewId="0">
      <selection activeCell="M38" sqref="M38"/>
    </sheetView>
  </sheetViews>
  <sheetFormatPr defaultColWidth="16.5703125" defaultRowHeight="15" customHeight="1"/>
  <cols>
    <col min="1" max="1" width="7.42578125" style="1488" customWidth="1"/>
    <col min="2" max="2" width="5.85546875" style="1488" customWidth="1"/>
    <col min="3" max="3" width="49" style="1488" customWidth="1"/>
    <col min="4" max="8" width="15" style="1488" customWidth="1"/>
    <col min="9" max="9" width="22.7109375" style="1488" customWidth="1"/>
    <col min="10" max="10" width="20.140625" style="1488" customWidth="1"/>
    <col min="11" max="11" width="16.5703125" style="1488"/>
    <col min="12" max="17" width="16.5703125" style="1489" customWidth="1"/>
    <col min="18" max="16384" width="16.5703125" style="1488"/>
  </cols>
  <sheetData>
    <row r="1" spans="1:17" ht="15.75" customHeight="1">
      <c r="A1" s="1493"/>
      <c r="B1" s="2862" t="s">
        <v>1416</v>
      </c>
      <c r="C1" s="2863"/>
      <c r="D1" s="2863"/>
      <c r="E1" s="2863"/>
      <c r="F1" s="2863"/>
      <c r="G1" s="2863"/>
      <c r="H1" s="2863"/>
      <c r="I1" s="2863"/>
      <c r="J1" s="2863"/>
    </row>
    <row r="2" spans="1:17" ht="15.75" customHeight="1">
      <c r="A2" s="1493"/>
      <c r="B2" s="2862" t="s">
        <v>1415</v>
      </c>
      <c r="C2" s="2863"/>
      <c r="D2" s="2863"/>
      <c r="E2" s="2863"/>
      <c r="F2" s="2863"/>
      <c r="G2" s="2863"/>
      <c r="H2" s="2863"/>
      <c r="I2" s="2863"/>
      <c r="J2" s="2863"/>
    </row>
    <row r="3" spans="1:17" ht="4.5" customHeight="1">
      <c r="A3" s="1493"/>
      <c r="B3" s="2862"/>
      <c r="C3" s="2863"/>
      <c r="D3" s="2863"/>
      <c r="E3" s="2863"/>
      <c r="F3" s="2863"/>
      <c r="G3" s="2863"/>
      <c r="H3" s="2863"/>
      <c r="I3" s="1491"/>
      <c r="J3" s="1493"/>
    </row>
    <row r="4" spans="1:17" ht="21" customHeight="1" thickBot="1">
      <c r="A4" s="1493"/>
      <c r="B4" s="2864" t="s">
        <v>140</v>
      </c>
      <c r="C4" s="2865"/>
      <c r="D4" s="2865"/>
      <c r="E4" s="2865"/>
      <c r="F4" s="2865"/>
      <c r="G4" s="2865"/>
      <c r="H4" s="2865"/>
      <c r="I4" s="2865"/>
      <c r="J4" s="2865"/>
    </row>
    <row r="5" spans="1:17" ht="18.75" customHeight="1" thickTop="1">
      <c r="A5" s="1493"/>
      <c r="B5" s="2866" t="s">
        <v>141</v>
      </c>
      <c r="C5" s="2892" t="s">
        <v>66</v>
      </c>
      <c r="D5" s="2890" t="s">
        <v>1344</v>
      </c>
      <c r="E5" s="2891"/>
      <c r="F5" s="2893" t="s">
        <v>1305</v>
      </c>
      <c r="G5" s="2871"/>
      <c r="H5" s="2893" t="s">
        <v>266</v>
      </c>
      <c r="I5" s="2872"/>
      <c r="J5" s="2873"/>
    </row>
    <row r="6" spans="1:17" ht="29.25" customHeight="1">
      <c r="A6" s="1493"/>
      <c r="B6" s="2867"/>
      <c r="C6" s="2881"/>
      <c r="D6" s="1645" t="s">
        <v>67</v>
      </c>
      <c r="E6" s="1645" t="s">
        <v>520</v>
      </c>
      <c r="F6" s="1645" t="s">
        <v>67</v>
      </c>
      <c r="G6" s="1645" t="s">
        <v>520</v>
      </c>
      <c r="H6" s="1645" t="s">
        <v>520</v>
      </c>
      <c r="I6" s="1644" t="s">
        <v>1414</v>
      </c>
      <c r="J6" s="1643" t="s">
        <v>1413</v>
      </c>
    </row>
    <row r="7" spans="1:17" s="1524" customFormat="1" ht="21" customHeight="1">
      <c r="A7" s="1531"/>
      <c r="B7" s="1539">
        <v>1</v>
      </c>
      <c r="C7" s="1639" t="s">
        <v>1412</v>
      </c>
      <c r="D7" s="1642">
        <v>164157.55654927</v>
      </c>
      <c r="E7" s="1642">
        <v>42203.862156299998</v>
      </c>
      <c r="F7" s="1642">
        <v>175617.34484228</v>
      </c>
      <c r="G7" s="1642">
        <v>23194.979200499998</v>
      </c>
      <c r="H7" s="1642">
        <v>54018.520924900004</v>
      </c>
      <c r="I7" s="1641">
        <v>11.288589269701687</v>
      </c>
      <c r="J7" s="1538">
        <v>132.88885261744733</v>
      </c>
      <c r="K7" s="1640"/>
      <c r="L7" s="1525"/>
      <c r="M7" s="1525"/>
      <c r="N7" s="1525"/>
      <c r="O7" s="1525"/>
      <c r="P7" s="1525"/>
      <c r="Q7" s="1489"/>
    </row>
    <row r="8" spans="1:17" ht="21" customHeight="1">
      <c r="A8" s="1493"/>
      <c r="B8" s="1530">
        <v>2</v>
      </c>
      <c r="C8" s="1639" t="s">
        <v>1411</v>
      </c>
      <c r="D8" s="1528">
        <v>83945.194960029999</v>
      </c>
      <c r="E8" s="1528">
        <v>32293.768742200002</v>
      </c>
      <c r="F8" s="1528">
        <v>123695.40749966999</v>
      </c>
      <c r="G8" s="1528">
        <v>24745.362091400002</v>
      </c>
      <c r="H8" s="1528">
        <v>40671.187991800005</v>
      </c>
      <c r="I8" s="1638">
        <v>8.4993133556646612</v>
      </c>
      <c r="J8" s="1532">
        <v>64.358831532050445</v>
      </c>
      <c r="K8" s="1640"/>
      <c r="L8" s="1525"/>
      <c r="M8" s="1525"/>
      <c r="N8" s="1525"/>
      <c r="O8" s="1525"/>
      <c r="P8" s="1525"/>
    </row>
    <row r="9" spans="1:17" s="1524" customFormat="1" ht="21" customHeight="1">
      <c r="A9" s="1531"/>
      <c r="B9" s="1530">
        <v>3</v>
      </c>
      <c r="C9" s="1639" t="s">
        <v>1410</v>
      </c>
      <c r="D9" s="1528">
        <v>67094.927845240003</v>
      </c>
      <c r="E9" s="1528">
        <v>19797.8193049</v>
      </c>
      <c r="F9" s="1528">
        <v>80725.671564469987</v>
      </c>
      <c r="G9" s="1528">
        <v>15029.463316199999</v>
      </c>
      <c r="H9" s="1528">
        <v>20829.105041900002</v>
      </c>
      <c r="I9" s="1638">
        <v>4.3527887777670937</v>
      </c>
      <c r="J9" s="1532">
        <v>38.588481861815183</v>
      </c>
      <c r="K9" s="1640"/>
      <c r="L9" s="1525"/>
      <c r="M9" s="1525"/>
      <c r="N9" s="1525"/>
      <c r="O9" s="1525"/>
      <c r="P9" s="1525"/>
      <c r="Q9" s="1489"/>
    </row>
    <row r="10" spans="1:17" s="1534" customFormat="1" ht="21" customHeight="1">
      <c r="A10" s="1535"/>
      <c r="B10" s="1530">
        <v>4</v>
      </c>
      <c r="C10" s="1639" t="s">
        <v>1409</v>
      </c>
      <c r="D10" s="1528">
        <v>18741.126718299998</v>
      </c>
      <c r="E10" s="1528">
        <v>3999.8034853000004</v>
      </c>
      <c r="F10" s="1528">
        <v>53364.330623580005</v>
      </c>
      <c r="G10" s="1528">
        <v>8139.5260418999997</v>
      </c>
      <c r="H10" s="1528">
        <v>20616.3392551</v>
      </c>
      <c r="I10" s="1638">
        <v>4.3083257762500899</v>
      </c>
      <c r="J10" s="1532">
        <v>153.28672884603921</v>
      </c>
      <c r="K10" s="1627"/>
      <c r="L10" s="1525"/>
      <c r="M10" s="1525"/>
      <c r="N10" s="1525"/>
      <c r="O10" s="1525"/>
      <c r="P10" s="1525"/>
      <c r="Q10" s="1489"/>
    </row>
    <row r="11" spans="1:17" s="1534" customFormat="1" ht="21" customHeight="1">
      <c r="A11" s="1535"/>
      <c r="B11" s="1530">
        <v>5</v>
      </c>
      <c r="C11" s="1639" t="s">
        <v>1408</v>
      </c>
      <c r="D11" s="1528">
        <v>28833.427106569998</v>
      </c>
      <c r="E11" s="1528">
        <v>11038.4102647</v>
      </c>
      <c r="F11" s="1528">
        <v>47196.270256619995</v>
      </c>
      <c r="G11" s="1528">
        <v>13373.844482299999</v>
      </c>
      <c r="H11" s="1528">
        <v>20317.424710699997</v>
      </c>
      <c r="I11" s="1638">
        <v>4.2458597282965957</v>
      </c>
      <c r="J11" s="1532">
        <v>51.919104021208561</v>
      </c>
      <c r="K11" s="1627"/>
      <c r="L11" s="1525"/>
      <c r="M11" s="1525"/>
      <c r="N11" s="1525"/>
      <c r="O11" s="1525"/>
      <c r="P11" s="1525"/>
      <c r="Q11" s="1489"/>
    </row>
    <row r="12" spans="1:17" s="1534" customFormat="1" ht="21" customHeight="1">
      <c r="A12" s="1535"/>
      <c r="B12" s="1530">
        <v>6</v>
      </c>
      <c r="C12" s="1639" t="s">
        <v>1407</v>
      </c>
      <c r="D12" s="1528">
        <v>17991.18444601</v>
      </c>
      <c r="E12" s="1528">
        <v>5269.4107613999995</v>
      </c>
      <c r="F12" s="1528">
        <v>7234.8795669199999</v>
      </c>
      <c r="G12" s="1528">
        <v>1323.4540305</v>
      </c>
      <c r="H12" s="1528">
        <v>13045.3858614</v>
      </c>
      <c r="I12" s="1638">
        <v>2.7261761398253377</v>
      </c>
      <c r="J12" s="1532" t="s">
        <v>74</v>
      </c>
      <c r="K12" s="1627"/>
      <c r="L12" s="1525"/>
      <c r="M12" s="1525"/>
      <c r="N12" s="1525"/>
      <c r="O12" s="1525"/>
      <c r="P12" s="1525"/>
      <c r="Q12" s="1489"/>
    </row>
    <row r="13" spans="1:17" s="1534" customFormat="1" ht="21" customHeight="1">
      <c r="A13" s="1535"/>
      <c r="B13" s="1530">
        <v>7</v>
      </c>
      <c r="C13" s="1639" t="s">
        <v>1406</v>
      </c>
      <c r="D13" s="1528">
        <v>42236.664474750003</v>
      </c>
      <c r="E13" s="1528">
        <v>10046.054522599999</v>
      </c>
      <c r="F13" s="1528">
        <v>71528.371923839994</v>
      </c>
      <c r="G13" s="1528">
        <v>9857.5211825000006</v>
      </c>
      <c r="H13" s="1528">
        <v>12854.653551399999</v>
      </c>
      <c r="I13" s="1638">
        <v>2.6863176122095078</v>
      </c>
      <c r="J13" s="1532">
        <v>30.404523748026936</v>
      </c>
      <c r="K13" s="1640"/>
      <c r="L13" s="1525"/>
      <c r="M13" s="1525"/>
      <c r="N13" s="1525"/>
      <c r="O13" s="1525"/>
      <c r="P13" s="1525"/>
      <c r="Q13" s="1489"/>
    </row>
    <row r="14" spans="1:17" ht="21" customHeight="1">
      <c r="A14" s="1493"/>
      <c r="B14" s="1530">
        <v>8</v>
      </c>
      <c r="C14" s="1639" t="s">
        <v>1405</v>
      </c>
      <c r="D14" s="1528">
        <v>31227.502594379999</v>
      </c>
      <c r="E14" s="1528">
        <v>9369.3987041</v>
      </c>
      <c r="F14" s="1528">
        <v>39975.840137770007</v>
      </c>
      <c r="G14" s="1528">
        <v>7505.0052389000002</v>
      </c>
      <c r="H14" s="1528">
        <v>12568.751641499999</v>
      </c>
      <c r="I14" s="1638">
        <v>2.6265708961383414</v>
      </c>
      <c r="J14" s="1532">
        <v>67.471590510737414</v>
      </c>
      <c r="K14" s="1627"/>
      <c r="L14" s="1525"/>
      <c r="M14" s="1525"/>
      <c r="N14" s="1525"/>
      <c r="O14" s="1525"/>
      <c r="P14" s="1525"/>
    </row>
    <row r="15" spans="1:17" ht="21" customHeight="1">
      <c r="A15" s="1493"/>
      <c r="B15" s="1530">
        <v>9</v>
      </c>
      <c r="C15" s="1639" t="s">
        <v>1404</v>
      </c>
      <c r="D15" s="1528">
        <v>13637.474946</v>
      </c>
      <c r="E15" s="1528">
        <v>59.694659999999999</v>
      </c>
      <c r="F15" s="1528">
        <v>27485.973892999998</v>
      </c>
      <c r="G15" s="1528">
        <v>748.51552100000004</v>
      </c>
      <c r="H15" s="1528">
        <v>11126.487693999999</v>
      </c>
      <c r="I15" s="1638">
        <v>2.3251719492019536</v>
      </c>
      <c r="J15" s="1532" t="s">
        <v>74</v>
      </c>
      <c r="K15" s="1627"/>
      <c r="L15" s="1525"/>
      <c r="M15" s="1525"/>
      <c r="N15" s="1525"/>
      <c r="O15" s="1525"/>
      <c r="P15" s="1525"/>
    </row>
    <row r="16" spans="1:17" ht="21" customHeight="1">
      <c r="A16" s="1493"/>
      <c r="B16" s="1530">
        <v>10</v>
      </c>
      <c r="C16" s="1639" t="s">
        <v>1403</v>
      </c>
      <c r="D16" s="1528">
        <v>33350.444705580005</v>
      </c>
      <c r="E16" s="1528">
        <v>5059.8635862000001</v>
      </c>
      <c r="F16" s="1528">
        <v>50478.174360609999</v>
      </c>
      <c r="G16" s="1528">
        <v>10607.280780700001</v>
      </c>
      <c r="H16" s="1528">
        <v>10472.470347500001</v>
      </c>
      <c r="I16" s="1638">
        <v>2.1884978405168436</v>
      </c>
      <c r="J16" s="1532">
        <v>-1.2709235852914169</v>
      </c>
      <c r="K16" s="1640"/>
      <c r="L16" s="1525"/>
      <c r="M16" s="1525"/>
      <c r="N16" s="1525"/>
      <c r="O16" s="1525"/>
      <c r="P16" s="1525"/>
    </row>
    <row r="17" spans="1:17" ht="21" customHeight="1">
      <c r="A17" s="1493"/>
      <c r="B17" s="1530">
        <v>11</v>
      </c>
      <c r="C17" s="1639" t="s">
        <v>1402</v>
      </c>
      <c r="D17" s="1528">
        <v>9491.5818847400005</v>
      </c>
      <c r="E17" s="1528">
        <v>2992.8693798000004</v>
      </c>
      <c r="F17" s="1528">
        <v>8594.9643985700004</v>
      </c>
      <c r="G17" s="1528">
        <v>494.74664769999998</v>
      </c>
      <c r="H17" s="1528">
        <v>9970.330791299999</v>
      </c>
      <c r="I17" s="1638">
        <v>2.0835625866639522</v>
      </c>
      <c r="J17" s="1532" t="s">
        <v>74</v>
      </c>
      <c r="K17" s="1627"/>
      <c r="L17" s="1525"/>
      <c r="M17" s="1525"/>
      <c r="N17" s="1525"/>
      <c r="O17" s="1525"/>
      <c r="P17" s="1525"/>
    </row>
    <row r="18" spans="1:17" s="1534" customFormat="1" ht="21" customHeight="1">
      <c r="A18" s="1535"/>
      <c r="B18" s="1530">
        <v>12</v>
      </c>
      <c r="C18" s="1639" t="s">
        <v>1335</v>
      </c>
      <c r="D18" s="1528">
        <v>22372.135170990001</v>
      </c>
      <c r="E18" s="1528">
        <v>10320.512249700001</v>
      </c>
      <c r="F18" s="1528">
        <v>28103.235460660002</v>
      </c>
      <c r="G18" s="1528">
        <v>6672.8728552000002</v>
      </c>
      <c r="H18" s="1528">
        <v>9858.097773200001</v>
      </c>
      <c r="I18" s="1638">
        <v>2.0601085486388966</v>
      </c>
      <c r="J18" s="1532">
        <v>47.733936898225714</v>
      </c>
      <c r="K18" s="1627"/>
      <c r="L18" s="1525"/>
      <c r="M18" s="1525"/>
      <c r="N18" s="1525"/>
      <c r="O18" s="1525"/>
      <c r="P18" s="1525"/>
      <c r="Q18" s="1489"/>
    </row>
    <row r="19" spans="1:17" ht="21" customHeight="1">
      <c r="A19" s="1493"/>
      <c r="B19" s="1530">
        <v>13</v>
      </c>
      <c r="C19" s="1639" t="s">
        <v>1401</v>
      </c>
      <c r="D19" s="1528">
        <v>23906.278200610002</v>
      </c>
      <c r="E19" s="1528">
        <v>8007.7959846000003</v>
      </c>
      <c r="F19" s="1528">
        <v>25615.448065419998</v>
      </c>
      <c r="G19" s="1528">
        <v>5814.5229046000004</v>
      </c>
      <c r="H19" s="1528">
        <v>9691.4356707999996</v>
      </c>
      <c r="I19" s="1638">
        <v>2.0252801233394666</v>
      </c>
      <c r="J19" s="1532">
        <v>66.676369322285865</v>
      </c>
      <c r="K19" s="1627"/>
      <c r="L19" s="1525"/>
      <c r="M19" s="1525"/>
      <c r="N19" s="1525"/>
      <c r="O19" s="1525"/>
      <c r="P19" s="1525"/>
    </row>
    <row r="20" spans="1:17" ht="21" customHeight="1">
      <c r="A20" s="1493"/>
      <c r="B20" s="1530">
        <v>14</v>
      </c>
      <c r="C20" s="1639" t="s">
        <v>1400</v>
      </c>
      <c r="D20" s="1528">
        <v>18909.93435082</v>
      </c>
      <c r="E20" s="1528">
        <v>5934.1294882000002</v>
      </c>
      <c r="F20" s="1528">
        <v>26587.963256909999</v>
      </c>
      <c r="G20" s="1528">
        <v>6601.1790726999998</v>
      </c>
      <c r="H20" s="1528">
        <v>9416.7252759999992</v>
      </c>
      <c r="I20" s="1638">
        <v>1.967872168402564</v>
      </c>
      <c r="J20" s="1532">
        <v>42.652171260495606</v>
      </c>
      <c r="K20" s="1627"/>
      <c r="L20" s="1525"/>
      <c r="M20" s="1525"/>
      <c r="N20" s="1525"/>
      <c r="O20" s="1525"/>
      <c r="P20" s="1525"/>
    </row>
    <row r="21" spans="1:17" ht="21" customHeight="1">
      <c r="A21" s="1493"/>
      <c r="B21" s="1530">
        <v>15</v>
      </c>
      <c r="C21" s="1639" t="s">
        <v>1332</v>
      </c>
      <c r="D21" s="1528">
        <v>16894.052888719998</v>
      </c>
      <c r="E21" s="1528">
        <v>6108.6958386999995</v>
      </c>
      <c r="F21" s="1528">
        <v>25127.932272129998</v>
      </c>
      <c r="G21" s="1528">
        <v>6059.4991616999996</v>
      </c>
      <c r="H21" s="1528">
        <v>7737.5234633999999</v>
      </c>
      <c r="I21" s="1638">
        <v>1.6169588290733814</v>
      </c>
      <c r="J21" s="1532">
        <v>27.692458682166542</v>
      </c>
      <c r="K21" s="1627"/>
      <c r="L21" s="1525"/>
      <c r="M21" s="1525"/>
      <c r="N21" s="1525"/>
      <c r="O21" s="1525"/>
      <c r="P21" s="1525"/>
    </row>
    <row r="22" spans="1:17" ht="21" customHeight="1">
      <c r="A22" s="1493"/>
      <c r="B22" s="1530">
        <v>16</v>
      </c>
      <c r="C22" s="1639" t="s">
        <v>1399</v>
      </c>
      <c r="D22" s="1528">
        <v>11143.286779980001</v>
      </c>
      <c r="E22" s="1528">
        <v>3257.0731673</v>
      </c>
      <c r="F22" s="1528">
        <v>17478.177687570002</v>
      </c>
      <c r="G22" s="1528">
        <v>2969.6062499999998</v>
      </c>
      <c r="H22" s="1528">
        <v>6591.2628435999995</v>
      </c>
      <c r="I22" s="1638">
        <v>1.3774175548695684</v>
      </c>
      <c r="J22" s="1532">
        <v>121.95746805153038</v>
      </c>
      <c r="K22" s="1627"/>
      <c r="L22" s="1525"/>
      <c r="M22" s="1525"/>
      <c r="N22" s="1525"/>
      <c r="O22" s="1525"/>
      <c r="P22" s="1525"/>
      <c r="Q22" s="1525"/>
    </row>
    <row r="23" spans="1:17" ht="21" customHeight="1">
      <c r="A23" s="1493"/>
      <c r="B23" s="1530">
        <v>17</v>
      </c>
      <c r="C23" s="1639" t="s">
        <v>1398</v>
      </c>
      <c r="D23" s="1528">
        <v>10668.384182400001</v>
      </c>
      <c r="E23" s="1528">
        <v>2362.4235052999998</v>
      </c>
      <c r="F23" s="1528">
        <v>16159.899610109998</v>
      </c>
      <c r="G23" s="1528">
        <v>3997.2650448000004</v>
      </c>
      <c r="H23" s="1528">
        <v>6064.3778478000004</v>
      </c>
      <c r="I23" s="1638">
        <v>1.267311091232334</v>
      </c>
      <c r="J23" s="1532">
        <v>51.713178381530781</v>
      </c>
      <c r="K23" s="1627"/>
      <c r="L23" s="1525"/>
      <c r="M23" s="1525"/>
      <c r="N23" s="1525"/>
      <c r="O23" s="1525"/>
      <c r="P23" s="1525"/>
    </row>
    <row r="24" spans="1:17" ht="21" customHeight="1">
      <c r="A24" s="1493"/>
      <c r="B24" s="1530">
        <v>18</v>
      </c>
      <c r="C24" s="1639" t="s">
        <v>1355</v>
      </c>
      <c r="D24" s="1528">
        <v>11678.20960448</v>
      </c>
      <c r="E24" s="1528">
        <v>3844.2226672000002</v>
      </c>
      <c r="F24" s="1528">
        <v>16504.580625039998</v>
      </c>
      <c r="G24" s="1528">
        <v>3728.2258105999999</v>
      </c>
      <c r="H24" s="1528">
        <v>6027.2899350999996</v>
      </c>
      <c r="I24" s="1638">
        <v>1.2595605973985076</v>
      </c>
      <c r="J24" s="1532">
        <v>61.66643978386066</v>
      </c>
      <c r="K24" s="1627"/>
      <c r="L24" s="1525"/>
      <c r="M24" s="1525"/>
      <c r="N24" s="1525"/>
      <c r="O24" s="1525"/>
      <c r="P24" s="1525"/>
    </row>
    <row r="25" spans="1:17" ht="21" customHeight="1">
      <c r="A25" s="1493"/>
      <c r="B25" s="1530">
        <v>19</v>
      </c>
      <c r="C25" s="1639" t="s">
        <v>1397</v>
      </c>
      <c r="D25" s="1528">
        <v>10425.24272785</v>
      </c>
      <c r="E25" s="1528">
        <v>1949.3040169000001</v>
      </c>
      <c r="F25" s="1528">
        <v>17012.88046004</v>
      </c>
      <c r="G25" s="1528">
        <v>3859.5484575999999</v>
      </c>
      <c r="H25" s="1528">
        <v>5945.2408782000002</v>
      </c>
      <c r="I25" s="1638">
        <v>1.2424142911418412</v>
      </c>
      <c r="J25" s="1532">
        <v>54.039803969632125</v>
      </c>
      <c r="K25" s="1627"/>
      <c r="L25" s="1525"/>
      <c r="M25" s="1525"/>
      <c r="N25" s="1525"/>
      <c r="O25" s="1525"/>
      <c r="P25" s="1525"/>
    </row>
    <row r="26" spans="1:17" ht="21" customHeight="1">
      <c r="A26" s="1622"/>
      <c r="B26" s="1530">
        <v>20</v>
      </c>
      <c r="C26" s="1639" t="s">
        <v>1352</v>
      </c>
      <c r="D26" s="1528">
        <v>13582.151961719999</v>
      </c>
      <c r="E26" s="1528">
        <v>4326.7696286999999</v>
      </c>
      <c r="F26" s="1528">
        <v>15277.71324273</v>
      </c>
      <c r="G26" s="1528">
        <v>4339.0670138000005</v>
      </c>
      <c r="H26" s="1528">
        <v>5337.9892673000004</v>
      </c>
      <c r="I26" s="1638">
        <v>1.1155131116677663</v>
      </c>
      <c r="J26" s="1532">
        <v>23.021590824087767</v>
      </c>
      <c r="K26" s="1627"/>
      <c r="L26" s="1525"/>
      <c r="M26" s="1525"/>
      <c r="N26" s="1525"/>
      <c r="O26" s="1525"/>
      <c r="P26" s="1525"/>
    </row>
    <row r="27" spans="1:17" ht="21" customHeight="1">
      <c r="A27" s="1622"/>
      <c r="B27" s="1637" t="s">
        <v>1322</v>
      </c>
      <c r="C27" s="1522" t="s">
        <v>1321</v>
      </c>
      <c r="D27" s="1634">
        <f>SUM(D7:D26)</f>
        <v>650286.76209843974</v>
      </c>
      <c r="E27" s="1634">
        <f>SUM(E7:E26)</f>
        <v>188241.88211409992</v>
      </c>
      <c r="F27" s="1634">
        <f>SUM(F7:F26)</f>
        <v>873765.05974793993</v>
      </c>
      <c r="G27" s="1634">
        <f>SUM(G7:G26)</f>
        <v>159061.4851046</v>
      </c>
      <c r="H27" s="1634">
        <f>SUM(H7:H26)</f>
        <v>293160.6007669</v>
      </c>
      <c r="I27" s="1633">
        <v>61.26361024800039</v>
      </c>
      <c r="J27" s="1628">
        <v>84.306465247772238</v>
      </c>
      <c r="K27" s="1627"/>
    </row>
    <row r="28" spans="1:17" ht="21" customHeight="1">
      <c r="A28" s="1622"/>
      <c r="B28" s="1636" t="s">
        <v>1320</v>
      </c>
      <c r="C28" s="1635" t="s">
        <v>1319</v>
      </c>
      <c r="D28" s="1634">
        <f>D29-D27</f>
        <v>546512.2932511603</v>
      </c>
      <c r="E28" s="1634">
        <f>E29-E27</f>
        <v>146706.23475920007</v>
      </c>
      <c r="F28" s="1634">
        <f>F29-F27</f>
        <v>666072.01145316008</v>
      </c>
      <c r="G28" s="1634">
        <f>G29-G27</f>
        <v>133208.37588430001</v>
      </c>
      <c r="H28" s="1634">
        <f>H29-H27</f>
        <v>185362.61975529999</v>
      </c>
      <c r="I28" s="1633">
        <v>38.736389751999617</v>
      </c>
      <c r="J28" s="1628">
        <v>39.152375760739908</v>
      </c>
      <c r="K28" s="1627"/>
    </row>
    <row r="29" spans="1:17" ht="21" customHeight="1">
      <c r="A29" s="1622"/>
      <c r="B29" s="1632" t="s">
        <v>1318</v>
      </c>
      <c r="C29" s="1631" t="s">
        <v>1396</v>
      </c>
      <c r="D29" s="1630">
        <f>Direction!C11</f>
        <v>1196799.0553496</v>
      </c>
      <c r="E29" s="1630">
        <f>Direction!D11</f>
        <v>334948.11687329999</v>
      </c>
      <c r="F29" s="1630">
        <f>Direction!E11</f>
        <v>1539837.0712011</v>
      </c>
      <c r="G29" s="1630">
        <f>Direction!F11</f>
        <v>292269.86098890001</v>
      </c>
      <c r="H29" s="1630">
        <f>Direction!G11</f>
        <v>478523.22052219999</v>
      </c>
      <c r="I29" s="1629">
        <v>100</v>
      </c>
      <c r="J29" s="1628">
        <v>63.726502247993899</v>
      </c>
      <c r="K29" s="1627"/>
    </row>
    <row r="30" spans="1:17" ht="21" customHeight="1">
      <c r="A30" s="1622"/>
      <c r="B30" s="2888" t="s">
        <v>1316</v>
      </c>
      <c r="C30" s="1626" t="s">
        <v>1395</v>
      </c>
      <c r="D30" s="1625"/>
      <c r="E30" s="1625"/>
      <c r="F30" s="1625"/>
      <c r="G30" s="1625"/>
      <c r="H30" s="1624"/>
      <c r="I30" s="1624"/>
      <c r="J30" s="1623"/>
    </row>
    <row r="31" spans="1:17" ht="21" customHeight="1" thickBot="1">
      <c r="A31" s="1622"/>
      <c r="B31" s="2889"/>
      <c r="C31" s="1621" t="s">
        <v>1394</v>
      </c>
      <c r="D31" s="1505">
        <v>12105.488534730002</v>
      </c>
      <c r="E31" s="1505">
        <v>2374.0446633350002</v>
      </c>
      <c r="F31" s="1505">
        <v>14306.142479962817</v>
      </c>
      <c r="G31" s="1505">
        <v>823.62158139240796</v>
      </c>
      <c r="H31" s="1505" t="s">
        <v>74</v>
      </c>
      <c r="I31" s="1504" t="s">
        <v>74</v>
      </c>
      <c r="J31" s="1620" t="s">
        <v>74</v>
      </c>
    </row>
    <row r="32" spans="1:17" ht="21" customHeight="1" thickTop="1">
      <c r="A32" s="1493"/>
      <c r="B32" s="1499" t="s">
        <v>1393</v>
      </c>
      <c r="C32" s="1619"/>
      <c r="D32" s="1618"/>
      <c r="E32" s="1618"/>
      <c r="F32" s="1618"/>
      <c r="G32" s="1618"/>
      <c r="H32" s="1501"/>
      <c r="I32" s="1501"/>
      <c r="J32" s="1501"/>
    </row>
    <row r="33" spans="1:10" ht="17.25" customHeight="1">
      <c r="A33" s="1493"/>
      <c r="B33" s="1499" t="s">
        <v>1392</v>
      </c>
      <c r="C33" s="1499"/>
      <c r="D33" s="1499"/>
      <c r="E33" s="1499"/>
      <c r="F33" s="1499"/>
      <c r="G33" s="1617"/>
      <c r="H33" s="1490"/>
      <c r="I33" s="1489"/>
      <c r="J33" s="1490"/>
    </row>
    <row r="34" spans="1:10" ht="17.25" customHeight="1">
      <c r="A34" s="1493"/>
      <c r="B34" s="1499" t="s">
        <v>1310</v>
      </c>
      <c r="C34" s="1499"/>
      <c r="D34" s="1499"/>
      <c r="E34" s="1499"/>
      <c r="F34" s="1499"/>
      <c r="G34" s="1617"/>
      <c r="H34" s="1490"/>
      <c r="I34" s="1489"/>
      <c r="J34" s="1490"/>
    </row>
    <row r="35" spans="1:10" ht="13.5" customHeight="1">
      <c r="A35" s="1493"/>
      <c r="B35" s="2858" t="s">
        <v>1309</v>
      </c>
      <c r="C35" s="2859"/>
      <c r="D35" s="1499"/>
      <c r="E35" s="1499"/>
      <c r="F35" s="1499"/>
      <c r="G35" s="1617"/>
      <c r="H35" s="1490"/>
      <c r="I35" s="1489"/>
      <c r="J35" s="1490"/>
    </row>
    <row r="36" spans="1:10" ht="15" customHeight="1">
      <c r="A36" s="1493"/>
      <c r="B36" s="1493"/>
      <c r="C36" s="1493"/>
      <c r="D36" s="1616"/>
      <c r="E36" s="1616"/>
      <c r="F36" s="1616"/>
      <c r="G36" s="1616"/>
      <c r="H36" s="1616"/>
      <c r="I36" s="1616"/>
      <c r="J36" s="1616"/>
    </row>
    <row r="37" spans="1:10" ht="21" customHeight="1">
      <c r="A37" s="1493"/>
      <c r="B37" s="1494"/>
      <c r="C37" s="1493"/>
      <c r="D37" s="1493"/>
      <c r="E37" s="1493"/>
      <c r="F37" s="1496"/>
      <c r="G37" s="1496"/>
      <c r="H37" s="1493"/>
      <c r="I37" s="1493"/>
      <c r="J37" s="1493"/>
    </row>
    <row r="38" spans="1:10" ht="21" customHeight="1">
      <c r="A38" s="1493"/>
      <c r="B38" s="1494"/>
      <c r="C38" s="1493"/>
      <c r="D38" s="1493"/>
      <c r="E38" s="1493"/>
      <c r="F38" s="1493"/>
      <c r="G38" s="1615"/>
      <c r="H38" s="1615"/>
      <c r="I38" s="1615"/>
      <c r="J38" s="1493"/>
    </row>
    <row r="39" spans="1:10" ht="21" customHeight="1">
      <c r="A39" s="1493"/>
      <c r="B39" s="1494"/>
      <c r="C39" s="1493"/>
      <c r="D39" s="1614"/>
      <c r="E39" s="1614"/>
      <c r="F39" s="1614"/>
      <c r="G39" s="1614"/>
      <c r="H39" s="1614"/>
      <c r="I39" s="1614"/>
      <c r="J39" s="1614"/>
    </row>
    <row r="40" spans="1:10" ht="21" customHeight="1">
      <c r="A40" s="1493"/>
      <c r="B40" s="1494"/>
      <c r="C40" s="1493"/>
      <c r="D40" s="1493"/>
      <c r="E40" s="1493"/>
      <c r="F40" s="1493"/>
      <c r="G40" s="1495"/>
      <c r="H40" s="1494"/>
      <c r="I40" s="1494"/>
      <c r="J40" s="1493"/>
    </row>
    <row r="41" spans="1:10" ht="21" customHeight="1">
      <c r="A41" s="1493"/>
      <c r="B41" s="1494"/>
      <c r="C41" s="1493"/>
      <c r="D41" s="1493"/>
      <c r="E41" s="1493"/>
      <c r="F41" s="1493"/>
      <c r="G41" s="1495"/>
      <c r="H41" s="1494"/>
      <c r="I41" s="1494"/>
      <c r="J41" s="1493"/>
    </row>
    <row r="42" spans="1:10" ht="21" customHeight="1">
      <c r="A42" s="1493"/>
      <c r="B42" s="1494"/>
      <c r="C42" s="1493"/>
      <c r="D42" s="1493"/>
      <c r="E42" s="1493"/>
      <c r="F42" s="1493"/>
      <c r="G42" s="1495"/>
      <c r="H42" s="1494"/>
      <c r="I42" s="1494"/>
      <c r="J42" s="1493"/>
    </row>
    <row r="43" spans="1:10" ht="21" customHeight="1">
      <c r="A43" s="1493"/>
      <c r="B43" s="1494"/>
      <c r="C43" s="1493"/>
      <c r="D43" s="1493"/>
      <c r="E43" s="1493"/>
      <c r="F43" s="1493"/>
      <c r="G43" s="1495"/>
      <c r="H43" s="1494"/>
      <c r="I43" s="1494"/>
      <c r="J43" s="1493"/>
    </row>
    <row r="44" spans="1:10" ht="21" customHeight="1">
      <c r="A44" s="1493"/>
      <c r="B44" s="1494"/>
      <c r="C44" s="1493"/>
      <c r="D44" s="1493"/>
      <c r="E44" s="1493"/>
      <c r="F44" s="1493"/>
      <c r="G44" s="1495"/>
      <c r="H44" s="1494"/>
      <c r="I44" s="1494"/>
      <c r="J44" s="1493"/>
    </row>
    <row r="45" spans="1:10" ht="21" customHeight="1">
      <c r="A45" s="1493"/>
      <c r="B45" s="1494"/>
      <c r="C45" s="1493"/>
      <c r="D45" s="1493"/>
      <c r="E45" s="1493"/>
      <c r="F45" s="1493"/>
      <c r="G45" s="1495"/>
      <c r="H45" s="1494"/>
      <c r="I45" s="1494"/>
      <c r="J45" s="1493"/>
    </row>
    <row r="46" spans="1:10" ht="21" customHeight="1">
      <c r="A46" s="1493"/>
      <c r="B46" s="1494"/>
      <c r="C46" s="1493"/>
      <c r="D46" s="1493"/>
      <c r="E46" s="1493"/>
      <c r="F46" s="1493"/>
      <c r="G46" s="1495"/>
      <c r="H46" s="1494"/>
      <c r="I46" s="1494"/>
      <c r="J46" s="1493"/>
    </row>
    <row r="47" spans="1:10" ht="21" customHeight="1">
      <c r="A47" s="1493"/>
      <c r="B47" s="1494"/>
      <c r="C47" s="1493"/>
      <c r="D47" s="1493"/>
      <c r="E47" s="1493"/>
      <c r="F47" s="1493"/>
      <c r="G47" s="1495"/>
      <c r="H47" s="1494"/>
      <c r="I47" s="1494"/>
      <c r="J47" s="1493"/>
    </row>
    <row r="48" spans="1:10" ht="21" customHeight="1">
      <c r="A48" s="1493"/>
      <c r="B48" s="1494"/>
      <c r="C48" s="1493"/>
      <c r="D48" s="1493"/>
      <c r="E48" s="1493"/>
      <c r="F48" s="1493"/>
      <c r="G48" s="1495"/>
      <c r="H48" s="1494"/>
      <c r="I48" s="1494"/>
      <c r="J48" s="1493"/>
    </row>
    <row r="49" spans="1:10" ht="21" customHeight="1">
      <c r="A49" s="1493"/>
      <c r="B49" s="1494"/>
      <c r="C49" s="1493"/>
      <c r="D49" s="1493"/>
      <c r="E49" s="1493"/>
      <c r="F49" s="1493"/>
      <c r="G49" s="1495"/>
      <c r="H49" s="1494"/>
      <c r="I49" s="1494"/>
      <c r="J49" s="1493"/>
    </row>
    <row r="50" spans="1:10" ht="21" customHeight="1">
      <c r="A50" s="1493"/>
      <c r="B50" s="1494"/>
      <c r="C50" s="1493"/>
      <c r="D50" s="1493"/>
      <c r="E50" s="1493"/>
      <c r="F50" s="1493"/>
      <c r="G50" s="1495"/>
      <c r="H50" s="1494"/>
      <c r="I50" s="1494"/>
      <c r="J50" s="1493"/>
    </row>
    <row r="51" spans="1:10" ht="21" customHeight="1">
      <c r="A51" s="1493"/>
      <c r="B51" s="1494"/>
      <c r="C51" s="1493"/>
      <c r="D51" s="1493"/>
      <c r="E51" s="1493"/>
      <c r="F51" s="1493"/>
      <c r="G51" s="1495"/>
      <c r="H51" s="1494"/>
      <c r="I51" s="1494"/>
      <c r="J51" s="1493"/>
    </row>
    <row r="52" spans="1:10" ht="21" customHeight="1">
      <c r="A52" s="1493"/>
      <c r="B52" s="1494"/>
      <c r="C52" s="1493"/>
      <c r="D52" s="1493"/>
      <c r="E52" s="1493"/>
      <c r="F52" s="1493"/>
      <c r="G52" s="1495"/>
      <c r="H52" s="1494"/>
      <c r="I52" s="1494"/>
      <c r="J52" s="1493"/>
    </row>
    <row r="53" spans="1:10" ht="21" customHeight="1">
      <c r="A53" s="1493"/>
      <c r="B53" s="1494"/>
      <c r="C53" s="1493"/>
      <c r="D53" s="1493"/>
      <c r="E53" s="1493"/>
      <c r="F53" s="1493"/>
      <c r="G53" s="1495"/>
      <c r="H53" s="1494"/>
      <c r="I53" s="1494"/>
      <c r="J53" s="1493"/>
    </row>
    <row r="54" spans="1:10" ht="21" customHeight="1">
      <c r="A54" s="1493"/>
      <c r="B54" s="1494"/>
      <c r="C54" s="1493"/>
      <c r="D54" s="1493"/>
      <c r="E54" s="1493"/>
      <c r="F54" s="1493"/>
      <c r="G54" s="1495"/>
      <c r="H54" s="1494"/>
      <c r="I54" s="1494"/>
      <c r="J54" s="1493"/>
    </row>
    <row r="55" spans="1:10" ht="21" customHeight="1">
      <c r="A55" s="1493"/>
      <c r="B55" s="1494"/>
      <c r="C55" s="1493"/>
      <c r="D55" s="1493"/>
      <c r="E55" s="1493"/>
      <c r="F55" s="1493"/>
      <c r="G55" s="1495"/>
      <c r="H55" s="1494"/>
      <c r="I55" s="1494"/>
      <c r="J55" s="1493"/>
    </row>
    <row r="56" spans="1:10" ht="21" customHeight="1">
      <c r="A56" s="1493"/>
      <c r="B56" s="1494"/>
      <c r="C56" s="1493"/>
      <c r="D56" s="1493"/>
      <c r="E56" s="1493"/>
      <c r="F56" s="1493"/>
      <c r="G56" s="1495"/>
      <c r="H56" s="1494"/>
      <c r="I56" s="1494"/>
      <c r="J56" s="1493"/>
    </row>
    <row r="57" spans="1:10" ht="21" customHeight="1">
      <c r="A57" s="1493"/>
      <c r="B57" s="1494"/>
      <c r="C57" s="1493"/>
      <c r="D57" s="1493"/>
      <c r="E57" s="1493"/>
      <c r="F57" s="1493"/>
      <c r="G57" s="1495"/>
      <c r="H57" s="1494"/>
      <c r="I57" s="1494"/>
      <c r="J57" s="1493"/>
    </row>
    <row r="58" spans="1:10" ht="21" customHeight="1">
      <c r="A58" s="1493"/>
      <c r="B58" s="1494"/>
      <c r="C58" s="1493"/>
      <c r="D58" s="1493"/>
      <c r="E58" s="1493"/>
      <c r="F58" s="1493"/>
      <c r="G58" s="1495"/>
      <c r="H58" s="1494"/>
      <c r="I58" s="1494"/>
      <c r="J58" s="1493"/>
    </row>
    <row r="59" spans="1:10" ht="21" customHeight="1">
      <c r="A59" s="1493"/>
      <c r="B59" s="1494"/>
      <c r="C59" s="1493"/>
      <c r="D59" s="1493"/>
      <c r="E59" s="1493"/>
      <c r="F59" s="1493"/>
      <c r="G59" s="1495"/>
      <c r="H59" s="1494"/>
      <c r="I59" s="1494"/>
      <c r="J59" s="1493"/>
    </row>
    <row r="60" spans="1:10" ht="21" customHeight="1">
      <c r="A60" s="1493"/>
      <c r="B60" s="1494"/>
      <c r="C60" s="1493"/>
      <c r="D60" s="1493"/>
      <c r="E60" s="1493"/>
      <c r="F60" s="1493"/>
      <c r="G60" s="1495"/>
      <c r="H60" s="1494"/>
      <c r="I60" s="1494"/>
      <c r="J60" s="1493"/>
    </row>
    <row r="61" spans="1:10" ht="21" customHeight="1">
      <c r="A61" s="1493"/>
      <c r="B61" s="1494"/>
      <c r="C61" s="1493"/>
      <c r="D61" s="1493"/>
      <c r="E61" s="1493"/>
      <c r="F61" s="1493"/>
      <c r="G61" s="1495"/>
      <c r="H61" s="1494"/>
      <c r="I61" s="1494"/>
      <c r="J61" s="1493"/>
    </row>
    <row r="62" spans="1:10" ht="21" customHeight="1">
      <c r="A62" s="1493"/>
      <c r="B62" s="1494"/>
      <c r="C62" s="1493"/>
      <c r="D62" s="1493"/>
      <c r="E62" s="1493"/>
      <c r="F62" s="1493"/>
      <c r="G62" s="1495"/>
      <c r="H62" s="1494"/>
      <c r="I62" s="1494"/>
      <c r="J62" s="1493"/>
    </row>
    <row r="63" spans="1:10" ht="21" customHeight="1">
      <c r="A63" s="1493"/>
      <c r="B63" s="1494"/>
      <c r="C63" s="1493"/>
      <c r="D63" s="1493"/>
      <c r="E63" s="1493"/>
      <c r="F63" s="1493"/>
      <c r="G63" s="1495"/>
      <c r="H63" s="1494"/>
      <c r="I63" s="1494"/>
      <c r="J63" s="1493"/>
    </row>
    <row r="64" spans="1:10" ht="21" customHeight="1">
      <c r="A64" s="1493"/>
      <c r="B64" s="1494"/>
      <c r="C64" s="1493"/>
      <c r="D64" s="1493"/>
      <c r="E64" s="1493"/>
      <c r="F64" s="1493"/>
      <c r="G64" s="1495"/>
      <c r="H64" s="1494"/>
      <c r="I64" s="1494"/>
      <c r="J64" s="1493"/>
    </row>
    <row r="65" spans="1:10" ht="21" customHeight="1">
      <c r="A65" s="1493"/>
      <c r="B65" s="1494"/>
      <c r="C65" s="1493"/>
      <c r="D65" s="1493"/>
      <c r="E65" s="1493"/>
      <c r="F65" s="1493"/>
      <c r="G65" s="1495"/>
      <c r="H65" s="1494"/>
      <c r="I65" s="1494"/>
      <c r="J65" s="1493"/>
    </row>
    <row r="66" spans="1:10" ht="21" customHeight="1">
      <c r="A66" s="1493"/>
      <c r="B66" s="1494"/>
      <c r="C66" s="1493"/>
      <c r="D66" s="1493"/>
      <c r="E66" s="1493"/>
      <c r="F66" s="1493"/>
      <c r="G66" s="1495"/>
      <c r="H66" s="1494"/>
      <c r="I66" s="1494"/>
      <c r="J66" s="1493"/>
    </row>
    <row r="67" spans="1:10" ht="21" customHeight="1">
      <c r="A67" s="1493"/>
      <c r="B67" s="1494"/>
      <c r="C67" s="1493"/>
      <c r="D67" s="1493"/>
      <c r="E67" s="1493"/>
      <c r="F67" s="1493"/>
      <c r="G67" s="1495"/>
      <c r="H67" s="1494"/>
      <c r="I67" s="1494"/>
      <c r="J67" s="1493"/>
    </row>
    <row r="68" spans="1:10" ht="21" customHeight="1">
      <c r="A68" s="1493"/>
      <c r="B68" s="1494"/>
      <c r="C68" s="1493"/>
      <c r="D68" s="1493"/>
      <c r="E68" s="1493"/>
      <c r="F68" s="1493"/>
      <c r="G68" s="1495"/>
      <c r="H68" s="1494"/>
      <c r="I68" s="1494"/>
      <c r="J68" s="1493"/>
    </row>
    <row r="69" spans="1:10" ht="21" customHeight="1">
      <c r="A69" s="1493"/>
      <c r="B69" s="1494"/>
      <c r="C69" s="1493"/>
      <c r="D69" s="1493"/>
      <c r="E69" s="1493"/>
      <c r="F69" s="1493"/>
      <c r="G69" s="1495"/>
      <c r="H69" s="1494"/>
      <c r="I69" s="1494"/>
      <c r="J69" s="1493"/>
    </row>
    <row r="70" spans="1:10" ht="21" customHeight="1">
      <c r="A70" s="1493"/>
      <c r="B70" s="1494"/>
      <c r="C70" s="1493"/>
      <c r="D70" s="1493"/>
      <c r="E70" s="1493"/>
      <c r="F70" s="1493"/>
      <c r="G70" s="1495"/>
      <c r="H70" s="1494"/>
      <c r="I70" s="1494"/>
      <c r="J70" s="1493"/>
    </row>
    <row r="71" spans="1:10" ht="21" customHeight="1">
      <c r="A71" s="1493"/>
      <c r="B71" s="1494"/>
      <c r="C71" s="1493"/>
      <c r="D71" s="1493"/>
      <c r="E71" s="1493"/>
      <c r="F71" s="1493"/>
      <c r="G71" s="1495"/>
      <c r="H71" s="1494"/>
      <c r="I71" s="1494"/>
      <c r="J71" s="1493"/>
    </row>
    <row r="72" spans="1:10" ht="21" customHeight="1">
      <c r="A72" s="1493"/>
      <c r="B72" s="1494"/>
      <c r="C72" s="1493"/>
      <c r="D72" s="1493"/>
      <c r="E72" s="1493"/>
      <c r="F72" s="1493"/>
      <c r="G72" s="1495"/>
      <c r="H72" s="1494"/>
      <c r="I72" s="1494"/>
      <c r="J72" s="1493"/>
    </row>
    <row r="73" spans="1:10" ht="21" customHeight="1">
      <c r="A73" s="1493"/>
      <c r="B73" s="1494"/>
      <c r="C73" s="1493"/>
      <c r="D73" s="1493"/>
      <c r="E73" s="1493"/>
      <c r="F73" s="1493"/>
      <c r="G73" s="1495"/>
      <c r="H73" s="1494"/>
      <c r="I73" s="1494"/>
      <c r="J73" s="1493"/>
    </row>
    <row r="74" spans="1:10" ht="21" customHeight="1">
      <c r="A74" s="1493"/>
      <c r="B74" s="1494"/>
      <c r="C74" s="1493"/>
      <c r="D74" s="1493"/>
      <c r="E74" s="1493"/>
      <c r="F74" s="1493"/>
      <c r="G74" s="1495"/>
      <c r="H74" s="1494"/>
      <c r="I74" s="1494"/>
      <c r="J74" s="1493"/>
    </row>
    <row r="75" spans="1:10" ht="21" customHeight="1">
      <c r="A75" s="1493"/>
      <c r="B75" s="1494"/>
      <c r="C75" s="1493"/>
      <c r="D75" s="1493"/>
      <c r="E75" s="1493"/>
      <c r="F75" s="1493"/>
      <c r="G75" s="1495"/>
      <c r="H75" s="1494"/>
      <c r="I75" s="1494"/>
      <c r="J75" s="1493"/>
    </row>
    <row r="76" spans="1:10" ht="21" customHeight="1">
      <c r="A76" s="1493"/>
      <c r="B76" s="1494"/>
      <c r="C76" s="1493"/>
      <c r="D76" s="1493"/>
      <c r="E76" s="1493"/>
      <c r="F76" s="1493"/>
      <c r="G76" s="1495"/>
      <c r="H76" s="1494"/>
      <c r="I76" s="1494"/>
      <c r="J76" s="1493"/>
    </row>
    <row r="77" spans="1:10" ht="21" customHeight="1">
      <c r="A77" s="1493"/>
      <c r="B77" s="1494"/>
      <c r="C77" s="1493"/>
      <c r="D77" s="1493"/>
      <c r="E77" s="1493"/>
      <c r="F77" s="1493"/>
      <c r="G77" s="1495"/>
      <c r="H77" s="1494"/>
      <c r="I77" s="1494"/>
      <c r="J77" s="1493"/>
    </row>
    <row r="78" spans="1:10" ht="21" customHeight="1">
      <c r="A78" s="1493"/>
      <c r="B78" s="1494"/>
      <c r="C78" s="1493"/>
      <c r="D78" s="1493"/>
      <c r="E78" s="1493"/>
      <c r="F78" s="1493"/>
      <c r="G78" s="1495"/>
      <c r="H78" s="1494"/>
      <c r="I78" s="1494"/>
      <c r="J78" s="1493"/>
    </row>
    <row r="79" spans="1:10" ht="21" customHeight="1">
      <c r="A79" s="1493"/>
      <c r="B79" s="1494"/>
      <c r="C79" s="1493"/>
      <c r="D79" s="1493"/>
      <c r="E79" s="1493"/>
      <c r="F79" s="1493"/>
      <c r="G79" s="1495"/>
      <c r="H79" s="1494"/>
      <c r="I79" s="1494"/>
      <c r="J79" s="1493"/>
    </row>
    <row r="80" spans="1:10" ht="21" customHeight="1">
      <c r="A80" s="1493"/>
      <c r="B80" s="1494"/>
      <c r="C80" s="1493"/>
      <c r="D80" s="1493"/>
      <c r="E80" s="1493"/>
      <c r="F80" s="1493"/>
      <c r="G80" s="1495"/>
      <c r="H80" s="1494"/>
      <c r="I80" s="1494"/>
      <c r="J80" s="1493"/>
    </row>
    <row r="81" spans="1:10" ht="21" customHeight="1">
      <c r="A81" s="1493"/>
      <c r="B81" s="1494"/>
      <c r="C81" s="1493"/>
      <c r="D81" s="1493"/>
      <c r="E81" s="1493"/>
      <c r="F81" s="1493"/>
      <c r="G81" s="1495"/>
      <c r="H81" s="1494"/>
      <c r="I81" s="1494"/>
      <c r="J81" s="1493"/>
    </row>
    <row r="82" spans="1:10" ht="21" customHeight="1">
      <c r="A82" s="1493"/>
      <c r="B82" s="1494"/>
      <c r="C82" s="1493"/>
      <c r="D82" s="1493"/>
      <c r="E82" s="1493"/>
      <c r="F82" s="1493"/>
      <c r="G82" s="1495"/>
      <c r="H82" s="1494"/>
      <c r="I82" s="1494"/>
      <c r="J82" s="1493"/>
    </row>
    <row r="83" spans="1:10" ht="21" customHeight="1">
      <c r="A83" s="1493"/>
      <c r="B83" s="1494"/>
      <c r="C83" s="1493"/>
      <c r="D83" s="1493"/>
      <c r="E83" s="1493"/>
      <c r="F83" s="1493"/>
      <c r="G83" s="1495"/>
      <c r="H83" s="1494"/>
      <c r="I83" s="1494"/>
      <c r="J83" s="1493"/>
    </row>
    <row r="84" spans="1:10" ht="21" customHeight="1">
      <c r="A84" s="1493"/>
      <c r="B84" s="1494"/>
      <c r="C84" s="1493"/>
      <c r="D84" s="1493"/>
      <c r="E84" s="1493"/>
      <c r="F84" s="1493"/>
      <c r="G84" s="1495"/>
      <c r="H84" s="1494"/>
      <c r="I84" s="1494"/>
      <c r="J84" s="1493"/>
    </row>
    <row r="85" spans="1:10" ht="21" customHeight="1">
      <c r="A85" s="1493"/>
      <c r="B85" s="1494"/>
      <c r="C85" s="1493"/>
      <c r="D85" s="1493"/>
      <c r="E85" s="1493"/>
      <c r="F85" s="1493"/>
      <c r="G85" s="1495"/>
      <c r="H85" s="1494"/>
      <c r="I85" s="1494"/>
      <c r="J85" s="1493"/>
    </row>
    <row r="86" spans="1:10" ht="21" customHeight="1">
      <c r="A86" s="1493"/>
      <c r="B86" s="1494"/>
      <c r="C86" s="1493"/>
      <c r="D86" s="1493"/>
      <c r="E86" s="1493"/>
      <c r="F86" s="1493"/>
      <c r="G86" s="1495"/>
      <c r="H86" s="1494"/>
      <c r="I86" s="1494"/>
      <c r="J86" s="1493"/>
    </row>
    <row r="87" spans="1:10" ht="21" customHeight="1">
      <c r="A87" s="1493"/>
      <c r="B87" s="1494"/>
      <c r="C87" s="1493"/>
      <c r="D87" s="1493"/>
      <c r="E87" s="1493"/>
      <c r="F87" s="1493"/>
      <c r="G87" s="1495"/>
      <c r="H87" s="1494"/>
      <c r="I87" s="1494"/>
      <c r="J87" s="1493"/>
    </row>
    <row r="88" spans="1:10" ht="21" customHeight="1">
      <c r="A88" s="1493"/>
      <c r="B88" s="1494"/>
      <c r="C88" s="1493"/>
      <c r="D88" s="1493"/>
      <c r="E88" s="1493"/>
      <c r="F88" s="1493"/>
      <c r="G88" s="1495"/>
      <c r="H88" s="1494"/>
      <c r="I88" s="1494"/>
      <c r="J88" s="1493"/>
    </row>
    <row r="89" spans="1:10" ht="21" customHeight="1">
      <c r="A89" s="1493"/>
      <c r="B89" s="1494"/>
      <c r="C89" s="1493"/>
      <c r="D89" s="1493"/>
      <c r="E89" s="1493"/>
      <c r="F89" s="1493"/>
      <c r="G89" s="1495"/>
      <c r="H89" s="1494"/>
      <c r="I89" s="1494"/>
      <c r="J89" s="1493"/>
    </row>
    <row r="90" spans="1:10" ht="21" customHeight="1">
      <c r="A90" s="1493"/>
      <c r="B90" s="1494"/>
      <c r="C90" s="1493"/>
      <c r="D90" s="1493"/>
      <c r="E90" s="1493"/>
      <c r="F90" s="1493"/>
      <c r="G90" s="1495"/>
      <c r="H90" s="1494"/>
      <c r="I90" s="1494"/>
      <c r="J90" s="1493"/>
    </row>
    <row r="91" spans="1:10" ht="21" customHeight="1">
      <c r="A91" s="1493"/>
      <c r="B91" s="1494"/>
      <c r="C91" s="1493"/>
      <c r="D91" s="1493"/>
      <c r="E91" s="1493"/>
      <c r="F91" s="1493"/>
      <c r="G91" s="1495"/>
      <c r="H91" s="1494"/>
      <c r="I91" s="1494"/>
      <c r="J91" s="1493"/>
    </row>
    <row r="92" spans="1:10" ht="21" customHeight="1">
      <c r="A92" s="1493"/>
      <c r="B92" s="1494"/>
      <c r="C92" s="1493"/>
      <c r="D92" s="1493"/>
      <c r="E92" s="1493"/>
      <c r="F92" s="1493"/>
      <c r="G92" s="1495"/>
      <c r="H92" s="1494"/>
      <c r="I92" s="1494"/>
      <c r="J92" s="1493"/>
    </row>
    <row r="93" spans="1:10" ht="21" customHeight="1">
      <c r="A93" s="1493"/>
      <c r="B93" s="1494"/>
      <c r="C93" s="1493"/>
      <c r="D93" s="1493"/>
      <c r="E93" s="1493"/>
      <c r="F93" s="1493"/>
      <c r="G93" s="1495"/>
      <c r="H93" s="1494"/>
      <c r="I93" s="1494"/>
      <c r="J93" s="1493"/>
    </row>
    <row r="94" spans="1:10" ht="21" customHeight="1">
      <c r="A94" s="1493"/>
      <c r="B94" s="1494"/>
      <c r="C94" s="1493"/>
      <c r="D94" s="1493"/>
      <c r="E94" s="1493"/>
      <c r="F94" s="1493"/>
      <c r="G94" s="1495"/>
      <c r="H94" s="1494"/>
      <c r="I94" s="1494"/>
      <c r="J94" s="1493"/>
    </row>
    <row r="95" spans="1:10" ht="21" customHeight="1">
      <c r="A95" s="1493"/>
      <c r="B95" s="1494"/>
      <c r="C95" s="1493"/>
      <c r="D95" s="1493"/>
      <c r="E95" s="1493"/>
      <c r="F95" s="1493"/>
      <c r="G95" s="1495"/>
      <c r="H95" s="1494"/>
      <c r="I95" s="1494"/>
      <c r="J95" s="1493"/>
    </row>
    <row r="96" spans="1:10" ht="21" customHeight="1">
      <c r="A96" s="1493"/>
      <c r="B96" s="1494"/>
      <c r="C96" s="1493"/>
      <c r="D96" s="1493"/>
      <c r="E96" s="1493"/>
      <c r="F96" s="1493"/>
      <c r="G96" s="1495"/>
      <c r="H96" s="1494"/>
      <c r="I96" s="1494"/>
      <c r="J96" s="1493"/>
    </row>
    <row r="97" spans="1:10" ht="21" customHeight="1">
      <c r="A97" s="1493"/>
      <c r="B97" s="1494"/>
      <c r="C97" s="1493"/>
      <c r="D97" s="1493"/>
      <c r="E97" s="1493"/>
      <c r="F97" s="1493"/>
      <c r="G97" s="1495"/>
      <c r="H97" s="1494"/>
      <c r="I97" s="1494"/>
      <c r="J97" s="1493"/>
    </row>
    <row r="98" spans="1:10" ht="21" customHeight="1">
      <c r="A98" s="1493"/>
      <c r="B98" s="1494"/>
      <c r="C98" s="1493"/>
      <c r="D98" s="1493"/>
      <c r="E98" s="1493"/>
      <c r="F98" s="1493"/>
      <c r="G98" s="1495"/>
      <c r="H98" s="1494"/>
      <c r="I98" s="1494"/>
      <c r="J98" s="1493"/>
    </row>
    <row r="99" spans="1:10" ht="21" customHeight="1">
      <c r="A99" s="1493"/>
      <c r="B99" s="1494"/>
      <c r="C99" s="1493"/>
      <c r="D99" s="1493"/>
      <c r="E99" s="1493"/>
      <c r="F99" s="1493"/>
      <c r="G99" s="1495"/>
      <c r="H99" s="1494"/>
      <c r="I99" s="1494"/>
      <c r="J99" s="1493"/>
    </row>
    <row r="100" spans="1:10" ht="21" customHeight="1">
      <c r="A100" s="1493"/>
      <c r="B100" s="1494"/>
      <c r="C100" s="1493"/>
      <c r="D100" s="1493"/>
      <c r="E100" s="1493"/>
      <c r="F100" s="1493"/>
      <c r="G100" s="1495"/>
      <c r="H100" s="1494"/>
      <c r="I100" s="1494"/>
      <c r="J100" s="1493"/>
    </row>
    <row r="101" spans="1:10" ht="21" customHeight="1">
      <c r="A101" s="1493"/>
      <c r="B101" s="1494"/>
      <c r="C101" s="1493"/>
      <c r="D101" s="1493"/>
      <c r="E101" s="1493"/>
      <c r="F101" s="1493"/>
      <c r="G101" s="1495"/>
      <c r="H101" s="1494"/>
      <c r="I101" s="1494"/>
      <c r="J101" s="1493"/>
    </row>
    <row r="102" spans="1:10" ht="21" customHeight="1">
      <c r="A102" s="1493"/>
      <c r="B102" s="1494"/>
      <c r="C102" s="1493"/>
      <c r="D102" s="1493"/>
      <c r="E102" s="1493"/>
      <c r="F102" s="1493"/>
      <c r="G102" s="1495"/>
      <c r="H102" s="1494"/>
      <c r="I102" s="1494"/>
      <c r="J102" s="1493"/>
    </row>
    <row r="103" spans="1:10" ht="21" customHeight="1">
      <c r="A103" s="1493"/>
      <c r="B103" s="1494"/>
      <c r="C103" s="1493"/>
      <c r="D103" s="1493"/>
      <c r="E103" s="1493"/>
      <c r="F103" s="1493"/>
      <c r="G103" s="1495"/>
      <c r="H103" s="1494"/>
      <c r="I103" s="1494"/>
      <c r="J103" s="1493"/>
    </row>
    <row r="104" spans="1:10" ht="21" customHeight="1">
      <c r="A104" s="1493"/>
      <c r="B104" s="1494"/>
      <c r="C104" s="1493"/>
      <c r="D104" s="1493"/>
      <c r="E104" s="1493"/>
      <c r="F104" s="1493"/>
      <c r="G104" s="1495"/>
      <c r="H104" s="1494"/>
      <c r="I104" s="1494"/>
      <c r="J104" s="1493"/>
    </row>
    <row r="105" spans="1:10" ht="21" customHeight="1">
      <c r="A105" s="1493"/>
      <c r="B105" s="1494"/>
      <c r="C105" s="1493"/>
      <c r="D105" s="1493"/>
      <c r="E105" s="1493"/>
      <c r="F105" s="1493"/>
      <c r="G105" s="1495"/>
      <c r="H105" s="1494"/>
      <c r="I105" s="1494"/>
      <c r="J105" s="1493"/>
    </row>
    <row r="106" spans="1:10" ht="21" customHeight="1">
      <c r="A106" s="1493"/>
      <c r="B106" s="1494"/>
      <c r="C106" s="1493"/>
      <c r="D106" s="1493"/>
      <c r="E106" s="1493"/>
      <c r="F106" s="1493"/>
      <c r="G106" s="1495"/>
      <c r="H106" s="1494"/>
      <c r="I106" s="1494"/>
      <c r="J106" s="1493"/>
    </row>
    <row r="107" spans="1:10" ht="21" customHeight="1">
      <c r="A107" s="1493"/>
      <c r="B107" s="1494"/>
      <c r="C107" s="1493"/>
      <c r="D107" s="1493"/>
      <c r="E107" s="1493"/>
      <c r="F107" s="1493"/>
      <c r="G107" s="1495"/>
      <c r="H107" s="1494"/>
      <c r="I107" s="1494"/>
      <c r="J107" s="1493"/>
    </row>
    <row r="108" spans="1:10" ht="21" customHeight="1">
      <c r="A108" s="1493"/>
      <c r="B108" s="1494"/>
      <c r="C108" s="1493"/>
      <c r="D108" s="1493"/>
      <c r="E108" s="1493"/>
      <c r="F108" s="1493"/>
      <c r="G108" s="1495"/>
      <c r="H108" s="1494"/>
      <c r="I108" s="1494"/>
      <c r="J108" s="1493"/>
    </row>
    <row r="109" spans="1:10" ht="21" customHeight="1">
      <c r="A109" s="1493"/>
      <c r="B109" s="1494"/>
      <c r="C109" s="1493"/>
      <c r="D109" s="1493"/>
      <c r="E109" s="1493"/>
      <c r="F109" s="1493"/>
      <c r="G109" s="1495"/>
      <c r="H109" s="1494"/>
      <c r="I109" s="1494"/>
      <c r="J109" s="1493"/>
    </row>
    <row r="110" spans="1:10" ht="21" customHeight="1">
      <c r="A110" s="1493"/>
      <c r="B110" s="1494"/>
      <c r="C110" s="1493"/>
      <c r="D110" s="1493"/>
      <c r="E110" s="1493"/>
      <c r="F110" s="1493"/>
      <c r="G110" s="1495"/>
      <c r="H110" s="1494"/>
      <c r="I110" s="1494"/>
      <c r="J110" s="1493"/>
    </row>
    <row r="111" spans="1:10" ht="21" customHeight="1">
      <c r="A111" s="1493"/>
      <c r="B111" s="1494"/>
      <c r="C111" s="1493"/>
      <c r="D111" s="1493"/>
      <c r="E111" s="1493"/>
      <c r="F111" s="1493"/>
      <c r="G111" s="1495"/>
      <c r="H111" s="1494"/>
      <c r="I111" s="1494"/>
      <c r="J111" s="1493"/>
    </row>
    <row r="112" spans="1:10" ht="21" customHeight="1">
      <c r="A112" s="1493"/>
      <c r="B112" s="1494"/>
      <c r="C112" s="1493"/>
      <c r="D112" s="1493"/>
      <c r="E112" s="1493"/>
      <c r="F112" s="1493"/>
      <c r="G112" s="1495"/>
      <c r="H112" s="1494"/>
      <c r="I112" s="1494"/>
      <c r="J112" s="1493"/>
    </row>
    <row r="113" spans="1:10" ht="21" customHeight="1">
      <c r="A113" s="1493"/>
      <c r="B113" s="1494"/>
      <c r="C113" s="1493"/>
      <c r="D113" s="1493"/>
      <c r="E113" s="1493"/>
      <c r="F113" s="1493"/>
      <c r="G113" s="1495"/>
      <c r="H113" s="1494"/>
      <c r="I113" s="1494"/>
      <c r="J113" s="1493"/>
    </row>
    <row r="114" spans="1:10" ht="21" customHeight="1">
      <c r="A114" s="1493"/>
      <c r="B114" s="1494"/>
      <c r="C114" s="1493"/>
      <c r="D114" s="1493"/>
      <c r="E114" s="1493"/>
      <c r="F114" s="1493"/>
      <c r="G114" s="1495"/>
      <c r="H114" s="1494"/>
      <c r="I114" s="1494"/>
      <c r="J114" s="1493"/>
    </row>
    <row r="115" spans="1:10" ht="21" customHeight="1">
      <c r="A115" s="1493"/>
      <c r="B115" s="1494"/>
      <c r="C115" s="1493"/>
      <c r="D115" s="1493"/>
      <c r="E115" s="1493"/>
      <c r="F115" s="1493"/>
      <c r="G115" s="1495"/>
      <c r="H115" s="1494"/>
      <c r="I115" s="1494"/>
      <c r="J115" s="1493"/>
    </row>
    <row r="116" spans="1:10" ht="21" customHeight="1">
      <c r="A116" s="1493"/>
      <c r="B116" s="1494"/>
      <c r="C116" s="1493"/>
      <c r="D116" s="1493"/>
      <c r="E116" s="1493"/>
      <c r="F116" s="1493"/>
      <c r="G116" s="1495"/>
      <c r="H116" s="1494"/>
      <c r="I116" s="1494"/>
      <c r="J116" s="1493"/>
    </row>
    <row r="117" spans="1:10" ht="21" customHeight="1">
      <c r="A117" s="1493"/>
      <c r="B117" s="1494"/>
      <c r="C117" s="1493"/>
      <c r="D117" s="1493"/>
      <c r="E117" s="1493"/>
      <c r="F117" s="1493"/>
      <c r="G117" s="1495"/>
      <c r="H117" s="1494"/>
      <c r="I117" s="1494"/>
      <c r="J117" s="1493"/>
    </row>
    <row r="118" spans="1:10" ht="21" customHeight="1">
      <c r="A118" s="1493"/>
      <c r="B118" s="1494"/>
      <c r="C118" s="1493"/>
      <c r="D118" s="1493"/>
      <c r="E118" s="1493"/>
      <c r="F118" s="1493"/>
      <c r="G118" s="1495"/>
      <c r="H118" s="1494"/>
      <c r="I118" s="1494"/>
      <c r="J118" s="1493"/>
    </row>
    <row r="119" spans="1:10" ht="21" customHeight="1">
      <c r="A119" s="1493"/>
      <c r="B119" s="1494"/>
      <c r="C119" s="1493"/>
      <c r="D119" s="1493"/>
      <c r="E119" s="1493"/>
      <c r="F119" s="1493"/>
      <c r="G119" s="1495"/>
      <c r="H119" s="1494"/>
      <c r="I119" s="1494"/>
      <c r="J119" s="1493"/>
    </row>
    <row r="120" spans="1:10" ht="21" customHeight="1">
      <c r="A120" s="1493"/>
      <c r="B120" s="1494"/>
      <c r="C120" s="1493"/>
      <c r="D120" s="1493"/>
      <c r="E120" s="1493"/>
      <c r="F120" s="1493"/>
      <c r="G120" s="1495"/>
      <c r="H120" s="1494"/>
      <c r="I120" s="1494"/>
      <c r="J120" s="1493"/>
    </row>
    <row r="121" spans="1:10" ht="21" customHeight="1">
      <c r="A121" s="1493"/>
      <c r="B121" s="1494"/>
      <c r="C121" s="1493"/>
      <c r="D121" s="1493"/>
      <c r="E121" s="1493"/>
      <c r="F121" s="1493"/>
      <c r="G121" s="1495"/>
      <c r="H121" s="1494"/>
      <c r="I121" s="1494"/>
      <c r="J121" s="1493"/>
    </row>
    <row r="122" spans="1:10" ht="21" customHeight="1">
      <c r="A122" s="1493"/>
      <c r="B122" s="1494"/>
      <c r="C122" s="1493"/>
      <c r="D122" s="1493"/>
      <c r="E122" s="1493"/>
      <c r="F122" s="1493"/>
      <c r="G122" s="1495"/>
      <c r="H122" s="1494"/>
      <c r="I122" s="1494"/>
      <c r="J122" s="1493"/>
    </row>
    <row r="123" spans="1:10" ht="21" customHeight="1">
      <c r="A123" s="1493"/>
      <c r="B123" s="1494"/>
      <c r="C123" s="1493"/>
      <c r="D123" s="1493"/>
      <c r="E123" s="1493"/>
      <c r="F123" s="1493"/>
      <c r="G123" s="1495"/>
      <c r="H123" s="1494"/>
      <c r="I123" s="1494"/>
      <c r="J123" s="1493"/>
    </row>
    <row r="124" spans="1:10" ht="21" customHeight="1">
      <c r="A124" s="1493"/>
      <c r="B124" s="1494"/>
      <c r="C124" s="1493"/>
      <c r="D124" s="1493"/>
      <c r="E124" s="1493"/>
      <c r="F124" s="1493"/>
      <c r="G124" s="1495"/>
      <c r="H124" s="1494"/>
      <c r="I124" s="1494"/>
      <c r="J124" s="1493"/>
    </row>
    <row r="125" spans="1:10" ht="21" customHeight="1">
      <c r="A125" s="1493"/>
      <c r="B125" s="1494"/>
      <c r="C125" s="1493"/>
      <c r="D125" s="1493"/>
      <c r="E125" s="1493"/>
      <c r="F125" s="1493"/>
      <c r="G125" s="1495"/>
      <c r="H125" s="1494"/>
      <c r="I125" s="1494"/>
      <c r="J125" s="1493"/>
    </row>
    <row r="126" spans="1:10" ht="21" customHeight="1">
      <c r="A126" s="1493"/>
      <c r="B126" s="1494"/>
      <c r="C126" s="1493"/>
      <c r="D126" s="1493"/>
      <c r="E126" s="1493"/>
      <c r="F126" s="1493"/>
      <c r="G126" s="1495"/>
      <c r="H126" s="1494"/>
      <c r="I126" s="1494"/>
      <c r="J126" s="1493"/>
    </row>
    <row r="127" spans="1:10" ht="21" customHeight="1">
      <c r="A127" s="1493"/>
      <c r="B127" s="1494"/>
      <c r="C127" s="1493"/>
      <c r="D127" s="1493"/>
      <c r="E127" s="1493"/>
      <c r="F127" s="1493"/>
      <c r="G127" s="1495"/>
      <c r="H127" s="1494"/>
      <c r="I127" s="1494"/>
      <c r="J127" s="1493"/>
    </row>
    <row r="128" spans="1:10" ht="21" customHeight="1">
      <c r="A128" s="1493"/>
      <c r="B128" s="1494"/>
      <c r="C128" s="1493"/>
      <c r="D128" s="1493"/>
      <c r="E128" s="1493"/>
      <c r="F128" s="1493"/>
      <c r="G128" s="1495"/>
      <c r="H128" s="1494"/>
      <c r="I128" s="1494"/>
      <c r="J128" s="1493"/>
    </row>
    <row r="129" spans="1:10" ht="21" customHeight="1">
      <c r="A129" s="1493"/>
      <c r="B129" s="1494"/>
      <c r="C129" s="1493"/>
      <c r="D129" s="1493"/>
      <c r="E129" s="1493"/>
      <c r="F129" s="1493"/>
      <c r="G129" s="1495"/>
      <c r="H129" s="1494"/>
      <c r="I129" s="1494"/>
      <c r="J129" s="1493"/>
    </row>
    <row r="130" spans="1:10" ht="21" customHeight="1">
      <c r="A130" s="1493"/>
      <c r="B130" s="1494"/>
      <c r="C130" s="1493"/>
      <c r="D130" s="1493"/>
      <c r="E130" s="1493"/>
      <c r="F130" s="1493"/>
      <c r="G130" s="1495"/>
      <c r="H130" s="1494"/>
      <c r="I130" s="1494"/>
      <c r="J130" s="1493"/>
    </row>
    <row r="131" spans="1:10" ht="21" customHeight="1">
      <c r="A131" s="1493"/>
      <c r="B131" s="1494"/>
      <c r="C131" s="1493"/>
      <c r="D131" s="1493"/>
      <c r="E131" s="1493"/>
      <c r="F131" s="1493"/>
      <c r="G131" s="1495"/>
      <c r="H131" s="1494"/>
      <c r="I131" s="1494"/>
      <c r="J131" s="1493"/>
    </row>
    <row r="132" spans="1:10" ht="21" customHeight="1">
      <c r="A132" s="1493"/>
      <c r="B132" s="1494"/>
      <c r="C132" s="1493"/>
      <c r="D132" s="1493"/>
      <c r="E132" s="1493"/>
      <c r="F132" s="1493"/>
      <c r="G132" s="1495"/>
      <c r="H132" s="1494"/>
      <c r="I132" s="1494"/>
      <c r="J132" s="1493"/>
    </row>
    <row r="133" spans="1:10" ht="21" customHeight="1">
      <c r="A133" s="1493"/>
      <c r="B133" s="1494"/>
      <c r="C133" s="1493"/>
      <c r="D133" s="1493"/>
      <c r="E133" s="1493"/>
      <c r="F133" s="1493"/>
      <c r="G133" s="1495"/>
      <c r="H133" s="1494"/>
      <c r="I133" s="1494"/>
      <c r="J133" s="1493"/>
    </row>
    <row r="134" spans="1:10" ht="21" customHeight="1">
      <c r="A134" s="1493"/>
      <c r="B134" s="1494"/>
      <c r="C134" s="1493"/>
      <c r="D134" s="1493"/>
      <c r="E134" s="1493"/>
      <c r="F134" s="1493"/>
      <c r="G134" s="1495"/>
      <c r="H134" s="1494"/>
      <c r="I134" s="1494"/>
      <c r="J134" s="1493"/>
    </row>
    <row r="135" spans="1:10" ht="21" customHeight="1">
      <c r="A135" s="1493"/>
      <c r="B135" s="1494"/>
      <c r="C135" s="1493"/>
      <c r="D135" s="1493"/>
      <c r="E135" s="1493"/>
      <c r="F135" s="1493"/>
      <c r="G135" s="1495"/>
      <c r="H135" s="1494"/>
      <c r="I135" s="1494"/>
      <c r="J135" s="1493"/>
    </row>
    <row r="136" spans="1:10" ht="21" customHeight="1">
      <c r="A136" s="1493"/>
      <c r="B136" s="1494"/>
      <c r="C136" s="1493"/>
      <c r="D136" s="1493"/>
      <c r="E136" s="1493"/>
      <c r="F136" s="1493"/>
      <c r="G136" s="1495"/>
      <c r="H136" s="1494"/>
      <c r="I136" s="1494"/>
      <c r="J136" s="1493"/>
    </row>
    <row r="137" spans="1:10" ht="21" customHeight="1">
      <c r="A137" s="1493"/>
      <c r="B137" s="1494"/>
      <c r="C137" s="1493"/>
      <c r="D137" s="1493"/>
      <c r="E137" s="1493"/>
      <c r="F137" s="1493"/>
      <c r="G137" s="1495"/>
      <c r="H137" s="1494"/>
      <c r="I137" s="1494"/>
      <c r="J137" s="1493"/>
    </row>
    <row r="138" spans="1:10" ht="21" customHeight="1">
      <c r="A138" s="1493"/>
      <c r="B138" s="1494"/>
      <c r="C138" s="1493"/>
      <c r="D138" s="1493"/>
      <c r="E138" s="1493"/>
      <c r="F138" s="1493"/>
      <c r="G138" s="1495"/>
      <c r="H138" s="1494"/>
      <c r="I138" s="1494"/>
      <c r="J138" s="1493"/>
    </row>
    <row r="139" spans="1:10" ht="21" customHeight="1">
      <c r="A139" s="1493"/>
      <c r="B139" s="1494"/>
      <c r="C139" s="1493"/>
      <c r="D139" s="1493"/>
      <c r="E139" s="1493"/>
      <c r="F139" s="1493"/>
      <c r="G139" s="1495"/>
      <c r="H139" s="1494"/>
      <c r="I139" s="1494"/>
      <c r="J139" s="1493"/>
    </row>
    <row r="140" spans="1:10" ht="21" customHeight="1">
      <c r="A140" s="1493"/>
      <c r="B140" s="1494"/>
      <c r="C140" s="1493"/>
      <c r="D140" s="1493"/>
      <c r="E140" s="1493"/>
      <c r="F140" s="1493"/>
      <c r="G140" s="1495"/>
      <c r="H140" s="1494"/>
      <c r="I140" s="1494"/>
      <c r="J140" s="1493"/>
    </row>
    <row r="141" spans="1:10" ht="21" customHeight="1">
      <c r="A141" s="1493"/>
      <c r="B141" s="1494"/>
      <c r="C141" s="1493"/>
      <c r="D141" s="1493"/>
      <c r="E141" s="1493"/>
      <c r="F141" s="1493"/>
      <c r="G141" s="1495"/>
      <c r="H141" s="1494"/>
      <c r="I141" s="1494"/>
      <c r="J141" s="1493"/>
    </row>
    <row r="142" spans="1:10" ht="21" customHeight="1">
      <c r="A142" s="1493"/>
      <c r="B142" s="1494"/>
      <c r="C142" s="1493"/>
      <c r="D142" s="1493"/>
      <c r="E142" s="1493"/>
      <c r="F142" s="1493"/>
      <c r="G142" s="1495"/>
      <c r="H142" s="1494"/>
      <c r="I142" s="1494"/>
      <c r="J142" s="1493"/>
    </row>
    <row r="143" spans="1:10" ht="21" customHeight="1">
      <c r="A143" s="1493"/>
      <c r="B143" s="1494"/>
      <c r="C143" s="1493"/>
      <c r="D143" s="1493"/>
      <c r="E143" s="1493"/>
      <c r="F143" s="1493"/>
      <c r="G143" s="1495"/>
      <c r="H143" s="1494"/>
      <c r="I143" s="1494"/>
      <c r="J143" s="1493"/>
    </row>
    <row r="144" spans="1:10" ht="21" customHeight="1">
      <c r="A144" s="1493"/>
      <c r="B144" s="1494"/>
      <c r="C144" s="1493"/>
      <c r="D144" s="1493"/>
      <c r="E144" s="1493"/>
      <c r="F144" s="1493"/>
      <c r="G144" s="1495"/>
      <c r="H144" s="1494"/>
      <c r="I144" s="1494"/>
      <c r="J144" s="1493"/>
    </row>
    <row r="145" spans="1:10" ht="21" customHeight="1">
      <c r="A145" s="1493"/>
      <c r="B145" s="1494"/>
      <c r="C145" s="1493"/>
      <c r="D145" s="1493"/>
      <c r="E145" s="1493"/>
      <c r="F145" s="1493"/>
      <c r="G145" s="1495"/>
      <c r="H145" s="1494"/>
      <c r="I145" s="1494"/>
      <c r="J145" s="1493"/>
    </row>
    <row r="146" spans="1:10" ht="21" customHeight="1">
      <c r="A146" s="1493"/>
      <c r="B146" s="1494"/>
      <c r="C146" s="1493"/>
      <c r="D146" s="1493"/>
      <c r="E146" s="1493"/>
      <c r="F146" s="1493"/>
      <c r="G146" s="1495"/>
      <c r="H146" s="1494"/>
      <c r="I146" s="1494"/>
      <c r="J146" s="1493"/>
    </row>
    <row r="147" spans="1:10" ht="21" customHeight="1">
      <c r="A147" s="1493"/>
      <c r="B147" s="1494"/>
      <c r="C147" s="1493"/>
      <c r="D147" s="1493"/>
      <c r="E147" s="1493"/>
      <c r="F147" s="1493"/>
      <c r="G147" s="1495"/>
      <c r="H147" s="1494"/>
      <c r="I147" s="1494"/>
      <c r="J147" s="1493"/>
    </row>
    <row r="148" spans="1:10" ht="21" customHeight="1">
      <c r="A148" s="1493"/>
      <c r="B148" s="1494"/>
      <c r="C148" s="1493"/>
      <c r="D148" s="1493"/>
      <c r="E148" s="1493"/>
      <c r="F148" s="1493"/>
      <c r="G148" s="1495"/>
      <c r="H148" s="1494"/>
      <c r="I148" s="1494"/>
      <c r="J148" s="1493"/>
    </row>
    <row r="149" spans="1:10" ht="21" customHeight="1">
      <c r="A149" s="1493"/>
      <c r="B149" s="1494"/>
      <c r="C149" s="1493"/>
      <c r="D149" s="1493"/>
      <c r="E149" s="1493"/>
      <c r="F149" s="1493"/>
      <c r="G149" s="1495"/>
      <c r="H149" s="1494"/>
      <c r="I149" s="1494"/>
      <c r="J149" s="1493"/>
    </row>
    <row r="150" spans="1:10" ht="21" customHeight="1">
      <c r="A150" s="1493"/>
      <c r="B150" s="1494"/>
      <c r="C150" s="1493"/>
      <c r="D150" s="1493"/>
      <c r="E150" s="1493"/>
      <c r="F150" s="1493"/>
      <c r="G150" s="1495"/>
      <c r="H150" s="1494"/>
      <c r="I150" s="1494"/>
      <c r="J150" s="1493"/>
    </row>
    <row r="151" spans="1:10" ht="21" customHeight="1">
      <c r="A151" s="1493"/>
      <c r="B151" s="1494"/>
      <c r="C151" s="1493"/>
      <c r="D151" s="1493"/>
      <c r="E151" s="1493"/>
      <c r="F151" s="1493"/>
      <c r="G151" s="1495"/>
      <c r="H151" s="1494"/>
      <c r="I151" s="1494"/>
      <c r="J151" s="1493"/>
    </row>
    <row r="152" spans="1:10" ht="21" customHeight="1">
      <c r="A152" s="1493"/>
      <c r="B152" s="1494"/>
      <c r="C152" s="1493"/>
      <c r="D152" s="1493"/>
      <c r="E152" s="1493"/>
      <c r="F152" s="1493"/>
      <c r="G152" s="1495"/>
      <c r="H152" s="1494"/>
      <c r="I152" s="1494"/>
      <c r="J152" s="1493"/>
    </row>
    <row r="153" spans="1:10" ht="21" customHeight="1">
      <c r="A153" s="1493"/>
      <c r="B153" s="1494"/>
      <c r="C153" s="1493"/>
      <c r="D153" s="1493"/>
      <c r="E153" s="1493"/>
      <c r="F153" s="1493"/>
      <c r="G153" s="1495"/>
      <c r="H153" s="1494"/>
      <c r="I153" s="1494"/>
      <c r="J153" s="1493"/>
    </row>
    <row r="154" spans="1:10" ht="21" customHeight="1">
      <c r="A154" s="1493"/>
      <c r="B154" s="1494"/>
      <c r="C154" s="1493"/>
      <c r="D154" s="1493"/>
      <c r="E154" s="1493"/>
      <c r="F154" s="1493"/>
      <c r="G154" s="1495"/>
      <c r="H154" s="1494"/>
      <c r="I154" s="1494"/>
      <c r="J154" s="1493"/>
    </row>
    <row r="155" spans="1:10" ht="21" customHeight="1">
      <c r="A155" s="1493"/>
      <c r="B155" s="1494"/>
      <c r="C155" s="1493"/>
      <c r="D155" s="1493"/>
      <c r="E155" s="1493"/>
      <c r="F155" s="1493"/>
      <c r="G155" s="1495"/>
      <c r="H155" s="1494"/>
      <c r="I155" s="1494"/>
      <c r="J155" s="1493"/>
    </row>
    <row r="156" spans="1:10" ht="21" customHeight="1">
      <c r="A156" s="1493"/>
      <c r="B156" s="1494"/>
      <c r="C156" s="1493"/>
      <c r="D156" s="1493"/>
      <c r="E156" s="1493"/>
      <c r="F156" s="1493"/>
      <c r="G156" s="1495"/>
      <c r="H156" s="1494"/>
      <c r="I156" s="1494"/>
      <c r="J156" s="1493"/>
    </row>
    <row r="157" spans="1:10" ht="21" customHeight="1">
      <c r="A157" s="1493"/>
      <c r="B157" s="1494"/>
      <c r="C157" s="1493"/>
      <c r="D157" s="1493"/>
      <c r="E157" s="1493"/>
      <c r="F157" s="1493"/>
      <c r="G157" s="1495"/>
      <c r="H157" s="1494"/>
      <c r="I157" s="1494"/>
      <c r="J157" s="1493"/>
    </row>
    <row r="158" spans="1:10" ht="21" customHeight="1">
      <c r="A158" s="1493"/>
      <c r="B158" s="1494"/>
      <c r="C158" s="1493"/>
      <c r="D158" s="1493"/>
      <c r="E158" s="1493"/>
      <c r="F158" s="1493"/>
      <c r="G158" s="1495"/>
      <c r="H158" s="1494"/>
      <c r="I158" s="1494"/>
      <c r="J158" s="1493"/>
    </row>
    <row r="159" spans="1:10" ht="21" customHeight="1">
      <c r="A159" s="1493"/>
      <c r="B159" s="1494"/>
      <c r="C159" s="1493"/>
      <c r="D159" s="1493"/>
      <c r="E159" s="1493"/>
      <c r="F159" s="1493"/>
      <c r="G159" s="1495"/>
      <c r="H159" s="1494"/>
      <c r="I159" s="1494"/>
      <c r="J159" s="1493"/>
    </row>
    <row r="160" spans="1:10" ht="21" customHeight="1">
      <c r="A160" s="1493"/>
      <c r="B160" s="1494"/>
      <c r="C160" s="1493"/>
      <c r="D160" s="1493"/>
      <c r="E160" s="1493"/>
      <c r="F160" s="1493"/>
      <c r="G160" s="1495"/>
      <c r="H160" s="1494"/>
      <c r="I160" s="1494"/>
      <c r="J160" s="1493"/>
    </row>
    <row r="161" spans="1:10" ht="21" customHeight="1">
      <c r="A161" s="1493"/>
      <c r="B161" s="1494"/>
      <c r="C161" s="1493"/>
      <c r="D161" s="1493"/>
      <c r="E161" s="1493"/>
      <c r="F161" s="1493"/>
      <c r="G161" s="1495"/>
      <c r="H161" s="1494"/>
      <c r="I161" s="1494"/>
      <c r="J161" s="1493"/>
    </row>
    <row r="162" spans="1:10" ht="21" customHeight="1">
      <c r="A162" s="1493"/>
      <c r="B162" s="1494"/>
      <c r="C162" s="1493"/>
      <c r="D162" s="1493"/>
      <c r="E162" s="1493"/>
      <c r="F162" s="1493"/>
      <c r="G162" s="1495"/>
      <c r="H162" s="1494"/>
      <c r="I162" s="1494"/>
      <c r="J162" s="1493"/>
    </row>
    <row r="163" spans="1:10" ht="21" customHeight="1">
      <c r="A163" s="1493"/>
      <c r="B163" s="1494"/>
      <c r="C163" s="1493"/>
      <c r="D163" s="1493"/>
      <c r="E163" s="1493"/>
      <c r="F163" s="1493"/>
      <c r="G163" s="1495"/>
      <c r="H163" s="1494"/>
      <c r="I163" s="1494"/>
      <c r="J163" s="1493"/>
    </row>
    <row r="164" spans="1:10" ht="21" customHeight="1">
      <c r="A164" s="1493"/>
      <c r="B164" s="1494"/>
      <c r="C164" s="1493"/>
      <c r="D164" s="1493"/>
      <c r="E164" s="1493"/>
      <c r="F164" s="1493"/>
      <c r="G164" s="1495"/>
      <c r="H164" s="1494"/>
      <c r="I164" s="1494"/>
      <c r="J164" s="1493"/>
    </row>
    <row r="165" spans="1:10" ht="21" customHeight="1">
      <c r="A165" s="1493"/>
      <c r="B165" s="1494"/>
      <c r="C165" s="1493"/>
      <c r="D165" s="1493"/>
      <c r="E165" s="1493"/>
      <c r="F165" s="1493"/>
      <c r="G165" s="1495"/>
      <c r="H165" s="1494"/>
      <c r="I165" s="1494"/>
      <c r="J165" s="1493"/>
    </row>
    <row r="166" spans="1:10" ht="21" customHeight="1">
      <c r="A166" s="1493"/>
      <c r="B166" s="1494"/>
      <c r="C166" s="1493"/>
      <c r="D166" s="1493"/>
      <c r="E166" s="1493"/>
      <c r="F166" s="1493"/>
      <c r="G166" s="1495"/>
      <c r="H166" s="1494"/>
      <c r="I166" s="1494"/>
      <c r="J166" s="1493"/>
    </row>
    <row r="167" spans="1:10" ht="21" customHeight="1">
      <c r="A167" s="1493"/>
      <c r="B167" s="1494"/>
      <c r="C167" s="1493"/>
      <c r="D167" s="1493"/>
      <c r="E167" s="1493"/>
      <c r="F167" s="1493"/>
      <c r="G167" s="1495"/>
      <c r="H167" s="1494"/>
      <c r="I167" s="1494"/>
      <c r="J167" s="1493"/>
    </row>
    <row r="168" spans="1:10" ht="21" customHeight="1">
      <c r="A168" s="1493"/>
      <c r="B168" s="1494"/>
      <c r="C168" s="1493"/>
      <c r="D168" s="1493"/>
      <c r="E168" s="1493"/>
      <c r="F168" s="1493"/>
      <c r="G168" s="1495"/>
      <c r="H168" s="1494"/>
      <c r="I168" s="1494"/>
      <c r="J168" s="1493"/>
    </row>
    <row r="169" spans="1:10" ht="21" customHeight="1">
      <c r="A169" s="1493"/>
      <c r="B169" s="1494"/>
      <c r="C169" s="1493"/>
      <c r="D169" s="1493"/>
      <c r="E169" s="1493"/>
      <c r="F169" s="1493"/>
      <c r="G169" s="1495"/>
      <c r="H169" s="1494"/>
      <c r="I169" s="1494"/>
      <c r="J169" s="1493"/>
    </row>
    <row r="170" spans="1:10" ht="21" customHeight="1">
      <c r="A170" s="1493"/>
      <c r="B170" s="1494"/>
      <c r="C170" s="1493"/>
      <c r="D170" s="1493"/>
      <c r="E170" s="1493"/>
      <c r="F170" s="1493"/>
      <c r="G170" s="1495"/>
      <c r="H170" s="1494"/>
      <c r="I170" s="1494"/>
      <c r="J170" s="1493"/>
    </row>
    <row r="171" spans="1:10" ht="21" customHeight="1">
      <c r="A171" s="1493"/>
      <c r="B171" s="1494"/>
      <c r="C171" s="1493"/>
      <c r="D171" s="1493"/>
      <c r="E171" s="1493"/>
      <c r="F171" s="1493"/>
      <c r="G171" s="1495"/>
      <c r="H171" s="1494"/>
      <c r="I171" s="1494"/>
      <c r="J171" s="1493"/>
    </row>
    <row r="172" spans="1:10" ht="21" customHeight="1">
      <c r="A172" s="1493"/>
      <c r="B172" s="1494"/>
      <c r="C172" s="1493"/>
      <c r="D172" s="1493"/>
      <c r="E172" s="1493"/>
      <c r="F172" s="1493"/>
      <c r="G172" s="1495"/>
      <c r="H172" s="1494"/>
      <c r="I172" s="1494"/>
      <c r="J172" s="1493"/>
    </row>
    <row r="173" spans="1:10" ht="21" customHeight="1">
      <c r="A173" s="1493"/>
      <c r="B173" s="1494"/>
      <c r="C173" s="1493"/>
      <c r="D173" s="1493"/>
      <c r="E173" s="1493"/>
      <c r="F173" s="1493"/>
      <c r="G173" s="1495"/>
      <c r="H173" s="1494"/>
      <c r="I173" s="1494"/>
      <c r="J173" s="1493"/>
    </row>
    <row r="174" spans="1:10" ht="21" customHeight="1">
      <c r="A174" s="1493"/>
      <c r="B174" s="1494"/>
      <c r="C174" s="1493"/>
      <c r="D174" s="1493"/>
      <c r="E174" s="1493"/>
      <c r="F174" s="1493"/>
      <c r="G174" s="1495"/>
      <c r="H174" s="1494"/>
      <c r="I174" s="1494"/>
      <c r="J174" s="1493"/>
    </row>
    <row r="175" spans="1:10" ht="21" customHeight="1">
      <c r="A175" s="1493"/>
      <c r="B175" s="1494"/>
      <c r="C175" s="1493"/>
      <c r="D175" s="1493"/>
      <c r="E175" s="1493"/>
      <c r="F175" s="1493"/>
      <c r="G175" s="1495"/>
      <c r="H175" s="1494"/>
      <c r="I175" s="1494"/>
      <c r="J175" s="1493"/>
    </row>
    <row r="176" spans="1:10" ht="21" customHeight="1">
      <c r="A176" s="1493"/>
      <c r="B176" s="1494"/>
      <c r="C176" s="1493"/>
      <c r="D176" s="1493"/>
      <c r="E176" s="1493"/>
      <c r="F176" s="1493"/>
      <c r="G176" s="1495"/>
      <c r="H176" s="1494"/>
      <c r="I176" s="1494"/>
      <c r="J176" s="1493"/>
    </row>
    <row r="177" spans="1:10" ht="21" customHeight="1">
      <c r="A177" s="1493"/>
      <c r="B177" s="1494"/>
      <c r="C177" s="1493"/>
      <c r="D177" s="1493"/>
      <c r="E177" s="1493"/>
      <c r="F177" s="1493"/>
      <c r="G177" s="1495"/>
      <c r="H177" s="1494"/>
      <c r="I177" s="1494"/>
      <c r="J177" s="1493"/>
    </row>
    <row r="178" spans="1:10" ht="21" customHeight="1">
      <c r="A178" s="1493"/>
      <c r="B178" s="1494"/>
      <c r="C178" s="1493"/>
      <c r="D178" s="1493"/>
      <c r="E178" s="1493"/>
      <c r="F178" s="1493"/>
      <c r="G178" s="1495"/>
      <c r="H178" s="1494"/>
      <c r="I178" s="1494"/>
      <c r="J178" s="1493"/>
    </row>
    <row r="179" spans="1:10" ht="21" customHeight="1">
      <c r="A179" s="1493"/>
      <c r="B179" s="1494"/>
      <c r="C179" s="1493"/>
      <c r="D179" s="1493"/>
      <c r="E179" s="1493"/>
      <c r="F179" s="1493"/>
      <c r="G179" s="1495"/>
      <c r="H179" s="1494"/>
      <c r="I179" s="1494"/>
      <c r="J179" s="1493"/>
    </row>
    <row r="180" spans="1:10" ht="21" customHeight="1">
      <c r="A180" s="1493"/>
      <c r="B180" s="1494"/>
      <c r="C180" s="1493"/>
      <c r="D180" s="1493"/>
      <c r="E180" s="1493"/>
      <c r="F180" s="1493"/>
      <c r="G180" s="1495"/>
      <c r="H180" s="1494"/>
      <c r="I180" s="1494"/>
      <c r="J180" s="1493"/>
    </row>
    <row r="181" spans="1:10" ht="21" customHeight="1">
      <c r="A181" s="1493"/>
      <c r="B181" s="1494"/>
      <c r="C181" s="1493"/>
      <c r="D181" s="1493"/>
      <c r="E181" s="1493"/>
      <c r="F181" s="1493"/>
      <c r="G181" s="1495"/>
      <c r="H181" s="1494"/>
      <c r="I181" s="1494"/>
      <c r="J181" s="1493"/>
    </row>
    <row r="182" spans="1:10" ht="21" customHeight="1">
      <c r="A182" s="1493"/>
      <c r="B182" s="1494"/>
      <c r="C182" s="1493"/>
      <c r="D182" s="1493"/>
      <c r="E182" s="1493"/>
      <c r="F182" s="1493"/>
      <c r="G182" s="1495"/>
      <c r="H182" s="1494"/>
      <c r="I182" s="1494"/>
      <c r="J182" s="1493"/>
    </row>
    <row r="183" spans="1:10" ht="21" customHeight="1">
      <c r="A183" s="1493"/>
      <c r="B183" s="1494"/>
      <c r="C183" s="1493"/>
      <c r="D183" s="1493"/>
      <c r="E183" s="1493"/>
      <c r="F183" s="1493"/>
      <c r="G183" s="1495"/>
      <c r="H183" s="1494"/>
      <c r="I183" s="1494"/>
      <c r="J183" s="1493"/>
    </row>
    <row r="184" spans="1:10" ht="21" customHeight="1">
      <c r="A184" s="1493"/>
      <c r="B184" s="1494"/>
      <c r="C184" s="1493"/>
      <c r="D184" s="1493"/>
      <c r="E184" s="1493"/>
      <c r="F184" s="1493"/>
      <c r="G184" s="1495"/>
      <c r="H184" s="1494"/>
      <c r="I184" s="1494"/>
      <c r="J184" s="1493"/>
    </row>
    <row r="185" spans="1:10" ht="21" customHeight="1">
      <c r="A185" s="1493"/>
      <c r="B185" s="1494"/>
      <c r="C185" s="1493"/>
      <c r="D185" s="1493"/>
      <c r="E185" s="1493"/>
      <c r="F185" s="1493"/>
      <c r="G185" s="1495"/>
      <c r="H185" s="1494"/>
      <c r="I185" s="1494"/>
      <c r="J185" s="1493"/>
    </row>
    <row r="186" spans="1:10" ht="21" customHeight="1">
      <c r="A186" s="1493"/>
      <c r="B186" s="1494"/>
      <c r="C186" s="1493"/>
      <c r="D186" s="1493"/>
      <c r="E186" s="1493"/>
      <c r="F186" s="1493"/>
      <c r="G186" s="1495"/>
      <c r="H186" s="1494"/>
      <c r="I186" s="1494"/>
      <c r="J186" s="1493"/>
    </row>
    <row r="187" spans="1:10" ht="21" customHeight="1">
      <c r="A187" s="1493"/>
      <c r="B187" s="1494"/>
      <c r="C187" s="1493"/>
      <c r="D187" s="1493"/>
      <c r="E187" s="1493"/>
      <c r="F187" s="1493"/>
      <c r="G187" s="1495"/>
      <c r="H187" s="1494"/>
      <c r="I187" s="1494"/>
      <c r="J187" s="1493"/>
    </row>
    <row r="188" spans="1:10" ht="21" customHeight="1">
      <c r="A188" s="1493"/>
      <c r="B188" s="1494"/>
      <c r="C188" s="1493"/>
      <c r="D188" s="1493"/>
      <c r="E188" s="1493"/>
      <c r="F188" s="1493"/>
      <c r="G188" s="1495"/>
      <c r="H188" s="1494"/>
      <c r="I188" s="1494"/>
      <c r="J188" s="1493"/>
    </row>
    <row r="189" spans="1:10" ht="21" customHeight="1">
      <c r="A189" s="1493"/>
      <c r="B189" s="1494"/>
      <c r="C189" s="1493"/>
      <c r="D189" s="1493"/>
      <c r="E189" s="1493"/>
      <c r="F189" s="1493"/>
      <c r="G189" s="1495"/>
      <c r="H189" s="1494"/>
      <c r="I189" s="1494"/>
      <c r="J189" s="1493"/>
    </row>
    <row r="190" spans="1:10" ht="21" customHeight="1">
      <c r="A190" s="1493"/>
      <c r="B190" s="1494"/>
      <c r="C190" s="1493"/>
      <c r="D190" s="1493"/>
      <c r="E190" s="1493"/>
      <c r="F190" s="1493"/>
      <c r="G190" s="1495"/>
      <c r="H190" s="1494"/>
      <c r="I190" s="1494"/>
      <c r="J190" s="1493"/>
    </row>
    <row r="191" spans="1:10" ht="21" customHeight="1">
      <c r="A191" s="1493"/>
      <c r="B191" s="1494"/>
      <c r="C191" s="1493"/>
      <c r="D191" s="1493"/>
      <c r="E191" s="1493"/>
      <c r="F191" s="1493"/>
      <c r="G191" s="1495"/>
      <c r="H191" s="1494"/>
      <c r="I191" s="1494"/>
      <c r="J191" s="1493"/>
    </row>
    <row r="192" spans="1:10" ht="21" customHeight="1">
      <c r="A192" s="1493"/>
      <c r="B192" s="1494"/>
      <c r="C192" s="1493"/>
      <c r="D192" s="1493"/>
      <c r="E192" s="1493"/>
      <c r="F192" s="1493"/>
      <c r="G192" s="1495"/>
      <c r="H192" s="1494"/>
      <c r="I192" s="1494"/>
      <c r="J192" s="1493"/>
    </row>
    <row r="193" spans="1:10" ht="21" customHeight="1">
      <c r="A193" s="1493"/>
      <c r="B193" s="1494"/>
      <c r="C193" s="1493"/>
      <c r="D193" s="1493"/>
      <c r="E193" s="1493"/>
      <c r="F193" s="1493"/>
      <c r="G193" s="1495"/>
      <c r="H193" s="1494"/>
      <c r="I193" s="1494"/>
      <c r="J193" s="1493"/>
    </row>
    <row r="194" spans="1:10" ht="21" customHeight="1">
      <c r="A194" s="1493"/>
      <c r="B194" s="1494"/>
      <c r="C194" s="1493"/>
      <c r="D194" s="1493"/>
      <c r="E194" s="1493"/>
      <c r="F194" s="1493"/>
      <c r="G194" s="1495"/>
      <c r="H194" s="1494"/>
      <c r="I194" s="1494"/>
      <c r="J194" s="1493"/>
    </row>
    <row r="195" spans="1:10" ht="21" customHeight="1">
      <c r="A195" s="1493"/>
      <c r="B195" s="1494"/>
      <c r="C195" s="1493"/>
      <c r="D195" s="1493"/>
      <c r="E195" s="1493"/>
      <c r="F195" s="1493"/>
      <c r="G195" s="1495"/>
      <c r="H195" s="1494"/>
      <c r="I195" s="1494"/>
      <c r="J195" s="1493"/>
    </row>
    <row r="196" spans="1:10" ht="21" customHeight="1">
      <c r="A196" s="1493"/>
      <c r="B196" s="1494"/>
      <c r="C196" s="1493"/>
      <c r="D196" s="1493"/>
      <c r="E196" s="1493"/>
      <c r="F196" s="1493"/>
      <c r="G196" s="1495"/>
      <c r="H196" s="1494"/>
      <c r="I196" s="1494"/>
      <c r="J196" s="1493"/>
    </row>
    <row r="197" spans="1:10" ht="21" customHeight="1">
      <c r="A197" s="1493"/>
      <c r="B197" s="1494"/>
      <c r="C197" s="1493"/>
      <c r="D197" s="1493"/>
      <c r="E197" s="1493"/>
      <c r="F197" s="1493"/>
      <c r="G197" s="1495"/>
      <c r="H197" s="1494"/>
      <c r="I197" s="1494"/>
      <c r="J197" s="1493"/>
    </row>
    <row r="198" spans="1:10" ht="21" customHeight="1">
      <c r="A198" s="1493"/>
      <c r="B198" s="1494"/>
      <c r="C198" s="1493"/>
      <c r="D198" s="1493"/>
      <c r="E198" s="1493"/>
      <c r="F198" s="1493"/>
      <c r="G198" s="1495"/>
      <c r="H198" s="1494"/>
      <c r="I198" s="1494"/>
      <c r="J198" s="1493"/>
    </row>
    <row r="199" spans="1:10" ht="21" customHeight="1">
      <c r="A199" s="1493"/>
      <c r="B199" s="1494"/>
      <c r="C199" s="1493"/>
      <c r="D199" s="1493"/>
      <c r="E199" s="1493"/>
      <c r="F199" s="1493"/>
      <c r="G199" s="1495"/>
      <c r="H199" s="1494"/>
      <c r="I199" s="1494"/>
      <c r="J199" s="1493"/>
    </row>
    <row r="200" spans="1:10" ht="21" customHeight="1">
      <c r="A200" s="1493"/>
      <c r="B200" s="1494"/>
      <c r="C200" s="1493"/>
      <c r="D200" s="1493"/>
      <c r="E200" s="1493"/>
      <c r="F200" s="1493"/>
      <c r="G200" s="1495"/>
      <c r="H200" s="1494"/>
      <c r="I200" s="1494"/>
      <c r="J200" s="1493"/>
    </row>
    <row r="201" spans="1:10" ht="21" customHeight="1">
      <c r="A201" s="1493"/>
      <c r="B201" s="1494"/>
      <c r="C201" s="1493"/>
      <c r="D201" s="1493"/>
      <c r="E201" s="1493"/>
      <c r="F201" s="1493"/>
      <c r="G201" s="1495"/>
      <c r="H201" s="1494"/>
      <c r="I201" s="1494"/>
      <c r="J201" s="1493"/>
    </row>
    <row r="202" spans="1:10" ht="21" customHeight="1">
      <c r="A202" s="1493"/>
      <c r="B202" s="1494"/>
      <c r="C202" s="1493"/>
      <c r="D202" s="1493"/>
      <c r="E202" s="1493"/>
      <c r="F202" s="1493"/>
      <c r="G202" s="1495"/>
      <c r="H202" s="1494"/>
      <c r="I202" s="1494"/>
      <c r="J202" s="1493"/>
    </row>
    <row r="203" spans="1:10" ht="21" customHeight="1">
      <c r="A203" s="1493"/>
      <c r="B203" s="1494"/>
      <c r="C203" s="1493"/>
      <c r="D203" s="1493"/>
      <c r="E203" s="1493"/>
      <c r="F203" s="1493"/>
      <c r="G203" s="1495"/>
      <c r="H203" s="1494"/>
      <c r="I203" s="1494"/>
      <c r="J203" s="1493"/>
    </row>
    <row r="204" spans="1:10" ht="21" customHeight="1">
      <c r="A204" s="1493"/>
      <c r="B204" s="1494"/>
      <c r="C204" s="1493"/>
      <c r="D204" s="1493"/>
      <c r="E204" s="1493"/>
      <c r="F204" s="1493"/>
      <c r="G204" s="1495"/>
      <c r="H204" s="1494"/>
      <c r="I204" s="1494"/>
      <c r="J204" s="1493"/>
    </row>
    <row r="205" spans="1:10" ht="21" customHeight="1">
      <c r="A205" s="1493"/>
      <c r="B205" s="1494"/>
      <c r="C205" s="1493"/>
      <c r="D205" s="1493"/>
      <c r="E205" s="1493"/>
      <c r="F205" s="1493"/>
      <c r="G205" s="1495"/>
      <c r="H205" s="1494"/>
      <c r="I205" s="1494"/>
      <c r="J205" s="1493"/>
    </row>
    <row r="206" spans="1:10" ht="21" customHeight="1">
      <c r="A206" s="1493"/>
      <c r="B206" s="1494"/>
      <c r="C206" s="1493"/>
      <c r="D206" s="1493"/>
      <c r="E206" s="1493"/>
      <c r="F206" s="1493"/>
      <c r="G206" s="1495"/>
      <c r="H206" s="1494"/>
      <c r="I206" s="1494"/>
      <c r="J206" s="1493"/>
    </row>
    <row r="207" spans="1:10" ht="21" customHeight="1">
      <c r="A207" s="1493"/>
      <c r="B207" s="1494"/>
      <c r="C207" s="1493"/>
      <c r="D207" s="1493"/>
      <c r="E207" s="1493"/>
      <c r="F207" s="1493"/>
      <c r="G207" s="1495"/>
      <c r="H207" s="1494"/>
      <c r="I207" s="1494"/>
      <c r="J207" s="1493"/>
    </row>
    <row r="208" spans="1:10" ht="21" customHeight="1">
      <c r="A208" s="1493"/>
      <c r="B208" s="1494"/>
      <c r="C208" s="1493"/>
      <c r="D208" s="1493"/>
      <c r="E208" s="1493"/>
      <c r="F208" s="1493"/>
      <c r="G208" s="1495"/>
      <c r="H208" s="1494"/>
      <c r="I208" s="1494"/>
      <c r="J208" s="1493"/>
    </row>
    <row r="209" spans="1:10" ht="21" customHeight="1">
      <c r="A209" s="1493"/>
      <c r="B209" s="1494"/>
      <c r="C209" s="1493"/>
      <c r="D209" s="1493"/>
      <c r="E209" s="1493"/>
      <c r="F209" s="1493"/>
      <c r="G209" s="1495"/>
      <c r="H209" s="1494"/>
      <c r="I209" s="1494"/>
      <c r="J209" s="1493"/>
    </row>
    <row r="210" spans="1:10" ht="21" customHeight="1">
      <c r="A210" s="1493"/>
      <c r="B210" s="1494"/>
      <c r="C210" s="1493"/>
      <c r="D210" s="1493"/>
      <c r="E210" s="1493"/>
      <c r="F210" s="1493"/>
      <c r="G210" s="1495"/>
      <c r="H210" s="1494"/>
      <c r="I210" s="1494"/>
      <c r="J210" s="1493"/>
    </row>
    <row r="211" spans="1:10" ht="21" customHeight="1">
      <c r="A211" s="1493"/>
      <c r="B211" s="1494"/>
      <c r="C211" s="1493"/>
      <c r="D211" s="1493"/>
      <c r="E211" s="1493"/>
      <c r="F211" s="1493"/>
      <c r="G211" s="1495"/>
      <c r="H211" s="1494"/>
      <c r="I211" s="1494"/>
      <c r="J211" s="1493"/>
    </row>
    <row r="212" spans="1:10" ht="21" customHeight="1">
      <c r="A212" s="1493"/>
      <c r="B212" s="1494"/>
      <c r="C212" s="1493"/>
      <c r="D212" s="1493"/>
      <c r="E212" s="1493"/>
      <c r="F212" s="1493"/>
      <c r="G212" s="1495"/>
      <c r="H212" s="1494"/>
      <c r="I212" s="1494"/>
      <c r="J212" s="1493"/>
    </row>
    <row r="213" spans="1:10" ht="21" customHeight="1">
      <c r="A213" s="1493"/>
      <c r="B213" s="1494"/>
      <c r="C213" s="1493"/>
      <c r="D213" s="1493"/>
      <c r="E213" s="1493"/>
      <c r="F213" s="1493"/>
      <c r="G213" s="1495"/>
      <c r="H213" s="1494"/>
      <c r="I213" s="1494"/>
      <c r="J213" s="1493"/>
    </row>
    <row r="214" spans="1:10" ht="21" customHeight="1">
      <c r="A214" s="1493"/>
      <c r="B214" s="1494"/>
      <c r="C214" s="1493"/>
      <c r="D214" s="1493"/>
      <c r="E214" s="1493"/>
      <c r="F214" s="1493"/>
      <c r="G214" s="1495"/>
      <c r="H214" s="1494"/>
      <c r="I214" s="1494"/>
      <c r="J214" s="1493"/>
    </row>
    <row r="215" spans="1:10" ht="21" customHeight="1">
      <c r="A215" s="1493"/>
      <c r="B215" s="1494"/>
      <c r="C215" s="1493"/>
      <c r="D215" s="1493"/>
      <c r="E215" s="1493"/>
      <c r="F215" s="1493"/>
      <c r="G215" s="1495"/>
      <c r="H215" s="1494"/>
      <c r="I215" s="1494"/>
      <c r="J215" s="1493"/>
    </row>
    <row r="216" spans="1:10" ht="21" customHeight="1">
      <c r="A216" s="1493"/>
      <c r="B216" s="1494"/>
      <c r="C216" s="1493"/>
      <c r="D216" s="1493"/>
      <c r="E216" s="1493"/>
      <c r="F216" s="1493"/>
      <c r="G216" s="1495"/>
      <c r="H216" s="1494"/>
      <c r="I216" s="1494"/>
      <c r="J216" s="1493"/>
    </row>
    <row r="217" spans="1:10" ht="21" customHeight="1">
      <c r="A217" s="1493"/>
      <c r="B217" s="1494"/>
      <c r="C217" s="1493"/>
      <c r="D217" s="1493"/>
      <c r="E217" s="1493"/>
      <c r="F217" s="1493"/>
      <c r="G217" s="1495"/>
      <c r="H217" s="1494"/>
      <c r="I217" s="1494"/>
      <c r="J217" s="1493"/>
    </row>
    <row r="218" spans="1:10" ht="21" customHeight="1">
      <c r="A218" s="1493"/>
      <c r="B218" s="1494"/>
      <c r="C218" s="1493"/>
      <c r="D218" s="1493"/>
      <c r="E218" s="1493"/>
      <c r="F218" s="1493"/>
      <c r="G218" s="1495"/>
      <c r="H218" s="1494"/>
      <c r="I218" s="1494"/>
      <c r="J218" s="1493"/>
    </row>
    <row r="219" spans="1:10" ht="21" customHeight="1">
      <c r="A219" s="1493"/>
      <c r="B219" s="1494"/>
      <c r="C219" s="1493"/>
      <c r="D219" s="1493"/>
      <c r="E219" s="1493"/>
      <c r="F219" s="1493"/>
      <c r="G219" s="1495"/>
      <c r="H219" s="1494"/>
      <c r="I219" s="1494"/>
      <c r="J219" s="1493"/>
    </row>
    <row r="220" spans="1:10" ht="21" customHeight="1">
      <c r="A220" s="1493"/>
      <c r="B220" s="1494"/>
      <c r="C220" s="1493"/>
      <c r="D220" s="1493"/>
      <c r="E220" s="1493"/>
      <c r="F220" s="1493"/>
      <c r="G220" s="1495"/>
      <c r="H220" s="1494"/>
      <c r="I220" s="1494"/>
      <c r="J220" s="1493"/>
    </row>
    <row r="221" spans="1:10" ht="21" customHeight="1">
      <c r="A221" s="1493"/>
      <c r="B221" s="1494"/>
      <c r="C221" s="1493"/>
      <c r="D221" s="1493"/>
      <c r="E221" s="1493"/>
      <c r="F221" s="1493"/>
      <c r="G221" s="1495"/>
      <c r="H221" s="1494"/>
      <c r="I221" s="1494"/>
      <c r="J221" s="1493"/>
    </row>
    <row r="222" spans="1:10" ht="21" customHeight="1">
      <c r="A222" s="1493"/>
      <c r="B222" s="1494"/>
      <c r="C222" s="1493"/>
      <c r="D222" s="1493"/>
      <c r="E222" s="1493"/>
      <c r="F222" s="1493"/>
      <c r="G222" s="1495"/>
      <c r="H222" s="1494"/>
      <c r="I222" s="1494"/>
      <c r="J222" s="1493"/>
    </row>
    <row r="223" spans="1:10" ht="21" customHeight="1">
      <c r="A223" s="1493"/>
      <c r="B223" s="1494"/>
      <c r="C223" s="1493"/>
      <c r="D223" s="1493"/>
      <c r="E223" s="1493"/>
      <c r="F223" s="1493"/>
      <c r="G223" s="1495"/>
      <c r="H223" s="1494"/>
      <c r="I223" s="1494"/>
      <c r="J223" s="1493"/>
    </row>
    <row r="224" spans="1:10" ht="21" customHeight="1">
      <c r="A224" s="1493"/>
      <c r="B224" s="1494"/>
      <c r="C224" s="1493"/>
      <c r="D224" s="1493"/>
      <c r="E224" s="1493"/>
      <c r="F224" s="1493"/>
      <c r="G224" s="1495"/>
      <c r="H224" s="1494"/>
      <c r="I224" s="1494"/>
      <c r="J224" s="1493"/>
    </row>
    <row r="225" spans="1:10" ht="21" customHeight="1">
      <c r="A225" s="1493"/>
      <c r="B225" s="1494"/>
      <c r="C225" s="1493"/>
      <c r="D225" s="1493"/>
      <c r="E225" s="1493"/>
      <c r="F225" s="1493"/>
      <c r="G225" s="1495"/>
      <c r="H225" s="1494"/>
      <c r="I225" s="1494"/>
      <c r="J225" s="1493"/>
    </row>
    <row r="226" spans="1:10" ht="21" customHeight="1">
      <c r="A226" s="1493"/>
      <c r="B226" s="1494"/>
      <c r="C226" s="1493"/>
      <c r="D226" s="1493"/>
      <c r="E226" s="1493"/>
      <c r="F226" s="1493"/>
      <c r="G226" s="1495"/>
      <c r="H226" s="1494"/>
      <c r="I226" s="1494"/>
      <c r="J226" s="1493"/>
    </row>
    <row r="227" spans="1:10" ht="21" customHeight="1">
      <c r="A227" s="1493"/>
      <c r="B227" s="1494"/>
      <c r="C227" s="1493"/>
      <c r="D227" s="1493"/>
      <c r="E227" s="1493"/>
      <c r="F227" s="1493"/>
      <c r="G227" s="1495"/>
      <c r="H227" s="1494"/>
      <c r="I227" s="1494"/>
      <c r="J227" s="1493"/>
    </row>
    <row r="228" spans="1:10" ht="21" customHeight="1">
      <c r="A228" s="1493"/>
      <c r="B228" s="1494"/>
      <c r="C228" s="1493"/>
      <c r="D228" s="1493"/>
      <c r="E228" s="1493"/>
      <c r="F228" s="1493"/>
      <c r="G228" s="1495"/>
      <c r="H228" s="1494"/>
      <c r="I228" s="1494"/>
      <c r="J228" s="1493"/>
    </row>
    <row r="229" spans="1:10" ht="21" customHeight="1">
      <c r="A229" s="1493"/>
      <c r="B229" s="1494"/>
      <c r="C229" s="1493"/>
      <c r="D229" s="1493"/>
      <c r="E229" s="1493"/>
      <c r="F229" s="1493"/>
      <c r="G229" s="1495"/>
      <c r="H229" s="1494"/>
      <c r="I229" s="1494"/>
      <c r="J229" s="1493"/>
    </row>
    <row r="230" spans="1:10" ht="21" customHeight="1">
      <c r="A230" s="1493"/>
      <c r="B230" s="1494"/>
      <c r="C230" s="1493"/>
      <c r="D230" s="1493"/>
      <c r="E230" s="1493"/>
      <c r="F230" s="1493"/>
      <c r="G230" s="1495"/>
      <c r="H230" s="1494"/>
      <c r="I230" s="1494"/>
      <c r="J230" s="1493"/>
    </row>
    <row r="231" spans="1:10" ht="21" customHeight="1">
      <c r="A231" s="1493"/>
      <c r="B231" s="1494"/>
      <c r="C231" s="1493"/>
      <c r="D231" s="1493"/>
      <c r="E231" s="1493"/>
      <c r="F231" s="1493"/>
      <c r="G231" s="1495"/>
      <c r="H231" s="1494"/>
      <c r="I231" s="1494"/>
      <c r="J231" s="1493"/>
    </row>
    <row r="232" spans="1:10" ht="21" customHeight="1">
      <c r="A232" s="1493"/>
      <c r="B232" s="1494"/>
      <c r="C232" s="1493"/>
      <c r="D232" s="1493"/>
      <c r="E232" s="1493"/>
      <c r="F232" s="1493"/>
      <c r="G232" s="1495"/>
      <c r="H232" s="1494"/>
      <c r="I232" s="1494"/>
      <c r="J232" s="1493"/>
    </row>
    <row r="233" spans="1:10" ht="21" customHeight="1">
      <c r="A233" s="1493"/>
      <c r="B233" s="1494"/>
      <c r="C233" s="1493"/>
      <c r="D233" s="1493"/>
      <c r="E233" s="1493"/>
      <c r="F233" s="1493"/>
      <c r="G233" s="1495"/>
      <c r="H233" s="1494"/>
      <c r="I233" s="1494"/>
      <c r="J233" s="1493"/>
    </row>
    <row r="234" spans="1:10" ht="21" customHeight="1">
      <c r="A234" s="1493"/>
      <c r="B234" s="1494"/>
      <c r="C234" s="1493"/>
      <c r="D234" s="1493"/>
      <c r="E234" s="1493"/>
      <c r="F234" s="1493"/>
      <c r="G234" s="1495"/>
      <c r="H234" s="1494"/>
      <c r="I234" s="1494"/>
      <c r="J234" s="1493"/>
    </row>
    <row r="235" spans="1:10" ht="21" customHeight="1">
      <c r="A235" s="1493"/>
      <c r="B235" s="1494"/>
      <c r="C235" s="1493"/>
      <c r="D235" s="1493"/>
      <c r="E235" s="1493"/>
      <c r="F235" s="1493"/>
      <c r="G235" s="1495"/>
      <c r="H235" s="1494"/>
      <c r="I235" s="1494"/>
      <c r="J235" s="1493"/>
    </row>
    <row r="236" spans="1:10" ht="21" customHeight="1">
      <c r="A236" s="1493"/>
      <c r="B236" s="1491"/>
      <c r="C236" s="1491"/>
      <c r="D236" s="1493"/>
      <c r="E236" s="1493"/>
      <c r="F236" s="1493"/>
      <c r="G236" s="1495"/>
      <c r="H236" s="1494"/>
      <c r="I236" s="1494"/>
      <c r="J236" s="1493"/>
    </row>
    <row r="237" spans="1:10" ht="15.75" customHeight="1">
      <c r="A237" s="1491"/>
      <c r="B237" s="1491"/>
      <c r="C237" s="1491"/>
      <c r="D237" s="1491"/>
      <c r="E237" s="1491"/>
      <c r="F237" s="1491"/>
      <c r="G237" s="1491"/>
      <c r="H237" s="1491"/>
      <c r="I237" s="1491"/>
      <c r="J237" s="1491"/>
    </row>
    <row r="238" spans="1:10" ht="15.75" customHeight="1">
      <c r="A238" s="1491"/>
      <c r="B238" s="1491"/>
      <c r="C238" s="1491"/>
      <c r="D238" s="1491"/>
      <c r="E238" s="1491"/>
      <c r="F238" s="1491"/>
      <c r="G238" s="1491"/>
      <c r="H238" s="1491"/>
      <c r="I238" s="1491"/>
      <c r="J238" s="1491"/>
    </row>
    <row r="239" spans="1:10" ht="15.75" customHeight="1">
      <c r="A239" s="1491"/>
      <c r="B239" s="1491"/>
      <c r="C239" s="1491"/>
      <c r="D239" s="1491"/>
      <c r="E239" s="1491"/>
      <c r="F239" s="1491"/>
      <c r="G239" s="1491"/>
      <c r="H239" s="1491"/>
      <c r="I239" s="1491"/>
      <c r="J239" s="1491"/>
    </row>
    <row r="240" spans="1:10" ht="15.75" customHeight="1">
      <c r="A240" s="1491"/>
      <c r="B240" s="1491"/>
      <c r="C240" s="1491"/>
      <c r="D240" s="1491"/>
      <c r="E240" s="1491"/>
      <c r="F240" s="1491"/>
      <c r="G240" s="1491"/>
      <c r="H240" s="1491"/>
      <c r="I240" s="1491"/>
      <c r="J240" s="1491"/>
    </row>
    <row r="241" spans="1:10" ht="15.75" customHeight="1">
      <c r="A241" s="1491"/>
      <c r="B241" s="1491"/>
      <c r="C241" s="1491"/>
      <c r="D241" s="1491"/>
      <c r="E241" s="1491"/>
      <c r="F241" s="1491"/>
      <c r="G241" s="1491"/>
      <c r="H241" s="1491"/>
      <c r="I241" s="1491"/>
      <c r="J241" s="1491"/>
    </row>
    <row r="242" spans="1:10" ht="15.75" customHeight="1">
      <c r="A242" s="1491"/>
      <c r="B242" s="1491"/>
      <c r="C242" s="1491"/>
      <c r="D242" s="1491"/>
      <c r="E242" s="1491"/>
      <c r="F242" s="1491"/>
      <c r="G242" s="1491"/>
      <c r="H242" s="1491"/>
      <c r="I242" s="1491"/>
      <c r="J242" s="1491"/>
    </row>
    <row r="243" spans="1:10" ht="15.75" customHeight="1">
      <c r="A243" s="1491"/>
      <c r="B243" s="1491"/>
      <c r="C243" s="1491"/>
      <c r="D243" s="1491"/>
      <c r="E243" s="1491"/>
      <c r="F243" s="1491"/>
      <c r="G243" s="1491"/>
      <c r="H243" s="1491"/>
      <c r="I243" s="1491"/>
      <c r="J243" s="1491"/>
    </row>
    <row r="244" spans="1:10" ht="15.75" customHeight="1">
      <c r="A244" s="1491"/>
      <c r="B244" s="1491"/>
      <c r="C244" s="1491"/>
      <c r="D244" s="1491"/>
      <c r="E244" s="1491"/>
      <c r="F244" s="1491"/>
      <c r="G244" s="1491"/>
      <c r="H244" s="1491"/>
      <c r="I244" s="1491"/>
      <c r="J244" s="1491"/>
    </row>
    <row r="245" spans="1:10" ht="15.75" customHeight="1">
      <c r="A245" s="1491"/>
      <c r="B245" s="1491"/>
      <c r="C245" s="1491"/>
      <c r="D245" s="1491"/>
      <c r="E245" s="1491"/>
      <c r="F245" s="1491"/>
      <c r="G245" s="1491"/>
      <c r="H245" s="1491"/>
      <c r="I245" s="1491"/>
      <c r="J245" s="1491"/>
    </row>
    <row r="246" spans="1:10" ht="15.75" customHeight="1">
      <c r="A246" s="1491"/>
      <c r="B246" s="1491"/>
      <c r="C246" s="1491"/>
      <c r="D246" s="1491"/>
      <c r="E246" s="1491"/>
      <c r="F246" s="1491"/>
      <c r="G246" s="1491"/>
      <c r="H246" s="1491"/>
      <c r="I246" s="1491"/>
      <c r="J246" s="1491"/>
    </row>
    <row r="247" spans="1:10" ht="15.75" customHeight="1">
      <c r="A247" s="1491"/>
      <c r="B247" s="1491"/>
      <c r="C247" s="1491"/>
      <c r="D247" s="1491"/>
      <c r="E247" s="1491"/>
      <c r="F247" s="1491"/>
      <c r="G247" s="1491"/>
      <c r="H247" s="1491"/>
      <c r="I247" s="1491"/>
      <c r="J247" s="1491"/>
    </row>
    <row r="248" spans="1:10" ht="15.75" customHeight="1">
      <c r="A248" s="1491"/>
      <c r="B248" s="1491"/>
      <c r="C248" s="1491"/>
      <c r="D248" s="1491"/>
      <c r="E248" s="1491"/>
      <c r="F248" s="1491"/>
      <c r="G248" s="1491"/>
      <c r="H248" s="1491"/>
      <c r="I248" s="1491"/>
      <c r="J248" s="1491"/>
    </row>
    <row r="249" spans="1:10" ht="15.75" customHeight="1">
      <c r="A249" s="1491"/>
      <c r="B249" s="1491"/>
      <c r="C249" s="1491"/>
      <c r="D249" s="1491"/>
      <c r="E249" s="1491"/>
      <c r="F249" s="1491"/>
      <c r="G249" s="1491"/>
      <c r="H249" s="1491"/>
      <c r="I249" s="1491"/>
      <c r="J249" s="1491"/>
    </row>
    <row r="250" spans="1:10" ht="15.75" customHeight="1">
      <c r="A250" s="1491"/>
      <c r="B250" s="1491"/>
      <c r="C250" s="1491"/>
      <c r="D250" s="1491"/>
      <c r="E250" s="1491"/>
      <c r="F250" s="1491"/>
      <c r="G250" s="1491"/>
      <c r="H250" s="1491"/>
      <c r="I250" s="1491"/>
      <c r="J250" s="1491"/>
    </row>
    <row r="251" spans="1:10" ht="15.75" customHeight="1">
      <c r="A251" s="1491"/>
      <c r="B251" s="1491"/>
      <c r="C251" s="1491"/>
      <c r="D251" s="1491"/>
      <c r="E251" s="1491"/>
      <c r="F251" s="1491"/>
      <c r="G251" s="1491"/>
      <c r="H251" s="1491"/>
      <c r="I251" s="1491"/>
      <c r="J251" s="1491"/>
    </row>
    <row r="252" spans="1:10" ht="15.75" customHeight="1">
      <c r="A252" s="1491"/>
      <c r="B252" s="1491"/>
      <c r="C252" s="1491"/>
      <c r="D252" s="1491"/>
      <c r="E252" s="1491"/>
      <c r="F252" s="1491"/>
      <c r="G252" s="1491"/>
      <c r="H252" s="1491"/>
      <c r="I252" s="1491"/>
      <c r="J252" s="1491"/>
    </row>
    <row r="253" spans="1:10" ht="15.75" customHeight="1">
      <c r="A253" s="1491"/>
      <c r="B253" s="1491"/>
      <c r="C253" s="1491"/>
      <c r="D253" s="1491"/>
      <c r="E253" s="1491"/>
      <c r="F253" s="1491"/>
      <c r="G253" s="1491"/>
      <c r="H253" s="1491"/>
      <c r="I253" s="1491"/>
      <c r="J253" s="1491"/>
    </row>
    <row r="254" spans="1:10" ht="15.75" customHeight="1">
      <c r="A254" s="1491"/>
      <c r="B254" s="1491"/>
      <c r="C254" s="1491"/>
      <c r="D254" s="1491"/>
      <c r="E254" s="1491"/>
      <c r="F254" s="1491"/>
      <c r="G254" s="1491"/>
      <c r="H254" s="1491"/>
      <c r="I254" s="1491"/>
      <c r="J254" s="1491"/>
    </row>
    <row r="255" spans="1:10" ht="15.75" customHeight="1">
      <c r="A255" s="1491"/>
      <c r="B255" s="1491"/>
      <c r="C255" s="1491"/>
      <c r="D255" s="1491"/>
      <c r="E255" s="1491"/>
      <c r="F255" s="1491"/>
      <c r="G255" s="1491"/>
      <c r="H255" s="1491"/>
      <c r="I255" s="1491"/>
      <c r="J255" s="1491"/>
    </row>
    <row r="256" spans="1:10" ht="15.75" customHeight="1">
      <c r="A256" s="1491"/>
      <c r="B256" s="1491"/>
      <c r="C256" s="1491"/>
      <c r="D256" s="1491"/>
      <c r="E256" s="1491"/>
      <c r="F256" s="1491"/>
      <c r="G256" s="1491"/>
      <c r="H256" s="1491"/>
      <c r="I256" s="1491"/>
      <c r="J256" s="1491"/>
    </row>
    <row r="257" spans="1:10" ht="15.75" customHeight="1">
      <c r="A257" s="1491"/>
      <c r="B257" s="1491"/>
      <c r="C257" s="1491"/>
      <c r="D257" s="1491"/>
      <c r="E257" s="1491"/>
      <c r="F257" s="1491"/>
      <c r="G257" s="1491"/>
      <c r="H257" s="1491"/>
      <c r="I257" s="1491"/>
      <c r="J257" s="1491"/>
    </row>
    <row r="258" spans="1:10" ht="15.75" customHeight="1">
      <c r="A258" s="1491"/>
      <c r="B258" s="1491"/>
      <c r="C258" s="1491"/>
      <c r="D258" s="1491"/>
      <c r="E258" s="1491"/>
      <c r="F258" s="1491"/>
      <c r="G258" s="1491"/>
      <c r="H258" s="1491"/>
      <c r="I258" s="1491"/>
      <c r="J258" s="1491"/>
    </row>
    <row r="259" spans="1:10" ht="15.75" customHeight="1">
      <c r="A259" s="1491"/>
      <c r="B259" s="1491"/>
      <c r="C259" s="1491"/>
      <c r="D259" s="1491"/>
      <c r="E259" s="1491"/>
      <c r="F259" s="1491"/>
      <c r="G259" s="1491"/>
      <c r="H259" s="1491"/>
      <c r="I259" s="1491"/>
      <c r="J259" s="1491"/>
    </row>
    <row r="260" spans="1:10" ht="15.75" customHeight="1">
      <c r="A260" s="1491"/>
      <c r="B260" s="1491"/>
      <c r="C260" s="1491"/>
      <c r="D260" s="1491"/>
      <c r="E260" s="1491"/>
      <c r="F260" s="1491"/>
      <c r="G260" s="1491"/>
      <c r="H260" s="1491"/>
      <c r="I260" s="1491"/>
      <c r="J260" s="1491"/>
    </row>
    <row r="261" spans="1:10" ht="15.75" customHeight="1">
      <c r="A261" s="1491"/>
      <c r="B261" s="1491"/>
      <c r="C261" s="1491"/>
      <c r="D261" s="1491"/>
      <c r="E261" s="1491"/>
      <c r="F261" s="1491"/>
      <c r="G261" s="1491"/>
      <c r="H261" s="1491"/>
      <c r="I261" s="1491"/>
      <c r="J261" s="1491"/>
    </row>
    <row r="262" spans="1:10" ht="15.75" customHeight="1">
      <c r="A262" s="1491"/>
      <c r="B262" s="1491"/>
      <c r="C262" s="1491"/>
      <c r="D262" s="1491"/>
      <c r="E262" s="1491"/>
      <c r="F262" s="1491"/>
      <c r="G262" s="1491"/>
      <c r="H262" s="1491"/>
      <c r="I262" s="1491"/>
      <c r="J262" s="1491"/>
    </row>
    <row r="263" spans="1:10" ht="15.75" customHeight="1">
      <c r="A263" s="1491"/>
      <c r="B263" s="1491"/>
      <c r="C263" s="1491"/>
      <c r="D263" s="1491"/>
      <c r="E263" s="1491"/>
      <c r="F263" s="1491"/>
      <c r="G263" s="1491"/>
      <c r="H263" s="1491"/>
      <c r="I263" s="1491"/>
      <c r="J263" s="1491"/>
    </row>
    <row r="264" spans="1:10" ht="15.75" customHeight="1">
      <c r="A264" s="1491"/>
      <c r="B264" s="1491"/>
      <c r="C264" s="1491"/>
      <c r="D264" s="1491"/>
      <c r="E264" s="1491"/>
      <c r="F264" s="1491"/>
      <c r="G264" s="1491"/>
      <c r="H264" s="1491"/>
      <c r="I264" s="1491"/>
      <c r="J264" s="1491"/>
    </row>
    <row r="265" spans="1:10" ht="15.75" customHeight="1">
      <c r="A265" s="1491"/>
      <c r="B265" s="1491"/>
      <c r="C265" s="1491"/>
      <c r="D265" s="1491"/>
      <c r="E265" s="1491"/>
      <c r="F265" s="1491"/>
      <c r="G265" s="1491"/>
      <c r="H265" s="1491"/>
      <c r="I265" s="1491"/>
      <c r="J265" s="1491"/>
    </row>
    <row r="266" spans="1:10" ht="15.75" customHeight="1">
      <c r="A266" s="1491"/>
      <c r="B266" s="1491"/>
      <c r="C266" s="1491"/>
      <c r="D266" s="1491"/>
      <c r="E266" s="1491"/>
      <c r="F266" s="1491"/>
      <c r="G266" s="1491"/>
      <c r="H266" s="1491"/>
      <c r="I266" s="1491"/>
      <c r="J266" s="1491"/>
    </row>
    <row r="267" spans="1:10" ht="15.75" customHeight="1">
      <c r="A267" s="1491"/>
      <c r="B267" s="1491"/>
      <c r="C267" s="1491"/>
      <c r="D267" s="1491"/>
      <c r="E267" s="1491"/>
      <c r="F267" s="1491"/>
      <c r="G267" s="1491"/>
      <c r="H267" s="1491"/>
      <c r="I267" s="1491"/>
      <c r="J267" s="1491"/>
    </row>
    <row r="268" spans="1:10" ht="15.75" customHeight="1">
      <c r="A268" s="1491"/>
      <c r="B268" s="1491"/>
      <c r="C268" s="1491"/>
      <c r="D268" s="1491"/>
      <c r="E268" s="1491"/>
      <c r="F268" s="1491"/>
      <c r="G268" s="1491"/>
      <c r="H268" s="1491"/>
      <c r="I268" s="1491"/>
      <c r="J268" s="1491"/>
    </row>
    <row r="269" spans="1:10" ht="15.75" customHeight="1">
      <c r="A269" s="1491"/>
      <c r="B269" s="1491"/>
      <c r="C269" s="1491"/>
      <c r="D269" s="1491"/>
      <c r="E269" s="1491"/>
      <c r="F269" s="1491"/>
      <c r="G269" s="1491"/>
      <c r="H269" s="1491"/>
      <c r="I269" s="1491"/>
      <c r="J269" s="1491"/>
    </row>
    <row r="270" spans="1:10" ht="15.75" customHeight="1">
      <c r="A270" s="1491"/>
      <c r="B270" s="1491"/>
      <c r="C270" s="1491"/>
      <c r="D270" s="1491"/>
      <c r="E270" s="1491"/>
      <c r="F270" s="1491"/>
      <c r="G270" s="1491"/>
      <c r="H270" s="1491"/>
      <c r="I270" s="1491"/>
      <c r="J270" s="1491"/>
    </row>
    <row r="271" spans="1:10" ht="15.75" customHeight="1">
      <c r="A271" s="1491"/>
      <c r="B271" s="1491"/>
      <c r="C271" s="1491"/>
      <c r="D271" s="1491"/>
      <c r="E271" s="1491"/>
      <c r="F271" s="1491"/>
      <c r="G271" s="1491"/>
      <c r="H271" s="1491"/>
      <c r="I271" s="1491"/>
      <c r="J271" s="1491"/>
    </row>
    <row r="272" spans="1:10" ht="15.75" customHeight="1">
      <c r="A272" s="1491"/>
      <c r="B272" s="1491"/>
      <c r="C272" s="1491"/>
      <c r="D272" s="1491"/>
      <c r="E272" s="1491"/>
      <c r="F272" s="1491"/>
      <c r="G272" s="1491"/>
      <c r="H272" s="1491"/>
      <c r="I272" s="1491"/>
      <c r="J272" s="1491"/>
    </row>
    <row r="273" spans="1:10" ht="15.75" customHeight="1">
      <c r="A273" s="1491"/>
      <c r="B273" s="1491"/>
      <c r="C273" s="1491"/>
      <c r="D273" s="1491"/>
      <c r="E273" s="1491"/>
      <c r="F273" s="1491"/>
      <c r="G273" s="1491"/>
      <c r="H273" s="1491"/>
      <c r="I273" s="1491"/>
      <c r="J273" s="1491"/>
    </row>
    <row r="274" spans="1:10" ht="15.75" customHeight="1">
      <c r="A274" s="1491"/>
      <c r="B274" s="1491"/>
      <c r="C274" s="1491"/>
      <c r="D274" s="1491"/>
      <c r="E274" s="1491"/>
      <c r="F274" s="1491"/>
      <c r="G274" s="1491"/>
      <c r="H274" s="1491"/>
      <c r="I274" s="1491"/>
      <c r="J274" s="1491"/>
    </row>
    <row r="275" spans="1:10" ht="15.75" customHeight="1">
      <c r="A275" s="1491"/>
      <c r="B275" s="1491"/>
      <c r="C275" s="1491"/>
      <c r="D275" s="1491"/>
      <c r="E275" s="1491"/>
      <c r="F275" s="1491"/>
      <c r="G275" s="1491"/>
      <c r="H275" s="1491"/>
      <c r="I275" s="1491"/>
      <c r="J275" s="1491"/>
    </row>
    <row r="276" spans="1:10" ht="15.75" customHeight="1">
      <c r="A276" s="1491"/>
      <c r="B276" s="1491"/>
      <c r="C276" s="1491"/>
      <c r="D276" s="1491"/>
      <c r="E276" s="1491"/>
      <c r="F276" s="1491"/>
      <c r="G276" s="1491"/>
      <c r="H276" s="1491"/>
      <c r="I276" s="1491"/>
      <c r="J276" s="1491"/>
    </row>
    <row r="277" spans="1:10" ht="15.75" customHeight="1">
      <c r="A277" s="1491"/>
      <c r="B277" s="1491"/>
      <c r="C277" s="1491"/>
      <c r="D277" s="1491"/>
      <c r="E277" s="1491"/>
      <c r="F277" s="1491"/>
      <c r="G277" s="1491"/>
      <c r="H277" s="1491"/>
      <c r="I277" s="1491"/>
      <c r="J277" s="1491"/>
    </row>
    <row r="278" spans="1:10" ht="15.75" customHeight="1">
      <c r="A278" s="1491"/>
      <c r="B278" s="1491"/>
      <c r="C278" s="1491"/>
      <c r="D278" s="1491"/>
      <c r="E278" s="1491"/>
      <c r="F278" s="1491"/>
      <c r="G278" s="1491"/>
      <c r="H278" s="1491"/>
      <c r="I278" s="1491"/>
      <c r="J278" s="1491"/>
    </row>
    <row r="279" spans="1:10" ht="15.75" customHeight="1">
      <c r="A279" s="1491"/>
      <c r="B279" s="1491"/>
      <c r="C279" s="1491"/>
      <c r="D279" s="1491"/>
      <c r="E279" s="1491"/>
      <c r="F279" s="1491"/>
      <c r="G279" s="1491"/>
      <c r="H279" s="1491"/>
      <c r="I279" s="1491"/>
      <c r="J279" s="1491"/>
    </row>
    <row r="280" spans="1:10" ht="15.75" customHeight="1">
      <c r="A280" s="1491"/>
      <c r="B280" s="1491"/>
      <c r="C280" s="1491"/>
      <c r="D280" s="1491"/>
      <c r="E280" s="1491"/>
      <c r="F280" s="1491"/>
      <c r="G280" s="1491"/>
      <c r="H280" s="1491"/>
      <c r="I280" s="1491"/>
      <c r="J280" s="1491"/>
    </row>
    <row r="281" spans="1:10" ht="15.75" customHeight="1">
      <c r="A281" s="1491"/>
      <c r="B281" s="1491"/>
      <c r="C281" s="1491"/>
      <c r="D281" s="1491"/>
      <c r="E281" s="1491"/>
      <c r="F281" s="1491"/>
      <c r="G281" s="1491"/>
      <c r="H281" s="1491"/>
      <c r="I281" s="1491"/>
      <c r="J281" s="1491"/>
    </row>
    <row r="282" spans="1:10" ht="15.75" customHeight="1">
      <c r="A282" s="1491"/>
      <c r="B282" s="1491"/>
      <c r="C282" s="1491"/>
      <c r="D282" s="1491"/>
      <c r="E282" s="1491"/>
      <c r="F282" s="1491"/>
      <c r="G282" s="1491"/>
      <c r="H282" s="1491"/>
      <c r="I282" s="1491"/>
      <c r="J282" s="1491"/>
    </row>
    <row r="283" spans="1:10" ht="15.75" customHeight="1">
      <c r="A283" s="1491"/>
      <c r="B283" s="1491"/>
      <c r="C283" s="1491"/>
      <c r="D283" s="1491"/>
      <c r="E283" s="1491"/>
      <c r="F283" s="1491"/>
      <c r="G283" s="1491"/>
      <c r="H283" s="1491"/>
      <c r="I283" s="1491"/>
      <c r="J283" s="1491"/>
    </row>
    <row r="284" spans="1:10" ht="15.75" customHeight="1">
      <c r="A284" s="1491"/>
      <c r="B284" s="1491"/>
      <c r="C284" s="1491"/>
      <c r="D284" s="1491"/>
      <c r="E284" s="1491"/>
      <c r="F284" s="1491"/>
      <c r="G284" s="1491"/>
      <c r="H284" s="1491"/>
      <c r="I284" s="1491"/>
      <c r="J284" s="1491"/>
    </row>
    <row r="285" spans="1:10" ht="15.75" customHeight="1">
      <c r="A285" s="1491"/>
      <c r="B285" s="1491"/>
      <c r="C285" s="1491"/>
      <c r="D285" s="1491"/>
      <c r="E285" s="1491"/>
      <c r="F285" s="1491"/>
      <c r="G285" s="1491"/>
      <c r="H285" s="1491"/>
      <c r="I285" s="1491"/>
      <c r="J285" s="1491"/>
    </row>
    <row r="286" spans="1:10" ht="15.75" customHeight="1">
      <c r="A286" s="1491"/>
      <c r="B286" s="1491"/>
      <c r="C286" s="1491"/>
      <c r="D286" s="1491"/>
      <c r="E286" s="1491"/>
      <c r="F286" s="1491"/>
      <c r="G286" s="1491"/>
      <c r="H286" s="1491"/>
      <c r="I286" s="1491"/>
      <c r="J286" s="1491"/>
    </row>
    <row r="287" spans="1:10" ht="15.75" customHeight="1">
      <c r="A287" s="1491"/>
      <c r="B287" s="1491"/>
      <c r="C287" s="1491"/>
      <c r="D287" s="1491"/>
      <c r="E287" s="1491"/>
      <c r="F287" s="1491"/>
      <c r="G287" s="1491"/>
      <c r="H287" s="1491"/>
      <c r="I287" s="1491"/>
      <c r="J287" s="1491"/>
    </row>
    <row r="288" spans="1:10" ht="15.75" customHeight="1">
      <c r="A288" s="1491"/>
      <c r="B288" s="1491"/>
      <c r="C288" s="1491"/>
      <c r="D288" s="1491"/>
      <c r="E288" s="1491"/>
      <c r="F288" s="1491"/>
      <c r="G288" s="1491"/>
      <c r="H288" s="1491"/>
      <c r="I288" s="1491"/>
      <c r="J288" s="1491"/>
    </row>
    <row r="289" spans="1:10" ht="15.75" customHeight="1">
      <c r="A289" s="1491"/>
      <c r="B289" s="1491"/>
      <c r="C289" s="1491"/>
      <c r="D289" s="1491"/>
      <c r="E289" s="1491"/>
      <c r="F289" s="1491"/>
      <c r="G289" s="1491"/>
      <c r="H289" s="1491"/>
      <c r="I289" s="1491"/>
      <c r="J289" s="1491"/>
    </row>
    <row r="290" spans="1:10" ht="15.75" customHeight="1">
      <c r="A290" s="1491"/>
      <c r="B290" s="1491"/>
      <c r="C290" s="1491"/>
      <c r="D290" s="1491"/>
      <c r="E290" s="1491"/>
      <c r="F290" s="1491"/>
      <c r="G290" s="1491"/>
      <c r="H290" s="1491"/>
      <c r="I290" s="1491"/>
      <c r="J290" s="1491"/>
    </row>
    <row r="291" spans="1:10" ht="15.75" customHeight="1">
      <c r="A291" s="1491"/>
      <c r="B291" s="1491"/>
      <c r="C291" s="1491"/>
      <c r="D291" s="1491"/>
      <c r="E291" s="1491"/>
      <c r="F291" s="1491"/>
      <c r="G291" s="1491"/>
      <c r="H291" s="1491"/>
      <c r="I291" s="1491"/>
      <c r="J291" s="1491"/>
    </row>
    <row r="292" spans="1:10" ht="15.75" customHeight="1">
      <c r="A292" s="1491"/>
      <c r="B292" s="1491"/>
      <c r="C292" s="1491"/>
      <c r="D292" s="1491"/>
      <c r="E292" s="1491"/>
      <c r="F292" s="1491"/>
      <c r="G292" s="1491"/>
      <c r="H292" s="1491"/>
      <c r="I292" s="1491"/>
      <c r="J292" s="1491"/>
    </row>
    <row r="293" spans="1:10" ht="15.75" customHeight="1">
      <c r="A293" s="1491"/>
      <c r="B293" s="1491"/>
      <c r="C293" s="1491"/>
      <c r="D293" s="1491"/>
      <c r="E293" s="1491"/>
      <c r="F293" s="1491"/>
      <c r="G293" s="1491"/>
      <c r="H293" s="1491"/>
      <c r="I293" s="1491"/>
      <c r="J293" s="1491"/>
    </row>
    <row r="294" spans="1:10" ht="15.75" customHeight="1">
      <c r="A294" s="1491"/>
      <c r="B294" s="1491"/>
      <c r="C294" s="1491"/>
      <c r="D294" s="1491"/>
      <c r="E294" s="1491"/>
      <c r="F294" s="1491"/>
      <c r="G294" s="1491"/>
      <c r="H294" s="1491"/>
      <c r="I294" s="1491"/>
      <c r="J294" s="1491"/>
    </row>
    <row r="295" spans="1:10" ht="15.75" customHeight="1">
      <c r="A295" s="1491"/>
      <c r="B295" s="1491"/>
      <c r="C295" s="1491"/>
      <c r="D295" s="1491"/>
      <c r="E295" s="1491"/>
      <c r="F295" s="1491"/>
      <c r="G295" s="1491"/>
      <c r="H295" s="1491"/>
      <c r="I295" s="1491"/>
      <c r="J295" s="1491"/>
    </row>
    <row r="296" spans="1:10" ht="15.75" customHeight="1">
      <c r="A296" s="1491"/>
      <c r="B296" s="1491"/>
      <c r="C296" s="1491"/>
      <c r="D296" s="1491"/>
      <c r="E296" s="1491"/>
      <c r="F296" s="1491"/>
      <c r="G296" s="1491"/>
      <c r="H296" s="1491"/>
      <c r="I296" s="1491"/>
      <c r="J296" s="1491"/>
    </row>
    <row r="297" spans="1:10" ht="15.75" customHeight="1">
      <c r="A297" s="1491"/>
      <c r="B297" s="1491"/>
      <c r="C297" s="1491"/>
      <c r="D297" s="1491"/>
      <c r="E297" s="1491"/>
      <c r="F297" s="1491"/>
      <c r="G297" s="1491"/>
      <c r="H297" s="1491"/>
      <c r="I297" s="1491"/>
      <c r="J297" s="1491"/>
    </row>
    <row r="298" spans="1:10" ht="15.75" customHeight="1">
      <c r="A298" s="1491"/>
      <c r="B298" s="1491"/>
      <c r="C298" s="1491"/>
      <c r="D298" s="1491"/>
      <c r="E298" s="1491"/>
      <c r="F298" s="1491"/>
      <c r="G298" s="1491"/>
      <c r="H298" s="1491"/>
      <c r="I298" s="1491"/>
      <c r="J298" s="1491"/>
    </row>
    <row r="299" spans="1:10" ht="15.75" customHeight="1">
      <c r="A299" s="1491"/>
      <c r="B299" s="1491"/>
      <c r="C299" s="1491"/>
      <c r="D299" s="1491"/>
      <c r="E299" s="1491"/>
      <c r="F299" s="1491"/>
      <c r="G299" s="1491"/>
      <c r="H299" s="1491"/>
      <c r="I299" s="1491"/>
      <c r="J299" s="1491"/>
    </row>
    <row r="300" spans="1:10" ht="15.75" customHeight="1">
      <c r="A300" s="1491"/>
      <c r="B300" s="1491"/>
      <c r="C300" s="1491"/>
      <c r="D300" s="1491"/>
      <c r="E300" s="1491"/>
      <c r="F300" s="1491"/>
      <c r="G300" s="1491"/>
      <c r="H300" s="1491"/>
      <c r="I300" s="1491"/>
      <c r="J300" s="1491"/>
    </row>
    <row r="301" spans="1:10" ht="15.75" customHeight="1">
      <c r="A301" s="1491"/>
      <c r="B301" s="1491"/>
      <c r="C301" s="1491"/>
      <c r="D301" s="1491"/>
      <c r="E301" s="1491"/>
      <c r="F301" s="1491"/>
      <c r="G301" s="1491"/>
      <c r="H301" s="1491"/>
      <c r="I301" s="1491"/>
      <c r="J301" s="1491"/>
    </row>
    <row r="302" spans="1:10" ht="15.75" customHeight="1">
      <c r="A302" s="1491"/>
      <c r="B302" s="1491"/>
      <c r="C302" s="1491"/>
      <c r="D302" s="1491"/>
      <c r="E302" s="1491"/>
      <c r="F302" s="1491"/>
      <c r="G302" s="1491"/>
      <c r="H302" s="1491"/>
      <c r="I302" s="1491"/>
      <c r="J302" s="1491"/>
    </row>
    <row r="303" spans="1:10" ht="15.75" customHeight="1">
      <c r="A303" s="1491"/>
      <c r="B303" s="1491"/>
      <c r="C303" s="1491"/>
      <c r="D303" s="1491"/>
      <c r="E303" s="1491"/>
      <c r="F303" s="1491"/>
      <c r="G303" s="1491"/>
      <c r="H303" s="1491"/>
      <c r="I303" s="1491"/>
      <c r="J303" s="1491"/>
    </row>
    <row r="304" spans="1:10" ht="15.75" customHeight="1">
      <c r="A304" s="1491"/>
      <c r="B304" s="1491"/>
      <c r="C304" s="1491"/>
      <c r="D304" s="1491"/>
      <c r="E304" s="1491"/>
      <c r="F304" s="1491"/>
      <c r="G304" s="1491"/>
      <c r="H304" s="1491"/>
      <c r="I304" s="1491"/>
      <c r="J304" s="1491"/>
    </row>
    <row r="305" spans="1:10" ht="15.75" customHeight="1">
      <c r="A305" s="1491"/>
      <c r="B305" s="1491"/>
      <c r="C305" s="1491"/>
      <c r="D305" s="1491"/>
      <c r="E305" s="1491"/>
      <c r="F305" s="1491"/>
      <c r="G305" s="1491"/>
      <c r="H305" s="1491"/>
      <c r="I305" s="1491"/>
      <c r="J305" s="1491"/>
    </row>
    <row r="306" spans="1:10" ht="15.75" customHeight="1">
      <c r="A306" s="1491"/>
      <c r="B306" s="1491"/>
      <c r="C306" s="1491"/>
      <c r="D306" s="1491"/>
      <c r="E306" s="1491"/>
      <c r="F306" s="1491"/>
      <c r="G306" s="1491"/>
      <c r="H306" s="1491"/>
      <c r="I306" s="1491"/>
      <c r="J306" s="1491"/>
    </row>
    <row r="307" spans="1:10" ht="15.75" customHeight="1">
      <c r="A307" s="1491"/>
      <c r="B307" s="1491"/>
      <c r="C307" s="1491"/>
      <c r="D307" s="1491"/>
      <c r="E307" s="1491"/>
      <c r="F307" s="1491"/>
      <c r="G307" s="1491"/>
      <c r="H307" s="1491"/>
      <c r="I307" s="1491"/>
      <c r="J307" s="1491"/>
    </row>
    <row r="308" spans="1:10" ht="15.75" customHeight="1">
      <c r="A308" s="1491"/>
      <c r="B308" s="1491"/>
      <c r="C308" s="1491"/>
      <c r="D308" s="1491"/>
      <c r="E308" s="1491"/>
      <c r="F308" s="1491"/>
      <c r="G308" s="1491"/>
      <c r="H308" s="1491"/>
      <c r="I308" s="1491"/>
      <c r="J308" s="1491"/>
    </row>
    <row r="309" spans="1:10" ht="15.75" customHeight="1">
      <c r="A309" s="1491"/>
      <c r="B309" s="1491"/>
      <c r="C309" s="1491"/>
      <c r="D309" s="1491"/>
      <c r="E309" s="1491"/>
      <c r="F309" s="1491"/>
      <c r="G309" s="1491"/>
      <c r="H309" s="1491"/>
      <c r="I309" s="1491"/>
      <c r="J309" s="1491"/>
    </row>
    <row r="310" spans="1:10" ht="15.75" customHeight="1">
      <c r="A310" s="1491"/>
      <c r="B310" s="1491"/>
      <c r="C310" s="1491"/>
      <c r="D310" s="1491"/>
      <c r="E310" s="1491"/>
      <c r="F310" s="1491"/>
      <c r="G310" s="1491"/>
      <c r="H310" s="1491"/>
      <c r="I310" s="1491"/>
      <c r="J310" s="1491"/>
    </row>
    <row r="311" spans="1:10" ht="15.75" customHeight="1">
      <c r="A311" s="1491"/>
      <c r="B311" s="1491"/>
      <c r="C311" s="1491"/>
      <c r="D311" s="1491"/>
      <c r="E311" s="1491"/>
      <c r="F311" s="1491"/>
      <c r="G311" s="1491"/>
      <c r="H311" s="1491"/>
      <c r="I311" s="1491"/>
      <c r="J311" s="1491"/>
    </row>
    <row r="312" spans="1:10" ht="15.75" customHeight="1">
      <c r="A312" s="1491"/>
      <c r="B312" s="1491"/>
      <c r="C312" s="1491"/>
      <c r="D312" s="1491"/>
      <c r="E312" s="1491"/>
      <c r="F312" s="1491"/>
      <c r="G312" s="1491"/>
      <c r="H312" s="1491"/>
      <c r="I312" s="1491"/>
      <c r="J312" s="1491"/>
    </row>
    <row r="313" spans="1:10" ht="15.75" customHeight="1">
      <c r="A313" s="1491"/>
      <c r="B313" s="1491"/>
      <c r="C313" s="1491"/>
      <c r="D313" s="1491"/>
      <c r="E313" s="1491"/>
      <c r="F313" s="1491"/>
      <c r="G313" s="1491"/>
      <c r="H313" s="1491"/>
      <c r="I313" s="1491"/>
      <c r="J313" s="1491"/>
    </row>
    <row r="314" spans="1:10" ht="15.75" customHeight="1">
      <c r="A314" s="1491"/>
      <c r="B314" s="1491"/>
      <c r="C314" s="1491"/>
      <c r="D314" s="1491"/>
      <c r="E314" s="1491"/>
      <c r="F314" s="1491"/>
      <c r="G314" s="1491"/>
      <c r="H314" s="1491"/>
      <c r="I314" s="1491"/>
      <c r="J314" s="1491"/>
    </row>
    <row r="315" spans="1:10" ht="15.75" customHeight="1">
      <c r="A315" s="1491"/>
      <c r="B315" s="1491"/>
      <c r="C315" s="1491"/>
      <c r="D315" s="1491"/>
      <c r="E315" s="1491"/>
      <c r="F315" s="1491"/>
      <c r="G315" s="1491"/>
      <c r="H315" s="1491"/>
      <c r="I315" s="1491"/>
      <c r="J315" s="1491"/>
    </row>
    <row r="316" spans="1:10" ht="15.75" customHeight="1">
      <c r="A316" s="1491"/>
      <c r="B316" s="1491"/>
      <c r="C316" s="1491"/>
      <c r="D316" s="1491"/>
      <c r="E316" s="1491"/>
      <c r="F316" s="1491"/>
      <c r="G316" s="1491"/>
      <c r="H316" s="1491"/>
      <c r="I316" s="1491"/>
      <c r="J316" s="1491"/>
    </row>
    <row r="317" spans="1:10" ht="15.75" customHeight="1">
      <c r="A317" s="1491"/>
      <c r="B317" s="1491"/>
      <c r="C317" s="1491"/>
      <c r="D317" s="1491"/>
      <c r="E317" s="1491"/>
      <c r="F317" s="1491"/>
      <c r="G317" s="1491"/>
      <c r="H317" s="1491"/>
      <c r="I317" s="1491"/>
      <c r="J317" s="1491"/>
    </row>
    <row r="318" spans="1:10" ht="15.75" customHeight="1">
      <c r="A318" s="1491"/>
      <c r="B318" s="1491"/>
      <c r="C318" s="1491"/>
      <c r="D318" s="1491"/>
      <c r="E318" s="1491"/>
      <c r="F318" s="1491"/>
      <c r="G318" s="1491"/>
      <c r="H318" s="1491"/>
      <c r="I318" s="1491"/>
      <c r="J318" s="1491"/>
    </row>
    <row r="319" spans="1:10" ht="15.75" customHeight="1">
      <c r="A319" s="1491"/>
      <c r="B319" s="1491"/>
      <c r="C319" s="1491"/>
      <c r="D319" s="1491"/>
      <c r="E319" s="1491"/>
      <c r="F319" s="1491"/>
      <c r="G319" s="1491"/>
      <c r="H319" s="1491"/>
      <c r="I319" s="1491"/>
      <c r="J319" s="1491"/>
    </row>
    <row r="320" spans="1:10" ht="15.75" customHeight="1">
      <c r="A320" s="1491"/>
      <c r="B320" s="1491"/>
      <c r="C320" s="1491"/>
      <c r="D320" s="1491"/>
      <c r="E320" s="1491"/>
      <c r="F320" s="1491"/>
      <c r="G320" s="1491"/>
      <c r="H320" s="1491"/>
      <c r="I320" s="1491"/>
      <c r="J320" s="1491"/>
    </row>
    <row r="321" spans="1:10" ht="15.75" customHeight="1">
      <c r="A321" s="1491"/>
      <c r="B321" s="1491"/>
      <c r="C321" s="1491"/>
      <c r="D321" s="1491"/>
      <c r="E321" s="1491"/>
      <c r="F321" s="1491"/>
      <c r="G321" s="1491"/>
      <c r="H321" s="1491"/>
      <c r="I321" s="1491"/>
      <c r="J321" s="1491"/>
    </row>
    <row r="322" spans="1:10" ht="15.75" customHeight="1">
      <c r="A322" s="1491"/>
      <c r="B322" s="1491"/>
      <c r="C322" s="1491"/>
      <c r="D322" s="1491"/>
      <c r="E322" s="1491"/>
      <c r="F322" s="1491"/>
      <c r="G322" s="1491"/>
      <c r="H322" s="1491"/>
      <c r="I322" s="1491"/>
      <c r="J322" s="1491"/>
    </row>
    <row r="323" spans="1:10" ht="15.75" customHeight="1">
      <c r="A323" s="1491"/>
      <c r="B323" s="1491"/>
      <c r="C323" s="1491"/>
      <c r="D323" s="1491"/>
      <c r="E323" s="1491"/>
      <c r="F323" s="1491"/>
      <c r="G323" s="1491"/>
      <c r="H323" s="1491"/>
      <c r="I323" s="1491"/>
      <c r="J323" s="1491"/>
    </row>
    <row r="324" spans="1:10" ht="15.75" customHeight="1">
      <c r="A324" s="1491"/>
      <c r="B324" s="1491"/>
      <c r="C324" s="1491"/>
      <c r="D324" s="1491"/>
      <c r="E324" s="1491"/>
      <c r="F324" s="1491"/>
      <c r="G324" s="1491"/>
      <c r="H324" s="1491"/>
      <c r="I324" s="1491"/>
      <c r="J324" s="1491"/>
    </row>
    <row r="325" spans="1:10" ht="15.75" customHeight="1">
      <c r="A325" s="1491"/>
      <c r="B325" s="1491"/>
      <c r="C325" s="1491"/>
      <c r="D325" s="1491"/>
      <c r="E325" s="1491"/>
      <c r="F325" s="1491"/>
      <c r="G325" s="1491"/>
      <c r="H325" s="1491"/>
      <c r="I325" s="1491"/>
      <c r="J325" s="1491"/>
    </row>
    <row r="326" spans="1:10" ht="15.75" customHeight="1">
      <c r="A326" s="1491"/>
      <c r="B326" s="1491"/>
      <c r="C326" s="1491"/>
      <c r="D326" s="1491"/>
      <c r="E326" s="1491"/>
      <c r="F326" s="1491"/>
      <c r="G326" s="1491"/>
      <c r="H326" s="1491"/>
      <c r="I326" s="1491"/>
      <c r="J326" s="1491"/>
    </row>
    <row r="327" spans="1:10" ht="15.75" customHeight="1">
      <c r="A327" s="1491"/>
      <c r="B327" s="1491"/>
      <c r="C327" s="1491"/>
      <c r="D327" s="1491"/>
      <c r="E327" s="1491"/>
      <c r="F327" s="1491"/>
      <c r="G327" s="1491"/>
      <c r="H327" s="1491"/>
      <c r="I327" s="1491"/>
      <c r="J327" s="1491"/>
    </row>
    <row r="328" spans="1:10" ht="15.75" customHeight="1">
      <c r="A328" s="1491"/>
      <c r="B328" s="1491"/>
      <c r="C328" s="1491"/>
      <c r="D328" s="1491"/>
      <c r="E328" s="1491"/>
      <c r="F328" s="1491"/>
      <c r="G328" s="1491"/>
      <c r="H328" s="1491"/>
      <c r="I328" s="1491"/>
      <c r="J328" s="1491"/>
    </row>
    <row r="329" spans="1:10" ht="15.75" customHeight="1">
      <c r="A329" s="1491"/>
      <c r="B329" s="1491"/>
      <c r="C329" s="1491"/>
      <c r="D329" s="1491"/>
      <c r="E329" s="1491"/>
      <c r="F329" s="1491"/>
      <c r="G329" s="1491"/>
      <c r="H329" s="1491"/>
      <c r="I329" s="1491"/>
      <c r="J329" s="1491"/>
    </row>
    <row r="330" spans="1:10" ht="15.75" customHeight="1">
      <c r="A330" s="1491"/>
      <c r="B330" s="1491"/>
      <c r="C330" s="1491"/>
      <c r="D330" s="1491"/>
      <c r="E330" s="1491"/>
      <c r="F330" s="1491"/>
      <c r="G330" s="1491"/>
      <c r="H330" s="1491"/>
      <c r="I330" s="1491"/>
      <c r="J330" s="1491"/>
    </row>
    <row r="331" spans="1:10" ht="15.75" customHeight="1">
      <c r="A331" s="1491"/>
      <c r="B331" s="1491"/>
      <c r="C331" s="1491"/>
      <c r="D331" s="1491"/>
      <c r="E331" s="1491"/>
      <c r="F331" s="1491"/>
      <c r="G331" s="1491"/>
      <c r="H331" s="1491"/>
      <c r="I331" s="1491"/>
      <c r="J331" s="1491"/>
    </row>
    <row r="332" spans="1:10" ht="15.75" customHeight="1">
      <c r="A332" s="1491"/>
      <c r="B332" s="1491"/>
      <c r="C332" s="1491"/>
      <c r="D332" s="1491"/>
      <c r="E332" s="1491"/>
      <c r="F332" s="1491"/>
      <c r="G332" s="1491"/>
      <c r="H332" s="1491"/>
      <c r="I332" s="1491"/>
      <c r="J332" s="1491"/>
    </row>
    <row r="333" spans="1:10" ht="15.75" customHeight="1">
      <c r="A333" s="1491"/>
      <c r="B333" s="1491"/>
      <c r="C333" s="1491"/>
      <c r="D333" s="1491"/>
      <c r="E333" s="1491"/>
      <c r="F333" s="1491"/>
      <c r="G333" s="1491"/>
      <c r="H333" s="1491"/>
      <c r="I333" s="1491"/>
      <c r="J333" s="1491"/>
    </row>
    <row r="334" spans="1:10" ht="15.75" customHeight="1">
      <c r="A334" s="1491"/>
      <c r="B334" s="1491"/>
      <c r="C334" s="1491"/>
      <c r="D334" s="1491"/>
      <c r="E334" s="1491"/>
      <c r="F334" s="1491"/>
      <c r="G334" s="1491"/>
      <c r="H334" s="1491"/>
      <c r="I334" s="1491"/>
      <c r="J334" s="1491"/>
    </row>
    <row r="335" spans="1:10" ht="15.75" customHeight="1">
      <c r="A335" s="1491"/>
      <c r="B335" s="1491"/>
      <c r="C335" s="1491"/>
      <c r="D335" s="1491"/>
      <c r="E335" s="1491"/>
      <c r="F335" s="1491"/>
      <c r="G335" s="1491"/>
      <c r="H335" s="1491"/>
      <c r="I335" s="1491"/>
      <c r="J335" s="1491"/>
    </row>
    <row r="336" spans="1:10" ht="15.75" customHeight="1">
      <c r="A336" s="1491"/>
      <c r="B336" s="1491"/>
      <c r="C336" s="1491"/>
      <c r="D336" s="1491"/>
      <c r="E336" s="1491"/>
      <c r="F336" s="1491"/>
      <c r="G336" s="1491"/>
      <c r="H336" s="1491"/>
      <c r="I336" s="1491"/>
      <c r="J336" s="1491"/>
    </row>
    <row r="337" spans="1:10" ht="15.75" customHeight="1">
      <c r="A337" s="1491"/>
      <c r="B337" s="1491"/>
      <c r="C337" s="1491"/>
      <c r="D337" s="1491"/>
      <c r="E337" s="1491"/>
      <c r="F337" s="1491"/>
      <c r="G337" s="1491"/>
      <c r="H337" s="1491"/>
      <c r="I337" s="1491"/>
      <c r="J337" s="1491"/>
    </row>
    <row r="338" spans="1:10" ht="15.75" customHeight="1">
      <c r="A338" s="1491"/>
      <c r="B338" s="1491"/>
      <c r="C338" s="1491"/>
      <c r="D338" s="1491"/>
      <c r="E338" s="1491"/>
      <c r="F338" s="1491"/>
      <c r="G338" s="1491"/>
      <c r="H338" s="1491"/>
      <c r="I338" s="1491"/>
      <c r="J338" s="1491"/>
    </row>
    <row r="339" spans="1:10" ht="15.75" customHeight="1">
      <c r="A339" s="1491"/>
      <c r="B339" s="1491"/>
      <c r="C339" s="1491"/>
      <c r="D339" s="1491"/>
      <c r="E339" s="1491"/>
      <c r="F339" s="1491"/>
      <c r="G339" s="1491"/>
      <c r="H339" s="1491"/>
      <c r="I339" s="1491"/>
      <c r="J339" s="1491"/>
    </row>
    <row r="340" spans="1:10" ht="15.75" customHeight="1">
      <c r="A340" s="1491"/>
      <c r="B340" s="1491"/>
      <c r="C340" s="1491"/>
      <c r="D340" s="1491"/>
      <c r="E340" s="1491"/>
      <c r="F340" s="1491"/>
      <c r="G340" s="1491"/>
      <c r="H340" s="1491"/>
      <c r="I340" s="1491"/>
      <c r="J340" s="1491"/>
    </row>
    <row r="341" spans="1:10" ht="15.75" customHeight="1">
      <c r="A341" s="1491"/>
      <c r="B341" s="1491"/>
      <c r="C341" s="1491"/>
      <c r="D341" s="1491"/>
      <c r="E341" s="1491"/>
      <c r="F341" s="1491"/>
      <c r="G341" s="1491"/>
      <c r="H341" s="1491"/>
      <c r="I341" s="1491"/>
      <c r="J341" s="1491"/>
    </row>
    <row r="342" spans="1:10" ht="15.75" customHeight="1">
      <c r="A342" s="1491"/>
      <c r="B342" s="1491"/>
      <c r="C342" s="1491"/>
      <c r="D342" s="1491"/>
      <c r="E342" s="1491"/>
      <c r="F342" s="1491"/>
      <c r="G342" s="1491"/>
      <c r="H342" s="1491"/>
      <c r="I342" s="1491"/>
      <c r="J342" s="1491"/>
    </row>
    <row r="343" spans="1:10" ht="15.75" customHeight="1">
      <c r="A343" s="1491"/>
      <c r="B343" s="1491"/>
      <c r="C343" s="1491"/>
      <c r="D343" s="1491"/>
      <c r="E343" s="1491"/>
      <c r="F343" s="1491"/>
      <c r="G343" s="1491"/>
      <c r="H343" s="1491"/>
      <c r="I343" s="1491"/>
      <c r="J343" s="1491"/>
    </row>
    <row r="344" spans="1:10" ht="15.75" customHeight="1">
      <c r="A344" s="1491"/>
      <c r="B344" s="1491"/>
      <c r="C344" s="1491"/>
      <c r="D344" s="1491"/>
      <c r="E344" s="1491"/>
      <c r="F344" s="1491"/>
      <c r="G344" s="1491"/>
      <c r="H344" s="1491"/>
      <c r="I344" s="1491"/>
      <c r="J344" s="1491"/>
    </row>
    <row r="345" spans="1:10" ht="15.75" customHeight="1">
      <c r="A345" s="1491"/>
      <c r="B345" s="1491"/>
      <c r="C345" s="1491"/>
      <c r="D345" s="1491"/>
      <c r="E345" s="1491"/>
      <c r="F345" s="1491"/>
      <c r="G345" s="1491"/>
      <c r="H345" s="1491"/>
      <c r="I345" s="1491"/>
      <c r="J345" s="1491"/>
    </row>
    <row r="346" spans="1:10" ht="15.75" customHeight="1">
      <c r="A346" s="1491"/>
      <c r="B346" s="1491"/>
      <c r="C346" s="1491"/>
      <c r="D346" s="1491"/>
      <c r="E346" s="1491"/>
      <c r="F346" s="1491"/>
      <c r="G346" s="1491"/>
      <c r="H346" s="1491"/>
      <c r="I346" s="1491"/>
      <c r="J346" s="1491"/>
    </row>
    <row r="347" spans="1:10" ht="15.75" customHeight="1">
      <c r="A347" s="1491"/>
      <c r="B347" s="1491"/>
      <c r="C347" s="1491"/>
      <c r="D347" s="1491"/>
      <c r="E347" s="1491"/>
      <c r="F347" s="1491"/>
      <c r="G347" s="1491"/>
      <c r="H347" s="1491"/>
      <c r="I347" s="1491"/>
      <c r="J347" s="1491"/>
    </row>
    <row r="348" spans="1:10" ht="15.75" customHeight="1">
      <c r="A348" s="1491"/>
      <c r="B348" s="1491"/>
      <c r="C348" s="1491"/>
      <c r="D348" s="1491"/>
      <c r="E348" s="1491"/>
      <c r="F348" s="1491"/>
      <c r="G348" s="1491"/>
      <c r="H348" s="1491"/>
      <c r="I348" s="1491"/>
      <c r="J348" s="1491"/>
    </row>
    <row r="349" spans="1:10" ht="15.75" customHeight="1">
      <c r="A349" s="1491"/>
      <c r="B349" s="1491"/>
      <c r="C349" s="1491"/>
      <c r="D349" s="1491"/>
      <c r="E349" s="1491"/>
      <c r="F349" s="1491"/>
      <c r="G349" s="1491"/>
      <c r="H349" s="1491"/>
      <c r="I349" s="1491"/>
      <c r="J349" s="1491"/>
    </row>
    <row r="350" spans="1:10" ht="15.75" customHeight="1">
      <c r="A350" s="1491"/>
      <c r="B350" s="1491"/>
      <c r="C350" s="1491"/>
      <c r="D350" s="1491"/>
      <c r="E350" s="1491"/>
      <c r="F350" s="1491"/>
      <c r="G350" s="1491"/>
      <c r="H350" s="1491"/>
      <c r="I350" s="1491"/>
      <c r="J350" s="1491"/>
    </row>
    <row r="351" spans="1:10" ht="15.75" customHeight="1">
      <c r="A351" s="1491"/>
      <c r="B351" s="1491"/>
      <c r="C351" s="1491"/>
      <c r="D351" s="1491"/>
      <c r="E351" s="1491"/>
      <c r="F351" s="1491"/>
      <c r="G351" s="1491"/>
      <c r="H351" s="1491"/>
      <c r="I351" s="1491"/>
      <c r="J351" s="1491"/>
    </row>
    <row r="352" spans="1:10" ht="15.75" customHeight="1">
      <c r="A352" s="1491"/>
      <c r="B352" s="1491"/>
      <c r="C352" s="1491"/>
      <c r="D352" s="1491"/>
      <c r="E352" s="1491"/>
      <c r="F352" s="1491"/>
      <c r="G352" s="1491"/>
      <c r="H352" s="1491"/>
      <c r="I352" s="1491"/>
      <c r="J352" s="1491"/>
    </row>
    <row r="353" spans="1:10" ht="15.75" customHeight="1">
      <c r="A353" s="1491"/>
      <c r="B353" s="1491"/>
      <c r="C353" s="1491"/>
      <c r="D353" s="1491"/>
      <c r="E353" s="1491"/>
      <c r="F353" s="1491"/>
      <c r="G353" s="1491"/>
      <c r="H353" s="1491"/>
      <c r="I353" s="1491"/>
      <c r="J353" s="1491"/>
    </row>
    <row r="354" spans="1:10" ht="15.75" customHeight="1">
      <c r="A354" s="1491"/>
      <c r="B354" s="1491"/>
      <c r="C354" s="1491"/>
      <c r="D354" s="1491"/>
      <c r="E354" s="1491"/>
      <c r="F354" s="1491"/>
      <c r="G354" s="1491"/>
      <c r="H354" s="1491"/>
      <c r="I354" s="1491"/>
      <c r="J354" s="1491"/>
    </row>
    <row r="355" spans="1:10" ht="15.75" customHeight="1">
      <c r="A355" s="1491"/>
      <c r="B355" s="1491"/>
      <c r="C355" s="1491"/>
      <c r="D355" s="1491"/>
      <c r="E355" s="1491"/>
      <c r="F355" s="1491"/>
      <c r="G355" s="1491"/>
      <c r="H355" s="1491"/>
      <c r="I355" s="1491"/>
      <c r="J355" s="1491"/>
    </row>
    <row r="356" spans="1:10" ht="15.75" customHeight="1">
      <c r="A356" s="1491"/>
      <c r="B356" s="1491"/>
      <c r="C356" s="1491"/>
      <c r="D356" s="1491"/>
      <c r="E356" s="1491"/>
      <c r="F356" s="1491"/>
      <c r="G356" s="1491"/>
      <c r="H356" s="1491"/>
      <c r="I356" s="1491"/>
      <c r="J356" s="1491"/>
    </row>
    <row r="357" spans="1:10" ht="15.75" customHeight="1">
      <c r="A357" s="1491"/>
      <c r="B357" s="1491"/>
      <c r="C357" s="1491"/>
      <c r="D357" s="1491"/>
      <c r="E357" s="1491"/>
      <c r="F357" s="1491"/>
      <c r="G357" s="1491"/>
      <c r="H357" s="1491"/>
      <c r="I357" s="1491"/>
      <c r="J357" s="1491"/>
    </row>
    <row r="358" spans="1:10" ht="15.75" customHeight="1">
      <c r="A358" s="1491"/>
      <c r="B358" s="1491"/>
      <c r="C358" s="1491"/>
      <c r="D358" s="1491"/>
      <c r="E358" s="1491"/>
      <c r="F358" s="1491"/>
      <c r="G358" s="1491"/>
      <c r="H358" s="1491"/>
      <c r="I358" s="1491"/>
      <c r="J358" s="1491"/>
    </row>
    <row r="359" spans="1:10" ht="15.75" customHeight="1">
      <c r="A359" s="1491"/>
      <c r="B359" s="1491"/>
      <c r="C359" s="1491"/>
      <c r="D359" s="1491"/>
      <c r="E359" s="1491"/>
      <c r="F359" s="1491"/>
      <c r="G359" s="1491"/>
      <c r="H359" s="1491"/>
      <c r="I359" s="1491"/>
      <c r="J359" s="1491"/>
    </row>
    <row r="360" spans="1:10" ht="15.75" customHeight="1">
      <c r="A360" s="1491"/>
      <c r="B360" s="1491"/>
      <c r="C360" s="1491"/>
      <c r="D360" s="1491"/>
      <c r="E360" s="1491"/>
      <c r="F360" s="1491"/>
      <c r="G360" s="1491"/>
      <c r="H360" s="1491"/>
      <c r="I360" s="1491"/>
      <c r="J360" s="1491"/>
    </row>
    <row r="361" spans="1:10" ht="15.75" customHeight="1">
      <c r="A361" s="1491"/>
      <c r="B361" s="1491"/>
      <c r="C361" s="1491"/>
      <c r="D361" s="1491"/>
      <c r="E361" s="1491"/>
      <c r="F361" s="1491"/>
      <c r="G361" s="1491"/>
      <c r="H361" s="1491"/>
      <c r="I361" s="1491"/>
      <c r="J361" s="1491"/>
    </row>
    <row r="362" spans="1:10" ht="15.75" customHeight="1">
      <c r="A362" s="1491"/>
      <c r="B362" s="1491"/>
      <c r="C362" s="1491"/>
      <c r="D362" s="1491"/>
      <c r="E362" s="1491"/>
      <c r="F362" s="1491"/>
      <c r="G362" s="1491"/>
      <c r="H362" s="1491"/>
      <c r="I362" s="1491"/>
      <c r="J362" s="1491"/>
    </row>
    <row r="363" spans="1:10" ht="15.75" customHeight="1">
      <c r="A363" s="1491"/>
      <c r="B363" s="1491"/>
      <c r="C363" s="1491"/>
      <c r="D363" s="1491"/>
      <c r="E363" s="1491"/>
      <c r="F363" s="1491"/>
      <c r="G363" s="1491"/>
      <c r="H363" s="1491"/>
      <c r="I363" s="1491"/>
      <c r="J363" s="1491"/>
    </row>
    <row r="364" spans="1:10" ht="15.75" customHeight="1">
      <c r="A364" s="1491"/>
      <c r="B364" s="1491"/>
      <c r="C364" s="1491"/>
      <c r="D364" s="1491"/>
      <c r="E364" s="1491"/>
      <c r="F364" s="1491"/>
      <c r="G364" s="1491"/>
      <c r="H364" s="1491"/>
      <c r="I364" s="1491"/>
      <c r="J364" s="1491"/>
    </row>
    <row r="365" spans="1:10" ht="15.75" customHeight="1">
      <c r="A365" s="1491"/>
      <c r="B365" s="1491"/>
      <c r="C365" s="1491"/>
      <c r="D365" s="1491"/>
      <c r="E365" s="1491"/>
      <c r="F365" s="1491"/>
      <c r="G365" s="1491"/>
      <c r="H365" s="1491"/>
      <c r="I365" s="1491"/>
      <c r="J365" s="1491"/>
    </row>
    <row r="366" spans="1:10" ht="15.75" customHeight="1">
      <c r="A366" s="1491"/>
      <c r="B366" s="1491"/>
      <c r="C366" s="1491"/>
      <c r="D366" s="1491"/>
      <c r="E366" s="1491"/>
      <c r="F366" s="1491"/>
      <c r="G366" s="1491"/>
      <c r="H366" s="1491"/>
      <c r="I366" s="1491"/>
      <c r="J366" s="1491"/>
    </row>
    <row r="367" spans="1:10" ht="15.75" customHeight="1">
      <c r="A367" s="1491"/>
      <c r="B367" s="1491"/>
      <c r="C367" s="1491"/>
      <c r="D367" s="1491"/>
      <c r="E367" s="1491"/>
      <c r="F367" s="1491"/>
      <c r="G367" s="1491"/>
      <c r="H367" s="1491"/>
      <c r="I367" s="1491"/>
      <c r="J367" s="1491"/>
    </row>
    <row r="368" spans="1:10" ht="15.75" customHeight="1">
      <c r="A368" s="1491"/>
      <c r="B368" s="1491"/>
      <c r="C368" s="1491"/>
      <c r="D368" s="1491"/>
      <c r="E368" s="1491"/>
      <c r="F368" s="1491"/>
      <c r="G368" s="1491"/>
      <c r="H368" s="1491"/>
      <c r="I368" s="1491"/>
      <c r="J368" s="1491"/>
    </row>
    <row r="369" spans="1:10" ht="15.75" customHeight="1">
      <c r="A369" s="1491"/>
      <c r="B369" s="1491"/>
      <c r="C369" s="1491"/>
      <c r="D369" s="1491"/>
      <c r="E369" s="1491"/>
      <c r="F369" s="1491"/>
      <c r="G369" s="1491"/>
      <c r="H369" s="1491"/>
      <c r="I369" s="1491"/>
      <c r="J369" s="1491"/>
    </row>
    <row r="370" spans="1:10" ht="15.75" customHeight="1">
      <c r="A370" s="1491"/>
      <c r="B370" s="1491"/>
      <c r="C370" s="1491"/>
      <c r="D370" s="1491"/>
      <c r="E370" s="1491"/>
      <c r="F370" s="1491"/>
      <c r="G370" s="1491"/>
      <c r="H370" s="1491"/>
      <c r="I370" s="1491"/>
      <c r="J370" s="1491"/>
    </row>
    <row r="371" spans="1:10" ht="15.75" customHeight="1">
      <c r="A371" s="1491"/>
      <c r="B371" s="1491"/>
      <c r="C371" s="1491"/>
      <c r="D371" s="1491"/>
      <c r="E371" s="1491"/>
      <c r="F371" s="1491"/>
      <c r="G371" s="1491"/>
      <c r="H371" s="1491"/>
      <c r="I371" s="1491"/>
      <c r="J371" s="1491"/>
    </row>
    <row r="372" spans="1:10" ht="15.75" customHeight="1">
      <c r="A372" s="1491"/>
      <c r="B372" s="1491"/>
      <c r="C372" s="1491"/>
      <c r="D372" s="1491"/>
      <c r="E372" s="1491"/>
      <c r="F372" s="1491"/>
      <c r="G372" s="1491"/>
      <c r="H372" s="1491"/>
      <c r="I372" s="1491"/>
      <c r="J372" s="1491"/>
    </row>
    <row r="373" spans="1:10" ht="15.75" customHeight="1">
      <c r="A373" s="1491"/>
      <c r="B373" s="1491"/>
      <c r="C373" s="1491"/>
      <c r="D373" s="1491"/>
      <c r="E373" s="1491"/>
      <c r="F373" s="1491"/>
      <c r="G373" s="1491"/>
      <c r="H373" s="1491"/>
      <c r="I373" s="1491"/>
      <c r="J373" s="1491"/>
    </row>
    <row r="374" spans="1:10" ht="15.75" customHeight="1">
      <c r="A374" s="1491"/>
      <c r="B374" s="1491"/>
      <c r="C374" s="1491"/>
      <c r="D374" s="1491"/>
      <c r="E374" s="1491"/>
      <c r="F374" s="1491"/>
      <c r="G374" s="1491"/>
      <c r="H374" s="1491"/>
      <c r="I374" s="1491"/>
      <c r="J374" s="1491"/>
    </row>
    <row r="375" spans="1:10" ht="15.75" customHeight="1">
      <c r="A375" s="1491"/>
      <c r="B375" s="1491"/>
      <c r="C375" s="1491"/>
      <c r="D375" s="1491"/>
      <c r="E375" s="1491"/>
      <c r="F375" s="1491"/>
      <c r="G375" s="1491"/>
      <c r="H375" s="1491"/>
      <c r="I375" s="1491"/>
      <c r="J375" s="1491"/>
    </row>
    <row r="376" spans="1:10" ht="15.75" customHeight="1">
      <c r="A376" s="1491"/>
      <c r="B376" s="1491"/>
      <c r="C376" s="1491"/>
      <c r="D376" s="1491"/>
      <c r="E376" s="1491"/>
      <c r="F376" s="1491"/>
      <c r="G376" s="1491"/>
      <c r="H376" s="1491"/>
      <c r="I376" s="1491"/>
      <c r="J376" s="1491"/>
    </row>
    <row r="377" spans="1:10" ht="15.75" customHeight="1">
      <c r="A377" s="1491"/>
      <c r="B377" s="1491"/>
      <c r="C377" s="1491"/>
      <c r="D377" s="1491"/>
      <c r="E377" s="1491"/>
      <c r="F377" s="1491"/>
      <c r="G377" s="1491"/>
      <c r="H377" s="1491"/>
      <c r="I377" s="1491"/>
      <c r="J377" s="1491"/>
    </row>
    <row r="378" spans="1:10" ht="15.75" customHeight="1">
      <c r="A378" s="1491"/>
      <c r="B378" s="1491"/>
      <c r="C378" s="1491"/>
      <c r="D378" s="1491"/>
      <c r="E378" s="1491"/>
      <c r="F378" s="1491"/>
      <c r="G378" s="1491"/>
      <c r="H378" s="1491"/>
      <c r="I378" s="1491"/>
      <c r="J378" s="1491"/>
    </row>
    <row r="379" spans="1:10" ht="15.75" customHeight="1">
      <c r="A379" s="1491"/>
      <c r="B379" s="1491"/>
      <c r="C379" s="1491"/>
      <c r="D379" s="1491"/>
      <c r="E379" s="1491"/>
      <c r="F379" s="1491"/>
      <c r="G379" s="1491"/>
      <c r="H379" s="1491"/>
      <c r="I379" s="1491"/>
      <c r="J379" s="1491"/>
    </row>
    <row r="380" spans="1:10" ht="15.75" customHeight="1">
      <c r="A380" s="1491"/>
      <c r="B380" s="1491"/>
      <c r="C380" s="1491"/>
      <c r="D380" s="1491"/>
      <c r="E380" s="1491"/>
      <c r="F380" s="1491"/>
      <c r="G380" s="1491"/>
      <c r="H380" s="1491"/>
      <c r="I380" s="1491"/>
      <c r="J380" s="1491"/>
    </row>
    <row r="381" spans="1:10" ht="15.75" customHeight="1">
      <c r="A381" s="1491"/>
      <c r="B381" s="1491"/>
      <c r="C381" s="1491"/>
      <c r="D381" s="1491"/>
      <c r="E381" s="1491"/>
      <c r="F381" s="1491"/>
      <c r="G381" s="1491"/>
      <c r="H381" s="1491"/>
      <c r="I381" s="1491"/>
      <c r="J381" s="1491"/>
    </row>
    <row r="382" spans="1:10" ht="15.75" customHeight="1">
      <c r="A382" s="1491"/>
      <c r="B382" s="1491"/>
      <c r="C382" s="1491"/>
      <c r="D382" s="1491"/>
      <c r="E382" s="1491"/>
      <c r="F382" s="1491"/>
      <c r="G382" s="1491"/>
      <c r="H382" s="1491"/>
      <c r="I382" s="1491"/>
      <c r="J382" s="1491"/>
    </row>
    <row r="383" spans="1:10" ht="15.75" customHeight="1">
      <c r="A383" s="1491"/>
      <c r="B383" s="1491"/>
      <c r="C383" s="1491"/>
      <c r="D383" s="1491"/>
      <c r="E383" s="1491"/>
      <c r="F383" s="1491"/>
      <c r="G383" s="1491"/>
      <c r="H383" s="1491"/>
      <c r="I383" s="1491"/>
      <c r="J383" s="1491"/>
    </row>
    <row r="384" spans="1:10" ht="15.75" customHeight="1">
      <c r="A384" s="1491"/>
      <c r="B384" s="1491"/>
      <c r="C384" s="1491"/>
      <c r="D384" s="1491"/>
      <c r="E384" s="1491"/>
      <c r="F384" s="1491"/>
      <c r="G384" s="1491"/>
      <c r="H384" s="1491"/>
      <c r="I384" s="1491"/>
      <c r="J384" s="1491"/>
    </row>
    <row r="385" spans="1:10" ht="15.75" customHeight="1">
      <c r="A385" s="1491"/>
      <c r="B385" s="1491"/>
      <c r="C385" s="1491"/>
      <c r="D385" s="1491"/>
      <c r="E385" s="1491"/>
      <c r="F385" s="1491"/>
      <c r="G385" s="1491"/>
      <c r="H385" s="1491"/>
      <c r="I385" s="1491"/>
      <c r="J385" s="1491"/>
    </row>
    <row r="386" spans="1:10" ht="15.75" customHeight="1">
      <c r="A386" s="1491"/>
      <c r="B386" s="1491"/>
      <c r="C386" s="1491"/>
      <c r="D386" s="1491"/>
      <c r="E386" s="1491"/>
      <c r="F386" s="1491"/>
      <c r="G386" s="1491"/>
      <c r="H386" s="1491"/>
      <c r="I386" s="1491"/>
      <c r="J386" s="1491"/>
    </row>
    <row r="387" spans="1:10" ht="15.75" customHeight="1">
      <c r="A387" s="1491"/>
      <c r="B387" s="1491"/>
      <c r="C387" s="1491"/>
      <c r="D387" s="1491"/>
      <c r="E387" s="1491"/>
      <c r="F387" s="1491"/>
      <c r="G387" s="1491"/>
      <c r="H387" s="1491"/>
      <c r="I387" s="1491"/>
      <c r="J387" s="1491"/>
    </row>
    <row r="388" spans="1:10" ht="15.75" customHeight="1">
      <c r="A388" s="1491"/>
      <c r="B388" s="1491"/>
      <c r="C388" s="1491"/>
      <c r="D388" s="1491"/>
      <c r="E388" s="1491"/>
      <c r="F388" s="1491"/>
      <c r="G388" s="1491"/>
      <c r="H388" s="1491"/>
      <c r="I388" s="1491"/>
      <c r="J388" s="1491"/>
    </row>
    <row r="389" spans="1:10" ht="15.75" customHeight="1">
      <c r="A389" s="1491"/>
      <c r="B389" s="1491"/>
      <c r="C389" s="1491"/>
      <c r="D389" s="1491"/>
      <c r="E389" s="1491"/>
      <c r="F389" s="1491"/>
      <c r="G389" s="1491"/>
      <c r="H389" s="1491"/>
      <c r="I389" s="1491"/>
      <c r="J389" s="1491"/>
    </row>
    <row r="390" spans="1:10" ht="15.75" customHeight="1">
      <c r="A390" s="1491"/>
      <c r="B390" s="1491"/>
      <c r="C390" s="1491"/>
      <c r="D390" s="1491"/>
      <c r="E390" s="1491"/>
      <c r="F390" s="1491"/>
      <c r="G390" s="1491"/>
      <c r="H390" s="1491"/>
      <c r="I390" s="1491"/>
      <c r="J390" s="1491"/>
    </row>
    <row r="391" spans="1:10" ht="15.75" customHeight="1">
      <c r="A391" s="1491"/>
      <c r="B391" s="1491"/>
      <c r="C391" s="1491"/>
      <c r="D391" s="1491"/>
      <c r="E391" s="1491"/>
      <c r="F391" s="1491"/>
      <c r="G391" s="1491"/>
      <c r="H391" s="1491"/>
      <c r="I391" s="1491"/>
      <c r="J391" s="1491"/>
    </row>
    <row r="392" spans="1:10" ht="15.75" customHeight="1">
      <c r="A392" s="1491"/>
      <c r="B392" s="1491"/>
      <c r="C392" s="1491"/>
      <c r="D392" s="1491"/>
      <c r="E392" s="1491"/>
      <c r="F392" s="1491"/>
      <c r="G392" s="1491"/>
      <c r="H392" s="1491"/>
      <c r="I392" s="1491"/>
      <c r="J392" s="1491"/>
    </row>
    <row r="393" spans="1:10" ht="15.75" customHeight="1">
      <c r="A393" s="1491"/>
      <c r="B393" s="1491"/>
      <c r="C393" s="1491"/>
      <c r="D393" s="1491"/>
      <c r="E393" s="1491"/>
      <c r="F393" s="1491"/>
      <c r="G393" s="1491"/>
      <c r="H393" s="1491"/>
      <c r="I393" s="1491"/>
      <c r="J393" s="1491"/>
    </row>
    <row r="394" spans="1:10" ht="15.75" customHeight="1">
      <c r="A394" s="1491"/>
      <c r="B394" s="1491"/>
      <c r="C394" s="1491"/>
      <c r="D394" s="1491"/>
      <c r="E394" s="1491"/>
      <c r="F394" s="1491"/>
      <c r="G394" s="1491"/>
      <c r="H394" s="1491"/>
      <c r="I394" s="1491"/>
      <c r="J394" s="1491"/>
    </row>
    <row r="395" spans="1:10" ht="15.75" customHeight="1">
      <c r="A395" s="1491"/>
      <c r="B395" s="1491"/>
      <c r="C395" s="1491"/>
      <c r="D395" s="1491"/>
      <c r="E395" s="1491"/>
      <c r="F395" s="1491"/>
      <c r="G395" s="1491"/>
      <c r="H395" s="1491"/>
      <c r="I395" s="1491"/>
      <c r="J395" s="1491"/>
    </row>
    <row r="396" spans="1:10" ht="15.75" customHeight="1">
      <c r="A396" s="1491"/>
      <c r="B396" s="1491"/>
      <c r="C396" s="1491"/>
      <c r="D396" s="1491"/>
      <c r="E396" s="1491"/>
      <c r="F396" s="1491"/>
      <c r="G396" s="1491"/>
      <c r="H396" s="1491"/>
      <c r="I396" s="1491"/>
      <c r="J396" s="1491"/>
    </row>
    <row r="397" spans="1:10" ht="15.75" customHeight="1">
      <c r="A397" s="1491"/>
      <c r="B397" s="1491"/>
      <c r="C397" s="1491"/>
      <c r="D397" s="1491"/>
      <c r="E397" s="1491"/>
      <c r="F397" s="1491"/>
      <c r="G397" s="1491"/>
      <c r="H397" s="1491"/>
      <c r="I397" s="1491"/>
      <c r="J397" s="1491"/>
    </row>
    <row r="398" spans="1:10" ht="15.75" customHeight="1">
      <c r="A398" s="1491"/>
      <c r="B398" s="1491"/>
      <c r="C398" s="1491"/>
      <c r="D398" s="1491"/>
      <c r="E398" s="1491"/>
      <c r="F398" s="1491"/>
      <c r="G398" s="1491"/>
      <c r="H398" s="1491"/>
      <c r="I398" s="1491"/>
      <c r="J398" s="1491"/>
    </row>
    <row r="399" spans="1:10" ht="15.75" customHeight="1">
      <c r="A399" s="1491"/>
      <c r="B399" s="1491"/>
      <c r="C399" s="1491"/>
      <c r="D399" s="1491"/>
      <c r="E399" s="1491"/>
      <c r="F399" s="1491"/>
      <c r="G399" s="1491"/>
      <c r="H399" s="1491"/>
      <c r="I399" s="1491"/>
      <c r="J399" s="1491"/>
    </row>
    <row r="400" spans="1:10" ht="15.75" customHeight="1">
      <c r="A400" s="1491"/>
      <c r="B400" s="1491"/>
      <c r="C400" s="1491"/>
      <c r="D400" s="1491"/>
      <c r="E400" s="1491"/>
      <c r="F400" s="1491"/>
      <c r="G400" s="1491"/>
      <c r="H400" s="1491"/>
      <c r="I400" s="1491"/>
      <c r="J400" s="1491"/>
    </row>
    <row r="401" spans="1:10" ht="15.75" customHeight="1">
      <c r="A401" s="1491"/>
      <c r="B401" s="1491"/>
      <c r="C401" s="1491"/>
      <c r="D401" s="1491"/>
      <c r="E401" s="1491"/>
      <c r="F401" s="1491"/>
      <c r="G401" s="1491"/>
      <c r="H401" s="1491"/>
      <c r="I401" s="1491"/>
      <c r="J401" s="1491"/>
    </row>
    <row r="402" spans="1:10" ht="15.75" customHeight="1">
      <c r="A402" s="1491"/>
      <c r="B402" s="1491"/>
      <c r="C402" s="1491"/>
      <c r="D402" s="1491"/>
      <c r="E402" s="1491"/>
      <c r="F402" s="1491"/>
      <c r="G402" s="1491"/>
      <c r="H402" s="1491"/>
      <c r="I402" s="1491"/>
      <c r="J402" s="1491"/>
    </row>
    <row r="403" spans="1:10" ht="15.75" customHeight="1">
      <c r="A403" s="1491"/>
      <c r="B403" s="1491"/>
      <c r="C403" s="1491"/>
      <c r="D403" s="1491"/>
      <c r="E403" s="1491"/>
      <c r="F403" s="1491"/>
      <c r="G403" s="1491"/>
      <c r="H403" s="1491"/>
      <c r="I403" s="1491"/>
      <c r="J403" s="1491"/>
    </row>
    <row r="404" spans="1:10" ht="15.75" customHeight="1">
      <c r="A404" s="1491"/>
      <c r="B404" s="1491"/>
      <c r="C404" s="1491"/>
      <c r="D404" s="1491"/>
      <c r="E404" s="1491"/>
      <c r="F404" s="1491"/>
      <c r="G404" s="1491"/>
      <c r="H404" s="1491"/>
      <c r="I404" s="1491"/>
      <c r="J404" s="1491"/>
    </row>
    <row r="405" spans="1:10" ht="15.75" customHeight="1">
      <c r="A405" s="1491"/>
      <c r="B405" s="1491"/>
      <c r="C405" s="1491"/>
      <c r="D405" s="1491"/>
      <c r="E405" s="1491"/>
      <c r="F405" s="1491"/>
      <c r="G405" s="1491"/>
      <c r="H405" s="1491"/>
      <c r="I405" s="1491"/>
      <c r="J405" s="1491"/>
    </row>
    <row r="406" spans="1:10" ht="15.75" customHeight="1">
      <c r="A406" s="1491"/>
      <c r="B406" s="1491"/>
      <c r="C406" s="1491"/>
      <c r="D406" s="1491"/>
      <c r="E406" s="1491"/>
      <c r="F406" s="1491"/>
      <c r="G406" s="1491"/>
      <c r="H406" s="1491"/>
      <c r="I406" s="1491"/>
      <c r="J406" s="1491"/>
    </row>
    <row r="407" spans="1:10" ht="15.75" customHeight="1">
      <c r="A407" s="1491"/>
      <c r="B407" s="1491"/>
      <c r="C407" s="1491"/>
      <c r="D407" s="1491"/>
      <c r="E407" s="1491"/>
      <c r="F407" s="1491"/>
      <c r="G407" s="1491"/>
      <c r="H407" s="1491"/>
      <c r="I407" s="1491"/>
      <c r="J407" s="1491"/>
    </row>
    <row r="408" spans="1:10" ht="15.75" customHeight="1">
      <c r="A408" s="1491"/>
      <c r="B408" s="1491"/>
      <c r="C408" s="1491"/>
      <c r="D408" s="1491"/>
      <c r="E408" s="1491"/>
      <c r="F408" s="1491"/>
      <c r="G408" s="1491"/>
      <c r="H408" s="1491"/>
      <c r="I408" s="1491"/>
      <c r="J408" s="1491"/>
    </row>
    <row r="409" spans="1:10" ht="15.75" customHeight="1">
      <c r="A409" s="1491"/>
      <c r="B409" s="1491"/>
      <c r="C409" s="1491"/>
      <c r="D409" s="1491"/>
      <c r="E409" s="1491"/>
      <c r="F409" s="1491"/>
      <c r="G409" s="1491"/>
      <c r="H409" s="1491"/>
      <c r="I409" s="1491"/>
      <c r="J409" s="1491"/>
    </row>
    <row r="410" spans="1:10" ht="15.75" customHeight="1">
      <c r="A410" s="1491"/>
      <c r="B410" s="1491"/>
      <c r="C410" s="1491"/>
      <c r="D410" s="1491"/>
      <c r="E410" s="1491"/>
      <c r="F410" s="1491"/>
      <c r="G410" s="1491"/>
      <c r="H410" s="1491"/>
      <c r="I410" s="1491"/>
      <c r="J410" s="1491"/>
    </row>
    <row r="411" spans="1:10" ht="15.75" customHeight="1">
      <c r="A411" s="1491"/>
      <c r="B411" s="1491"/>
      <c r="C411" s="1491"/>
      <c r="D411" s="1491"/>
      <c r="E411" s="1491"/>
      <c r="F411" s="1491"/>
      <c r="G411" s="1491"/>
      <c r="H411" s="1491"/>
      <c r="I411" s="1491"/>
      <c r="J411" s="1491"/>
    </row>
    <row r="412" spans="1:10" ht="15.75" customHeight="1">
      <c r="A412" s="1491"/>
      <c r="B412" s="1491"/>
      <c r="C412" s="1491"/>
      <c r="D412" s="1491"/>
      <c r="E412" s="1491"/>
      <c r="F412" s="1491"/>
      <c r="G412" s="1491"/>
      <c r="H412" s="1491"/>
      <c r="I412" s="1491"/>
      <c r="J412" s="1491"/>
    </row>
    <row r="413" spans="1:10" ht="15.75" customHeight="1">
      <c r="A413" s="1491"/>
      <c r="B413" s="1491"/>
      <c r="C413" s="1491"/>
      <c r="D413" s="1491"/>
      <c r="E413" s="1491"/>
      <c r="F413" s="1491"/>
      <c r="G413" s="1491"/>
      <c r="H413" s="1491"/>
      <c r="I413" s="1491"/>
      <c r="J413" s="1491"/>
    </row>
    <row r="414" spans="1:10" ht="15.75" customHeight="1">
      <c r="A414" s="1491"/>
      <c r="B414" s="1491"/>
      <c r="C414" s="1491"/>
      <c r="D414" s="1491"/>
      <c r="E414" s="1491"/>
      <c r="F414" s="1491"/>
      <c r="G414" s="1491"/>
      <c r="H414" s="1491"/>
      <c r="I414" s="1491"/>
      <c r="J414" s="1491"/>
    </row>
    <row r="415" spans="1:10" ht="15.75" customHeight="1">
      <c r="A415" s="1491"/>
      <c r="B415" s="1491"/>
      <c r="C415" s="1491"/>
      <c r="D415" s="1491"/>
      <c r="E415" s="1491"/>
      <c r="F415" s="1491"/>
      <c r="G415" s="1491"/>
      <c r="H415" s="1491"/>
      <c r="I415" s="1491"/>
      <c r="J415" s="1491"/>
    </row>
    <row r="416" spans="1:10" ht="15.75" customHeight="1">
      <c r="A416" s="1491"/>
      <c r="B416" s="1491"/>
      <c r="C416" s="1491"/>
      <c r="D416" s="1491"/>
      <c r="E416" s="1491"/>
      <c r="F416" s="1491"/>
      <c r="G416" s="1491"/>
      <c r="H416" s="1491"/>
      <c r="I416" s="1491"/>
      <c r="J416" s="1491"/>
    </row>
    <row r="417" spans="1:10" ht="15.75" customHeight="1">
      <c r="A417" s="1491"/>
      <c r="B417" s="1491"/>
      <c r="C417" s="1491"/>
      <c r="D417" s="1491"/>
      <c r="E417" s="1491"/>
      <c r="F417" s="1491"/>
      <c r="G417" s="1491"/>
      <c r="H417" s="1491"/>
      <c r="I417" s="1491"/>
      <c r="J417" s="1491"/>
    </row>
    <row r="418" spans="1:10" ht="15.75" customHeight="1">
      <c r="A418" s="1491"/>
      <c r="B418" s="1491"/>
      <c r="C418" s="1491"/>
      <c r="D418" s="1491"/>
      <c r="E418" s="1491"/>
      <c r="F418" s="1491"/>
      <c r="G418" s="1491"/>
      <c r="H418" s="1491"/>
      <c r="I418" s="1491"/>
      <c r="J418" s="1491"/>
    </row>
    <row r="419" spans="1:10" ht="15.75" customHeight="1">
      <c r="A419" s="1491"/>
      <c r="B419" s="1491"/>
      <c r="C419" s="1491"/>
      <c r="D419" s="1491"/>
      <c r="E419" s="1491"/>
      <c r="F419" s="1491"/>
      <c r="G419" s="1491"/>
      <c r="H419" s="1491"/>
      <c r="I419" s="1491"/>
      <c r="J419" s="1491"/>
    </row>
    <row r="420" spans="1:10" ht="15.75" customHeight="1">
      <c r="A420" s="1491"/>
      <c r="B420" s="1491"/>
      <c r="C420" s="1491"/>
      <c r="D420" s="1491"/>
      <c r="E420" s="1491"/>
      <c r="F420" s="1491"/>
      <c r="G420" s="1491"/>
      <c r="H420" s="1491"/>
      <c r="I420" s="1491"/>
      <c r="J420" s="1491"/>
    </row>
    <row r="421" spans="1:10" ht="15.75" customHeight="1">
      <c r="A421" s="1491"/>
      <c r="B421" s="1491"/>
      <c r="C421" s="1491"/>
      <c r="D421" s="1491"/>
      <c r="E421" s="1491"/>
      <c r="F421" s="1491"/>
      <c r="G421" s="1491"/>
      <c r="H421" s="1491"/>
      <c r="I421" s="1491"/>
      <c r="J421" s="1491"/>
    </row>
    <row r="422" spans="1:10" ht="15.75" customHeight="1">
      <c r="A422" s="1491"/>
      <c r="B422" s="1491"/>
      <c r="C422" s="1491"/>
      <c r="D422" s="1491"/>
      <c r="E422" s="1491"/>
      <c r="F422" s="1491"/>
      <c r="G422" s="1491"/>
      <c r="H422" s="1491"/>
      <c r="I422" s="1491"/>
      <c r="J422" s="1491"/>
    </row>
    <row r="423" spans="1:10" ht="15.75" customHeight="1">
      <c r="A423" s="1491"/>
      <c r="B423" s="1491"/>
      <c r="C423" s="1491"/>
      <c r="D423" s="1491"/>
      <c r="E423" s="1491"/>
      <c r="F423" s="1491"/>
      <c r="G423" s="1491"/>
      <c r="H423" s="1491"/>
      <c r="I423" s="1491"/>
      <c r="J423" s="1491"/>
    </row>
    <row r="424" spans="1:10" ht="15.75" customHeight="1">
      <c r="A424" s="1491"/>
      <c r="B424" s="1491"/>
      <c r="C424" s="1491"/>
      <c r="D424" s="1491"/>
      <c r="E424" s="1491"/>
      <c r="F424" s="1491"/>
      <c r="G424" s="1491"/>
      <c r="H424" s="1491"/>
      <c r="I424" s="1491"/>
      <c r="J424" s="1491"/>
    </row>
    <row r="425" spans="1:10" ht="15.75" customHeight="1">
      <c r="A425" s="1491"/>
      <c r="B425" s="1491"/>
      <c r="C425" s="1491"/>
      <c r="D425" s="1491"/>
      <c r="E425" s="1491"/>
      <c r="F425" s="1491"/>
      <c r="G425" s="1491"/>
      <c r="H425" s="1491"/>
      <c r="I425" s="1491"/>
      <c r="J425" s="1491"/>
    </row>
    <row r="426" spans="1:10" ht="15.75" customHeight="1">
      <c r="A426" s="1491"/>
      <c r="B426" s="1491"/>
      <c r="C426" s="1491"/>
      <c r="D426" s="1491"/>
      <c r="E426" s="1491"/>
      <c r="F426" s="1491"/>
      <c r="G426" s="1491"/>
      <c r="H426" s="1491"/>
      <c r="I426" s="1491"/>
      <c r="J426" s="1491"/>
    </row>
    <row r="427" spans="1:10" ht="15.75" customHeight="1">
      <c r="A427" s="1491"/>
      <c r="B427" s="1491"/>
      <c r="C427" s="1491"/>
      <c r="D427" s="1491"/>
      <c r="E427" s="1491"/>
      <c r="F427" s="1491"/>
      <c r="G427" s="1491"/>
      <c r="H427" s="1491"/>
      <c r="I427" s="1491"/>
      <c r="J427" s="1491"/>
    </row>
    <row r="428" spans="1:10" ht="15.75" customHeight="1">
      <c r="A428" s="1491"/>
      <c r="B428" s="1491"/>
      <c r="C428" s="1491"/>
      <c r="D428" s="1491"/>
      <c r="E428" s="1491"/>
      <c r="F428" s="1491"/>
      <c r="G428" s="1491"/>
      <c r="H428" s="1491"/>
      <c r="I428" s="1491"/>
      <c r="J428" s="1491"/>
    </row>
    <row r="429" spans="1:10" ht="15.75" customHeight="1">
      <c r="A429" s="1491"/>
      <c r="B429" s="1491"/>
      <c r="C429" s="1491"/>
      <c r="D429" s="1491"/>
      <c r="E429" s="1491"/>
      <c r="F429" s="1491"/>
      <c r="G429" s="1491"/>
      <c r="H429" s="1491"/>
      <c r="I429" s="1491"/>
      <c r="J429" s="1491"/>
    </row>
    <row r="430" spans="1:10" ht="15.75" customHeight="1">
      <c r="A430" s="1491"/>
      <c r="B430" s="1491"/>
      <c r="C430" s="1491"/>
      <c r="D430" s="1491"/>
      <c r="E430" s="1491"/>
      <c r="F430" s="1491"/>
      <c r="G430" s="1491"/>
      <c r="H430" s="1491"/>
      <c r="I430" s="1491"/>
      <c r="J430" s="1491"/>
    </row>
    <row r="431" spans="1:10" ht="15.75" customHeight="1">
      <c r="A431" s="1491"/>
      <c r="B431" s="1491"/>
      <c r="C431" s="1491"/>
      <c r="D431" s="1491"/>
      <c r="E431" s="1491"/>
      <c r="F431" s="1491"/>
      <c r="G431" s="1491"/>
      <c r="H431" s="1491"/>
      <c r="I431" s="1491"/>
      <c r="J431" s="1491"/>
    </row>
    <row r="432" spans="1:10" ht="15.75" customHeight="1">
      <c r="A432" s="1491"/>
      <c r="B432" s="1491"/>
      <c r="C432" s="1491"/>
      <c r="D432" s="1491"/>
      <c r="E432" s="1491"/>
      <c r="F432" s="1491"/>
      <c r="G432" s="1491"/>
      <c r="H432" s="1491"/>
      <c r="I432" s="1491"/>
      <c r="J432" s="1491"/>
    </row>
    <row r="433" spans="1:10" ht="15.75" customHeight="1">
      <c r="A433" s="1491"/>
      <c r="B433" s="1491"/>
      <c r="C433" s="1491"/>
      <c r="D433" s="1491"/>
      <c r="E433" s="1491"/>
      <c r="F433" s="1491"/>
      <c r="G433" s="1491"/>
      <c r="H433" s="1491"/>
      <c r="I433" s="1491"/>
      <c r="J433" s="1491"/>
    </row>
    <row r="434" spans="1:10" ht="15.75" customHeight="1">
      <c r="A434" s="1491"/>
      <c r="B434" s="1491"/>
      <c r="C434" s="1491"/>
      <c r="D434" s="1491"/>
      <c r="E434" s="1491"/>
      <c r="F434" s="1491"/>
      <c r="G434" s="1491"/>
      <c r="H434" s="1491"/>
      <c r="I434" s="1491"/>
      <c r="J434" s="1491"/>
    </row>
    <row r="435" spans="1:10" ht="15.75" customHeight="1">
      <c r="A435" s="1491"/>
      <c r="B435" s="1491"/>
      <c r="C435" s="1491"/>
      <c r="D435" s="1491"/>
      <c r="E435" s="1491"/>
      <c r="F435" s="1491"/>
      <c r="G435" s="1491"/>
      <c r="H435" s="1491"/>
      <c r="I435" s="1491"/>
      <c r="J435" s="1491"/>
    </row>
    <row r="436" spans="1:10" ht="15.75" customHeight="1">
      <c r="A436" s="1491"/>
      <c r="B436" s="1491"/>
      <c r="C436" s="1491"/>
      <c r="D436" s="1491"/>
      <c r="E436" s="1491"/>
      <c r="F436" s="1491"/>
      <c r="G436" s="1491"/>
      <c r="H436" s="1491"/>
      <c r="I436" s="1491"/>
      <c r="J436" s="1491"/>
    </row>
    <row r="437" spans="1:10" ht="15.75" customHeight="1">
      <c r="A437" s="1491"/>
      <c r="B437" s="1491"/>
      <c r="C437" s="1491"/>
      <c r="D437" s="1491"/>
      <c r="E437" s="1491"/>
      <c r="F437" s="1491"/>
      <c r="G437" s="1491"/>
      <c r="H437" s="1491"/>
      <c r="I437" s="1491"/>
      <c r="J437" s="1491"/>
    </row>
    <row r="438" spans="1:10" ht="15.75" customHeight="1">
      <c r="A438" s="1491"/>
      <c r="B438" s="1491"/>
      <c r="C438" s="1491"/>
      <c r="D438" s="1491"/>
      <c r="E438" s="1491"/>
      <c r="F438" s="1491"/>
      <c r="G438" s="1491"/>
      <c r="H438" s="1491"/>
      <c r="I438" s="1491"/>
      <c r="J438" s="1491"/>
    </row>
    <row r="439" spans="1:10" ht="15.75" customHeight="1">
      <c r="A439" s="1491"/>
      <c r="B439" s="1491"/>
      <c r="C439" s="1491"/>
      <c r="D439" s="1491"/>
      <c r="E439" s="1491"/>
      <c r="F439" s="1491"/>
      <c r="G439" s="1491"/>
      <c r="H439" s="1491"/>
      <c r="I439" s="1491"/>
      <c r="J439" s="1491"/>
    </row>
    <row r="440" spans="1:10" ht="15.75" customHeight="1">
      <c r="A440" s="1491"/>
      <c r="B440" s="1491"/>
      <c r="C440" s="1491"/>
      <c r="D440" s="1491"/>
      <c r="E440" s="1491"/>
      <c r="F440" s="1491"/>
      <c r="G440" s="1491"/>
      <c r="H440" s="1491"/>
      <c r="I440" s="1491"/>
      <c r="J440" s="1491"/>
    </row>
    <row r="441" spans="1:10" ht="15.75" customHeight="1">
      <c r="A441" s="1491"/>
      <c r="B441" s="1491"/>
      <c r="C441" s="1491"/>
      <c r="D441" s="1491"/>
      <c r="E441" s="1491"/>
      <c r="F441" s="1491"/>
      <c r="G441" s="1491"/>
      <c r="H441" s="1491"/>
      <c r="I441" s="1491"/>
      <c r="J441" s="1491"/>
    </row>
    <row r="442" spans="1:10" ht="15.75" customHeight="1">
      <c r="A442" s="1491"/>
      <c r="B442" s="1491"/>
      <c r="C442" s="1491"/>
      <c r="D442" s="1491"/>
      <c r="E442" s="1491"/>
      <c r="F442" s="1491"/>
      <c r="G442" s="1491"/>
      <c r="H442" s="1491"/>
      <c r="I442" s="1491"/>
      <c r="J442" s="1491"/>
    </row>
    <row r="443" spans="1:10" ht="15.75" customHeight="1">
      <c r="A443" s="1491"/>
      <c r="B443" s="1491"/>
      <c r="C443" s="1491"/>
      <c r="D443" s="1491"/>
      <c r="E443" s="1491"/>
      <c r="F443" s="1491"/>
      <c r="G443" s="1491"/>
      <c r="H443" s="1491"/>
      <c r="I443" s="1491"/>
      <c r="J443" s="1491"/>
    </row>
    <row r="444" spans="1:10" ht="15.75" customHeight="1">
      <c r="A444" s="1491"/>
      <c r="B444" s="1491"/>
      <c r="C444" s="1491"/>
      <c r="D444" s="1491"/>
      <c r="E444" s="1491"/>
      <c r="F444" s="1491"/>
      <c r="G444" s="1491"/>
      <c r="H444" s="1491"/>
      <c r="I444" s="1491"/>
      <c r="J444" s="1491"/>
    </row>
    <row r="445" spans="1:10" ht="15.75" customHeight="1">
      <c r="A445" s="1491"/>
      <c r="B445" s="1491"/>
      <c r="C445" s="1491"/>
      <c r="D445" s="1491"/>
      <c r="E445" s="1491"/>
      <c r="F445" s="1491"/>
      <c r="G445" s="1491"/>
      <c r="H445" s="1491"/>
      <c r="I445" s="1491"/>
      <c r="J445" s="1491"/>
    </row>
    <row r="446" spans="1:10" ht="15.75" customHeight="1">
      <c r="A446" s="1491"/>
      <c r="B446" s="1491"/>
      <c r="C446" s="1491"/>
      <c r="D446" s="1491"/>
      <c r="E446" s="1491"/>
      <c r="F446" s="1491"/>
      <c r="G446" s="1491"/>
      <c r="H446" s="1491"/>
      <c r="I446" s="1491"/>
      <c r="J446" s="1491"/>
    </row>
    <row r="447" spans="1:10" ht="15.75" customHeight="1">
      <c r="A447" s="1491"/>
      <c r="B447" s="1491"/>
      <c r="C447" s="1491"/>
      <c r="D447" s="1491"/>
      <c r="E447" s="1491"/>
      <c r="F447" s="1491"/>
      <c r="G447" s="1491"/>
      <c r="H447" s="1491"/>
      <c r="I447" s="1491"/>
      <c r="J447" s="1491"/>
    </row>
    <row r="448" spans="1:10" ht="15.75" customHeight="1">
      <c r="A448" s="1491"/>
      <c r="B448" s="1491"/>
      <c r="C448" s="1491"/>
      <c r="D448" s="1491"/>
      <c r="E448" s="1491"/>
      <c r="F448" s="1491"/>
      <c r="G448" s="1491"/>
      <c r="H448" s="1491"/>
      <c r="I448" s="1491"/>
      <c r="J448" s="1491"/>
    </row>
    <row r="449" spans="1:10" ht="15.75" customHeight="1">
      <c r="A449" s="1491"/>
      <c r="B449" s="1491"/>
      <c r="C449" s="1491"/>
      <c r="D449" s="1491"/>
      <c r="E449" s="1491"/>
      <c r="F449" s="1491"/>
      <c r="G449" s="1491"/>
      <c r="H449" s="1491"/>
      <c r="I449" s="1491"/>
      <c r="J449" s="1491"/>
    </row>
    <row r="450" spans="1:10" ht="15.75" customHeight="1">
      <c r="A450" s="1491"/>
      <c r="B450" s="1491"/>
      <c r="C450" s="1491"/>
      <c r="D450" s="1491"/>
      <c r="E450" s="1491"/>
      <c r="F450" s="1491"/>
      <c r="G450" s="1491"/>
      <c r="H450" s="1491"/>
      <c r="I450" s="1491"/>
      <c r="J450" s="1491"/>
    </row>
    <row r="451" spans="1:10" ht="15.75" customHeight="1">
      <c r="A451" s="1491"/>
      <c r="B451" s="1491"/>
      <c r="C451" s="1491"/>
      <c r="D451" s="1491"/>
      <c r="E451" s="1491"/>
      <c r="F451" s="1491"/>
      <c r="G451" s="1491"/>
      <c r="H451" s="1491"/>
      <c r="I451" s="1491"/>
      <c r="J451" s="1491"/>
    </row>
    <row r="452" spans="1:10" ht="15.75" customHeight="1">
      <c r="A452" s="1491"/>
      <c r="B452" s="1491"/>
      <c r="C452" s="1491"/>
      <c r="D452" s="1491"/>
      <c r="E452" s="1491"/>
      <c r="F452" s="1491"/>
      <c r="G452" s="1491"/>
      <c r="H452" s="1491"/>
      <c r="I452" s="1491"/>
      <c r="J452" s="1491"/>
    </row>
    <row r="453" spans="1:10" ht="15.75" customHeight="1">
      <c r="A453" s="1491"/>
      <c r="B453" s="1491"/>
      <c r="C453" s="1491"/>
      <c r="D453" s="1491"/>
      <c r="E453" s="1491"/>
      <c r="F453" s="1491"/>
      <c r="G453" s="1491"/>
      <c r="H453" s="1491"/>
      <c r="I453" s="1491"/>
      <c r="J453" s="1491"/>
    </row>
    <row r="454" spans="1:10" ht="15.75" customHeight="1">
      <c r="A454" s="1491"/>
      <c r="B454" s="1491"/>
      <c r="C454" s="1491"/>
      <c r="D454" s="1491"/>
      <c r="E454" s="1491"/>
      <c r="F454" s="1491"/>
      <c r="G454" s="1491"/>
      <c r="H454" s="1491"/>
      <c r="I454" s="1491"/>
      <c r="J454" s="1491"/>
    </row>
    <row r="455" spans="1:10" ht="15.75" customHeight="1">
      <c r="A455" s="1491"/>
      <c r="B455" s="1491"/>
      <c r="C455" s="1491"/>
      <c r="D455" s="1491"/>
      <c r="E455" s="1491"/>
      <c r="F455" s="1491"/>
      <c r="G455" s="1491"/>
      <c r="H455" s="1491"/>
      <c r="I455" s="1491"/>
      <c r="J455" s="1491"/>
    </row>
    <row r="456" spans="1:10" ht="15.75" customHeight="1">
      <c r="A456" s="1491"/>
      <c r="B456" s="1491"/>
      <c r="C456" s="1491"/>
      <c r="D456" s="1491"/>
      <c r="E456" s="1491"/>
      <c r="F456" s="1491"/>
      <c r="G456" s="1491"/>
      <c r="H456" s="1491"/>
      <c r="I456" s="1491"/>
      <c r="J456" s="1491"/>
    </row>
    <row r="457" spans="1:10" ht="15.75" customHeight="1">
      <c r="A457" s="1491"/>
      <c r="B457" s="1491"/>
      <c r="C457" s="1491"/>
      <c r="D457" s="1491"/>
      <c r="E457" s="1491"/>
      <c r="F457" s="1491"/>
      <c r="G457" s="1491"/>
      <c r="H457" s="1491"/>
      <c r="I457" s="1491"/>
      <c r="J457" s="1491"/>
    </row>
    <row r="458" spans="1:10" ht="15.75" customHeight="1">
      <c r="A458" s="1491"/>
      <c r="B458" s="1491"/>
      <c r="C458" s="1491"/>
      <c r="D458" s="1491"/>
      <c r="E458" s="1491"/>
      <c r="F458" s="1491"/>
      <c r="G458" s="1491"/>
      <c r="H458" s="1491"/>
      <c r="I458" s="1491"/>
      <c r="J458" s="1491"/>
    </row>
    <row r="459" spans="1:10" ht="15.75" customHeight="1">
      <c r="A459" s="1491"/>
      <c r="B459" s="1491"/>
      <c r="C459" s="1491"/>
      <c r="D459" s="1491"/>
      <c r="E459" s="1491"/>
      <c r="F459" s="1491"/>
      <c r="G459" s="1491"/>
      <c r="H459" s="1491"/>
      <c r="I459" s="1491"/>
      <c r="J459" s="1491"/>
    </row>
    <row r="460" spans="1:10" ht="15.75" customHeight="1">
      <c r="A460" s="1491"/>
      <c r="B460" s="1491"/>
      <c r="C460" s="1491"/>
      <c r="D460" s="1491"/>
      <c r="E460" s="1491"/>
      <c r="F460" s="1491"/>
      <c r="G460" s="1491"/>
      <c r="H460" s="1491"/>
      <c r="I460" s="1491"/>
      <c r="J460" s="1491"/>
    </row>
    <row r="461" spans="1:10" ht="15.75" customHeight="1">
      <c r="A461" s="1491"/>
      <c r="B461" s="1491"/>
      <c r="C461" s="1491"/>
      <c r="D461" s="1491"/>
      <c r="E461" s="1491"/>
      <c r="F461" s="1491"/>
      <c r="G461" s="1491"/>
      <c r="H461" s="1491"/>
      <c r="I461" s="1491"/>
      <c r="J461" s="1491"/>
    </row>
    <row r="462" spans="1:10" ht="15.75" customHeight="1">
      <c r="A462" s="1491"/>
      <c r="B462" s="1491"/>
      <c r="C462" s="1491"/>
      <c r="D462" s="1491"/>
      <c r="E462" s="1491"/>
      <c r="F462" s="1491"/>
      <c r="G462" s="1491"/>
      <c r="H462" s="1491"/>
      <c r="I462" s="1491"/>
      <c r="J462" s="1491"/>
    </row>
    <row r="463" spans="1:10" ht="15.75" customHeight="1">
      <c r="A463" s="1491"/>
      <c r="B463" s="1491"/>
      <c r="C463" s="1491"/>
      <c r="D463" s="1491"/>
      <c r="E463" s="1491"/>
      <c r="F463" s="1491"/>
      <c r="G463" s="1491"/>
      <c r="H463" s="1491"/>
      <c r="I463" s="1491"/>
      <c r="J463" s="1491"/>
    </row>
    <row r="464" spans="1:10" ht="15.75" customHeight="1">
      <c r="A464" s="1491"/>
      <c r="B464" s="1491"/>
      <c r="C464" s="1491"/>
      <c r="D464" s="1491"/>
      <c r="E464" s="1491"/>
      <c r="F464" s="1491"/>
      <c r="G464" s="1491"/>
      <c r="H464" s="1491"/>
      <c r="I464" s="1491"/>
      <c r="J464" s="1491"/>
    </row>
    <row r="465" spans="1:10" ht="15.75" customHeight="1">
      <c r="A465" s="1491"/>
      <c r="B465" s="1491"/>
      <c r="C465" s="1491"/>
      <c r="D465" s="1491"/>
      <c r="E465" s="1491"/>
      <c r="F465" s="1491"/>
      <c r="G465" s="1491"/>
      <c r="H465" s="1491"/>
      <c r="I465" s="1491"/>
      <c r="J465" s="1491"/>
    </row>
    <row r="466" spans="1:10" ht="15.75" customHeight="1">
      <c r="A466" s="1491"/>
      <c r="B466" s="1491"/>
      <c r="C466" s="1491"/>
      <c r="D466" s="1491"/>
      <c r="E466" s="1491"/>
      <c r="F466" s="1491"/>
      <c r="G466" s="1491"/>
      <c r="H466" s="1491"/>
      <c r="I466" s="1491"/>
      <c r="J466" s="1491"/>
    </row>
    <row r="467" spans="1:10" ht="15.75" customHeight="1">
      <c r="A467" s="1491"/>
      <c r="B467" s="1491"/>
      <c r="C467" s="1491"/>
      <c r="D467" s="1491"/>
      <c r="E467" s="1491"/>
      <c r="F467" s="1491"/>
      <c r="G467" s="1491"/>
      <c r="H467" s="1491"/>
      <c r="I467" s="1491"/>
      <c r="J467" s="1491"/>
    </row>
    <row r="468" spans="1:10" ht="15.75" customHeight="1">
      <c r="A468" s="1491"/>
      <c r="B468" s="1491"/>
      <c r="C468" s="1491"/>
      <c r="D468" s="1491"/>
      <c r="E468" s="1491"/>
      <c r="F468" s="1491"/>
      <c r="G468" s="1491"/>
      <c r="H468" s="1491"/>
      <c r="I468" s="1491"/>
      <c r="J468" s="1491"/>
    </row>
    <row r="469" spans="1:10" ht="15.75" customHeight="1">
      <c r="A469" s="1491"/>
      <c r="B469" s="1491"/>
      <c r="C469" s="1491"/>
      <c r="D469" s="1491"/>
      <c r="E469" s="1491"/>
      <c r="F469" s="1491"/>
      <c r="G469" s="1491"/>
      <c r="H469" s="1491"/>
      <c r="I469" s="1491"/>
      <c r="J469" s="1491"/>
    </row>
    <row r="470" spans="1:10" ht="15.75" customHeight="1">
      <c r="A470" s="1491"/>
      <c r="B470" s="1491"/>
      <c r="C470" s="1491"/>
      <c r="D470" s="1491"/>
      <c r="E470" s="1491"/>
      <c r="F470" s="1491"/>
      <c r="G470" s="1491"/>
      <c r="H470" s="1491"/>
      <c r="I470" s="1491"/>
      <c r="J470" s="1491"/>
    </row>
    <row r="471" spans="1:10" ht="15.75" customHeight="1">
      <c r="A471" s="1491"/>
      <c r="B471" s="1491"/>
      <c r="C471" s="1491"/>
      <c r="D471" s="1491"/>
      <c r="E471" s="1491"/>
      <c r="F471" s="1491"/>
      <c r="G471" s="1491"/>
      <c r="H471" s="1491"/>
      <c r="I471" s="1491"/>
      <c r="J471" s="1491"/>
    </row>
    <row r="472" spans="1:10" ht="15.75" customHeight="1">
      <c r="A472" s="1491"/>
      <c r="B472" s="1491"/>
      <c r="C472" s="1491"/>
      <c r="D472" s="1491"/>
      <c r="E472" s="1491"/>
      <c r="F472" s="1491"/>
      <c r="G472" s="1491"/>
      <c r="H472" s="1491"/>
      <c r="I472" s="1491"/>
      <c r="J472" s="1491"/>
    </row>
    <row r="473" spans="1:10" ht="15.75" customHeight="1">
      <c r="A473" s="1491"/>
      <c r="B473" s="1491"/>
      <c r="C473" s="1491"/>
      <c r="D473" s="1491"/>
      <c r="E473" s="1491"/>
      <c r="F473" s="1491"/>
      <c r="G473" s="1491"/>
      <c r="H473" s="1491"/>
      <c r="I473" s="1491"/>
      <c r="J473" s="1491"/>
    </row>
    <row r="474" spans="1:10" ht="15.75" customHeight="1">
      <c r="A474" s="1491"/>
      <c r="B474" s="1491"/>
      <c r="C474" s="1491"/>
      <c r="D474" s="1491"/>
      <c r="E474" s="1491"/>
      <c r="F474" s="1491"/>
      <c r="G474" s="1491"/>
      <c r="H474" s="1491"/>
      <c r="I474" s="1491"/>
      <c r="J474" s="1491"/>
    </row>
    <row r="475" spans="1:10" ht="15.75" customHeight="1">
      <c r="A475" s="1491"/>
      <c r="B475" s="1491"/>
      <c r="C475" s="1491"/>
      <c r="D475" s="1491"/>
      <c r="E475" s="1491"/>
      <c r="F475" s="1491"/>
      <c r="G475" s="1491"/>
      <c r="H475" s="1491"/>
      <c r="I475" s="1491"/>
      <c r="J475" s="1491"/>
    </row>
    <row r="476" spans="1:10" ht="15.75" customHeight="1">
      <c r="A476" s="1491"/>
      <c r="B476" s="1491"/>
      <c r="C476" s="1491"/>
      <c r="D476" s="1491"/>
      <c r="E476" s="1491"/>
      <c r="F476" s="1491"/>
      <c r="G476" s="1491"/>
      <c r="H476" s="1491"/>
      <c r="I476" s="1491"/>
      <c r="J476" s="1491"/>
    </row>
    <row r="477" spans="1:10" ht="15.75" customHeight="1">
      <c r="A477" s="1491"/>
      <c r="B477" s="1491"/>
      <c r="C477" s="1491"/>
      <c r="D477" s="1491"/>
      <c r="E477" s="1491"/>
      <c r="F477" s="1491"/>
      <c r="G477" s="1491"/>
      <c r="H477" s="1491"/>
      <c r="I477" s="1491"/>
      <c r="J477" s="1491"/>
    </row>
    <row r="478" spans="1:10" ht="15.75" customHeight="1">
      <c r="A478" s="1491"/>
      <c r="B478" s="1491"/>
      <c r="C478" s="1491"/>
      <c r="D478" s="1491"/>
      <c r="E478" s="1491"/>
      <c r="F478" s="1491"/>
      <c r="G478" s="1491"/>
      <c r="H478" s="1491"/>
      <c r="I478" s="1491"/>
      <c r="J478" s="1491"/>
    </row>
    <row r="479" spans="1:10" ht="15.75" customHeight="1">
      <c r="A479" s="1491"/>
      <c r="B479" s="1491"/>
      <c r="C479" s="1491"/>
      <c r="D479" s="1491"/>
      <c r="E479" s="1491"/>
      <c r="F479" s="1491"/>
      <c r="G479" s="1491"/>
      <c r="H479" s="1491"/>
      <c r="I479" s="1491"/>
      <c r="J479" s="1491"/>
    </row>
    <row r="480" spans="1:10" ht="15.75" customHeight="1">
      <c r="A480" s="1491"/>
      <c r="B480" s="1491"/>
      <c r="C480" s="1491"/>
      <c r="D480" s="1491"/>
      <c r="E480" s="1491"/>
      <c r="F480" s="1491"/>
      <c r="G480" s="1491"/>
      <c r="H480" s="1491"/>
      <c r="I480" s="1491"/>
      <c r="J480" s="1491"/>
    </row>
    <row r="481" spans="1:10" ht="15.75" customHeight="1">
      <c r="A481" s="1491"/>
      <c r="B481" s="1491"/>
      <c r="C481" s="1491"/>
      <c r="D481" s="1491"/>
      <c r="E481" s="1491"/>
      <c r="F481" s="1491"/>
      <c r="G481" s="1491"/>
      <c r="H481" s="1491"/>
      <c r="I481" s="1491"/>
      <c r="J481" s="1491"/>
    </row>
    <row r="482" spans="1:10" ht="15.75" customHeight="1">
      <c r="A482" s="1491"/>
      <c r="B482" s="1491"/>
      <c r="C482" s="1491"/>
      <c r="D482" s="1491"/>
      <c r="E482" s="1491"/>
      <c r="F482" s="1491"/>
      <c r="G482" s="1491"/>
      <c r="H482" s="1491"/>
      <c r="I482" s="1491"/>
      <c r="J482" s="1491"/>
    </row>
    <row r="483" spans="1:10" ht="15.75" customHeight="1">
      <c r="A483" s="1491"/>
      <c r="B483" s="1491"/>
      <c r="C483" s="1491"/>
      <c r="D483" s="1491"/>
      <c r="E483" s="1491"/>
      <c r="F483" s="1491"/>
      <c r="G483" s="1491"/>
      <c r="H483" s="1491"/>
      <c r="I483" s="1491"/>
      <c r="J483" s="1491"/>
    </row>
    <row r="484" spans="1:10" ht="15.75" customHeight="1">
      <c r="A484" s="1491"/>
      <c r="B484" s="1491"/>
      <c r="C484" s="1491"/>
      <c r="D484" s="1491"/>
      <c r="E484" s="1491"/>
      <c r="F484" s="1491"/>
      <c r="G484" s="1491"/>
      <c r="H484" s="1491"/>
      <c r="I484" s="1491"/>
      <c r="J484" s="1491"/>
    </row>
    <row r="485" spans="1:10" ht="15.75" customHeight="1">
      <c r="A485" s="1491"/>
      <c r="B485" s="1491"/>
      <c r="C485" s="1491"/>
      <c r="D485" s="1491"/>
      <c r="E485" s="1491"/>
      <c r="F485" s="1491"/>
      <c r="G485" s="1491"/>
      <c r="H485" s="1491"/>
      <c r="I485" s="1491"/>
      <c r="J485" s="1491"/>
    </row>
    <row r="486" spans="1:10" ht="15.75" customHeight="1">
      <c r="A486" s="1491"/>
      <c r="B486" s="1491"/>
      <c r="C486" s="1491"/>
      <c r="D486" s="1491"/>
      <c r="E486" s="1491"/>
      <c r="F486" s="1491"/>
      <c r="G486" s="1491"/>
      <c r="H486" s="1491"/>
      <c r="I486" s="1491"/>
      <c r="J486" s="1491"/>
    </row>
    <row r="487" spans="1:10" ht="15.75" customHeight="1">
      <c r="A487" s="1491"/>
      <c r="B487" s="1491"/>
      <c r="C487" s="1491"/>
      <c r="D487" s="1491"/>
      <c r="E487" s="1491"/>
      <c r="F487" s="1491"/>
      <c r="G487" s="1491"/>
      <c r="H487" s="1491"/>
      <c r="I487" s="1491"/>
      <c r="J487" s="1491"/>
    </row>
    <row r="488" spans="1:10" ht="15.75" customHeight="1">
      <c r="A488" s="1491"/>
      <c r="B488" s="1491"/>
      <c r="C488" s="1491"/>
      <c r="D488" s="1491"/>
      <c r="E488" s="1491"/>
      <c r="F488" s="1491"/>
      <c r="G488" s="1491"/>
      <c r="H488" s="1491"/>
      <c r="I488" s="1491"/>
      <c r="J488" s="1491"/>
    </row>
    <row r="489" spans="1:10" ht="15.75" customHeight="1">
      <c r="A489" s="1491"/>
      <c r="B489" s="1491"/>
      <c r="C489" s="1491"/>
      <c r="D489" s="1491"/>
      <c r="E489" s="1491"/>
      <c r="F489" s="1491"/>
      <c r="G489" s="1491"/>
      <c r="H489" s="1491"/>
      <c r="I489" s="1491"/>
      <c r="J489" s="1491"/>
    </row>
    <row r="490" spans="1:10" ht="15.75" customHeight="1">
      <c r="A490" s="1491"/>
      <c r="B490" s="1491"/>
      <c r="C490" s="1491"/>
      <c r="D490" s="1491"/>
      <c r="E490" s="1491"/>
      <c r="F490" s="1491"/>
      <c r="G490" s="1491"/>
      <c r="H490" s="1491"/>
      <c r="I490" s="1491"/>
      <c r="J490" s="1491"/>
    </row>
    <row r="491" spans="1:10" ht="15.75" customHeight="1">
      <c r="A491" s="1491"/>
      <c r="B491" s="1491"/>
      <c r="C491" s="1491"/>
      <c r="D491" s="1491"/>
      <c r="E491" s="1491"/>
      <c r="F491" s="1491"/>
      <c r="G491" s="1491"/>
      <c r="H491" s="1491"/>
      <c r="I491" s="1491"/>
      <c r="J491" s="1491"/>
    </row>
    <row r="492" spans="1:10" ht="15.75" customHeight="1">
      <c r="A492" s="1491"/>
      <c r="B492" s="1491"/>
      <c r="C492" s="1491"/>
      <c r="D492" s="1491"/>
      <c r="E492" s="1491"/>
      <c r="F492" s="1491"/>
      <c r="G492" s="1491"/>
      <c r="H492" s="1491"/>
      <c r="I492" s="1491"/>
      <c r="J492" s="1491"/>
    </row>
    <row r="493" spans="1:10" ht="15.75" customHeight="1">
      <c r="A493" s="1491"/>
      <c r="B493" s="1491"/>
      <c r="C493" s="1491"/>
      <c r="D493" s="1491"/>
      <c r="E493" s="1491"/>
      <c r="F493" s="1491"/>
      <c r="G493" s="1491"/>
      <c r="H493" s="1491"/>
      <c r="I493" s="1491"/>
      <c r="J493" s="1491"/>
    </row>
    <row r="494" spans="1:10" ht="15.75" customHeight="1">
      <c r="A494" s="1491"/>
      <c r="B494" s="1491"/>
      <c r="C494" s="1491"/>
      <c r="D494" s="1491"/>
      <c r="E494" s="1491"/>
      <c r="F494" s="1491"/>
      <c r="G494" s="1491"/>
      <c r="H494" s="1491"/>
      <c r="I494" s="1491"/>
      <c r="J494" s="1491"/>
    </row>
    <row r="495" spans="1:10" ht="15.75" customHeight="1">
      <c r="A495" s="1491"/>
      <c r="B495" s="1491"/>
      <c r="C495" s="1491"/>
      <c r="D495" s="1491"/>
      <c r="E495" s="1491"/>
      <c r="F495" s="1491"/>
      <c r="G495" s="1491"/>
      <c r="H495" s="1491"/>
      <c r="I495" s="1491"/>
      <c r="J495" s="1491"/>
    </row>
    <row r="496" spans="1:10" ht="15.75" customHeight="1">
      <c r="A496" s="1491"/>
      <c r="B496" s="1491"/>
      <c r="C496" s="1491"/>
      <c r="D496" s="1491"/>
      <c r="E496" s="1491"/>
      <c r="F496" s="1491"/>
      <c r="G496" s="1491"/>
      <c r="H496" s="1491"/>
      <c r="I496" s="1491"/>
      <c r="J496" s="1491"/>
    </row>
    <row r="497" spans="1:10" ht="15.75" customHeight="1">
      <c r="A497" s="1491"/>
      <c r="B497" s="1491"/>
      <c r="C497" s="1491"/>
      <c r="D497" s="1491"/>
      <c r="E497" s="1491"/>
      <c r="F497" s="1491"/>
      <c r="G497" s="1491"/>
      <c r="H497" s="1491"/>
      <c r="I497" s="1491"/>
      <c r="J497" s="1491"/>
    </row>
    <row r="498" spans="1:10" ht="15.75" customHeight="1">
      <c r="A498" s="1491"/>
      <c r="B498" s="1491"/>
      <c r="C498" s="1491"/>
      <c r="D498" s="1491"/>
      <c r="E498" s="1491"/>
      <c r="F498" s="1491"/>
      <c r="G498" s="1491"/>
      <c r="H498" s="1491"/>
      <c r="I498" s="1491"/>
      <c r="J498" s="1491"/>
    </row>
    <row r="499" spans="1:10" ht="15.75" customHeight="1">
      <c r="A499" s="1491"/>
      <c r="B499" s="1491"/>
      <c r="C499" s="1491"/>
      <c r="D499" s="1491"/>
      <c r="E499" s="1491"/>
      <c r="F499" s="1491"/>
      <c r="G499" s="1491"/>
      <c r="H499" s="1491"/>
      <c r="I499" s="1491"/>
      <c r="J499" s="1491"/>
    </row>
    <row r="500" spans="1:10" ht="15.75" customHeight="1">
      <c r="A500" s="1491"/>
      <c r="B500" s="1491"/>
      <c r="C500" s="1491"/>
      <c r="D500" s="1491"/>
      <c r="E500" s="1491"/>
      <c r="F500" s="1491"/>
      <c r="G500" s="1491"/>
      <c r="H500" s="1491"/>
      <c r="I500" s="1491"/>
      <c r="J500" s="1491"/>
    </row>
    <row r="501" spans="1:10" ht="15.75" customHeight="1">
      <c r="A501" s="1491"/>
      <c r="B501" s="1491"/>
      <c r="C501" s="1491"/>
      <c r="D501" s="1491"/>
      <c r="E501" s="1491"/>
      <c r="F501" s="1491"/>
      <c r="G501" s="1491"/>
      <c r="H501" s="1491"/>
      <c r="I501" s="1491"/>
      <c r="J501" s="1491"/>
    </row>
    <row r="502" spans="1:10" ht="15.75" customHeight="1">
      <c r="A502" s="1491"/>
      <c r="B502" s="1491"/>
      <c r="C502" s="1491"/>
      <c r="D502" s="1491"/>
      <c r="E502" s="1491"/>
      <c r="F502" s="1491"/>
      <c r="G502" s="1491"/>
      <c r="H502" s="1491"/>
      <c r="I502" s="1491"/>
      <c r="J502" s="1491"/>
    </row>
    <row r="503" spans="1:10" ht="15.75" customHeight="1">
      <c r="A503" s="1491"/>
      <c r="B503" s="1491"/>
      <c r="C503" s="1491"/>
      <c r="D503" s="1491"/>
      <c r="E503" s="1491"/>
      <c r="F503" s="1491"/>
      <c r="G503" s="1491"/>
      <c r="H503" s="1491"/>
      <c r="I503" s="1491"/>
      <c r="J503" s="1491"/>
    </row>
    <row r="504" spans="1:10" ht="15.75" customHeight="1">
      <c r="A504" s="1491"/>
      <c r="B504" s="1491"/>
      <c r="C504" s="1491"/>
      <c r="D504" s="1491"/>
      <c r="E504" s="1491"/>
      <c r="F504" s="1491"/>
      <c r="G504" s="1491"/>
      <c r="H504" s="1491"/>
      <c r="I504" s="1491"/>
      <c r="J504" s="1491"/>
    </row>
    <row r="505" spans="1:10" ht="15.75" customHeight="1">
      <c r="A505" s="1491"/>
      <c r="B505" s="1491"/>
      <c r="C505" s="1491"/>
      <c r="D505" s="1491"/>
      <c r="E505" s="1491"/>
      <c r="F505" s="1491"/>
      <c r="G505" s="1491"/>
      <c r="H505" s="1491"/>
      <c r="I505" s="1491"/>
      <c r="J505" s="1491"/>
    </row>
    <row r="506" spans="1:10" ht="15.75" customHeight="1">
      <c r="A506" s="1491"/>
      <c r="B506" s="1491"/>
      <c r="C506" s="1491"/>
      <c r="D506" s="1491"/>
      <c r="E506" s="1491"/>
      <c r="F506" s="1491"/>
      <c r="G506" s="1491"/>
      <c r="H506" s="1491"/>
      <c r="I506" s="1491"/>
      <c r="J506" s="1491"/>
    </row>
    <row r="507" spans="1:10" ht="15.75" customHeight="1">
      <c r="A507" s="1491"/>
      <c r="B507" s="1491"/>
      <c r="C507" s="1491"/>
      <c r="D507" s="1491"/>
      <c r="E507" s="1491"/>
      <c r="F507" s="1491"/>
      <c r="G507" s="1491"/>
      <c r="H507" s="1491"/>
      <c r="I507" s="1491"/>
      <c r="J507" s="1491"/>
    </row>
    <row r="508" spans="1:10" ht="15.75" customHeight="1">
      <c r="A508" s="1491"/>
      <c r="B508" s="1491"/>
      <c r="C508" s="1491"/>
      <c r="D508" s="1491"/>
      <c r="E508" s="1491"/>
      <c r="F508" s="1491"/>
      <c r="G508" s="1491"/>
      <c r="H508" s="1491"/>
      <c r="I508" s="1491"/>
      <c r="J508" s="1491"/>
    </row>
    <row r="509" spans="1:10" ht="15.75" customHeight="1">
      <c r="A509" s="1491"/>
      <c r="B509" s="1491"/>
      <c r="C509" s="1491"/>
      <c r="D509" s="1491"/>
      <c r="E509" s="1491"/>
      <c r="F509" s="1491"/>
      <c r="G509" s="1491"/>
      <c r="H509" s="1491"/>
      <c r="I509" s="1491"/>
      <c r="J509" s="1491"/>
    </row>
    <row r="510" spans="1:10" ht="15.75" customHeight="1">
      <c r="A510" s="1491"/>
      <c r="B510" s="1491"/>
      <c r="C510" s="1491"/>
      <c r="D510" s="1491"/>
      <c r="E510" s="1491"/>
      <c r="F510" s="1491"/>
      <c r="G510" s="1491"/>
      <c r="H510" s="1491"/>
      <c r="I510" s="1491"/>
      <c r="J510" s="1491"/>
    </row>
    <row r="511" spans="1:10" ht="15.75" customHeight="1">
      <c r="A511" s="1491"/>
      <c r="B511" s="1491"/>
      <c r="C511" s="1491"/>
      <c r="D511" s="1491"/>
      <c r="E511" s="1491"/>
      <c r="F511" s="1491"/>
      <c r="G511" s="1491"/>
      <c r="H511" s="1491"/>
      <c r="I511" s="1491"/>
      <c r="J511" s="1491"/>
    </row>
    <row r="512" spans="1:10" ht="15.75" customHeight="1">
      <c r="A512" s="1491"/>
      <c r="B512" s="1491"/>
      <c r="C512" s="1491"/>
      <c r="D512" s="1491"/>
      <c r="E512" s="1491"/>
      <c r="F512" s="1491"/>
      <c r="G512" s="1491"/>
      <c r="H512" s="1491"/>
      <c r="I512" s="1491"/>
      <c r="J512" s="1491"/>
    </row>
    <row r="513" spans="1:10" ht="15.75" customHeight="1">
      <c r="A513" s="1491"/>
      <c r="B513" s="1491"/>
      <c r="C513" s="1491"/>
      <c r="D513" s="1491"/>
      <c r="E513" s="1491"/>
      <c r="F513" s="1491"/>
      <c r="G513" s="1491"/>
      <c r="H513" s="1491"/>
      <c r="I513" s="1491"/>
      <c r="J513" s="1491"/>
    </row>
    <row r="514" spans="1:10" ht="15.75" customHeight="1">
      <c r="A514" s="1491"/>
      <c r="B514" s="1491"/>
      <c r="C514" s="1491"/>
      <c r="D514" s="1491"/>
      <c r="E514" s="1491"/>
      <c r="F514" s="1491"/>
      <c r="G514" s="1491"/>
      <c r="H514" s="1491"/>
      <c r="I514" s="1491"/>
      <c r="J514" s="1491"/>
    </row>
    <row r="515" spans="1:10" ht="15.75" customHeight="1">
      <c r="A515" s="1491"/>
      <c r="B515" s="1491"/>
      <c r="C515" s="1491"/>
      <c r="D515" s="1491"/>
      <c r="E515" s="1491"/>
      <c r="F515" s="1491"/>
      <c r="G515" s="1491"/>
      <c r="H515" s="1491"/>
      <c r="I515" s="1491"/>
      <c r="J515" s="1491"/>
    </row>
    <row r="516" spans="1:10" ht="15.75" customHeight="1">
      <c r="A516" s="1491"/>
      <c r="B516" s="1491"/>
      <c r="C516" s="1491"/>
      <c r="D516" s="1491"/>
      <c r="E516" s="1491"/>
      <c r="F516" s="1491"/>
      <c r="G516" s="1491"/>
      <c r="H516" s="1491"/>
      <c r="I516" s="1491"/>
      <c r="J516" s="1491"/>
    </row>
    <row r="517" spans="1:10" ht="15.75" customHeight="1">
      <c r="A517" s="1491"/>
      <c r="B517" s="1491"/>
      <c r="C517" s="1491"/>
      <c r="D517" s="1491"/>
      <c r="E517" s="1491"/>
      <c r="F517" s="1491"/>
      <c r="G517" s="1491"/>
      <c r="H517" s="1491"/>
      <c r="I517" s="1491"/>
      <c r="J517" s="1491"/>
    </row>
    <row r="518" spans="1:10" ht="15.75" customHeight="1">
      <c r="A518" s="1491"/>
      <c r="B518" s="1491"/>
      <c r="C518" s="1491"/>
      <c r="D518" s="1491"/>
      <c r="E518" s="1491"/>
      <c r="F518" s="1491"/>
      <c r="G518" s="1491"/>
      <c r="H518" s="1491"/>
      <c r="I518" s="1491"/>
      <c r="J518" s="1491"/>
    </row>
    <row r="519" spans="1:10" ht="15.75" customHeight="1">
      <c r="A519" s="1491"/>
      <c r="B519" s="1491"/>
      <c r="C519" s="1491"/>
      <c r="D519" s="1491"/>
      <c r="E519" s="1491"/>
      <c r="F519" s="1491"/>
      <c r="G519" s="1491"/>
      <c r="H519" s="1491"/>
      <c r="I519" s="1491"/>
      <c r="J519" s="1491"/>
    </row>
    <row r="520" spans="1:10" ht="15.75" customHeight="1">
      <c r="A520" s="1491"/>
      <c r="B520" s="1491"/>
      <c r="C520" s="1491"/>
      <c r="D520" s="1491"/>
      <c r="E520" s="1491"/>
      <c r="F520" s="1491"/>
      <c r="G520" s="1491"/>
      <c r="H520" s="1491"/>
      <c r="I520" s="1491"/>
      <c r="J520" s="1491"/>
    </row>
    <row r="521" spans="1:10" ht="15.75" customHeight="1">
      <c r="A521" s="1491"/>
      <c r="B521" s="1491"/>
      <c r="C521" s="1491"/>
      <c r="D521" s="1491"/>
      <c r="E521" s="1491"/>
      <c r="F521" s="1491"/>
      <c r="G521" s="1491"/>
      <c r="H521" s="1491"/>
      <c r="I521" s="1491"/>
      <c r="J521" s="1491"/>
    </row>
    <row r="522" spans="1:10" ht="15.75" customHeight="1">
      <c r="A522" s="1491"/>
      <c r="B522" s="1491"/>
      <c r="C522" s="1491"/>
      <c r="D522" s="1491"/>
      <c r="E522" s="1491"/>
      <c r="F522" s="1491"/>
      <c r="G522" s="1491"/>
      <c r="H522" s="1491"/>
      <c r="I522" s="1491"/>
      <c r="J522" s="1491"/>
    </row>
    <row r="523" spans="1:10" ht="15.75" customHeight="1">
      <c r="A523" s="1491"/>
      <c r="B523" s="1491"/>
      <c r="C523" s="1491"/>
      <c r="D523" s="1491"/>
      <c r="E523" s="1491"/>
      <c r="F523" s="1491"/>
      <c r="G523" s="1491"/>
      <c r="H523" s="1491"/>
      <c r="I523" s="1491"/>
      <c r="J523" s="1491"/>
    </row>
    <row r="524" spans="1:10" ht="15.75" customHeight="1">
      <c r="A524" s="1491"/>
      <c r="B524" s="1491"/>
      <c r="C524" s="1491"/>
      <c r="D524" s="1491"/>
      <c r="E524" s="1491"/>
      <c r="F524" s="1491"/>
      <c r="G524" s="1491"/>
      <c r="H524" s="1491"/>
      <c r="I524" s="1491"/>
      <c r="J524" s="1491"/>
    </row>
    <row r="525" spans="1:10" ht="15.75" customHeight="1">
      <c r="A525" s="1491"/>
      <c r="B525" s="1491"/>
      <c r="C525" s="1491"/>
      <c r="D525" s="1491"/>
      <c r="E525" s="1491"/>
      <c r="F525" s="1491"/>
      <c r="G525" s="1491"/>
      <c r="H525" s="1491"/>
      <c r="I525" s="1491"/>
      <c r="J525" s="1491"/>
    </row>
    <row r="526" spans="1:10" ht="15.75" customHeight="1">
      <c r="A526" s="1491"/>
      <c r="B526" s="1491"/>
      <c r="C526" s="1491"/>
      <c r="D526" s="1491"/>
      <c r="E526" s="1491"/>
      <c r="F526" s="1491"/>
      <c r="G526" s="1491"/>
      <c r="H526" s="1491"/>
      <c r="I526" s="1491"/>
      <c r="J526" s="1491"/>
    </row>
    <row r="527" spans="1:10" ht="15.75" customHeight="1">
      <c r="A527" s="1491"/>
      <c r="B527" s="1491"/>
      <c r="C527" s="1491"/>
      <c r="D527" s="1491"/>
      <c r="E527" s="1491"/>
      <c r="F527" s="1491"/>
      <c r="G527" s="1491"/>
      <c r="H527" s="1491"/>
      <c r="I527" s="1491"/>
      <c r="J527" s="1491"/>
    </row>
    <row r="528" spans="1:10" ht="15.75" customHeight="1">
      <c r="A528" s="1491"/>
      <c r="B528" s="1491"/>
      <c r="C528" s="1491"/>
      <c r="D528" s="1491"/>
      <c r="E528" s="1491"/>
      <c r="F528" s="1491"/>
      <c r="G528" s="1491"/>
      <c r="H528" s="1491"/>
      <c r="I528" s="1491"/>
      <c r="J528" s="1491"/>
    </row>
    <row r="529" spans="1:10" ht="15.75" customHeight="1">
      <c r="A529" s="1491"/>
      <c r="B529" s="1491"/>
      <c r="C529" s="1491"/>
      <c r="D529" s="1491"/>
      <c r="E529" s="1491"/>
      <c r="F529" s="1491"/>
      <c r="G529" s="1491"/>
      <c r="H529" s="1491"/>
      <c r="I529" s="1491"/>
      <c r="J529" s="1491"/>
    </row>
    <row r="530" spans="1:10" ht="15.75" customHeight="1">
      <c r="A530" s="1491"/>
      <c r="B530" s="1491"/>
      <c r="C530" s="1491"/>
      <c r="D530" s="1491"/>
      <c r="E530" s="1491"/>
      <c r="F530" s="1491"/>
      <c r="G530" s="1491"/>
      <c r="H530" s="1491"/>
      <c r="I530" s="1491"/>
      <c r="J530" s="1491"/>
    </row>
    <row r="531" spans="1:10" ht="15.75" customHeight="1">
      <c r="A531" s="1491"/>
      <c r="B531" s="1491"/>
      <c r="C531" s="1491"/>
      <c r="D531" s="1491"/>
      <c r="E531" s="1491"/>
      <c r="F531" s="1491"/>
      <c r="G531" s="1491"/>
      <c r="H531" s="1491"/>
      <c r="I531" s="1491"/>
      <c r="J531" s="1491"/>
    </row>
    <row r="532" spans="1:10" ht="15.75" customHeight="1">
      <c r="A532" s="1491"/>
      <c r="B532" s="1491"/>
      <c r="C532" s="1491"/>
      <c r="D532" s="1491"/>
      <c r="E532" s="1491"/>
      <c r="F532" s="1491"/>
      <c r="G532" s="1491"/>
      <c r="H532" s="1491"/>
      <c r="I532" s="1491"/>
      <c r="J532" s="1491"/>
    </row>
    <row r="533" spans="1:10" ht="15.75" customHeight="1">
      <c r="A533" s="1491"/>
      <c r="B533" s="1491"/>
      <c r="C533" s="1491"/>
      <c r="D533" s="1491"/>
      <c r="E533" s="1491"/>
      <c r="F533" s="1491"/>
      <c r="G533" s="1491"/>
      <c r="H533" s="1491"/>
      <c r="I533" s="1491"/>
      <c r="J533" s="1491"/>
    </row>
    <row r="534" spans="1:10" ht="15.75" customHeight="1">
      <c r="A534" s="1491"/>
      <c r="B534" s="1491"/>
      <c r="C534" s="1491"/>
      <c r="D534" s="1491"/>
      <c r="E534" s="1491"/>
      <c r="F534" s="1491"/>
      <c r="G534" s="1491"/>
      <c r="H534" s="1491"/>
      <c r="I534" s="1491"/>
      <c r="J534" s="1491"/>
    </row>
    <row r="535" spans="1:10" ht="15.75" customHeight="1">
      <c r="A535" s="1491"/>
      <c r="B535" s="1491"/>
      <c r="C535" s="1491"/>
      <c r="D535" s="1491"/>
      <c r="E535" s="1491"/>
      <c r="F535" s="1491"/>
      <c r="G535" s="1491"/>
      <c r="H535" s="1491"/>
      <c r="I535" s="1491"/>
      <c r="J535" s="1491"/>
    </row>
    <row r="536" spans="1:10" ht="15.75" customHeight="1">
      <c r="A536" s="1491"/>
      <c r="B536" s="1491"/>
      <c r="C536" s="1491"/>
      <c r="D536" s="1491"/>
      <c r="E536" s="1491"/>
      <c r="F536" s="1491"/>
      <c r="G536" s="1491"/>
      <c r="H536" s="1491"/>
      <c r="I536" s="1491"/>
      <c r="J536" s="1491"/>
    </row>
    <row r="537" spans="1:10" ht="15.75" customHeight="1">
      <c r="A537" s="1491"/>
      <c r="B537" s="1491"/>
      <c r="C537" s="1491"/>
      <c r="D537" s="1491"/>
      <c r="E537" s="1491"/>
      <c r="F537" s="1491"/>
      <c r="G537" s="1491"/>
      <c r="H537" s="1491"/>
      <c r="I537" s="1491"/>
      <c r="J537" s="1491"/>
    </row>
    <row r="538" spans="1:10" ht="15.75" customHeight="1">
      <c r="A538" s="1491"/>
      <c r="B538" s="1491"/>
      <c r="C538" s="1491"/>
      <c r="D538" s="1491"/>
      <c r="E538" s="1491"/>
      <c r="F538" s="1491"/>
      <c r="G538" s="1491"/>
      <c r="H538" s="1491"/>
      <c r="I538" s="1491"/>
      <c r="J538" s="1491"/>
    </row>
    <row r="539" spans="1:10" ht="15.75" customHeight="1">
      <c r="A539" s="1491"/>
      <c r="B539" s="1491"/>
      <c r="C539" s="1491"/>
      <c r="D539" s="1491"/>
      <c r="E539" s="1491"/>
      <c r="F539" s="1491"/>
      <c r="G539" s="1491"/>
      <c r="H539" s="1491"/>
      <c r="I539" s="1491"/>
      <c r="J539" s="1491"/>
    </row>
    <row r="540" spans="1:10" ht="15.75" customHeight="1">
      <c r="A540" s="1491"/>
      <c r="B540" s="1491"/>
      <c r="C540" s="1491"/>
      <c r="D540" s="1491"/>
      <c r="E540" s="1491"/>
      <c r="F540" s="1491"/>
      <c r="G540" s="1491"/>
      <c r="H540" s="1491"/>
      <c r="I540" s="1491"/>
      <c r="J540" s="1491"/>
    </row>
    <row r="541" spans="1:10" ht="15.75" customHeight="1">
      <c r="A541" s="1491"/>
      <c r="B541" s="1491"/>
      <c r="C541" s="1491"/>
      <c r="D541" s="1491"/>
      <c r="E541" s="1491"/>
      <c r="F541" s="1491"/>
      <c r="G541" s="1491"/>
      <c r="H541" s="1491"/>
      <c r="I541" s="1491"/>
      <c r="J541" s="1491"/>
    </row>
    <row r="542" spans="1:10" ht="15.75" customHeight="1">
      <c r="A542" s="1491"/>
      <c r="B542" s="1491"/>
      <c r="C542" s="1491"/>
      <c r="D542" s="1491"/>
      <c r="E542" s="1491"/>
      <c r="F542" s="1491"/>
      <c r="G542" s="1491"/>
      <c r="H542" s="1491"/>
      <c r="I542" s="1491"/>
      <c r="J542" s="1491"/>
    </row>
    <row r="543" spans="1:10" ht="15.75" customHeight="1">
      <c r="A543" s="1491"/>
      <c r="B543" s="1491"/>
      <c r="C543" s="1491"/>
      <c r="D543" s="1491"/>
      <c r="E543" s="1491"/>
      <c r="F543" s="1491"/>
      <c r="G543" s="1491"/>
      <c r="H543" s="1491"/>
      <c r="I543" s="1491"/>
      <c r="J543" s="1491"/>
    </row>
    <row r="544" spans="1:10" ht="15.75" customHeight="1">
      <c r="A544" s="1491"/>
      <c r="B544" s="1491"/>
      <c r="C544" s="1491"/>
      <c r="D544" s="1491"/>
      <c r="E544" s="1491"/>
      <c r="F544" s="1491"/>
      <c r="G544" s="1491"/>
      <c r="H544" s="1491"/>
      <c r="I544" s="1491"/>
      <c r="J544" s="1491"/>
    </row>
    <row r="545" spans="1:10" ht="15.75" customHeight="1">
      <c r="A545" s="1491"/>
      <c r="B545" s="1491"/>
      <c r="C545" s="1491"/>
      <c r="D545" s="1491"/>
      <c r="E545" s="1491"/>
      <c r="F545" s="1491"/>
      <c r="G545" s="1491"/>
      <c r="H545" s="1491"/>
      <c r="I545" s="1491"/>
      <c r="J545" s="1491"/>
    </row>
    <row r="546" spans="1:10" ht="15.75" customHeight="1">
      <c r="A546" s="1491"/>
      <c r="B546" s="1491"/>
      <c r="C546" s="1491"/>
      <c r="D546" s="1491"/>
      <c r="E546" s="1491"/>
      <c r="F546" s="1491"/>
      <c r="G546" s="1491"/>
      <c r="H546" s="1491"/>
      <c r="I546" s="1491"/>
      <c r="J546" s="1491"/>
    </row>
    <row r="547" spans="1:10" ht="15.75" customHeight="1">
      <c r="A547" s="1491"/>
      <c r="B547" s="1491"/>
      <c r="C547" s="1491"/>
      <c r="D547" s="1491"/>
      <c r="E547" s="1491"/>
      <c r="F547" s="1491"/>
      <c r="G547" s="1491"/>
      <c r="H547" s="1491"/>
      <c r="I547" s="1491"/>
      <c r="J547" s="1491"/>
    </row>
    <row r="548" spans="1:10" ht="15.75" customHeight="1">
      <c r="A548" s="1491"/>
      <c r="B548" s="1491"/>
      <c r="C548" s="1491"/>
      <c r="D548" s="1491"/>
      <c r="E548" s="1491"/>
      <c r="F548" s="1491"/>
      <c r="G548" s="1491"/>
      <c r="H548" s="1491"/>
      <c r="I548" s="1491"/>
      <c r="J548" s="1491"/>
    </row>
    <row r="549" spans="1:10" ht="15.75" customHeight="1">
      <c r="A549" s="1491"/>
      <c r="B549" s="1491"/>
      <c r="C549" s="1491"/>
      <c r="D549" s="1491"/>
      <c r="E549" s="1491"/>
      <c r="F549" s="1491"/>
      <c r="G549" s="1491"/>
      <c r="H549" s="1491"/>
      <c r="I549" s="1491"/>
      <c r="J549" s="1491"/>
    </row>
    <row r="550" spans="1:10" ht="15.75" customHeight="1">
      <c r="A550" s="1491"/>
      <c r="B550" s="1491"/>
      <c r="C550" s="1491"/>
      <c r="D550" s="1491"/>
      <c r="E550" s="1491"/>
      <c r="F550" s="1491"/>
      <c r="G550" s="1491"/>
      <c r="H550" s="1491"/>
      <c r="I550" s="1491"/>
      <c r="J550" s="1491"/>
    </row>
    <row r="551" spans="1:10" ht="15.75" customHeight="1">
      <c r="A551" s="1491"/>
      <c r="B551" s="1491"/>
      <c r="C551" s="1491"/>
      <c r="D551" s="1491"/>
      <c r="E551" s="1491"/>
      <c r="F551" s="1491"/>
      <c r="G551" s="1491"/>
      <c r="H551" s="1491"/>
      <c r="I551" s="1491"/>
      <c r="J551" s="1491"/>
    </row>
    <row r="552" spans="1:10" ht="15.75" customHeight="1">
      <c r="A552" s="1491"/>
      <c r="B552" s="1491"/>
      <c r="C552" s="1491"/>
      <c r="D552" s="1491"/>
      <c r="E552" s="1491"/>
      <c r="F552" s="1491"/>
      <c r="G552" s="1491"/>
      <c r="H552" s="1491"/>
      <c r="I552" s="1491"/>
      <c r="J552" s="1491"/>
    </row>
    <row r="553" spans="1:10" ht="15.75" customHeight="1">
      <c r="A553" s="1491"/>
      <c r="B553" s="1491"/>
      <c r="C553" s="1491"/>
      <c r="D553" s="1491"/>
      <c r="E553" s="1491"/>
      <c r="F553" s="1491"/>
      <c r="G553" s="1491"/>
      <c r="H553" s="1491"/>
      <c r="I553" s="1491"/>
      <c r="J553" s="1491"/>
    </row>
    <row r="554" spans="1:10" ht="15.75" customHeight="1">
      <c r="A554" s="1491"/>
      <c r="B554" s="1491"/>
      <c r="C554" s="1491"/>
      <c r="D554" s="1491"/>
      <c r="E554" s="1491"/>
      <c r="F554" s="1491"/>
      <c r="G554" s="1491"/>
      <c r="H554" s="1491"/>
      <c r="I554" s="1491"/>
      <c r="J554" s="1491"/>
    </row>
    <row r="555" spans="1:10" ht="15.75" customHeight="1">
      <c r="A555" s="1491"/>
      <c r="B555" s="1491"/>
      <c r="C555" s="1491"/>
      <c r="D555" s="1491"/>
      <c r="E555" s="1491"/>
      <c r="F555" s="1491"/>
      <c r="G555" s="1491"/>
      <c r="H555" s="1491"/>
      <c r="I555" s="1491"/>
      <c r="J555" s="1491"/>
    </row>
    <row r="556" spans="1:10" ht="15.75" customHeight="1">
      <c r="A556" s="1491"/>
      <c r="B556" s="1491"/>
      <c r="C556" s="1491"/>
      <c r="D556" s="1491"/>
      <c r="E556" s="1491"/>
      <c r="F556" s="1491"/>
      <c r="G556" s="1491"/>
      <c r="H556" s="1491"/>
      <c r="I556" s="1491"/>
      <c r="J556" s="1491"/>
    </row>
    <row r="557" spans="1:10" ht="15.75" customHeight="1">
      <c r="A557" s="1491"/>
      <c r="B557" s="1491"/>
      <c r="C557" s="1491"/>
      <c r="D557" s="1491"/>
      <c r="E557" s="1491"/>
      <c r="F557" s="1491"/>
      <c r="G557" s="1491"/>
      <c r="H557" s="1491"/>
      <c r="I557" s="1491"/>
      <c r="J557" s="1491"/>
    </row>
    <row r="558" spans="1:10" ht="15.75" customHeight="1">
      <c r="A558" s="1491"/>
      <c r="B558" s="1491"/>
      <c r="C558" s="1491"/>
      <c r="D558" s="1491"/>
      <c r="E558" s="1491"/>
      <c r="F558" s="1491"/>
      <c r="G558" s="1491"/>
      <c r="H558" s="1491"/>
      <c r="I558" s="1491"/>
      <c r="J558" s="1491"/>
    </row>
    <row r="559" spans="1:10" ht="15.75" customHeight="1">
      <c r="A559" s="1491"/>
      <c r="B559" s="1491"/>
      <c r="C559" s="1491"/>
      <c r="D559" s="1491"/>
      <c r="E559" s="1491"/>
      <c r="F559" s="1491"/>
      <c r="G559" s="1491"/>
      <c r="H559" s="1491"/>
      <c r="I559" s="1491"/>
      <c r="J559" s="1491"/>
    </row>
    <row r="560" spans="1:10" ht="15.75" customHeight="1">
      <c r="A560" s="1491"/>
      <c r="B560" s="1491"/>
      <c r="C560" s="1491"/>
      <c r="D560" s="1491"/>
      <c r="E560" s="1491"/>
      <c r="F560" s="1491"/>
      <c r="G560" s="1491"/>
      <c r="H560" s="1491"/>
      <c r="I560" s="1491"/>
      <c r="J560" s="1491"/>
    </row>
    <row r="561" spans="1:10" ht="15.75" customHeight="1">
      <c r="A561" s="1491"/>
      <c r="B561" s="1491"/>
      <c r="C561" s="1491"/>
      <c r="D561" s="1491"/>
      <c r="E561" s="1491"/>
      <c r="F561" s="1491"/>
      <c r="G561" s="1491"/>
      <c r="H561" s="1491"/>
      <c r="I561" s="1491"/>
      <c r="J561" s="1491"/>
    </row>
    <row r="562" spans="1:10" ht="15.75" customHeight="1">
      <c r="A562" s="1491"/>
      <c r="B562" s="1491"/>
      <c r="C562" s="1491"/>
      <c r="D562" s="1491"/>
      <c r="E562" s="1491"/>
      <c r="F562" s="1491"/>
      <c r="G562" s="1491"/>
      <c r="H562" s="1491"/>
      <c r="I562" s="1491"/>
      <c r="J562" s="1491"/>
    </row>
    <row r="563" spans="1:10" ht="15.75" customHeight="1">
      <c r="A563" s="1491"/>
      <c r="B563" s="1491"/>
      <c r="C563" s="1491"/>
      <c r="D563" s="1491"/>
      <c r="E563" s="1491"/>
      <c r="F563" s="1491"/>
      <c r="G563" s="1491"/>
      <c r="H563" s="1491"/>
      <c r="I563" s="1491"/>
      <c r="J563" s="1491"/>
    </row>
    <row r="564" spans="1:10" ht="15.75" customHeight="1">
      <c r="A564" s="1491"/>
      <c r="B564" s="1491"/>
      <c r="C564" s="1491"/>
      <c r="D564" s="1491"/>
      <c r="E564" s="1491"/>
      <c r="F564" s="1491"/>
      <c r="G564" s="1491"/>
      <c r="H564" s="1491"/>
      <c r="I564" s="1491"/>
      <c r="J564" s="1491"/>
    </row>
    <row r="565" spans="1:10" ht="15.75" customHeight="1">
      <c r="A565" s="1491"/>
      <c r="B565" s="1491"/>
      <c r="C565" s="1491"/>
      <c r="D565" s="1491"/>
      <c r="E565" s="1491"/>
      <c r="F565" s="1491"/>
      <c r="G565" s="1491"/>
      <c r="H565" s="1491"/>
      <c r="I565" s="1491"/>
      <c r="J565" s="1491"/>
    </row>
    <row r="566" spans="1:10" ht="15.75" customHeight="1">
      <c r="A566" s="1491"/>
      <c r="B566" s="1491"/>
      <c r="C566" s="1491"/>
      <c r="D566" s="1491"/>
      <c r="E566" s="1491"/>
      <c r="F566" s="1491"/>
      <c r="G566" s="1491"/>
      <c r="H566" s="1491"/>
      <c r="I566" s="1491"/>
      <c r="J566" s="1491"/>
    </row>
    <row r="567" spans="1:10" ht="15.75" customHeight="1">
      <c r="A567" s="1491"/>
      <c r="B567" s="1491"/>
      <c r="C567" s="1491"/>
      <c r="D567" s="1491"/>
      <c r="E567" s="1491"/>
      <c r="F567" s="1491"/>
      <c r="G567" s="1491"/>
      <c r="H567" s="1491"/>
      <c r="I567" s="1491"/>
      <c r="J567" s="1491"/>
    </row>
    <row r="568" spans="1:10" ht="15.75" customHeight="1">
      <c r="A568" s="1491"/>
      <c r="B568" s="1491"/>
      <c r="C568" s="1491"/>
      <c r="D568" s="1491"/>
      <c r="E568" s="1491"/>
      <c r="F568" s="1491"/>
      <c r="G568" s="1491"/>
      <c r="H568" s="1491"/>
      <c r="I568" s="1491"/>
      <c r="J568" s="1491"/>
    </row>
    <row r="569" spans="1:10" ht="15.75" customHeight="1">
      <c r="A569" s="1491"/>
      <c r="B569" s="1491"/>
      <c r="C569" s="1491"/>
      <c r="D569" s="1491"/>
      <c r="E569" s="1491"/>
      <c r="F569" s="1491"/>
      <c r="G569" s="1491"/>
      <c r="H569" s="1491"/>
      <c r="I569" s="1491"/>
      <c r="J569" s="1491"/>
    </row>
    <row r="570" spans="1:10" ht="15.75" customHeight="1">
      <c r="A570" s="1491"/>
      <c r="B570" s="1491"/>
      <c r="C570" s="1491"/>
      <c r="D570" s="1491"/>
      <c r="E570" s="1491"/>
      <c r="F570" s="1491"/>
      <c r="G570" s="1491"/>
      <c r="H570" s="1491"/>
      <c r="I570" s="1491"/>
      <c r="J570" s="1491"/>
    </row>
    <row r="571" spans="1:10" ht="15.75" customHeight="1">
      <c r="A571" s="1491"/>
      <c r="B571" s="1491"/>
      <c r="C571" s="1491"/>
      <c r="D571" s="1491"/>
      <c r="E571" s="1491"/>
      <c r="F571" s="1491"/>
      <c r="G571" s="1491"/>
      <c r="H571" s="1491"/>
      <c r="I571" s="1491"/>
      <c r="J571" s="1491"/>
    </row>
    <row r="572" spans="1:10" ht="15.75" customHeight="1">
      <c r="A572" s="1491"/>
      <c r="B572" s="1491"/>
      <c r="C572" s="1491"/>
      <c r="D572" s="1491"/>
      <c r="E572" s="1491"/>
      <c r="F572" s="1491"/>
      <c r="G572" s="1491"/>
      <c r="H572" s="1491"/>
      <c r="I572" s="1491"/>
      <c r="J572" s="1491"/>
    </row>
    <row r="573" spans="1:10" ht="15.75" customHeight="1">
      <c r="A573" s="1491"/>
      <c r="B573" s="1491"/>
      <c r="C573" s="1491"/>
      <c r="D573" s="1491"/>
      <c r="E573" s="1491"/>
      <c r="F573" s="1491"/>
      <c r="G573" s="1491"/>
      <c r="H573" s="1491"/>
      <c r="I573" s="1491"/>
      <c r="J573" s="1491"/>
    </row>
    <row r="574" spans="1:10" ht="15.75" customHeight="1">
      <c r="A574" s="1491"/>
      <c r="B574" s="1491"/>
      <c r="C574" s="1491"/>
      <c r="D574" s="1491"/>
      <c r="E574" s="1491"/>
      <c r="F574" s="1491"/>
      <c r="G574" s="1491"/>
      <c r="H574" s="1491"/>
      <c r="I574" s="1491"/>
      <c r="J574" s="1491"/>
    </row>
    <row r="575" spans="1:10" ht="15.75" customHeight="1">
      <c r="A575" s="1491"/>
      <c r="B575" s="1491"/>
      <c r="C575" s="1491"/>
      <c r="D575" s="1491"/>
      <c r="E575" s="1491"/>
      <c r="F575" s="1491"/>
      <c r="G575" s="1491"/>
      <c r="H575" s="1491"/>
      <c r="I575" s="1491"/>
      <c r="J575" s="1491"/>
    </row>
    <row r="576" spans="1:10" ht="15.75" customHeight="1">
      <c r="A576" s="1491"/>
      <c r="B576" s="1491"/>
      <c r="C576" s="1491"/>
      <c r="D576" s="1491"/>
      <c r="E576" s="1491"/>
      <c r="F576" s="1491"/>
      <c r="G576" s="1491"/>
      <c r="H576" s="1491"/>
      <c r="I576" s="1491"/>
      <c r="J576" s="1491"/>
    </row>
    <row r="577" spans="1:10" ht="15.75" customHeight="1">
      <c r="A577" s="1491"/>
      <c r="B577" s="1491"/>
      <c r="C577" s="1491"/>
      <c r="D577" s="1491"/>
      <c r="E577" s="1491"/>
      <c r="F577" s="1491"/>
      <c r="G577" s="1491"/>
      <c r="H577" s="1491"/>
      <c r="I577" s="1491"/>
      <c r="J577" s="1491"/>
    </row>
    <row r="578" spans="1:10" ht="15.75" customHeight="1">
      <c r="A578" s="1491"/>
      <c r="B578" s="1491"/>
      <c r="C578" s="1491"/>
      <c r="D578" s="1491"/>
      <c r="E578" s="1491"/>
      <c r="F578" s="1491"/>
      <c r="G578" s="1491"/>
      <c r="H578" s="1491"/>
      <c r="I578" s="1491"/>
      <c r="J578" s="1491"/>
    </row>
    <row r="579" spans="1:10" ht="15.75" customHeight="1">
      <c r="A579" s="1491"/>
      <c r="B579" s="1491"/>
      <c r="C579" s="1491"/>
      <c r="D579" s="1491"/>
      <c r="E579" s="1491"/>
      <c r="F579" s="1491"/>
      <c r="G579" s="1491"/>
      <c r="H579" s="1491"/>
      <c r="I579" s="1491"/>
      <c r="J579" s="1491"/>
    </row>
    <row r="580" spans="1:10" ht="15.75" customHeight="1">
      <c r="A580" s="1491"/>
      <c r="B580" s="1491"/>
      <c r="C580" s="1491"/>
      <c r="D580" s="1491"/>
      <c r="E580" s="1491"/>
      <c r="F580" s="1491"/>
      <c r="G580" s="1491"/>
      <c r="H580" s="1491"/>
      <c r="I580" s="1491"/>
      <c r="J580" s="1491"/>
    </row>
    <row r="581" spans="1:10" ht="15.75" customHeight="1">
      <c r="A581" s="1491"/>
      <c r="B581" s="1491"/>
      <c r="C581" s="1491"/>
      <c r="D581" s="1491"/>
      <c r="E581" s="1491"/>
      <c r="F581" s="1491"/>
      <c r="G581" s="1491"/>
      <c r="H581" s="1491"/>
      <c r="I581" s="1491"/>
      <c r="J581" s="1491"/>
    </row>
    <row r="582" spans="1:10" ht="15.75" customHeight="1">
      <c r="A582" s="1491"/>
      <c r="B582" s="1491"/>
      <c r="C582" s="1491"/>
      <c r="D582" s="1491"/>
      <c r="E582" s="1491"/>
      <c r="F582" s="1491"/>
      <c r="G582" s="1491"/>
      <c r="H582" s="1491"/>
      <c r="I582" s="1491"/>
      <c r="J582" s="1491"/>
    </row>
    <row r="583" spans="1:10" ht="15.75" customHeight="1">
      <c r="A583" s="1491"/>
      <c r="B583" s="1491"/>
      <c r="C583" s="1491"/>
      <c r="D583" s="1491"/>
      <c r="E583" s="1491"/>
      <c r="F583" s="1491"/>
      <c r="G583" s="1491"/>
      <c r="H583" s="1491"/>
      <c r="I583" s="1491"/>
      <c r="J583" s="1491"/>
    </row>
    <row r="584" spans="1:10" ht="15.75" customHeight="1">
      <c r="A584" s="1491"/>
      <c r="B584" s="1491"/>
      <c r="C584" s="1491"/>
      <c r="D584" s="1491"/>
      <c r="E584" s="1491"/>
      <c r="F584" s="1491"/>
      <c r="G584" s="1491"/>
      <c r="H584" s="1491"/>
      <c r="I584" s="1491"/>
      <c r="J584" s="1491"/>
    </row>
    <row r="585" spans="1:10" ht="15.75" customHeight="1">
      <c r="A585" s="1491"/>
      <c r="B585" s="1491"/>
      <c r="C585" s="1491"/>
      <c r="D585" s="1491"/>
      <c r="E585" s="1491"/>
      <c r="F585" s="1491"/>
      <c r="G585" s="1491"/>
      <c r="H585" s="1491"/>
      <c r="I585" s="1491"/>
      <c r="J585" s="1491"/>
    </row>
    <row r="586" spans="1:10" ht="15.75" customHeight="1">
      <c r="A586" s="1491"/>
      <c r="B586" s="1491"/>
      <c r="C586" s="1491"/>
      <c r="D586" s="1491"/>
      <c r="E586" s="1491"/>
      <c r="F586" s="1491"/>
      <c r="G586" s="1491"/>
      <c r="H586" s="1491"/>
      <c r="I586" s="1491"/>
      <c r="J586" s="1491"/>
    </row>
    <row r="587" spans="1:10" ht="15.75" customHeight="1">
      <c r="A587" s="1491"/>
      <c r="B587" s="1491"/>
      <c r="C587" s="1491"/>
      <c r="D587" s="1491"/>
      <c r="E587" s="1491"/>
      <c r="F587" s="1491"/>
      <c r="G587" s="1491"/>
      <c r="H587" s="1491"/>
      <c r="I587" s="1491"/>
      <c r="J587" s="1491"/>
    </row>
    <row r="588" spans="1:10" ht="15.75" customHeight="1">
      <c r="A588" s="1491"/>
      <c r="B588" s="1491"/>
      <c r="C588" s="1491"/>
      <c r="D588" s="1491"/>
      <c r="E588" s="1491"/>
      <c r="F588" s="1491"/>
      <c r="G588" s="1491"/>
      <c r="H588" s="1491"/>
      <c r="I588" s="1491"/>
      <c r="J588" s="1491"/>
    </row>
    <row r="589" spans="1:10" ht="15.75" customHeight="1">
      <c r="A589" s="1491"/>
      <c r="B589" s="1491"/>
      <c r="C589" s="1491"/>
      <c r="D589" s="1491"/>
      <c r="E589" s="1491"/>
      <c r="F589" s="1491"/>
      <c r="G589" s="1491"/>
      <c r="H589" s="1491"/>
      <c r="I589" s="1491"/>
      <c r="J589" s="1491"/>
    </row>
    <row r="590" spans="1:10" ht="15.75" customHeight="1">
      <c r="A590" s="1491"/>
      <c r="B590" s="1491"/>
      <c r="C590" s="1491"/>
      <c r="D590" s="1491"/>
      <c r="E590" s="1491"/>
      <c r="F590" s="1491"/>
      <c r="G590" s="1491"/>
      <c r="H590" s="1491"/>
      <c r="I590" s="1491"/>
      <c r="J590" s="1491"/>
    </row>
    <row r="591" spans="1:10" ht="15.75" customHeight="1">
      <c r="A591" s="1491"/>
      <c r="B591" s="1491"/>
      <c r="C591" s="1491"/>
      <c r="D591" s="1491"/>
      <c r="E591" s="1491"/>
      <c r="F591" s="1491"/>
      <c r="G591" s="1491"/>
      <c r="H591" s="1491"/>
      <c r="I591" s="1491"/>
      <c r="J591" s="1491"/>
    </row>
    <row r="592" spans="1:10" ht="15.75" customHeight="1">
      <c r="A592" s="1491"/>
      <c r="B592" s="1491"/>
      <c r="C592" s="1491"/>
      <c r="D592" s="1491"/>
      <c r="E592" s="1491"/>
      <c r="F592" s="1491"/>
      <c r="G592" s="1491"/>
      <c r="H592" s="1491"/>
      <c r="I592" s="1491"/>
      <c r="J592" s="1491"/>
    </row>
    <row r="593" spans="1:10" ht="15.75" customHeight="1">
      <c r="A593" s="1491"/>
      <c r="B593" s="1491"/>
      <c r="C593" s="1491"/>
      <c r="D593" s="1491"/>
      <c r="E593" s="1491"/>
      <c r="F593" s="1491"/>
      <c r="G593" s="1491"/>
      <c r="H593" s="1491"/>
      <c r="I593" s="1491"/>
      <c r="J593" s="1491"/>
    </row>
    <row r="594" spans="1:10" ht="15.75" customHeight="1">
      <c r="A594" s="1491"/>
      <c r="B594" s="1491"/>
      <c r="C594" s="1491"/>
      <c r="D594" s="1491"/>
      <c r="E594" s="1491"/>
      <c r="F594" s="1491"/>
      <c r="G594" s="1491"/>
      <c r="H594" s="1491"/>
      <c r="I594" s="1491"/>
      <c r="J594" s="1491"/>
    </row>
    <row r="595" spans="1:10" ht="15.75" customHeight="1">
      <c r="A595" s="1491"/>
      <c r="B595" s="1491"/>
      <c r="C595" s="1491"/>
      <c r="D595" s="1491"/>
      <c r="E595" s="1491"/>
      <c r="F595" s="1491"/>
      <c r="G595" s="1491"/>
      <c r="H595" s="1491"/>
      <c r="I595" s="1491"/>
      <c r="J595" s="1491"/>
    </row>
    <row r="596" spans="1:10" ht="15.75" customHeight="1">
      <c r="A596" s="1491"/>
      <c r="B596" s="1491"/>
      <c r="C596" s="1491"/>
      <c r="D596" s="1491"/>
      <c r="E596" s="1491"/>
      <c r="F596" s="1491"/>
      <c r="G596" s="1491"/>
      <c r="H596" s="1491"/>
      <c r="I596" s="1491"/>
      <c r="J596" s="1491"/>
    </row>
    <row r="597" spans="1:10" ht="15.75" customHeight="1">
      <c r="A597" s="1491"/>
      <c r="B597" s="1491"/>
      <c r="C597" s="1491"/>
      <c r="D597" s="1491"/>
      <c r="E597" s="1491"/>
      <c r="F597" s="1491"/>
      <c r="G597" s="1491"/>
      <c r="H597" s="1491"/>
      <c r="I597" s="1491"/>
      <c r="J597" s="1491"/>
    </row>
    <row r="598" spans="1:10" ht="15.75" customHeight="1">
      <c r="A598" s="1491"/>
      <c r="B598" s="1491"/>
      <c r="C598" s="1491"/>
      <c r="D598" s="1491"/>
      <c r="E598" s="1491"/>
      <c r="F598" s="1491"/>
      <c r="G598" s="1491"/>
      <c r="H598" s="1491"/>
      <c r="I598" s="1491"/>
      <c r="J598" s="1491"/>
    </row>
    <row r="599" spans="1:10" ht="15.75" customHeight="1">
      <c r="A599" s="1491"/>
      <c r="B599" s="1491"/>
      <c r="C599" s="1491"/>
      <c r="D599" s="1491"/>
      <c r="E599" s="1491"/>
      <c r="F599" s="1491"/>
      <c r="G599" s="1491"/>
      <c r="H599" s="1491"/>
      <c r="I599" s="1491"/>
      <c r="J599" s="1491"/>
    </row>
    <row r="600" spans="1:10" ht="15.75" customHeight="1">
      <c r="A600" s="1491"/>
      <c r="B600" s="1491"/>
      <c r="C600" s="1491"/>
      <c r="D600" s="1491"/>
      <c r="E600" s="1491"/>
      <c r="F600" s="1491"/>
      <c r="G600" s="1491"/>
      <c r="H600" s="1491"/>
      <c r="I600" s="1491"/>
      <c r="J600" s="1491"/>
    </row>
    <row r="601" spans="1:10" ht="15.75" customHeight="1">
      <c r="A601" s="1491"/>
      <c r="B601" s="1491"/>
      <c r="C601" s="1491"/>
      <c r="D601" s="1491"/>
      <c r="E601" s="1491"/>
      <c r="F601" s="1491"/>
      <c r="G601" s="1491"/>
      <c r="H601" s="1491"/>
      <c r="I601" s="1491"/>
      <c r="J601" s="1491"/>
    </row>
    <row r="602" spans="1:10" ht="15.75" customHeight="1">
      <c r="A602" s="1491"/>
      <c r="B602" s="1491"/>
      <c r="C602" s="1491"/>
      <c r="D602" s="1491"/>
      <c r="E602" s="1491"/>
      <c r="F602" s="1491"/>
      <c r="G602" s="1491"/>
      <c r="H602" s="1491"/>
      <c r="I602" s="1491"/>
      <c r="J602" s="1491"/>
    </row>
    <row r="603" spans="1:10" ht="15.75" customHeight="1">
      <c r="A603" s="1491"/>
      <c r="B603" s="1491"/>
      <c r="C603" s="1491"/>
      <c r="D603" s="1491"/>
      <c r="E603" s="1491"/>
      <c r="F603" s="1491"/>
      <c r="G603" s="1491"/>
      <c r="H603" s="1491"/>
      <c r="I603" s="1491"/>
      <c r="J603" s="1491"/>
    </row>
    <row r="604" spans="1:10" ht="15.75" customHeight="1">
      <c r="A604" s="1491"/>
      <c r="B604" s="1491"/>
      <c r="C604" s="1491"/>
      <c r="D604" s="1491"/>
      <c r="E604" s="1491"/>
      <c r="F604" s="1491"/>
      <c r="G604" s="1491"/>
      <c r="H604" s="1491"/>
      <c r="I604" s="1491"/>
      <c r="J604" s="1491"/>
    </row>
    <row r="605" spans="1:10" ht="15.75" customHeight="1">
      <c r="A605" s="1491"/>
      <c r="B605" s="1491"/>
      <c r="C605" s="1491"/>
      <c r="D605" s="1491"/>
      <c r="E605" s="1491"/>
      <c r="F605" s="1491"/>
      <c r="G605" s="1491"/>
      <c r="H605" s="1491"/>
      <c r="I605" s="1491"/>
      <c r="J605" s="1491"/>
    </row>
    <row r="606" spans="1:10" ht="15.75" customHeight="1">
      <c r="A606" s="1491"/>
      <c r="B606" s="1491"/>
      <c r="C606" s="1491"/>
      <c r="D606" s="1491"/>
      <c r="E606" s="1491"/>
      <c r="F606" s="1491"/>
      <c r="G606" s="1491"/>
      <c r="H606" s="1491"/>
      <c r="I606" s="1491"/>
      <c r="J606" s="1491"/>
    </row>
    <row r="607" spans="1:10" ht="15.75" customHeight="1">
      <c r="A607" s="1491"/>
      <c r="B607" s="1491"/>
      <c r="C607" s="1491"/>
      <c r="D607" s="1491"/>
      <c r="E607" s="1491"/>
      <c r="F607" s="1491"/>
      <c r="G607" s="1491"/>
      <c r="H607" s="1491"/>
      <c r="I607" s="1491"/>
      <c r="J607" s="1491"/>
    </row>
    <row r="608" spans="1:10" ht="15.75" customHeight="1">
      <c r="A608" s="1491"/>
      <c r="B608" s="1491"/>
      <c r="C608" s="1491"/>
      <c r="D608" s="1491"/>
      <c r="E608" s="1491"/>
      <c r="F608" s="1491"/>
      <c r="G608" s="1491"/>
      <c r="H608" s="1491"/>
      <c r="I608" s="1491"/>
      <c r="J608" s="1491"/>
    </row>
    <row r="609" spans="1:10" ht="15.75" customHeight="1">
      <c r="A609" s="1491"/>
      <c r="B609" s="1491"/>
      <c r="C609" s="1491"/>
      <c r="D609" s="1491"/>
      <c r="E609" s="1491"/>
      <c r="F609" s="1491"/>
      <c r="G609" s="1491"/>
      <c r="H609" s="1491"/>
      <c r="I609" s="1491"/>
      <c r="J609" s="1491"/>
    </row>
    <row r="610" spans="1:10" ht="15.75" customHeight="1">
      <c r="A610" s="1491"/>
      <c r="B610" s="1491"/>
      <c r="C610" s="1491"/>
      <c r="D610" s="1491"/>
      <c r="E610" s="1491"/>
      <c r="F610" s="1491"/>
      <c r="G610" s="1491"/>
      <c r="H610" s="1491"/>
      <c r="I610" s="1491"/>
      <c r="J610" s="1491"/>
    </row>
    <row r="611" spans="1:10" ht="15.75" customHeight="1">
      <c r="A611" s="1491"/>
      <c r="B611" s="1491"/>
      <c r="C611" s="1491"/>
      <c r="D611" s="1491"/>
      <c r="E611" s="1491"/>
      <c r="F611" s="1491"/>
      <c r="G611" s="1491"/>
      <c r="H611" s="1491"/>
      <c r="I611" s="1491"/>
      <c r="J611" s="1491"/>
    </row>
    <row r="612" spans="1:10" ht="15.75" customHeight="1">
      <c r="A612" s="1491"/>
      <c r="B612" s="1491"/>
      <c r="C612" s="1491"/>
      <c r="D612" s="1491"/>
      <c r="E612" s="1491"/>
      <c r="F612" s="1491"/>
      <c r="G612" s="1491"/>
      <c r="H612" s="1491"/>
      <c r="I612" s="1491"/>
      <c r="J612" s="1491"/>
    </row>
    <row r="613" spans="1:10" ht="15.75" customHeight="1">
      <c r="A613" s="1491"/>
      <c r="B613" s="1491"/>
      <c r="C613" s="1491"/>
      <c r="D613" s="1491"/>
      <c r="E613" s="1491"/>
      <c r="F613" s="1491"/>
      <c r="G613" s="1491"/>
      <c r="H613" s="1491"/>
      <c r="I613" s="1491"/>
      <c r="J613" s="1491"/>
    </row>
    <row r="614" spans="1:10" ht="15.75" customHeight="1">
      <c r="A614" s="1491"/>
      <c r="B614" s="1491"/>
      <c r="C614" s="1491"/>
      <c r="D614" s="1491"/>
      <c r="E614" s="1491"/>
      <c r="F614" s="1491"/>
      <c r="G614" s="1491"/>
      <c r="H614" s="1491"/>
      <c r="I614" s="1491"/>
      <c r="J614" s="1491"/>
    </row>
    <row r="615" spans="1:10" ht="15.75" customHeight="1">
      <c r="A615" s="1491"/>
      <c r="B615" s="1491"/>
      <c r="C615" s="1491"/>
      <c r="D615" s="1491"/>
      <c r="E615" s="1491"/>
      <c r="F615" s="1491"/>
      <c r="G615" s="1491"/>
      <c r="H615" s="1491"/>
      <c r="I615" s="1491"/>
      <c r="J615" s="1491"/>
    </row>
    <row r="616" spans="1:10" ht="15.75" customHeight="1">
      <c r="A616" s="1491"/>
      <c r="B616" s="1491"/>
      <c r="C616" s="1491"/>
      <c r="D616" s="1491"/>
      <c r="E616" s="1491"/>
      <c r="F616" s="1491"/>
      <c r="G616" s="1491"/>
      <c r="H616" s="1491"/>
      <c r="I616" s="1491"/>
      <c r="J616" s="1491"/>
    </row>
    <row r="617" spans="1:10" ht="15.75" customHeight="1">
      <c r="A617" s="1491"/>
      <c r="B617" s="1491"/>
      <c r="C617" s="1491"/>
      <c r="D617" s="1491"/>
      <c r="E617" s="1491"/>
      <c r="F617" s="1491"/>
      <c r="G617" s="1491"/>
      <c r="H617" s="1491"/>
      <c r="I617" s="1491"/>
      <c r="J617" s="1491"/>
    </row>
    <row r="618" spans="1:10" ht="15.75" customHeight="1">
      <c r="A618" s="1491"/>
      <c r="B618" s="1491"/>
      <c r="C618" s="1491"/>
      <c r="D618" s="1491"/>
      <c r="E618" s="1491"/>
      <c r="F618" s="1491"/>
      <c r="G618" s="1491"/>
      <c r="H618" s="1491"/>
      <c r="I618" s="1491"/>
      <c r="J618" s="1491"/>
    </row>
    <row r="619" spans="1:10" ht="15.75" customHeight="1">
      <c r="A619" s="1491"/>
      <c r="B619" s="1491"/>
      <c r="C619" s="1491"/>
      <c r="D619" s="1491"/>
      <c r="E619" s="1491"/>
      <c r="F619" s="1491"/>
      <c r="G619" s="1491"/>
      <c r="H619" s="1491"/>
      <c r="I619" s="1491"/>
      <c r="J619" s="1491"/>
    </row>
    <row r="620" spans="1:10" ht="15.75" customHeight="1">
      <c r="A620" s="1491"/>
      <c r="B620" s="1491"/>
      <c r="C620" s="1491"/>
      <c r="D620" s="1491"/>
      <c r="E620" s="1491"/>
      <c r="F620" s="1491"/>
      <c r="G620" s="1491"/>
      <c r="H620" s="1491"/>
      <c r="I620" s="1491"/>
      <c r="J620" s="1491"/>
    </row>
    <row r="621" spans="1:10" ht="15.75" customHeight="1">
      <c r="A621" s="1491"/>
      <c r="B621" s="1491"/>
      <c r="C621" s="1491"/>
      <c r="D621" s="1491"/>
      <c r="E621" s="1491"/>
      <c r="F621" s="1491"/>
      <c r="G621" s="1491"/>
      <c r="H621" s="1491"/>
      <c r="I621" s="1491"/>
      <c r="J621" s="1491"/>
    </row>
    <row r="622" spans="1:10" ht="15.75" customHeight="1">
      <c r="A622" s="1491"/>
      <c r="B622" s="1491"/>
      <c r="C622" s="1491"/>
      <c r="D622" s="1491"/>
      <c r="E622" s="1491"/>
      <c r="F622" s="1491"/>
      <c r="G622" s="1491"/>
      <c r="H622" s="1491"/>
      <c r="I622" s="1491"/>
      <c r="J622" s="1491"/>
    </row>
    <row r="623" spans="1:10" ht="15.75" customHeight="1">
      <c r="A623" s="1491"/>
      <c r="B623" s="1491"/>
      <c r="C623" s="1491"/>
      <c r="D623" s="1491"/>
      <c r="E623" s="1491"/>
      <c r="F623" s="1491"/>
      <c r="G623" s="1491"/>
      <c r="H623" s="1491"/>
      <c r="I623" s="1491"/>
      <c r="J623" s="1491"/>
    </row>
    <row r="624" spans="1:10" ht="15.75" customHeight="1">
      <c r="A624" s="1491"/>
      <c r="B624" s="1491"/>
      <c r="C624" s="1491"/>
      <c r="D624" s="1491"/>
      <c r="E624" s="1491"/>
      <c r="F624" s="1491"/>
      <c r="G624" s="1491"/>
      <c r="H624" s="1491"/>
      <c r="I624" s="1491"/>
      <c r="J624" s="1491"/>
    </row>
    <row r="625" spans="1:10" ht="15.75" customHeight="1">
      <c r="A625" s="1491"/>
      <c r="B625" s="1491"/>
      <c r="C625" s="1491"/>
      <c r="D625" s="1491"/>
      <c r="E625" s="1491"/>
      <c r="F625" s="1491"/>
      <c r="G625" s="1491"/>
      <c r="H625" s="1491"/>
      <c r="I625" s="1491"/>
      <c r="J625" s="1491"/>
    </row>
    <row r="626" spans="1:10" ht="15.75" customHeight="1">
      <c r="A626" s="1491"/>
      <c r="B626" s="1491"/>
      <c r="C626" s="1491"/>
      <c r="D626" s="1491"/>
      <c r="E626" s="1491"/>
      <c r="F626" s="1491"/>
      <c r="G626" s="1491"/>
      <c r="H626" s="1491"/>
      <c r="I626" s="1491"/>
      <c r="J626" s="1491"/>
    </row>
    <row r="627" spans="1:10" ht="15.75" customHeight="1">
      <c r="A627" s="1491"/>
      <c r="B627" s="1491"/>
      <c r="C627" s="1491"/>
      <c r="D627" s="1491"/>
      <c r="E627" s="1491"/>
      <c r="F627" s="1491"/>
      <c r="G627" s="1491"/>
      <c r="H627" s="1491"/>
      <c r="I627" s="1491"/>
      <c r="J627" s="1491"/>
    </row>
    <row r="628" spans="1:10" ht="15.75" customHeight="1">
      <c r="A628" s="1491"/>
      <c r="B628" s="1491"/>
      <c r="C628" s="1491"/>
      <c r="D628" s="1491"/>
      <c r="E628" s="1491"/>
      <c r="F628" s="1491"/>
      <c r="G628" s="1491"/>
      <c r="H628" s="1491"/>
      <c r="I628" s="1491"/>
      <c r="J628" s="1491"/>
    </row>
    <row r="629" spans="1:10" ht="15.75" customHeight="1">
      <c r="A629" s="1491"/>
      <c r="B629" s="1491"/>
      <c r="C629" s="1491"/>
      <c r="D629" s="1491"/>
      <c r="E629" s="1491"/>
      <c r="F629" s="1491"/>
      <c r="G629" s="1491"/>
      <c r="H629" s="1491"/>
      <c r="I629" s="1491"/>
      <c r="J629" s="1491"/>
    </row>
    <row r="630" spans="1:10" ht="15.75" customHeight="1">
      <c r="A630" s="1491"/>
      <c r="B630" s="1491"/>
      <c r="C630" s="1491"/>
      <c r="D630" s="1491"/>
      <c r="E630" s="1491"/>
      <c r="F630" s="1491"/>
      <c r="G630" s="1491"/>
      <c r="H630" s="1491"/>
      <c r="I630" s="1491"/>
      <c r="J630" s="1491"/>
    </row>
    <row r="631" spans="1:10" ht="15.75" customHeight="1">
      <c r="A631" s="1491"/>
      <c r="B631" s="1491"/>
      <c r="C631" s="1491"/>
      <c r="D631" s="1491"/>
      <c r="E631" s="1491"/>
      <c r="F631" s="1491"/>
      <c r="G631" s="1491"/>
      <c r="H631" s="1491"/>
      <c r="I631" s="1491"/>
      <c r="J631" s="1491"/>
    </row>
    <row r="632" spans="1:10" ht="15.75" customHeight="1">
      <c r="A632" s="1491"/>
      <c r="B632" s="1491"/>
      <c r="C632" s="1491"/>
      <c r="D632" s="1491"/>
      <c r="E632" s="1491"/>
      <c r="F632" s="1491"/>
      <c r="G632" s="1491"/>
      <c r="H632" s="1491"/>
      <c r="I632" s="1491"/>
      <c r="J632" s="1491"/>
    </row>
    <row r="633" spans="1:10" ht="15.75" customHeight="1">
      <c r="A633" s="1491"/>
      <c r="B633" s="1491"/>
      <c r="C633" s="1491"/>
      <c r="D633" s="1491"/>
      <c r="E633" s="1491"/>
      <c r="F633" s="1491"/>
      <c r="G633" s="1491"/>
      <c r="H633" s="1491"/>
      <c r="I633" s="1491"/>
      <c r="J633" s="1491"/>
    </row>
    <row r="634" spans="1:10" ht="15.75" customHeight="1">
      <c r="A634" s="1491"/>
      <c r="B634" s="1491"/>
      <c r="C634" s="1491"/>
      <c r="D634" s="1491"/>
      <c r="E634" s="1491"/>
      <c r="F634" s="1491"/>
      <c r="G634" s="1491"/>
      <c r="H634" s="1491"/>
      <c r="I634" s="1491"/>
      <c r="J634" s="1491"/>
    </row>
    <row r="635" spans="1:10" ht="15.75" customHeight="1">
      <c r="A635" s="1491"/>
      <c r="B635" s="1491"/>
      <c r="C635" s="1491"/>
      <c r="D635" s="1491"/>
      <c r="E635" s="1491"/>
      <c r="F635" s="1491"/>
      <c r="G635" s="1491"/>
      <c r="H635" s="1491"/>
      <c r="I635" s="1491"/>
      <c r="J635" s="1491"/>
    </row>
    <row r="636" spans="1:10" ht="15.75" customHeight="1">
      <c r="A636" s="1491"/>
      <c r="B636" s="1491"/>
      <c r="C636" s="1491"/>
      <c r="D636" s="1491"/>
      <c r="E636" s="1491"/>
      <c r="F636" s="1491"/>
      <c r="G636" s="1491"/>
      <c r="H636" s="1491"/>
      <c r="I636" s="1491"/>
      <c r="J636" s="1491"/>
    </row>
    <row r="637" spans="1:10" ht="15.75" customHeight="1">
      <c r="A637" s="1491"/>
      <c r="B637" s="1491"/>
      <c r="C637" s="1491"/>
      <c r="D637" s="1491"/>
      <c r="E637" s="1491"/>
      <c r="F637" s="1491"/>
      <c r="G637" s="1491"/>
      <c r="H637" s="1491"/>
      <c r="I637" s="1491"/>
      <c r="J637" s="1491"/>
    </row>
    <row r="638" spans="1:10" ht="15.75" customHeight="1">
      <c r="A638" s="1491"/>
      <c r="B638" s="1491"/>
      <c r="C638" s="1491"/>
      <c r="D638" s="1491"/>
      <c r="E638" s="1491"/>
      <c r="F638" s="1491"/>
      <c r="G638" s="1491"/>
      <c r="H638" s="1491"/>
      <c r="I638" s="1491"/>
      <c r="J638" s="1491"/>
    </row>
    <row r="639" spans="1:10" ht="15.75" customHeight="1">
      <c r="A639" s="1491"/>
      <c r="B639" s="1491"/>
      <c r="C639" s="1491"/>
      <c r="D639" s="1491"/>
      <c r="E639" s="1491"/>
      <c r="F639" s="1491"/>
      <c r="G639" s="1491"/>
      <c r="H639" s="1491"/>
      <c r="I639" s="1491"/>
      <c r="J639" s="1491"/>
    </row>
    <row r="640" spans="1:10" ht="15.75" customHeight="1">
      <c r="A640" s="1491"/>
      <c r="B640" s="1491"/>
      <c r="C640" s="1491"/>
      <c r="D640" s="1491"/>
      <c r="E640" s="1491"/>
      <c r="F640" s="1491"/>
      <c r="G640" s="1491"/>
      <c r="H640" s="1491"/>
      <c r="I640" s="1491"/>
      <c r="J640" s="1491"/>
    </row>
    <row r="641" spans="1:10" ht="15.75" customHeight="1">
      <c r="A641" s="1491"/>
      <c r="B641" s="1491"/>
      <c r="C641" s="1491"/>
      <c r="D641" s="1491"/>
      <c r="E641" s="1491"/>
      <c r="F641" s="1491"/>
      <c r="G641" s="1491"/>
      <c r="H641" s="1491"/>
      <c r="I641" s="1491"/>
      <c r="J641" s="1491"/>
    </row>
    <row r="642" spans="1:10" ht="15.75" customHeight="1">
      <c r="A642" s="1491"/>
      <c r="B642" s="1491"/>
      <c r="C642" s="1491"/>
      <c r="D642" s="1491"/>
      <c r="E642" s="1491"/>
      <c r="F642" s="1491"/>
      <c r="G642" s="1491"/>
      <c r="H642" s="1491"/>
      <c r="I642" s="1491"/>
      <c r="J642" s="1491"/>
    </row>
    <row r="643" spans="1:10" ht="15.75" customHeight="1">
      <c r="A643" s="1491"/>
      <c r="B643" s="1491"/>
      <c r="C643" s="1491"/>
      <c r="D643" s="1491"/>
      <c r="E643" s="1491"/>
      <c r="F643" s="1491"/>
      <c r="G643" s="1491"/>
      <c r="H643" s="1491"/>
      <c r="I643" s="1491"/>
      <c r="J643" s="1491"/>
    </row>
    <row r="644" spans="1:10" ht="15.75" customHeight="1">
      <c r="A644" s="1491"/>
      <c r="B644" s="1491"/>
      <c r="C644" s="1491"/>
      <c r="D644" s="1491"/>
      <c r="E644" s="1491"/>
      <c r="F644" s="1491"/>
      <c r="G644" s="1491"/>
      <c r="H644" s="1491"/>
      <c r="I644" s="1491"/>
      <c r="J644" s="1491"/>
    </row>
    <row r="645" spans="1:10" ht="15.75" customHeight="1">
      <c r="A645" s="1491"/>
      <c r="B645" s="1491"/>
      <c r="C645" s="1491"/>
      <c r="D645" s="1491"/>
      <c r="E645" s="1491"/>
      <c r="F645" s="1491"/>
      <c r="G645" s="1491"/>
      <c r="H645" s="1491"/>
      <c r="I645" s="1491"/>
      <c r="J645" s="1491"/>
    </row>
    <row r="646" spans="1:10" ht="15.75" customHeight="1">
      <c r="A646" s="1491"/>
      <c r="B646" s="1491"/>
      <c r="C646" s="1491"/>
      <c r="D646" s="1491"/>
      <c r="E646" s="1491"/>
      <c r="F646" s="1491"/>
      <c r="G646" s="1491"/>
      <c r="H646" s="1491"/>
      <c r="I646" s="1491"/>
      <c r="J646" s="1491"/>
    </row>
    <row r="647" spans="1:10" ht="15.75" customHeight="1">
      <c r="A647" s="1491"/>
      <c r="B647" s="1491"/>
      <c r="C647" s="1491"/>
      <c r="D647" s="1491"/>
      <c r="E647" s="1491"/>
      <c r="F647" s="1491"/>
      <c r="G647" s="1491"/>
      <c r="H647" s="1491"/>
      <c r="I647" s="1491"/>
      <c r="J647" s="1491"/>
    </row>
    <row r="648" spans="1:10" ht="15.75" customHeight="1">
      <c r="A648" s="1491"/>
      <c r="B648" s="1491"/>
      <c r="C648" s="1491"/>
      <c r="D648" s="1491"/>
      <c r="E648" s="1491"/>
      <c r="F648" s="1491"/>
      <c r="G648" s="1491"/>
      <c r="H648" s="1491"/>
      <c r="I648" s="1491"/>
      <c r="J648" s="1491"/>
    </row>
    <row r="649" spans="1:10" ht="15.75" customHeight="1">
      <c r="A649" s="1491"/>
      <c r="B649" s="1491"/>
      <c r="C649" s="1491"/>
      <c r="D649" s="1491"/>
      <c r="E649" s="1491"/>
      <c r="F649" s="1491"/>
      <c r="G649" s="1491"/>
      <c r="H649" s="1491"/>
      <c r="I649" s="1491"/>
      <c r="J649" s="1491"/>
    </row>
    <row r="650" spans="1:10" ht="15.75" customHeight="1">
      <c r="A650" s="1491"/>
      <c r="B650" s="1491"/>
      <c r="C650" s="1491"/>
      <c r="D650" s="1491"/>
      <c r="E650" s="1491"/>
      <c r="F650" s="1491"/>
      <c r="G650" s="1491"/>
      <c r="H650" s="1491"/>
      <c r="I650" s="1491"/>
      <c r="J650" s="1491"/>
    </row>
    <row r="651" spans="1:10" ht="15.75" customHeight="1">
      <c r="A651" s="1491"/>
      <c r="B651" s="1491"/>
      <c r="C651" s="1491"/>
      <c r="D651" s="1491"/>
      <c r="E651" s="1491"/>
      <c r="F651" s="1491"/>
      <c r="G651" s="1491"/>
      <c r="H651" s="1491"/>
      <c r="I651" s="1491"/>
      <c r="J651" s="1491"/>
    </row>
    <row r="652" spans="1:10" ht="15.75" customHeight="1">
      <c r="A652" s="1491"/>
      <c r="B652" s="1491"/>
      <c r="C652" s="1491"/>
      <c r="D652" s="1491"/>
      <c r="E652" s="1491"/>
      <c r="F652" s="1491"/>
      <c r="G652" s="1491"/>
      <c r="H652" s="1491"/>
      <c r="I652" s="1491"/>
      <c r="J652" s="1491"/>
    </row>
    <row r="653" spans="1:10" ht="15.75" customHeight="1">
      <c r="A653" s="1491"/>
      <c r="B653" s="1491"/>
      <c r="C653" s="1491"/>
      <c r="D653" s="1491"/>
      <c r="E653" s="1491"/>
      <c r="F653" s="1491"/>
      <c r="G653" s="1491"/>
      <c r="H653" s="1491"/>
      <c r="I653" s="1491"/>
      <c r="J653" s="1491"/>
    </row>
    <row r="654" spans="1:10" ht="15.75" customHeight="1">
      <c r="A654" s="1491"/>
      <c r="B654" s="1491"/>
      <c r="C654" s="1491"/>
      <c r="D654" s="1491"/>
      <c r="E654" s="1491"/>
      <c r="F654" s="1491"/>
      <c r="G654" s="1491"/>
      <c r="H654" s="1491"/>
      <c r="I654" s="1491"/>
      <c r="J654" s="1491"/>
    </row>
    <row r="655" spans="1:10" ht="15.75" customHeight="1">
      <c r="A655" s="1491"/>
      <c r="B655" s="1491"/>
      <c r="C655" s="1491"/>
      <c r="D655" s="1491"/>
      <c r="E655" s="1491"/>
      <c r="F655" s="1491"/>
      <c r="G655" s="1491"/>
      <c r="H655" s="1491"/>
      <c r="I655" s="1491"/>
      <c r="J655" s="1491"/>
    </row>
    <row r="656" spans="1:10" ht="15.75" customHeight="1">
      <c r="A656" s="1491"/>
      <c r="B656" s="1491"/>
      <c r="C656" s="1491"/>
      <c r="D656" s="1491"/>
      <c r="E656" s="1491"/>
      <c r="F656" s="1491"/>
      <c r="G656" s="1491"/>
      <c r="H656" s="1491"/>
      <c r="I656" s="1491"/>
      <c r="J656" s="1491"/>
    </row>
    <row r="657" spans="1:10" ht="15.75" customHeight="1">
      <c r="A657" s="1491"/>
      <c r="B657" s="1491"/>
      <c r="C657" s="1491"/>
      <c r="D657" s="1491"/>
      <c r="E657" s="1491"/>
      <c r="F657" s="1491"/>
      <c r="G657" s="1491"/>
      <c r="H657" s="1491"/>
      <c r="I657" s="1491"/>
      <c r="J657" s="1491"/>
    </row>
    <row r="658" spans="1:10" ht="15.75" customHeight="1">
      <c r="A658" s="1491"/>
      <c r="B658" s="1491"/>
      <c r="C658" s="1491"/>
      <c r="D658" s="1491"/>
      <c r="E658" s="1491"/>
      <c r="F658" s="1491"/>
      <c r="G658" s="1491"/>
      <c r="H658" s="1491"/>
      <c r="I658" s="1491"/>
      <c r="J658" s="1491"/>
    </row>
    <row r="659" spans="1:10" ht="15.75" customHeight="1">
      <c r="A659" s="1491"/>
      <c r="B659" s="1491"/>
      <c r="C659" s="1491"/>
      <c r="D659" s="1491"/>
      <c r="E659" s="1491"/>
      <c r="F659" s="1491"/>
      <c r="G659" s="1491"/>
      <c r="H659" s="1491"/>
      <c r="I659" s="1491"/>
      <c r="J659" s="1491"/>
    </row>
    <row r="660" spans="1:10" ht="15.75" customHeight="1">
      <c r="A660" s="1491"/>
      <c r="B660" s="1491"/>
      <c r="C660" s="1491"/>
      <c r="D660" s="1491"/>
      <c r="E660" s="1491"/>
      <c r="F660" s="1491"/>
      <c r="G660" s="1491"/>
      <c r="H660" s="1491"/>
      <c r="I660" s="1491"/>
      <c r="J660" s="1491"/>
    </row>
    <row r="661" spans="1:10" ht="15.75" customHeight="1">
      <c r="A661" s="1491"/>
      <c r="B661" s="1491"/>
      <c r="C661" s="1491"/>
      <c r="D661" s="1491"/>
      <c r="E661" s="1491"/>
      <c r="F661" s="1491"/>
      <c r="G661" s="1491"/>
      <c r="H661" s="1491"/>
      <c r="I661" s="1491"/>
      <c r="J661" s="1491"/>
    </row>
    <row r="662" spans="1:10" ht="15.75" customHeight="1">
      <c r="A662" s="1491"/>
      <c r="B662" s="1491"/>
      <c r="C662" s="1491"/>
      <c r="D662" s="1491"/>
      <c r="E662" s="1491"/>
      <c r="F662" s="1491"/>
      <c r="G662" s="1491"/>
      <c r="H662" s="1491"/>
      <c r="I662" s="1491"/>
      <c r="J662" s="1491"/>
    </row>
    <row r="663" spans="1:10" ht="15.75" customHeight="1">
      <c r="A663" s="1491"/>
      <c r="B663" s="1491"/>
      <c r="C663" s="1491"/>
      <c r="D663" s="1491"/>
      <c r="E663" s="1491"/>
      <c r="F663" s="1491"/>
      <c r="G663" s="1491"/>
      <c r="H663" s="1491"/>
      <c r="I663" s="1491"/>
      <c r="J663" s="1491"/>
    </row>
    <row r="664" spans="1:10" ht="15.75" customHeight="1">
      <c r="A664" s="1491"/>
      <c r="B664" s="1491"/>
      <c r="C664" s="1491"/>
      <c r="D664" s="1491"/>
      <c r="E664" s="1491"/>
      <c r="F664" s="1491"/>
      <c r="G664" s="1491"/>
      <c r="H664" s="1491"/>
      <c r="I664" s="1491"/>
      <c r="J664" s="1491"/>
    </row>
    <row r="665" spans="1:10" ht="15.75" customHeight="1">
      <c r="A665" s="1491"/>
      <c r="B665" s="1491"/>
      <c r="C665" s="1491"/>
      <c r="D665" s="1491"/>
      <c r="E665" s="1491"/>
      <c r="F665" s="1491"/>
      <c r="G665" s="1491"/>
      <c r="H665" s="1491"/>
      <c r="I665" s="1491"/>
      <c r="J665" s="1491"/>
    </row>
    <row r="666" spans="1:10" ht="15.75" customHeight="1">
      <c r="A666" s="1491"/>
      <c r="B666" s="1491"/>
      <c r="C666" s="1491"/>
      <c r="D666" s="1491"/>
      <c r="E666" s="1491"/>
      <c r="F666" s="1491"/>
      <c r="G666" s="1491"/>
      <c r="H666" s="1491"/>
      <c r="I666" s="1491"/>
      <c r="J666" s="1491"/>
    </row>
    <row r="667" spans="1:10" ht="15.75" customHeight="1">
      <c r="A667" s="1491"/>
      <c r="B667" s="1491"/>
      <c r="C667" s="1491"/>
      <c r="D667" s="1491"/>
      <c r="E667" s="1491"/>
      <c r="F667" s="1491"/>
      <c r="G667" s="1491"/>
      <c r="H667" s="1491"/>
      <c r="I667" s="1491"/>
      <c r="J667" s="1491"/>
    </row>
    <row r="668" spans="1:10" ht="15.75" customHeight="1">
      <c r="A668" s="1491"/>
      <c r="B668" s="1491"/>
      <c r="C668" s="1491"/>
      <c r="D668" s="1491"/>
      <c r="E668" s="1491"/>
      <c r="F668" s="1491"/>
      <c r="G668" s="1491"/>
      <c r="H668" s="1491"/>
      <c r="I668" s="1491"/>
      <c r="J668" s="1491"/>
    </row>
    <row r="669" spans="1:10" ht="15.75" customHeight="1">
      <c r="A669" s="1491"/>
      <c r="B669" s="1491"/>
      <c r="C669" s="1491"/>
      <c r="D669" s="1491"/>
      <c r="E669" s="1491"/>
      <c r="F669" s="1491"/>
      <c r="G669" s="1491"/>
      <c r="H669" s="1491"/>
      <c r="I669" s="1491"/>
      <c r="J669" s="1491"/>
    </row>
    <row r="670" spans="1:10" ht="15.75" customHeight="1">
      <c r="A670" s="1491"/>
      <c r="B670" s="1491"/>
      <c r="C670" s="1491"/>
      <c r="D670" s="1491"/>
      <c r="E670" s="1491"/>
      <c r="F670" s="1491"/>
      <c r="G670" s="1491"/>
      <c r="H670" s="1491"/>
      <c r="I670" s="1491"/>
      <c r="J670" s="1491"/>
    </row>
    <row r="671" spans="1:10" ht="15.75" customHeight="1">
      <c r="A671" s="1491"/>
      <c r="B671" s="1491"/>
      <c r="C671" s="1491"/>
      <c r="D671" s="1491"/>
      <c r="E671" s="1491"/>
      <c r="F671" s="1491"/>
      <c r="G671" s="1491"/>
      <c r="H671" s="1491"/>
      <c r="I671" s="1491"/>
      <c r="J671" s="1491"/>
    </row>
    <row r="672" spans="1:10" ht="15.75" customHeight="1">
      <c r="A672" s="1491"/>
      <c r="B672" s="1491"/>
      <c r="C672" s="1491"/>
      <c r="D672" s="1491"/>
      <c r="E672" s="1491"/>
      <c r="F672" s="1491"/>
      <c r="G672" s="1491"/>
      <c r="H672" s="1491"/>
      <c r="I672" s="1491"/>
      <c r="J672" s="1491"/>
    </row>
    <row r="673" spans="1:10" ht="15.75" customHeight="1">
      <c r="A673" s="1491"/>
      <c r="B673" s="1491"/>
      <c r="C673" s="1491"/>
      <c r="D673" s="1491"/>
      <c r="E673" s="1491"/>
      <c r="F673" s="1491"/>
      <c r="G673" s="1491"/>
      <c r="H673" s="1491"/>
      <c r="I673" s="1491"/>
      <c r="J673" s="1491"/>
    </row>
    <row r="674" spans="1:10" ht="15.75" customHeight="1">
      <c r="A674" s="1491"/>
      <c r="B674" s="1491"/>
      <c r="C674" s="1491"/>
      <c r="D674" s="1491"/>
      <c r="E674" s="1491"/>
      <c r="F674" s="1491"/>
      <c r="G674" s="1491"/>
      <c r="H674" s="1491"/>
      <c r="I674" s="1491"/>
      <c r="J674" s="1491"/>
    </row>
    <row r="675" spans="1:10" ht="15.75" customHeight="1">
      <c r="A675" s="1491"/>
      <c r="B675" s="1491"/>
      <c r="C675" s="1491"/>
      <c r="D675" s="1491"/>
      <c r="E675" s="1491"/>
      <c r="F675" s="1491"/>
      <c r="G675" s="1491"/>
      <c r="H675" s="1491"/>
      <c r="I675" s="1491"/>
      <c r="J675" s="1491"/>
    </row>
    <row r="676" spans="1:10" ht="15.75" customHeight="1">
      <c r="A676" s="1491"/>
      <c r="B676" s="1491"/>
      <c r="C676" s="1491"/>
      <c r="D676" s="1491"/>
      <c r="E676" s="1491"/>
      <c r="F676" s="1491"/>
      <c r="G676" s="1491"/>
      <c r="H676" s="1491"/>
      <c r="I676" s="1491"/>
      <c r="J676" s="1491"/>
    </row>
    <row r="677" spans="1:10" ht="15.75" customHeight="1">
      <c r="A677" s="1491"/>
      <c r="B677" s="1491"/>
      <c r="C677" s="1491"/>
      <c r="D677" s="1491"/>
      <c r="E677" s="1491"/>
      <c r="F677" s="1491"/>
      <c r="G677" s="1491"/>
      <c r="H677" s="1491"/>
      <c r="I677" s="1491"/>
      <c r="J677" s="1491"/>
    </row>
    <row r="678" spans="1:10" ht="15.75" customHeight="1">
      <c r="A678" s="1491"/>
      <c r="B678" s="1491"/>
      <c r="C678" s="1491"/>
      <c r="D678" s="1491"/>
      <c r="E678" s="1491"/>
      <c r="F678" s="1491"/>
      <c r="G678" s="1491"/>
      <c r="H678" s="1491"/>
      <c r="I678" s="1491"/>
      <c r="J678" s="1491"/>
    </row>
    <row r="679" spans="1:10" ht="15.75" customHeight="1">
      <c r="A679" s="1491"/>
      <c r="B679" s="1491"/>
      <c r="C679" s="1491"/>
      <c r="D679" s="1491"/>
      <c r="E679" s="1491"/>
      <c r="F679" s="1491"/>
      <c r="G679" s="1491"/>
      <c r="H679" s="1491"/>
      <c r="I679" s="1491"/>
      <c r="J679" s="1491"/>
    </row>
    <row r="680" spans="1:10" ht="15.75" customHeight="1">
      <c r="A680" s="1491"/>
      <c r="B680" s="1491"/>
      <c r="C680" s="1491"/>
      <c r="D680" s="1491"/>
      <c r="E680" s="1491"/>
      <c r="F680" s="1491"/>
      <c r="G680" s="1491"/>
      <c r="H680" s="1491"/>
      <c r="I680" s="1491"/>
      <c r="J680" s="1491"/>
    </row>
    <row r="681" spans="1:10" ht="15.75" customHeight="1">
      <c r="A681" s="1491"/>
      <c r="B681" s="1491"/>
      <c r="C681" s="1491"/>
      <c r="D681" s="1491"/>
      <c r="E681" s="1491"/>
      <c r="F681" s="1491"/>
      <c r="G681" s="1491"/>
      <c r="H681" s="1491"/>
      <c r="I681" s="1491"/>
      <c r="J681" s="1491"/>
    </row>
    <row r="682" spans="1:10" ht="15.75" customHeight="1">
      <c r="A682" s="1491"/>
      <c r="B682" s="1491"/>
      <c r="C682" s="1491"/>
      <c r="D682" s="1491"/>
      <c r="E682" s="1491"/>
      <c r="F682" s="1491"/>
      <c r="G682" s="1491"/>
      <c r="H682" s="1491"/>
      <c r="I682" s="1491"/>
      <c r="J682" s="1491"/>
    </row>
    <row r="683" spans="1:10" ht="15.75" customHeight="1">
      <c r="A683" s="1491"/>
      <c r="B683" s="1491"/>
      <c r="C683" s="1491"/>
      <c r="D683" s="1491"/>
      <c r="E683" s="1491"/>
      <c r="F683" s="1491"/>
      <c r="G683" s="1491"/>
      <c r="H683" s="1491"/>
      <c r="I683" s="1491"/>
      <c r="J683" s="1491"/>
    </row>
    <row r="684" spans="1:10" ht="15.75" customHeight="1">
      <c r="A684" s="1491"/>
      <c r="B684" s="1491"/>
      <c r="C684" s="1491"/>
      <c r="D684" s="1491"/>
      <c r="E684" s="1491"/>
      <c r="F684" s="1491"/>
      <c r="G684" s="1491"/>
      <c r="H684" s="1491"/>
      <c r="I684" s="1491"/>
      <c r="J684" s="1491"/>
    </row>
    <row r="685" spans="1:10" ht="15.75" customHeight="1">
      <c r="A685" s="1491"/>
      <c r="B685" s="1491"/>
      <c r="C685" s="1491"/>
      <c r="D685" s="1491"/>
      <c r="E685" s="1491"/>
      <c r="F685" s="1491"/>
      <c r="G685" s="1491"/>
      <c r="H685" s="1491"/>
      <c r="I685" s="1491"/>
      <c r="J685" s="1491"/>
    </row>
    <row r="686" spans="1:10" ht="15.75" customHeight="1">
      <c r="A686" s="1491"/>
      <c r="B686" s="1491"/>
      <c r="C686" s="1491"/>
      <c r="D686" s="1491"/>
      <c r="E686" s="1491"/>
      <c r="F686" s="1491"/>
      <c r="G686" s="1491"/>
      <c r="H686" s="1491"/>
      <c r="I686" s="1491"/>
      <c r="J686" s="1491"/>
    </row>
    <row r="687" spans="1:10" ht="15.75" customHeight="1">
      <c r="A687" s="1491"/>
      <c r="B687" s="1491"/>
      <c r="C687" s="1491"/>
      <c r="D687" s="1491"/>
      <c r="E687" s="1491"/>
      <c r="F687" s="1491"/>
      <c r="G687" s="1491"/>
      <c r="H687" s="1491"/>
      <c r="I687" s="1491"/>
      <c r="J687" s="1491"/>
    </row>
    <row r="688" spans="1:10" ht="15.75" customHeight="1">
      <c r="A688" s="1491"/>
      <c r="B688" s="1491"/>
      <c r="C688" s="1491"/>
      <c r="D688" s="1491"/>
      <c r="E688" s="1491"/>
      <c r="F688" s="1491"/>
      <c r="G688" s="1491"/>
      <c r="H688" s="1491"/>
      <c r="I688" s="1491"/>
      <c r="J688" s="1491"/>
    </row>
    <row r="689" spans="1:10" ht="15.75" customHeight="1">
      <c r="A689" s="1491"/>
      <c r="B689" s="1491"/>
      <c r="C689" s="1491"/>
      <c r="D689" s="1491"/>
      <c r="E689" s="1491"/>
      <c r="F689" s="1491"/>
      <c r="G689" s="1491"/>
      <c r="H689" s="1491"/>
      <c r="I689" s="1491"/>
      <c r="J689" s="1491"/>
    </row>
    <row r="690" spans="1:10" ht="15.75" customHeight="1">
      <c r="A690" s="1491"/>
      <c r="B690" s="1491"/>
      <c r="C690" s="1491"/>
      <c r="D690" s="1491"/>
      <c r="E690" s="1491"/>
      <c r="F690" s="1491"/>
      <c r="G690" s="1491"/>
      <c r="H690" s="1491"/>
      <c r="I690" s="1491"/>
      <c r="J690" s="1491"/>
    </row>
    <row r="691" spans="1:10" ht="15.75" customHeight="1">
      <c r="A691" s="1491"/>
      <c r="B691" s="1491"/>
      <c r="C691" s="1491"/>
      <c r="D691" s="1491"/>
      <c r="E691" s="1491"/>
      <c r="F691" s="1491"/>
      <c r="G691" s="1491"/>
      <c r="H691" s="1491"/>
      <c r="I691" s="1491"/>
      <c r="J691" s="1491"/>
    </row>
    <row r="692" spans="1:10" ht="15.75" customHeight="1">
      <c r="A692" s="1491"/>
      <c r="B692" s="1491"/>
      <c r="C692" s="1491"/>
      <c r="D692" s="1491"/>
      <c r="E692" s="1491"/>
      <c r="F692" s="1491"/>
      <c r="G692" s="1491"/>
      <c r="H692" s="1491"/>
      <c r="I692" s="1491"/>
      <c r="J692" s="1491"/>
    </row>
    <row r="693" spans="1:10" ht="15.75" customHeight="1">
      <c r="A693" s="1491"/>
      <c r="B693" s="1491"/>
      <c r="C693" s="1491"/>
      <c r="D693" s="1491"/>
      <c r="E693" s="1491"/>
      <c r="F693" s="1491"/>
      <c r="G693" s="1491"/>
      <c r="H693" s="1491"/>
      <c r="I693" s="1491"/>
      <c r="J693" s="1491"/>
    </row>
    <row r="694" spans="1:10" ht="15.75" customHeight="1">
      <c r="A694" s="1491"/>
      <c r="B694" s="1491"/>
      <c r="C694" s="1491"/>
      <c r="D694" s="1491"/>
      <c r="E694" s="1491"/>
      <c r="F694" s="1491"/>
      <c r="G694" s="1491"/>
      <c r="H694" s="1491"/>
      <c r="I694" s="1491"/>
      <c r="J694" s="1491"/>
    </row>
    <row r="695" spans="1:10" ht="15.75" customHeight="1">
      <c r="A695" s="1491"/>
      <c r="B695" s="1491"/>
      <c r="C695" s="1491"/>
      <c r="D695" s="1491"/>
      <c r="E695" s="1491"/>
      <c r="F695" s="1491"/>
      <c r="G695" s="1491"/>
      <c r="H695" s="1491"/>
      <c r="I695" s="1491"/>
      <c r="J695" s="1491"/>
    </row>
    <row r="696" spans="1:10" ht="15.75" customHeight="1">
      <c r="A696" s="1491"/>
      <c r="B696" s="1491"/>
      <c r="C696" s="1491"/>
      <c r="D696" s="1491"/>
      <c r="E696" s="1491"/>
      <c r="F696" s="1491"/>
      <c r="G696" s="1491"/>
      <c r="H696" s="1491"/>
      <c r="I696" s="1491"/>
      <c r="J696" s="1491"/>
    </row>
    <row r="697" spans="1:10" ht="15.75" customHeight="1">
      <c r="A697" s="1491"/>
      <c r="B697" s="1491"/>
      <c r="C697" s="1491"/>
      <c r="D697" s="1491"/>
      <c r="E697" s="1491"/>
      <c r="F697" s="1491"/>
      <c r="G697" s="1491"/>
      <c r="H697" s="1491"/>
      <c r="I697" s="1491"/>
      <c r="J697" s="1491"/>
    </row>
    <row r="698" spans="1:10" ht="15.75" customHeight="1">
      <c r="A698" s="1491"/>
      <c r="B698" s="1491"/>
      <c r="C698" s="1491"/>
      <c r="D698" s="1491"/>
      <c r="E698" s="1491"/>
      <c r="F698" s="1491"/>
      <c r="G698" s="1491"/>
      <c r="H698" s="1491"/>
      <c r="I698" s="1491"/>
      <c r="J698" s="1491"/>
    </row>
    <row r="699" spans="1:10" ht="15.75" customHeight="1">
      <c r="A699" s="1491"/>
      <c r="B699" s="1491"/>
      <c r="C699" s="1491"/>
      <c r="D699" s="1491"/>
      <c r="E699" s="1491"/>
      <c r="F699" s="1491"/>
      <c r="G699" s="1491"/>
      <c r="H699" s="1491"/>
      <c r="I699" s="1491"/>
      <c r="J699" s="1491"/>
    </row>
    <row r="700" spans="1:10" ht="15.75" customHeight="1">
      <c r="A700" s="1491"/>
      <c r="B700" s="1491"/>
      <c r="C700" s="1491"/>
      <c r="D700" s="1491"/>
      <c r="E700" s="1491"/>
      <c r="F700" s="1491"/>
      <c r="G700" s="1491"/>
      <c r="H700" s="1491"/>
      <c r="I700" s="1491"/>
      <c r="J700" s="1491"/>
    </row>
    <row r="701" spans="1:10" ht="15.75" customHeight="1">
      <c r="A701" s="1491"/>
      <c r="B701" s="1491"/>
      <c r="C701" s="1491"/>
      <c r="D701" s="1491"/>
      <c r="E701" s="1491"/>
      <c r="F701" s="1491"/>
      <c r="G701" s="1491"/>
      <c r="H701" s="1491"/>
      <c r="I701" s="1491"/>
      <c r="J701" s="1491"/>
    </row>
    <row r="702" spans="1:10" ht="15.75" customHeight="1">
      <c r="A702" s="1491"/>
      <c r="B702" s="1491"/>
      <c r="C702" s="1491"/>
      <c r="D702" s="1491"/>
      <c r="E702" s="1491"/>
      <c r="F702" s="1491"/>
      <c r="G702" s="1491"/>
      <c r="H702" s="1491"/>
      <c r="I702" s="1491"/>
      <c r="J702" s="1491"/>
    </row>
    <row r="703" spans="1:10" ht="15.75" customHeight="1">
      <c r="A703" s="1491"/>
      <c r="B703" s="1491"/>
      <c r="C703" s="1491"/>
      <c r="D703" s="1491"/>
      <c r="E703" s="1491"/>
      <c r="F703" s="1491"/>
      <c r="G703" s="1491"/>
      <c r="H703" s="1491"/>
      <c r="I703" s="1491"/>
      <c r="J703" s="1491"/>
    </row>
    <row r="704" spans="1:10" ht="15.75" customHeight="1">
      <c r="A704" s="1491"/>
      <c r="B704" s="1491"/>
      <c r="C704" s="1491"/>
      <c r="D704" s="1491"/>
      <c r="E704" s="1491"/>
      <c r="F704" s="1491"/>
      <c r="G704" s="1491"/>
      <c r="H704" s="1491"/>
      <c r="I704" s="1491"/>
      <c r="J704" s="1491"/>
    </row>
    <row r="705" spans="1:10" ht="15.75" customHeight="1">
      <c r="A705" s="1491"/>
      <c r="B705" s="1491"/>
      <c r="C705" s="1491"/>
      <c r="D705" s="1491"/>
      <c r="E705" s="1491"/>
      <c r="F705" s="1491"/>
      <c r="G705" s="1491"/>
      <c r="H705" s="1491"/>
      <c r="I705" s="1491"/>
      <c r="J705" s="1491"/>
    </row>
    <row r="706" spans="1:10" ht="15.75" customHeight="1">
      <c r="A706" s="1491"/>
      <c r="B706" s="1491"/>
      <c r="C706" s="1491"/>
      <c r="D706" s="1491"/>
      <c r="E706" s="1491"/>
      <c r="F706" s="1491"/>
      <c r="G706" s="1491"/>
      <c r="H706" s="1491"/>
      <c r="I706" s="1491"/>
      <c r="J706" s="1491"/>
    </row>
    <row r="707" spans="1:10" ht="15.75" customHeight="1">
      <c r="A707" s="1491"/>
      <c r="B707" s="1491"/>
      <c r="C707" s="1491"/>
      <c r="D707" s="1491"/>
      <c r="E707" s="1491"/>
      <c r="F707" s="1491"/>
      <c r="G707" s="1491"/>
      <c r="H707" s="1491"/>
      <c r="I707" s="1491"/>
      <c r="J707" s="1491"/>
    </row>
    <row r="708" spans="1:10" ht="15.75" customHeight="1">
      <c r="A708" s="1491"/>
      <c r="B708" s="1491"/>
      <c r="C708" s="1491"/>
      <c r="D708" s="1491"/>
      <c r="E708" s="1491"/>
      <c r="F708" s="1491"/>
      <c r="G708" s="1491"/>
      <c r="H708" s="1491"/>
      <c r="I708" s="1491"/>
      <c r="J708" s="1491"/>
    </row>
    <row r="709" spans="1:10" ht="15.75" customHeight="1">
      <c r="A709" s="1491"/>
      <c r="B709" s="1491"/>
      <c r="C709" s="1491"/>
      <c r="D709" s="1491"/>
      <c r="E709" s="1491"/>
      <c r="F709" s="1491"/>
      <c r="G709" s="1491"/>
      <c r="H709" s="1491"/>
      <c r="I709" s="1491"/>
      <c r="J709" s="1491"/>
    </row>
    <row r="710" spans="1:10" ht="15.75" customHeight="1">
      <c r="A710" s="1491"/>
      <c r="B710" s="1491"/>
      <c r="C710" s="1491"/>
      <c r="D710" s="1491"/>
      <c r="E710" s="1491"/>
      <c r="F710" s="1491"/>
      <c r="G710" s="1491"/>
      <c r="H710" s="1491"/>
      <c r="I710" s="1491"/>
      <c r="J710" s="1491"/>
    </row>
    <row r="711" spans="1:10" ht="15.75" customHeight="1">
      <c r="A711" s="1491"/>
      <c r="B711" s="1491"/>
      <c r="C711" s="1491"/>
      <c r="D711" s="1491"/>
      <c r="E711" s="1491"/>
      <c r="F711" s="1491"/>
      <c r="G711" s="1491"/>
      <c r="H711" s="1491"/>
      <c r="I711" s="1491"/>
      <c r="J711" s="1491"/>
    </row>
    <row r="712" spans="1:10" ht="15.75" customHeight="1">
      <c r="A712" s="1491"/>
      <c r="B712" s="1491"/>
      <c r="C712" s="1491"/>
      <c r="D712" s="1491"/>
      <c r="E712" s="1491"/>
      <c r="F712" s="1491"/>
      <c r="G712" s="1491"/>
      <c r="H712" s="1491"/>
      <c r="I712" s="1491"/>
      <c r="J712" s="1491"/>
    </row>
    <row r="713" spans="1:10" ht="15.75" customHeight="1">
      <c r="A713" s="1491"/>
      <c r="B713" s="1491"/>
      <c r="C713" s="1491"/>
      <c r="D713" s="1491"/>
      <c r="E713" s="1491"/>
      <c r="F713" s="1491"/>
      <c r="G713" s="1491"/>
      <c r="H713" s="1491"/>
      <c r="I713" s="1491"/>
      <c r="J713" s="1491"/>
    </row>
    <row r="714" spans="1:10" ht="15.75" customHeight="1">
      <c r="A714" s="1491"/>
      <c r="B714" s="1491"/>
      <c r="C714" s="1491"/>
      <c r="D714" s="1491"/>
      <c r="E714" s="1491"/>
      <c r="F714" s="1491"/>
      <c r="G714" s="1491"/>
      <c r="H714" s="1491"/>
      <c r="I714" s="1491"/>
      <c r="J714" s="1491"/>
    </row>
    <row r="715" spans="1:10" ht="15.75" customHeight="1">
      <c r="A715" s="1491"/>
      <c r="B715" s="1491"/>
      <c r="C715" s="1491"/>
      <c r="D715" s="1491"/>
      <c r="E715" s="1491"/>
      <c r="F715" s="1491"/>
      <c r="G715" s="1491"/>
      <c r="H715" s="1491"/>
      <c r="I715" s="1491"/>
      <c r="J715" s="1491"/>
    </row>
    <row r="716" spans="1:10" ht="15.75" customHeight="1">
      <c r="A716" s="1491"/>
      <c r="B716" s="1491"/>
      <c r="C716" s="1491"/>
      <c r="D716" s="1491"/>
      <c r="E716" s="1491"/>
      <c r="F716" s="1491"/>
      <c r="G716" s="1491"/>
      <c r="H716" s="1491"/>
      <c r="I716" s="1491"/>
      <c r="J716" s="1491"/>
    </row>
    <row r="717" spans="1:10" ht="15.75" customHeight="1">
      <c r="A717" s="1491"/>
      <c r="B717" s="1491"/>
      <c r="C717" s="1491"/>
      <c r="D717" s="1491"/>
      <c r="E717" s="1491"/>
      <c r="F717" s="1491"/>
      <c r="G717" s="1491"/>
      <c r="H717" s="1491"/>
      <c r="I717" s="1491"/>
      <c r="J717" s="1491"/>
    </row>
    <row r="718" spans="1:10" ht="15.75" customHeight="1">
      <c r="A718" s="1491"/>
      <c r="B718" s="1491"/>
      <c r="C718" s="1491"/>
      <c r="D718" s="1491"/>
      <c r="E718" s="1491"/>
      <c r="F718" s="1491"/>
      <c r="G718" s="1491"/>
      <c r="H718" s="1491"/>
      <c r="I718" s="1491"/>
      <c r="J718" s="1491"/>
    </row>
    <row r="719" spans="1:10" ht="15.75" customHeight="1">
      <c r="A719" s="1491"/>
      <c r="B719" s="1491"/>
      <c r="C719" s="1491"/>
      <c r="D719" s="1491"/>
      <c r="E719" s="1491"/>
      <c r="F719" s="1491"/>
      <c r="G719" s="1491"/>
      <c r="H719" s="1491"/>
      <c r="I719" s="1491"/>
      <c r="J719" s="1491"/>
    </row>
    <row r="720" spans="1:10" ht="15.75" customHeight="1">
      <c r="A720" s="1491"/>
      <c r="B720" s="1491"/>
      <c r="C720" s="1491"/>
      <c r="D720" s="1491"/>
      <c r="E720" s="1491"/>
      <c r="F720" s="1491"/>
      <c r="G720" s="1491"/>
      <c r="H720" s="1491"/>
      <c r="I720" s="1491"/>
      <c r="J720" s="1491"/>
    </row>
    <row r="721" spans="1:10" ht="15.75" customHeight="1">
      <c r="A721" s="1491"/>
      <c r="B721" s="1491"/>
      <c r="C721" s="1491"/>
      <c r="D721" s="1491"/>
      <c r="E721" s="1491"/>
      <c r="F721" s="1491"/>
      <c r="G721" s="1491"/>
      <c r="H721" s="1491"/>
      <c r="I721" s="1491"/>
      <c r="J721" s="1491"/>
    </row>
    <row r="722" spans="1:10" ht="15.75" customHeight="1">
      <c r="A722" s="1491"/>
      <c r="B722" s="1491"/>
      <c r="C722" s="1491"/>
      <c r="D722" s="1491"/>
      <c r="E722" s="1491"/>
      <c r="F722" s="1491"/>
      <c r="G722" s="1491"/>
      <c r="H722" s="1491"/>
      <c r="I722" s="1491"/>
      <c r="J722" s="1491"/>
    </row>
    <row r="723" spans="1:10" ht="15.75" customHeight="1">
      <c r="A723" s="1491"/>
      <c r="B723" s="1491"/>
      <c r="C723" s="1491"/>
      <c r="D723" s="1491"/>
      <c r="E723" s="1491"/>
      <c r="F723" s="1491"/>
      <c r="G723" s="1491"/>
      <c r="H723" s="1491"/>
      <c r="I723" s="1491"/>
      <c r="J723" s="1491"/>
    </row>
    <row r="724" spans="1:10" ht="15.75" customHeight="1">
      <c r="A724" s="1491"/>
      <c r="B724" s="1491"/>
      <c r="C724" s="1491"/>
      <c r="D724" s="1491"/>
      <c r="E724" s="1491"/>
      <c r="F724" s="1491"/>
      <c r="G724" s="1491"/>
      <c r="H724" s="1491"/>
      <c r="I724" s="1491"/>
      <c r="J724" s="1491"/>
    </row>
    <row r="725" spans="1:10" ht="15.75" customHeight="1">
      <c r="A725" s="1491"/>
      <c r="B725" s="1491"/>
      <c r="C725" s="1491"/>
      <c r="D725" s="1491"/>
      <c r="E725" s="1491"/>
      <c r="F725" s="1491"/>
      <c r="G725" s="1491"/>
      <c r="H725" s="1491"/>
      <c r="I725" s="1491"/>
      <c r="J725" s="1491"/>
    </row>
    <row r="726" spans="1:10" ht="15.75" customHeight="1">
      <c r="A726" s="1491"/>
      <c r="B726" s="1491"/>
      <c r="C726" s="1491"/>
      <c r="D726" s="1491"/>
      <c r="E726" s="1491"/>
      <c r="F726" s="1491"/>
      <c r="G726" s="1491"/>
      <c r="H726" s="1491"/>
      <c r="I726" s="1491"/>
      <c r="J726" s="1491"/>
    </row>
    <row r="727" spans="1:10" ht="15.75" customHeight="1">
      <c r="A727" s="1491"/>
      <c r="B727" s="1491"/>
      <c r="C727" s="1491"/>
      <c r="D727" s="1491"/>
      <c r="E727" s="1491"/>
      <c r="F727" s="1491"/>
      <c r="G727" s="1491"/>
      <c r="H727" s="1491"/>
      <c r="I727" s="1491"/>
      <c r="J727" s="1491"/>
    </row>
    <row r="728" spans="1:10" ht="15.75" customHeight="1">
      <c r="A728" s="1491"/>
      <c r="B728" s="1491"/>
      <c r="C728" s="1491"/>
      <c r="D728" s="1491"/>
      <c r="E728" s="1491"/>
      <c r="F728" s="1491"/>
      <c r="G728" s="1491"/>
      <c r="H728" s="1491"/>
      <c r="I728" s="1491"/>
      <c r="J728" s="1491"/>
    </row>
    <row r="729" spans="1:10" ht="15.75" customHeight="1">
      <c r="A729" s="1491"/>
      <c r="B729" s="1491"/>
      <c r="C729" s="1491"/>
      <c r="D729" s="1491"/>
      <c r="E729" s="1491"/>
      <c r="F729" s="1491"/>
      <c r="G729" s="1491"/>
      <c r="H729" s="1491"/>
      <c r="I729" s="1491"/>
      <c r="J729" s="1491"/>
    </row>
    <row r="730" spans="1:10" ht="15.75" customHeight="1">
      <c r="A730" s="1491"/>
      <c r="B730" s="1491"/>
      <c r="C730" s="1491"/>
      <c r="D730" s="1491"/>
      <c r="E730" s="1491"/>
      <c r="F730" s="1491"/>
      <c r="G730" s="1491"/>
      <c r="H730" s="1491"/>
      <c r="I730" s="1491"/>
      <c r="J730" s="1491"/>
    </row>
    <row r="731" spans="1:10" ht="15.75" customHeight="1">
      <c r="A731" s="1491"/>
      <c r="B731" s="1491"/>
      <c r="C731" s="1491"/>
      <c r="D731" s="1491"/>
      <c r="E731" s="1491"/>
      <c r="F731" s="1491"/>
      <c r="G731" s="1491"/>
      <c r="H731" s="1491"/>
      <c r="I731" s="1491"/>
      <c r="J731" s="1491"/>
    </row>
    <row r="732" spans="1:10" ht="15.75" customHeight="1">
      <c r="A732" s="1491"/>
      <c r="B732" s="1491"/>
      <c r="C732" s="1491"/>
      <c r="D732" s="1491"/>
      <c r="E732" s="1491"/>
      <c r="F732" s="1491"/>
      <c r="G732" s="1491"/>
      <c r="H732" s="1491"/>
      <c r="I732" s="1491"/>
      <c r="J732" s="1491"/>
    </row>
    <row r="733" spans="1:10" ht="15.75" customHeight="1">
      <c r="A733" s="1491"/>
      <c r="B733" s="1491"/>
      <c r="C733" s="1491"/>
      <c r="D733" s="1491"/>
      <c r="E733" s="1491"/>
      <c r="F733" s="1491"/>
      <c r="G733" s="1491"/>
      <c r="H733" s="1491"/>
      <c r="I733" s="1491"/>
      <c r="J733" s="1491"/>
    </row>
    <row r="734" spans="1:10" ht="15.75" customHeight="1">
      <c r="A734" s="1491"/>
      <c r="B734" s="1491"/>
      <c r="C734" s="1491"/>
      <c r="D734" s="1491"/>
      <c r="E734" s="1491"/>
      <c r="F734" s="1491"/>
      <c r="G734" s="1491"/>
      <c r="H734" s="1491"/>
      <c r="I734" s="1491"/>
      <c r="J734" s="1491"/>
    </row>
    <row r="735" spans="1:10" ht="15.75" customHeight="1">
      <c r="A735" s="1491"/>
      <c r="B735" s="1491"/>
      <c r="C735" s="1491"/>
      <c r="D735" s="1491"/>
      <c r="E735" s="1491"/>
      <c r="F735" s="1491"/>
      <c r="G735" s="1491"/>
      <c r="H735" s="1491"/>
      <c r="I735" s="1491"/>
      <c r="J735" s="1491"/>
    </row>
    <row r="736" spans="1:10" ht="15.75" customHeight="1">
      <c r="A736" s="1491"/>
      <c r="B736" s="1491"/>
      <c r="C736" s="1491"/>
      <c r="D736" s="1491"/>
      <c r="E736" s="1491"/>
      <c r="F736" s="1491"/>
      <c r="G736" s="1491"/>
      <c r="H736" s="1491"/>
      <c r="I736" s="1491"/>
      <c r="J736" s="1491"/>
    </row>
    <row r="737" spans="1:10" ht="15.75" customHeight="1">
      <c r="A737" s="1491"/>
      <c r="B737" s="1491"/>
      <c r="C737" s="1491"/>
      <c r="D737" s="1491"/>
      <c r="E737" s="1491"/>
      <c r="F737" s="1491"/>
      <c r="G737" s="1491"/>
      <c r="H737" s="1491"/>
      <c r="I737" s="1491"/>
      <c r="J737" s="1491"/>
    </row>
    <row r="738" spans="1:10" ht="15.75" customHeight="1">
      <c r="A738" s="1491"/>
      <c r="B738" s="1491"/>
      <c r="C738" s="1491"/>
      <c r="D738" s="1491"/>
      <c r="E738" s="1491"/>
      <c r="F738" s="1491"/>
      <c r="G738" s="1491"/>
      <c r="H738" s="1491"/>
      <c r="I738" s="1491"/>
      <c r="J738" s="1491"/>
    </row>
    <row r="739" spans="1:10" ht="15.75" customHeight="1">
      <c r="A739" s="1491"/>
      <c r="B739" s="1491"/>
      <c r="C739" s="1491"/>
      <c r="D739" s="1491"/>
      <c r="E739" s="1491"/>
      <c r="F739" s="1491"/>
      <c r="G739" s="1491"/>
      <c r="H739" s="1491"/>
      <c r="I739" s="1491"/>
      <c r="J739" s="1491"/>
    </row>
    <row r="740" spans="1:10" ht="15.75" customHeight="1">
      <c r="A740" s="1491"/>
      <c r="B740" s="1491"/>
      <c r="C740" s="1491"/>
      <c r="D740" s="1491"/>
      <c r="E740" s="1491"/>
      <c r="F740" s="1491"/>
      <c r="G740" s="1491"/>
      <c r="H740" s="1491"/>
      <c r="I740" s="1491"/>
      <c r="J740" s="1491"/>
    </row>
    <row r="741" spans="1:10" ht="15.75" customHeight="1">
      <c r="A741" s="1491"/>
      <c r="B741" s="1491"/>
      <c r="C741" s="1491"/>
      <c r="D741" s="1491"/>
      <c r="E741" s="1491"/>
      <c r="F741" s="1491"/>
      <c r="G741" s="1491"/>
      <c r="H741" s="1491"/>
      <c r="I741" s="1491"/>
      <c r="J741" s="1491"/>
    </row>
    <row r="742" spans="1:10" ht="15.75" customHeight="1">
      <c r="A742" s="1491"/>
      <c r="B742" s="1491"/>
      <c r="C742" s="1491"/>
      <c r="D742" s="1491"/>
      <c r="E742" s="1491"/>
      <c r="F742" s="1491"/>
      <c r="G742" s="1491"/>
      <c r="H742" s="1491"/>
      <c r="I742" s="1491"/>
      <c r="J742" s="1491"/>
    </row>
    <row r="743" spans="1:10" ht="15.75" customHeight="1">
      <c r="A743" s="1491"/>
      <c r="B743" s="1491"/>
      <c r="C743" s="1491"/>
      <c r="D743" s="1491"/>
      <c r="E743" s="1491"/>
      <c r="F743" s="1491"/>
      <c r="G743" s="1491"/>
      <c r="H743" s="1491"/>
      <c r="I743" s="1491"/>
      <c r="J743" s="1491"/>
    </row>
    <row r="744" spans="1:10" ht="15.75" customHeight="1">
      <c r="A744" s="1491"/>
      <c r="B744" s="1491"/>
      <c r="C744" s="1491"/>
      <c r="D744" s="1491"/>
      <c r="E744" s="1491"/>
      <c r="F744" s="1491"/>
      <c r="G744" s="1491"/>
      <c r="H744" s="1491"/>
      <c r="I744" s="1491"/>
      <c r="J744" s="1491"/>
    </row>
    <row r="745" spans="1:10" ht="15.75" customHeight="1">
      <c r="A745" s="1491"/>
      <c r="B745" s="1491"/>
      <c r="C745" s="1491"/>
      <c r="D745" s="1491"/>
      <c r="E745" s="1491"/>
      <c r="F745" s="1491"/>
      <c r="G745" s="1491"/>
      <c r="H745" s="1491"/>
      <c r="I745" s="1491"/>
      <c r="J745" s="1491"/>
    </row>
    <row r="746" spans="1:10" ht="15.75" customHeight="1">
      <c r="A746" s="1491"/>
      <c r="B746" s="1491"/>
      <c r="C746" s="1491"/>
      <c r="D746" s="1491"/>
      <c r="E746" s="1491"/>
      <c r="F746" s="1491"/>
      <c r="G746" s="1491"/>
      <c r="H746" s="1491"/>
      <c r="I746" s="1491"/>
      <c r="J746" s="1491"/>
    </row>
    <row r="747" spans="1:10" ht="15.75" customHeight="1">
      <c r="A747" s="1491"/>
      <c r="B747" s="1491"/>
      <c r="C747" s="1491"/>
      <c r="D747" s="1491"/>
      <c r="E747" s="1491"/>
      <c r="F747" s="1491"/>
      <c r="G747" s="1491"/>
      <c r="H747" s="1491"/>
      <c r="I747" s="1491"/>
      <c r="J747" s="1491"/>
    </row>
    <row r="748" spans="1:10" ht="15.75" customHeight="1">
      <c r="A748" s="1491"/>
      <c r="B748" s="1491"/>
      <c r="C748" s="1491"/>
      <c r="D748" s="1491"/>
      <c r="E748" s="1491"/>
      <c r="F748" s="1491"/>
      <c r="G748" s="1491"/>
      <c r="H748" s="1491"/>
      <c r="I748" s="1491"/>
      <c r="J748" s="1491"/>
    </row>
    <row r="749" spans="1:10" ht="15.75" customHeight="1">
      <c r="A749" s="1491"/>
      <c r="B749" s="1491"/>
      <c r="C749" s="1491"/>
      <c r="D749" s="1491"/>
      <c r="E749" s="1491"/>
      <c r="F749" s="1491"/>
      <c r="G749" s="1491"/>
      <c r="H749" s="1491"/>
      <c r="I749" s="1491"/>
      <c r="J749" s="1491"/>
    </row>
    <row r="750" spans="1:10" ht="15.75" customHeight="1">
      <c r="A750" s="1491"/>
      <c r="B750" s="1491"/>
      <c r="C750" s="1491"/>
      <c r="D750" s="1491"/>
      <c r="E750" s="1491"/>
      <c r="F750" s="1491"/>
      <c r="G750" s="1491"/>
      <c r="H750" s="1491"/>
      <c r="I750" s="1491"/>
      <c r="J750" s="1491"/>
    </row>
    <row r="751" spans="1:10" ht="15.75" customHeight="1">
      <c r="A751" s="1491"/>
      <c r="B751" s="1491"/>
      <c r="C751" s="1491"/>
      <c r="D751" s="1491"/>
      <c r="E751" s="1491"/>
      <c r="F751" s="1491"/>
      <c r="G751" s="1491"/>
      <c r="H751" s="1491"/>
      <c r="I751" s="1491"/>
      <c r="J751" s="1491"/>
    </row>
    <row r="752" spans="1:10" ht="15.75" customHeight="1">
      <c r="A752" s="1491"/>
      <c r="B752" s="1491"/>
      <c r="C752" s="1491"/>
      <c r="D752" s="1491"/>
      <c r="E752" s="1491"/>
      <c r="F752" s="1491"/>
      <c r="G752" s="1491"/>
      <c r="H752" s="1491"/>
      <c r="I752" s="1491"/>
      <c r="J752" s="1491"/>
    </row>
    <row r="753" spans="1:10" ht="15.75" customHeight="1">
      <c r="A753" s="1491"/>
      <c r="B753" s="1491"/>
      <c r="C753" s="1491"/>
      <c r="D753" s="1491"/>
      <c r="E753" s="1491"/>
      <c r="F753" s="1491"/>
      <c r="G753" s="1491"/>
      <c r="H753" s="1491"/>
      <c r="I753" s="1491"/>
      <c r="J753" s="1491"/>
    </row>
    <row r="754" spans="1:10" ht="15.75" customHeight="1">
      <c r="A754" s="1491"/>
      <c r="B754" s="1491"/>
      <c r="C754" s="1491"/>
      <c r="D754" s="1491"/>
      <c r="E754" s="1491"/>
      <c r="F754" s="1491"/>
      <c r="G754" s="1491"/>
      <c r="H754" s="1491"/>
      <c r="I754" s="1491"/>
      <c r="J754" s="1491"/>
    </row>
    <row r="755" spans="1:10" ht="15.75" customHeight="1">
      <c r="A755" s="1491"/>
      <c r="B755" s="1491"/>
      <c r="C755" s="1491"/>
      <c r="D755" s="1491"/>
      <c r="E755" s="1491"/>
      <c r="F755" s="1491"/>
      <c r="G755" s="1491"/>
      <c r="H755" s="1491"/>
      <c r="I755" s="1491"/>
      <c r="J755" s="1491"/>
    </row>
    <row r="756" spans="1:10" ht="15.75" customHeight="1">
      <c r="A756" s="1491"/>
      <c r="B756" s="1491"/>
      <c r="C756" s="1491"/>
      <c r="D756" s="1491"/>
      <c r="E756" s="1491"/>
      <c r="F756" s="1491"/>
      <c r="G756" s="1491"/>
      <c r="H756" s="1491"/>
      <c r="I756" s="1491"/>
      <c r="J756" s="1491"/>
    </row>
    <row r="757" spans="1:10" ht="15.75" customHeight="1">
      <c r="A757" s="1491"/>
      <c r="B757" s="1491"/>
      <c r="C757" s="1491"/>
      <c r="D757" s="1491"/>
      <c r="E757" s="1491"/>
      <c r="F757" s="1491"/>
      <c r="G757" s="1491"/>
      <c r="H757" s="1491"/>
      <c r="I757" s="1491"/>
      <c r="J757" s="1491"/>
    </row>
    <row r="758" spans="1:10" ht="15.75" customHeight="1">
      <c r="A758" s="1491"/>
      <c r="B758" s="1491"/>
      <c r="C758" s="1491"/>
      <c r="D758" s="1491"/>
      <c r="E758" s="1491"/>
      <c r="F758" s="1491"/>
      <c r="G758" s="1491"/>
      <c r="H758" s="1491"/>
      <c r="I758" s="1491"/>
      <c r="J758" s="1491"/>
    </row>
    <row r="759" spans="1:10" ht="15.75" customHeight="1">
      <c r="A759" s="1491"/>
      <c r="B759" s="1491"/>
      <c r="C759" s="1491"/>
      <c r="D759" s="1491"/>
      <c r="E759" s="1491"/>
      <c r="F759" s="1491"/>
      <c r="G759" s="1491"/>
      <c r="H759" s="1491"/>
      <c r="I759" s="1491"/>
      <c r="J759" s="1491"/>
    </row>
    <row r="760" spans="1:10" ht="15.75" customHeight="1">
      <c r="A760" s="1491"/>
      <c r="B760" s="1491"/>
      <c r="C760" s="1491"/>
      <c r="D760" s="1491"/>
      <c r="E760" s="1491"/>
      <c r="F760" s="1491"/>
      <c r="G760" s="1491"/>
      <c r="H760" s="1491"/>
      <c r="I760" s="1491"/>
      <c r="J760" s="1491"/>
    </row>
    <row r="761" spans="1:10" ht="15.75" customHeight="1">
      <c r="A761" s="1491"/>
      <c r="B761" s="1491"/>
      <c r="C761" s="1491"/>
      <c r="D761" s="1491"/>
      <c r="E761" s="1491"/>
      <c r="F761" s="1491"/>
      <c r="G761" s="1491"/>
      <c r="H761" s="1491"/>
      <c r="I761" s="1491"/>
      <c r="J761" s="1491"/>
    </row>
    <row r="762" spans="1:10" ht="15.75" customHeight="1">
      <c r="A762" s="1491"/>
      <c r="B762" s="1491"/>
      <c r="C762" s="1491"/>
      <c r="D762" s="1491"/>
      <c r="E762" s="1491"/>
      <c r="F762" s="1491"/>
      <c r="G762" s="1491"/>
      <c r="H762" s="1491"/>
      <c r="I762" s="1491"/>
      <c r="J762" s="1491"/>
    </row>
    <row r="763" spans="1:10" ht="15.75" customHeight="1">
      <c r="A763" s="1491"/>
      <c r="B763" s="1491"/>
      <c r="C763" s="1491"/>
      <c r="D763" s="1491"/>
      <c r="E763" s="1491"/>
      <c r="F763" s="1491"/>
      <c r="G763" s="1491"/>
      <c r="H763" s="1491"/>
      <c r="I763" s="1491"/>
      <c r="J763" s="1491"/>
    </row>
    <row r="764" spans="1:10" ht="15.75" customHeight="1">
      <c r="A764" s="1491"/>
      <c r="B764" s="1491"/>
      <c r="C764" s="1491"/>
      <c r="D764" s="1491"/>
      <c r="E764" s="1491"/>
      <c r="F764" s="1491"/>
      <c r="G764" s="1491"/>
      <c r="H764" s="1491"/>
      <c r="I764" s="1491"/>
      <c r="J764" s="1491"/>
    </row>
    <row r="765" spans="1:10" ht="15.75" customHeight="1">
      <c r="A765" s="1491"/>
      <c r="B765" s="1491"/>
      <c r="C765" s="1491"/>
      <c r="D765" s="1491"/>
      <c r="E765" s="1491"/>
      <c r="F765" s="1491"/>
      <c r="G765" s="1491"/>
      <c r="H765" s="1491"/>
      <c r="I765" s="1491"/>
      <c r="J765" s="1491"/>
    </row>
    <row r="766" spans="1:10" ht="15.75" customHeight="1">
      <c r="A766" s="1491"/>
      <c r="B766" s="1491"/>
      <c r="C766" s="1491"/>
      <c r="D766" s="1491"/>
      <c r="E766" s="1491"/>
      <c r="F766" s="1491"/>
      <c r="G766" s="1491"/>
      <c r="H766" s="1491"/>
      <c r="I766" s="1491"/>
      <c r="J766" s="1491"/>
    </row>
    <row r="767" spans="1:10" ht="15.75" customHeight="1">
      <c r="A767" s="1491"/>
      <c r="B767" s="1491"/>
      <c r="C767" s="1491"/>
      <c r="D767" s="1491"/>
      <c r="E767" s="1491"/>
      <c r="F767" s="1491"/>
      <c r="G767" s="1491"/>
      <c r="H767" s="1491"/>
      <c r="I767" s="1491"/>
      <c r="J767" s="1491"/>
    </row>
    <row r="768" spans="1:10" ht="15.75" customHeight="1">
      <c r="A768" s="1491"/>
      <c r="B768" s="1491"/>
      <c r="C768" s="1491"/>
      <c r="D768" s="1491"/>
      <c r="E768" s="1491"/>
      <c r="F768" s="1491"/>
      <c r="G768" s="1491"/>
      <c r="H768" s="1491"/>
      <c r="I768" s="1491"/>
      <c r="J768" s="1491"/>
    </row>
    <row r="769" spans="1:10" ht="15.75" customHeight="1">
      <c r="A769" s="1491"/>
      <c r="B769" s="1491"/>
      <c r="C769" s="1491"/>
      <c r="D769" s="1491"/>
      <c r="E769" s="1491"/>
      <c r="F769" s="1491"/>
      <c r="G769" s="1491"/>
      <c r="H769" s="1491"/>
      <c r="I769" s="1491"/>
      <c r="J769" s="1491"/>
    </row>
    <row r="770" spans="1:10" ht="15.75" customHeight="1">
      <c r="A770" s="1491"/>
      <c r="B770" s="1491"/>
      <c r="C770" s="1491"/>
      <c r="D770" s="1491"/>
      <c r="E770" s="1491"/>
      <c r="F770" s="1491"/>
      <c r="G770" s="1491"/>
      <c r="H770" s="1491"/>
      <c r="I770" s="1491"/>
      <c r="J770" s="1491"/>
    </row>
    <row r="771" spans="1:10" ht="15.75" customHeight="1">
      <c r="A771" s="1491"/>
      <c r="B771" s="1491"/>
      <c r="C771" s="1491"/>
      <c r="D771" s="1491"/>
      <c r="E771" s="1491"/>
      <c r="F771" s="1491"/>
      <c r="G771" s="1491"/>
      <c r="H771" s="1491"/>
      <c r="I771" s="1491"/>
      <c r="J771" s="1491"/>
    </row>
    <row r="772" spans="1:10" ht="15.75" customHeight="1">
      <c r="A772" s="1491"/>
      <c r="B772" s="1491"/>
      <c r="C772" s="1491"/>
      <c r="D772" s="1491"/>
      <c r="E772" s="1491"/>
      <c r="F772" s="1491"/>
      <c r="G772" s="1491"/>
      <c r="H772" s="1491"/>
      <c r="I772" s="1491"/>
      <c r="J772" s="1491"/>
    </row>
    <row r="773" spans="1:10" ht="15.75" customHeight="1">
      <c r="A773" s="1491"/>
      <c r="B773" s="1491"/>
      <c r="C773" s="1491"/>
      <c r="D773" s="1491"/>
      <c r="E773" s="1491"/>
      <c r="F773" s="1491"/>
      <c r="G773" s="1491"/>
      <c r="H773" s="1491"/>
      <c r="I773" s="1491"/>
      <c r="J773" s="1491"/>
    </row>
    <row r="774" spans="1:10" ht="15.75" customHeight="1">
      <c r="A774" s="1491"/>
      <c r="B774" s="1491"/>
      <c r="C774" s="1491"/>
      <c r="D774" s="1491"/>
      <c r="E774" s="1491"/>
      <c r="F774" s="1491"/>
      <c r="G774" s="1491"/>
      <c r="H774" s="1491"/>
      <c r="I774" s="1491"/>
      <c r="J774" s="1491"/>
    </row>
    <row r="775" spans="1:10" ht="15.75" customHeight="1">
      <c r="A775" s="1491"/>
      <c r="B775" s="1491"/>
      <c r="C775" s="1491"/>
      <c r="D775" s="1491"/>
      <c r="E775" s="1491"/>
      <c r="F775" s="1491"/>
      <c r="G775" s="1491"/>
      <c r="H775" s="1491"/>
      <c r="I775" s="1491"/>
      <c r="J775" s="1491"/>
    </row>
    <row r="776" spans="1:10" ht="15.75" customHeight="1">
      <c r="A776" s="1491"/>
      <c r="B776" s="1491"/>
      <c r="C776" s="1491"/>
      <c r="D776" s="1491"/>
      <c r="E776" s="1491"/>
      <c r="F776" s="1491"/>
      <c r="G776" s="1491"/>
      <c r="H776" s="1491"/>
      <c r="I776" s="1491"/>
      <c r="J776" s="1491"/>
    </row>
    <row r="777" spans="1:10" ht="15.75" customHeight="1">
      <c r="A777" s="1491"/>
      <c r="B777" s="1491"/>
      <c r="C777" s="1491"/>
      <c r="D777" s="1491"/>
      <c r="E777" s="1491"/>
      <c r="F777" s="1491"/>
      <c r="G777" s="1491"/>
      <c r="H777" s="1491"/>
      <c r="I777" s="1491"/>
      <c r="J777" s="1491"/>
    </row>
    <row r="778" spans="1:10" ht="15.75" customHeight="1">
      <c r="A778" s="1491"/>
      <c r="B778" s="1491"/>
      <c r="C778" s="1491"/>
      <c r="D778" s="1491"/>
      <c r="E778" s="1491"/>
      <c r="F778" s="1491"/>
      <c r="G778" s="1491"/>
      <c r="H778" s="1491"/>
      <c r="I778" s="1491"/>
      <c r="J778" s="1491"/>
    </row>
    <row r="779" spans="1:10" ht="15.75" customHeight="1">
      <c r="A779" s="1491"/>
      <c r="B779" s="1491"/>
      <c r="C779" s="1491"/>
      <c r="D779" s="1491"/>
      <c r="E779" s="1491"/>
      <c r="F779" s="1491"/>
      <c r="G779" s="1491"/>
      <c r="H779" s="1491"/>
      <c r="I779" s="1491"/>
      <c r="J779" s="1491"/>
    </row>
    <row r="780" spans="1:10" ht="15.75" customHeight="1">
      <c r="A780" s="1491"/>
      <c r="B780" s="1491"/>
      <c r="C780" s="1491"/>
      <c r="D780" s="1491"/>
      <c r="E780" s="1491"/>
      <c r="F780" s="1491"/>
      <c r="G780" s="1491"/>
      <c r="H780" s="1491"/>
      <c r="I780" s="1491"/>
      <c r="J780" s="1491"/>
    </row>
    <row r="781" spans="1:10" ht="15.75" customHeight="1">
      <c r="A781" s="1491"/>
      <c r="B781" s="1491"/>
      <c r="C781" s="1491"/>
      <c r="D781" s="1491"/>
      <c r="E781" s="1491"/>
      <c r="F781" s="1491"/>
      <c r="G781" s="1491"/>
      <c r="H781" s="1491"/>
      <c r="I781" s="1491"/>
      <c r="J781" s="1491"/>
    </row>
    <row r="782" spans="1:10" ht="15.75" customHeight="1">
      <c r="A782" s="1491"/>
      <c r="B782" s="1491"/>
      <c r="C782" s="1491"/>
      <c r="D782" s="1491"/>
      <c r="E782" s="1491"/>
      <c r="F782" s="1491"/>
      <c r="G782" s="1491"/>
      <c r="H782" s="1491"/>
      <c r="I782" s="1491"/>
      <c r="J782" s="1491"/>
    </row>
    <row r="783" spans="1:10" ht="15.75" customHeight="1">
      <c r="A783" s="1491"/>
      <c r="B783" s="1491"/>
      <c r="C783" s="1491"/>
      <c r="D783" s="1491"/>
      <c r="E783" s="1491"/>
      <c r="F783" s="1491"/>
      <c r="G783" s="1491"/>
      <c r="H783" s="1491"/>
      <c r="I783" s="1491"/>
      <c r="J783" s="1491"/>
    </row>
    <row r="784" spans="1:10" ht="15.75" customHeight="1">
      <c r="A784" s="1491"/>
      <c r="B784" s="1491"/>
      <c r="C784" s="1491"/>
      <c r="D784" s="1491"/>
      <c r="E784" s="1491"/>
      <c r="F784" s="1491"/>
      <c r="G784" s="1491"/>
      <c r="H784" s="1491"/>
      <c r="I784" s="1491"/>
      <c r="J784" s="1491"/>
    </row>
    <row r="785" spans="1:10" ht="15.75" customHeight="1">
      <c r="A785" s="1491"/>
      <c r="B785" s="1491"/>
      <c r="C785" s="1491"/>
      <c r="D785" s="1491"/>
      <c r="E785" s="1491"/>
      <c r="F785" s="1491"/>
      <c r="G785" s="1491"/>
      <c r="H785" s="1491"/>
      <c r="I785" s="1491"/>
      <c r="J785" s="1491"/>
    </row>
    <row r="786" spans="1:10" ht="15.75" customHeight="1">
      <c r="A786" s="1491"/>
      <c r="B786" s="1491"/>
      <c r="C786" s="1491"/>
      <c r="D786" s="1491"/>
      <c r="E786" s="1491"/>
      <c r="F786" s="1491"/>
      <c r="G786" s="1491"/>
      <c r="H786" s="1491"/>
      <c r="I786" s="1491"/>
      <c r="J786" s="1491"/>
    </row>
    <row r="787" spans="1:10" ht="15.75" customHeight="1">
      <c r="A787" s="1491"/>
      <c r="B787" s="1491"/>
      <c r="C787" s="1491"/>
      <c r="D787" s="1491"/>
      <c r="E787" s="1491"/>
      <c r="F787" s="1491"/>
      <c r="G787" s="1491"/>
      <c r="H787" s="1491"/>
      <c r="I787" s="1491"/>
      <c r="J787" s="1491"/>
    </row>
    <row r="788" spans="1:10" ht="15.75" customHeight="1">
      <c r="A788" s="1491"/>
      <c r="B788" s="1491"/>
      <c r="C788" s="1491"/>
      <c r="D788" s="1491"/>
      <c r="E788" s="1491"/>
      <c r="F788" s="1491"/>
      <c r="G788" s="1491"/>
      <c r="H788" s="1491"/>
      <c r="I788" s="1491"/>
      <c r="J788" s="1491"/>
    </row>
    <row r="789" spans="1:10" ht="15.75" customHeight="1">
      <c r="A789" s="1491"/>
      <c r="B789" s="1491"/>
      <c r="C789" s="1491"/>
      <c r="D789" s="1491"/>
      <c r="E789" s="1491"/>
      <c r="F789" s="1491"/>
      <c r="G789" s="1491"/>
      <c r="H789" s="1491"/>
      <c r="I789" s="1491"/>
      <c r="J789" s="1491"/>
    </row>
    <row r="790" spans="1:10" ht="15.75" customHeight="1">
      <c r="A790" s="1491"/>
      <c r="B790" s="1491"/>
      <c r="C790" s="1491"/>
      <c r="D790" s="1491"/>
      <c r="E790" s="1491"/>
      <c r="F790" s="1491"/>
      <c r="G790" s="1491"/>
      <c r="H790" s="1491"/>
      <c r="I790" s="1491"/>
      <c r="J790" s="1491"/>
    </row>
    <row r="791" spans="1:10" ht="15.75" customHeight="1">
      <c r="A791" s="1491"/>
      <c r="B791" s="1491"/>
      <c r="C791" s="1491"/>
      <c r="D791" s="1491"/>
      <c r="E791" s="1491"/>
      <c r="F791" s="1491"/>
      <c r="G791" s="1491"/>
      <c r="H791" s="1491"/>
      <c r="I791" s="1491"/>
      <c r="J791" s="1491"/>
    </row>
    <row r="792" spans="1:10" ht="15.75" customHeight="1">
      <c r="A792" s="1491"/>
      <c r="B792" s="1491"/>
      <c r="C792" s="1491"/>
      <c r="D792" s="1491"/>
      <c r="E792" s="1491"/>
      <c r="F792" s="1491"/>
      <c r="G792" s="1491"/>
      <c r="H792" s="1491"/>
      <c r="I792" s="1491"/>
      <c r="J792" s="1491"/>
    </row>
    <row r="793" spans="1:10" ht="15.75" customHeight="1">
      <c r="A793" s="1491"/>
      <c r="B793" s="1491"/>
      <c r="C793" s="1491"/>
      <c r="D793" s="1491"/>
      <c r="E793" s="1491"/>
      <c r="F793" s="1491"/>
      <c r="G793" s="1491"/>
      <c r="H793" s="1491"/>
      <c r="I793" s="1491"/>
      <c r="J793" s="1491"/>
    </row>
    <row r="794" spans="1:10" ht="15.75" customHeight="1">
      <c r="A794" s="1491"/>
      <c r="B794" s="1491"/>
      <c r="C794" s="1491"/>
      <c r="D794" s="1491"/>
      <c r="E794" s="1491"/>
      <c r="F794" s="1491"/>
      <c r="G794" s="1491"/>
      <c r="H794" s="1491"/>
      <c r="I794" s="1491"/>
      <c r="J794" s="1491"/>
    </row>
    <row r="795" spans="1:10" ht="15.75" customHeight="1">
      <c r="A795" s="1491"/>
      <c r="B795" s="1491"/>
      <c r="C795" s="1491"/>
      <c r="D795" s="1491"/>
      <c r="E795" s="1491"/>
      <c r="F795" s="1491"/>
      <c r="G795" s="1491"/>
      <c r="H795" s="1491"/>
      <c r="I795" s="1491"/>
      <c r="J795" s="1491"/>
    </row>
    <row r="796" spans="1:10" ht="15.75" customHeight="1">
      <c r="A796" s="1491"/>
      <c r="B796" s="1491"/>
      <c r="C796" s="1491"/>
      <c r="D796" s="1491"/>
      <c r="E796" s="1491"/>
      <c r="F796" s="1491"/>
      <c r="G796" s="1491"/>
      <c r="H796" s="1491"/>
      <c r="I796" s="1491"/>
      <c r="J796" s="1491"/>
    </row>
    <row r="797" spans="1:10" ht="15.75" customHeight="1">
      <c r="A797" s="1491"/>
      <c r="B797" s="1491"/>
      <c r="C797" s="1491"/>
      <c r="D797" s="1491"/>
      <c r="E797" s="1491"/>
      <c r="F797" s="1491"/>
      <c r="G797" s="1491"/>
      <c r="H797" s="1491"/>
      <c r="I797" s="1491"/>
      <c r="J797" s="1491"/>
    </row>
    <row r="798" spans="1:10" ht="15.75" customHeight="1">
      <c r="A798" s="1491"/>
      <c r="B798" s="1491"/>
      <c r="C798" s="1491"/>
      <c r="D798" s="1491"/>
      <c r="E798" s="1491"/>
      <c r="F798" s="1491"/>
      <c r="G798" s="1491"/>
      <c r="H798" s="1491"/>
      <c r="I798" s="1491"/>
      <c r="J798" s="1491"/>
    </row>
    <row r="799" spans="1:10" ht="15.75" customHeight="1">
      <c r="A799" s="1491"/>
      <c r="B799" s="1491"/>
      <c r="C799" s="1491"/>
      <c r="D799" s="1491"/>
      <c r="E799" s="1491"/>
      <c r="F799" s="1491"/>
      <c r="G799" s="1491"/>
      <c r="H799" s="1491"/>
      <c r="I799" s="1491"/>
      <c r="J799" s="1491"/>
    </row>
    <row r="800" spans="1:10" ht="15.75" customHeight="1">
      <c r="A800" s="1491"/>
      <c r="B800" s="1491"/>
      <c r="C800" s="1491"/>
      <c r="D800" s="1491"/>
      <c r="E800" s="1491"/>
      <c r="F800" s="1491"/>
      <c r="G800" s="1491"/>
      <c r="H800" s="1491"/>
      <c r="I800" s="1491"/>
      <c r="J800" s="1491"/>
    </row>
    <row r="801" spans="1:10" ht="15.75" customHeight="1">
      <c r="A801" s="1491"/>
      <c r="B801" s="1491"/>
      <c r="C801" s="1491"/>
      <c r="D801" s="1491"/>
      <c r="E801" s="1491"/>
      <c r="F801" s="1491"/>
      <c r="G801" s="1491"/>
      <c r="H801" s="1491"/>
      <c r="I801" s="1491"/>
      <c r="J801" s="1491"/>
    </row>
    <row r="802" spans="1:10" ht="15.75" customHeight="1">
      <c r="A802" s="1491"/>
      <c r="B802" s="1491"/>
      <c r="C802" s="1491"/>
      <c r="D802" s="1491"/>
      <c r="E802" s="1491"/>
      <c r="F802" s="1491"/>
      <c r="G802" s="1491"/>
      <c r="H802" s="1491"/>
      <c r="I802" s="1491"/>
      <c r="J802" s="1491"/>
    </row>
    <row r="803" spans="1:10" ht="15.75" customHeight="1">
      <c r="A803" s="1491"/>
      <c r="B803" s="1491"/>
      <c r="C803" s="1491"/>
      <c r="D803" s="1491"/>
      <c r="E803" s="1491"/>
      <c r="F803" s="1491"/>
      <c r="G803" s="1491"/>
      <c r="H803" s="1491"/>
      <c r="I803" s="1491"/>
      <c r="J803" s="1491"/>
    </row>
    <row r="804" spans="1:10" ht="15.75" customHeight="1">
      <c r="A804" s="1491"/>
      <c r="B804" s="1491"/>
      <c r="C804" s="1491"/>
      <c r="D804" s="1491"/>
      <c r="E804" s="1491"/>
      <c r="F804" s="1491"/>
      <c r="G804" s="1491"/>
      <c r="H804" s="1491"/>
      <c r="I804" s="1491"/>
      <c r="J804" s="1491"/>
    </row>
    <row r="805" spans="1:10" ht="15.75" customHeight="1">
      <c r="A805" s="1491"/>
      <c r="B805" s="1491"/>
      <c r="C805" s="1491"/>
      <c r="D805" s="1491"/>
      <c r="E805" s="1491"/>
      <c r="F805" s="1491"/>
      <c r="G805" s="1491"/>
      <c r="H805" s="1491"/>
      <c r="I805" s="1491"/>
      <c r="J805" s="1491"/>
    </row>
    <row r="806" spans="1:10" ht="15.75" customHeight="1">
      <c r="A806" s="1491"/>
      <c r="B806" s="1491"/>
      <c r="C806" s="1491"/>
      <c r="D806" s="1491"/>
      <c r="E806" s="1491"/>
      <c r="F806" s="1491"/>
      <c r="G806" s="1491"/>
      <c r="H806" s="1491"/>
      <c r="I806" s="1491"/>
      <c r="J806" s="1491"/>
    </row>
    <row r="807" spans="1:10" ht="15.75" customHeight="1">
      <c r="A807" s="1491"/>
      <c r="B807" s="1491"/>
      <c r="C807" s="1491"/>
      <c r="D807" s="1491"/>
      <c r="E807" s="1491"/>
      <c r="F807" s="1491"/>
      <c r="G807" s="1491"/>
      <c r="H807" s="1491"/>
      <c r="I807" s="1491"/>
      <c r="J807" s="1491"/>
    </row>
    <row r="808" spans="1:10" ht="15.75" customHeight="1">
      <c r="A808" s="1491"/>
      <c r="B808" s="1491"/>
      <c r="C808" s="1491"/>
      <c r="D808" s="1491"/>
      <c r="E808" s="1491"/>
      <c r="F808" s="1491"/>
      <c r="G808" s="1491"/>
      <c r="H808" s="1491"/>
      <c r="I808" s="1491"/>
      <c r="J808" s="1491"/>
    </row>
    <row r="809" spans="1:10" ht="15.75" customHeight="1">
      <c r="A809" s="1491"/>
      <c r="B809" s="1491"/>
      <c r="C809" s="1491"/>
      <c r="D809" s="1491"/>
      <c r="E809" s="1491"/>
      <c r="F809" s="1491"/>
      <c r="G809" s="1491"/>
      <c r="H809" s="1491"/>
      <c r="I809" s="1491"/>
      <c r="J809" s="1491"/>
    </row>
    <row r="810" spans="1:10" ht="15.75" customHeight="1">
      <c r="A810" s="1491"/>
      <c r="B810" s="1491"/>
      <c r="C810" s="1491"/>
      <c r="D810" s="1491"/>
      <c r="E810" s="1491"/>
      <c r="F810" s="1491"/>
      <c r="G810" s="1491"/>
      <c r="H810" s="1491"/>
      <c r="I810" s="1491"/>
      <c r="J810" s="1491"/>
    </row>
    <row r="811" spans="1:10" ht="15.75" customHeight="1">
      <c r="A811" s="1491"/>
      <c r="B811" s="1491"/>
      <c r="C811" s="1491"/>
      <c r="D811" s="1491"/>
      <c r="E811" s="1491"/>
      <c r="F811" s="1491"/>
      <c r="G811" s="1491"/>
      <c r="H811" s="1491"/>
      <c r="I811" s="1491"/>
      <c r="J811" s="1491"/>
    </row>
    <row r="812" spans="1:10" ht="15.75" customHeight="1">
      <c r="A812" s="1491"/>
      <c r="B812" s="1491"/>
      <c r="C812" s="1491"/>
      <c r="D812" s="1491"/>
      <c r="E812" s="1491"/>
      <c r="F812" s="1491"/>
      <c r="G812" s="1491"/>
      <c r="H812" s="1491"/>
      <c r="I812" s="1491"/>
      <c r="J812" s="1491"/>
    </row>
    <row r="813" spans="1:10" ht="15.75" customHeight="1">
      <c r="A813" s="1491"/>
      <c r="B813" s="1491"/>
      <c r="C813" s="1491"/>
      <c r="D813" s="1491"/>
      <c r="E813" s="1491"/>
      <c r="F813" s="1491"/>
      <c r="G813" s="1491"/>
      <c r="H813" s="1491"/>
      <c r="I813" s="1491"/>
      <c r="J813" s="1491"/>
    </row>
    <row r="814" spans="1:10" ht="15.75" customHeight="1">
      <c r="A814" s="1491"/>
      <c r="B814" s="1491"/>
      <c r="C814" s="1491"/>
      <c r="D814" s="1491"/>
      <c r="E814" s="1491"/>
      <c r="F814" s="1491"/>
      <c r="G814" s="1491"/>
      <c r="H814" s="1491"/>
      <c r="I814" s="1491"/>
      <c r="J814" s="1491"/>
    </row>
    <row r="815" spans="1:10" ht="15.75" customHeight="1">
      <c r="A815" s="1491"/>
      <c r="B815" s="1491"/>
      <c r="C815" s="1491"/>
      <c r="D815" s="1491"/>
      <c r="E815" s="1491"/>
      <c r="F815" s="1491"/>
      <c r="G815" s="1491"/>
      <c r="H815" s="1491"/>
      <c r="I815" s="1491"/>
      <c r="J815" s="1491"/>
    </row>
    <row r="816" spans="1:10" ht="15.75" customHeight="1">
      <c r="A816" s="1491"/>
      <c r="B816" s="1491"/>
      <c r="C816" s="1491"/>
      <c r="D816" s="1491"/>
      <c r="E816" s="1491"/>
      <c r="F816" s="1491"/>
      <c r="G816" s="1491"/>
      <c r="H816" s="1491"/>
      <c r="I816" s="1491"/>
      <c r="J816" s="1491"/>
    </row>
    <row r="817" spans="1:10" ht="15.75" customHeight="1">
      <c r="A817" s="1491"/>
      <c r="B817" s="1491"/>
      <c r="C817" s="1491"/>
      <c r="D817" s="1491"/>
      <c r="E817" s="1491"/>
      <c r="F817" s="1491"/>
      <c r="G817" s="1491"/>
      <c r="H817" s="1491"/>
      <c r="I817" s="1491"/>
      <c r="J817" s="1491"/>
    </row>
    <row r="818" spans="1:10" ht="15.75" customHeight="1">
      <c r="A818" s="1491"/>
      <c r="B818" s="1491"/>
      <c r="C818" s="1491"/>
      <c r="D818" s="1491"/>
      <c r="E818" s="1491"/>
      <c r="F818" s="1491"/>
      <c r="G818" s="1491"/>
      <c r="H818" s="1491"/>
      <c r="I818" s="1491"/>
      <c r="J818" s="1491"/>
    </row>
    <row r="819" spans="1:10" ht="15.75" customHeight="1">
      <c r="A819" s="1491"/>
      <c r="B819" s="1491"/>
      <c r="C819" s="1491"/>
      <c r="D819" s="1491"/>
      <c r="E819" s="1491"/>
      <c r="F819" s="1491"/>
      <c r="G819" s="1491"/>
      <c r="H819" s="1491"/>
      <c r="I819" s="1491"/>
      <c r="J819" s="1491"/>
    </row>
    <row r="820" spans="1:10" ht="15.75" customHeight="1">
      <c r="A820" s="1491"/>
      <c r="B820" s="1491"/>
      <c r="C820" s="1491"/>
      <c r="D820" s="1491"/>
      <c r="E820" s="1491"/>
      <c r="F820" s="1491"/>
      <c r="G820" s="1491"/>
      <c r="H820" s="1491"/>
      <c r="I820" s="1491"/>
      <c r="J820" s="1491"/>
    </row>
    <row r="821" spans="1:10" ht="15.75" customHeight="1">
      <c r="A821" s="1491"/>
      <c r="B821" s="1491"/>
      <c r="C821" s="1491"/>
      <c r="D821" s="1491"/>
      <c r="E821" s="1491"/>
      <c r="F821" s="1491"/>
      <c r="G821" s="1491"/>
      <c r="H821" s="1491"/>
      <c r="I821" s="1491"/>
      <c r="J821" s="1491"/>
    </row>
    <row r="822" spans="1:10" ht="15.75" customHeight="1">
      <c r="A822" s="1491"/>
      <c r="B822" s="1491"/>
      <c r="C822" s="1491"/>
      <c r="D822" s="1491"/>
      <c r="E822" s="1491"/>
      <c r="F822" s="1491"/>
      <c r="G822" s="1491"/>
      <c r="H822" s="1491"/>
      <c r="I822" s="1491"/>
      <c r="J822" s="1491"/>
    </row>
    <row r="823" spans="1:10" ht="15.75" customHeight="1">
      <c r="A823" s="1491"/>
      <c r="B823" s="1491"/>
      <c r="C823" s="1491"/>
      <c r="D823" s="1491"/>
      <c r="E823" s="1491"/>
      <c r="F823" s="1491"/>
      <c r="G823" s="1491"/>
      <c r="H823" s="1491"/>
      <c r="I823" s="1491"/>
      <c r="J823" s="1491"/>
    </row>
    <row r="824" spans="1:10" ht="15.75" customHeight="1">
      <c r="A824" s="1491"/>
      <c r="B824" s="1491"/>
      <c r="C824" s="1491"/>
      <c r="D824" s="1491"/>
      <c r="E824" s="1491"/>
      <c r="F824" s="1491"/>
      <c r="G824" s="1491"/>
      <c r="H824" s="1491"/>
      <c r="I824" s="1491"/>
      <c r="J824" s="1491"/>
    </row>
    <row r="825" spans="1:10" ht="15.75" customHeight="1">
      <c r="A825" s="1491"/>
      <c r="B825" s="1491"/>
      <c r="C825" s="1491"/>
      <c r="D825" s="1491"/>
      <c r="E825" s="1491"/>
      <c r="F825" s="1491"/>
      <c r="G825" s="1491"/>
      <c r="H825" s="1491"/>
      <c r="I825" s="1491"/>
      <c r="J825" s="1491"/>
    </row>
    <row r="826" spans="1:10" ht="15.75" customHeight="1">
      <c r="A826" s="1491"/>
      <c r="B826" s="1491"/>
      <c r="C826" s="1491"/>
      <c r="D826" s="1491"/>
      <c r="E826" s="1491"/>
      <c r="F826" s="1491"/>
      <c r="G826" s="1491"/>
      <c r="H826" s="1491"/>
      <c r="I826" s="1491"/>
      <c r="J826" s="1491"/>
    </row>
    <row r="827" spans="1:10" ht="15.75" customHeight="1">
      <c r="A827" s="1491"/>
      <c r="B827" s="1491"/>
      <c r="C827" s="1491"/>
      <c r="D827" s="1491"/>
      <c r="E827" s="1491"/>
      <c r="F827" s="1491"/>
      <c r="G827" s="1491"/>
      <c r="H827" s="1491"/>
      <c r="I827" s="1491"/>
      <c r="J827" s="1491"/>
    </row>
    <row r="828" spans="1:10" ht="15.75" customHeight="1">
      <c r="A828" s="1491"/>
      <c r="B828" s="1491"/>
      <c r="C828" s="1491"/>
      <c r="D828" s="1491"/>
      <c r="E828" s="1491"/>
      <c r="F828" s="1491"/>
      <c r="G828" s="1491"/>
      <c r="H828" s="1491"/>
      <c r="I828" s="1491"/>
      <c r="J828" s="1491"/>
    </row>
    <row r="829" spans="1:10" ht="15.75" customHeight="1">
      <c r="A829" s="1491"/>
      <c r="B829" s="1491"/>
      <c r="C829" s="1491"/>
      <c r="D829" s="1491"/>
      <c r="E829" s="1491"/>
      <c r="F829" s="1491"/>
      <c r="G829" s="1491"/>
      <c r="H829" s="1491"/>
      <c r="I829" s="1491"/>
      <c r="J829" s="1491"/>
    </row>
    <row r="830" spans="1:10" ht="15.75" customHeight="1">
      <c r="A830" s="1491"/>
      <c r="B830" s="1491"/>
      <c r="C830" s="1491"/>
      <c r="D830" s="1491"/>
      <c r="E830" s="1491"/>
      <c r="F830" s="1491"/>
      <c r="G830" s="1491"/>
      <c r="H830" s="1491"/>
      <c r="I830" s="1491"/>
      <c r="J830" s="1491"/>
    </row>
    <row r="831" spans="1:10" ht="15.75" customHeight="1">
      <c r="A831" s="1491"/>
      <c r="B831" s="1491"/>
      <c r="C831" s="1491"/>
      <c r="D831" s="1491"/>
      <c r="E831" s="1491"/>
      <c r="F831" s="1491"/>
      <c r="G831" s="1491"/>
      <c r="H831" s="1491"/>
      <c r="I831" s="1491"/>
      <c r="J831" s="1491"/>
    </row>
    <row r="832" spans="1:10" ht="15.75" customHeight="1">
      <c r="A832" s="1491"/>
      <c r="B832" s="1491"/>
      <c r="C832" s="1491"/>
      <c r="D832" s="1491"/>
      <c r="E832" s="1491"/>
      <c r="F832" s="1491"/>
      <c r="G832" s="1491"/>
      <c r="H832" s="1491"/>
      <c r="I832" s="1491"/>
      <c r="J832" s="1491"/>
    </row>
    <row r="833" spans="1:10" ht="15.75" customHeight="1">
      <c r="A833" s="1491"/>
      <c r="B833" s="1491"/>
      <c r="C833" s="1491"/>
      <c r="D833" s="1491"/>
      <c r="E833" s="1491"/>
      <c r="F833" s="1491"/>
      <c r="G833" s="1491"/>
      <c r="H833" s="1491"/>
      <c r="I833" s="1491"/>
      <c r="J833" s="1491"/>
    </row>
    <row r="834" spans="1:10" ht="15.75" customHeight="1">
      <c r="A834" s="1491"/>
      <c r="B834" s="1491"/>
      <c r="C834" s="1491"/>
      <c r="D834" s="1491"/>
      <c r="E834" s="1491"/>
      <c r="F834" s="1491"/>
      <c r="G834" s="1491"/>
      <c r="H834" s="1491"/>
      <c r="I834" s="1491"/>
      <c r="J834" s="1491"/>
    </row>
    <row r="835" spans="1:10" ht="15.75" customHeight="1">
      <c r="A835" s="1491"/>
      <c r="B835" s="1491"/>
      <c r="C835" s="1491"/>
      <c r="D835" s="1491"/>
      <c r="E835" s="1491"/>
      <c r="F835" s="1491"/>
      <c r="G835" s="1491"/>
      <c r="H835" s="1491"/>
      <c r="I835" s="1491"/>
      <c r="J835" s="1491"/>
    </row>
    <row r="836" spans="1:10" ht="15.75" customHeight="1">
      <c r="A836" s="1491"/>
      <c r="B836" s="1491"/>
      <c r="C836" s="1491"/>
      <c r="D836" s="1491"/>
      <c r="E836" s="1491"/>
      <c r="F836" s="1491"/>
      <c r="G836" s="1491"/>
      <c r="H836" s="1491"/>
      <c r="I836" s="1491"/>
      <c r="J836" s="1491"/>
    </row>
    <row r="837" spans="1:10" ht="15.75" customHeight="1">
      <c r="A837" s="1491"/>
      <c r="B837" s="1491"/>
      <c r="C837" s="1491"/>
      <c r="D837" s="1491"/>
      <c r="E837" s="1491"/>
      <c r="F837" s="1491"/>
      <c r="G837" s="1491"/>
      <c r="H837" s="1491"/>
      <c r="I837" s="1491"/>
      <c r="J837" s="1491"/>
    </row>
    <row r="838" spans="1:10" ht="15.75" customHeight="1">
      <c r="A838" s="1491"/>
      <c r="B838" s="1491"/>
      <c r="C838" s="1491"/>
      <c r="D838" s="1491"/>
      <c r="E838" s="1491"/>
      <c r="F838" s="1491"/>
      <c r="G838" s="1491"/>
      <c r="H838" s="1491"/>
      <c r="I838" s="1491"/>
      <c r="J838" s="1491"/>
    </row>
    <row r="839" spans="1:10" ht="15.75" customHeight="1">
      <c r="A839" s="1491"/>
      <c r="B839" s="1491"/>
      <c r="C839" s="1491"/>
      <c r="D839" s="1491"/>
      <c r="E839" s="1491"/>
      <c r="F839" s="1491"/>
      <c r="G839" s="1491"/>
      <c r="H839" s="1491"/>
      <c r="I839" s="1491"/>
      <c r="J839" s="1491"/>
    </row>
    <row r="840" spans="1:10" ht="15.75" customHeight="1">
      <c r="A840" s="1491"/>
      <c r="B840" s="1491"/>
      <c r="C840" s="1491"/>
      <c r="D840" s="1491"/>
      <c r="E840" s="1491"/>
      <c r="F840" s="1491"/>
      <c r="G840" s="1491"/>
      <c r="H840" s="1491"/>
      <c r="I840" s="1491"/>
      <c r="J840" s="1491"/>
    </row>
    <row r="841" spans="1:10" ht="15.75" customHeight="1">
      <c r="A841" s="1491"/>
      <c r="B841" s="1491"/>
      <c r="C841" s="1491"/>
      <c r="D841" s="1491"/>
      <c r="E841" s="1491"/>
      <c r="F841" s="1491"/>
      <c r="G841" s="1491"/>
      <c r="H841" s="1491"/>
      <c r="I841" s="1491"/>
      <c r="J841" s="1491"/>
    </row>
    <row r="842" spans="1:10" ht="15.75" customHeight="1">
      <c r="A842" s="1491"/>
      <c r="B842" s="1491"/>
      <c r="C842" s="1491"/>
      <c r="D842" s="1491"/>
      <c r="E842" s="1491"/>
      <c r="F842" s="1491"/>
      <c r="G842" s="1491"/>
      <c r="H842" s="1491"/>
      <c r="I842" s="1491"/>
      <c r="J842" s="1491"/>
    </row>
    <row r="843" spans="1:10" ht="15.75" customHeight="1">
      <c r="A843" s="1491"/>
      <c r="B843" s="1491"/>
      <c r="C843" s="1491"/>
      <c r="D843" s="1491"/>
      <c r="E843" s="1491"/>
      <c r="F843" s="1491"/>
      <c r="G843" s="1491"/>
      <c r="H843" s="1491"/>
      <c r="I843" s="1491"/>
      <c r="J843" s="1491"/>
    </row>
    <row r="844" spans="1:10" ht="15.75" customHeight="1">
      <c r="A844" s="1491"/>
      <c r="B844" s="1491"/>
      <c r="C844" s="1491"/>
      <c r="D844" s="1491"/>
      <c r="E844" s="1491"/>
      <c r="F844" s="1491"/>
      <c r="G844" s="1491"/>
      <c r="H844" s="1491"/>
      <c r="I844" s="1491"/>
      <c r="J844" s="1491"/>
    </row>
    <row r="845" spans="1:10" ht="15.75" customHeight="1">
      <c r="A845" s="1491"/>
      <c r="B845" s="1491"/>
      <c r="C845" s="1491"/>
      <c r="D845" s="1491"/>
      <c r="E845" s="1491"/>
      <c r="F845" s="1491"/>
      <c r="G845" s="1491"/>
      <c r="H845" s="1491"/>
      <c r="I845" s="1491"/>
      <c r="J845" s="1491"/>
    </row>
    <row r="846" spans="1:10" ht="15.75" customHeight="1">
      <c r="A846" s="1491"/>
      <c r="B846" s="1491"/>
      <c r="C846" s="1491"/>
      <c r="D846" s="1491"/>
      <c r="E846" s="1491"/>
      <c r="F846" s="1491"/>
      <c r="G846" s="1491"/>
      <c r="H846" s="1491"/>
      <c r="I846" s="1491"/>
      <c r="J846" s="1491"/>
    </row>
    <row r="847" spans="1:10" ht="15.75" customHeight="1">
      <c r="A847" s="1491"/>
      <c r="B847" s="1491"/>
      <c r="C847" s="1491"/>
      <c r="D847" s="1491"/>
      <c r="E847" s="1491"/>
      <c r="F847" s="1491"/>
      <c r="G847" s="1491"/>
      <c r="H847" s="1491"/>
      <c r="I847" s="1491"/>
      <c r="J847" s="1491"/>
    </row>
    <row r="848" spans="1:10" ht="15.75" customHeight="1">
      <c r="A848" s="1491"/>
      <c r="B848" s="1491"/>
      <c r="C848" s="1491"/>
      <c r="D848" s="1491"/>
      <c r="E848" s="1491"/>
      <c r="F848" s="1491"/>
      <c r="G848" s="1491"/>
      <c r="H848" s="1491"/>
      <c r="I848" s="1491"/>
      <c r="J848" s="1491"/>
    </row>
    <row r="849" spans="1:10" ht="15.75" customHeight="1">
      <c r="A849" s="1491"/>
      <c r="B849" s="1491"/>
      <c r="C849" s="1491"/>
      <c r="D849" s="1491"/>
      <c r="E849" s="1491"/>
      <c r="F849" s="1491"/>
      <c r="G849" s="1491"/>
      <c r="H849" s="1491"/>
      <c r="I849" s="1491"/>
      <c r="J849" s="1491"/>
    </row>
    <row r="850" spans="1:10" ht="15.75" customHeight="1">
      <c r="A850" s="1491"/>
      <c r="B850" s="1491"/>
      <c r="C850" s="1491"/>
      <c r="D850" s="1491"/>
      <c r="E850" s="1491"/>
      <c r="F850" s="1491"/>
      <c r="G850" s="1491"/>
      <c r="H850" s="1491"/>
      <c r="I850" s="1491"/>
      <c r="J850" s="1491"/>
    </row>
    <row r="851" spans="1:10" ht="15.75" customHeight="1">
      <c r="A851" s="1491"/>
      <c r="B851" s="1491"/>
      <c r="C851" s="1491"/>
      <c r="D851" s="1491"/>
      <c r="E851" s="1491"/>
      <c r="F851" s="1491"/>
      <c r="G851" s="1491"/>
      <c r="H851" s="1491"/>
      <c r="I851" s="1491"/>
      <c r="J851" s="1491"/>
    </row>
    <row r="852" spans="1:10" ht="15.75" customHeight="1">
      <c r="A852" s="1491"/>
      <c r="B852" s="1491"/>
      <c r="C852" s="1491"/>
      <c r="D852" s="1491"/>
      <c r="E852" s="1491"/>
      <c r="F852" s="1491"/>
      <c r="G852" s="1491"/>
      <c r="H852" s="1491"/>
      <c r="I852" s="1491"/>
      <c r="J852" s="1491"/>
    </row>
    <row r="853" spans="1:10" ht="15.75" customHeight="1">
      <c r="A853" s="1491"/>
      <c r="B853" s="1491"/>
      <c r="C853" s="1491"/>
      <c r="D853" s="1491"/>
      <c r="E853" s="1491"/>
      <c r="F853" s="1491"/>
      <c r="G853" s="1491"/>
      <c r="H853" s="1491"/>
      <c r="I853" s="1491"/>
      <c r="J853" s="1491"/>
    </row>
    <row r="854" spans="1:10" ht="15.75" customHeight="1">
      <c r="A854" s="1491"/>
      <c r="B854" s="1491"/>
      <c r="C854" s="1491"/>
      <c r="D854" s="1491"/>
      <c r="E854" s="1491"/>
      <c r="F854" s="1491"/>
      <c r="G854" s="1491"/>
      <c r="H854" s="1491"/>
      <c r="I854" s="1491"/>
      <c r="J854" s="1491"/>
    </row>
    <row r="855" spans="1:10" ht="15.75" customHeight="1">
      <c r="A855" s="1491"/>
      <c r="B855" s="1491"/>
      <c r="C855" s="1491"/>
      <c r="D855" s="1491"/>
      <c r="E855" s="1491"/>
      <c r="F855" s="1491"/>
      <c r="G855" s="1491"/>
      <c r="H855" s="1491"/>
      <c r="I855" s="1491"/>
      <c r="J855" s="1491"/>
    </row>
    <row r="856" spans="1:10" ht="15.75" customHeight="1">
      <c r="A856" s="1491"/>
      <c r="B856" s="1491"/>
      <c r="C856" s="1491"/>
      <c r="D856" s="1491"/>
      <c r="E856" s="1491"/>
      <c r="F856" s="1491"/>
      <c r="G856" s="1491"/>
      <c r="H856" s="1491"/>
      <c r="I856" s="1491"/>
      <c r="J856" s="1491"/>
    </row>
    <row r="857" spans="1:10" ht="15.75" customHeight="1">
      <c r="A857" s="1491"/>
      <c r="B857" s="1491"/>
      <c r="C857" s="1491"/>
      <c r="D857" s="1491"/>
      <c r="E857" s="1491"/>
      <c r="F857" s="1491"/>
      <c r="G857" s="1491"/>
      <c r="H857" s="1491"/>
      <c r="I857" s="1491"/>
      <c r="J857" s="1491"/>
    </row>
    <row r="858" spans="1:10" ht="15.75" customHeight="1">
      <c r="A858" s="1491"/>
      <c r="B858" s="1491"/>
      <c r="C858" s="1491"/>
      <c r="D858" s="1491"/>
      <c r="E858" s="1491"/>
      <c r="F858" s="1491"/>
      <c r="G858" s="1491"/>
      <c r="H858" s="1491"/>
      <c r="I858" s="1491"/>
      <c r="J858" s="1491"/>
    </row>
    <row r="859" spans="1:10" ht="15.75" customHeight="1">
      <c r="A859" s="1491"/>
      <c r="B859" s="1491"/>
      <c r="C859" s="1491"/>
      <c r="D859" s="1491"/>
      <c r="E859" s="1491"/>
      <c r="F859" s="1491"/>
      <c r="G859" s="1491"/>
      <c r="H859" s="1491"/>
      <c r="I859" s="1491"/>
      <c r="J859" s="1491"/>
    </row>
    <row r="860" spans="1:10" ht="15.75" customHeight="1">
      <c r="A860" s="1491"/>
      <c r="B860" s="1491"/>
      <c r="C860" s="1491"/>
      <c r="D860" s="1491"/>
      <c r="E860" s="1491"/>
      <c r="F860" s="1491"/>
      <c r="G860" s="1491"/>
      <c r="H860" s="1491"/>
      <c r="I860" s="1491"/>
      <c r="J860" s="1491"/>
    </row>
    <row r="861" spans="1:10" ht="15.75" customHeight="1">
      <c r="A861" s="1491"/>
      <c r="B861" s="1491"/>
      <c r="C861" s="1491"/>
      <c r="D861" s="1491"/>
      <c r="E861" s="1491"/>
      <c r="F861" s="1491"/>
      <c r="G861" s="1491"/>
      <c r="H861" s="1491"/>
      <c r="I861" s="1491"/>
      <c r="J861" s="1491"/>
    </row>
    <row r="862" spans="1:10" ht="15.75" customHeight="1">
      <c r="A862" s="1491"/>
      <c r="B862" s="1491"/>
      <c r="C862" s="1491"/>
      <c r="D862" s="1491"/>
      <c r="E862" s="1491"/>
      <c r="F862" s="1491"/>
      <c r="G862" s="1491"/>
      <c r="H862" s="1491"/>
      <c r="I862" s="1491"/>
      <c r="J862" s="1491"/>
    </row>
    <row r="863" spans="1:10" ht="15.75" customHeight="1">
      <c r="A863" s="1491"/>
      <c r="B863" s="1491"/>
      <c r="C863" s="1491"/>
      <c r="D863" s="1491"/>
      <c r="E863" s="1491"/>
      <c r="F863" s="1491"/>
      <c r="G863" s="1491"/>
      <c r="H863" s="1491"/>
      <c r="I863" s="1491"/>
      <c r="J863" s="1491"/>
    </row>
    <row r="864" spans="1:10" ht="15.75" customHeight="1">
      <c r="A864" s="1491"/>
      <c r="B864" s="1491"/>
      <c r="C864" s="1491"/>
      <c r="D864" s="1491"/>
      <c r="E864" s="1491"/>
      <c r="F864" s="1491"/>
      <c r="G864" s="1491"/>
      <c r="H864" s="1491"/>
      <c r="I864" s="1491"/>
      <c r="J864" s="1491"/>
    </row>
    <row r="865" spans="1:10" ht="15.75" customHeight="1">
      <c r="A865" s="1491"/>
      <c r="B865" s="1491"/>
      <c r="C865" s="1491"/>
      <c r="D865" s="1491"/>
      <c r="E865" s="1491"/>
      <c r="F865" s="1491"/>
      <c r="G865" s="1491"/>
      <c r="H865" s="1491"/>
      <c r="I865" s="1491"/>
      <c r="J865" s="1491"/>
    </row>
    <row r="866" spans="1:10" ht="15.75" customHeight="1">
      <c r="A866" s="1491"/>
      <c r="B866" s="1491"/>
      <c r="C866" s="1491"/>
      <c r="D866" s="1491"/>
      <c r="E866" s="1491"/>
      <c r="F866" s="1491"/>
      <c r="G866" s="1491"/>
      <c r="H866" s="1491"/>
      <c r="I866" s="1491"/>
      <c r="J866" s="1491"/>
    </row>
    <row r="867" spans="1:10" ht="15.75" customHeight="1">
      <c r="A867" s="1491"/>
      <c r="B867" s="1491"/>
      <c r="C867" s="1491"/>
      <c r="D867" s="1491"/>
      <c r="E867" s="1491"/>
      <c r="F867" s="1491"/>
      <c r="G867" s="1491"/>
      <c r="H867" s="1491"/>
      <c r="I867" s="1491"/>
      <c r="J867" s="1491"/>
    </row>
    <row r="868" spans="1:10" ht="15.75" customHeight="1">
      <c r="A868" s="1491"/>
      <c r="B868" s="1491"/>
      <c r="C868" s="1491"/>
      <c r="D868" s="1491"/>
      <c r="E868" s="1491"/>
      <c r="F868" s="1491"/>
      <c r="G868" s="1491"/>
      <c r="H868" s="1491"/>
      <c r="I868" s="1491"/>
      <c r="J868" s="1491"/>
    </row>
    <row r="869" spans="1:10" ht="15.75" customHeight="1">
      <c r="A869" s="1491"/>
      <c r="B869" s="1491"/>
      <c r="C869" s="1491"/>
      <c r="D869" s="1491"/>
      <c r="E869" s="1491"/>
      <c r="F869" s="1491"/>
      <c r="G869" s="1491"/>
      <c r="H869" s="1491"/>
      <c r="I869" s="1491"/>
      <c r="J869" s="1491"/>
    </row>
    <row r="870" spans="1:10" ht="15.75" customHeight="1">
      <c r="A870" s="1491"/>
      <c r="B870" s="1491"/>
      <c r="C870" s="1491"/>
      <c r="D870" s="1491"/>
      <c r="E870" s="1491"/>
      <c r="F870" s="1491"/>
      <c r="G870" s="1491"/>
      <c r="H870" s="1491"/>
      <c r="I870" s="1491"/>
      <c r="J870" s="1491"/>
    </row>
    <row r="871" spans="1:10" ht="15.75" customHeight="1">
      <c r="A871" s="1491"/>
      <c r="B871" s="1491"/>
      <c r="C871" s="1491"/>
      <c r="D871" s="1491"/>
      <c r="E871" s="1491"/>
      <c r="F871" s="1491"/>
      <c r="G871" s="1491"/>
      <c r="H871" s="1491"/>
      <c r="I871" s="1491"/>
      <c r="J871" s="1491"/>
    </row>
    <row r="872" spans="1:10" ht="15.75" customHeight="1">
      <c r="A872" s="1491"/>
      <c r="B872" s="1491"/>
      <c r="C872" s="1491"/>
      <c r="D872" s="1491"/>
      <c r="E872" s="1491"/>
      <c r="F872" s="1491"/>
      <c r="G872" s="1491"/>
      <c r="H872" s="1491"/>
      <c r="I872" s="1491"/>
      <c r="J872" s="1491"/>
    </row>
    <row r="873" spans="1:10" ht="15.75" customHeight="1">
      <c r="A873" s="1491"/>
      <c r="B873" s="1491"/>
      <c r="C873" s="1491"/>
      <c r="D873" s="1491"/>
      <c r="E873" s="1491"/>
      <c r="F873" s="1491"/>
      <c r="G873" s="1491"/>
      <c r="H873" s="1491"/>
      <c r="I873" s="1491"/>
      <c r="J873" s="1491"/>
    </row>
    <row r="874" spans="1:10" ht="15.75" customHeight="1">
      <c r="A874" s="1491"/>
      <c r="B874" s="1491"/>
      <c r="C874" s="1491"/>
      <c r="D874" s="1491"/>
      <c r="E874" s="1491"/>
      <c r="F874" s="1491"/>
      <c r="G874" s="1491"/>
      <c r="H874" s="1491"/>
      <c r="I874" s="1491"/>
      <c r="J874" s="1491"/>
    </row>
    <row r="875" spans="1:10" ht="15.75" customHeight="1">
      <c r="A875" s="1491"/>
      <c r="B875" s="1491"/>
      <c r="C875" s="1491"/>
      <c r="D875" s="1491"/>
      <c r="E875" s="1491"/>
      <c r="F875" s="1491"/>
      <c r="G875" s="1491"/>
      <c r="H875" s="1491"/>
      <c r="I875" s="1491"/>
      <c r="J875" s="1491"/>
    </row>
    <row r="876" spans="1:10" ht="15.75" customHeight="1">
      <c r="A876" s="1491"/>
      <c r="B876" s="1491"/>
      <c r="C876" s="1491"/>
      <c r="D876" s="1491"/>
      <c r="E876" s="1491"/>
      <c r="F876" s="1491"/>
      <c r="G876" s="1491"/>
      <c r="H876" s="1491"/>
      <c r="I876" s="1491"/>
      <c r="J876" s="1491"/>
    </row>
    <row r="877" spans="1:10" ht="15.75" customHeight="1">
      <c r="A877" s="1491"/>
      <c r="B877" s="1491"/>
      <c r="C877" s="1491"/>
      <c r="D877" s="1491"/>
      <c r="E877" s="1491"/>
      <c r="F877" s="1491"/>
      <c r="G877" s="1491"/>
      <c r="H877" s="1491"/>
      <c r="I877" s="1491"/>
      <c r="J877" s="1491"/>
    </row>
    <row r="878" spans="1:10" ht="15.75" customHeight="1">
      <c r="A878" s="1491"/>
      <c r="B878" s="1491"/>
      <c r="C878" s="1491"/>
      <c r="D878" s="1491"/>
      <c r="E878" s="1491"/>
      <c r="F878" s="1491"/>
      <c r="G878" s="1491"/>
      <c r="H878" s="1491"/>
      <c r="I878" s="1491"/>
      <c r="J878" s="1491"/>
    </row>
    <row r="879" spans="1:10" ht="15.75" customHeight="1">
      <c r="A879" s="1491"/>
      <c r="B879" s="1491"/>
      <c r="C879" s="1491"/>
      <c r="D879" s="1491"/>
      <c r="E879" s="1491"/>
      <c r="F879" s="1491"/>
      <c r="G879" s="1491"/>
      <c r="H879" s="1491"/>
      <c r="I879" s="1491"/>
      <c r="J879" s="1491"/>
    </row>
    <row r="880" spans="1:10" ht="15.75" customHeight="1">
      <c r="A880" s="1491"/>
      <c r="B880" s="1491"/>
      <c r="C880" s="1491"/>
      <c r="D880" s="1491"/>
      <c r="E880" s="1491"/>
      <c r="F880" s="1491"/>
      <c r="G880" s="1491"/>
      <c r="H880" s="1491"/>
      <c r="I880" s="1491"/>
      <c r="J880" s="1491"/>
    </row>
    <row r="881" spans="1:10" ht="15.75" customHeight="1">
      <c r="A881" s="1491"/>
      <c r="B881" s="1491"/>
      <c r="C881" s="1491"/>
      <c r="D881" s="1491"/>
      <c r="E881" s="1491"/>
      <c r="F881" s="1491"/>
      <c r="G881" s="1491"/>
      <c r="H881" s="1491"/>
      <c r="I881" s="1491"/>
      <c r="J881" s="1491"/>
    </row>
    <row r="882" spans="1:10" ht="15.75" customHeight="1">
      <c r="A882" s="1491"/>
      <c r="B882" s="1491"/>
      <c r="C882" s="1491"/>
      <c r="D882" s="1491"/>
      <c r="E882" s="1491"/>
      <c r="F882" s="1491"/>
      <c r="G882" s="1491"/>
      <c r="H882" s="1491"/>
      <c r="I882" s="1491"/>
      <c r="J882" s="1491"/>
    </row>
    <row r="883" spans="1:10" ht="15.75" customHeight="1">
      <c r="A883" s="1491"/>
      <c r="B883" s="1491"/>
      <c r="C883" s="1491"/>
      <c r="D883" s="1491"/>
      <c r="E883" s="1491"/>
      <c r="F883" s="1491"/>
      <c r="G883" s="1491"/>
      <c r="H883" s="1491"/>
      <c r="I883" s="1491"/>
      <c r="J883" s="1491"/>
    </row>
    <row r="884" spans="1:10" ht="15.75" customHeight="1">
      <c r="A884" s="1491"/>
      <c r="B884" s="1491"/>
      <c r="C884" s="1491"/>
      <c r="D884" s="1491"/>
      <c r="E884" s="1491"/>
      <c r="F884" s="1491"/>
      <c r="G884" s="1491"/>
      <c r="H884" s="1491"/>
      <c r="I884" s="1491"/>
      <c r="J884" s="1491"/>
    </row>
    <row r="885" spans="1:10" ht="15.75" customHeight="1">
      <c r="A885" s="1491"/>
      <c r="B885" s="1491"/>
      <c r="C885" s="1491"/>
      <c r="D885" s="1491"/>
      <c r="E885" s="1491"/>
      <c r="F885" s="1491"/>
      <c r="G885" s="1491"/>
      <c r="H885" s="1491"/>
      <c r="I885" s="1491"/>
      <c r="J885" s="1491"/>
    </row>
    <row r="886" spans="1:10" ht="15.75" customHeight="1">
      <c r="A886" s="1491"/>
      <c r="B886" s="1491"/>
      <c r="C886" s="1491"/>
      <c r="D886" s="1491"/>
      <c r="E886" s="1491"/>
      <c r="F886" s="1491"/>
      <c r="G886" s="1491"/>
      <c r="H886" s="1491"/>
      <c r="I886" s="1491"/>
      <c r="J886" s="1491"/>
    </row>
    <row r="887" spans="1:10" ht="15.75" customHeight="1">
      <c r="A887" s="1491"/>
      <c r="B887" s="1491"/>
      <c r="C887" s="1491"/>
      <c r="D887" s="1491"/>
      <c r="E887" s="1491"/>
      <c r="F887" s="1491"/>
      <c r="G887" s="1491"/>
      <c r="H887" s="1491"/>
      <c r="I887" s="1491"/>
      <c r="J887" s="1491"/>
    </row>
    <row r="888" spans="1:10" ht="15.75" customHeight="1">
      <c r="A888" s="1491"/>
      <c r="B888" s="1491"/>
      <c r="C888" s="1491"/>
      <c r="D888" s="1491"/>
      <c r="E888" s="1491"/>
      <c r="F888" s="1491"/>
      <c r="G888" s="1491"/>
      <c r="H888" s="1491"/>
      <c r="I888" s="1491"/>
      <c r="J888" s="1491"/>
    </row>
    <row r="889" spans="1:10" ht="15.75" customHeight="1">
      <c r="A889" s="1491"/>
      <c r="B889" s="1491"/>
      <c r="C889" s="1491"/>
      <c r="D889" s="1491"/>
      <c r="E889" s="1491"/>
      <c r="F889" s="1491"/>
      <c r="G889" s="1491"/>
      <c r="H889" s="1491"/>
      <c r="I889" s="1491"/>
      <c r="J889" s="1491"/>
    </row>
    <row r="890" spans="1:10" ht="15.75" customHeight="1">
      <c r="A890" s="1491"/>
      <c r="B890" s="1491"/>
      <c r="C890" s="1491"/>
      <c r="D890" s="1491"/>
      <c r="E890" s="1491"/>
      <c r="F890" s="1491"/>
      <c r="G890" s="1491"/>
      <c r="H890" s="1491"/>
      <c r="I890" s="1491"/>
      <c r="J890" s="1491"/>
    </row>
    <row r="891" spans="1:10" ht="15.75" customHeight="1">
      <c r="A891" s="1491"/>
      <c r="B891" s="1491"/>
      <c r="C891" s="1491"/>
      <c r="D891" s="1491"/>
      <c r="E891" s="1491"/>
      <c r="F891" s="1491"/>
      <c r="G891" s="1491"/>
      <c r="H891" s="1491"/>
      <c r="I891" s="1491"/>
      <c r="J891" s="1491"/>
    </row>
    <row r="892" spans="1:10" ht="15.75" customHeight="1">
      <c r="A892" s="1491"/>
      <c r="B892" s="1491"/>
      <c r="C892" s="1491"/>
      <c r="D892" s="1491"/>
      <c r="E892" s="1491"/>
      <c r="F892" s="1491"/>
      <c r="G892" s="1491"/>
      <c r="H892" s="1491"/>
      <c r="I892" s="1491"/>
      <c r="J892" s="1491"/>
    </row>
    <row r="893" spans="1:10" ht="15.75" customHeight="1">
      <c r="A893" s="1491"/>
      <c r="B893" s="1491"/>
      <c r="C893" s="1491"/>
      <c r="D893" s="1491"/>
      <c r="E893" s="1491"/>
      <c r="F893" s="1491"/>
      <c r="G893" s="1491"/>
      <c r="H893" s="1491"/>
      <c r="I893" s="1491"/>
      <c r="J893" s="1491"/>
    </row>
    <row r="894" spans="1:10" ht="15.75" customHeight="1">
      <c r="A894" s="1491"/>
      <c r="B894" s="1491"/>
      <c r="C894" s="1491"/>
      <c r="D894" s="1491"/>
      <c r="E894" s="1491"/>
      <c r="F894" s="1491"/>
      <c r="G894" s="1491"/>
      <c r="H894" s="1491"/>
      <c r="I894" s="1491"/>
      <c r="J894" s="1491"/>
    </row>
    <row r="895" spans="1:10" ht="15.75" customHeight="1">
      <c r="A895" s="1491"/>
      <c r="B895" s="1491"/>
      <c r="C895" s="1491"/>
      <c r="D895" s="1491"/>
      <c r="E895" s="1491"/>
      <c r="F895" s="1491"/>
      <c r="G895" s="1491"/>
      <c r="H895" s="1491"/>
      <c r="I895" s="1491"/>
      <c r="J895" s="1491"/>
    </row>
    <row r="896" spans="1:10" ht="15.75" customHeight="1">
      <c r="A896" s="1491"/>
      <c r="B896" s="1491"/>
      <c r="C896" s="1491"/>
      <c r="D896" s="1491"/>
      <c r="E896" s="1491"/>
      <c r="F896" s="1491"/>
      <c r="G896" s="1491"/>
      <c r="H896" s="1491"/>
      <c r="I896" s="1491"/>
      <c r="J896" s="1491"/>
    </row>
    <row r="897" spans="1:10" ht="15.75" customHeight="1">
      <c r="A897" s="1491"/>
      <c r="B897" s="1491"/>
      <c r="C897" s="1491"/>
      <c r="D897" s="1491"/>
      <c r="E897" s="1491"/>
      <c r="F897" s="1491"/>
      <c r="G897" s="1491"/>
      <c r="H897" s="1491"/>
      <c r="I897" s="1491"/>
      <c r="J897" s="1491"/>
    </row>
    <row r="898" spans="1:10" ht="15.75" customHeight="1">
      <c r="A898" s="1491"/>
      <c r="B898" s="1491"/>
      <c r="C898" s="1491"/>
      <c r="D898" s="1491"/>
      <c r="E898" s="1491"/>
      <c r="F898" s="1491"/>
      <c r="G898" s="1491"/>
      <c r="H898" s="1491"/>
      <c r="I898" s="1491"/>
      <c r="J898" s="1491"/>
    </row>
    <row r="899" spans="1:10" ht="15.75" customHeight="1">
      <c r="A899" s="1491"/>
      <c r="B899" s="1491"/>
      <c r="C899" s="1491"/>
      <c r="D899" s="1491"/>
      <c r="E899" s="1491"/>
      <c r="F899" s="1491"/>
      <c r="G899" s="1491"/>
      <c r="H899" s="1491"/>
      <c r="I899" s="1491"/>
      <c r="J899" s="1491"/>
    </row>
    <row r="900" spans="1:10" ht="15.75" customHeight="1">
      <c r="A900" s="1491"/>
      <c r="B900" s="1491"/>
      <c r="C900" s="1491"/>
      <c r="D900" s="1491"/>
      <c r="E900" s="1491"/>
      <c r="F900" s="1491"/>
      <c r="G900" s="1491"/>
      <c r="H900" s="1491"/>
      <c r="I900" s="1491"/>
      <c r="J900" s="1491"/>
    </row>
    <row r="901" spans="1:10" ht="15.75" customHeight="1">
      <c r="A901" s="1491"/>
      <c r="B901" s="1491"/>
      <c r="C901" s="1491"/>
      <c r="D901" s="1491"/>
      <c r="E901" s="1491"/>
      <c r="F901" s="1491"/>
      <c r="G901" s="1491"/>
      <c r="H901" s="1491"/>
      <c r="I901" s="1491"/>
      <c r="J901" s="1491"/>
    </row>
    <row r="902" spans="1:10" ht="15.75" customHeight="1">
      <c r="A902" s="1491"/>
      <c r="B902" s="1491"/>
      <c r="C902" s="1491"/>
      <c r="D902" s="1491"/>
      <c r="E902" s="1491"/>
      <c r="F902" s="1491"/>
      <c r="G902" s="1491"/>
      <c r="H902" s="1491"/>
      <c r="I902" s="1491"/>
      <c r="J902" s="1491"/>
    </row>
    <row r="903" spans="1:10" ht="15.75" customHeight="1">
      <c r="A903" s="1491"/>
      <c r="B903" s="1491"/>
      <c r="C903" s="1491"/>
      <c r="D903" s="1491"/>
      <c r="E903" s="1491"/>
      <c r="F903" s="1491"/>
      <c r="G903" s="1491"/>
      <c r="H903" s="1491"/>
      <c r="I903" s="1491"/>
      <c r="J903" s="1491"/>
    </row>
    <row r="904" spans="1:10" ht="15.75" customHeight="1">
      <c r="A904" s="1491"/>
      <c r="B904" s="1491"/>
      <c r="C904" s="1491"/>
      <c r="D904" s="1491"/>
      <c r="E904" s="1491"/>
      <c r="F904" s="1491"/>
      <c r="G904" s="1491"/>
      <c r="H904" s="1491"/>
      <c r="I904" s="1491"/>
      <c r="J904" s="1491"/>
    </row>
    <row r="905" spans="1:10" ht="15.75" customHeight="1">
      <c r="A905" s="1491"/>
      <c r="B905" s="1491"/>
      <c r="C905" s="1491"/>
      <c r="D905" s="1491"/>
      <c r="E905" s="1491"/>
      <c r="F905" s="1491"/>
      <c r="G905" s="1491"/>
      <c r="H905" s="1491"/>
      <c r="I905" s="1491"/>
      <c r="J905" s="1491"/>
    </row>
    <row r="906" spans="1:10" ht="15.75" customHeight="1">
      <c r="A906" s="1491"/>
      <c r="B906" s="1491"/>
      <c r="C906" s="1491"/>
      <c r="D906" s="1491"/>
      <c r="E906" s="1491"/>
      <c r="F906" s="1491"/>
      <c r="G906" s="1491"/>
      <c r="H906" s="1491"/>
      <c r="I906" s="1491"/>
      <c r="J906" s="1491"/>
    </row>
    <row r="907" spans="1:10" ht="15.75" customHeight="1">
      <c r="A907" s="1491"/>
      <c r="B907" s="1491"/>
      <c r="C907" s="1491"/>
      <c r="D907" s="1491"/>
      <c r="E907" s="1491"/>
      <c r="F907" s="1491"/>
      <c r="G907" s="1491"/>
      <c r="H907" s="1491"/>
      <c r="I907" s="1491"/>
      <c r="J907" s="1491"/>
    </row>
    <row r="908" spans="1:10" ht="15.75" customHeight="1">
      <c r="A908" s="1491"/>
      <c r="B908" s="1491"/>
      <c r="C908" s="1491"/>
      <c r="D908" s="1491"/>
      <c r="E908" s="1491"/>
      <c r="F908" s="1491"/>
      <c r="G908" s="1491"/>
      <c r="H908" s="1491"/>
      <c r="I908" s="1491"/>
      <c r="J908" s="1491"/>
    </row>
    <row r="909" spans="1:10" ht="15.75" customHeight="1">
      <c r="A909" s="1491"/>
      <c r="B909" s="1491"/>
      <c r="C909" s="1491"/>
      <c r="D909" s="1491"/>
      <c r="E909" s="1491"/>
      <c r="F909" s="1491"/>
      <c r="G909" s="1491"/>
      <c r="H909" s="1491"/>
      <c r="I909" s="1491"/>
      <c r="J909" s="1491"/>
    </row>
    <row r="910" spans="1:10" ht="15.75" customHeight="1">
      <c r="A910" s="1491"/>
      <c r="B910" s="1491"/>
      <c r="C910" s="1491"/>
      <c r="D910" s="1491"/>
      <c r="E910" s="1491"/>
      <c r="F910" s="1491"/>
      <c r="G910" s="1491"/>
      <c r="H910" s="1491"/>
      <c r="I910" s="1491"/>
      <c r="J910" s="1491"/>
    </row>
    <row r="911" spans="1:10" ht="15.75" customHeight="1">
      <c r="A911" s="1491"/>
      <c r="B911" s="1491"/>
      <c r="C911" s="1491"/>
      <c r="D911" s="1491"/>
      <c r="E911" s="1491"/>
      <c r="F911" s="1491"/>
      <c r="G911" s="1491"/>
      <c r="H911" s="1491"/>
      <c r="I911" s="1491"/>
      <c r="J911" s="1491"/>
    </row>
    <row r="912" spans="1:10" ht="15.75" customHeight="1">
      <c r="A912" s="1491"/>
      <c r="B912" s="1491"/>
      <c r="C912" s="1491"/>
      <c r="D912" s="1491"/>
      <c r="E912" s="1491"/>
      <c r="F912" s="1491"/>
      <c r="G912" s="1491"/>
      <c r="H912" s="1491"/>
      <c r="I912" s="1491"/>
      <c r="J912" s="1491"/>
    </row>
    <row r="913" spans="1:10" ht="15.75" customHeight="1">
      <c r="A913" s="1491"/>
      <c r="B913" s="1491"/>
      <c r="C913" s="1491"/>
      <c r="D913" s="1491"/>
      <c r="E913" s="1491"/>
      <c r="F913" s="1491"/>
      <c r="G913" s="1491"/>
      <c r="H913" s="1491"/>
      <c r="I913" s="1491"/>
      <c r="J913" s="1491"/>
    </row>
    <row r="914" spans="1:10" ht="15.75" customHeight="1">
      <c r="A914" s="1491"/>
      <c r="B914" s="1491"/>
      <c r="C914" s="1491"/>
      <c r="D914" s="1491"/>
      <c r="E914" s="1491"/>
      <c r="F914" s="1491"/>
      <c r="G914" s="1491"/>
      <c r="H914" s="1491"/>
      <c r="I914" s="1491"/>
      <c r="J914" s="1491"/>
    </row>
    <row r="915" spans="1:10" ht="15.75" customHeight="1">
      <c r="A915" s="1491"/>
      <c r="B915" s="1491"/>
      <c r="C915" s="1491"/>
      <c r="D915" s="1491"/>
      <c r="E915" s="1491"/>
      <c r="F915" s="1491"/>
      <c r="G915" s="1491"/>
      <c r="H915" s="1491"/>
      <c r="I915" s="1491"/>
      <c r="J915" s="1491"/>
    </row>
    <row r="916" spans="1:10" ht="15.75" customHeight="1">
      <c r="A916" s="1491"/>
      <c r="B916" s="1491"/>
      <c r="C916" s="1491"/>
      <c r="D916" s="1491"/>
      <c r="E916" s="1491"/>
      <c r="F916" s="1491"/>
      <c r="G916" s="1491"/>
      <c r="H916" s="1491"/>
      <c r="I916" s="1491"/>
      <c r="J916" s="1491"/>
    </row>
    <row r="917" spans="1:10" ht="15.75" customHeight="1">
      <c r="A917" s="1491"/>
      <c r="B917" s="1491"/>
      <c r="C917" s="1491"/>
      <c r="D917" s="1491"/>
      <c r="E917" s="1491"/>
      <c r="F917" s="1491"/>
      <c r="G917" s="1491"/>
      <c r="H917" s="1491"/>
      <c r="I917" s="1491"/>
      <c r="J917" s="1491"/>
    </row>
    <row r="918" spans="1:10" ht="15.75" customHeight="1">
      <c r="A918" s="1491"/>
      <c r="B918" s="1491"/>
      <c r="C918" s="1491"/>
      <c r="D918" s="1491"/>
      <c r="E918" s="1491"/>
      <c r="F918" s="1491"/>
      <c r="G918" s="1491"/>
      <c r="H918" s="1491"/>
      <c r="I918" s="1491"/>
      <c r="J918" s="1491"/>
    </row>
    <row r="919" spans="1:10" ht="15.75" customHeight="1">
      <c r="A919" s="1491"/>
      <c r="B919" s="1491"/>
      <c r="C919" s="1491"/>
      <c r="D919" s="1491"/>
      <c r="E919" s="1491"/>
      <c r="F919" s="1491"/>
      <c r="G919" s="1491"/>
      <c r="H919" s="1491"/>
      <c r="I919" s="1491"/>
      <c r="J919" s="1491"/>
    </row>
    <row r="920" spans="1:10" ht="15.75" customHeight="1">
      <c r="A920" s="1491"/>
      <c r="B920" s="1491"/>
      <c r="C920" s="1491"/>
      <c r="D920" s="1491"/>
      <c r="E920" s="1491"/>
      <c r="F920" s="1491"/>
      <c r="G920" s="1491"/>
      <c r="H920" s="1491"/>
      <c r="I920" s="1491"/>
      <c r="J920" s="1491"/>
    </row>
    <row r="921" spans="1:10" ht="15.75" customHeight="1">
      <c r="A921" s="1491"/>
      <c r="B921" s="1491"/>
      <c r="C921" s="1491"/>
      <c r="D921" s="1491"/>
      <c r="E921" s="1491"/>
      <c r="F921" s="1491"/>
      <c r="G921" s="1491"/>
      <c r="H921" s="1491"/>
      <c r="I921" s="1491"/>
      <c r="J921" s="1491"/>
    </row>
    <row r="922" spans="1:10" ht="15.75" customHeight="1">
      <c r="A922" s="1491"/>
      <c r="B922" s="1491"/>
      <c r="C922" s="1491"/>
      <c r="D922" s="1491"/>
      <c r="E922" s="1491"/>
      <c r="F922" s="1491"/>
      <c r="G922" s="1491"/>
      <c r="H922" s="1491"/>
      <c r="I922" s="1491"/>
      <c r="J922" s="1491"/>
    </row>
    <row r="923" spans="1:10" ht="15.75" customHeight="1">
      <c r="A923" s="1491"/>
      <c r="B923" s="1491"/>
      <c r="C923" s="1491"/>
      <c r="D923" s="1491"/>
      <c r="E923" s="1491"/>
      <c r="F923" s="1491"/>
      <c r="G923" s="1491"/>
      <c r="H923" s="1491"/>
      <c r="I923" s="1491"/>
      <c r="J923" s="1491"/>
    </row>
    <row r="924" spans="1:10" ht="15.75" customHeight="1">
      <c r="A924" s="1491"/>
      <c r="B924" s="1491"/>
      <c r="C924" s="1491"/>
      <c r="D924" s="1491"/>
      <c r="E924" s="1491"/>
      <c r="F924" s="1491"/>
      <c r="G924" s="1491"/>
      <c r="H924" s="1491"/>
      <c r="I924" s="1491"/>
      <c r="J924" s="1491"/>
    </row>
    <row r="925" spans="1:10" ht="15.75" customHeight="1">
      <c r="A925" s="1491"/>
      <c r="B925" s="1491"/>
      <c r="C925" s="1491"/>
      <c r="D925" s="1491"/>
      <c r="E925" s="1491"/>
      <c r="F925" s="1491"/>
      <c r="G925" s="1491"/>
      <c r="H925" s="1491"/>
      <c r="I925" s="1491"/>
      <c r="J925" s="1491"/>
    </row>
    <row r="926" spans="1:10" ht="15.75" customHeight="1">
      <c r="A926" s="1491"/>
      <c r="B926" s="1491"/>
      <c r="C926" s="1491"/>
      <c r="D926" s="1491"/>
      <c r="E926" s="1491"/>
      <c r="F926" s="1491"/>
      <c r="G926" s="1491"/>
      <c r="H926" s="1491"/>
      <c r="I926" s="1491"/>
      <c r="J926" s="1491"/>
    </row>
    <row r="927" spans="1:10" ht="15.75" customHeight="1">
      <c r="A927" s="1491"/>
      <c r="B927" s="1491"/>
      <c r="C927" s="1491"/>
      <c r="D927" s="1491"/>
      <c r="E927" s="1491"/>
      <c r="F927" s="1491"/>
      <c r="G927" s="1491"/>
      <c r="H927" s="1491"/>
      <c r="I927" s="1491"/>
      <c r="J927" s="1491"/>
    </row>
    <row r="928" spans="1:10" ht="15.75" customHeight="1">
      <c r="A928" s="1491"/>
      <c r="B928" s="1491"/>
      <c r="C928" s="1491"/>
      <c r="D928" s="1491"/>
      <c r="E928" s="1491"/>
      <c r="F928" s="1491"/>
      <c r="G928" s="1491"/>
      <c r="H928" s="1491"/>
      <c r="I928" s="1491"/>
      <c r="J928" s="1491"/>
    </row>
    <row r="929" spans="1:10" ht="15.75" customHeight="1">
      <c r="A929" s="1491"/>
      <c r="B929" s="1491"/>
      <c r="C929" s="1491"/>
      <c r="D929" s="1491"/>
      <c r="E929" s="1491"/>
      <c r="F929" s="1491"/>
      <c r="G929" s="1491"/>
      <c r="H929" s="1491"/>
      <c r="I929" s="1491"/>
      <c r="J929" s="1491"/>
    </row>
    <row r="930" spans="1:10" ht="15.75" customHeight="1">
      <c r="A930" s="1491"/>
      <c r="B930" s="1491"/>
      <c r="C930" s="1491"/>
      <c r="D930" s="1491"/>
      <c r="E930" s="1491"/>
      <c r="F930" s="1491"/>
      <c r="G930" s="1491"/>
      <c r="H930" s="1491"/>
      <c r="I930" s="1491"/>
      <c r="J930" s="1491"/>
    </row>
    <row r="931" spans="1:10" ht="15.75" customHeight="1">
      <c r="A931" s="1491"/>
      <c r="B931" s="1491"/>
      <c r="C931" s="1491"/>
      <c r="D931" s="1491"/>
      <c r="E931" s="1491"/>
      <c r="F931" s="1491"/>
      <c r="G931" s="1491"/>
      <c r="H931" s="1491"/>
      <c r="I931" s="1491"/>
      <c r="J931" s="1491"/>
    </row>
    <row r="932" spans="1:10" ht="15.75" customHeight="1">
      <c r="A932" s="1491"/>
      <c r="B932" s="1491"/>
      <c r="C932" s="1491"/>
      <c r="D932" s="1491"/>
      <c r="E932" s="1491"/>
      <c r="F932" s="1491"/>
      <c r="G932" s="1491"/>
      <c r="H932" s="1491"/>
      <c r="I932" s="1491"/>
      <c r="J932" s="1491"/>
    </row>
    <row r="933" spans="1:10" ht="15.75" customHeight="1">
      <c r="A933" s="1491"/>
      <c r="B933" s="1491"/>
      <c r="C933" s="1491"/>
      <c r="D933" s="1491"/>
      <c r="E933" s="1491"/>
      <c r="F933" s="1491"/>
      <c r="G933" s="1491"/>
      <c r="H933" s="1491"/>
      <c r="I933" s="1491"/>
      <c r="J933" s="1491"/>
    </row>
    <row r="934" spans="1:10" ht="15.75" customHeight="1">
      <c r="A934" s="1491"/>
      <c r="B934" s="1491"/>
      <c r="C934" s="1491"/>
      <c r="D934" s="1491"/>
      <c r="E934" s="1491"/>
      <c r="F934" s="1491"/>
      <c r="G934" s="1491"/>
      <c r="H934" s="1491"/>
      <c r="I934" s="1491"/>
      <c r="J934" s="1491"/>
    </row>
    <row r="935" spans="1:10" ht="15.75" customHeight="1">
      <c r="A935" s="1491"/>
      <c r="B935" s="1491"/>
      <c r="C935" s="1491"/>
      <c r="D935" s="1491"/>
      <c r="E935" s="1491"/>
      <c r="F935" s="1491"/>
      <c r="G935" s="1491"/>
      <c r="H935" s="1491"/>
      <c r="I935" s="1491"/>
      <c r="J935" s="1491"/>
    </row>
    <row r="936" spans="1:10" ht="15.75" customHeight="1">
      <c r="A936" s="1491"/>
      <c r="B936" s="1491"/>
      <c r="C936" s="1491"/>
      <c r="D936" s="1491"/>
      <c r="E936" s="1491"/>
      <c r="F936" s="1491"/>
      <c r="G936" s="1491"/>
      <c r="H936" s="1491"/>
      <c r="I936" s="1491"/>
      <c r="J936" s="1491"/>
    </row>
    <row r="937" spans="1:10" ht="15.75" customHeight="1">
      <c r="A937" s="1491"/>
      <c r="B937" s="1491"/>
      <c r="C937" s="1491"/>
      <c r="D937" s="1491"/>
      <c r="E937" s="1491"/>
      <c r="F937" s="1491"/>
      <c r="G937" s="1491"/>
      <c r="H937" s="1491"/>
      <c r="I937" s="1491"/>
      <c r="J937" s="1491"/>
    </row>
    <row r="938" spans="1:10" ht="15.75" customHeight="1">
      <c r="A938" s="1491"/>
      <c r="B938" s="1491"/>
      <c r="C938" s="1491"/>
      <c r="D938" s="1491"/>
      <c r="E938" s="1491"/>
      <c r="F938" s="1491"/>
      <c r="G938" s="1491"/>
      <c r="H938" s="1491"/>
      <c r="I938" s="1491"/>
      <c r="J938" s="1491"/>
    </row>
    <row r="939" spans="1:10" ht="15.75" customHeight="1">
      <c r="A939" s="1491"/>
      <c r="B939" s="1491"/>
      <c r="C939" s="1491"/>
      <c r="D939" s="1491"/>
      <c r="E939" s="1491"/>
      <c r="F939" s="1491"/>
      <c r="G939" s="1491"/>
      <c r="H939" s="1491"/>
      <c r="I939" s="1491"/>
      <c r="J939" s="1491"/>
    </row>
    <row r="940" spans="1:10" ht="15.75" customHeight="1">
      <c r="A940" s="1491"/>
      <c r="B940" s="1491"/>
      <c r="C940" s="1491"/>
      <c r="D940" s="1491"/>
      <c r="E940" s="1491"/>
      <c r="F940" s="1491"/>
      <c r="G940" s="1491"/>
      <c r="H940" s="1491"/>
      <c r="I940" s="1491"/>
      <c r="J940" s="1491"/>
    </row>
    <row r="941" spans="1:10" ht="15.75" customHeight="1">
      <c r="A941" s="1491"/>
      <c r="B941" s="1491"/>
      <c r="C941" s="1491"/>
      <c r="D941" s="1491"/>
      <c r="E941" s="1491"/>
      <c r="F941" s="1491"/>
      <c r="G941" s="1491"/>
      <c r="H941" s="1491"/>
      <c r="I941" s="1491"/>
      <c r="J941" s="1491"/>
    </row>
    <row r="942" spans="1:10" ht="15.75" customHeight="1">
      <c r="A942" s="1491"/>
      <c r="B942" s="1491"/>
      <c r="C942" s="1491"/>
      <c r="D942" s="1491"/>
      <c r="E942" s="1491"/>
      <c r="F942" s="1491"/>
      <c r="G942" s="1491"/>
      <c r="H942" s="1491"/>
      <c r="I942" s="1491"/>
      <c r="J942" s="1491"/>
    </row>
    <row r="943" spans="1:10" ht="15.75" customHeight="1">
      <c r="A943" s="1491"/>
      <c r="B943" s="1491"/>
      <c r="C943" s="1491"/>
      <c r="D943" s="1491"/>
      <c r="E943" s="1491"/>
      <c r="F943" s="1491"/>
      <c r="G943" s="1491"/>
      <c r="H943" s="1491"/>
      <c r="I943" s="1491"/>
      <c r="J943" s="1491"/>
    </row>
    <row r="944" spans="1:10" ht="15.75" customHeight="1">
      <c r="A944" s="1491"/>
      <c r="B944" s="1491"/>
      <c r="C944" s="1491"/>
      <c r="D944" s="1491"/>
      <c r="E944" s="1491"/>
      <c r="F944" s="1491"/>
      <c r="G944" s="1491"/>
      <c r="H944" s="1491"/>
      <c r="I944" s="1491"/>
      <c r="J944" s="1491"/>
    </row>
    <row r="945" spans="1:10" ht="15.75" customHeight="1">
      <c r="A945" s="1491"/>
      <c r="B945" s="1491"/>
      <c r="C945" s="1491"/>
      <c r="D945" s="1491"/>
      <c r="E945" s="1491"/>
      <c r="F945" s="1491"/>
      <c r="G945" s="1491"/>
      <c r="H945" s="1491"/>
      <c r="I945" s="1491"/>
      <c r="J945" s="1491"/>
    </row>
    <row r="946" spans="1:10" ht="15.75" customHeight="1">
      <c r="A946" s="1491"/>
      <c r="B946" s="1491"/>
      <c r="C946" s="1491"/>
      <c r="D946" s="1491"/>
      <c r="E946" s="1491"/>
      <c r="F946" s="1491"/>
      <c r="G946" s="1491"/>
      <c r="H946" s="1491"/>
      <c r="I946" s="1491"/>
      <c r="J946" s="1491"/>
    </row>
    <row r="947" spans="1:10" ht="15.75" customHeight="1">
      <c r="A947" s="1491"/>
      <c r="B947" s="1491"/>
      <c r="C947" s="1491"/>
      <c r="D947" s="1491"/>
      <c r="E947" s="1491"/>
      <c r="F947" s="1491"/>
      <c r="G947" s="1491"/>
      <c r="H947" s="1491"/>
      <c r="I947" s="1491"/>
      <c r="J947" s="1491"/>
    </row>
    <row r="948" spans="1:10" ht="15.75" customHeight="1">
      <c r="A948" s="1491"/>
      <c r="B948" s="1491"/>
      <c r="C948" s="1491"/>
      <c r="D948" s="1491"/>
      <c r="E948" s="1491"/>
      <c r="F948" s="1491"/>
      <c r="G948" s="1491"/>
      <c r="H948" s="1491"/>
      <c r="I948" s="1491"/>
      <c r="J948" s="1491"/>
    </row>
    <row r="949" spans="1:10" ht="15.75" customHeight="1">
      <c r="A949" s="1491"/>
      <c r="B949" s="1491"/>
      <c r="C949" s="1491"/>
      <c r="D949" s="1491"/>
      <c r="E949" s="1491"/>
      <c r="F949" s="1491"/>
      <c r="G949" s="1491"/>
      <c r="H949" s="1491"/>
      <c r="I949" s="1491"/>
      <c r="J949" s="1491"/>
    </row>
    <row r="950" spans="1:10" ht="15.75" customHeight="1">
      <c r="A950" s="1491"/>
      <c r="B950" s="1491"/>
      <c r="C950" s="1491"/>
      <c r="D950" s="1491"/>
      <c r="E950" s="1491"/>
      <c r="F950" s="1491"/>
      <c r="G950" s="1491"/>
      <c r="H950" s="1491"/>
      <c r="I950" s="1491"/>
      <c r="J950" s="1491"/>
    </row>
    <row r="951" spans="1:10" ht="15.75" customHeight="1">
      <c r="A951" s="1491"/>
      <c r="B951" s="1491"/>
      <c r="C951" s="1491"/>
      <c r="D951" s="1491"/>
      <c r="E951" s="1491"/>
      <c r="F951" s="1491"/>
      <c r="G951" s="1491"/>
      <c r="H951" s="1491"/>
      <c r="I951" s="1491"/>
      <c r="J951" s="1491"/>
    </row>
    <row r="952" spans="1:10" ht="15.75" customHeight="1">
      <c r="A952" s="1491"/>
      <c r="B952" s="1491"/>
      <c r="C952" s="1491"/>
      <c r="D952" s="1491"/>
      <c r="E952" s="1491"/>
      <c r="F952" s="1491"/>
      <c r="G952" s="1491"/>
      <c r="H952" s="1491"/>
      <c r="I952" s="1491"/>
      <c r="J952" s="1491"/>
    </row>
    <row r="953" spans="1:10" ht="15.75" customHeight="1">
      <c r="A953" s="1491"/>
      <c r="B953" s="1491"/>
      <c r="C953" s="1491"/>
      <c r="D953" s="1491"/>
      <c r="E953" s="1491"/>
      <c r="F953" s="1491"/>
      <c r="G953" s="1491"/>
      <c r="H953" s="1491"/>
      <c r="I953" s="1491"/>
      <c r="J953" s="1491"/>
    </row>
    <row r="954" spans="1:10" ht="15.75" customHeight="1">
      <c r="A954" s="1491"/>
      <c r="B954" s="1491"/>
      <c r="C954" s="1491"/>
      <c r="D954" s="1491"/>
      <c r="E954" s="1491"/>
      <c r="F954" s="1491"/>
      <c r="G954" s="1491"/>
      <c r="H954" s="1491"/>
      <c r="I954" s="1491"/>
      <c r="J954" s="1491"/>
    </row>
    <row r="955" spans="1:10" ht="15.75" customHeight="1">
      <c r="A955" s="1491"/>
      <c r="B955" s="1491"/>
      <c r="C955" s="1491"/>
      <c r="D955" s="1491"/>
      <c r="E955" s="1491"/>
      <c r="F955" s="1491"/>
      <c r="G955" s="1491"/>
      <c r="H955" s="1491"/>
      <c r="I955" s="1491"/>
      <c r="J955" s="1491"/>
    </row>
    <row r="956" spans="1:10" ht="15.75" customHeight="1">
      <c r="A956" s="1491"/>
      <c r="B956" s="1491"/>
      <c r="C956" s="1491"/>
      <c r="D956" s="1491"/>
      <c r="E956" s="1491"/>
      <c r="F956" s="1491"/>
      <c r="G956" s="1491"/>
      <c r="H956" s="1491"/>
      <c r="I956" s="1491"/>
      <c r="J956" s="1491"/>
    </row>
    <row r="957" spans="1:10" ht="15.75" customHeight="1">
      <c r="A957" s="1491"/>
      <c r="B957" s="1491"/>
      <c r="C957" s="1491"/>
      <c r="D957" s="1491"/>
      <c r="E957" s="1491"/>
      <c r="F957" s="1491"/>
      <c r="G957" s="1491"/>
      <c r="H957" s="1491"/>
      <c r="I957" s="1491"/>
      <c r="J957" s="1491"/>
    </row>
    <row r="958" spans="1:10" ht="15.75" customHeight="1">
      <c r="A958" s="1491"/>
      <c r="B958" s="1491"/>
      <c r="C958" s="1491"/>
      <c r="D958" s="1491"/>
      <c r="E958" s="1491"/>
      <c r="F958" s="1491"/>
      <c r="G958" s="1491"/>
      <c r="H958" s="1491"/>
      <c r="I958" s="1491"/>
      <c r="J958" s="1491"/>
    </row>
    <row r="959" spans="1:10" ht="15.75" customHeight="1">
      <c r="A959" s="1491"/>
      <c r="B959" s="1491"/>
      <c r="C959" s="1491"/>
      <c r="D959" s="1491"/>
      <c r="E959" s="1491"/>
      <c r="F959" s="1491"/>
      <c r="G959" s="1491"/>
      <c r="H959" s="1491"/>
      <c r="I959" s="1491"/>
      <c r="J959" s="1491"/>
    </row>
    <row r="960" spans="1:10" ht="15.75" customHeight="1">
      <c r="A960" s="1491"/>
      <c r="B960" s="1491"/>
      <c r="C960" s="1491"/>
      <c r="D960" s="1491"/>
      <c r="E960" s="1491"/>
      <c r="F960" s="1491"/>
      <c r="G960" s="1491"/>
      <c r="H960" s="1491"/>
      <c r="I960" s="1491"/>
      <c r="J960" s="1491"/>
    </row>
    <row r="961" spans="1:10" ht="15.75" customHeight="1">
      <c r="A961" s="1491"/>
      <c r="B961" s="1491"/>
      <c r="C961" s="1491"/>
      <c r="D961" s="1491"/>
      <c r="E961" s="1491"/>
      <c r="F961" s="1491"/>
      <c r="G961" s="1491"/>
      <c r="H961" s="1491"/>
      <c r="I961" s="1491"/>
      <c r="J961" s="1491"/>
    </row>
    <row r="962" spans="1:10" ht="15.75" customHeight="1">
      <c r="A962" s="1491"/>
      <c r="B962" s="1491"/>
      <c r="C962" s="1491"/>
      <c r="D962" s="1491"/>
      <c r="E962" s="1491"/>
      <c r="F962" s="1491"/>
      <c r="G962" s="1491"/>
      <c r="H962" s="1491"/>
      <c r="I962" s="1491"/>
      <c r="J962" s="1491"/>
    </row>
    <row r="963" spans="1:10" ht="15.75" customHeight="1">
      <c r="A963" s="1491"/>
      <c r="B963" s="1491"/>
      <c r="C963" s="1491"/>
      <c r="D963" s="1491"/>
      <c r="E963" s="1491"/>
      <c r="F963" s="1491"/>
      <c r="G963" s="1491"/>
      <c r="H963" s="1491"/>
      <c r="I963" s="1491"/>
      <c r="J963" s="1491"/>
    </row>
    <row r="964" spans="1:10" ht="15.75" customHeight="1">
      <c r="A964" s="1491"/>
      <c r="B964" s="1491"/>
      <c r="C964" s="1491"/>
      <c r="D964" s="1491"/>
      <c r="E964" s="1491"/>
      <c r="F964" s="1491"/>
      <c r="G964" s="1491"/>
      <c r="H964" s="1491"/>
      <c r="I964" s="1491"/>
      <c r="J964" s="1491"/>
    </row>
    <row r="965" spans="1:10" ht="15.75" customHeight="1">
      <c r="A965" s="1491"/>
      <c r="B965" s="1491"/>
      <c r="C965" s="1491"/>
      <c r="D965" s="1491"/>
      <c r="E965" s="1491"/>
      <c r="F965" s="1491"/>
      <c r="G965" s="1491"/>
      <c r="H965" s="1491"/>
      <c r="I965" s="1491"/>
      <c r="J965" s="1491"/>
    </row>
    <row r="966" spans="1:10" ht="15.75" customHeight="1">
      <c r="A966" s="1491"/>
      <c r="B966" s="1491"/>
      <c r="C966" s="1491"/>
      <c r="D966" s="1491"/>
      <c r="E966" s="1491"/>
      <c r="F966" s="1491"/>
      <c r="G966" s="1491"/>
      <c r="H966" s="1491"/>
      <c r="I966" s="1491"/>
      <c r="J966" s="1491"/>
    </row>
    <row r="967" spans="1:10" ht="15.75" customHeight="1">
      <c r="A967" s="1491"/>
      <c r="B967" s="1491"/>
      <c r="C967" s="1491"/>
      <c r="D967" s="1491"/>
      <c r="E967" s="1491"/>
      <c r="F967" s="1491"/>
      <c r="G967" s="1491"/>
      <c r="H967" s="1491"/>
      <c r="I967" s="1491"/>
      <c r="J967" s="1491"/>
    </row>
    <row r="968" spans="1:10" ht="15.75" customHeight="1">
      <c r="A968" s="1491"/>
      <c r="B968" s="1491"/>
      <c r="C968" s="1491"/>
      <c r="D968" s="1491"/>
      <c r="E968" s="1491"/>
      <c r="F968" s="1491"/>
      <c r="G968" s="1491"/>
      <c r="H968" s="1491"/>
      <c r="I968" s="1491"/>
      <c r="J968" s="1491"/>
    </row>
    <row r="969" spans="1:10" ht="15.75" customHeight="1">
      <c r="A969" s="1491"/>
      <c r="B969" s="1491"/>
      <c r="C969" s="1491"/>
      <c r="D969" s="1491"/>
      <c r="E969" s="1491"/>
      <c r="F969" s="1491"/>
      <c r="G969" s="1491"/>
      <c r="H969" s="1491"/>
      <c r="I969" s="1491"/>
      <c r="J969" s="1491"/>
    </row>
    <row r="970" spans="1:10" ht="15.75" customHeight="1">
      <c r="A970" s="1491"/>
      <c r="B970" s="1491"/>
      <c r="C970" s="1491"/>
      <c r="D970" s="1491"/>
      <c r="E970" s="1491"/>
      <c r="F970" s="1491"/>
      <c r="G970" s="1491"/>
      <c r="H970" s="1491"/>
      <c r="I970" s="1491"/>
      <c r="J970" s="1491"/>
    </row>
    <row r="971" spans="1:10" ht="15.75" customHeight="1">
      <c r="A971" s="1491"/>
      <c r="B971" s="1491"/>
      <c r="C971" s="1491"/>
      <c r="D971" s="1491"/>
      <c r="E971" s="1491"/>
      <c r="F971" s="1491"/>
      <c r="G971" s="1491"/>
      <c r="H971" s="1491"/>
      <c r="I971" s="1491"/>
      <c r="J971" s="1491"/>
    </row>
    <row r="972" spans="1:10" ht="15.75" customHeight="1">
      <c r="A972" s="1491"/>
      <c r="B972" s="1491"/>
      <c r="C972" s="1491"/>
      <c r="D972" s="1491"/>
      <c r="E972" s="1491"/>
      <c r="F972" s="1491"/>
      <c r="G972" s="1491"/>
      <c r="H972" s="1491"/>
      <c r="I972" s="1491"/>
      <c r="J972" s="1491"/>
    </row>
    <row r="973" spans="1:10" ht="15.75" customHeight="1">
      <c r="A973" s="1491"/>
      <c r="B973" s="1491"/>
      <c r="C973" s="1491"/>
      <c r="D973" s="1491"/>
      <c r="E973" s="1491"/>
      <c r="F973" s="1491"/>
      <c r="G973" s="1491"/>
      <c r="H973" s="1491"/>
      <c r="I973" s="1491"/>
      <c r="J973" s="1491"/>
    </row>
    <row r="974" spans="1:10" ht="15.75" customHeight="1">
      <c r="A974" s="1491"/>
      <c r="B974" s="1491"/>
      <c r="C974" s="1491"/>
      <c r="D974" s="1491"/>
      <c r="E974" s="1491"/>
      <c r="F974" s="1491"/>
      <c r="G974" s="1491"/>
      <c r="H974" s="1491"/>
      <c r="I974" s="1491"/>
      <c r="J974" s="1491"/>
    </row>
    <row r="975" spans="1:10" ht="15.75" customHeight="1">
      <c r="A975" s="1491"/>
      <c r="B975" s="1491"/>
      <c r="C975" s="1491"/>
      <c r="D975" s="1491"/>
      <c r="E975" s="1491"/>
      <c r="F975" s="1491"/>
      <c r="G975" s="1491"/>
      <c r="H975" s="1491"/>
      <c r="I975" s="1491"/>
      <c r="J975" s="1491"/>
    </row>
    <row r="976" spans="1:10" ht="15.75" customHeight="1">
      <c r="A976" s="1491"/>
      <c r="B976" s="1491"/>
      <c r="C976" s="1491"/>
      <c r="D976" s="1491"/>
      <c r="E976" s="1491"/>
      <c r="F976" s="1491"/>
      <c r="G976" s="1491"/>
      <c r="H976" s="1491"/>
      <c r="I976" s="1491"/>
      <c r="J976" s="1491"/>
    </row>
    <row r="977" spans="1:10" ht="15.75" customHeight="1">
      <c r="A977" s="1491"/>
      <c r="B977" s="1491"/>
      <c r="C977" s="1491"/>
      <c r="D977" s="1491"/>
      <c r="E977" s="1491"/>
      <c r="F977" s="1491"/>
      <c r="G977" s="1491"/>
      <c r="H977" s="1491"/>
      <c r="I977" s="1491"/>
      <c r="J977" s="1491"/>
    </row>
    <row r="978" spans="1:10" ht="15.75" customHeight="1">
      <c r="A978" s="1491"/>
      <c r="B978" s="1491"/>
      <c r="C978" s="1491"/>
      <c r="D978" s="1491"/>
      <c r="E978" s="1491"/>
      <c r="F978" s="1491"/>
      <c r="G978" s="1491"/>
      <c r="H978" s="1491"/>
      <c r="I978" s="1491"/>
      <c r="J978" s="1491"/>
    </row>
    <row r="979" spans="1:10" ht="15.75" customHeight="1">
      <c r="A979" s="1491"/>
      <c r="B979" s="1491"/>
      <c r="C979" s="1491"/>
      <c r="D979" s="1491"/>
      <c r="E979" s="1491"/>
      <c r="F979" s="1491"/>
      <c r="G979" s="1491"/>
      <c r="H979" s="1491"/>
      <c r="I979" s="1491"/>
      <c r="J979" s="1491"/>
    </row>
    <row r="980" spans="1:10" ht="15.75" customHeight="1">
      <c r="A980" s="1491"/>
      <c r="B980" s="1491"/>
      <c r="C980" s="1491"/>
      <c r="D980" s="1491"/>
      <c r="E980" s="1491"/>
      <c r="F980" s="1491"/>
      <c r="G980" s="1491"/>
      <c r="H980" s="1491"/>
      <c r="I980" s="1491"/>
      <c r="J980" s="1491"/>
    </row>
    <row r="981" spans="1:10" ht="15.75" customHeight="1">
      <c r="A981" s="1491"/>
      <c r="B981" s="1491"/>
      <c r="C981" s="1491"/>
      <c r="D981" s="1491"/>
      <c r="E981" s="1491"/>
      <c r="F981" s="1491"/>
      <c r="G981" s="1491"/>
      <c r="H981" s="1491"/>
      <c r="I981" s="1491"/>
      <c r="J981" s="1491"/>
    </row>
    <row r="982" spans="1:10" ht="15.75" customHeight="1">
      <c r="A982" s="1491"/>
      <c r="B982" s="1491"/>
      <c r="C982" s="1491"/>
      <c r="D982" s="1491"/>
      <c r="E982" s="1491"/>
      <c r="F982" s="1491"/>
      <c r="G982" s="1491"/>
      <c r="H982" s="1491"/>
      <c r="I982" s="1491"/>
      <c r="J982" s="1491"/>
    </row>
    <row r="983" spans="1:10" ht="15.75" customHeight="1">
      <c r="A983" s="1491"/>
      <c r="B983" s="1491"/>
      <c r="C983" s="1491"/>
      <c r="D983" s="1491"/>
      <c r="E983" s="1491"/>
      <c r="F983" s="1491"/>
      <c r="G983" s="1491"/>
      <c r="H983" s="1491"/>
      <c r="I983" s="1491"/>
      <c r="J983" s="1491"/>
    </row>
    <row r="984" spans="1:10" ht="15.75" customHeight="1">
      <c r="A984" s="1491"/>
      <c r="B984" s="1491"/>
      <c r="C984" s="1491"/>
      <c r="D984" s="1491"/>
      <c r="E984" s="1491"/>
      <c r="F984" s="1491"/>
      <c r="G984" s="1491"/>
      <c r="H984" s="1491"/>
      <c r="I984" s="1491"/>
      <c r="J984" s="1491"/>
    </row>
    <row r="985" spans="1:10" ht="15.75" customHeight="1">
      <c r="A985" s="1491"/>
      <c r="B985" s="1491"/>
      <c r="C985" s="1491"/>
      <c r="D985" s="1491"/>
      <c r="E985" s="1491"/>
      <c r="F985" s="1491"/>
      <c r="G985" s="1491"/>
      <c r="H985" s="1491"/>
      <c r="I985" s="1491"/>
      <c r="J985" s="1491"/>
    </row>
    <row r="986" spans="1:10" ht="15.75" customHeight="1">
      <c r="A986" s="1491"/>
      <c r="B986" s="1491"/>
      <c r="C986" s="1491"/>
      <c r="D986" s="1491"/>
      <c r="E986" s="1491"/>
      <c r="F986" s="1491"/>
      <c r="G986" s="1491"/>
      <c r="H986" s="1491"/>
      <c r="I986" s="1491"/>
      <c r="J986" s="1491"/>
    </row>
    <row r="987" spans="1:10" ht="15.75" customHeight="1">
      <c r="A987" s="1491"/>
      <c r="B987" s="1491"/>
      <c r="C987" s="1491"/>
      <c r="D987" s="1491"/>
      <c r="E987" s="1491"/>
      <c r="F987" s="1491"/>
      <c r="G987" s="1491"/>
      <c r="H987" s="1491"/>
      <c r="I987" s="1491"/>
      <c r="J987" s="1491"/>
    </row>
    <row r="988" spans="1:10" ht="15.75" customHeight="1">
      <c r="A988" s="1491"/>
      <c r="B988" s="1491"/>
      <c r="C988" s="1491"/>
      <c r="D988" s="1491"/>
      <c r="E988" s="1491"/>
      <c r="F988" s="1491"/>
      <c r="G988" s="1491"/>
      <c r="H988" s="1491"/>
      <c r="I988" s="1491"/>
      <c r="J988" s="1491"/>
    </row>
    <row r="989" spans="1:10" ht="15.75" customHeight="1">
      <c r="A989" s="1491"/>
      <c r="B989" s="1491"/>
      <c r="C989" s="1491"/>
      <c r="D989" s="1491"/>
      <c r="E989" s="1491"/>
      <c r="F989" s="1491"/>
      <c r="G989" s="1491"/>
      <c r="H989" s="1491"/>
      <c r="I989" s="1491"/>
      <c r="J989" s="1491"/>
    </row>
    <row r="990" spans="1:10" ht="15.75" customHeight="1">
      <c r="A990" s="1491"/>
      <c r="B990" s="1491"/>
      <c r="C990" s="1491"/>
      <c r="D990" s="1491"/>
      <c r="E990" s="1491"/>
      <c r="F990" s="1491"/>
      <c r="G990" s="1491"/>
      <c r="H990" s="1491"/>
      <c r="I990" s="1491"/>
      <c r="J990" s="1491"/>
    </row>
    <row r="991" spans="1:10" ht="15.75" customHeight="1">
      <c r="A991" s="1491"/>
      <c r="B991" s="1491"/>
      <c r="C991" s="1491"/>
      <c r="D991" s="1491"/>
      <c r="E991" s="1491"/>
      <c r="F991" s="1491"/>
      <c r="G991" s="1491"/>
      <c r="H991" s="1491"/>
      <c r="I991" s="1491"/>
      <c r="J991" s="1491"/>
    </row>
    <row r="992" spans="1:10" ht="15.75" customHeight="1">
      <c r="A992" s="1491"/>
      <c r="B992" s="1491"/>
      <c r="C992" s="1491"/>
      <c r="D992" s="1491"/>
      <c r="E992" s="1491"/>
      <c r="F992" s="1491"/>
      <c r="G992" s="1491"/>
      <c r="H992" s="1491"/>
      <c r="I992" s="1491"/>
      <c r="J992" s="1491"/>
    </row>
    <row r="993" spans="1:10" ht="15.75" customHeight="1">
      <c r="A993" s="1491"/>
      <c r="B993" s="1491"/>
      <c r="C993" s="1491"/>
      <c r="D993" s="1491"/>
      <c r="E993" s="1491"/>
      <c r="F993" s="1491"/>
      <c r="G993" s="1491"/>
      <c r="H993" s="1491"/>
      <c r="I993" s="1491"/>
      <c r="J993" s="1491"/>
    </row>
    <row r="994" spans="1:10" ht="15.75" customHeight="1">
      <c r="A994" s="1491"/>
      <c r="B994" s="1491"/>
      <c r="C994" s="1491"/>
      <c r="D994" s="1491"/>
      <c r="E994" s="1491"/>
      <c r="F994" s="1491"/>
      <c r="G994" s="1491"/>
      <c r="H994" s="1491"/>
      <c r="I994" s="1491"/>
      <c r="J994" s="1491"/>
    </row>
    <row r="995" spans="1:10" ht="15.75" customHeight="1">
      <c r="A995" s="1491"/>
      <c r="B995" s="1491"/>
      <c r="C995" s="1491"/>
      <c r="D995" s="1491"/>
      <c r="E995" s="1491"/>
      <c r="F995" s="1491"/>
      <c r="G995" s="1491"/>
      <c r="H995" s="1491"/>
      <c r="I995" s="1491"/>
      <c r="J995" s="1491"/>
    </row>
    <row r="996" spans="1:10" ht="15.75" customHeight="1">
      <c r="A996" s="1491"/>
      <c r="B996" s="1491"/>
      <c r="C996" s="1491"/>
      <c r="D996" s="1491"/>
      <c r="E996" s="1491"/>
      <c r="F996" s="1491"/>
      <c r="G996" s="1491"/>
      <c r="H996" s="1491"/>
      <c r="I996" s="1491"/>
      <c r="J996" s="1491"/>
    </row>
    <row r="997" spans="1:10" ht="15.75" customHeight="1">
      <c r="A997" s="1491"/>
      <c r="B997" s="1491"/>
      <c r="C997" s="1491"/>
      <c r="D997" s="1491"/>
      <c r="E997" s="1491"/>
      <c r="F997" s="1491"/>
      <c r="G997" s="1491"/>
      <c r="H997" s="1491"/>
      <c r="I997" s="1491"/>
      <c r="J997" s="1491"/>
    </row>
    <row r="998" spans="1:10" ht="15.75" customHeight="1">
      <c r="A998" s="1491"/>
      <c r="B998" s="1491"/>
      <c r="C998" s="1491"/>
      <c r="D998" s="1491"/>
      <c r="E998" s="1491"/>
      <c r="F998" s="1491"/>
      <c r="G998" s="1491"/>
      <c r="H998" s="1491"/>
      <c r="I998" s="1491"/>
      <c r="J998" s="1491"/>
    </row>
    <row r="999" spans="1:10" ht="15.75" customHeight="1">
      <c r="A999" s="1491"/>
      <c r="B999" s="1491"/>
      <c r="C999" s="1491"/>
      <c r="D999" s="1491"/>
      <c r="E999" s="1491"/>
      <c r="F999" s="1491"/>
      <c r="G999" s="1491"/>
      <c r="H999" s="1491"/>
      <c r="I999" s="1491"/>
      <c r="J999" s="1491"/>
    </row>
    <row r="1000" spans="1:10" ht="15.75" customHeight="1">
      <c r="A1000" s="1491"/>
      <c r="B1000" s="1491"/>
      <c r="C1000" s="1491"/>
      <c r="D1000" s="1491"/>
      <c r="E1000" s="1491"/>
      <c r="F1000" s="1491"/>
      <c r="G1000" s="1491"/>
      <c r="H1000" s="1491"/>
      <c r="I1000" s="1491"/>
      <c r="J1000" s="1491"/>
    </row>
    <row r="1001" spans="1:10" ht="15.75" customHeight="1">
      <c r="A1001" s="1491"/>
      <c r="B1001" s="1491"/>
      <c r="C1001" s="1491"/>
      <c r="D1001" s="1491"/>
      <c r="E1001" s="1491"/>
      <c r="F1001" s="1491"/>
      <c r="G1001" s="1491"/>
      <c r="H1001" s="1491"/>
      <c r="I1001" s="1491"/>
      <c r="J1001" s="1491"/>
    </row>
    <row r="1002" spans="1:10" ht="15.75" customHeight="1">
      <c r="A1002" s="1491"/>
      <c r="D1002" s="1491"/>
      <c r="E1002" s="1491"/>
      <c r="F1002" s="1491"/>
      <c r="G1002" s="1491"/>
      <c r="H1002" s="1491"/>
      <c r="I1002" s="1491"/>
      <c r="J1002" s="1491"/>
    </row>
  </sheetData>
  <mergeCells count="11">
    <mergeCell ref="B30:B31"/>
    <mergeCell ref="B35:C35"/>
    <mergeCell ref="D5:E5"/>
    <mergeCell ref="B1:J1"/>
    <mergeCell ref="B2:J2"/>
    <mergeCell ref="B3:H3"/>
    <mergeCell ref="B4:J4"/>
    <mergeCell ref="B5:B6"/>
    <mergeCell ref="C5:C6"/>
    <mergeCell ref="F5:G5"/>
    <mergeCell ref="H5:J5"/>
  </mergeCells>
  <pageMargins left="0.39370078740157483" right="0.39370078740157483" top="0.51181102362204722" bottom="0.51181102362204722" header="0" footer="0"/>
  <pageSetup scale="5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04"/>
  <sheetViews>
    <sheetView showGridLines="0" workbookViewId="0">
      <selection activeCell="M38" sqref="M38"/>
    </sheetView>
  </sheetViews>
  <sheetFormatPr defaultColWidth="14.42578125" defaultRowHeight="15" customHeight="1"/>
  <cols>
    <col min="1" max="1" width="9.140625" style="1488" customWidth="1"/>
    <col min="2" max="2" width="5.140625" style="1488" customWidth="1"/>
    <col min="3" max="3" width="50.85546875" style="1488" customWidth="1"/>
    <col min="4" max="5" width="16" style="1488" customWidth="1"/>
    <col min="6" max="6" width="15" style="1488" bestFit="1" customWidth="1"/>
    <col min="7" max="7" width="16.140625" style="1488" customWidth="1"/>
    <col min="8" max="8" width="15.42578125" style="1488" customWidth="1"/>
    <col min="9" max="9" width="10.28515625" style="1488" customWidth="1"/>
    <col min="10" max="10" width="11.42578125" style="1488" customWidth="1"/>
    <col min="11" max="11" width="9.5703125" style="1488" bestFit="1" customWidth="1"/>
    <col min="12" max="13" width="11.28515625" style="1488" customWidth="1"/>
    <col min="14" max="14" width="9.140625" style="1488" customWidth="1"/>
    <col min="15" max="15" width="8.5703125" style="1488" customWidth="1"/>
    <col min="16" max="17" width="8.85546875" style="1488" bestFit="1" customWidth="1"/>
    <col min="18" max="18" width="8.5703125" style="1488" customWidth="1"/>
    <col min="19" max="16384" width="14.42578125" style="1488"/>
  </cols>
  <sheetData>
    <row r="1" spans="1:19" ht="15.75" customHeight="1">
      <c r="A1" s="1493"/>
      <c r="B1" s="2862" t="s">
        <v>1451</v>
      </c>
      <c r="C1" s="2863"/>
      <c r="D1" s="2863"/>
      <c r="E1" s="2863"/>
      <c r="F1" s="2863"/>
      <c r="G1" s="2863"/>
      <c r="H1" s="2863"/>
      <c r="I1" s="2863"/>
      <c r="J1" s="2863"/>
      <c r="K1" s="1656"/>
      <c r="L1" s="1493"/>
      <c r="M1" s="1493"/>
      <c r="N1" s="1493"/>
      <c r="O1" s="1493"/>
      <c r="P1" s="1493"/>
      <c r="Q1" s="1493"/>
      <c r="R1" s="1493"/>
      <c r="S1" s="1491"/>
    </row>
    <row r="2" spans="1:19" ht="15" customHeight="1">
      <c r="A2" s="1493"/>
      <c r="B2" s="2878" t="s">
        <v>18</v>
      </c>
      <c r="C2" s="2863"/>
      <c r="D2" s="2863"/>
      <c r="E2" s="2863"/>
      <c r="F2" s="2863"/>
      <c r="G2" s="2863"/>
      <c r="H2" s="2863"/>
      <c r="I2" s="2863"/>
      <c r="J2" s="2863"/>
      <c r="K2" s="1654"/>
      <c r="L2" s="1493"/>
      <c r="M2" s="1493"/>
      <c r="N2" s="1493"/>
      <c r="O2" s="1493"/>
      <c r="P2" s="1493"/>
      <c r="Q2" s="1493"/>
      <c r="R2" s="1493"/>
      <c r="S2" s="1491"/>
    </row>
    <row r="3" spans="1:19" ht="15" customHeight="1">
      <c r="A3" s="1493"/>
      <c r="B3" s="2878"/>
      <c r="C3" s="2863"/>
      <c r="D3" s="2863"/>
      <c r="E3" s="2863"/>
      <c r="F3" s="2863"/>
      <c r="G3" s="2863"/>
      <c r="H3" s="2863"/>
      <c r="I3" s="2863"/>
      <c r="J3" s="2863"/>
      <c r="K3" s="1654"/>
      <c r="L3" s="1493"/>
      <c r="M3" s="1493"/>
      <c r="N3" s="1493"/>
      <c r="O3" s="1493"/>
      <c r="P3" s="1493"/>
      <c r="Q3" s="1493"/>
      <c r="R3" s="1493"/>
      <c r="S3" s="1491"/>
    </row>
    <row r="4" spans="1:19" ht="15" customHeight="1" thickBot="1">
      <c r="A4" s="1493"/>
      <c r="B4" s="2887" t="s">
        <v>140</v>
      </c>
      <c r="C4" s="2863"/>
      <c r="D4" s="2863"/>
      <c r="E4" s="2863"/>
      <c r="F4" s="2863"/>
      <c r="G4" s="2863"/>
      <c r="H4" s="2863"/>
      <c r="I4" s="2863"/>
      <c r="J4" s="2863"/>
      <c r="K4" s="1655"/>
      <c r="L4" s="1493"/>
      <c r="M4" s="1493"/>
      <c r="N4" s="1493"/>
      <c r="O4" s="1493"/>
      <c r="P4" s="1493"/>
      <c r="Q4" s="1493"/>
      <c r="R4" s="1493"/>
      <c r="S4" s="1491"/>
    </row>
    <row r="5" spans="1:19" ht="19.5" customHeight="1" thickTop="1">
      <c r="A5" s="1493"/>
      <c r="B5" s="2879" t="s">
        <v>141</v>
      </c>
      <c r="C5" s="2880" t="s">
        <v>66</v>
      </c>
      <c r="D5" s="2882" t="s">
        <v>1306</v>
      </c>
      <c r="E5" s="2871"/>
      <c r="F5" s="2874" t="s">
        <v>1305</v>
      </c>
      <c r="G5" s="2871"/>
      <c r="H5" s="1583" t="s">
        <v>266</v>
      </c>
      <c r="I5" s="2875" t="s">
        <v>1304</v>
      </c>
      <c r="J5" s="2873"/>
      <c r="K5" s="1654"/>
      <c r="L5" s="1493"/>
      <c r="M5" s="1493"/>
      <c r="N5" s="1493"/>
      <c r="O5" s="1493"/>
      <c r="P5" s="1493"/>
      <c r="Q5" s="1493"/>
      <c r="R5" s="1493"/>
      <c r="S5" s="1491"/>
    </row>
    <row r="6" spans="1:19" ht="15.75">
      <c r="A6" s="1493"/>
      <c r="B6" s="2867"/>
      <c r="C6" s="2881"/>
      <c r="D6" s="1542" t="s">
        <v>1303</v>
      </c>
      <c r="E6" s="1541" t="s">
        <v>520</v>
      </c>
      <c r="F6" s="1542" t="s">
        <v>67</v>
      </c>
      <c r="G6" s="1541" t="s">
        <v>520</v>
      </c>
      <c r="H6" s="1541" t="s">
        <v>520</v>
      </c>
      <c r="I6" s="1582" t="s">
        <v>73</v>
      </c>
      <c r="J6" s="1581" t="s">
        <v>263</v>
      </c>
      <c r="K6" s="1654"/>
      <c r="L6" s="1493"/>
      <c r="M6" s="1493"/>
      <c r="N6" s="1493"/>
      <c r="O6" s="1493"/>
      <c r="P6" s="1493"/>
      <c r="Q6" s="1493"/>
      <c r="R6" s="1493"/>
      <c r="S6" s="1491"/>
    </row>
    <row r="7" spans="1:19" ht="15" customHeight="1">
      <c r="A7" s="1493"/>
      <c r="B7" s="1649"/>
      <c r="C7" s="1566" t="s">
        <v>1374</v>
      </c>
      <c r="D7" s="1610">
        <v>582422.20932898007</v>
      </c>
      <c r="E7" s="1610">
        <v>166492.85428129995</v>
      </c>
      <c r="F7" s="1610">
        <v>752129.52904281986</v>
      </c>
      <c r="G7" s="1610">
        <v>141964.32391539999</v>
      </c>
      <c r="H7" s="1610">
        <v>229129.88868050007</v>
      </c>
      <c r="I7" s="1579">
        <v>-14.732482346934539</v>
      </c>
      <c r="J7" s="1578">
        <v>61.399626582974577</v>
      </c>
      <c r="K7" s="1646"/>
      <c r="L7" s="1493"/>
      <c r="M7" s="1493"/>
      <c r="N7" s="1493"/>
      <c r="O7" s="1493"/>
      <c r="P7" s="1498"/>
      <c r="Q7" s="1498"/>
      <c r="R7" s="1493"/>
      <c r="S7" s="1491"/>
    </row>
    <row r="8" spans="1:19" ht="15" customHeight="1">
      <c r="A8" s="1493"/>
      <c r="B8" s="1601">
        <v>1</v>
      </c>
      <c r="C8" s="1650" t="s">
        <v>1450</v>
      </c>
      <c r="D8" s="1571">
        <v>4431.4717283400005</v>
      </c>
      <c r="E8" s="1574">
        <v>1385.5251657000001</v>
      </c>
      <c r="F8" s="1574">
        <v>6593.1339822099999</v>
      </c>
      <c r="G8" s="1574">
        <v>1425.2042160999999</v>
      </c>
      <c r="H8" s="1574">
        <v>1909.4076912</v>
      </c>
      <c r="I8" s="1570">
        <v>2.8638274772838868</v>
      </c>
      <c r="J8" s="1569">
        <v>33.974322390443021</v>
      </c>
      <c r="K8" s="1646"/>
      <c r="L8" s="1646"/>
      <c r="M8" s="1646"/>
      <c r="N8" s="1493"/>
      <c r="O8" s="1493"/>
      <c r="P8" s="1498"/>
      <c r="Q8" s="1498"/>
      <c r="R8" s="1493"/>
      <c r="S8" s="1491"/>
    </row>
    <row r="9" spans="1:19" ht="15" customHeight="1">
      <c r="A9" s="1493"/>
      <c r="B9" s="1601">
        <v>2</v>
      </c>
      <c r="C9" s="1650" t="s">
        <v>1449</v>
      </c>
      <c r="D9" s="1571">
        <v>4050.6892141000003</v>
      </c>
      <c r="E9" s="1574">
        <v>1155.4575896000001</v>
      </c>
      <c r="F9" s="1574">
        <v>5247.2693095699997</v>
      </c>
      <c r="G9" s="1574">
        <v>1004.1828052000001</v>
      </c>
      <c r="H9" s="1574">
        <v>1758.0418173999999</v>
      </c>
      <c r="I9" s="1570">
        <v>-13.092197044840804</v>
      </c>
      <c r="J9" s="1569">
        <v>75.071890127600426</v>
      </c>
      <c r="K9" s="1646"/>
      <c r="L9" s="1646"/>
      <c r="M9" s="1646"/>
      <c r="N9" s="1493"/>
      <c r="O9" s="1493"/>
      <c r="P9" s="1498"/>
      <c r="Q9" s="1498"/>
      <c r="R9" s="1493"/>
      <c r="S9" s="1491"/>
    </row>
    <row r="10" spans="1:19" ht="15" customHeight="1">
      <c r="A10" s="1493"/>
      <c r="B10" s="1601">
        <v>3</v>
      </c>
      <c r="C10" s="1650" t="s">
        <v>1448</v>
      </c>
      <c r="D10" s="1571">
        <v>6069.6596129600002</v>
      </c>
      <c r="E10" s="1574">
        <v>1619.9973745999998</v>
      </c>
      <c r="F10" s="1574">
        <v>7094.4786947900002</v>
      </c>
      <c r="G10" s="1574">
        <v>1962.8048795</v>
      </c>
      <c r="H10" s="1574">
        <v>1890.6255177999999</v>
      </c>
      <c r="I10" s="1570">
        <v>21.160991386460992</v>
      </c>
      <c r="J10" s="1569">
        <v>-3.6773579714345805</v>
      </c>
      <c r="K10" s="1646"/>
      <c r="L10" s="1646"/>
      <c r="M10" s="1646"/>
      <c r="N10" s="1493"/>
      <c r="O10" s="1493"/>
      <c r="P10" s="1498"/>
      <c r="Q10" s="1498"/>
      <c r="R10" s="1493"/>
      <c r="S10" s="1491"/>
    </row>
    <row r="11" spans="1:19" ht="15" customHeight="1">
      <c r="A11" s="1493"/>
      <c r="B11" s="1601">
        <v>4</v>
      </c>
      <c r="C11" s="1650" t="s">
        <v>1447</v>
      </c>
      <c r="D11" s="1571">
        <v>5462.7879545900005</v>
      </c>
      <c r="E11" s="1574">
        <v>1404.1574258000001</v>
      </c>
      <c r="F11" s="1574">
        <v>6564.4523025899998</v>
      </c>
      <c r="G11" s="1574">
        <v>947.57479820000003</v>
      </c>
      <c r="H11" s="1574">
        <v>1005.2597882</v>
      </c>
      <c r="I11" s="1570">
        <v>-32.516484206880726</v>
      </c>
      <c r="J11" s="1569">
        <v>6.0876450185861408</v>
      </c>
      <c r="K11" s="1646"/>
      <c r="L11" s="1646"/>
      <c r="M11" s="1646"/>
      <c r="N11" s="1493"/>
      <c r="O11" s="1493"/>
      <c r="P11" s="1498"/>
      <c r="Q11" s="1498"/>
      <c r="R11" s="1493"/>
      <c r="S11" s="1491"/>
    </row>
    <row r="12" spans="1:19" ht="15" customHeight="1">
      <c r="A12" s="1493"/>
      <c r="B12" s="1601">
        <v>5</v>
      </c>
      <c r="C12" s="1650" t="s">
        <v>1446</v>
      </c>
      <c r="D12" s="1571">
        <v>791.95849329999999</v>
      </c>
      <c r="E12" s="1574">
        <v>169.63057599999999</v>
      </c>
      <c r="F12" s="1574">
        <v>545.35012830999995</v>
      </c>
      <c r="G12" s="1574">
        <v>82.910960900000006</v>
      </c>
      <c r="H12" s="1574">
        <v>201.8445112</v>
      </c>
      <c r="I12" s="1570">
        <v>-51.122631983516918</v>
      </c>
      <c r="J12" s="1569">
        <v>143.44731867653459</v>
      </c>
      <c r="K12" s="1646"/>
      <c r="L12" s="1646"/>
      <c r="M12" s="1646"/>
      <c r="N12" s="1493"/>
      <c r="O12" s="1493"/>
      <c r="P12" s="1498"/>
      <c r="Q12" s="1498"/>
      <c r="R12" s="1493"/>
      <c r="S12" s="1491"/>
    </row>
    <row r="13" spans="1:19" ht="15" customHeight="1">
      <c r="A13" s="1493"/>
      <c r="B13" s="1601">
        <v>6</v>
      </c>
      <c r="C13" s="1650" t="s">
        <v>1445</v>
      </c>
      <c r="D13" s="1571">
        <v>4866.3378652900001</v>
      </c>
      <c r="E13" s="1574">
        <v>1271.2527697</v>
      </c>
      <c r="F13" s="1574">
        <v>3981.61628974</v>
      </c>
      <c r="G13" s="1574">
        <v>1510.5264514</v>
      </c>
      <c r="H13" s="1574">
        <v>248.47794390000001</v>
      </c>
      <c r="I13" s="1570">
        <v>18.821880856665942</v>
      </c>
      <c r="J13" s="1569">
        <v>-83.550242124545164</v>
      </c>
      <c r="K13" s="1651"/>
      <c r="L13" s="1646"/>
      <c r="M13" s="1646"/>
      <c r="N13" s="1493"/>
      <c r="O13" s="1493"/>
      <c r="P13" s="1498"/>
      <c r="Q13" s="1498"/>
      <c r="R13" s="1493"/>
      <c r="S13" s="1491"/>
    </row>
    <row r="14" spans="1:19" ht="15" customHeight="1">
      <c r="A14" s="1493"/>
      <c r="B14" s="1601">
        <v>7</v>
      </c>
      <c r="C14" s="1650" t="s">
        <v>1444</v>
      </c>
      <c r="D14" s="1571">
        <v>896.52275100999998</v>
      </c>
      <c r="E14" s="1574">
        <v>272.24653929999999</v>
      </c>
      <c r="F14" s="1574">
        <v>1088.85385481</v>
      </c>
      <c r="G14" s="1574">
        <v>379.97166010000001</v>
      </c>
      <c r="H14" s="1574">
        <v>205.24854790000001</v>
      </c>
      <c r="I14" s="1570">
        <v>39.568958737540868</v>
      </c>
      <c r="J14" s="1569">
        <v>-45.983195734654736</v>
      </c>
      <c r="K14" s="1646"/>
      <c r="L14" s="1646"/>
      <c r="M14" s="1646"/>
      <c r="N14" s="1493"/>
      <c r="O14" s="1493"/>
      <c r="P14" s="1498"/>
      <c r="Q14" s="1498"/>
      <c r="R14" s="1493"/>
      <c r="S14" s="1491"/>
    </row>
    <row r="15" spans="1:19" ht="15" customHeight="1">
      <c r="A15" s="1493"/>
      <c r="B15" s="1601">
        <v>8</v>
      </c>
      <c r="C15" s="1650" t="s">
        <v>1443</v>
      </c>
      <c r="D15" s="1571">
        <v>6367.6143037499996</v>
      </c>
      <c r="E15" s="1574">
        <v>1814.8352722</v>
      </c>
      <c r="F15" s="1574">
        <v>9176.65915098</v>
      </c>
      <c r="G15" s="1574">
        <v>1956.2211181</v>
      </c>
      <c r="H15" s="1574">
        <v>2795.6128804999998</v>
      </c>
      <c r="I15" s="1570">
        <v>7.790560833028537</v>
      </c>
      <c r="J15" s="1569">
        <v>42.908838608963997</v>
      </c>
      <c r="K15" s="1646"/>
      <c r="L15" s="1646"/>
      <c r="M15" s="1646"/>
      <c r="N15" s="1498"/>
      <c r="O15" s="1493"/>
      <c r="P15" s="1498"/>
      <c r="Q15" s="1498"/>
      <c r="R15" s="1493"/>
      <c r="S15" s="1491"/>
    </row>
    <row r="16" spans="1:19" ht="15" customHeight="1">
      <c r="A16" s="1493"/>
      <c r="B16" s="1601">
        <v>9</v>
      </c>
      <c r="C16" s="1650" t="s">
        <v>1442</v>
      </c>
      <c r="D16" s="1571">
        <v>7513.5382380800002</v>
      </c>
      <c r="E16" s="1574">
        <v>629.12242379999998</v>
      </c>
      <c r="F16" s="1574">
        <v>5739.6456801699997</v>
      </c>
      <c r="G16" s="1574">
        <v>762.97640339999998</v>
      </c>
      <c r="H16" s="1574">
        <v>1702.2098045999999</v>
      </c>
      <c r="I16" s="1570">
        <v>21.276300849602613</v>
      </c>
      <c r="J16" s="1569">
        <v>123.10123838883587</v>
      </c>
      <c r="K16" s="1646"/>
      <c r="L16" s="1646"/>
      <c r="M16" s="1646"/>
      <c r="N16" s="1493"/>
      <c r="O16" s="1493"/>
      <c r="P16" s="1498"/>
      <c r="Q16" s="1498"/>
      <c r="R16" s="1493"/>
      <c r="S16" s="1491"/>
    </row>
    <row r="17" spans="1:19" ht="15" customHeight="1">
      <c r="A17" s="1493"/>
      <c r="B17" s="1601">
        <v>10</v>
      </c>
      <c r="C17" s="1650" t="s">
        <v>1441</v>
      </c>
      <c r="D17" s="1571">
        <v>6513.7238627099996</v>
      </c>
      <c r="E17" s="1574">
        <v>1255.4229816</v>
      </c>
      <c r="F17" s="1574">
        <v>3444.3156499299998</v>
      </c>
      <c r="G17" s="1574">
        <v>1192.2710967</v>
      </c>
      <c r="H17" s="1574">
        <v>1999.2111364</v>
      </c>
      <c r="I17" s="1570">
        <v>-5.0303272941136239</v>
      </c>
      <c r="J17" s="1569">
        <v>67.680919375926351</v>
      </c>
      <c r="K17" s="1646"/>
      <c r="L17" s="1646"/>
      <c r="M17" s="1646"/>
      <c r="N17" s="1493"/>
      <c r="O17" s="1493"/>
      <c r="P17" s="1498"/>
      <c r="Q17" s="1498"/>
      <c r="R17" s="1493"/>
      <c r="S17" s="1491"/>
    </row>
    <row r="18" spans="1:19" ht="15" customHeight="1">
      <c r="A18" s="1493"/>
      <c r="B18" s="1601">
        <v>11</v>
      </c>
      <c r="C18" s="1650" t="s">
        <v>1440</v>
      </c>
      <c r="D18" s="1571">
        <v>525.41392418999999</v>
      </c>
      <c r="E18" s="1574">
        <v>185.93202540000001</v>
      </c>
      <c r="F18" s="1574">
        <v>824.68438565999998</v>
      </c>
      <c r="G18" s="1574">
        <v>190.7953186</v>
      </c>
      <c r="H18" s="1574">
        <v>237.6435458</v>
      </c>
      <c r="I18" s="1570">
        <v>2.6156296579556315</v>
      </c>
      <c r="J18" s="1569">
        <v>24.554180649587497</v>
      </c>
      <c r="K18" s="1646"/>
      <c r="L18" s="1646"/>
      <c r="M18" s="1646"/>
      <c r="N18" s="1493"/>
      <c r="O18" s="1493"/>
      <c r="P18" s="1498"/>
      <c r="Q18" s="1498"/>
      <c r="R18" s="1493"/>
      <c r="S18" s="1491"/>
    </row>
    <row r="19" spans="1:19" ht="15" customHeight="1">
      <c r="A19" s="1493"/>
      <c r="B19" s="1601">
        <v>12</v>
      </c>
      <c r="C19" s="1650" t="s">
        <v>1439</v>
      </c>
      <c r="D19" s="1571">
        <v>2645.65164602</v>
      </c>
      <c r="E19" s="1574">
        <v>866.94403450000004</v>
      </c>
      <c r="F19" s="1574">
        <v>2871.5418342899998</v>
      </c>
      <c r="G19" s="1574">
        <v>620.20074979999993</v>
      </c>
      <c r="H19" s="1574">
        <v>1065.7936807000001</v>
      </c>
      <c r="I19" s="1570">
        <v>-28.461270264384076</v>
      </c>
      <c r="J19" s="1569">
        <v>71.846564365440287</v>
      </c>
      <c r="K19" s="1646"/>
      <c r="L19" s="1646"/>
      <c r="M19" s="1646"/>
      <c r="N19" s="1498"/>
      <c r="O19" s="1493"/>
      <c r="P19" s="1498"/>
      <c r="Q19" s="1498"/>
      <c r="R19" s="1493"/>
      <c r="S19" s="1491"/>
    </row>
    <row r="20" spans="1:19" ht="15" customHeight="1">
      <c r="A20" s="1493"/>
      <c r="B20" s="1601">
        <v>13</v>
      </c>
      <c r="C20" s="1650" t="s">
        <v>1438</v>
      </c>
      <c r="D20" s="1571">
        <v>2275.5069651700001</v>
      </c>
      <c r="E20" s="1574">
        <v>588.04516460000002</v>
      </c>
      <c r="F20" s="1574">
        <v>2472.5040883800002</v>
      </c>
      <c r="G20" s="1574">
        <v>966.19660629999998</v>
      </c>
      <c r="H20" s="1574">
        <v>823.16858860000002</v>
      </c>
      <c r="I20" s="1570">
        <v>64.306530257284919</v>
      </c>
      <c r="J20" s="1569">
        <v>-14.803200173484187</v>
      </c>
      <c r="K20" s="1646"/>
      <c r="L20" s="1646"/>
      <c r="M20" s="1646"/>
      <c r="N20" s="1493"/>
      <c r="O20" s="1493"/>
      <c r="P20" s="1498"/>
      <c r="Q20" s="1498"/>
      <c r="R20" s="1493"/>
      <c r="S20" s="1491"/>
    </row>
    <row r="21" spans="1:19" ht="15" customHeight="1">
      <c r="A21" s="1493"/>
      <c r="B21" s="1601">
        <v>14</v>
      </c>
      <c r="C21" s="1650" t="s">
        <v>1437</v>
      </c>
      <c r="D21" s="1571">
        <v>2617.5641693600001</v>
      </c>
      <c r="E21" s="1574">
        <v>1044.7335338999999</v>
      </c>
      <c r="F21" s="1574">
        <v>3628.1404914</v>
      </c>
      <c r="G21" s="1574">
        <v>880.51830580000001</v>
      </c>
      <c r="H21" s="1574">
        <v>1067.7626445999999</v>
      </c>
      <c r="I21" s="1570">
        <v>-15.718383948774283</v>
      </c>
      <c r="J21" s="1569">
        <v>21.265240888987314</v>
      </c>
      <c r="K21" s="1646"/>
      <c r="L21" s="1646"/>
      <c r="M21" s="1646"/>
      <c r="N21" s="1493"/>
      <c r="O21" s="1493"/>
      <c r="P21" s="1498"/>
      <c r="Q21" s="1498"/>
      <c r="R21" s="1493"/>
      <c r="S21" s="1491"/>
    </row>
    <row r="22" spans="1:19" ht="15" customHeight="1">
      <c r="A22" s="1493"/>
      <c r="B22" s="1601">
        <v>15</v>
      </c>
      <c r="C22" s="1650" t="s">
        <v>1400</v>
      </c>
      <c r="D22" s="1571">
        <v>18909.93435082</v>
      </c>
      <c r="E22" s="1574">
        <v>5934.1294882000002</v>
      </c>
      <c r="F22" s="1574">
        <v>26587.963256909999</v>
      </c>
      <c r="G22" s="1574">
        <v>6601.1790726999998</v>
      </c>
      <c r="H22" s="1574">
        <v>9416.7252759999992</v>
      </c>
      <c r="I22" s="1570">
        <v>11.240900385244812</v>
      </c>
      <c r="J22" s="1569">
        <v>42.652171260495606</v>
      </c>
      <c r="K22" s="1646"/>
      <c r="L22" s="1646"/>
      <c r="M22" s="1646"/>
      <c r="N22" s="1493"/>
      <c r="O22" s="1493"/>
      <c r="P22" s="1498"/>
      <c r="Q22" s="1498"/>
      <c r="R22" s="1493"/>
      <c r="S22" s="1491"/>
    </row>
    <row r="23" spans="1:19" ht="15" customHeight="1">
      <c r="A23" s="1493"/>
      <c r="B23" s="1601">
        <v>16</v>
      </c>
      <c r="C23" s="1650" t="s">
        <v>1436</v>
      </c>
      <c r="D23" s="1571">
        <v>3570.2044426500001</v>
      </c>
      <c r="E23" s="1574">
        <v>1169.6835523</v>
      </c>
      <c r="F23" s="1574">
        <v>5979.8075102700004</v>
      </c>
      <c r="G23" s="1574">
        <v>1247.4300387999999</v>
      </c>
      <c r="H23" s="1574">
        <v>1991.5620855999998</v>
      </c>
      <c r="I23" s="1570">
        <v>6.6467965927300199</v>
      </c>
      <c r="J23" s="1569">
        <v>59.653208889841913</v>
      </c>
      <c r="K23" s="1646"/>
      <c r="L23" s="1646"/>
      <c r="M23" s="1646"/>
      <c r="N23" s="1493"/>
      <c r="O23" s="1493"/>
      <c r="P23" s="1498"/>
      <c r="Q23" s="1498"/>
      <c r="R23" s="1493"/>
      <c r="S23" s="1491"/>
    </row>
    <row r="24" spans="1:19" ht="15" customHeight="1">
      <c r="A24" s="1493"/>
      <c r="B24" s="1601">
        <v>17</v>
      </c>
      <c r="C24" s="1653" t="s">
        <v>1435</v>
      </c>
      <c r="D24" s="1571">
        <v>4748.6999591200001</v>
      </c>
      <c r="E24" s="1574">
        <v>587.93464970000002</v>
      </c>
      <c r="F24" s="1574">
        <v>7879.6788345499999</v>
      </c>
      <c r="G24" s="1574">
        <v>968.41631910000001</v>
      </c>
      <c r="H24" s="1574">
        <v>3801.3142089000003</v>
      </c>
      <c r="I24" s="1570">
        <v>64.71495932313988</v>
      </c>
      <c r="J24" s="1569">
        <v>292.52892933823756</v>
      </c>
      <c r="K24" s="1646"/>
      <c r="L24" s="1646"/>
      <c r="M24" s="1646"/>
      <c r="N24" s="1493"/>
      <c r="O24" s="1493"/>
      <c r="P24" s="1498"/>
      <c r="Q24" s="1498"/>
      <c r="R24" s="1493"/>
      <c r="S24" s="1491"/>
    </row>
    <row r="25" spans="1:19" ht="15" customHeight="1">
      <c r="A25" s="1493"/>
      <c r="B25" s="1601">
        <v>18</v>
      </c>
      <c r="C25" s="1650" t="s">
        <v>1369</v>
      </c>
      <c r="D25" s="1571">
        <v>8628.0839781499999</v>
      </c>
      <c r="E25" s="1574">
        <v>2778.3057556999997</v>
      </c>
      <c r="F25" s="1574">
        <v>10357.0881102</v>
      </c>
      <c r="G25" s="1574">
        <v>2200.1780985999999</v>
      </c>
      <c r="H25" s="1574">
        <v>3094.6365531000001</v>
      </c>
      <c r="I25" s="1570">
        <v>-20.808640514598054</v>
      </c>
      <c r="J25" s="1569">
        <v>40.653911384226362</v>
      </c>
      <c r="K25" s="1646"/>
      <c r="L25" s="1646"/>
      <c r="M25" s="1646"/>
      <c r="N25" s="1493"/>
      <c r="O25" s="1493"/>
      <c r="P25" s="1498"/>
      <c r="Q25" s="1498"/>
      <c r="R25" s="1493"/>
      <c r="S25" s="1491"/>
    </row>
    <row r="26" spans="1:19" ht="15" customHeight="1">
      <c r="A26" s="1493"/>
      <c r="B26" s="1601">
        <v>19</v>
      </c>
      <c r="C26" s="1650" t="s">
        <v>1434</v>
      </c>
      <c r="D26" s="1571">
        <v>3633.6449702499999</v>
      </c>
      <c r="E26" s="1574">
        <v>1146.4833677000001</v>
      </c>
      <c r="F26" s="1574">
        <v>6102.0971653100005</v>
      </c>
      <c r="G26" s="1574">
        <v>1084.0888702</v>
      </c>
      <c r="H26" s="1574">
        <v>1846.613304</v>
      </c>
      <c r="I26" s="1570">
        <v>-5.4422505600907218</v>
      </c>
      <c r="J26" s="1569">
        <v>70.337815907963758</v>
      </c>
      <c r="K26" s="1646"/>
      <c r="L26" s="1646"/>
      <c r="M26" s="1646"/>
      <c r="N26" s="1493"/>
      <c r="O26" s="1493"/>
      <c r="P26" s="1498"/>
      <c r="Q26" s="1498"/>
      <c r="R26" s="1493"/>
      <c r="S26" s="1491"/>
    </row>
    <row r="27" spans="1:19" ht="15" customHeight="1">
      <c r="A27" s="1493"/>
      <c r="B27" s="1601">
        <v>20</v>
      </c>
      <c r="C27" s="1650" t="s">
        <v>1433</v>
      </c>
      <c r="D27" s="1571">
        <v>23906.278200610002</v>
      </c>
      <c r="E27" s="1574">
        <v>8007.7959846000003</v>
      </c>
      <c r="F27" s="1574">
        <v>25615.448065419998</v>
      </c>
      <c r="G27" s="1574">
        <v>5814.5229046000004</v>
      </c>
      <c r="H27" s="1574">
        <v>9691.4356707999996</v>
      </c>
      <c r="I27" s="1570">
        <v>-27.389222755149355</v>
      </c>
      <c r="J27" s="1569">
        <v>66.676369322285865</v>
      </c>
      <c r="K27" s="1646"/>
      <c r="L27" s="1646"/>
      <c r="M27" s="1646"/>
      <c r="N27" s="1493"/>
      <c r="O27" s="1493"/>
      <c r="P27" s="1498"/>
      <c r="Q27" s="1498"/>
      <c r="R27" s="1493"/>
      <c r="S27" s="1491"/>
    </row>
    <row r="28" spans="1:19" ht="15" customHeight="1">
      <c r="A28" s="1493"/>
      <c r="B28" s="1601">
        <v>21</v>
      </c>
      <c r="C28" s="1650" t="s">
        <v>1432</v>
      </c>
      <c r="D28" s="1571">
        <v>934.21936174999996</v>
      </c>
      <c r="E28" s="1574">
        <v>277.17270789999998</v>
      </c>
      <c r="F28" s="1574">
        <v>1239.3928747499999</v>
      </c>
      <c r="G28" s="1574">
        <v>306.76186860000001</v>
      </c>
      <c r="H28" s="1574">
        <v>335.69111299999997</v>
      </c>
      <c r="I28" s="1570">
        <v>10.675351452955972</v>
      </c>
      <c r="J28" s="1569">
        <v>9.4305216394812152</v>
      </c>
      <c r="K28" s="1646"/>
      <c r="L28" s="1646"/>
      <c r="M28" s="1646"/>
      <c r="N28" s="1493"/>
      <c r="O28" s="1493"/>
      <c r="P28" s="1498"/>
      <c r="Q28" s="1498"/>
      <c r="R28" s="1493"/>
      <c r="S28" s="1491"/>
    </row>
    <row r="29" spans="1:19" ht="15" customHeight="1">
      <c r="A29" s="1493"/>
      <c r="B29" s="1601">
        <v>22</v>
      </c>
      <c r="C29" s="1650" t="s">
        <v>1431</v>
      </c>
      <c r="D29" s="1571">
        <v>3838.9391128299999</v>
      </c>
      <c r="E29" s="1574">
        <v>792.62591889999999</v>
      </c>
      <c r="F29" s="1574">
        <v>4936.7290597299998</v>
      </c>
      <c r="G29" s="1574">
        <v>1365.9491229</v>
      </c>
      <c r="H29" s="1574">
        <v>1154.944373</v>
      </c>
      <c r="I29" s="1570">
        <v>72.332129233882924</v>
      </c>
      <c r="J29" s="1569">
        <v>-15.447482366841236</v>
      </c>
      <c r="K29" s="1646"/>
      <c r="L29" s="1646"/>
      <c r="M29" s="1646"/>
      <c r="N29" s="1493"/>
      <c r="O29" s="1493"/>
      <c r="P29" s="1498"/>
      <c r="Q29" s="1498"/>
      <c r="R29" s="1493"/>
      <c r="S29" s="1491"/>
    </row>
    <row r="30" spans="1:19" ht="15" customHeight="1">
      <c r="A30" s="1493"/>
      <c r="B30" s="1601">
        <v>23</v>
      </c>
      <c r="C30" s="1650" t="s">
        <v>1430</v>
      </c>
      <c r="D30" s="1571">
        <v>120.13956173000001</v>
      </c>
      <c r="E30" s="1574">
        <v>92.012424899999999</v>
      </c>
      <c r="F30" s="1574">
        <v>121.99418752</v>
      </c>
      <c r="G30" s="1574">
        <v>0</v>
      </c>
      <c r="H30" s="1574">
        <v>216.17450169999998</v>
      </c>
      <c r="I30" s="1570" t="s">
        <v>74</v>
      </c>
      <c r="J30" s="1569" t="s">
        <v>74</v>
      </c>
      <c r="K30" s="1646"/>
      <c r="L30" s="1646"/>
      <c r="M30" s="1646"/>
      <c r="N30" s="1493"/>
      <c r="O30" s="1493"/>
      <c r="P30" s="1498"/>
      <c r="Q30" s="1498"/>
      <c r="R30" s="1493"/>
      <c r="S30" s="1491"/>
    </row>
    <row r="31" spans="1:19" ht="15" customHeight="1">
      <c r="A31" s="1493"/>
      <c r="B31" s="1601">
        <v>24</v>
      </c>
      <c r="C31" s="1650" t="s">
        <v>1406</v>
      </c>
      <c r="D31" s="1571">
        <v>42236.664474750003</v>
      </c>
      <c r="E31" s="1574">
        <v>10046.054522599999</v>
      </c>
      <c r="F31" s="1574">
        <v>71528.371923839994</v>
      </c>
      <c r="G31" s="1574">
        <v>9857.5211825000006</v>
      </c>
      <c r="H31" s="1574">
        <v>12854.653551399999</v>
      </c>
      <c r="I31" s="1570">
        <v>-1.8766903929882783</v>
      </c>
      <c r="J31" s="1569">
        <v>30.404523748026936</v>
      </c>
      <c r="K31" s="1646"/>
      <c r="L31" s="1646"/>
      <c r="M31" s="1646"/>
      <c r="N31" s="1493"/>
      <c r="O31" s="1493"/>
      <c r="P31" s="1498"/>
      <c r="Q31" s="1498"/>
      <c r="R31" s="1493"/>
      <c r="S31" s="1491"/>
    </row>
    <row r="32" spans="1:19" ht="15" customHeight="1">
      <c r="A32" s="1493"/>
      <c r="B32" s="1601">
        <v>25</v>
      </c>
      <c r="C32" s="1650" t="s">
        <v>1399</v>
      </c>
      <c r="D32" s="1571">
        <v>11143.286779980001</v>
      </c>
      <c r="E32" s="1574">
        <v>3257.0731673</v>
      </c>
      <c r="F32" s="1574">
        <v>17478.177687570002</v>
      </c>
      <c r="G32" s="1574">
        <v>2969.6062499999998</v>
      </c>
      <c r="H32" s="1574">
        <v>6591.2628435999995</v>
      </c>
      <c r="I32" s="1570">
        <v>-8.8259275286192036</v>
      </c>
      <c r="J32" s="1569">
        <v>121.95746805153038</v>
      </c>
      <c r="K32" s="1646"/>
      <c r="L32" s="1646"/>
      <c r="M32" s="1646"/>
      <c r="N32" s="1493"/>
      <c r="O32" s="1493"/>
      <c r="P32" s="1498"/>
      <c r="Q32" s="1498"/>
      <c r="R32" s="1493"/>
      <c r="S32" s="1491"/>
    </row>
    <row r="33" spans="1:19" ht="15" customHeight="1">
      <c r="A33" s="1493"/>
      <c r="B33" s="1601">
        <v>26</v>
      </c>
      <c r="C33" s="1650" t="s">
        <v>1405</v>
      </c>
      <c r="D33" s="1571">
        <v>26198.209932289999</v>
      </c>
      <c r="E33" s="1574">
        <v>7632.9504466999997</v>
      </c>
      <c r="F33" s="1574">
        <v>29484.900105650002</v>
      </c>
      <c r="G33" s="1574">
        <v>6339.6145393000006</v>
      </c>
      <c r="H33" s="1574">
        <v>9561.0165292999991</v>
      </c>
      <c r="I33" s="1570">
        <v>-16.944115076223966</v>
      </c>
      <c r="J33" s="1569">
        <v>50.81384633135275</v>
      </c>
      <c r="K33" s="1646"/>
      <c r="L33" s="1646"/>
      <c r="M33" s="1646"/>
      <c r="N33" s="1493"/>
      <c r="O33" s="1493"/>
      <c r="P33" s="1498"/>
      <c r="Q33" s="1498"/>
      <c r="R33" s="1493"/>
      <c r="S33" s="1491"/>
    </row>
    <row r="34" spans="1:19" ht="15" customHeight="1">
      <c r="A34" s="1493"/>
      <c r="B34" s="1601">
        <v>27</v>
      </c>
      <c r="C34" s="1650" t="s">
        <v>1429</v>
      </c>
      <c r="D34" s="1571">
        <v>145.03289289</v>
      </c>
      <c r="E34" s="1574">
        <v>29.8762577</v>
      </c>
      <c r="F34" s="1574">
        <v>914.33928292999997</v>
      </c>
      <c r="G34" s="1574">
        <v>400.21552689999999</v>
      </c>
      <c r="H34" s="1574">
        <v>54.848944000000003</v>
      </c>
      <c r="I34" s="1570" t="s">
        <v>74</v>
      </c>
      <c r="J34" s="1569">
        <v>-86.295148410445137</v>
      </c>
      <c r="K34" s="1651"/>
      <c r="L34" s="1646"/>
      <c r="M34" s="1646"/>
      <c r="N34" s="1493"/>
      <c r="O34" s="1493"/>
      <c r="P34" s="1498"/>
      <c r="Q34" s="1498"/>
      <c r="R34" s="1493"/>
      <c r="S34" s="1491"/>
    </row>
    <row r="35" spans="1:19" ht="15" customHeight="1">
      <c r="A35" s="1493"/>
      <c r="B35" s="1601">
        <v>28</v>
      </c>
      <c r="C35" s="1650" t="s">
        <v>1410</v>
      </c>
      <c r="D35" s="1571">
        <v>39859.381819410002</v>
      </c>
      <c r="E35" s="1574">
        <v>12398.449973700001</v>
      </c>
      <c r="F35" s="1574">
        <v>45544.70399206</v>
      </c>
      <c r="G35" s="1574">
        <v>8712.2487689999998</v>
      </c>
      <c r="H35" s="1574">
        <v>12930.8664334</v>
      </c>
      <c r="I35" s="1570">
        <v>-29.731145526410895</v>
      </c>
      <c r="J35" s="1569">
        <v>48.421685103973644</v>
      </c>
      <c r="K35" s="1646"/>
      <c r="L35" s="1646"/>
      <c r="M35" s="1646"/>
      <c r="N35" s="1493"/>
      <c r="O35" s="1493"/>
      <c r="P35" s="1498"/>
      <c r="Q35" s="1498"/>
      <c r="R35" s="1493"/>
      <c r="S35" s="1491"/>
    </row>
    <row r="36" spans="1:19" ht="15" customHeight="1">
      <c r="A36" s="1493"/>
      <c r="B36" s="1601">
        <v>29</v>
      </c>
      <c r="C36" s="1650" t="s">
        <v>1428</v>
      </c>
      <c r="D36" s="1571">
        <v>890.55819801999996</v>
      </c>
      <c r="E36" s="1574">
        <v>246.73117380000002</v>
      </c>
      <c r="F36" s="1574">
        <v>877.5153239199999</v>
      </c>
      <c r="G36" s="1574">
        <v>87.102562500000005</v>
      </c>
      <c r="H36" s="1574">
        <v>204.0974765</v>
      </c>
      <c r="I36" s="1570">
        <v>-64.697382516160999</v>
      </c>
      <c r="J36" s="1569">
        <v>134.31856726373579</v>
      </c>
      <c r="K36" s="1646"/>
      <c r="L36" s="1646"/>
      <c r="M36" s="1646"/>
      <c r="N36" s="1493"/>
      <c r="O36" s="1493"/>
      <c r="P36" s="1498"/>
      <c r="Q36" s="1498"/>
      <c r="R36" s="1493"/>
      <c r="S36" s="1491"/>
    </row>
    <row r="37" spans="1:19" ht="15" customHeight="1">
      <c r="A37" s="1493"/>
      <c r="B37" s="1601">
        <v>30</v>
      </c>
      <c r="C37" s="1650" t="s">
        <v>1361</v>
      </c>
      <c r="D37" s="1571">
        <v>6308.2205085699998</v>
      </c>
      <c r="E37" s="1574">
        <v>1519.3738537000002</v>
      </c>
      <c r="F37" s="1574">
        <v>6667.6984523000001</v>
      </c>
      <c r="G37" s="1574">
        <v>1136.6945645000001</v>
      </c>
      <c r="H37" s="1574">
        <v>1782.8756234</v>
      </c>
      <c r="I37" s="1570">
        <v>-25.186644371172651</v>
      </c>
      <c r="J37" s="1569">
        <v>56.847378273884573</v>
      </c>
      <c r="K37" s="1646"/>
      <c r="L37" s="1646"/>
      <c r="M37" s="1646"/>
      <c r="N37" s="1493"/>
      <c r="O37" s="1493"/>
      <c r="P37" s="1498"/>
      <c r="Q37" s="1498"/>
      <c r="R37" s="1493"/>
      <c r="S37" s="1491"/>
    </row>
    <row r="38" spans="1:19" ht="15" customHeight="1">
      <c r="A38" s="1493"/>
      <c r="B38" s="1601">
        <v>31</v>
      </c>
      <c r="C38" s="1650" t="s">
        <v>1412</v>
      </c>
      <c r="D38" s="1571">
        <v>161615.27461833</v>
      </c>
      <c r="E38" s="1574">
        <v>41408.642730899999</v>
      </c>
      <c r="F38" s="1574">
        <v>172685.66222169</v>
      </c>
      <c r="G38" s="1574">
        <v>22654.053632399999</v>
      </c>
      <c r="H38" s="1574">
        <v>52980.139645400006</v>
      </c>
      <c r="I38" s="1570">
        <v>-45.291484727909072</v>
      </c>
      <c r="J38" s="1569">
        <v>133.86604669120854</v>
      </c>
      <c r="K38" s="1646"/>
      <c r="L38" s="1646"/>
      <c r="M38" s="1646"/>
      <c r="N38" s="1493"/>
      <c r="O38" s="1493"/>
      <c r="P38" s="1498"/>
      <c r="Q38" s="1498"/>
      <c r="R38" s="1493"/>
      <c r="S38" s="1491"/>
    </row>
    <row r="39" spans="1:19" ht="15" customHeight="1">
      <c r="A39" s="1493"/>
      <c r="B39" s="1601">
        <v>32</v>
      </c>
      <c r="C39" s="1650" t="s">
        <v>1427</v>
      </c>
      <c r="D39" s="1571">
        <v>3222.7087122500002</v>
      </c>
      <c r="E39" s="1574">
        <v>704.25191629999995</v>
      </c>
      <c r="F39" s="1574">
        <v>3926.68602332</v>
      </c>
      <c r="G39" s="1574">
        <v>676.57254799999998</v>
      </c>
      <c r="H39" s="1574">
        <v>1574.6822617999999</v>
      </c>
      <c r="I39" s="1570">
        <v>-3.9303220423484109</v>
      </c>
      <c r="J39" s="1569">
        <v>132.74403705188465</v>
      </c>
      <c r="K39" s="1646"/>
      <c r="L39" s="1646"/>
      <c r="M39" s="1646"/>
      <c r="N39" s="1493"/>
      <c r="O39" s="1493"/>
      <c r="P39" s="1498"/>
      <c r="Q39" s="1498"/>
      <c r="R39" s="1493"/>
      <c r="S39" s="1491"/>
    </row>
    <row r="40" spans="1:19" ht="15" customHeight="1">
      <c r="A40" s="1493"/>
      <c r="B40" s="1601">
        <v>33</v>
      </c>
      <c r="C40" s="1650" t="s">
        <v>1359</v>
      </c>
      <c r="D40" s="1571">
        <v>2915.4096379499997</v>
      </c>
      <c r="E40" s="1574">
        <v>810.70453510000004</v>
      </c>
      <c r="F40" s="1574">
        <v>3647.5755615200001</v>
      </c>
      <c r="G40" s="1574">
        <v>732.86265000000003</v>
      </c>
      <c r="H40" s="1574">
        <v>1425.7626670999998</v>
      </c>
      <c r="I40" s="1570">
        <v>-9.6017576971366374</v>
      </c>
      <c r="J40" s="1569">
        <v>94.547050132790872</v>
      </c>
      <c r="K40" s="1646"/>
      <c r="L40" s="1646"/>
      <c r="M40" s="1646"/>
      <c r="N40" s="1493"/>
      <c r="O40" s="1493"/>
      <c r="P40" s="1498"/>
      <c r="Q40" s="1498"/>
      <c r="R40" s="1493"/>
      <c r="S40" s="1491"/>
    </row>
    <row r="41" spans="1:19" ht="15" customHeight="1">
      <c r="A41" s="1493"/>
      <c r="B41" s="1601">
        <v>34</v>
      </c>
      <c r="C41" s="1652" t="s">
        <v>1426</v>
      </c>
      <c r="D41" s="1571">
        <v>3936.9487422299999</v>
      </c>
      <c r="E41" s="1574">
        <v>1091.3825205000001</v>
      </c>
      <c r="F41" s="1574">
        <v>6028.10421503</v>
      </c>
      <c r="G41" s="1574">
        <v>1111.574529</v>
      </c>
      <c r="H41" s="1574">
        <v>1663.8017612000001</v>
      </c>
      <c r="I41" s="1570">
        <v>1.8501311978818658</v>
      </c>
      <c r="J41" s="1569">
        <v>49.679730669683252</v>
      </c>
      <c r="K41" s="1646"/>
      <c r="L41" s="1646"/>
      <c r="M41" s="1646"/>
      <c r="N41" s="1493"/>
      <c r="O41" s="1493"/>
      <c r="P41" s="1498"/>
      <c r="Q41" s="1498"/>
      <c r="R41" s="1493"/>
      <c r="S41" s="1491"/>
    </row>
    <row r="42" spans="1:19" ht="15" customHeight="1">
      <c r="A42" s="1493"/>
      <c r="B42" s="1601">
        <v>35</v>
      </c>
      <c r="C42" s="1650" t="s">
        <v>1425</v>
      </c>
      <c r="D42" s="1571">
        <v>1712.4580066300002</v>
      </c>
      <c r="E42" s="1574">
        <v>601.91139229999999</v>
      </c>
      <c r="F42" s="1574">
        <v>1444.1699251</v>
      </c>
      <c r="G42" s="1574">
        <v>413.537443</v>
      </c>
      <c r="H42" s="1574">
        <v>660.93031229999997</v>
      </c>
      <c r="I42" s="1570">
        <v>-31.295960121338272</v>
      </c>
      <c r="J42" s="1569">
        <v>59.823571840385917</v>
      </c>
      <c r="K42" s="1646"/>
      <c r="L42" s="1646"/>
      <c r="M42" s="1646"/>
      <c r="N42" s="1493"/>
      <c r="O42" s="1493"/>
      <c r="P42" s="1498"/>
      <c r="Q42" s="1498"/>
      <c r="R42" s="1493"/>
      <c r="S42" s="1491"/>
    </row>
    <row r="43" spans="1:19" ht="15" customHeight="1">
      <c r="A43" s="1493"/>
      <c r="B43" s="1601">
        <v>36</v>
      </c>
      <c r="C43" s="1650" t="s">
        <v>1424</v>
      </c>
      <c r="D43" s="1571">
        <v>238.51066668000001</v>
      </c>
      <c r="E43" s="1574">
        <v>100.84338</v>
      </c>
      <c r="F43" s="1574">
        <v>209.60667518</v>
      </c>
      <c r="G43" s="1574">
        <v>43.1757414</v>
      </c>
      <c r="H43" s="1574">
        <v>50.081035299999996</v>
      </c>
      <c r="I43" s="1570">
        <v>-57.185348805246306</v>
      </c>
      <c r="J43" s="1569">
        <v>15.993457613214247</v>
      </c>
      <c r="K43" s="1646"/>
      <c r="L43" s="1646"/>
      <c r="M43" s="1646"/>
      <c r="N43" s="1493"/>
      <c r="O43" s="1493"/>
      <c r="P43" s="1498"/>
      <c r="Q43" s="1498"/>
      <c r="R43" s="1493"/>
      <c r="S43" s="1491"/>
    </row>
    <row r="44" spans="1:19" ht="15" customHeight="1">
      <c r="A44" s="1493"/>
      <c r="B44" s="1601">
        <v>37</v>
      </c>
      <c r="C44" s="1650" t="s">
        <v>1335</v>
      </c>
      <c r="D44" s="1571">
        <v>6772.7579734799992</v>
      </c>
      <c r="E44" s="1574">
        <v>2843.2526058000003</v>
      </c>
      <c r="F44" s="1574">
        <v>9274.8186141700007</v>
      </c>
      <c r="G44" s="1574">
        <v>3080.1847273000003</v>
      </c>
      <c r="H44" s="1574">
        <v>3920.6962699000001</v>
      </c>
      <c r="I44" s="1570">
        <v>8.3331365288007895</v>
      </c>
      <c r="J44" s="1569">
        <v>27.28769918084646</v>
      </c>
      <c r="K44" s="1646"/>
      <c r="L44" s="1646"/>
      <c r="M44" s="1646"/>
      <c r="N44" s="1493"/>
      <c r="O44" s="1493"/>
      <c r="P44" s="1498"/>
      <c r="Q44" s="1498"/>
      <c r="R44" s="1493"/>
      <c r="S44" s="1491"/>
    </row>
    <row r="45" spans="1:19" ht="15" customHeight="1">
      <c r="A45" s="1493"/>
      <c r="B45" s="1601">
        <v>38</v>
      </c>
      <c r="C45" s="1650" t="s">
        <v>1403</v>
      </c>
      <c r="D45" s="1571">
        <v>33350.444705580005</v>
      </c>
      <c r="E45" s="1574">
        <v>5059.8635862000001</v>
      </c>
      <c r="F45" s="1574">
        <v>50478.174360609999</v>
      </c>
      <c r="G45" s="1574">
        <v>10607.280780700001</v>
      </c>
      <c r="H45" s="1574">
        <v>10472.470347500001</v>
      </c>
      <c r="I45" s="1570">
        <v>109.63570657576081</v>
      </c>
      <c r="J45" s="1569">
        <v>-1.2709235852914169</v>
      </c>
      <c r="K45" s="1646"/>
      <c r="L45" s="1646"/>
      <c r="M45" s="1646"/>
      <c r="N45" s="1493"/>
      <c r="O45" s="1493"/>
      <c r="P45" s="1498"/>
      <c r="Q45" s="1498"/>
      <c r="R45" s="1493"/>
      <c r="S45" s="1491"/>
    </row>
    <row r="46" spans="1:19" ht="15" customHeight="1">
      <c r="A46" s="1493"/>
      <c r="B46" s="1601">
        <v>39</v>
      </c>
      <c r="C46" s="1650" t="s">
        <v>1423</v>
      </c>
      <c r="D46" s="1571">
        <v>1527.0284984100001</v>
      </c>
      <c r="E46" s="1574">
        <v>349.28438469999998</v>
      </c>
      <c r="F46" s="1574">
        <v>1968.96975464</v>
      </c>
      <c r="G46" s="1574">
        <v>497.42311899999999</v>
      </c>
      <c r="H46" s="1574">
        <v>387.99766749999998</v>
      </c>
      <c r="I46" s="1570">
        <v>42.412069015692254</v>
      </c>
      <c r="J46" s="1569">
        <v>-21.99846515376781</v>
      </c>
      <c r="K46" s="1646"/>
      <c r="L46" s="1646"/>
      <c r="M46" s="1646"/>
      <c r="N46" s="1493"/>
      <c r="O46" s="1493"/>
      <c r="P46" s="1498"/>
      <c r="Q46" s="1498"/>
      <c r="R46" s="1493"/>
      <c r="S46" s="1491"/>
    </row>
    <row r="47" spans="1:19" ht="15" customHeight="1">
      <c r="A47" s="1493"/>
      <c r="B47" s="1601">
        <v>40</v>
      </c>
      <c r="C47" s="1650" t="s">
        <v>1422</v>
      </c>
      <c r="D47" s="1571">
        <v>2158.34170984</v>
      </c>
      <c r="E47" s="1574">
        <v>661.98624800000005</v>
      </c>
      <c r="F47" s="1574">
        <v>3094.0385734000001</v>
      </c>
      <c r="G47" s="1574">
        <v>628.18599360000007</v>
      </c>
      <c r="H47" s="1574">
        <v>1048.3876608999999</v>
      </c>
      <c r="I47" s="1570">
        <v>-5.1058846769276078</v>
      </c>
      <c r="J47" s="1569">
        <v>66.891282451541727</v>
      </c>
      <c r="K47" s="1646"/>
      <c r="L47" s="1646"/>
      <c r="M47" s="1646"/>
      <c r="N47" s="1493"/>
      <c r="O47" s="1493"/>
      <c r="P47" s="1498"/>
      <c r="Q47" s="1498"/>
      <c r="R47" s="1493"/>
      <c r="S47" s="1491"/>
    </row>
    <row r="48" spans="1:19" ht="15" customHeight="1">
      <c r="A48" s="1493"/>
      <c r="B48" s="1601">
        <v>41</v>
      </c>
      <c r="C48" s="1650" t="s">
        <v>1323</v>
      </c>
      <c r="D48" s="1571">
        <v>609.52856699000006</v>
      </c>
      <c r="E48" s="1574">
        <v>234.0065548</v>
      </c>
      <c r="F48" s="1574">
        <v>892.32497182000009</v>
      </c>
      <c r="G48" s="1574">
        <v>173.9184659</v>
      </c>
      <c r="H48" s="1574">
        <v>356.1601771</v>
      </c>
      <c r="I48" s="1570">
        <v>-25.677951180194892</v>
      </c>
      <c r="J48" s="1569">
        <v>104.78571683399376</v>
      </c>
      <c r="K48" s="1646"/>
      <c r="L48" s="1646"/>
      <c r="M48" s="1646"/>
      <c r="N48" s="1493"/>
      <c r="O48" s="1493"/>
      <c r="P48" s="1498"/>
      <c r="Q48" s="1498"/>
      <c r="R48" s="1493"/>
      <c r="S48" s="1491"/>
    </row>
    <row r="49" spans="1:19" ht="15" customHeight="1">
      <c r="A49" s="1493"/>
      <c r="B49" s="1601">
        <v>42</v>
      </c>
      <c r="C49" s="1650" t="s">
        <v>1421</v>
      </c>
      <c r="D49" s="1571">
        <v>1638.3770485499999</v>
      </c>
      <c r="E49" s="1574">
        <v>624.17981210000005</v>
      </c>
      <c r="F49" s="1574">
        <v>8554.0019170699998</v>
      </c>
      <c r="G49" s="1574">
        <v>450.17166260000005</v>
      </c>
      <c r="H49" s="1574">
        <v>3131.6362805999997</v>
      </c>
      <c r="I49" s="1570">
        <v>-27.877888090382854</v>
      </c>
      <c r="J49" s="1569" t="s">
        <v>74</v>
      </c>
      <c r="K49" s="1646"/>
      <c r="L49" s="1646"/>
      <c r="M49" s="1646"/>
      <c r="N49" s="1493"/>
      <c r="O49" s="1493"/>
      <c r="P49" s="1498"/>
      <c r="Q49" s="1498"/>
      <c r="R49" s="1493"/>
      <c r="S49" s="1491"/>
    </row>
    <row r="50" spans="1:19" ht="15" customHeight="1">
      <c r="A50" s="1493"/>
      <c r="B50" s="1601">
        <v>43</v>
      </c>
      <c r="C50" s="1650" t="s">
        <v>1333</v>
      </c>
      <c r="D50" s="1571">
        <v>69.853067049999993</v>
      </c>
      <c r="E50" s="1574">
        <v>36.407417000000002</v>
      </c>
      <c r="F50" s="1574">
        <v>123.42117514</v>
      </c>
      <c r="G50" s="1574">
        <v>44.919767100000001</v>
      </c>
      <c r="H50" s="1574">
        <v>31.761467100000001</v>
      </c>
      <c r="I50" s="1570">
        <v>23.380813035981095</v>
      </c>
      <c r="J50" s="1569">
        <v>-29.292894530613001</v>
      </c>
      <c r="K50" s="1646"/>
      <c r="L50" s="1646"/>
      <c r="M50" s="1646"/>
      <c r="N50" s="1493"/>
      <c r="O50" s="1493"/>
      <c r="P50" s="1498"/>
      <c r="Q50" s="1498"/>
      <c r="R50" s="1493"/>
      <c r="S50" s="1491"/>
    </row>
    <row r="51" spans="1:19" ht="15" customHeight="1">
      <c r="A51" s="1493"/>
      <c r="B51" s="1601">
        <v>44</v>
      </c>
      <c r="C51" s="1652" t="s">
        <v>1408</v>
      </c>
      <c r="D51" s="1571">
        <v>6993.3720946599997</v>
      </c>
      <c r="E51" s="1574">
        <v>3446.4513938</v>
      </c>
      <c r="F51" s="1574">
        <v>12666.395398770001</v>
      </c>
      <c r="G51" s="1574">
        <v>3636.556458</v>
      </c>
      <c r="H51" s="1574">
        <v>6566.0470592000001</v>
      </c>
      <c r="I51" s="1570">
        <v>5.5159653358811234</v>
      </c>
      <c r="J51" s="1569">
        <v>80.556719936396476</v>
      </c>
      <c r="K51" s="1646"/>
      <c r="L51" s="1646"/>
      <c r="M51" s="1646"/>
      <c r="N51" s="1493"/>
      <c r="O51" s="1493"/>
      <c r="P51" s="1498"/>
      <c r="Q51" s="1498"/>
      <c r="R51" s="1493"/>
      <c r="S51" s="1491"/>
    </row>
    <row r="52" spans="1:19" ht="15" customHeight="1">
      <c r="A52" s="1493"/>
      <c r="B52" s="1601">
        <v>45</v>
      </c>
      <c r="C52" s="1650" t="s">
        <v>1332</v>
      </c>
      <c r="D52" s="1571">
        <v>6784.7958440499997</v>
      </c>
      <c r="E52" s="1574">
        <v>2352.4615335999997</v>
      </c>
      <c r="F52" s="1574">
        <v>10795.369410259998</v>
      </c>
      <c r="G52" s="1574">
        <v>3153.1976015999999</v>
      </c>
      <c r="H52" s="1574">
        <v>3713.6549216000003</v>
      </c>
      <c r="I52" s="1570">
        <v>34.038221520869016</v>
      </c>
      <c r="J52" s="1569">
        <v>17.774253022253106</v>
      </c>
      <c r="K52" s="1646"/>
      <c r="L52" s="1646"/>
      <c r="M52" s="1646"/>
      <c r="N52" s="1493"/>
      <c r="O52" s="1493"/>
      <c r="P52" s="1498"/>
      <c r="Q52" s="1498"/>
      <c r="R52" s="1493"/>
      <c r="S52" s="1491"/>
    </row>
    <row r="53" spans="1:19" ht="15" customHeight="1">
      <c r="A53" s="1493"/>
      <c r="B53" s="1601">
        <v>46</v>
      </c>
      <c r="C53" s="1650" t="s">
        <v>1355</v>
      </c>
      <c r="D53" s="1571">
        <v>7538.9145149100004</v>
      </c>
      <c r="E53" s="1574">
        <v>2578.8720461000003</v>
      </c>
      <c r="F53" s="1574">
        <v>12635.552715600001</v>
      </c>
      <c r="G53" s="1574">
        <v>2812.3892594999998</v>
      </c>
      <c r="H53" s="1574">
        <v>4661.1008464999995</v>
      </c>
      <c r="I53" s="1570">
        <v>9.0550135573087118</v>
      </c>
      <c r="J53" s="1569">
        <v>65.73455579647154</v>
      </c>
      <c r="K53" s="1646"/>
      <c r="L53" s="1646"/>
      <c r="M53" s="1646"/>
      <c r="N53" s="1493"/>
      <c r="O53" s="1493"/>
      <c r="P53" s="1498"/>
      <c r="Q53" s="1498"/>
      <c r="R53" s="1493"/>
      <c r="S53" s="1491"/>
    </row>
    <row r="54" spans="1:19" ht="15" customHeight="1">
      <c r="A54" s="1493"/>
      <c r="B54" s="1601">
        <v>47</v>
      </c>
      <c r="C54" s="1650" t="s">
        <v>1420</v>
      </c>
      <c r="D54" s="1571">
        <v>2687.67886563</v>
      </c>
      <c r="E54" s="1574">
        <v>856.57867779999992</v>
      </c>
      <c r="F54" s="1574">
        <v>2583.2701191000001</v>
      </c>
      <c r="G54" s="1574">
        <v>779.60819800000002</v>
      </c>
      <c r="H54" s="1574">
        <v>474.71633160000005</v>
      </c>
      <c r="I54" s="1570">
        <v>-8.9858038490623677</v>
      </c>
      <c r="J54" s="1569">
        <v>-39.108345343490079</v>
      </c>
      <c r="K54" s="1651"/>
      <c r="L54" s="1646"/>
      <c r="M54" s="1646"/>
      <c r="N54" s="1493"/>
      <c r="O54" s="1493"/>
      <c r="P54" s="1498"/>
      <c r="Q54" s="1498"/>
      <c r="R54" s="1493"/>
      <c r="S54" s="1491"/>
    </row>
    <row r="55" spans="1:19" ht="15" customHeight="1">
      <c r="A55" s="1493"/>
      <c r="B55" s="1601">
        <v>48</v>
      </c>
      <c r="C55" s="1650" t="s">
        <v>1419</v>
      </c>
      <c r="D55" s="1571">
        <v>7563.3727218399999</v>
      </c>
      <c r="E55" s="1574">
        <v>2227.4224101999998</v>
      </c>
      <c r="F55" s="1574">
        <v>10231.059906909999</v>
      </c>
      <c r="G55" s="1574">
        <v>2077.8548928</v>
      </c>
      <c r="H55" s="1574">
        <v>2993.8744001</v>
      </c>
      <c r="I55" s="1570">
        <v>-6.7148250244357666</v>
      </c>
      <c r="J55" s="1569">
        <v>44.084864177672365</v>
      </c>
      <c r="K55" s="1646"/>
      <c r="L55" s="1646"/>
      <c r="M55" s="1646"/>
      <c r="N55" s="1493"/>
      <c r="O55" s="1493"/>
      <c r="P55" s="1498"/>
      <c r="Q55" s="1498"/>
      <c r="R55" s="1493"/>
      <c r="S55" s="1491"/>
    </row>
    <row r="56" spans="1:19" ht="15" customHeight="1">
      <c r="A56" s="1493"/>
      <c r="B56" s="1601">
        <v>49</v>
      </c>
      <c r="C56" s="1650" t="s">
        <v>1352</v>
      </c>
      <c r="D56" s="1571">
        <v>13582.151961719999</v>
      </c>
      <c r="E56" s="1574">
        <v>4326.7696286999999</v>
      </c>
      <c r="F56" s="1574">
        <v>15277.71324273</v>
      </c>
      <c r="G56" s="1574">
        <v>4339.0670138000005</v>
      </c>
      <c r="H56" s="1574">
        <v>5337.9892673000004</v>
      </c>
      <c r="I56" s="1570">
        <v>0.28421631275283854</v>
      </c>
      <c r="J56" s="1569">
        <v>23.021590824087767</v>
      </c>
      <c r="K56" s="1646"/>
      <c r="L56" s="1646"/>
      <c r="M56" s="1646"/>
      <c r="N56" s="1493"/>
      <c r="O56" s="1493"/>
      <c r="P56" s="1498"/>
      <c r="Q56" s="1498"/>
      <c r="R56" s="1493"/>
      <c r="S56" s="1491"/>
    </row>
    <row r="57" spans="1:19" ht="15" customHeight="1">
      <c r="A57" s="1493"/>
      <c r="B57" s="1601">
        <v>50</v>
      </c>
      <c r="C57" s="1650" t="s">
        <v>1418</v>
      </c>
      <c r="D57" s="1571">
        <v>63814.351818379997</v>
      </c>
      <c r="E57" s="1574">
        <v>25343.539063400003</v>
      </c>
      <c r="F57" s="1574">
        <v>100552.06531106</v>
      </c>
      <c r="G57" s="1574">
        <v>20201.331724700001</v>
      </c>
      <c r="H57" s="1574">
        <v>33731.717475500001</v>
      </c>
      <c r="I57" s="1570">
        <v>-20.290012874035202</v>
      </c>
      <c r="J57" s="1569">
        <v>66.977692041245533</v>
      </c>
      <c r="K57" s="1646"/>
      <c r="L57" s="1646"/>
      <c r="M57" s="1646"/>
      <c r="N57" s="1493"/>
      <c r="O57" s="1493"/>
      <c r="P57" s="1498"/>
      <c r="Q57" s="1498"/>
      <c r="R57" s="1493"/>
      <c r="S57" s="1491"/>
    </row>
    <row r="58" spans="1:19" ht="15" customHeight="1">
      <c r="A58" s="1493"/>
      <c r="B58" s="1601">
        <v>51</v>
      </c>
      <c r="C58" s="1650" t="s">
        <v>1417</v>
      </c>
      <c r="D58" s="1571">
        <v>3589.9902811300003</v>
      </c>
      <c r="E58" s="1574">
        <v>1254.0863219</v>
      </c>
      <c r="F58" s="1574">
        <v>4471.99727394</v>
      </c>
      <c r="G58" s="1574">
        <v>876.57264670000006</v>
      </c>
      <c r="H58" s="1574">
        <v>1507.2542384999999</v>
      </c>
      <c r="I58" s="1570">
        <v>-30.102686601991557</v>
      </c>
      <c r="J58" s="1569">
        <v>71.948582262326227</v>
      </c>
      <c r="K58" s="1646"/>
      <c r="L58" s="1646"/>
      <c r="M58" s="1646"/>
      <c r="N58" s="1493"/>
      <c r="O58" s="1493"/>
      <c r="P58" s="1498"/>
      <c r="Q58" s="1498"/>
      <c r="R58" s="1493"/>
      <c r="S58" s="1491"/>
    </row>
    <row r="59" spans="1:19" ht="15" customHeight="1">
      <c r="A59" s="1493"/>
      <c r="B59" s="1649"/>
      <c r="C59" s="1648" t="s">
        <v>1349</v>
      </c>
      <c r="D59" s="1610">
        <v>152872.60574601998</v>
      </c>
      <c r="E59" s="1610">
        <v>40918.521886700037</v>
      </c>
      <c r="F59" s="1610">
        <v>219474.41792566015</v>
      </c>
      <c r="G59" s="1610">
        <v>51659.943723600009</v>
      </c>
      <c r="H59" s="1610">
        <v>58140.86681519993</v>
      </c>
      <c r="I59" s="1594">
        <v>26.250757216113698</v>
      </c>
      <c r="J59" s="1593">
        <v>12.545354532856789</v>
      </c>
      <c r="K59" s="1646"/>
      <c r="L59" s="1646"/>
      <c r="M59" s="1646"/>
      <c r="N59" s="1493"/>
      <c r="O59" s="1493"/>
      <c r="P59" s="1498"/>
      <c r="Q59" s="1498"/>
      <c r="R59" s="1493"/>
      <c r="S59" s="1491"/>
    </row>
    <row r="60" spans="1:19" ht="15" customHeight="1" thickBot="1">
      <c r="A60" s="1493"/>
      <c r="B60" s="1647"/>
      <c r="C60" s="1561" t="s">
        <v>1348</v>
      </c>
      <c r="D60" s="1557">
        <v>735294.81507500005</v>
      </c>
      <c r="E60" s="1607">
        <v>207411.37616799999</v>
      </c>
      <c r="F60" s="1607">
        <v>971603.94696848001</v>
      </c>
      <c r="G60" s="1607">
        <v>193624.267639</v>
      </c>
      <c r="H60" s="1607">
        <v>287270.7554957</v>
      </c>
      <c r="I60" s="1606">
        <v>-6.6472287025532539</v>
      </c>
      <c r="J60" s="1605">
        <v>48.365057230996399</v>
      </c>
      <c r="K60" s="1646"/>
      <c r="L60" s="1646"/>
      <c r="M60" s="1646"/>
      <c r="N60" s="1493"/>
      <c r="O60" s="1493"/>
      <c r="P60" s="1498"/>
      <c r="Q60" s="1498"/>
      <c r="R60" s="1493"/>
      <c r="S60" s="1491"/>
    </row>
    <row r="61" spans="1:19" ht="15" customHeight="1" thickTop="1">
      <c r="A61" s="1493"/>
      <c r="B61" s="2883" t="s">
        <v>1309</v>
      </c>
      <c r="C61" s="2884"/>
      <c r="D61" s="2884"/>
      <c r="E61" s="2884"/>
      <c r="F61" s="2884"/>
      <c r="G61" s="2884"/>
      <c r="H61" s="2884"/>
      <c r="I61" s="2884"/>
      <c r="J61" s="2884"/>
      <c r="K61" s="1646"/>
      <c r="L61" s="1646"/>
      <c r="M61" s="1646"/>
      <c r="N61" s="1493"/>
      <c r="O61" s="1493"/>
      <c r="P61" s="1548"/>
      <c r="Q61" s="1548"/>
      <c r="R61" s="1493"/>
      <c r="S61" s="1491"/>
    </row>
    <row r="62" spans="1:19" ht="15.75" customHeight="1">
      <c r="A62" s="1493"/>
      <c r="B62" s="1493"/>
      <c r="C62" s="1493"/>
      <c r="D62" s="1548"/>
      <c r="E62" s="1548"/>
      <c r="F62" s="1548"/>
      <c r="G62" s="1548"/>
      <c r="H62" s="1548"/>
      <c r="I62" s="1493"/>
      <c r="J62" s="1493"/>
      <c r="K62" s="1493"/>
      <c r="L62" s="1646"/>
      <c r="M62" s="1646"/>
      <c r="N62" s="1493"/>
      <c r="O62" s="1493"/>
      <c r="P62" s="1493"/>
      <c r="Q62" s="1493"/>
      <c r="R62" s="1493"/>
      <c r="S62" s="1491"/>
    </row>
    <row r="63" spans="1:19" ht="15.75" customHeight="1">
      <c r="A63" s="1493"/>
      <c r="B63" s="1493"/>
      <c r="C63" s="1493"/>
      <c r="D63" s="1551"/>
      <c r="E63" s="1551"/>
      <c r="F63" s="1551"/>
      <c r="G63" s="1551"/>
      <c r="H63" s="1551"/>
      <c r="I63" s="1551"/>
      <c r="J63" s="1551"/>
      <c r="K63" s="1493"/>
      <c r="L63" s="1493"/>
      <c r="M63" s="1493"/>
      <c r="N63" s="1493"/>
      <c r="O63" s="1493"/>
      <c r="P63" s="1493"/>
      <c r="Q63" s="1493"/>
      <c r="R63" s="1493"/>
      <c r="S63" s="1491"/>
    </row>
    <row r="64" spans="1:19" ht="15.75" customHeight="1">
      <c r="A64" s="1493"/>
      <c r="B64" s="1493"/>
      <c r="C64" s="1493"/>
      <c r="D64" s="1548"/>
      <c r="E64" s="1548"/>
      <c r="F64" s="1548"/>
      <c r="G64" s="1548"/>
      <c r="H64" s="1548"/>
      <c r="I64" s="1546"/>
      <c r="J64" s="1546"/>
      <c r="K64" s="1493"/>
      <c r="L64" s="1493"/>
      <c r="M64" s="1493"/>
      <c r="N64" s="1493"/>
      <c r="O64" s="1493"/>
      <c r="P64" s="1493"/>
      <c r="Q64" s="1493"/>
      <c r="R64" s="1493"/>
      <c r="S64" s="1491"/>
    </row>
    <row r="65" spans="1:19" ht="15.75" customHeight="1">
      <c r="A65" s="1493"/>
      <c r="B65" s="1493"/>
      <c r="C65" s="1548"/>
      <c r="D65" s="1547"/>
      <c r="E65" s="1547"/>
      <c r="F65" s="1547"/>
      <c r="G65" s="1547"/>
      <c r="H65" s="1547"/>
      <c r="I65" s="1493"/>
      <c r="J65" s="1493"/>
      <c r="K65" s="1493"/>
      <c r="L65" s="1493"/>
      <c r="M65" s="1493"/>
      <c r="N65" s="1493"/>
      <c r="O65" s="1493"/>
      <c r="P65" s="1493"/>
      <c r="Q65" s="1493"/>
      <c r="R65" s="1493"/>
      <c r="S65" s="1491"/>
    </row>
    <row r="66" spans="1:19" ht="15.75" customHeight="1">
      <c r="A66" s="1493"/>
      <c r="B66" s="1493"/>
      <c r="C66" s="1493"/>
      <c r="D66" s="1548"/>
      <c r="E66" s="1548"/>
      <c r="F66" s="1548"/>
      <c r="G66" s="1548"/>
      <c r="H66" s="1548"/>
      <c r="I66" s="1493"/>
      <c r="J66" s="1493"/>
      <c r="K66" s="1493"/>
      <c r="L66" s="1493"/>
      <c r="M66" s="1493"/>
      <c r="N66" s="1493"/>
      <c r="O66" s="1493"/>
      <c r="P66" s="1493"/>
      <c r="Q66" s="1493"/>
      <c r="R66" s="1493"/>
      <c r="S66" s="1491"/>
    </row>
    <row r="67" spans="1:19" ht="15.75" customHeight="1">
      <c r="A67" s="1493"/>
      <c r="B67" s="1493"/>
      <c r="C67" s="1493"/>
      <c r="D67" s="1547"/>
      <c r="E67" s="1547"/>
      <c r="F67" s="1547"/>
      <c r="G67" s="1547"/>
      <c r="H67" s="1547"/>
      <c r="I67" s="1493"/>
      <c r="J67" s="1493"/>
      <c r="K67" s="1493"/>
      <c r="L67" s="1493"/>
      <c r="M67" s="1493"/>
      <c r="N67" s="1493"/>
      <c r="O67" s="1493"/>
      <c r="P67" s="1493"/>
      <c r="Q67" s="1493"/>
      <c r="R67" s="1493"/>
      <c r="S67" s="1491"/>
    </row>
    <row r="68" spans="1:19" ht="15.75" customHeight="1">
      <c r="A68" s="1493"/>
      <c r="B68" s="1493"/>
      <c r="C68" s="1493"/>
      <c r="D68" s="1493"/>
      <c r="E68" s="1493"/>
      <c r="F68" s="1493"/>
      <c r="G68" s="1493"/>
      <c r="H68" s="1493"/>
      <c r="I68" s="1493"/>
      <c r="J68" s="1493"/>
      <c r="K68" s="1493"/>
      <c r="L68" s="1493"/>
      <c r="M68" s="1493"/>
      <c r="N68" s="1493"/>
      <c r="O68" s="1493"/>
      <c r="P68" s="1493"/>
      <c r="Q68" s="1493"/>
      <c r="R68" s="1493"/>
      <c r="S68" s="1491"/>
    </row>
    <row r="69" spans="1:19" ht="15.75" customHeight="1">
      <c r="A69" s="1493"/>
      <c r="B69" s="1493"/>
      <c r="C69" s="1493"/>
      <c r="D69" s="1493"/>
      <c r="E69" s="1493"/>
      <c r="F69" s="1493"/>
      <c r="G69" s="1493"/>
      <c r="H69" s="1493"/>
      <c r="I69" s="1493"/>
      <c r="J69" s="1493"/>
      <c r="K69" s="1493"/>
      <c r="L69" s="1493"/>
      <c r="M69" s="1493"/>
      <c r="N69" s="1493"/>
      <c r="O69" s="1493"/>
      <c r="P69" s="1493"/>
      <c r="Q69" s="1493"/>
      <c r="R69" s="1493"/>
      <c r="S69" s="1491"/>
    </row>
    <row r="70" spans="1:19" ht="15.75" customHeight="1">
      <c r="A70" s="1493"/>
      <c r="B70" s="1493"/>
      <c r="C70" s="1493"/>
      <c r="D70" s="1493"/>
      <c r="E70" s="1493"/>
      <c r="F70" s="1493"/>
      <c r="G70" s="1493"/>
      <c r="H70" s="1493"/>
      <c r="I70" s="1493"/>
      <c r="J70" s="1493"/>
      <c r="K70" s="1493"/>
      <c r="L70" s="1493"/>
      <c r="M70" s="1493"/>
      <c r="N70" s="1493"/>
      <c r="O70" s="1493"/>
      <c r="P70" s="1493"/>
      <c r="Q70" s="1493"/>
      <c r="R70" s="1493"/>
      <c r="S70" s="1491"/>
    </row>
    <row r="71" spans="1:19" ht="15.75" customHeight="1">
      <c r="A71" s="1493"/>
      <c r="B71" s="1493"/>
      <c r="C71" s="1493"/>
      <c r="D71" s="1493"/>
      <c r="E71" s="1493"/>
      <c r="F71" s="1493"/>
      <c r="G71" s="1493"/>
      <c r="H71" s="1493"/>
      <c r="I71" s="1493"/>
      <c r="J71" s="1493"/>
      <c r="K71" s="1493"/>
      <c r="L71" s="1493"/>
      <c r="M71" s="1493"/>
      <c r="N71" s="1493"/>
      <c r="O71" s="1493"/>
      <c r="P71" s="1493"/>
      <c r="Q71" s="1493"/>
      <c r="R71" s="1493"/>
      <c r="S71" s="1491"/>
    </row>
    <row r="72" spans="1:19" ht="15.75" customHeight="1">
      <c r="A72" s="1493"/>
      <c r="B72" s="1493"/>
      <c r="C72" s="1493"/>
      <c r="D72" s="1493"/>
      <c r="E72" s="1493"/>
      <c r="F72" s="1493"/>
      <c r="G72" s="1493"/>
      <c r="H72" s="1493"/>
      <c r="I72" s="1493"/>
      <c r="J72" s="1493"/>
      <c r="K72" s="1493"/>
      <c r="L72" s="1493"/>
      <c r="M72" s="1493"/>
      <c r="N72" s="1493"/>
      <c r="O72" s="1493"/>
      <c r="P72" s="1493"/>
      <c r="Q72" s="1493"/>
      <c r="R72" s="1493"/>
      <c r="S72" s="1491"/>
    </row>
    <row r="73" spans="1:19" ht="15.75" customHeight="1">
      <c r="A73" s="1493"/>
      <c r="B73" s="1493"/>
      <c r="C73" s="1493"/>
      <c r="D73" s="1493"/>
      <c r="E73" s="1493"/>
      <c r="F73" s="1493"/>
      <c r="G73" s="1493"/>
      <c r="H73" s="1493"/>
      <c r="I73" s="1493"/>
      <c r="J73" s="1493"/>
      <c r="K73" s="1493"/>
      <c r="L73" s="1493"/>
      <c r="M73" s="1493"/>
      <c r="N73" s="1493"/>
      <c r="O73" s="1493"/>
      <c r="P73" s="1493"/>
      <c r="Q73" s="1493"/>
      <c r="R73" s="1493"/>
      <c r="S73" s="1491"/>
    </row>
    <row r="74" spans="1:19" ht="15.75" customHeight="1">
      <c r="A74" s="1493"/>
      <c r="B74" s="1493"/>
      <c r="C74" s="1493"/>
      <c r="D74" s="1493"/>
      <c r="E74" s="1493"/>
      <c r="F74" s="1493"/>
      <c r="G74" s="1493"/>
      <c r="H74" s="1493"/>
      <c r="I74" s="1493"/>
      <c r="J74" s="1493"/>
      <c r="K74" s="1493"/>
      <c r="L74" s="1493"/>
      <c r="M74" s="1493"/>
      <c r="N74" s="1493"/>
      <c r="O74" s="1493"/>
      <c r="P74" s="1493"/>
      <c r="Q74" s="1493"/>
      <c r="R74" s="1493"/>
      <c r="S74" s="1491"/>
    </row>
    <row r="75" spans="1:19" ht="15.75" customHeight="1">
      <c r="A75" s="1493"/>
      <c r="B75" s="1493"/>
      <c r="C75" s="1493"/>
      <c r="D75" s="1493"/>
      <c r="E75" s="1493"/>
      <c r="F75" s="1493"/>
      <c r="G75" s="1493"/>
      <c r="H75" s="1493"/>
      <c r="I75" s="1493"/>
      <c r="J75" s="1493"/>
      <c r="K75" s="1493"/>
      <c r="L75" s="1493"/>
      <c r="M75" s="1493"/>
      <c r="N75" s="1493"/>
      <c r="O75" s="1493"/>
      <c r="P75" s="1493"/>
      <c r="Q75" s="1493"/>
      <c r="R75" s="1493"/>
      <c r="S75" s="1491"/>
    </row>
    <row r="76" spans="1:19" ht="15.75" customHeight="1">
      <c r="A76" s="1493"/>
      <c r="B76" s="1493"/>
      <c r="C76" s="1493"/>
      <c r="D76" s="1493"/>
      <c r="E76" s="1493"/>
      <c r="F76" s="1493"/>
      <c r="G76" s="1493"/>
      <c r="H76" s="1493"/>
      <c r="I76" s="1493"/>
      <c r="J76" s="1493"/>
      <c r="K76" s="1493"/>
      <c r="L76" s="1493"/>
      <c r="M76" s="1493"/>
      <c r="N76" s="1493"/>
      <c r="O76" s="1493"/>
      <c r="P76" s="1493"/>
      <c r="Q76" s="1493"/>
      <c r="R76" s="1493"/>
      <c r="S76" s="1491"/>
    </row>
    <row r="77" spans="1:19" ht="15.75" customHeight="1">
      <c r="A77" s="1493"/>
      <c r="B77" s="1493"/>
      <c r="C77" s="1493"/>
      <c r="D77" s="1493"/>
      <c r="E77" s="1493"/>
      <c r="F77" s="1493"/>
      <c r="G77" s="1493"/>
      <c r="H77" s="1493"/>
      <c r="I77" s="1493"/>
      <c r="J77" s="1493"/>
      <c r="K77" s="1493"/>
      <c r="L77" s="1493"/>
      <c r="M77" s="1493"/>
      <c r="N77" s="1493"/>
      <c r="O77" s="1493"/>
      <c r="P77" s="1493"/>
      <c r="Q77" s="1493"/>
      <c r="R77" s="1493"/>
      <c r="S77" s="1491"/>
    </row>
    <row r="78" spans="1:19" ht="15.75" customHeight="1">
      <c r="A78" s="1493"/>
      <c r="B78" s="1493"/>
      <c r="C78" s="1493"/>
      <c r="D78" s="1493"/>
      <c r="E78" s="1493"/>
      <c r="F78" s="1493"/>
      <c r="G78" s="1493"/>
      <c r="H78" s="1493"/>
      <c r="I78" s="1493"/>
      <c r="J78" s="1493"/>
      <c r="K78" s="1493"/>
      <c r="L78" s="1493"/>
      <c r="M78" s="1493"/>
      <c r="N78" s="1493"/>
      <c r="O78" s="1493"/>
      <c r="P78" s="1493"/>
      <c r="Q78" s="1493"/>
      <c r="R78" s="1493"/>
      <c r="S78" s="1491"/>
    </row>
    <row r="79" spans="1:19" ht="15.75" customHeight="1">
      <c r="A79" s="1493"/>
      <c r="B79" s="1493"/>
      <c r="C79" s="1493"/>
      <c r="D79" s="1493"/>
      <c r="E79" s="1493"/>
      <c r="F79" s="1493"/>
      <c r="G79" s="1493"/>
      <c r="H79" s="1493"/>
      <c r="I79" s="1493"/>
      <c r="J79" s="1493"/>
      <c r="K79" s="1493"/>
      <c r="L79" s="1493"/>
      <c r="M79" s="1493"/>
      <c r="N79" s="1493"/>
      <c r="O79" s="1493"/>
      <c r="P79" s="1493"/>
      <c r="Q79" s="1493"/>
      <c r="R79" s="1493"/>
      <c r="S79" s="1491"/>
    </row>
    <row r="80" spans="1:19" ht="15.75" customHeight="1">
      <c r="A80" s="1493"/>
      <c r="B80" s="1493"/>
      <c r="C80" s="1493"/>
      <c r="D80" s="1493"/>
      <c r="E80" s="1493"/>
      <c r="F80" s="1493"/>
      <c r="G80" s="1493"/>
      <c r="H80" s="1493"/>
      <c r="I80" s="1493"/>
      <c r="J80" s="1493"/>
      <c r="K80" s="1493"/>
      <c r="L80" s="1493"/>
      <c r="M80" s="1493"/>
      <c r="N80" s="1493"/>
      <c r="O80" s="1493"/>
      <c r="P80" s="1493"/>
      <c r="Q80" s="1493"/>
      <c r="R80" s="1493"/>
      <c r="S80" s="1491"/>
    </row>
    <row r="81" spans="1:19" ht="15.75" customHeight="1">
      <c r="A81" s="1493"/>
      <c r="B81" s="1493"/>
      <c r="C81" s="1493"/>
      <c r="D81" s="1493"/>
      <c r="E81" s="1493"/>
      <c r="F81" s="1493"/>
      <c r="G81" s="1493"/>
      <c r="H81" s="1493"/>
      <c r="I81" s="1493"/>
      <c r="J81" s="1493"/>
      <c r="K81" s="1493"/>
      <c r="L81" s="1493"/>
      <c r="M81" s="1493"/>
      <c r="N81" s="1493"/>
      <c r="O81" s="1493"/>
      <c r="P81" s="1493"/>
      <c r="Q81" s="1493"/>
      <c r="R81" s="1493"/>
      <c r="S81" s="1491"/>
    </row>
    <row r="82" spans="1:19" ht="15.75" customHeight="1">
      <c r="A82" s="1493"/>
      <c r="B82" s="1493"/>
      <c r="C82" s="1493"/>
      <c r="D82" s="1493"/>
      <c r="E82" s="1493"/>
      <c r="F82" s="1493"/>
      <c r="G82" s="1493"/>
      <c r="H82" s="1493"/>
      <c r="I82" s="1493"/>
      <c r="J82" s="1493"/>
      <c r="K82" s="1493"/>
      <c r="L82" s="1493"/>
      <c r="M82" s="1493"/>
      <c r="N82" s="1493"/>
      <c r="O82" s="1493"/>
      <c r="P82" s="1493"/>
      <c r="Q82" s="1493"/>
      <c r="R82" s="1493"/>
      <c r="S82" s="1491"/>
    </row>
    <row r="83" spans="1:19" ht="15.75" customHeight="1">
      <c r="A83" s="1493"/>
      <c r="B83" s="1493"/>
      <c r="C83" s="1493"/>
      <c r="D83" s="1493"/>
      <c r="E83" s="1493"/>
      <c r="F83" s="1493"/>
      <c r="G83" s="1493"/>
      <c r="H83" s="1493"/>
      <c r="I83" s="1493"/>
      <c r="J83" s="1493"/>
      <c r="K83" s="1493"/>
      <c r="L83" s="1493"/>
      <c r="M83" s="1493"/>
      <c r="N83" s="1493"/>
      <c r="O83" s="1493"/>
      <c r="P83" s="1493"/>
      <c r="Q83" s="1493"/>
      <c r="R83" s="1493"/>
      <c r="S83" s="1491"/>
    </row>
    <row r="84" spans="1:19" ht="15.75" customHeight="1">
      <c r="A84" s="1493"/>
      <c r="B84" s="1493"/>
      <c r="C84" s="1493"/>
      <c r="D84" s="1493"/>
      <c r="E84" s="1493"/>
      <c r="F84" s="1493"/>
      <c r="G84" s="1493"/>
      <c r="H84" s="1493"/>
      <c r="I84" s="1493"/>
      <c r="J84" s="1493"/>
      <c r="K84" s="1493"/>
      <c r="L84" s="1493"/>
      <c r="M84" s="1493"/>
      <c r="N84" s="1493"/>
      <c r="O84" s="1493"/>
      <c r="P84" s="1493"/>
      <c r="Q84" s="1493"/>
      <c r="R84" s="1493"/>
      <c r="S84" s="1491"/>
    </row>
    <row r="85" spans="1:19" ht="15.75" customHeight="1">
      <c r="A85" s="1493"/>
      <c r="B85" s="1493"/>
      <c r="C85" s="1493"/>
      <c r="D85" s="1493"/>
      <c r="E85" s="1493"/>
      <c r="F85" s="1493"/>
      <c r="G85" s="1493"/>
      <c r="H85" s="1493"/>
      <c r="I85" s="1493"/>
      <c r="J85" s="1493"/>
      <c r="K85" s="1493"/>
      <c r="L85" s="1493"/>
      <c r="M85" s="1493"/>
      <c r="N85" s="1493"/>
      <c r="O85" s="1493"/>
      <c r="P85" s="1493"/>
      <c r="Q85" s="1493"/>
      <c r="R85" s="1493"/>
      <c r="S85" s="1491"/>
    </row>
    <row r="86" spans="1:19" ht="15.75" customHeight="1">
      <c r="A86" s="1493"/>
      <c r="B86" s="1493"/>
      <c r="C86" s="1493"/>
      <c r="D86" s="1493"/>
      <c r="E86" s="1493"/>
      <c r="F86" s="1493"/>
      <c r="G86" s="1493"/>
      <c r="H86" s="1493"/>
      <c r="I86" s="1493"/>
      <c r="J86" s="1493"/>
      <c r="K86" s="1493"/>
      <c r="L86" s="1493"/>
      <c r="M86" s="1493"/>
      <c r="N86" s="1493"/>
      <c r="O86" s="1493"/>
      <c r="P86" s="1493"/>
      <c r="Q86" s="1493"/>
      <c r="R86" s="1493"/>
      <c r="S86" s="1491"/>
    </row>
    <row r="87" spans="1:19" ht="15.75" customHeight="1">
      <c r="A87" s="1493"/>
      <c r="B87" s="1493"/>
      <c r="C87" s="1493"/>
      <c r="D87" s="1493"/>
      <c r="E87" s="1493"/>
      <c r="F87" s="1493"/>
      <c r="G87" s="1493"/>
      <c r="H87" s="1493"/>
      <c r="I87" s="1493"/>
      <c r="J87" s="1493"/>
      <c r="K87" s="1493"/>
      <c r="L87" s="1493"/>
      <c r="M87" s="1493"/>
      <c r="N87" s="1493"/>
      <c r="O87" s="1493"/>
      <c r="P87" s="1493"/>
      <c r="Q87" s="1493"/>
      <c r="R87" s="1493"/>
      <c r="S87" s="1491"/>
    </row>
    <row r="88" spans="1:19" ht="15.75" customHeight="1">
      <c r="A88" s="1493"/>
      <c r="B88" s="1493"/>
      <c r="C88" s="1493"/>
      <c r="D88" s="1493"/>
      <c r="E88" s="1493"/>
      <c r="F88" s="1493"/>
      <c r="G88" s="1493"/>
      <c r="H88" s="1493"/>
      <c r="I88" s="1493"/>
      <c r="J88" s="1493"/>
      <c r="K88" s="1493"/>
      <c r="L88" s="1493"/>
      <c r="M88" s="1493"/>
      <c r="N88" s="1493"/>
      <c r="O88" s="1493"/>
      <c r="P88" s="1493"/>
      <c r="Q88" s="1493"/>
      <c r="R88" s="1493"/>
      <c r="S88" s="1491"/>
    </row>
    <row r="89" spans="1:19" ht="15.75" customHeight="1">
      <c r="A89" s="1493"/>
      <c r="B89" s="1493"/>
      <c r="C89" s="1493"/>
      <c r="D89" s="1493"/>
      <c r="E89" s="1493"/>
      <c r="F89" s="1493"/>
      <c r="G89" s="1493"/>
      <c r="H89" s="1493"/>
      <c r="I89" s="1493"/>
      <c r="J89" s="1493"/>
      <c r="K89" s="1493"/>
      <c r="L89" s="1493"/>
      <c r="M89" s="1493"/>
      <c r="N89" s="1493"/>
      <c r="O89" s="1493"/>
      <c r="P89" s="1493"/>
      <c r="Q89" s="1493"/>
      <c r="R89" s="1493"/>
      <c r="S89" s="1491"/>
    </row>
    <row r="90" spans="1:19" ht="15.75" customHeight="1">
      <c r="A90" s="1493"/>
      <c r="B90" s="1493"/>
      <c r="C90" s="1493"/>
      <c r="D90" s="1493"/>
      <c r="E90" s="1493"/>
      <c r="F90" s="1493"/>
      <c r="G90" s="1493"/>
      <c r="H90" s="1493"/>
      <c r="I90" s="1493"/>
      <c r="J90" s="1493"/>
      <c r="K90" s="1493"/>
      <c r="L90" s="1493"/>
      <c r="M90" s="1493"/>
      <c r="N90" s="1493"/>
      <c r="O90" s="1493"/>
      <c r="P90" s="1493"/>
      <c r="Q90" s="1493"/>
      <c r="R90" s="1493"/>
      <c r="S90" s="1491"/>
    </row>
    <row r="91" spans="1:19" ht="15.75" customHeight="1">
      <c r="A91" s="1493"/>
      <c r="B91" s="1493"/>
      <c r="C91" s="1493"/>
      <c r="D91" s="1493"/>
      <c r="E91" s="1493"/>
      <c r="F91" s="1493"/>
      <c r="G91" s="1493"/>
      <c r="H91" s="1493"/>
      <c r="I91" s="1493"/>
      <c r="J91" s="1493"/>
      <c r="K91" s="1493"/>
      <c r="L91" s="1493"/>
      <c r="M91" s="1493"/>
      <c r="N91" s="1493"/>
      <c r="O91" s="1493"/>
      <c r="P91" s="1493"/>
      <c r="Q91" s="1493"/>
      <c r="R91" s="1493"/>
      <c r="S91" s="1491"/>
    </row>
    <row r="92" spans="1:19" ht="15.75" customHeight="1">
      <c r="A92" s="1493"/>
      <c r="B92" s="1493"/>
      <c r="C92" s="1493"/>
      <c r="D92" s="1493"/>
      <c r="E92" s="1493"/>
      <c r="F92" s="1493"/>
      <c r="G92" s="1493"/>
      <c r="H92" s="1493"/>
      <c r="I92" s="1493"/>
      <c r="J92" s="1493"/>
      <c r="K92" s="1493"/>
      <c r="L92" s="1493"/>
      <c r="M92" s="1493"/>
      <c r="N92" s="1493"/>
      <c r="O92" s="1493"/>
      <c r="P92" s="1493"/>
      <c r="Q92" s="1493"/>
      <c r="R92" s="1493"/>
      <c r="S92" s="1491"/>
    </row>
    <row r="93" spans="1:19" ht="15.75" customHeight="1">
      <c r="A93" s="1493"/>
      <c r="B93" s="1493"/>
      <c r="C93" s="1493"/>
      <c r="D93" s="1493"/>
      <c r="E93" s="1493"/>
      <c r="F93" s="1493"/>
      <c r="G93" s="1493"/>
      <c r="H93" s="1493"/>
      <c r="I93" s="1493"/>
      <c r="J93" s="1493"/>
      <c r="K93" s="1493"/>
      <c r="L93" s="1493"/>
      <c r="M93" s="1493"/>
      <c r="N93" s="1493"/>
      <c r="O93" s="1493"/>
      <c r="P93" s="1493"/>
      <c r="Q93" s="1493"/>
      <c r="R93" s="1493"/>
      <c r="S93" s="1491"/>
    </row>
    <row r="94" spans="1:19" ht="15.75" customHeight="1">
      <c r="A94" s="1493"/>
      <c r="B94" s="1493"/>
      <c r="C94" s="1493"/>
      <c r="D94" s="1493"/>
      <c r="E94" s="1493"/>
      <c r="F94" s="1493"/>
      <c r="G94" s="1493"/>
      <c r="H94" s="1493"/>
      <c r="I94" s="1493"/>
      <c r="J94" s="1493"/>
      <c r="K94" s="1493"/>
      <c r="L94" s="1493"/>
      <c r="M94" s="1493"/>
      <c r="N94" s="1493"/>
      <c r="O94" s="1493"/>
      <c r="P94" s="1493"/>
      <c r="Q94" s="1493"/>
      <c r="R94" s="1493"/>
      <c r="S94" s="1491"/>
    </row>
    <row r="95" spans="1:19" ht="15.75" customHeight="1">
      <c r="A95" s="1493"/>
      <c r="B95" s="1493"/>
      <c r="C95" s="1493"/>
      <c r="D95" s="1493"/>
      <c r="E95" s="1493"/>
      <c r="F95" s="1493"/>
      <c r="G95" s="1493"/>
      <c r="H95" s="1493"/>
      <c r="I95" s="1493"/>
      <c r="J95" s="1493"/>
      <c r="K95" s="1493"/>
      <c r="L95" s="1493"/>
      <c r="M95" s="1493"/>
      <c r="N95" s="1493"/>
      <c r="O95" s="1493"/>
      <c r="P95" s="1493"/>
      <c r="Q95" s="1493"/>
      <c r="R95" s="1493"/>
      <c r="S95" s="1491"/>
    </row>
    <row r="96" spans="1:19" ht="15.75" customHeight="1">
      <c r="A96" s="1493"/>
      <c r="B96" s="1493"/>
      <c r="C96" s="1493"/>
      <c r="D96" s="1493"/>
      <c r="E96" s="1493"/>
      <c r="F96" s="1493"/>
      <c r="G96" s="1493"/>
      <c r="H96" s="1493"/>
      <c r="I96" s="1493"/>
      <c r="J96" s="1493"/>
      <c r="K96" s="1493"/>
      <c r="L96" s="1493"/>
      <c r="M96" s="1493"/>
      <c r="N96" s="1493"/>
      <c r="O96" s="1493"/>
      <c r="P96" s="1493"/>
      <c r="Q96" s="1493"/>
      <c r="R96" s="1493"/>
      <c r="S96" s="1491"/>
    </row>
    <row r="97" spans="1:19" ht="15.75" customHeight="1">
      <c r="A97" s="1493"/>
      <c r="B97" s="1493"/>
      <c r="C97" s="1493"/>
      <c r="D97" s="1493"/>
      <c r="E97" s="1493"/>
      <c r="F97" s="1493"/>
      <c r="G97" s="1493"/>
      <c r="H97" s="1493"/>
      <c r="I97" s="1493"/>
      <c r="J97" s="1493"/>
      <c r="K97" s="1493"/>
      <c r="L97" s="1493"/>
      <c r="M97" s="1493"/>
      <c r="N97" s="1493"/>
      <c r="O97" s="1493"/>
      <c r="P97" s="1493"/>
      <c r="Q97" s="1493"/>
      <c r="R97" s="1493"/>
      <c r="S97" s="1491"/>
    </row>
    <row r="98" spans="1:19" ht="15.75" customHeight="1">
      <c r="A98" s="1493"/>
      <c r="B98" s="1493"/>
      <c r="C98" s="1493"/>
      <c r="D98" s="1493"/>
      <c r="E98" s="1493"/>
      <c r="F98" s="1493"/>
      <c r="G98" s="1493"/>
      <c r="H98" s="1493"/>
      <c r="I98" s="1493"/>
      <c r="J98" s="1493"/>
      <c r="K98" s="1493"/>
      <c r="L98" s="1493"/>
      <c r="M98" s="1493"/>
      <c r="N98" s="1493"/>
      <c r="O98" s="1493"/>
      <c r="P98" s="1493"/>
      <c r="Q98" s="1493"/>
      <c r="R98" s="1493"/>
      <c r="S98" s="1491"/>
    </row>
    <row r="99" spans="1:19" ht="15.75" customHeight="1">
      <c r="A99" s="1493"/>
      <c r="B99" s="1493"/>
      <c r="C99" s="1493"/>
      <c r="D99" s="1493"/>
      <c r="E99" s="1493"/>
      <c r="F99" s="1493"/>
      <c r="G99" s="1493"/>
      <c r="H99" s="1493"/>
      <c r="I99" s="1493"/>
      <c r="J99" s="1493"/>
      <c r="K99" s="1493"/>
      <c r="L99" s="1493"/>
      <c r="M99" s="1493"/>
      <c r="N99" s="1493"/>
      <c r="O99" s="1493"/>
      <c r="P99" s="1493"/>
      <c r="Q99" s="1493"/>
      <c r="R99" s="1493"/>
      <c r="S99" s="1491"/>
    </row>
    <row r="100" spans="1:19" ht="15.75" customHeight="1">
      <c r="A100" s="1493"/>
      <c r="B100" s="1493"/>
      <c r="C100" s="1493"/>
      <c r="D100" s="1493"/>
      <c r="E100" s="1493"/>
      <c r="F100" s="1493"/>
      <c r="G100" s="1493"/>
      <c r="H100" s="1493"/>
      <c r="I100" s="1493"/>
      <c r="J100" s="1493"/>
      <c r="K100" s="1493"/>
      <c r="L100" s="1493"/>
      <c r="M100" s="1493"/>
      <c r="N100" s="1493"/>
      <c r="O100" s="1493"/>
      <c r="P100" s="1493"/>
      <c r="Q100" s="1493"/>
      <c r="R100" s="1493"/>
      <c r="S100" s="1491"/>
    </row>
    <row r="101" spans="1:19" ht="15.75" customHeight="1">
      <c r="A101" s="1493"/>
      <c r="B101" s="1493"/>
      <c r="C101" s="1493"/>
      <c r="D101" s="1493"/>
      <c r="E101" s="1493"/>
      <c r="F101" s="1493"/>
      <c r="G101" s="1493"/>
      <c r="H101" s="1493"/>
      <c r="I101" s="1493"/>
      <c r="J101" s="1493"/>
      <c r="K101" s="1493"/>
      <c r="L101" s="1493"/>
      <c r="M101" s="1493"/>
      <c r="N101" s="1493"/>
      <c r="O101" s="1493"/>
      <c r="P101" s="1493"/>
      <c r="Q101" s="1493"/>
      <c r="R101" s="1493"/>
      <c r="S101" s="1491"/>
    </row>
    <row r="102" spans="1:19" ht="15.75" customHeight="1">
      <c r="A102" s="1493"/>
      <c r="B102" s="1493"/>
      <c r="C102" s="1493"/>
      <c r="D102" s="1493"/>
      <c r="E102" s="1493"/>
      <c r="F102" s="1493"/>
      <c r="G102" s="1493"/>
      <c r="H102" s="1493"/>
      <c r="I102" s="1493"/>
      <c r="J102" s="1493"/>
      <c r="K102" s="1493"/>
      <c r="L102" s="1493"/>
      <c r="M102" s="1493"/>
      <c r="N102" s="1493"/>
      <c r="O102" s="1493"/>
      <c r="P102" s="1493"/>
      <c r="Q102" s="1493"/>
      <c r="R102" s="1493"/>
      <c r="S102" s="1491"/>
    </row>
    <row r="103" spans="1:19" ht="15.75" customHeight="1">
      <c r="A103" s="1493"/>
      <c r="B103" s="1493"/>
      <c r="C103" s="1493"/>
      <c r="D103" s="1493"/>
      <c r="E103" s="1493"/>
      <c r="F103" s="1493"/>
      <c r="G103" s="1493"/>
      <c r="H103" s="1493"/>
      <c r="I103" s="1493"/>
      <c r="J103" s="1493"/>
      <c r="K103" s="1493"/>
      <c r="L103" s="1493"/>
      <c r="M103" s="1493"/>
      <c r="N103" s="1493"/>
      <c r="O103" s="1493"/>
      <c r="P103" s="1493"/>
      <c r="Q103" s="1493"/>
      <c r="R103" s="1493"/>
      <c r="S103" s="1491"/>
    </row>
    <row r="104" spans="1:19" ht="15.75" customHeight="1">
      <c r="A104" s="1493"/>
      <c r="B104" s="1493"/>
      <c r="C104" s="1493"/>
      <c r="D104" s="1493"/>
      <c r="E104" s="1493"/>
      <c r="F104" s="1493"/>
      <c r="G104" s="1493"/>
      <c r="H104" s="1493"/>
      <c r="I104" s="1493"/>
      <c r="J104" s="1493"/>
      <c r="K104" s="1493"/>
      <c r="L104" s="1493"/>
      <c r="M104" s="1493"/>
      <c r="N104" s="1493"/>
      <c r="O104" s="1493"/>
      <c r="P104" s="1493"/>
      <c r="Q104" s="1493"/>
      <c r="R104" s="1493"/>
      <c r="S104" s="1491"/>
    </row>
    <row r="105" spans="1:19" ht="15.75" customHeight="1">
      <c r="A105" s="1493"/>
      <c r="B105" s="1493"/>
      <c r="C105" s="1493"/>
      <c r="D105" s="1493"/>
      <c r="E105" s="1493"/>
      <c r="F105" s="1493"/>
      <c r="G105" s="1493"/>
      <c r="H105" s="1493"/>
      <c r="I105" s="1493"/>
      <c r="J105" s="1493"/>
      <c r="K105" s="1493"/>
      <c r="L105" s="1493"/>
      <c r="M105" s="1493"/>
      <c r="N105" s="1493"/>
      <c r="O105" s="1493"/>
      <c r="P105" s="1493"/>
      <c r="Q105" s="1493"/>
      <c r="R105" s="1493"/>
      <c r="S105" s="1491"/>
    </row>
    <row r="106" spans="1:19" ht="15.75" customHeight="1">
      <c r="A106" s="1493"/>
      <c r="B106" s="1493"/>
      <c r="C106" s="1493"/>
      <c r="D106" s="1493"/>
      <c r="E106" s="1493"/>
      <c r="F106" s="1493"/>
      <c r="G106" s="1493"/>
      <c r="H106" s="1493"/>
      <c r="I106" s="1493"/>
      <c r="J106" s="1493"/>
      <c r="K106" s="1493"/>
      <c r="L106" s="1493"/>
      <c r="M106" s="1493"/>
      <c r="N106" s="1493"/>
      <c r="O106" s="1493"/>
      <c r="P106" s="1493"/>
      <c r="Q106" s="1493"/>
      <c r="R106" s="1493"/>
      <c r="S106" s="1491"/>
    </row>
    <row r="107" spans="1:19" ht="15.75" customHeight="1">
      <c r="A107" s="1493"/>
      <c r="B107" s="1493"/>
      <c r="C107" s="1493"/>
      <c r="D107" s="1493"/>
      <c r="E107" s="1493"/>
      <c r="F107" s="1493"/>
      <c r="G107" s="1493"/>
      <c r="H107" s="1493"/>
      <c r="I107" s="1493"/>
      <c r="J107" s="1493"/>
      <c r="K107" s="1493"/>
      <c r="L107" s="1493"/>
      <c r="M107" s="1493"/>
      <c r="N107" s="1493"/>
      <c r="O107" s="1493"/>
      <c r="P107" s="1493"/>
      <c r="Q107" s="1493"/>
      <c r="R107" s="1493"/>
      <c r="S107" s="1491"/>
    </row>
    <row r="108" spans="1:19" ht="15.75" customHeight="1">
      <c r="A108" s="1493"/>
      <c r="B108" s="1493"/>
      <c r="C108" s="1493"/>
      <c r="D108" s="1493"/>
      <c r="E108" s="1493"/>
      <c r="F108" s="1493"/>
      <c r="G108" s="1493"/>
      <c r="H108" s="1493"/>
      <c r="I108" s="1493"/>
      <c r="J108" s="1493"/>
      <c r="K108" s="1493"/>
      <c r="L108" s="1493"/>
      <c r="M108" s="1493"/>
      <c r="N108" s="1493"/>
      <c r="O108" s="1493"/>
      <c r="P108" s="1493"/>
      <c r="Q108" s="1493"/>
      <c r="R108" s="1493"/>
      <c r="S108" s="1491"/>
    </row>
    <row r="109" spans="1:19" ht="15.75" customHeight="1">
      <c r="A109" s="1493"/>
      <c r="B109" s="1493"/>
      <c r="C109" s="1493"/>
      <c r="D109" s="1493"/>
      <c r="E109" s="1493"/>
      <c r="F109" s="1493"/>
      <c r="G109" s="1493"/>
      <c r="H109" s="1493"/>
      <c r="I109" s="1493"/>
      <c r="J109" s="1493"/>
      <c r="K109" s="1493"/>
      <c r="L109" s="1493"/>
      <c r="M109" s="1493"/>
      <c r="N109" s="1493"/>
      <c r="O109" s="1493"/>
      <c r="P109" s="1493"/>
      <c r="Q109" s="1493"/>
      <c r="R109" s="1493"/>
      <c r="S109" s="1491"/>
    </row>
    <row r="110" spans="1:19" ht="15.75" customHeight="1">
      <c r="A110" s="1493"/>
      <c r="B110" s="1493"/>
      <c r="C110" s="1493"/>
      <c r="D110" s="1493"/>
      <c r="E110" s="1493"/>
      <c r="F110" s="1493"/>
      <c r="G110" s="1493"/>
      <c r="H110" s="1493"/>
      <c r="I110" s="1493"/>
      <c r="J110" s="1493"/>
      <c r="K110" s="1493"/>
      <c r="L110" s="1493"/>
      <c r="M110" s="1493"/>
      <c r="N110" s="1493"/>
      <c r="O110" s="1493"/>
      <c r="P110" s="1493"/>
      <c r="Q110" s="1493"/>
      <c r="R110" s="1493"/>
      <c r="S110" s="1491"/>
    </row>
    <row r="111" spans="1:19" ht="15.75" customHeight="1">
      <c r="A111" s="1493"/>
      <c r="B111" s="1493"/>
      <c r="C111" s="1493"/>
      <c r="D111" s="1493"/>
      <c r="E111" s="1493"/>
      <c r="F111" s="1493"/>
      <c r="G111" s="1493"/>
      <c r="H111" s="1493"/>
      <c r="I111" s="1493"/>
      <c r="J111" s="1493"/>
      <c r="K111" s="1493"/>
      <c r="L111" s="1493"/>
      <c r="M111" s="1493"/>
      <c r="N111" s="1493"/>
      <c r="O111" s="1493"/>
      <c r="P111" s="1493"/>
      <c r="Q111" s="1493"/>
      <c r="R111" s="1493"/>
      <c r="S111" s="1491"/>
    </row>
    <row r="112" spans="1:19" ht="15.75" customHeight="1">
      <c r="A112" s="1493"/>
      <c r="B112" s="1493"/>
      <c r="C112" s="1493"/>
      <c r="D112" s="1493"/>
      <c r="E112" s="1493"/>
      <c r="F112" s="1493"/>
      <c r="G112" s="1493"/>
      <c r="H112" s="1493"/>
      <c r="I112" s="1493"/>
      <c r="J112" s="1493"/>
      <c r="K112" s="1493"/>
      <c r="L112" s="1493"/>
      <c r="M112" s="1493"/>
      <c r="N112" s="1493"/>
      <c r="O112" s="1493"/>
      <c r="P112" s="1493"/>
      <c r="Q112" s="1493"/>
      <c r="R112" s="1493"/>
      <c r="S112" s="1491"/>
    </row>
    <row r="113" spans="1:19" ht="15.75" customHeight="1">
      <c r="A113" s="1493"/>
      <c r="B113" s="1493"/>
      <c r="C113" s="1493"/>
      <c r="D113" s="1493"/>
      <c r="E113" s="1493"/>
      <c r="F113" s="1493"/>
      <c r="G113" s="1493"/>
      <c r="H113" s="1493"/>
      <c r="I113" s="1493"/>
      <c r="J113" s="1493"/>
      <c r="K113" s="1493"/>
      <c r="L113" s="1493"/>
      <c r="M113" s="1493"/>
      <c r="N113" s="1493"/>
      <c r="O113" s="1493"/>
      <c r="P113" s="1493"/>
      <c r="Q113" s="1493"/>
      <c r="R113" s="1493"/>
      <c r="S113" s="1491"/>
    </row>
    <row r="114" spans="1:19" ht="15.75" customHeight="1">
      <c r="A114" s="1493"/>
      <c r="B114" s="1493"/>
      <c r="C114" s="1493"/>
      <c r="D114" s="1493"/>
      <c r="E114" s="1493"/>
      <c r="F114" s="1493"/>
      <c r="G114" s="1493"/>
      <c r="H114" s="1493"/>
      <c r="I114" s="1493"/>
      <c r="J114" s="1493"/>
      <c r="K114" s="1493"/>
      <c r="L114" s="1493"/>
      <c r="M114" s="1493"/>
      <c r="N114" s="1493"/>
      <c r="O114" s="1493"/>
      <c r="P114" s="1493"/>
      <c r="Q114" s="1493"/>
      <c r="R114" s="1493"/>
      <c r="S114" s="1491"/>
    </row>
    <row r="115" spans="1:19" ht="15.75" customHeight="1">
      <c r="A115" s="1493"/>
      <c r="B115" s="1493"/>
      <c r="C115" s="1493"/>
      <c r="D115" s="1493"/>
      <c r="E115" s="1493"/>
      <c r="F115" s="1493"/>
      <c r="G115" s="1493"/>
      <c r="H115" s="1493"/>
      <c r="I115" s="1493"/>
      <c r="J115" s="1493"/>
      <c r="K115" s="1493"/>
      <c r="L115" s="1493"/>
      <c r="M115" s="1493"/>
      <c r="N115" s="1493"/>
      <c r="O115" s="1493"/>
      <c r="P115" s="1493"/>
      <c r="Q115" s="1493"/>
      <c r="R115" s="1493"/>
      <c r="S115" s="1491"/>
    </row>
    <row r="116" spans="1:19" ht="15.75" customHeight="1">
      <c r="A116" s="1493"/>
      <c r="B116" s="1493"/>
      <c r="C116" s="1493"/>
      <c r="D116" s="1493"/>
      <c r="E116" s="1493"/>
      <c r="F116" s="1493"/>
      <c r="G116" s="1493"/>
      <c r="H116" s="1493"/>
      <c r="I116" s="1493"/>
      <c r="J116" s="1493"/>
      <c r="K116" s="1493"/>
      <c r="L116" s="1493"/>
      <c r="M116" s="1493"/>
      <c r="N116" s="1493"/>
      <c r="O116" s="1493"/>
      <c r="P116" s="1493"/>
      <c r="Q116" s="1493"/>
      <c r="R116" s="1493"/>
      <c r="S116" s="1491"/>
    </row>
    <row r="117" spans="1:19" ht="15.75" customHeight="1">
      <c r="A117" s="1493"/>
      <c r="B117" s="1493"/>
      <c r="C117" s="1493"/>
      <c r="D117" s="1493"/>
      <c r="E117" s="1493"/>
      <c r="F117" s="1493"/>
      <c r="G117" s="1493"/>
      <c r="H117" s="1493"/>
      <c r="I117" s="1493"/>
      <c r="J117" s="1493"/>
      <c r="K117" s="1493"/>
      <c r="L117" s="1493"/>
      <c r="M117" s="1493"/>
      <c r="N117" s="1493"/>
      <c r="O117" s="1493"/>
      <c r="P117" s="1493"/>
      <c r="Q117" s="1493"/>
      <c r="R117" s="1493"/>
      <c r="S117" s="1491"/>
    </row>
    <row r="118" spans="1:19" ht="15.75" customHeight="1">
      <c r="A118" s="1493"/>
      <c r="B118" s="1493"/>
      <c r="C118" s="1493"/>
      <c r="D118" s="1493"/>
      <c r="E118" s="1493"/>
      <c r="F118" s="1493"/>
      <c r="G118" s="1493"/>
      <c r="H118" s="1493"/>
      <c r="I118" s="1493"/>
      <c r="J118" s="1493"/>
      <c r="K118" s="1493"/>
      <c r="L118" s="1493"/>
      <c r="M118" s="1493"/>
      <c r="N118" s="1493"/>
      <c r="O118" s="1493"/>
      <c r="P118" s="1493"/>
      <c r="Q118" s="1493"/>
      <c r="R118" s="1493"/>
      <c r="S118" s="1491"/>
    </row>
    <row r="119" spans="1:19" ht="15.75" customHeight="1">
      <c r="A119" s="1493"/>
      <c r="B119" s="1493"/>
      <c r="C119" s="1493"/>
      <c r="D119" s="1493"/>
      <c r="E119" s="1493"/>
      <c r="F119" s="1493"/>
      <c r="G119" s="1493"/>
      <c r="H119" s="1493"/>
      <c r="I119" s="1493"/>
      <c r="J119" s="1493"/>
      <c r="K119" s="1493"/>
      <c r="L119" s="1493"/>
      <c r="M119" s="1493"/>
      <c r="N119" s="1493"/>
      <c r="O119" s="1493"/>
      <c r="P119" s="1493"/>
      <c r="Q119" s="1493"/>
      <c r="R119" s="1493"/>
      <c r="S119" s="1491"/>
    </row>
    <row r="120" spans="1:19" ht="15.75" customHeight="1">
      <c r="A120" s="1493"/>
      <c r="B120" s="1493"/>
      <c r="C120" s="1493"/>
      <c r="D120" s="1493"/>
      <c r="E120" s="1493"/>
      <c r="F120" s="1493"/>
      <c r="G120" s="1493"/>
      <c r="H120" s="1493"/>
      <c r="I120" s="1493"/>
      <c r="J120" s="1493"/>
      <c r="K120" s="1493"/>
      <c r="L120" s="1493"/>
      <c r="M120" s="1493"/>
      <c r="N120" s="1493"/>
      <c r="O120" s="1493"/>
      <c r="P120" s="1493"/>
      <c r="Q120" s="1493"/>
      <c r="R120" s="1493"/>
      <c r="S120" s="1491"/>
    </row>
    <row r="121" spans="1:19" ht="15.75" customHeight="1">
      <c r="A121" s="1493"/>
      <c r="B121" s="1493"/>
      <c r="C121" s="1493"/>
      <c r="D121" s="1493"/>
      <c r="E121" s="1493"/>
      <c r="F121" s="1493"/>
      <c r="G121" s="1493"/>
      <c r="H121" s="1493"/>
      <c r="I121" s="1493"/>
      <c r="J121" s="1493"/>
      <c r="K121" s="1493"/>
      <c r="L121" s="1493"/>
      <c r="M121" s="1493"/>
      <c r="N121" s="1493"/>
      <c r="O121" s="1493"/>
      <c r="P121" s="1493"/>
      <c r="Q121" s="1493"/>
      <c r="R121" s="1493"/>
      <c r="S121" s="1491"/>
    </row>
    <row r="122" spans="1:19" ht="15.75" customHeight="1">
      <c r="A122" s="1493"/>
      <c r="B122" s="1493"/>
      <c r="C122" s="1493"/>
      <c r="D122" s="1493"/>
      <c r="E122" s="1493"/>
      <c r="F122" s="1493"/>
      <c r="G122" s="1493"/>
      <c r="H122" s="1493"/>
      <c r="I122" s="1493"/>
      <c r="J122" s="1493"/>
      <c r="K122" s="1493"/>
      <c r="L122" s="1493"/>
      <c r="M122" s="1493"/>
      <c r="N122" s="1493"/>
      <c r="O122" s="1493"/>
      <c r="P122" s="1493"/>
      <c r="Q122" s="1493"/>
      <c r="R122" s="1493"/>
      <c r="S122" s="1491"/>
    </row>
    <row r="123" spans="1:19" ht="15.75" customHeight="1">
      <c r="A123" s="1493"/>
      <c r="B123" s="1493"/>
      <c r="C123" s="1493"/>
      <c r="D123" s="1493"/>
      <c r="E123" s="1493"/>
      <c r="F123" s="1493"/>
      <c r="G123" s="1493"/>
      <c r="H123" s="1493"/>
      <c r="I123" s="1493"/>
      <c r="J123" s="1493"/>
      <c r="K123" s="1493"/>
      <c r="L123" s="1493"/>
      <c r="M123" s="1493"/>
      <c r="N123" s="1493"/>
      <c r="O123" s="1493"/>
      <c r="P123" s="1493"/>
      <c r="Q123" s="1493"/>
      <c r="R123" s="1493"/>
      <c r="S123" s="1491"/>
    </row>
    <row r="124" spans="1:19" ht="15.75" customHeight="1">
      <c r="A124" s="1493"/>
      <c r="B124" s="1493"/>
      <c r="C124" s="1493"/>
      <c r="D124" s="1493"/>
      <c r="E124" s="1493"/>
      <c r="F124" s="1493"/>
      <c r="G124" s="1493"/>
      <c r="H124" s="1493"/>
      <c r="I124" s="1493"/>
      <c r="J124" s="1493"/>
      <c r="K124" s="1493"/>
      <c r="L124" s="1493"/>
      <c r="M124" s="1493"/>
      <c r="N124" s="1493"/>
      <c r="O124" s="1493"/>
      <c r="P124" s="1493"/>
      <c r="Q124" s="1493"/>
      <c r="R124" s="1493"/>
      <c r="S124" s="1491"/>
    </row>
    <row r="125" spans="1:19" ht="15.75" customHeight="1">
      <c r="A125" s="1493"/>
      <c r="B125" s="1493"/>
      <c r="C125" s="1493"/>
      <c r="D125" s="1493"/>
      <c r="E125" s="1493"/>
      <c r="F125" s="1493"/>
      <c r="G125" s="1493"/>
      <c r="H125" s="1493"/>
      <c r="I125" s="1493"/>
      <c r="J125" s="1493"/>
      <c r="K125" s="1493"/>
      <c r="L125" s="1493"/>
      <c r="M125" s="1493"/>
      <c r="N125" s="1493"/>
      <c r="O125" s="1493"/>
      <c r="P125" s="1493"/>
      <c r="Q125" s="1493"/>
      <c r="R125" s="1493"/>
      <c r="S125" s="1491"/>
    </row>
    <row r="126" spans="1:19" ht="15.75" customHeight="1">
      <c r="A126" s="1493"/>
      <c r="B126" s="1493"/>
      <c r="C126" s="1493"/>
      <c r="D126" s="1493"/>
      <c r="E126" s="1493"/>
      <c r="F126" s="1493"/>
      <c r="G126" s="1493"/>
      <c r="H126" s="1493"/>
      <c r="I126" s="1493"/>
      <c r="J126" s="1493"/>
      <c r="K126" s="1493"/>
      <c r="L126" s="1493"/>
      <c r="M126" s="1493"/>
      <c r="N126" s="1493"/>
      <c r="O126" s="1493"/>
      <c r="P126" s="1493"/>
      <c r="Q126" s="1493"/>
      <c r="R126" s="1493"/>
      <c r="S126" s="1491"/>
    </row>
    <row r="127" spans="1:19" ht="15.75" customHeight="1">
      <c r="A127" s="1493"/>
      <c r="B127" s="1493"/>
      <c r="C127" s="1493"/>
      <c r="D127" s="1493"/>
      <c r="E127" s="1493"/>
      <c r="F127" s="1493"/>
      <c r="G127" s="1493"/>
      <c r="H127" s="1493"/>
      <c r="I127" s="1493"/>
      <c r="J127" s="1493"/>
      <c r="K127" s="1493"/>
      <c r="L127" s="1493"/>
      <c r="M127" s="1493"/>
      <c r="N127" s="1493"/>
      <c r="O127" s="1493"/>
      <c r="P127" s="1493"/>
      <c r="Q127" s="1493"/>
      <c r="R127" s="1493"/>
      <c r="S127" s="1491"/>
    </row>
    <row r="128" spans="1:19" ht="15.75" customHeight="1">
      <c r="A128" s="1493"/>
      <c r="B128" s="1493"/>
      <c r="C128" s="1493"/>
      <c r="D128" s="1493"/>
      <c r="E128" s="1493"/>
      <c r="F128" s="1493"/>
      <c r="G128" s="1493"/>
      <c r="H128" s="1493"/>
      <c r="I128" s="1493"/>
      <c r="J128" s="1493"/>
      <c r="K128" s="1493"/>
      <c r="L128" s="1493"/>
      <c r="M128" s="1493"/>
      <c r="N128" s="1493"/>
      <c r="O128" s="1493"/>
      <c r="P128" s="1493"/>
      <c r="Q128" s="1493"/>
      <c r="R128" s="1493"/>
      <c r="S128" s="1491"/>
    </row>
    <row r="129" spans="1:19" ht="15.75" customHeight="1">
      <c r="A129" s="1493"/>
      <c r="B129" s="1493"/>
      <c r="C129" s="1493"/>
      <c r="D129" s="1493"/>
      <c r="E129" s="1493"/>
      <c r="F129" s="1493"/>
      <c r="G129" s="1493"/>
      <c r="H129" s="1493"/>
      <c r="I129" s="1493"/>
      <c r="J129" s="1493"/>
      <c r="K129" s="1493"/>
      <c r="L129" s="1493"/>
      <c r="M129" s="1493"/>
      <c r="N129" s="1493"/>
      <c r="O129" s="1493"/>
      <c r="P129" s="1493"/>
      <c r="Q129" s="1493"/>
      <c r="R129" s="1493"/>
      <c r="S129" s="1491"/>
    </row>
    <row r="130" spans="1:19" ht="15.75" customHeight="1">
      <c r="A130" s="1493"/>
      <c r="B130" s="1493"/>
      <c r="C130" s="1493"/>
      <c r="D130" s="1493"/>
      <c r="E130" s="1493"/>
      <c r="F130" s="1493"/>
      <c r="G130" s="1493"/>
      <c r="H130" s="1493"/>
      <c r="I130" s="1493"/>
      <c r="J130" s="1493"/>
      <c r="K130" s="1493"/>
      <c r="L130" s="1493"/>
      <c r="M130" s="1493"/>
      <c r="N130" s="1493"/>
      <c r="O130" s="1493"/>
      <c r="P130" s="1493"/>
      <c r="Q130" s="1493"/>
      <c r="R130" s="1493"/>
      <c r="S130" s="1491"/>
    </row>
    <row r="131" spans="1:19" ht="15.75" customHeight="1">
      <c r="A131" s="1493"/>
      <c r="B131" s="1493"/>
      <c r="C131" s="1493"/>
      <c r="D131" s="1493"/>
      <c r="E131" s="1493"/>
      <c r="F131" s="1493"/>
      <c r="G131" s="1493"/>
      <c r="H131" s="1493"/>
      <c r="I131" s="1493"/>
      <c r="J131" s="1493"/>
      <c r="K131" s="1493"/>
      <c r="L131" s="1493"/>
      <c r="M131" s="1493"/>
      <c r="N131" s="1493"/>
      <c r="O131" s="1493"/>
      <c r="P131" s="1493"/>
      <c r="Q131" s="1493"/>
      <c r="R131" s="1493"/>
      <c r="S131" s="1491"/>
    </row>
    <row r="132" spans="1:19" ht="15.75" customHeight="1">
      <c r="A132" s="1493"/>
      <c r="B132" s="1493"/>
      <c r="C132" s="1493"/>
      <c r="D132" s="1493"/>
      <c r="E132" s="1493"/>
      <c r="F132" s="1493"/>
      <c r="G132" s="1493"/>
      <c r="H132" s="1493"/>
      <c r="I132" s="1493"/>
      <c r="J132" s="1493"/>
      <c r="K132" s="1493"/>
      <c r="L132" s="1493"/>
      <c r="M132" s="1493"/>
      <c r="N132" s="1493"/>
      <c r="O132" s="1493"/>
      <c r="P132" s="1493"/>
      <c r="Q132" s="1493"/>
      <c r="R132" s="1493"/>
      <c r="S132" s="1491"/>
    </row>
    <row r="133" spans="1:19" ht="15.75" customHeight="1">
      <c r="A133" s="1493"/>
      <c r="B133" s="1493"/>
      <c r="C133" s="1493"/>
      <c r="D133" s="1493"/>
      <c r="E133" s="1493"/>
      <c r="F133" s="1493"/>
      <c r="G133" s="1493"/>
      <c r="H133" s="1493"/>
      <c r="I133" s="1493"/>
      <c r="J133" s="1493"/>
      <c r="K133" s="1493"/>
      <c r="L133" s="1493"/>
      <c r="M133" s="1493"/>
      <c r="N133" s="1493"/>
      <c r="O133" s="1493"/>
      <c r="P133" s="1493"/>
      <c r="Q133" s="1493"/>
      <c r="R133" s="1493"/>
      <c r="S133" s="1491"/>
    </row>
    <row r="134" spans="1:19" ht="15.75" customHeight="1">
      <c r="A134" s="1493"/>
      <c r="B134" s="1493"/>
      <c r="C134" s="1493"/>
      <c r="D134" s="1493"/>
      <c r="E134" s="1493"/>
      <c r="F134" s="1493"/>
      <c r="G134" s="1493"/>
      <c r="H134" s="1493"/>
      <c r="I134" s="1493"/>
      <c r="J134" s="1493"/>
      <c r="K134" s="1493"/>
      <c r="L134" s="1493"/>
      <c r="M134" s="1493"/>
      <c r="N134" s="1493"/>
      <c r="O134" s="1493"/>
      <c r="P134" s="1493"/>
      <c r="Q134" s="1493"/>
      <c r="R134" s="1493"/>
      <c r="S134" s="1491"/>
    </row>
    <row r="135" spans="1:19" ht="15.75" customHeight="1">
      <c r="A135" s="1493"/>
      <c r="B135" s="1493"/>
      <c r="C135" s="1493"/>
      <c r="D135" s="1493"/>
      <c r="E135" s="1493"/>
      <c r="F135" s="1493"/>
      <c r="G135" s="1493"/>
      <c r="H135" s="1493"/>
      <c r="I135" s="1493"/>
      <c r="J135" s="1493"/>
      <c r="K135" s="1493"/>
      <c r="L135" s="1493"/>
      <c r="M135" s="1493"/>
      <c r="N135" s="1493"/>
      <c r="O135" s="1493"/>
      <c r="P135" s="1493"/>
      <c r="Q135" s="1493"/>
      <c r="R135" s="1493"/>
      <c r="S135" s="1491"/>
    </row>
    <row r="136" spans="1:19" ht="15.75" customHeight="1">
      <c r="A136" s="1493"/>
      <c r="B136" s="1493"/>
      <c r="C136" s="1493"/>
      <c r="D136" s="1493"/>
      <c r="E136" s="1493"/>
      <c r="F136" s="1493"/>
      <c r="G136" s="1493"/>
      <c r="H136" s="1493"/>
      <c r="I136" s="1493"/>
      <c r="J136" s="1493"/>
      <c r="K136" s="1493"/>
      <c r="L136" s="1493"/>
      <c r="M136" s="1493"/>
      <c r="N136" s="1493"/>
      <c r="O136" s="1493"/>
      <c r="P136" s="1493"/>
      <c r="Q136" s="1493"/>
      <c r="R136" s="1493"/>
      <c r="S136" s="1491"/>
    </row>
    <row r="137" spans="1:19" ht="15.75" customHeight="1">
      <c r="A137" s="1493"/>
      <c r="B137" s="1493"/>
      <c r="C137" s="1493"/>
      <c r="D137" s="1493"/>
      <c r="E137" s="1493"/>
      <c r="F137" s="1493"/>
      <c r="G137" s="1493"/>
      <c r="H137" s="1493"/>
      <c r="I137" s="1493"/>
      <c r="J137" s="1493"/>
      <c r="K137" s="1493"/>
      <c r="L137" s="1493"/>
      <c r="M137" s="1493"/>
      <c r="N137" s="1493"/>
      <c r="O137" s="1493"/>
      <c r="P137" s="1493"/>
      <c r="Q137" s="1493"/>
      <c r="R137" s="1493"/>
      <c r="S137" s="1491"/>
    </row>
    <row r="138" spans="1:19" ht="15.75" customHeight="1">
      <c r="A138" s="1493"/>
      <c r="B138" s="1493"/>
      <c r="C138" s="1493"/>
      <c r="D138" s="1493"/>
      <c r="E138" s="1493"/>
      <c r="F138" s="1493"/>
      <c r="G138" s="1493"/>
      <c r="H138" s="1493"/>
      <c r="I138" s="1493"/>
      <c r="J138" s="1493"/>
      <c r="K138" s="1493"/>
      <c r="L138" s="1493"/>
      <c r="M138" s="1493"/>
      <c r="N138" s="1493"/>
      <c r="O138" s="1493"/>
      <c r="P138" s="1493"/>
      <c r="Q138" s="1493"/>
      <c r="R138" s="1493"/>
      <c r="S138" s="1491"/>
    </row>
    <row r="139" spans="1:19" ht="15.75" customHeight="1">
      <c r="A139" s="1493"/>
      <c r="B139" s="1493"/>
      <c r="C139" s="1493"/>
      <c r="D139" s="1493"/>
      <c r="E139" s="1493"/>
      <c r="F139" s="1493"/>
      <c r="G139" s="1493"/>
      <c r="H139" s="1493"/>
      <c r="I139" s="1493"/>
      <c r="J139" s="1493"/>
      <c r="K139" s="1493"/>
      <c r="L139" s="1493"/>
      <c r="M139" s="1493"/>
      <c r="N139" s="1493"/>
      <c r="O139" s="1493"/>
      <c r="P139" s="1493"/>
      <c r="Q139" s="1493"/>
      <c r="R139" s="1493"/>
      <c r="S139" s="1491"/>
    </row>
    <row r="140" spans="1:19" ht="15.75" customHeight="1">
      <c r="A140" s="1493"/>
      <c r="B140" s="1493"/>
      <c r="C140" s="1493"/>
      <c r="D140" s="1493"/>
      <c r="E140" s="1493"/>
      <c r="F140" s="1493"/>
      <c r="G140" s="1493"/>
      <c r="H140" s="1493"/>
      <c r="I140" s="1493"/>
      <c r="J140" s="1493"/>
      <c r="K140" s="1493"/>
      <c r="L140" s="1493"/>
      <c r="M140" s="1493"/>
      <c r="N140" s="1493"/>
      <c r="O140" s="1493"/>
      <c r="P140" s="1493"/>
      <c r="Q140" s="1493"/>
      <c r="R140" s="1493"/>
      <c r="S140" s="1491"/>
    </row>
    <row r="141" spans="1:19" ht="15.75" customHeight="1">
      <c r="A141" s="1493"/>
      <c r="B141" s="1493"/>
      <c r="C141" s="1493"/>
      <c r="D141" s="1493"/>
      <c r="E141" s="1493"/>
      <c r="F141" s="1493"/>
      <c r="G141" s="1493"/>
      <c r="H141" s="1493"/>
      <c r="I141" s="1493"/>
      <c r="J141" s="1493"/>
      <c r="K141" s="1493"/>
      <c r="L141" s="1493"/>
      <c r="M141" s="1493"/>
      <c r="N141" s="1493"/>
      <c r="O141" s="1493"/>
      <c r="P141" s="1493"/>
      <c r="Q141" s="1493"/>
      <c r="R141" s="1493"/>
      <c r="S141" s="1491"/>
    </row>
    <row r="142" spans="1:19" ht="15.75" customHeight="1">
      <c r="A142" s="1493"/>
      <c r="B142" s="1493"/>
      <c r="C142" s="1493"/>
      <c r="D142" s="1493"/>
      <c r="E142" s="1493"/>
      <c r="F142" s="1493"/>
      <c r="G142" s="1493"/>
      <c r="H142" s="1493"/>
      <c r="I142" s="1493"/>
      <c r="J142" s="1493"/>
      <c r="K142" s="1493"/>
      <c r="L142" s="1493"/>
      <c r="M142" s="1493"/>
      <c r="N142" s="1493"/>
      <c r="O142" s="1493"/>
      <c r="P142" s="1493"/>
      <c r="Q142" s="1493"/>
      <c r="R142" s="1493"/>
      <c r="S142" s="1491"/>
    </row>
    <row r="143" spans="1:19" ht="15.75" customHeight="1">
      <c r="A143" s="1493"/>
      <c r="B143" s="1493"/>
      <c r="C143" s="1493"/>
      <c r="D143" s="1493"/>
      <c r="E143" s="1493"/>
      <c r="F143" s="1493"/>
      <c r="G143" s="1493"/>
      <c r="H143" s="1493"/>
      <c r="I143" s="1493"/>
      <c r="J143" s="1493"/>
      <c r="K143" s="1493"/>
      <c r="L143" s="1493"/>
      <c r="M143" s="1493"/>
      <c r="N143" s="1493"/>
      <c r="O143" s="1493"/>
      <c r="P143" s="1493"/>
      <c r="Q143" s="1493"/>
      <c r="R143" s="1493"/>
      <c r="S143" s="1491"/>
    </row>
    <row r="144" spans="1:19" ht="15.75" customHeight="1">
      <c r="A144" s="1493"/>
      <c r="B144" s="1493"/>
      <c r="C144" s="1493"/>
      <c r="D144" s="1493"/>
      <c r="E144" s="1493"/>
      <c r="F144" s="1493"/>
      <c r="G144" s="1493"/>
      <c r="H144" s="1493"/>
      <c r="I144" s="1493"/>
      <c r="J144" s="1493"/>
      <c r="K144" s="1493"/>
      <c r="L144" s="1493"/>
      <c r="M144" s="1493"/>
      <c r="N144" s="1493"/>
      <c r="O144" s="1493"/>
      <c r="P144" s="1493"/>
      <c r="Q144" s="1493"/>
      <c r="R144" s="1493"/>
      <c r="S144" s="1491"/>
    </row>
    <row r="145" spans="1:19" ht="15.75" customHeight="1">
      <c r="A145" s="1493"/>
      <c r="B145" s="1493"/>
      <c r="C145" s="1493"/>
      <c r="D145" s="1493"/>
      <c r="E145" s="1493"/>
      <c r="F145" s="1493"/>
      <c r="G145" s="1493"/>
      <c r="H145" s="1493"/>
      <c r="I145" s="1493"/>
      <c r="J145" s="1493"/>
      <c r="K145" s="1493"/>
      <c r="L145" s="1493"/>
      <c r="M145" s="1493"/>
      <c r="N145" s="1493"/>
      <c r="O145" s="1493"/>
      <c r="P145" s="1493"/>
      <c r="Q145" s="1493"/>
      <c r="R145" s="1493"/>
      <c r="S145" s="1491"/>
    </row>
    <row r="146" spans="1:19" ht="15.75" customHeight="1">
      <c r="A146" s="1493"/>
      <c r="B146" s="1493"/>
      <c r="C146" s="1493"/>
      <c r="D146" s="1493"/>
      <c r="E146" s="1493"/>
      <c r="F146" s="1493"/>
      <c r="G146" s="1493"/>
      <c r="H146" s="1493"/>
      <c r="I146" s="1493"/>
      <c r="J146" s="1493"/>
      <c r="K146" s="1493"/>
      <c r="L146" s="1493"/>
      <c r="M146" s="1493"/>
      <c r="N146" s="1493"/>
      <c r="O146" s="1493"/>
      <c r="P146" s="1493"/>
      <c r="Q146" s="1493"/>
      <c r="R146" s="1493"/>
      <c r="S146" s="1491"/>
    </row>
    <row r="147" spans="1:19" ht="15.75" customHeight="1">
      <c r="A147" s="1493"/>
      <c r="B147" s="1493"/>
      <c r="C147" s="1493"/>
      <c r="D147" s="1493"/>
      <c r="E147" s="1493"/>
      <c r="F147" s="1493"/>
      <c r="G147" s="1493"/>
      <c r="H147" s="1493"/>
      <c r="I147" s="1493"/>
      <c r="J147" s="1493"/>
      <c r="K147" s="1493"/>
      <c r="L147" s="1493"/>
      <c r="M147" s="1493"/>
      <c r="N147" s="1493"/>
      <c r="O147" s="1493"/>
      <c r="P147" s="1493"/>
      <c r="Q147" s="1493"/>
      <c r="R147" s="1493"/>
      <c r="S147" s="1491"/>
    </row>
    <row r="148" spans="1:19" ht="15.75" customHeight="1">
      <c r="A148" s="1493"/>
      <c r="B148" s="1493"/>
      <c r="C148" s="1493"/>
      <c r="D148" s="1493"/>
      <c r="E148" s="1493"/>
      <c r="F148" s="1493"/>
      <c r="G148" s="1493"/>
      <c r="H148" s="1493"/>
      <c r="I148" s="1493"/>
      <c r="J148" s="1493"/>
      <c r="K148" s="1493"/>
      <c r="L148" s="1493"/>
      <c r="M148" s="1493"/>
      <c r="N148" s="1493"/>
      <c r="O148" s="1493"/>
      <c r="P148" s="1493"/>
      <c r="Q148" s="1493"/>
      <c r="R148" s="1493"/>
      <c r="S148" s="1491"/>
    </row>
    <row r="149" spans="1:19" ht="15.75" customHeight="1">
      <c r="A149" s="1493"/>
      <c r="B149" s="1493"/>
      <c r="C149" s="1493"/>
      <c r="D149" s="1493"/>
      <c r="E149" s="1493"/>
      <c r="F149" s="1493"/>
      <c r="G149" s="1493"/>
      <c r="H149" s="1493"/>
      <c r="I149" s="1493"/>
      <c r="J149" s="1493"/>
      <c r="K149" s="1493"/>
      <c r="L149" s="1493"/>
      <c r="M149" s="1493"/>
      <c r="N149" s="1493"/>
      <c r="O149" s="1493"/>
      <c r="P149" s="1493"/>
      <c r="Q149" s="1493"/>
      <c r="R149" s="1493"/>
      <c r="S149" s="1491"/>
    </row>
    <row r="150" spans="1:19" ht="15.75" customHeight="1">
      <c r="A150" s="1493"/>
      <c r="B150" s="1493"/>
      <c r="C150" s="1493"/>
      <c r="D150" s="1493"/>
      <c r="E150" s="1493"/>
      <c r="F150" s="1493"/>
      <c r="G150" s="1493"/>
      <c r="H150" s="1493"/>
      <c r="I150" s="1493"/>
      <c r="J150" s="1493"/>
      <c r="K150" s="1493"/>
      <c r="L150" s="1493"/>
      <c r="M150" s="1493"/>
      <c r="N150" s="1493"/>
      <c r="O150" s="1493"/>
      <c r="P150" s="1493"/>
      <c r="Q150" s="1493"/>
      <c r="R150" s="1493"/>
      <c r="S150" s="1491"/>
    </row>
    <row r="151" spans="1:19" ht="15.75" customHeight="1">
      <c r="A151" s="1493"/>
      <c r="B151" s="1493"/>
      <c r="C151" s="1493"/>
      <c r="D151" s="1493"/>
      <c r="E151" s="1493"/>
      <c r="F151" s="1493"/>
      <c r="G151" s="1493"/>
      <c r="H151" s="1493"/>
      <c r="I151" s="1493"/>
      <c r="J151" s="1493"/>
      <c r="K151" s="1493"/>
      <c r="L151" s="1493"/>
      <c r="M151" s="1493"/>
      <c r="N151" s="1493"/>
      <c r="O151" s="1493"/>
      <c r="P151" s="1493"/>
      <c r="Q151" s="1493"/>
      <c r="R151" s="1493"/>
      <c r="S151" s="1491"/>
    </row>
    <row r="152" spans="1:19" ht="15.75" customHeight="1">
      <c r="A152" s="1493"/>
      <c r="B152" s="1493"/>
      <c r="C152" s="1493"/>
      <c r="D152" s="1493"/>
      <c r="E152" s="1493"/>
      <c r="F152" s="1493"/>
      <c r="G152" s="1493"/>
      <c r="H152" s="1493"/>
      <c r="I152" s="1493"/>
      <c r="J152" s="1493"/>
      <c r="K152" s="1493"/>
      <c r="L152" s="1493"/>
      <c r="M152" s="1493"/>
      <c r="N152" s="1493"/>
      <c r="O152" s="1493"/>
      <c r="P152" s="1493"/>
      <c r="Q152" s="1493"/>
      <c r="R152" s="1493"/>
      <c r="S152" s="1491"/>
    </row>
    <row r="153" spans="1:19" ht="15.75" customHeight="1">
      <c r="A153" s="1493"/>
      <c r="B153" s="1493"/>
      <c r="C153" s="1493"/>
      <c r="D153" s="1493"/>
      <c r="E153" s="1493"/>
      <c r="F153" s="1493"/>
      <c r="G153" s="1493"/>
      <c r="H153" s="1493"/>
      <c r="I153" s="1493"/>
      <c r="J153" s="1493"/>
      <c r="K153" s="1493"/>
      <c r="L153" s="1493"/>
      <c r="M153" s="1493"/>
      <c r="N153" s="1493"/>
      <c r="O153" s="1493"/>
      <c r="P153" s="1493"/>
      <c r="Q153" s="1493"/>
      <c r="R153" s="1493"/>
      <c r="S153" s="1491"/>
    </row>
    <row r="154" spans="1:19" ht="15.75" customHeight="1">
      <c r="A154" s="1493"/>
      <c r="B154" s="1493"/>
      <c r="C154" s="1493"/>
      <c r="D154" s="1493"/>
      <c r="E154" s="1493"/>
      <c r="F154" s="1493"/>
      <c r="G154" s="1493"/>
      <c r="H154" s="1493"/>
      <c r="I154" s="1493"/>
      <c r="J154" s="1493"/>
      <c r="K154" s="1493"/>
      <c r="L154" s="1493"/>
      <c r="M154" s="1493"/>
      <c r="N154" s="1493"/>
      <c r="O154" s="1493"/>
      <c r="P154" s="1493"/>
      <c r="Q154" s="1493"/>
      <c r="R154" s="1493"/>
      <c r="S154" s="1491"/>
    </row>
    <row r="155" spans="1:19" ht="15.75" customHeight="1">
      <c r="A155" s="1493"/>
      <c r="B155" s="1493"/>
      <c r="C155" s="1493"/>
      <c r="D155" s="1493"/>
      <c r="E155" s="1493"/>
      <c r="F155" s="1493"/>
      <c r="G155" s="1493"/>
      <c r="H155" s="1493"/>
      <c r="I155" s="1493"/>
      <c r="J155" s="1493"/>
      <c r="K155" s="1493"/>
      <c r="L155" s="1493"/>
      <c r="M155" s="1493"/>
      <c r="N155" s="1493"/>
      <c r="O155" s="1493"/>
      <c r="P155" s="1493"/>
      <c r="Q155" s="1493"/>
      <c r="R155" s="1493"/>
      <c r="S155" s="1491"/>
    </row>
    <row r="156" spans="1:19" ht="15.75" customHeight="1">
      <c r="A156" s="1493"/>
      <c r="B156" s="1493"/>
      <c r="C156" s="1493"/>
      <c r="D156" s="1493"/>
      <c r="E156" s="1493"/>
      <c r="F156" s="1493"/>
      <c r="G156" s="1493"/>
      <c r="H156" s="1493"/>
      <c r="I156" s="1493"/>
      <c r="J156" s="1493"/>
      <c r="K156" s="1493"/>
      <c r="L156" s="1493"/>
      <c r="M156" s="1493"/>
      <c r="N156" s="1493"/>
      <c r="O156" s="1493"/>
      <c r="P156" s="1493"/>
      <c r="Q156" s="1493"/>
      <c r="R156" s="1493"/>
      <c r="S156" s="1491"/>
    </row>
    <row r="157" spans="1:19" ht="15.75" customHeight="1">
      <c r="A157" s="1493"/>
      <c r="B157" s="1493"/>
      <c r="C157" s="1493"/>
      <c r="D157" s="1493"/>
      <c r="E157" s="1493"/>
      <c r="F157" s="1493"/>
      <c r="G157" s="1493"/>
      <c r="H157" s="1493"/>
      <c r="I157" s="1493"/>
      <c r="J157" s="1493"/>
      <c r="K157" s="1493"/>
      <c r="L157" s="1493"/>
      <c r="M157" s="1493"/>
      <c r="N157" s="1493"/>
      <c r="O157" s="1493"/>
      <c r="P157" s="1493"/>
      <c r="Q157" s="1493"/>
      <c r="R157" s="1493"/>
      <c r="S157" s="1491"/>
    </row>
    <row r="158" spans="1:19" ht="15.75" customHeight="1">
      <c r="A158" s="1493"/>
      <c r="B158" s="1493"/>
      <c r="C158" s="1493"/>
      <c r="D158" s="1493"/>
      <c r="E158" s="1493"/>
      <c r="F158" s="1493"/>
      <c r="G158" s="1493"/>
      <c r="H158" s="1493"/>
      <c r="I158" s="1493"/>
      <c r="J158" s="1493"/>
      <c r="K158" s="1493"/>
      <c r="L158" s="1493"/>
      <c r="M158" s="1493"/>
      <c r="N158" s="1493"/>
      <c r="O158" s="1493"/>
      <c r="P158" s="1493"/>
      <c r="Q158" s="1493"/>
      <c r="R158" s="1493"/>
      <c r="S158" s="1491"/>
    </row>
    <row r="159" spans="1:19" ht="15.75" customHeight="1">
      <c r="A159" s="1493"/>
      <c r="B159" s="1493"/>
      <c r="C159" s="1493"/>
      <c r="D159" s="1493"/>
      <c r="E159" s="1493"/>
      <c r="F159" s="1493"/>
      <c r="G159" s="1493"/>
      <c r="H159" s="1493"/>
      <c r="I159" s="1493"/>
      <c r="J159" s="1493"/>
      <c r="K159" s="1493"/>
      <c r="L159" s="1493"/>
      <c r="M159" s="1493"/>
      <c r="N159" s="1493"/>
      <c r="O159" s="1493"/>
      <c r="P159" s="1493"/>
      <c r="Q159" s="1493"/>
      <c r="R159" s="1493"/>
      <c r="S159" s="1491"/>
    </row>
    <row r="160" spans="1:19" ht="15.75" customHeight="1">
      <c r="A160" s="1493"/>
      <c r="B160" s="1493"/>
      <c r="C160" s="1493"/>
      <c r="D160" s="1493"/>
      <c r="E160" s="1493"/>
      <c r="F160" s="1493"/>
      <c r="G160" s="1493"/>
      <c r="H160" s="1493"/>
      <c r="I160" s="1493"/>
      <c r="J160" s="1493"/>
      <c r="K160" s="1493"/>
      <c r="L160" s="1493"/>
      <c r="M160" s="1493"/>
      <c r="N160" s="1493"/>
      <c r="O160" s="1493"/>
      <c r="P160" s="1493"/>
      <c r="Q160" s="1493"/>
      <c r="R160" s="1493"/>
      <c r="S160" s="1491"/>
    </row>
    <row r="161" spans="1:19" ht="15.75" customHeight="1">
      <c r="A161" s="1493"/>
      <c r="B161" s="1493"/>
      <c r="C161" s="1493"/>
      <c r="D161" s="1493"/>
      <c r="E161" s="1493"/>
      <c r="F161" s="1493"/>
      <c r="G161" s="1493"/>
      <c r="H161" s="1493"/>
      <c r="I161" s="1493"/>
      <c r="J161" s="1493"/>
      <c r="K161" s="1493"/>
      <c r="L161" s="1493"/>
      <c r="M161" s="1493"/>
      <c r="N161" s="1493"/>
      <c r="O161" s="1493"/>
      <c r="P161" s="1493"/>
      <c r="Q161" s="1493"/>
      <c r="R161" s="1493"/>
      <c r="S161" s="1491"/>
    </row>
    <row r="162" spans="1:19" ht="15.75" customHeight="1">
      <c r="A162" s="1493"/>
      <c r="B162" s="1493"/>
      <c r="C162" s="1493"/>
      <c r="D162" s="1493"/>
      <c r="E162" s="1493"/>
      <c r="F162" s="1493"/>
      <c r="G162" s="1493"/>
      <c r="H162" s="1493"/>
      <c r="I162" s="1493"/>
      <c r="J162" s="1493"/>
      <c r="K162" s="1493"/>
      <c r="L162" s="1493"/>
      <c r="M162" s="1493"/>
      <c r="N162" s="1493"/>
      <c r="O162" s="1493"/>
      <c r="P162" s="1493"/>
      <c r="Q162" s="1493"/>
      <c r="R162" s="1493"/>
      <c r="S162" s="1491"/>
    </row>
    <row r="163" spans="1:19" ht="15.75" customHeight="1">
      <c r="A163" s="1493"/>
      <c r="B163" s="1493"/>
      <c r="C163" s="1493"/>
      <c r="D163" s="1493"/>
      <c r="E163" s="1493"/>
      <c r="F163" s="1493"/>
      <c r="G163" s="1493"/>
      <c r="H163" s="1493"/>
      <c r="I163" s="1493"/>
      <c r="J163" s="1493"/>
      <c r="K163" s="1493"/>
      <c r="L163" s="1493"/>
      <c r="M163" s="1493"/>
      <c r="N163" s="1493"/>
      <c r="O163" s="1493"/>
      <c r="P163" s="1493"/>
      <c r="Q163" s="1493"/>
      <c r="R163" s="1493"/>
      <c r="S163" s="1491"/>
    </row>
    <row r="164" spans="1:19" ht="15.75" customHeight="1">
      <c r="A164" s="1493"/>
      <c r="B164" s="1493"/>
      <c r="C164" s="1493"/>
      <c r="D164" s="1493"/>
      <c r="E164" s="1493"/>
      <c r="F164" s="1493"/>
      <c r="G164" s="1493"/>
      <c r="H164" s="1493"/>
      <c r="I164" s="1493"/>
      <c r="J164" s="1493"/>
      <c r="K164" s="1493"/>
      <c r="L164" s="1493"/>
      <c r="M164" s="1493"/>
      <c r="N164" s="1493"/>
      <c r="O164" s="1493"/>
      <c r="P164" s="1493"/>
      <c r="Q164" s="1493"/>
      <c r="R164" s="1493"/>
      <c r="S164" s="1491"/>
    </row>
    <row r="165" spans="1:19" ht="15.75" customHeight="1">
      <c r="A165" s="1493"/>
      <c r="B165" s="1493"/>
      <c r="C165" s="1493"/>
      <c r="D165" s="1493"/>
      <c r="E165" s="1493"/>
      <c r="F165" s="1493"/>
      <c r="G165" s="1493"/>
      <c r="H165" s="1493"/>
      <c r="I165" s="1493"/>
      <c r="J165" s="1493"/>
      <c r="K165" s="1493"/>
      <c r="L165" s="1493"/>
      <c r="M165" s="1493"/>
      <c r="N165" s="1493"/>
      <c r="O165" s="1493"/>
      <c r="P165" s="1493"/>
      <c r="Q165" s="1493"/>
      <c r="R165" s="1493"/>
      <c r="S165" s="1491"/>
    </row>
    <row r="166" spans="1:19" ht="15.75" customHeight="1">
      <c r="A166" s="1493"/>
      <c r="B166" s="1493"/>
      <c r="C166" s="1493"/>
      <c r="D166" s="1493"/>
      <c r="E166" s="1493"/>
      <c r="F166" s="1493"/>
      <c r="G166" s="1493"/>
      <c r="H166" s="1493"/>
      <c r="I166" s="1493"/>
      <c r="J166" s="1493"/>
      <c r="K166" s="1493"/>
      <c r="L166" s="1493"/>
      <c r="M166" s="1493"/>
      <c r="N166" s="1493"/>
      <c r="O166" s="1493"/>
      <c r="P166" s="1493"/>
      <c r="Q166" s="1493"/>
      <c r="R166" s="1493"/>
      <c r="S166" s="1491"/>
    </row>
    <row r="167" spans="1:19" ht="15.75" customHeight="1">
      <c r="A167" s="1493"/>
      <c r="B167" s="1493"/>
      <c r="C167" s="1493"/>
      <c r="D167" s="1493"/>
      <c r="E167" s="1493"/>
      <c r="F167" s="1493"/>
      <c r="G167" s="1493"/>
      <c r="H167" s="1493"/>
      <c r="I167" s="1493"/>
      <c r="J167" s="1493"/>
      <c r="K167" s="1493"/>
      <c r="L167" s="1493"/>
      <c r="M167" s="1493"/>
      <c r="N167" s="1493"/>
      <c r="O167" s="1493"/>
      <c r="P167" s="1493"/>
      <c r="Q167" s="1493"/>
      <c r="R167" s="1493"/>
      <c r="S167" s="1491"/>
    </row>
    <row r="168" spans="1:19" ht="15.75" customHeight="1">
      <c r="A168" s="1493"/>
      <c r="B168" s="1493"/>
      <c r="C168" s="1493"/>
      <c r="D168" s="1493"/>
      <c r="E168" s="1493"/>
      <c r="F168" s="1493"/>
      <c r="G168" s="1493"/>
      <c r="H168" s="1493"/>
      <c r="I168" s="1493"/>
      <c r="J168" s="1493"/>
      <c r="K168" s="1493"/>
      <c r="L168" s="1493"/>
      <c r="M168" s="1493"/>
      <c r="N168" s="1493"/>
      <c r="O168" s="1493"/>
      <c r="P168" s="1493"/>
      <c r="Q168" s="1493"/>
      <c r="R168" s="1493"/>
      <c r="S168" s="1491"/>
    </row>
    <row r="169" spans="1:19" ht="15.75" customHeight="1">
      <c r="A169" s="1493"/>
      <c r="B169" s="1493"/>
      <c r="C169" s="1493"/>
      <c r="D169" s="1493"/>
      <c r="E169" s="1493"/>
      <c r="F169" s="1493"/>
      <c r="G169" s="1493"/>
      <c r="H169" s="1493"/>
      <c r="I169" s="1493"/>
      <c r="J169" s="1493"/>
      <c r="K169" s="1493"/>
      <c r="L169" s="1493"/>
      <c r="M169" s="1493"/>
      <c r="N169" s="1493"/>
      <c r="O169" s="1493"/>
      <c r="P169" s="1493"/>
      <c r="Q169" s="1493"/>
      <c r="R169" s="1493"/>
      <c r="S169" s="1491"/>
    </row>
    <row r="170" spans="1:19" ht="15.75" customHeight="1">
      <c r="A170" s="1493"/>
      <c r="B170" s="1493"/>
      <c r="C170" s="1493"/>
      <c r="D170" s="1493"/>
      <c r="E170" s="1493"/>
      <c r="F170" s="1493"/>
      <c r="G170" s="1493"/>
      <c r="H170" s="1493"/>
      <c r="I170" s="1493"/>
      <c r="J170" s="1493"/>
      <c r="K170" s="1493"/>
      <c r="L170" s="1493"/>
      <c r="M170" s="1493"/>
      <c r="N170" s="1493"/>
      <c r="O170" s="1493"/>
      <c r="P170" s="1493"/>
      <c r="Q170" s="1493"/>
      <c r="R170" s="1493"/>
      <c r="S170" s="1491"/>
    </row>
    <row r="171" spans="1:19" ht="15.75" customHeight="1">
      <c r="A171" s="1493"/>
      <c r="B171" s="1493"/>
      <c r="C171" s="1493"/>
      <c r="D171" s="1493"/>
      <c r="E171" s="1493"/>
      <c r="F171" s="1493"/>
      <c r="G171" s="1493"/>
      <c r="H171" s="1493"/>
      <c r="I171" s="1493"/>
      <c r="J171" s="1493"/>
      <c r="K171" s="1493"/>
      <c r="L171" s="1493"/>
      <c r="M171" s="1493"/>
      <c r="N171" s="1493"/>
      <c r="O171" s="1493"/>
      <c r="P171" s="1493"/>
      <c r="Q171" s="1493"/>
      <c r="R171" s="1493"/>
      <c r="S171" s="1491"/>
    </row>
    <row r="172" spans="1:19" ht="15.75" customHeight="1">
      <c r="A172" s="1493"/>
      <c r="B172" s="1493"/>
      <c r="C172" s="1493"/>
      <c r="D172" s="1493"/>
      <c r="E172" s="1493"/>
      <c r="F172" s="1493"/>
      <c r="G172" s="1493"/>
      <c r="H172" s="1493"/>
      <c r="I172" s="1493"/>
      <c r="J172" s="1493"/>
      <c r="K172" s="1493"/>
      <c r="L172" s="1493"/>
      <c r="M172" s="1493"/>
      <c r="N172" s="1493"/>
      <c r="O172" s="1493"/>
      <c r="P172" s="1493"/>
      <c r="Q172" s="1493"/>
      <c r="R172" s="1493"/>
      <c r="S172" s="1491"/>
    </row>
    <row r="173" spans="1:19" ht="15.75" customHeight="1">
      <c r="A173" s="1493"/>
      <c r="B173" s="1493"/>
      <c r="C173" s="1493"/>
      <c r="D173" s="1493"/>
      <c r="E173" s="1493"/>
      <c r="F173" s="1493"/>
      <c r="G173" s="1493"/>
      <c r="H173" s="1493"/>
      <c r="I173" s="1493"/>
      <c r="J173" s="1493"/>
      <c r="K173" s="1493"/>
      <c r="L173" s="1493"/>
      <c r="M173" s="1493"/>
      <c r="N173" s="1493"/>
      <c r="O173" s="1493"/>
      <c r="P173" s="1493"/>
      <c r="Q173" s="1493"/>
      <c r="R173" s="1493"/>
      <c r="S173" s="1491"/>
    </row>
    <row r="174" spans="1:19" ht="15.75" customHeight="1">
      <c r="A174" s="1493"/>
      <c r="B174" s="1493"/>
      <c r="C174" s="1493"/>
      <c r="D174" s="1493"/>
      <c r="E174" s="1493"/>
      <c r="F174" s="1493"/>
      <c r="G174" s="1493"/>
      <c r="H174" s="1493"/>
      <c r="I174" s="1493"/>
      <c r="J174" s="1493"/>
      <c r="K174" s="1493"/>
      <c r="L174" s="1493"/>
      <c r="M174" s="1493"/>
      <c r="N174" s="1493"/>
      <c r="O174" s="1493"/>
      <c r="P174" s="1493"/>
      <c r="Q174" s="1493"/>
      <c r="R174" s="1493"/>
      <c r="S174" s="1491"/>
    </row>
    <row r="175" spans="1:19" ht="15.75" customHeight="1">
      <c r="A175" s="1493"/>
      <c r="B175" s="1493"/>
      <c r="C175" s="1493"/>
      <c r="D175" s="1493"/>
      <c r="E175" s="1493"/>
      <c r="F175" s="1493"/>
      <c r="G175" s="1493"/>
      <c r="H175" s="1493"/>
      <c r="I175" s="1493"/>
      <c r="J175" s="1493"/>
      <c r="K175" s="1493"/>
      <c r="L175" s="1493"/>
      <c r="M175" s="1493"/>
      <c r="N175" s="1493"/>
      <c r="O175" s="1493"/>
      <c r="P175" s="1493"/>
      <c r="Q175" s="1493"/>
      <c r="R175" s="1493"/>
      <c r="S175" s="1491"/>
    </row>
    <row r="176" spans="1:19" ht="15.75" customHeight="1">
      <c r="A176" s="1493"/>
      <c r="B176" s="1493"/>
      <c r="C176" s="1493"/>
      <c r="D176" s="1493"/>
      <c r="E176" s="1493"/>
      <c r="F176" s="1493"/>
      <c r="G176" s="1493"/>
      <c r="H176" s="1493"/>
      <c r="I176" s="1493"/>
      <c r="J176" s="1493"/>
      <c r="K176" s="1493"/>
      <c r="L176" s="1493"/>
      <c r="M176" s="1493"/>
      <c r="N176" s="1493"/>
      <c r="O176" s="1493"/>
      <c r="P176" s="1493"/>
      <c r="Q176" s="1493"/>
      <c r="R176" s="1493"/>
      <c r="S176" s="1491"/>
    </row>
    <row r="177" spans="1:19" ht="15.75" customHeight="1">
      <c r="A177" s="1493"/>
      <c r="B177" s="1493"/>
      <c r="C177" s="1493"/>
      <c r="D177" s="1493"/>
      <c r="E177" s="1493"/>
      <c r="F177" s="1493"/>
      <c r="G177" s="1493"/>
      <c r="H177" s="1493"/>
      <c r="I177" s="1493"/>
      <c r="J177" s="1493"/>
      <c r="K177" s="1493"/>
      <c r="L177" s="1493"/>
      <c r="M177" s="1493"/>
      <c r="N177" s="1493"/>
      <c r="O177" s="1493"/>
      <c r="P177" s="1493"/>
      <c r="Q177" s="1493"/>
      <c r="R177" s="1493"/>
      <c r="S177" s="1491"/>
    </row>
    <row r="178" spans="1:19" ht="15.75" customHeight="1">
      <c r="A178" s="1493"/>
      <c r="B178" s="1493"/>
      <c r="C178" s="1493"/>
      <c r="D178" s="1493"/>
      <c r="E178" s="1493"/>
      <c r="F178" s="1493"/>
      <c r="G178" s="1493"/>
      <c r="H178" s="1493"/>
      <c r="I178" s="1493"/>
      <c r="J178" s="1493"/>
      <c r="K178" s="1493"/>
      <c r="L178" s="1493"/>
      <c r="M178" s="1493"/>
      <c r="N178" s="1493"/>
      <c r="O178" s="1493"/>
      <c r="P178" s="1493"/>
      <c r="Q178" s="1493"/>
      <c r="R178" s="1493"/>
      <c r="S178" s="1491"/>
    </row>
    <row r="179" spans="1:19" ht="15.75" customHeight="1">
      <c r="A179" s="1493"/>
      <c r="B179" s="1493"/>
      <c r="C179" s="1493"/>
      <c r="D179" s="1493"/>
      <c r="E179" s="1493"/>
      <c r="F179" s="1493"/>
      <c r="G179" s="1493"/>
      <c r="H179" s="1493"/>
      <c r="I179" s="1493"/>
      <c r="J179" s="1493"/>
      <c r="K179" s="1493"/>
      <c r="L179" s="1493"/>
      <c r="M179" s="1493"/>
      <c r="N179" s="1493"/>
      <c r="O179" s="1493"/>
      <c r="P179" s="1493"/>
      <c r="Q179" s="1493"/>
      <c r="R179" s="1493"/>
      <c r="S179" s="1491"/>
    </row>
    <row r="180" spans="1:19" ht="15.75" customHeight="1">
      <c r="A180" s="1493"/>
      <c r="B180" s="1493"/>
      <c r="C180" s="1493"/>
      <c r="D180" s="1493"/>
      <c r="E180" s="1493"/>
      <c r="F180" s="1493"/>
      <c r="G180" s="1493"/>
      <c r="H180" s="1493"/>
      <c r="I180" s="1493"/>
      <c r="J180" s="1493"/>
      <c r="K180" s="1493"/>
      <c r="L180" s="1493"/>
      <c r="M180" s="1493"/>
      <c r="N180" s="1493"/>
      <c r="O180" s="1493"/>
      <c r="P180" s="1493"/>
      <c r="Q180" s="1493"/>
      <c r="R180" s="1493"/>
      <c r="S180" s="1491"/>
    </row>
    <row r="181" spans="1:19" ht="15.75" customHeight="1">
      <c r="A181" s="1493"/>
      <c r="B181" s="1493"/>
      <c r="C181" s="1493"/>
      <c r="D181" s="1493"/>
      <c r="E181" s="1493"/>
      <c r="F181" s="1493"/>
      <c r="G181" s="1493"/>
      <c r="H181" s="1493"/>
      <c r="I181" s="1493"/>
      <c r="J181" s="1493"/>
      <c r="K181" s="1493"/>
      <c r="L181" s="1493"/>
      <c r="M181" s="1493"/>
      <c r="N181" s="1493"/>
      <c r="O181" s="1493"/>
      <c r="P181" s="1493"/>
      <c r="Q181" s="1493"/>
      <c r="R181" s="1493"/>
      <c r="S181" s="1491"/>
    </row>
    <row r="182" spans="1:19" ht="15.75" customHeight="1">
      <c r="A182" s="1493"/>
      <c r="B182" s="1493"/>
      <c r="C182" s="1493"/>
      <c r="D182" s="1493"/>
      <c r="E182" s="1493"/>
      <c r="F182" s="1493"/>
      <c r="G182" s="1493"/>
      <c r="H182" s="1493"/>
      <c r="I182" s="1493"/>
      <c r="J182" s="1493"/>
      <c r="K182" s="1493"/>
      <c r="L182" s="1493"/>
      <c r="M182" s="1493"/>
      <c r="N182" s="1493"/>
      <c r="O182" s="1493"/>
      <c r="P182" s="1493"/>
      <c r="Q182" s="1493"/>
      <c r="R182" s="1493"/>
      <c r="S182" s="1491"/>
    </row>
    <row r="183" spans="1:19" ht="15.75" customHeight="1">
      <c r="A183" s="1493"/>
      <c r="B183" s="1493"/>
      <c r="C183" s="1493"/>
      <c r="D183" s="1493"/>
      <c r="E183" s="1493"/>
      <c r="F183" s="1493"/>
      <c r="G183" s="1493"/>
      <c r="H183" s="1493"/>
      <c r="I183" s="1493"/>
      <c r="J183" s="1493"/>
      <c r="K183" s="1493"/>
      <c r="L183" s="1493"/>
      <c r="M183" s="1493"/>
      <c r="N183" s="1493"/>
      <c r="O183" s="1493"/>
      <c r="P183" s="1493"/>
      <c r="Q183" s="1493"/>
      <c r="R183" s="1493"/>
      <c r="S183" s="1491"/>
    </row>
    <row r="184" spans="1:19" ht="15.75" customHeight="1">
      <c r="A184" s="1493"/>
      <c r="B184" s="1493"/>
      <c r="C184" s="1493"/>
      <c r="D184" s="1493"/>
      <c r="E184" s="1493"/>
      <c r="F184" s="1493"/>
      <c r="G184" s="1493"/>
      <c r="H184" s="1493"/>
      <c r="I184" s="1493"/>
      <c r="J184" s="1493"/>
      <c r="K184" s="1493"/>
      <c r="L184" s="1493"/>
      <c r="M184" s="1493"/>
      <c r="N184" s="1493"/>
      <c r="O184" s="1493"/>
      <c r="P184" s="1493"/>
      <c r="Q184" s="1493"/>
      <c r="R184" s="1493"/>
      <c r="S184" s="1491"/>
    </row>
    <row r="185" spans="1:19" ht="15.75" customHeight="1">
      <c r="A185" s="1493"/>
      <c r="B185" s="1493"/>
      <c r="C185" s="1493"/>
      <c r="D185" s="1493"/>
      <c r="E185" s="1493"/>
      <c r="F185" s="1493"/>
      <c r="G185" s="1493"/>
      <c r="H185" s="1493"/>
      <c r="I185" s="1493"/>
      <c r="J185" s="1493"/>
      <c r="K185" s="1493"/>
      <c r="L185" s="1493"/>
      <c r="M185" s="1493"/>
      <c r="N185" s="1493"/>
      <c r="O185" s="1493"/>
      <c r="P185" s="1493"/>
      <c r="Q185" s="1493"/>
      <c r="R185" s="1493"/>
      <c r="S185" s="1491"/>
    </row>
    <row r="186" spans="1:19" ht="15.75" customHeight="1">
      <c r="A186" s="1493"/>
      <c r="B186" s="1493"/>
      <c r="C186" s="1493"/>
      <c r="D186" s="1493"/>
      <c r="E186" s="1493"/>
      <c r="F186" s="1493"/>
      <c r="G186" s="1493"/>
      <c r="H186" s="1493"/>
      <c r="I186" s="1493"/>
      <c r="J186" s="1493"/>
      <c r="K186" s="1493"/>
      <c r="L186" s="1493"/>
      <c r="M186" s="1493"/>
      <c r="N186" s="1493"/>
      <c r="O186" s="1493"/>
      <c r="P186" s="1493"/>
      <c r="Q186" s="1493"/>
      <c r="R186" s="1493"/>
      <c r="S186" s="1491"/>
    </row>
    <row r="187" spans="1:19" ht="15.75" customHeight="1">
      <c r="A187" s="1493"/>
      <c r="B187" s="1493"/>
      <c r="C187" s="1493"/>
      <c r="D187" s="1493"/>
      <c r="E187" s="1493"/>
      <c r="F187" s="1493"/>
      <c r="G187" s="1493"/>
      <c r="H187" s="1493"/>
      <c r="I187" s="1493"/>
      <c r="J187" s="1493"/>
      <c r="K187" s="1493"/>
      <c r="L187" s="1493"/>
      <c r="M187" s="1493"/>
      <c r="N187" s="1493"/>
      <c r="O187" s="1493"/>
      <c r="P187" s="1493"/>
      <c r="Q187" s="1493"/>
      <c r="R187" s="1493"/>
      <c r="S187" s="1491"/>
    </row>
    <row r="188" spans="1:19" ht="15.75" customHeight="1">
      <c r="A188" s="1493"/>
      <c r="B188" s="1493"/>
      <c r="C188" s="1493"/>
      <c r="D188" s="1493"/>
      <c r="E188" s="1493"/>
      <c r="F188" s="1493"/>
      <c r="G188" s="1493"/>
      <c r="H188" s="1493"/>
      <c r="I188" s="1493"/>
      <c r="J188" s="1493"/>
      <c r="K188" s="1493"/>
      <c r="L188" s="1493"/>
      <c r="M188" s="1493"/>
      <c r="N188" s="1493"/>
      <c r="O188" s="1493"/>
      <c r="P188" s="1493"/>
      <c r="Q188" s="1493"/>
      <c r="R188" s="1493"/>
      <c r="S188" s="1491"/>
    </row>
    <row r="189" spans="1:19" ht="15.75" customHeight="1">
      <c r="A189" s="1493"/>
      <c r="B189" s="1493"/>
      <c r="C189" s="1493"/>
      <c r="D189" s="1493"/>
      <c r="E189" s="1493"/>
      <c r="F189" s="1493"/>
      <c r="G189" s="1493"/>
      <c r="H189" s="1493"/>
      <c r="I189" s="1493"/>
      <c r="J189" s="1493"/>
      <c r="K189" s="1493"/>
      <c r="L189" s="1493"/>
      <c r="M189" s="1493"/>
      <c r="N189" s="1493"/>
      <c r="O189" s="1493"/>
      <c r="P189" s="1493"/>
      <c r="Q189" s="1493"/>
      <c r="R189" s="1493"/>
      <c r="S189" s="1491"/>
    </row>
    <row r="190" spans="1:19" ht="15.75" customHeight="1">
      <c r="A190" s="1493"/>
      <c r="B190" s="1493"/>
      <c r="C190" s="1493"/>
      <c r="D190" s="1493"/>
      <c r="E190" s="1493"/>
      <c r="F190" s="1493"/>
      <c r="G190" s="1493"/>
      <c r="H190" s="1493"/>
      <c r="I190" s="1493"/>
      <c r="J190" s="1493"/>
      <c r="K190" s="1493"/>
      <c r="L190" s="1493"/>
      <c r="M190" s="1493"/>
      <c r="N190" s="1493"/>
      <c r="O190" s="1493"/>
      <c r="P190" s="1493"/>
      <c r="Q190" s="1493"/>
      <c r="R190" s="1493"/>
      <c r="S190" s="1491"/>
    </row>
    <row r="191" spans="1:19" ht="15.75" customHeight="1">
      <c r="A191" s="1493"/>
      <c r="B191" s="1493"/>
      <c r="C191" s="1493"/>
      <c r="D191" s="1493"/>
      <c r="E191" s="1493"/>
      <c r="F191" s="1493"/>
      <c r="G191" s="1493"/>
      <c r="H191" s="1493"/>
      <c r="I191" s="1493"/>
      <c r="J191" s="1493"/>
      <c r="K191" s="1493"/>
      <c r="L191" s="1493"/>
      <c r="M191" s="1493"/>
      <c r="N191" s="1493"/>
      <c r="O191" s="1493"/>
      <c r="P191" s="1493"/>
      <c r="Q191" s="1493"/>
      <c r="R191" s="1493"/>
      <c r="S191" s="1491"/>
    </row>
    <row r="192" spans="1:19" ht="15.75" customHeight="1">
      <c r="A192" s="1493"/>
      <c r="B192" s="1493"/>
      <c r="C192" s="1493"/>
      <c r="D192" s="1493"/>
      <c r="E192" s="1493"/>
      <c r="F192" s="1493"/>
      <c r="G192" s="1493"/>
      <c r="H192" s="1493"/>
      <c r="I192" s="1493"/>
      <c r="J192" s="1493"/>
      <c r="K192" s="1493"/>
      <c r="L192" s="1493"/>
      <c r="M192" s="1493"/>
      <c r="N192" s="1493"/>
      <c r="O192" s="1493"/>
      <c r="P192" s="1493"/>
      <c r="Q192" s="1493"/>
      <c r="R192" s="1493"/>
      <c r="S192" s="1491"/>
    </row>
    <row r="193" spans="1:19" ht="15.75" customHeight="1">
      <c r="A193" s="1493"/>
      <c r="B193" s="1493"/>
      <c r="C193" s="1493"/>
      <c r="D193" s="1493"/>
      <c r="E193" s="1493"/>
      <c r="F193" s="1493"/>
      <c r="G193" s="1493"/>
      <c r="H193" s="1493"/>
      <c r="I193" s="1493"/>
      <c r="J193" s="1493"/>
      <c r="K193" s="1493"/>
      <c r="L193" s="1493"/>
      <c r="M193" s="1493"/>
      <c r="N193" s="1493"/>
      <c r="O193" s="1493"/>
      <c r="P193" s="1493"/>
      <c r="Q193" s="1493"/>
      <c r="R193" s="1493"/>
      <c r="S193" s="1491"/>
    </row>
    <row r="194" spans="1:19" ht="15.75" customHeight="1">
      <c r="A194" s="1493"/>
      <c r="B194" s="1493"/>
      <c r="C194" s="1493"/>
      <c r="D194" s="1493"/>
      <c r="E194" s="1493"/>
      <c r="F194" s="1493"/>
      <c r="G194" s="1493"/>
      <c r="H194" s="1493"/>
      <c r="I194" s="1493"/>
      <c r="J194" s="1493"/>
      <c r="K194" s="1493"/>
      <c r="L194" s="1493"/>
      <c r="M194" s="1493"/>
      <c r="N194" s="1493"/>
      <c r="O194" s="1493"/>
      <c r="P194" s="1493"/>
      <c r="Q194" s="1493"/>
      <c r="R194" s="1493"/>
      <c r="S194" s="1491"/>
    </row>
    <row r="195" spans="1:19" ht="15.75" customHeight="1">
      <c r="A195" s="1493"/>
      <c r="B195" s="1493"/>
      <c r="C195" s="1493"/>
      <c r="D195" s="1493"/>
      <c r="E195" s="1493"/>
      <c r="F195" s="1493"/>
      <c r="G195" s="1493"/>
      <c r="H195" s="1493"/>
      <c r="I195" s="1493"/>
      <c r="J195" s="1493"/>
      <c r="K195" s="1493"/>
      <c r="L195" s="1493"/>
      <c r="M195" s="1493"/>
      <c r="N195" s="1493"/>
      <c r="O195" s="1493"/>
      <c r="P195" s="1493"/>
      <c r="Q195" s="1493"/>
      <c r="R195" s="1493"/>
      <c r="S195" s="1491"/>
    </row>
    <row r="196" spans="1:19" ht="15.75" customHeight="1">
      <c r="A196" s="1493"/>
      <c r="B196" s="1493"/>
      <c r="C196" s="1493"/>
      <c r="D196" s="1493"/>
      <c r="E196" s="1493"/>
      <c r="F196" s="1493"/>
      <c r="G196" s="1493"/>
      <c r="H196" s="1493"/>
      <c r="I196" s="1493"/>
      <c r="J196" s="1493"/>
      <c r="K196" s="1493"/>
      <c r="L196" s="1493"/>
      <c r="M196" s="1493"/>
      <c r="N196" s="1493"/>
      <c r="O196" s="1493"/>
      <c r="P196" s="1493"/>
      <c r="Q196" s="1493"/>
      <c r="R196" s="1493"/>
      <c r="S196" s="1491"/>
    </row>
    <row r="197" spans="1:19" ht="15.75" customHeight="1">
      <c r="A197" s="1493"/>
      <c r="B197" s="1493"/>
      <c r="C197" s="1493"/>
      <c r="D197" s="1493"/>
      <c r="E197" s="1493"/>
      <c r="F197" s="1493"/>
      <c r="G197" s="1493"/>
      <c r="H197" s="1493"/>
      <c r="I197" s="1493"/>
      <c r="J197" s="1493"/>
      <c r="K197" s="1493"/>
      <c r="L197" s="1493"/>
      <c r="M197" s="1493"/>
      <c r="N197" s="1493"/>
      <c r="O197" s="1493"/>
      <c r="P197" s="1493"/>
      <c r="Q197" s="1493"/>
      <c r="R197" s="1493"/>
      <c r="S197" s="1491"/>
    </row>
    <row r="198" spans="1:19" ht="15.75" customHeight="1">
      <c r="A198" s="1493"/>
      <c r="B198" s="1493"/>
      <c r="C198" s="1493"/>
      <c r="D198" s="1493"/>
      <c r="E198" s="1493"/>
      <c r="F198" s="1493"/>
      <c r="G198" s="1493"/>
      <c r="H198" s="1493"/>
      <c r="I198" s="1493"/>
      <c r="J198" s="1493"/>
      <c r="K198" s="1493"/>
      <c r="L198" s="1493"/>
      <c r="M198" s="1493"/>
      <c r="N198" s="1493"/>
      <c r="O198" s="1493"/>
      <c r="P198" s="1493"/>
      <c r="Q198" s="1493"/>
      <c r="R198" s="1493"/>
      <c r="S198" s="1491"/>
    </row>
    <row r="199" spans="1:19" ht="15.75" customHeight="1">
      <c r="A199" s="1493"/>
      <c r="B199" s="1493"/>
      <c r="C199" s="1493"/>
      <c r="D199" s="1493"/>
      <c r="E199" s="1493"/>
      <c r="F199" s="1493"/>
      <c r="G199" s="1493"/>
      <c r="H199" s="1493"/>
      <c r="I199" s="1493"/>
      <c r="J199" s="1493"/>
      <c r="K199" s="1493"/>
      <c r="L199" s="1493"/>
      <c r="M199" s="1493"/>
      <c r="N199" s="1493"/>
      <c r="O199" s="1493"/>
      <c r="P199" s="1493"/>
      <c r="Q199" s="1493"/>
      <c r="R199" s="1493"/>
      <c r="S199" s="1491"/>
    </row>
    <row r="200" spans="1:19" ht="15.75" customHeight="1">
      <c r="A200" s="1493"/>
      <c r="B200" s="1493"/>
      <c r="C200" s="1493"/>
      <c r="D200" s="1493"/>
      <c r="E200" s="1493"/>
      <c r="F200" s="1493"/>
      <c r="G200" s="1493"/>
      <c r="H200" s="1493"/>
      <c r="I200" s="1493"/>
      <c r="J200" s="1493"/>
      <c r="K200" s="1493"/>
      <c r="L200" s="1493"/>
      <c r="M200" s="1493"/>
      <c r="N200" s="1493"/>
      <c r="O200" s="1493"/>
      <c r="P200" s="1493"/>
      <c r="Q200" s="1493"/>
      <c r="R200" s="1493"/>
      <c r="S200" s="1491"/>
    </row>
    <row r="201" spans="1:19" ht="15.75" customHeight="1">
      <c r="A201" s="1493"/>
      <c r="B201" s="1493"/>
      <c r="C201" s="1493"/>
      <c r="D201" s="1493"/>
      <c r="E201" s="1493"/>
      <c r="F201" s="1493"/>
      <c r="G201" s="1493"/>
      <c r="H201" s="1493"/>
      <c r="I201" s="1493"/>
      <c r="J201" s="1493"/>
      <c r="K201" s="1493"/>
      <c r="L201" s="1493"/>
      <c r="M201" s="1493"/>
      <c r="N201" s="1493"/>
      <c r="O201" s="1493"/>
      <c r="P201" s="1493"/>
      <c r="Q201" s="1493"/>
      <c r="R201" s="1493"/>
      <c r="S201" s="1491"/>
    </row>
    <row r="202" spans="1:19" ht="15.75" customHeight="1">
      <c r="A202" s="1493"/>
      <c r="B202" s="1493"/>
      <c r="C202" s="1493"/>
      <c r="D202" s="1493"/>
      <c r="E202" s="1493"/>
      <c r="F202" s="1493"/>
      <c r="G202" s="1493"/>
      <c r="H202" s="1493"/>
      <c r="I202" s="1493"/>
      <c r="J202" s="1493"/>
      <c r="K202" s="1493"/>
      <c r="L202" s="1493"/>
      <c r="M202" s="1493"/>
      <c r="N202" s="1493"/>
      <c r="O202" s="1493"/>
      <c r="P202" s="1493"/>
      <c r="Q202" s="1493"/>
      <c r="R202" s="1493"/>
      <c r="S202" s="1491"/>
    </row>
    <row r="203" spans="1:19" ht="15.75" customHeight="1">
      <c r="A203" s="1493"/>
      <c r="B203" s="1493"/>
      <c r="C203" s="1493"/>
      <c r="D203" s="1493"/>
      <c r="E203" s="1493"/>
      <c r="F203" s="1493"/>
      <c r="G203" s="1493"/>
      <c r="H203" s="1493"/>
      <c r="I203" s="1493"/>
      <c r="J203" s="1493"/>
      <c r="K203" s="1493"/>
      <c r="L203" s="1493"/>
      <c r="M203" s="1493"/>
      <c r="N203" s="1493"/>
      <c r="O203" s="1493"/>
      <c r="P203" s="1493"/>
      <c r="Q203" s="1493"/>
      <c r="R203" s="1493"/>
      <c r="S203" s="1491"/>
    </row>
    <row r="204" spans="1:19" ht="15.75" customHeight="1">
      <c r="A204" s="1493"/>
      <c r="B204" s="1493"/>
      <c r="C204" s="1493"/>
      <c r="D204" s="1493"/>
      <c r="E204" s="1493"/>
      <c r="F204" s="1493"/>
      <c r="G204" s="1493"/>
      <c r="H204" s="1493"/>
      <c r="I204" s="1493"/>
      <c r="J204" s="1493"/>
      <c r="K204" s="1493"/>
      <c r="L204" s="1493"/>
      <c r="M204" s="1493"/>
      <c r="N204" s="1493"/>
      <c r="O204" s="1493"/>
      <c r="P204" s="1493"/>
      <c r="Q204" s="1493"/>
      <c r="R204" s="1493"/>
      <c r="S204" s="1491"/>
    </row>
    <row r="205" spans="1:19" ht="15.75" customHeight="1">
      <c r="A205" s="1493"/>
      <c r="B205" s="1493"/>
      <c r="C205" s="1493"/>
      <c r="D205" s="1493"/>
      <c r="E205" s="1493"/>
      <c r="F205" s="1493"/>
      <c r="G205" s="1493"/>
      <c r="H205" s="1493"/>
      <c r="I205" s="1493"/>
      <c r="J205" s="1493"/>
      <c r="K205" s="1493"/>
      <c r="L205" s="1493"/>
      <c r="M205" s="1493"/>
      <c r="N205" s="1493"/>
      <c r="O205" s="1493"/>
      <c r="P205" s="1493"/>
      <c r="Q205" s="1493"/>
      <c r="R205" s="1493"/>
      <c r="S205" s="1491"/>
    </row>
    <row r="206" spans="1:19" ht="15.75" customHeight="1">
      <c r="A206" s="1493"/>
      <c r="B206" s="1493"/>
      <c r="C206" s="1493"/>
      <c r="D206" s="1493"/>
      <c r="E206" s="1493"/>
      <c r="F206" s="1493"/>
      <c r="G206" s="1493"/>
      <c r="H206" s="1493"/>
      <c r="I206" s="1493"/>
      <c r="J206" s="1493"/>
      <c r="K206" s="1493"/>
      <c r="L206" s="1493"/>
      <c r="M206" s="1493"/>
      <c r="N206" s="1493"/>
      <c r="O206" s="1493"/>
      <c r="P206" s="1493"/>
      <c r="Q206" s="1493"/>
      <c r="R206" s="1493"/>
      <c r="S206" s="1491"/>
    </row>
    <row r="207" spans="1:19" ht="15.75" customHeight="1">
      <c r="A207" s="1493"/>
      <c r="B207" s="1493"/>
      <c r="C207" s="1493"/>
      <c r="D207" s="1493"/>
      <c r="E207" s="1493"/>
      <c r="F207" s="1493"/>
      <c r="G207" s="1493"/>
      <c r="H207" s="1493"/>
      <c r="I207" s="1493"/>
      <c r="J207" s="1493"/>
      <c r="K207" s="1493"/>
      <c r="L207" s="1493"/>
      <c r="M207" s="1493"/>
      <c r="N207" s="1493"/>
      <c r="O207" s="1493"/>
      <c r="P207" s="1493"/>
      <c r="Q207" s="1493"/>
      <c r="R207" s="1493"/>
      <c r="S207" s="1491"/>
    </row>
    <row r="208" spans="1:19" ht="15.75" customHeight="1">
      <c r="A208" s="1493"/>
      <c r="B208" s="1493"/>
      <c r="C208" s="1493"/>
      <c r="D208" s="1493"/>
      <c r="E208" s="1493"/>
      <c r="F208" s="1493"/>
      <c r="G208" s="1493"/>
      <c r="H208" s="1493"/>
      <c r="I208" s="1493"/>
      <c r="J208" s="1493"/>
      <c r="K208" s="1493"/>
      <c r="L208" s="1493"/>
      <c r="M208" s="1493"/>
      <c r="N208" s="1493"/>
      <c r="O208" s="1493"/>
      <c r="P208" s="1493"/>
      <c r="Q208" s="1493"/>
      <c r="R208" s="1493"/>
      <c r="S208" s="1491"/>
    </row>
    <row r="209" spans="1:19" ht="15.75" customHeight="1">
      <c r="A209" s="1493"/>
      <c r="B209" s="1493"/>
      <c r="C209" s="1493"/>
      <c r="D209" s="1493"/>
      <c r="E209" s="1493"/>
      <c r="F209" s="1493"/>
      <c r="G209" s="1493"/>
      <c r="H209" s="1493"/>
      <c r="I209" s="1493"/>
      <c r="J209" s="1493"/>
      <c r="K209" s="1493"/>
      <c r="L209" s="1493"/>
      <c r="M209" s="1493"/>
      <c r="N209" s="1493"/>
      <c r="O209" s="1493"/>
      <c r="P209" s="1493"/>
      <c r="Q209" s="1493"/>
      <c r="R209" s="1493"/>
      <c r="S209" s="1491"/>
    </row>
    <row r="210" spans="1:19" ht="15.75" customHeight="1">
      <c r="A210" s="1493"/>
      <c r="B210" s="1493"/>
      <c r="C210" s="1493"/>
      <c r="D210" s="1493"/>
      <c r="E210" s="1493"/>
      <c r="F210" s="1493"/>
      <c r="G210" s="1493"/>
      <c r="H210" s="1493"/>
      <c r="I210" s="1493"/>
      <c r="J210" s="1493"/>
      <c r="K210" s="1493"/>
      <c r="L210" s="1493"/>
      <c r="M210" s="1493"/>
      <c r="N210" s="1493"/>
      <c r="O210" s="1493"/>
      <c r="P210" s="1493"/>
      <c r="Q210" s="1493"/>
      <c r="R210" s="1493"/>
      <c r="S210" s="1491"/>
    </row>
    <row r="211" spans="1:19" ht="15.75" customHeight="1">
      <c r="A211" s="1493"/>
      <c r="B211" s="1493"/>
      <c r="C211" s="1493"/>
      <c r="D211" s="1493"/>
      <c r="E211" s="1493"/>
      <c r="F211" s="1493"/>
      <c r="G211" s="1493"/>
      <c r="H211" s="1493"/>
      <c r="I211" s="1493"/>
      <c r="J211" s="1493"/>
      <c r="K211" s="1493"/>
      <c r="L211" s="1493"/>
      <c r="M211" s="1493"/>
      <c r="N211" s="1493"/>
      <c r="O211" s="1493"/>
      <c r="P211" s="1493"/>
      <c r="Q211" s="1493"/>
      <c r="R211" s="1493"/>
      <c r="S211" s="1491"/>
    </row>
    <row r="212" spans="1:19" ht="15.75" customHeight="1">
      <c r="A212" s="1493"/>
      <c r="B212" s="1493"/>
      <c r="C212" s="1493"/>
      <c r="D212" s="1493"/>
      <c r="E212" s="1493"/>
      <c r="F212" s="1493"/>
      <c r="G212" s="1493"/>
      <c r="H212" s="1493"/>
      <c r="I212" s="1493"/>
      <c r="J212" s="1493"/>
      <c r="K212" s="1493"/>
      <c r="L212" s="1493"/>
      <c r="M212" s="1493"/>
      <c r="N212" s="1493"/>
      <c r="O212" s="1493"/>
      <c r="P212" s="1493"/>
      <c r="Q212" s="1493"/>
      <c r="R212" s="1493"/>
      <c r="S212" s="1491"/>
    </row>
    <row r="213" spans="1:19" ht="15.75" customHeight="1">
      <c r="A213" s="1493"/>
      <c r="B213" s="1493"/>
      <c r="C213" s="1493"/>
      <c r="D213" s="1493"/>
      <c r="E213" s="1493"/>
      <c r="F213" s="1493"/>
      <c r="G213" s="1493"/>
      <c r="H213" s="1493"/>
      <c r="I213" s="1493"/>
      <c r="J213" s="1493"/>
      <c r="K213" s="1493"/>
      <c r="L213" s="1493"/>
      <c r="M213" s="1493"/>
      <c r="N213" s="1493"/>
      <c r="O213" s="1493"/>
      <c r="P213" s="1493"/>
      <c r="Q213" s="1493"/>
      <c r="R213" s="1493"/>
      <c r="S213" s="1491"/>
    </row>
    <row r="214" spans="1:19" ht="15.75" customHeight="1">
      <c r="A214" s="1493"/>
      <c r="B214" s="1493"/>
      <c r="C214" s="1493"/>
      <c r="D214" s="1493"/>
      <c r="E214" s="1493"/>
      <c r="F214" s="1493"/>
      <c r="G214" s="1493"/>
      <c r="H214" s="1493"/>
      <c r="I214" s="1493"/>
      <c r="J214" s="1493"/>
      <c r="K214" s="1493"/>
      <c r="L214" s="1493"/>
      <c r="M214" s="1493"/>
      <c r="N214" s="1493"/>
      <c r="O214" s="1493"/>
      <c r="P214" s="1493"/>
      <c r="Q214" s="1493"/>
      <c r="R214" s="1493"/>
      <c r="S214" s="1491"/>
    </row>
    <row r="215" spans="1:19" ht="15.75" customHeight="1">
      <c r="A215" s="1493"/>
      <c r="B215" s="1493"/>
      <c r="C215" s="1493"/>
      <c r="D215" s="1493"/>
      <c r="E215" s="1493"/>
      <c r="F215" s="1493"/>
      <c r="G215" s="1493"/>
      <c r="H215" s="1493"/>
      <c r="I215" s="1493"/>
      <c r="J215" s="1493"/>
      <c r="K215" s="1493"/>
      <c r="L215" s="1493"/>
      <c r="M215" s="1493"/>
      <c r="N215" s="1493"/>
      <c r="O215" s="1493"/>
      <c r="P215" s="1493"/>
      <c r="Q215" s="1493"/>
      <c r="R215" s="1493"/>
      <c r="S215" s="1491"/>
    </row>
    <row r="216" spans="1:19" ht="15.75" customHeight="1">
      <c r="A216" s="1493"/>
      <c r="B216" s="1493"/>
      <c r="C216" s="1493"/>
      <c r="D216" s="1493"/>
      <c r="E216" s="1493"/>
      <c r="F216" s="1493"/>
      <c r="G216" s="1493"/>
      <c r="H216" s="1493"/>
      <c r="I216" s="1493"/>
      <c r="J216" s="1493"/>
      <c r="K216" s="1493"/>
      <c r="L216" s="1493"/>
      <c r="M216" s="1493"/>
      <c r="N216" s="1493"/>
      <c r="O216" s="1493"/>
      <c r="P216" s="1493"/>
      <c r="Q216" s="1493"/>
      <c r="R216" s="1493"/>
      <c r="S216" s="1491"/>
    </row>
    <row r="217" spans="1:19" ht="15.75" customHeight="1">
      <c r="A217" s="1493"/>
      <c r="B217" s="1493"/>
      <c r="C217" s="1493"/>
      <c r="D217" s="1493"/>
      <c r="E217" s="1493"/>
      <c r="F217" s="1493"/>
      <c r="G217" s="1493"/>
      <c r="H217" s="1493"/>
      <c r="I217" s="1493"/>
      <c r="J217" s="1493"/>
      <c r="K217" s="1493"/>
      <c r="L217" s="1493"/>
      <c r="M217" s="1493"/>
      <c r="N217" s="1493"/>
      <c r="O217" s="1493"/>
      <c r="P217" s="1493"/>
      <c r="Q217" s="1493"/>
      <c r="R217" s="1493"/>
      <c r="S217" s="1491"/>
    </row>
    <row r="218" spans="1:19" ht="15.75" customHeight="1">
      <c r="A218" s="1493"/>
      <c r="B218" s="1493"/>
      <c r="C218" s="1493"/>
      <c r="D218" s="1493"/>
      <c r="E218" s="1493"/>
      <c r="F218" s="1493"/>
      <c r="G218" s="1493"/>
      <c r="H218" s="1493"/>
      <c r="I218" s="1493"/>
      <c r="J218" s="1493"/>
      <c r="K218" s="1493"/>
      <c r="L218" s="1493"/>
      <c r="M218" s="1493"/>
      <c r="N218" s="1493"/>
      <c r="O218" s="1493"/>
      <c r="P218" s="1493"/>
      <c r="Q218" s="1493"/>
      <c r="R218" s="1493"/>
      <c r="S218" s="1491"/>
    </row>
    <row r="219" spans="1:19" ht="15.75" customHeight="1">
      <c r="A219" s="1493"/>
      <c r="B219" s="1493"/>
      <c r="C219" s="1493"/>
      <c r="D219" s="1493"/>
      <c r="E219" s="1493"/>
      <c r="F219" s="1493"/>
      <c r="G219" s="1493"/>
      <c r="H219" s="1493"/>
      <c r="I219" s="1493"/>
      <c r="J219" s="1493"/>
      <c r="K219" s="1493"/>
      <c r="L219" s="1493"/>
      <c r="M219" s="1493"/>
      <c r="N219" s="1493"/>
      <c r="O219" s="1493"/>
      <c r="P219" s="1493"/>
      <c r="Q219" s="1493"/>
      <c r="R219" s="1493"/>
      <c r="S219" s="1491"/>
    </row>
    <row r="220" spans="1:19" ht="15.75" customHeight="1">
      <c r="A220" s="1493"/>
      <c r="B220" s="1493"/>
      <c r="C220" s="1493"/>
      <c r="D220" s="1493"/>
      <c r="E220" s="1493"/>
      <c r="F220" s="1493"/>
      <c r="G220" s="1493"/>
      <c r="H220" s="1493"/>
      <c r="I220" s="1493"/>
      <c r="J220" s="1493"/>
      <c r="K220" s="1493"/>
      <c r="L220" s="1493"/>
      <c r="M220" s="1493"/>
      <c r="N220" s="1493"/>
      <c r="O220" s="1493"/>
      <c r="P220" s="1493"/>
      <c r="Q220" s="1493"/>
      <c r="R220" s="1493"/>
      <c r="S220" s="1491"/>
    </row>
    <row r="221" spans="1:19" ht="15.75" customHeight="1">
      <c r="A221" s="1493"/>
      <c r="B221" s="1493"/>
      <c r="C221" s="1493"/>
      <c r="D221" s="1493"/>
      <c r="E221" s="1493"/>
      <c r="F221" s="1493"/>
      <c r="G221" s="1493"/>
      <c r="H221" s="1493"/>
      <c r="I221" s="1493"/>
      <c r="J221" s="1493"/>
      <c r="K221" s="1493"/>
      <c r="L221" s="1493"/>
      <c r="M221" s="1493"/>
      <c r="N221" s="1493"/>
      <c r="O221" s="1493"/>
      <c r="P221" s="1493"/>
      <c r="Q221" s="1493"/>
      <c r="R221" s="1493"/>
      <c r="S221" s="1491"/>
    </row>
    <row r="222" spans="1:19" ht="15.75" customHeight="1">
      <c r="A222" s="1493"/>
      <c r="B222" s="1493"/>
      <c r="C222" s="1493"/>
      <c r="D222" s="1493"/>
      <c r="E222" s="1493"/>
      <c r="F222" s="1493"/>
      <c r="G222" s="1493"/>
      <c r="H222" s="1493"/>
      <c r="I222" s="1493"/>
      <c r="J222" s="1493"/>
      <c r="K222" s="1493"/>
      <c r="L222" s="1493"/>
      <c r="M222" s="1493"/>
      <c r="N222" s="1493"/>
      <c r="O222" s="1493"/>
      <c r="P222" s="1493"/>
      <c r="Q222" s="1493"/>
      <c r="R222" s="1493"/>
      <c r="S222" s="1491"/>
    </row>
    <row r="223" spans="1:19" ht="15.75" customHeight="1">
      <c r="A223" s="1493"/>
      <c r="B223" s="1493"/>
      <c r="C223" s="1493"/>
      <c r="D223" s="1493"/>
      <c r="E223" s="1493"/>
      <c r="F223" s="1493"/>
      <c r="G223" s="1493"/>
      <c r="H223" s="1493"/>
      <c r="I223" s="1493"/>
      <c r="J223" s="1493"/>
      <c r="K223" s="1493"/>
      <c r="L223" s="1493"/>
      <c r="M223" s="1493"/>
      <c r="N223" s="1493"/>
      <c r="O223" s="1493"/>
      <c r="P223" s="1493"/>
      <c r="Q223" s="1493"/>
      <c r="R223" s="1493"/>
      <c r="S223" s="1491"/>
    </row>
    <row r="224" spans="1:19" ht="15.75" customHeight="1">
      <c r="A224" s="1493"/>
      <c r="B224" s="1493"/>
      <c r="C224" s="1493"/>
      <c r="D224" s="1493"/>
      <c r="E224" s="1493"/>
      <c r="F224" s="1493"/>
      <c r="G224" s="1493"/>
      <c r="H224" s="1493"/>
      <c r="I224" s="1493"/>
      <c r="J224" s="1493"/>
      <c r="K224" s="1493"/>
      <c r="L224" s="1493"/>
      <c r="M224" s="1493"/>
      <c r="N224" s="1493"/>
      <c r="O224" s="1493"/>
      <c r="P224" s="1493"/>
      <c r="Q224" s="1493"/>
      <c r="R224" s="1493"/>
      <c r="S224" s="1491"/>
    </row>
    <row r="225" spans="1:19" ht="15.75" customHeight="1">
      <c r="A225" s="1493"/>
      <c r="B225" s="1493"/>
      <c r="C225" s="1493"/>
      <c r="D225" s="1493"/>
      <c r="E225" s="1493"/>
      <c r="F225" s="1493"/>
      <c r="G225" s="1493"/>
      <c r="H225" s="1493"/>
      <c r="I225" s="1493"/>
      <c r="J225" s="1493"/>
      <c r="K225" s="1493"/>
      <c r="L225" s="1493"/>
      <c r="M225" s="1493"/>
      <c r="N225" s="1493"/>
      <c r="O225" s="1493"/>
      <c r="P225" s="1493"/>
      <c r="Q225" s="1493"/>
      <c r="R225" s="1493"/>
      <c r="S225" s="1491"/>
    </row>
    <row r="226" spans="1:19" ht="15.75" customHeight="1">
      <c r="A226" s="1493"/>
      <c r="B226" s="1493"/>
      <c r="C226" s="1493"/>
      <c r="D226" s="1493"/>
      <c r="E226" s="1493"/>
      <c r="F226" s="1493"/>
      <c r="G226" s="1493"/>
      <c r="H226" s="1493"/>
      <c r="I226" s="1493"/>
      <c r="J226" s="1493"/>
      <c r="K226" s="1493"/>
      <c r="L226" s="1493"/>
      <c r="M226" s="1493"/>
      <c r="N226" s="1493"/>
      <c r="O226" s="1493"/>
      <c r="P226" s="1493"/>
      <c r="Q226" s="1493"/>
      <c r="R226" s="1493"/>
      <c r="S226" s="1491"/>
    </row>
    <row r="227" spans="1:19" ht="15.75" customHeight="1">
      <c r="A227" s="1493"/>
      <c r="B227" s="1493"/>
      <c r="C227" s="1493"/>
      <c r="D227" s="1493"/>
      <c r="E227" s="1493"/>
      <c r="F227" s="1493"/>
      <c r="G227" s="1493"/>
      <c r="H227" s="1493"/>
      <c r="I227" s="1493"/>
      <c r="J227" s="1493"/>
      <c r="K227" s="1493"/>
      <c r="L227" s="1493"/>
      <c r="M227" s="1493"/>
      <c r="N227" s="1493"/>
      <c r="O227" s="1493"/>
      <c r="P227" s="1493"/>
      <c r="Q227" s="1493"/>
      <c r="R227" s="1493"/>
      <c r="S227" s="1491"/>
    </row>
    <row r="228" spans="1:19" ht="15.75" customHeight="1">
      <c r="A228" s="1493"/>
      <c r="B228" s="1493"/>
      <c r="C228" s="1493"/>
      <c r="D228" s="1493"/>
      <c r="E228" s="1493"/>
      <c r="F228" s="1493"/>
      <c r="G228" s="1493"/>
      <c r="H228" s="1493"/>
      <c r="I228" s="1493"/>
      <c r="J228" s="1493"/>
      <c r="K228" s="1493"/>
      <c r="L228" s="1493"/>
      <c r="M228" s="1493"/>
      <c r="N228" s="1493"/>
      <c r="O228" s="1493"/>
      <c r="P228" s="1493"/>
      <c r="Q228" s="1493"/>
      <c r="R228" s="1493"/>
      <c r="S228" s="1491"/>
    </row>
    <row r="229" spans="1:19" ht="15.75" customHeight="1">
      <c r="A229" s="1493"/>
      <c r="B229" s="1493"/>
      <c r="C229" s="1493"/>
      <c r="D229" s="1493"/>
      <c r="E229" s="1493"/>
      <c r="F229" s="1493"/>
      <c r="G229" s="1493"/>
      <c r="H229" s="1493"/>
      <c r="I229" s="1493"/>
      <c r="J229" s="1493"/>
      <c r="K229" s="1493"/>
      <c r="L229" s="1493"/>
      <c r="M229" s="1493"/>
      <c r="N229" s="1493"/>
      <c r="O229" s="1493"/>
      <c r="P229" s="1493"/>
      <c r="Q229" s="1493"/>
      <c r="R229" s="1493"/>
      <c r="S229" s="1491"/>
    </row>
    <row r="230" spans="1:19" ht="15.75" customHeight="1">
      <c r="A230" s="1493"/>
      <c r="B230" s="1493"/>
      <c r="C230" s="1493"/>
      <c r="D230" s="1493"/>
      <c r="E230" s="1493"/>
      <c r="F230" s="1493"/>
      <c r="G230" s="1493"/>
      <c r="H230" s="1493"/>
      <c r="I230" s="1493"/>
      <c r="J230" s="1493"/>
      <c r="K230" s="1493"/>
      <c r="L230" s="1493"/>
      <c r="M230" s="1493"/>
      <c r="N230" s="1493"/>
      <c r="O230" s="1493"/>
      <c r="P230" s="1493"/>
      <c r="Q230" s="1493"/>
      <c r="R230" s="1493"/>
      <c r="S230" s="1491"/>
    </row>
    <row r="231" spans="1:19" ht="15.75" customHeight="1">
      <c r="A231" s="1493"/>
      <c r="B231" s="1493"/>
      <c r="C231" s="1493"/>
      <c r="D231" s="1493"/>
      <c r="E231" s="1493"/>
      <c r="F231" s="1493"/>
      <c r="G231" s="1493"/>
      <c r="H231" s="1493"/>
      <c r="I231" s="1493"/>
      <c r="J231" s="1493"/>
      <c r="K231" s="1493"/>
      <c r="L231" s="1493"/>
      <c r="M231" s="1493"/>
      <c r="N231" s="1493"/>
      <c r="O231" s="1493"/>
      <c r="P231" s="1493"/>
      <c r="Q231" s="1493"/>
      <c r="R231" s="1493"/>
      <c r="S231" s="1491"/>
    </row>
    <row r="232" spans="1:19" ht="15.75" customHeight="1">
      <c r="A232" s="1493"/>
      <c r="B232" s="1493"/>
      <c r="C232" s="1493"/>
      <c r="D232" s="1493"/>
      <c r="E232" s="1493"/>
      <c r="F232" s="1493"/>
      <c r="G232" s="1493"/>
      <c r="H232" s="1493"/>
      <c r="I232" s="1493"/>
      <c r="J232" s="1493"/>
      <c r="K232" s="1493"/>
      <c r="L232" s="1493"/>
      <c r="M232" s="1493"/>
      <c r="N232" s="1493"/>
      <c r="O232" s="1493"/>
      <c r="P232" s="1493"/>
      <c r="Q232" s="1493"/>
      <c r="R232" s="1493"/>
      <c r="S232" s="1491"/>
    </row>
    <row r="233" spans="1:19" ht="15.75" customHeight="1">
      <c r="A233" s="1493"/>
      <c r="B233" s="1493"/>
      <c r="C233" s="1493"/>
      <c r="D233" s="1493"/>
      <c r="E233" s="1493"/>
      <c r="F233" s="1493"/>
      <c r="G233" s="1493"/>
      <c r="H233" s="1493"/>
      <c r="I233" s="1493"/>
      <c r="J233" s="1493"/>
      <c r="K233" s="1493"/>
      <c r="L233" s="1493"/>
      <c r="M233" s="1493"/>
      <c r="N233" s="1493"/>
      <c r="O233" s="1493"/>
      <c r="P233" s="1493"/>
      <c r="Q233" s="1493"/>
      <c r="R233" s="1493"/>
      <c r="S233" s="1491"/>
    </row>
    <row r="234" spans="1:19" ht="15.75" customHeight="1">
      <c r="A234" s="1493"/>
      <c r="B234" s="1493"/>
      <c r="C234" s="1493"/>
      <c r="D234" s="1493"/>
      <c r="E234" s="1493"/>
      <c r="F234" s="1493"/>
      <c r="G234" s="1493"/>
      <c r="H234" s="1493"/>
      <c r="I234" s="1493"/>
      <c r="J234" s="1493"/>
      <c r="K234" s="1493"/>
      <c r="L234" s="1493"/>
      <c r="M234" s="1493"/>
      <c r="N234" s="1493"/>
      <c r="O234" s="1493"/>
      <c r="P234" s="1493"/>
      <c r="Q234" s="1493"/>
      <c r="R234" s="1493"/>
      <c r="S234" s="1491"/>
    </row>
    <row r="235" spans="1:19" ht="15.75" customHeight="1">
      <c r="A235" s="1493"/>
      <c r="B235" s="1493"/>
      <c r="C235" s="1493"/>
      <c r="D235" s="1493"/>
      <c r="E235" s="1493"/>
      <c r="F235" s="1493"/>
      <c r="G235" s="1493"/>
      <c r="H235" s="1493"/>
      <c r="I235" s="1493"/>
      <c r="J235" s="1493"/>
      <c r="K235" s="1493"/>
      <c r="L235" s="1493"/>
      <c r="M235" s="1493"/>
      <c r="N235" s="1493"/>
      <c r="O235" s="1493"/>
      <c r="P235" s="1493"/>
      <c r="Q235" s="1493"/>
      <c r="R235" s="1493"/>
      <c r="S235" s="1491"/>
    </row>
    <row r="236" spans="1:19" ht="15.75" customHeight="1">
      <c r="A236" s="1493"/>
      <c r="B236" s="1493"/>
      <c r="C236" s="1493"/>
      <c r="D236" s="1493"/>
      <c r="E236" s="1493"/>
      <c r="F236" s="1493"/>
      <c r="G236" s="1493"/>
      <c r="H236" s="1493"/>
      <c r="I236" s="1493"/>
      <c r="J236" s="1493"/>
      <c r="K236" s="1493"/>
      <c r="L236" s="1493"/>
      <c r="M236" s="1493"/>
      <c r="N236" s="1493"/>
      <c r="O236" s="1493"/>
      <c r="P236" s="1493"/>
      <c r="Q236" s="1493"/>
      <c r="R236" s="1493"/>
      <c r="S236" s="1491"/>
    </row>
    <row r="237" spans="1:19" ht="15.75" customHeight="1">
      <c r="A237" s="1493"/>
      <c r="B237" s="1493"/>
      <c r="C237" s="1493"/>
      <c r="D237" s="1493"/>
      <c r="E237" s="1493"/>
      <c r="F237" s="1493"/>
      <c r="G237" s="1493"/>
      <c r="H237" s="1493"/>
      <c r="I237" s="1493"/>
      <c r="J237" s="1493"/>
      <c r="K237" s="1493"/>
      <c r="L237" s="1493"/>
      <c r="M237" s="1493"/>
      <c r="N237" s="1493"/>
      <c r="O237" s="1493"/>
      <c r="P237" s="1493"/>
      <c r="Q237" s="1493"/>
      <c r="R237" s="1493"/>
      <c r="S237" s="1491"/>
    </row>
    <row r="238" spans="1:19" ht="15.75" customHeight="1">
      <c r="A238" s="1493"/>
      <c r="B238" s="1493"/>
      <c r="C238" s="1493"/>
      <c r="D238" s="1493"/>
      <c r="E238" s="1493"/>
      <c r="F238" s="1493"/>
      <c r="G238" s="1493"/>
      <c r="H238" s="1493"/>
      <c r="I238" s="1493"/>
      <c r="J238" s="1493"/>
      <c r="K238" s="1493"/>
      <c r="L238" s="1493"/>
      <c r="M238" s="1493"/>
      <c r="N238" s="1493"/>
      <c r="O238" s="1493"/>
      <c r="P238" s="1493"/>
      <c r="Q238" s="1493"/>
      <c r="R238" s="1493"/>
      <c r="S238" s="1491"/>
    </row>
    <row r="239" spans="1:19" ht="15.75" customHeight="1">
      <c r="A239" s="1493"/>
      <c r="B239" s="1493"/>
      <c r="C239" s="1493"/>
      <c r="D239" s="1493"/>
      <c r="E239" s="1493"/>
      <c r="F239" s="1493"/>
      <c r="G239" s="1493"/>
      <c r="H239" s="1493"/>
      <c r="I239" s="1493"/>
      <c r="J239" s="1493"/>
      <c r="K239" s="1493"/>
      <c r="L239" s="1493"/>
      <c r="M239" s="1493"/>
      <c r="N239" s="1493"/>
      <c r="O239" s="1493"/>
      <c r="P239" s="1493"/>
      <c r="Q239" s="1493"/>
      <c r="R239" s="1493"/>
      <c r="S239" s="1491"/>
    </row>
    <row r="240" spans="1:19" ht="15.75" customHeight="1">
      <c r="A240" s="1493"/>
      <c r="B240" s="1493"/>
      <c r="C240" s="1493"/>
      <c r="D240" s="1493"/>
      <c r="E240" s="1493"/>
      <c r="F240" s="1493"/>
      <c r="G240" s="1493"/>
      <c r="H240" s="1493"/>
      <c r="I240" s="1493"/>
      <c r="J240" s="1493"/>
      <c r="K240" s="1493"/>
      <c r="L240" s="1493"/>
      <c r="M240" s="1493"/>
      <c r="N240" s="1493"/>
      <c r="O240" s="1493"/>
      <c r="P240" s="1493"/>
      <c r="Q240" s="1493"/>
      <c r="R240" s="1493"/>
      <c r="S240" s="1491"/>
    </row>
    <row r="241" spans="1:19" ht="15.75" customHeight="1">
      <c r="A241" s="1493"/>
      <c r="B241" s="1493"/>
      <c r="C241" s="1493"/>
      <c r="D241" s="1493"/>
      <c r="E241" s="1493"/>
      <c r="F241" s="1493"/>
      <c r="G241" s="1493"/>
      <c r="H241" s="1493"/>
      <c r="I241" s="1493"/>
      <c r="J241" s="1493"/>
      <c r="K241" s="1493"/>
      <c r="L241" s="1493"/>
      <c r="M241" s="1493"/>
      <c r="N241" s="1493"/>
      <c r="O241" s="1493"/>
      <c r="P241" s="1493"/>
      <c r="Q241" s="1493"/>
      <c r="R241" s="1493"/>
      <c r="S241" s="1491"/>
    </row>
    <row r="242" spans="1:19" ht="15.75" customHeight="1">
      <c r="A242" s="1493"/>
      <c r="B242" s="1493"/>
      <c r="C242" s="1493"/>
      <c r="D242" s="1493"/>
      <c r="E242" s="1493"/>
      <c r="F242" s="1493"/>
      <c r="G242" s="1493"/>
      <c r="H242" s="1493"/>
      <c r="I242" s="1493"/>
      <c r="J242" s="1493"/>
      <c r="K242" s="1493"/>
      <c r="L242" s="1493"/>
      <c r="M242" s="1493"/>
      <c r="N242" s="1493"/>
      <c r="O242" s="1493"/>
      <c r="P242" s="1493"/>
      <c r="Q242" s="1493"/>
      <c r="R242" s="1493"/>
      <c r="S242" s="1491"/>
    </row>
    <row r="243" spans="1:19" ht="15.75" customHeight="1">
      <c r="A243" s="1493"/>
      <c r="B243" s="1493"/>
      <c r="C243" s="1493"/>
      <c r="D243" s="1493"/>
      <c r="E243" s="1493"/>
      <c r="F243" s="1493"/>
      <c r="G243" s="1493"/>
      <c r="H243" s="1493"/>
      <c r="I243" s="1493"/>
      <c r="J243" s="1493"/>
      <c r="K243" s="1493"/>
      <c r="L243" s="1493"/>
      <c r="M243" s="1493"/>
      <c r="N243" s="1493"/>
      <c r="O243" s="1493"/>
      <c r="P243" s="1493"/>
      <c r="Q243" s="1493"/>
      <c r="R243" s="1493"/>
      <c r="S243" s="1491"/>
    </row>
    <row r="244" spans="1:19" ht="15.75" customHeight="1">
      <c r="A244" s="1493"/>
      <c r="B244" s="1493"/>
      <c r="C244" s="1493"/>
      <c r="D244" s="1493"/>
      <c r="E244" s="1493"/>
      <c r="F244" s="1493"/>
      <c r="G244" s="1493"/>
      <c r="H244" s="1493"/>
      <c r="I244" s="1493"/>
      <c r="J244" s="1493"/>
      <c r="K244" s="1493"/>
      <c r="L244" s="1493"/>
      <c r="M244" s="1493"/>
      <c r="N244" s="1493"/>
      <c r="O244" s="1493"/>
      <c r="P244" s="1493"/>
      <c r="Q244" s="1493"/>
      <c r="R244" s="1493"/>
      <c r="S244" s="1491"/>
    </row>
    <row r="245" spans="1:19" ht="15.75" customHeight="1">
      <c r="A245" s="1493"/>
      <c r="B245" s="1493"/>
      <c r="C245" s="1493"/>
      <c r="D245" s="1493"/>
      <c r="E245" s="1493"/>
      <c r="F245" s="1493"/>
      <c r="G245" s="1493"/>
      <c r="H245" s="1493"/>
      <c r="I245" s="1493"/>
      <c r="J245" s="1493"/>
      <c r="K245" s="1493"/>
      <c r="L245" s="1493"/>
      <c r="M245" s="1493"/>
      <c r="N245" s="1493"/>
      <c r="O245" s="1493"/>
      <c r="P245" s="1493"/>
      <c r="Q245" s="1493"/>
      <c r="R245" s="1493"/>
      <c r="S245" s="1491"/>
    </row>
    <row r="246" spans="1:19" ht="15.75" customHeight="1">
      <c r="A246" s="1493"/>
      <c r="B246" s="1493"/>
      <c r="C246" s="1493"/>
      <c r="D246" s="1493"/>
      <c r="E246" s="1493"/>
      <c r="F246" s="1493"/>
      <c r="G246" s="1493"/>
      <c r="H246" s="1493"/>
      <c r="I246" s="1493"/>
      <c r="J246" s="1493"/>
      <c r="K246" s="1493"/>
      <c r="L246" s="1493"/>
      <c r="M246" s="1493"/>
      <c r="N246" s="1493"/>
      <c r="O246" s="1493"/>
      <c r="P246" s="1493"/>
      <c r="Q246" s="1493"/>
      <c r="R246" s="1493"/>
      <c r="S246" s="1491"/>
    </row>
    <row r="247" spans="1:19" ht="15.75" customHeight="1">
      <c r="A247" s="1493"/>
      <c r="B247" s="1493"/>
      <c r="C247" s="1493"/>
      <c r="D247" s="1493"/>
      <c r="E247" s="1493"/>
      <c r="F247" s="1493"/>
      <c r="G247" s="1493"/>
      <c r="H247" s="1493"/>
      <c r="I247" s="1493"/>
      <c r="J247" s="1493"/>
      <c r="K247" s="1493"/>
      <c r="L247" s="1493"/>
      <c r="M247" s="1493"/>
      <c r="N247" s="1493"/>
      <c r="O247" s="1493"/>
      <c r="P247" s="1493"/>
      <c r="Q247" s="1493"/>
      <c r="R247" s="1493"/>
      <c r="S247" s="1491"/>
    </row>
    <row r="248" spans="1:19" ht="15.75" customHeight="1">
      <c r="A248" s="1493"/>
      <c r="B248" s="1493"/>
      <c r="C248" s="1493"/>
      <c r="D248" s="1493"/>
      <c r="E248" s="1493"/>
      <c r="F248" s="1493"/>
      <c r="G248" s="1493"/>
      <c r="H248" s="1493"/>
      <c r="I248" s="1493"/>
      <c r="J248" s="1493"/>
      <c r="K248" s="1493"/>
      <c r="L248" s="1493"/>
      <c r="M248" s="1493"/>
      <c r="N248" s="1493"/>
      <c r="O248" s="1493"/>
      <c r="P248" s="1493"/>
      <c r="Q248" s="1493"/>
      <c r="R248" s="1493"/>
      <c r="S248" s="1491"/>
    </row>
    <row r="249" spans="1:19" ht="15.75" customHeight="1">
      <c r="A249" s="1493"/>
      <c r="B249" s="1493"/>
      <c r="C249" s="1493"/>
      <c r="D249" s="1493"/>
      <c r="E249" s="1493"/>
      <c r="F249" s="1493"/>
      <c r="G249" s="1493"/>
      <c r="H249" s="1493"/>
      <c r="I249" s="1493"/>
      <c r="J249" s="1493"/>
      <c r="K249" s="1493"/>
      <c r="L249" s="1493"/>
      <c r="M249" s="1493"/>
      <c r="N249" s="1493"/>
      <c r="O249" s="1493"/>
      <c r="P249" s="1493"/>
      <c r="Q249" s="1493"/>
      <c r="R249" s="1493"/>
      <c r="S249" s="1491"/>
    </row>
    <row r="250" spans="1:19" ht="15.75" customHeight="1">
      <c r="A250" s="1493"/>
      <c r="B250" s="1493"/>
      <c r="C250" s="1493"/>
      <c r="D250" s="1493"/>
      <c r="E250" s="1493"/>
      <c r="F250" s="1493"/>
      <c r="G250" s="1493"/>
      <c r="H250" s="1493"/>
      <c r="I250" s="1493"/>
      <c r="J250" s="1493"/>
      <c r="K250" s="1493"/>
      <c r="L250" s="1493"/>
      <c r="M250" s="1493"/>
      <c r="N250" s="1493"/>
      <c r="O250" s="1493"/>
      <c r="P250" s="1493"/>
      <c r="Q250" s="1493"/>
      <c r="R250" s="1493"/>
      <c r="S250" s="1491"/>
    </row>
    <row r="251" spans="1:19" ht="15.75" customHeight="1">
      <c r="A251" s="1493"/>
      <c r="B251" s="1493"/>
      <c r="C251" s="1493"/>
      <c r="D251" s="1493"/>
      <c r="E251" s="1493"/>
      <c r="F251" s="1493"/>
      <c r="G251" s="1493"/>
      <c r="H251" s="1493"/>
      <c r="I251" s="1493"/>
      <c r="J251" s="1493"/>
      <c r="K251" s="1493"/>
      <c r="L251" s="1493"/>
      <c r="M251" s="1493"/>
      <c r="N251" s="1493"/>
      <c r="O251" s="1493"/>
      <c r="P251" s="1493"/>
      <c r="Q251" s="1493"/>
      <c r="R251" s="1493"/>
      <c r="S251" s="1491"/>
    </row>
    <row r="252" spans="1:19" ht="15.75" customHeight="1">
      <c r="A252" s="1493"/>
      <c r="B252" s="1493"/>
      <c r="C252" s="1493"/>
      <c r="D252" s="1493"/>
      <c r="E252" s="1493"/>
      <c r="F252" s="1493"/>
      <c r="G252" s="1493"/>
      <c r="H252" s="1493"/>
      <c r="I252" s="1493"/>
      <c r="J252" s="1493"/>
      <c r="K252" s="1493"/>
      <c r="L252" s="1493"/>
      <c r="M252" s="1493"/>
      <c r="N252" s="1493"/>
      <c r="O252" s="1493"/>
      <c r="P252" s="1493"/>
      <c r="Q252" s="1493"/>
      <c r="R252" s="1493"/>
      <c r="S252" s="1491"/>
    </row>
    <row r="253" spans="1:19" ht="15.75" customHeight="1">
      <c r="A253" s="1493"/>
      <c r="B253" s="1493"/>
      <c r="C253" s="1493"/>
      <c r="D253" s="1493"/>
      <c r="E253" s="1493"/>
      <c r="F253" s="1493"/>
      <c r="G253" s="1493"/>
      <c r="H253" s="1493"/>
      <c r="I253" s="1493"/>
      <c r="J253" s="1493"/>
      <c r="K253" s="1493"/>
      <c r="L253" s="1493"/>
      <c r="M253" s="1493"/>
      <c r="N253" s="1493"/>
      <c r="O253" s="1493"/>
      <c r="P253" s="1493"/>
      <c r="Q253" s="1493"/>
      <c r="R253" s="1493"/>
      <c r="S253" s="1491"/>
    </row>
    <row r="254" spans="1:19" ht="15.75" customHeight="1">
      <c r="A254" s="1493"/>
      <c r="B254" s="1493"/>
      <c r="C254" s="1493"/>
      <c r="D254" s="1493"/>
      <c r="E254" s="1493"/>
      <c r="F254" s="1493"/>
      <c r="G254" s="1493"/>
      <c r="H254" s="1493"/>
      <c r="I254" s="1493"/>
      <c r="J254" s="1493"/>
      <c r="K254" s="1493"/>
      <c r="L254" s="1493"/>
      <c r="M254" s="1493"/>
      <c r="N254" s="1493"/>
      <c r="O254" s="1493"/>
      <c r="P254" s="1493"/>
      <c r="Q254" s="1493"/>
      <c r="R254" s="1493"/>
      <c r="S254" s="1491"/>
    </row>
    <row r="255" spans="1:19" ht="15.75" customHeight="1">
      <c r="A255" s="1493"/>
      <c r="B255" s="1493"/>
      <c r="C255" s="1493"/>
      <c r="D255" s="1493"/>
      <c r="E255" s="1493"/>
      <c r="F255" s="1493"/>
      <c r="G255" s="1493"/>
      <c r="H255" s="1493"/>
      <c r="I255" s="1493"/>
      <c r="J255" s="1493"/>
      <c r="K255" s="1493"/>
      <c r="L255" s="1493"/>
      <c r="M255" s="1493"/>
      <c r="N255" s="1493"/>
      <c r="O255" s="1493"/>
      <c r="P255" s="1493"/>
      <c r="Q255" s="1493"/>
      <c r="R255" s="1493"/>
      <c r="S255" s="1491"/>
    </row>
    <row r="256" spans="1:19" ht="15.75" customHeight="1">
      <c r="A256" s="1493"/>
      <c r="B256" s="1493"/>
      <c r="C256" s="1493"/>
      <c r="D256" s="1493"/>
      <c r="E256" s="1493"/>
      <c r="F256" s="1493"/>
      <c r="G256" s="1493"/>
      <c r="H256" s="1493"/>
      <c r="I256" s="1493"/>
      <c r="J256" s="1493"/>
      <c r="K256" s="1493"/>
      <c r="L256" s="1493"/>
      <c r="M256" s="1493"/>
      <c r="N256" s="1493"/>
      <c r="O256" s="1493"/>
      <c r="P256" s="1493"/>
      <c r="Q256" s="1493"/>
      <c r="R256" s="1493"/>
      <c r="S256" s="1491"/>
    </row>
    <row r="257" spans="1:19" ht="15.75" customHeight="1">
      <c r="A257" s="1493"/>
      <c r="B257" s="1493"/>
      <c r="C257" s="1493"/>
      <c r="D257" s="1493"/>
      <c r="E257" s="1493"/>
      <c r="F257" s="1493"/>
      <c r="G257" s="1493"/>
      <c r="H257" s="1493"/>
      <c r="I257" s="1493"/>
      <c r="J257" s="1493"/>
      <c r="K257" s="1493"/>
      <c r="L257" s="1493"/>
      <c r="M257" s="1493"/>
      <c r="N257" s="1493"/>
      <c r="O257" s="1493"/>
      <c r="P257" s="1493"/>
      <c r="Q257" s="1493"/>
      <c r="R257" s="1493"/>
      <c r="S257" s="1491"/>
    </row>
    <row r="258" spans="1:19" ht="15.75" customHeight="1">
      <c r="A258" s="1493"/>
      <c r="B258" s="1493"/>
      <c r="C258" s="1493"/>
      <c r="D258" s="1493"/>
      <c r="E258" s="1493"/>
      <c r="F258" s="1493"/>
      <c r="G258" s="1493"/>
      <c r="H258" s="1493"/>
      <c r="I258" s="1493"/>
      <c r="J258" s="1493"/>
      <c r="K258" s="1493"/>
      <c r="L258" s="1493"/>
      <c r="M258" s="1493"/>
      <c r="N258" s="1493"/>
      <c r="O258" s="1493"/>
      <c r="P258" s="1493"/>
      <c r="Q258" s="1493"/>
      <c r="R258" s="1493"/>
      <c r="S258" s="1491"/>
    </row>
    <row r="259" spans="1:19" ht="15.75" customHeight="1">
      <c r="A259" s="1493"/>
      <c r="B259" s="1493"/>
      <c r="C259" s="1493"/>
      <c r="D259" s="1493"/>
      <c r="E259" s="1493"/>
      <c r="F259" s="1493"/>
      <c r="G259" s="1493"/>
      <c r="H259" s="1493"/>
      <c r="I259" s="1493"/>
      <c r="J259" s="1493"/>
      <c r="K259" s="1493"/>
      <c r="L259" s="1493"/>
      <c r="M259" s="1493"/>
      <c r="N259" s="1493"/>
      <c r="O259" s="1493"/>
      <c r="P259" s="1493"/>
      <c r="Q259" s="1493"/>
      <c r="R259" s="1493"/>
      <c r="S259" s="1491"/>
    </row>
    <row r="260" spans="1:19" ht="15.75" customHeight="1">
      <c r="A260" s="1493"/>
      <c r="B260" s="1493"/>
      <c r="C260" s="1493"/>
      <c r="D260" s="1493"/>
      <c r="E260" s="1493"/>
      <c r="F260" s="1493"/>
      <c r="G260" s="1493"/>
      <c r="H260" s="1493"/>
      <c r="I260" s="1493"/>
      <c r="J260" s="1493"/>
      <c r="K260" s="1493"/>
      <c r="L260" s="1493"/>
      <c r="M260" s="1493"/>
      <c r="N260" s="1493"/>
      <c r="O260" s="1493"/>
      <c r="P260" s="1493"/>
      <c r="Q260" s="1493"/>
      <c r="R260" s="1493"/>
      <c r="S260" s="1491"/>
    </row>
    <row r="261" spans="1:19" ht="15.75" customHeight="1">
      <c r="A261" s="1493"/>
      <c r="B261" s="1493"/>
      <c r="C261" s="1493"/>
      <c r="D261" s="1493"/>
      <c r="E261" s="1493"/>
      <c r="F261" s="1493"/>
      <c r="G261" s="1493"/>
      <c r="H261" s="1493"/>
      <c r="I261" s="1493"/>
      <c r="J261" s="1493"/>
      <c r="K261" s="1493"/>
      <c r="L261" s="1493"/>
      <c r="M261" s="1493"/>
      <c r="N261" s="1493"/>
      <c r="O261" s="1493"/>
      <c r="P261" s="1493"/>
      <c r="Q261" s="1493"/>
      <c r="R261" s="1493"/>
      <c r="S261" s="1491"/>
    </row>
    <row r="262" spans="1:19" ht="15.75" customHeight="1">
      <c r="A262" s="1493"/>
      <c r="B262" s="1491"/>
      <c r="C262" s="1491"/>
      <c r="D262" s="1491"/>
      <c r="E262" s="1491"/>
      <c r="F262" s="1491"/>
      <c r="G262" s="1491"/>
      <c r="H262" s="1491"/>
      <c r="I262" s="1491"/>
      <c r="J262" s="1491"/>
      <c r="K262" s="1493"/>
      <c r="L262" s="1493"/>
      <c r="M262" s="1493"/>
      <c r="N262" s="1493"/>
      <c r="O262" s="1493"/>
      <c r="P262" s="1493"/>
      <c r="Q262" s="1493"/>
      <c r="R262" s="1493"/>
      <c r="S262" s="1491"/>
    </row>
    <row r="263" spans="1:19" ht="15.75" customHeight="1">
      <c r="A263" s="1491"/>
      <c r="B263" s="1491"/>
      <c r="C263" s="1491"/>
      <c r="D263" s="1491"/>
      <c r="E263" s="1491"/>
      <c r="F263" s="1491"/>
      <c r="G263" s="1491"/>
      <c r="H263" s="1491"/>
      <c r="I263" s="1491"/>
      <c r="J263" s="1491"/>
      <c r="K263" s="1491"/>
      <c r="L263" s="1493"/>
      <c r="M263" s="1493"/>
      <c r="N263" s="1491"/>
      <c r="O263" s="1491"/>
      <c r="P263" s="1491"/>
      <c r="Q263" s="1491"/>
      <c r="R263" s="1491"/>
      <c r="S263" s="1491"/>
    </row>
    <row r="264" spans="1:19" ht="15.75" customHeight="1">
      <c r="A264" s="1491"/>
      <c r="B264" s="1491"/>
      <c r="C264" s="1491"/>
      <c r="D264" s="1491"/>
      <c r="E264" s="1491"/>
      <c r="F264" s="1491"/>
      <c r="G264" s="1491"/>
      <c r="H264" s="1491"/>
      <c r="I264" s="1491"/>
      <c r="J264" s="1491"/>
      <c r="K264" s="1491"/>
      <c r="L264" s="1491"/>
      <c r="M264" s="1491"/>
      <c r="N264" s="1491"/>
      <c r="O264" s="1491"/>
      <c r="P264" s="1491"/>
      <c r="Q264" s="1491"/>
      <c r="R264" s="1491"/>
      <c r="S264" s="1491"/>
    </row>
    <row r="265" spans="1:19" ht="15.75" customHeight="1">
      <c r="A265" s="1491"/>
      <c r="B265" s="1491"/>
      <c r="C265" s="1491"/>
      <c r="D265" s="1491"/>
      <c r="E265" s="1491"/>
      <c r="F265" s="1491"/>
      <c r="G265" s="1491"/>
      <c r="H265" s="1491"/>
      <c r="I265" s="1491"/>
      <c r="J265" s="1491"/>
      <c r="K265" s="1491"/>
      <c r="L265" s="1491"/>
      <c r="M265" s="1491"/>
      <c r="N265" s="1491"/>
      <c r="O265" s="1491"/>
      <c r="P265" s="1491"/>
      <c r="Q265" s="1491"/>
      <c r="R265" s="1491"/>
      <c r="S265" s="1491"/>
    </row>
    <row r="266" spans="1:19" ht="15.75" customHeight="1">
      <c r="A266" s="1491"/>
      <c r="B266" s="1491"/>
      <c r="C266" s="1491"/>
      <c r="D266" s="1491"/>
      <c r="E266" s="1491"/>
      <c r="F266" s="1491"/>
      <c r="G266" s="1491"/>
      <c r="H266" s="1491"/>
      <c r="I266" s="1491"/>
      <c r="J266" s="1491"/>
      <c r="K266" s="1491"/>
      <c r="L266" s="1491"/>
      <c r="M266" s="1491"/>
      <c r="N266" s="1491"/>
      <c r="O266" s="1491"/>
      <c r="P266" s="1491"/>
      <c r="Q266" s="1491"/>
      <c r="R266" s="1491"/>
      <c r="S266" s="1491"/>
    </row>
    <row r="267" spans="1:19" ht="15.75" customHeight="1">
      <c r="A267" s="1491"/>
      <c r="B267" s="1491"/>
      <c r="C267" s="1491"/>
      <c r="D267" s="1491"/>
      <c r="E267" s="1491"/>
      <c r="F267" s="1491"/>
      <c r="G267" s="1491"/>
      <c r="H267" s="1491"/>
      <c r="I267" s="1491"/>
      <c r="J267" s="1491"/>
      <c r="K267" s="1491"/>
      <c r="L267" s="1491"/>
      <c r="M267" s="1491"/>
      <c r="N267" s="1491"/>
      <c r="O267" s="1491"/>
      <c r="P267" s="1491"/>
      <c r="Q267" s="1491"/>
      <c r="R267" s="1491"/>
      <c r="S267" s="1491"/>
    </row>
    <row r="268" spans="1:19" ht="15.75" customHeight="1">
      <c r="A268" s="1491"/>
      <c r="B268" s="1491"/>
      <c r="C268" s="1491"/>
      <c r="D268" s="1491"/>
      <c r="E268" s="1491"/>
      <c r="F268" s="1491"/>
      <c r="G268" s="1491"/>
      <c r="H268" s="1491"/>
      <c r="I268" s="1491"/>
      <c r="J268" s="1491"/>
      <c r="K268" s="1491"/>
      <c r="L268" s="1491"/>
      <c r="M268" s="1491"/>
      <c r="N268" s="1491"/>
      <c r="O268" s="1491"/>
      <c r="P268" s="1491"/>
      <c r="Q268" s="1491"/>
      <c r="R268" s="1491"/>
      <c r="S268" s="1491"/>
    </row>
    <row r="269" spans="1:19" ht="15.75" customHeight="1">
      <c r="A269" s="1491"/>
      <c r="B269" s="1491"/>
      <c r="C269" s="1491"/>
      <c r="D269" s="1491"/>
      <c r="E269" s="1491"/>
      <c r="F269" s="1491"/>
      <c r="G269" s="1491"/>
      <c r="H269" s="1491"/>
      <c r="I269" s="1491"/>
      <c r="J269" s="1491"/>
      <c r="K269" s="1491"/>
      <c r="L269" s="1491"/>
      <c r="M269" s="1491"/>
      <c r="N269" s="1491"/>
      <c r="O269" s="1491"/>
      <c r="P269" s="1491"/>
      <c r="Q269" s="1491"/>
      <c r="R269" s="1491"/>
      <c r="S269" s="1491"/>
    </row>
    <row r="270" spans="1:19" ht="15.75" customHeight="1">
      <c r="A270" s="1491"/>
      <c r="B270" s="1491"/>
      <c r="C270" s="1491"/>
      <c r="D270" s="1491"/>
      <c r="E270" s="1491"/>
      <c r="F270" s="1491"/>
      <c r="G270" s="1491"/>
      <c r="H270" s="1491"/>
      <c r="I270" s="1491"/>
      <c r="J270" s="1491"/>
      <c r="K270" s="1491"/>
      <c r="L270" s="1491"/>
      <c r="M270" s="1491"/>
      <c r="N270" s="1491"/>
      <c r="O270" s="1491"/>
      <c r="P270" s="1491"/>
      <c r="Q270" s="1491"/>
      <c r="R270" s="1491"/>
      <c r="S270" s="1491"/>
    </row>
    <row r="271" spans="1:19" ht="15.75" customHeight="1">
      <c r="A271" s="1491"/>
      <c r="B271" s="1491"/>
      <c r="C271" s="1491"/>
      <c r="D271" s="1491"/>
      <c r="E271" s="1491"/>
      <c r="F271" s="1491"/>
      <c r="G271" s="1491"/>
      <c r="H271" s="1491"/>
      <c r="I271" s="1491"/>
      <c r="J271" s="1491"/>
      <c r="K271" s="1491"/>
      <c r="L271" s="1491"/>
      <c r="M271" s="1491"/>
      <c r="N271" s="1491"/>
      <c r="O271" s="1491"/>
      <c r="P271" s="1491"/>
      <c r="Q271" s="1491"/>
      <c r="R271" s="1491"/>
      <c r="S271" s="1491"/>
    </row>
    <row r="272" spans="1:19" ht="15.75" customHeight="1">
      <c r="A272" s="1491"/>
      <c r="B272" s="1491"/>
      <c r="C272" s="1491"/>
      <c r="D272" s="1491"/>
      <c r="E272" s="1491"/>
      <c r="F272" s="1491"/>
      <c r="G272" s="1491"/>
      <c r="H272" s="1491"/>
      <c r="I272" s="1491"/>
      <c r="J272" s="1491"/>
      <c r="K272" s="1491"/>
      <c r="L272" s="1491"/>
      <c r="M272" s="1491"/>
      <c r="N272" s="1491"/>
      <c r="O272" s="1491"/>
      <c r="P272" s="1491"/>
      <c r="Q272" s="1491"/>
      <c r="R272" s="1491"/>
      <c r="S272" s="1491"/>
    </row>
    <row r="273" spans="1:19" ht="15.75" customHeight="1">
      <c r="A273" s="1491"/>
      <c r="B273" s="1491"/>
      <c r="C273" s="1491"/>
      <c r="D273" s="1491"/>
      <c r="E273" s="1491"/>
      <c r="F273" s="1491"/>
      <c r="G273" s="1491"/>
      <c r="H273" s="1491"/>
      <c r="I273" s="1491"/>
      <c r="J273" s="1491"/>
      <c r="K273" s="1491"/>
      <c r="L273" s="1491"/>
      <c r="M273" s="1491"/>
      <c r="N273" s="1491"/>
      <c r="O273" s="1491"/>
      <c r="P273" s="1491"/>
      <c r="Q273" s="1491"/>
      <c r="R273" s="1491"/>
      <c r="S273" s="1491"/>
    </row>
    <row r="274" spans="1:19" ht="15.75" customHeight="1">
      <c r="A274" s="1491"/>
      <c r="B274" s="1491"/>
      <c r="C274" s="1491"/>
      <c r="D274" s="1491"/>
      <c r="E274" s="1491"/>
      <c r="F274" s="1491"/>
      <c r="G274" s="1491"/>
      <c r="H274" s="1491"/>
      <c r="I274" s="1491"/>
      <c r="J274" s="1491"/>
      <c r="K274" s="1491"/>
      <c r="L274" s="1491"/>
      <c r="M274" s="1491"/>
      <c r="N274" s="1491"/>
      <c r="O274" s="1491"/>
      <c r="P274" s="1491"/>
      <c r="Q274" s="1491"/>
      <c r="R274" s="1491"/>
      <c r="S274" s="1491"/>
    </row>
    <row r="275" spans="1:19" ht="15.75" customHeight="1">
      <c r="A275" s="1491"/>
      <c r="B275" s="1491"/>
      <c r="C275" s="1491"/>
      <c r="D275" s="1491"/>
      <c r="E275" s="1491"/>
      <c r="F275" s="1491"/>
      <c r="G275" s="1491"/>
      <c r="H275" s="1491"/>
      <c r="I275" s="1491"/>
      <c r="J275" s="1491"/>
      <c r="K275" s="1491"/>
      <c r="L275" s="1491"/>
      <c r="M275" s="1491"/>
      <c r="N275" s="1491"/>
      <c r="O275" s="1491"/>
      <c r="P275" s="1491"/>
      <c r="Q275" s="1491"/>
      <c r="R275" s="1491"/>
      <c r="S275" s="1491"/>
    </row>
    <row r="276" spans="1:19" ht="15.75" customHeight="1">
      <c r="A276" s="1491"/>
      <c r="B276" s="1491"/>
      <c r="C276" s="1491"/>
      <c r="D276" s="1491"/>
      <c r="E276" s="1491"/>
      <c r="F276" s="1491"/>
      <c r="G276" s="1491"/>
      <c r="H276" s="1491"/>
      <c r="I276" s="1491"/>
      <c r="J276" s="1491"/>
      <c r="K276" s="1491"/>
      <c r="L276" s="1491"/>
      <c r="M276" s="1491"/>
      <c r="N276" s="1491"/>
      <c r="O276" s="1491"/>
      <c r="P276" s="1491"/>
      <c r="Q276" s="1491"/>
      <c r="R276" s="1491"/>
      <c r="S276" s="1491"/>
    </row>
    <row r="277" spans="1:19" ht="15.75" customHeight="1">
      <c r="A277" s="1491"/>
      <c r="B277" s="1491"/>
      <c r="C277" s="1491"/>
      <c r="D277" s="1491"/>
      <c r="E277" s="1491"/>
      <c r="F277" s="1491"/>
      <c r="G277" s="1491"/>
      <c r="H277" s="1491"/>
      <c r="I277" s="1491"/>
      <c r="J277" s="1491"/>
      <c r="K277" s="1491"/>
      <c r="L277" s="1491"/>
      <c r="M277" s="1491"/>
      <c r="N277" s="1491"/>
      <c r="O277" s="1491"/>
      <c r="P277" s="1491"/>
      <c r="Q277" s="1491"/>
      <c r="R277" s="1491"/>
      <c r="S277" s="1491"/>
    </row>
    <row r="278" spans="1:19" ht="15.75" customHeight="1">
      <c r="A278" s="1491"/>
      <c r="B278" s="1491"/>
      <c r="C278" s="1491"/>
      <c r="D278" s="1491"/>
      <c r="E278" s="1491"/>
      <c r="F278" s="1491"/>
      <c r="G278" s="1491"/>
      <c r="H278" s="1491"/>
      <c r="I278" s="1491"/>
      <c r="J278" s="1491"/>
      <c r="K278" s="1491"/>
      <c r="L278" s="1491"/>
      <c r="M278" s="1491"/>
      <c r="N278" s="1491"/>
      <c r="O278" s="1491"/>
      <c r="P278" s="1491"/>
      <c r="Q278" s="1491"/>
      <c r="R278" s="1491"/>
      <c r="S278" s="1491"/>
    </row>
    <row r="279" spans="1:19" ht="15.75" customHeight="1">
      <c r="A279" s="1491"/>
      <c r="B279" s="1491"/>
      <c r="C279" s="1491"/>
      <c r="D279" s="1491"/>
      <c r="E279" s="1491"/>
      <c r="F279" s="1491"/>
      <c r="G279" s="1491"/>
      <c r="H279" s="1491"/>
      <c r="I279" s="1491"/>
      <c r="J279" s="1491"/>
      <c r="K279" s="1491"/>
      <c r="L279" s="1491"/>
      <c r="M279" s="1491"/>
      <c r="N279" s="1491"/>
      <c r="O279" s="1491"/>
      <c r="P279" s="1491"/>
      <c r="Q279" s="1491"/>
      <c r="R279" s="1491"/>
      <c r="S279" s="1491"/>
    </row>
    <row r="280" spans="1:19" ht="15.75" customHeight="1">
      <c r="A280" s="1491"/>
      <c r="B280" s="1491"/>
      <c r="C280" s="1491"/>
      <c r="D280" s="1491"/>
      <c r="E280" s="1491"/>
      <c r="F280" s="1491"/>
      <c r="G280" s="1491"/>
      <c r="H280" s="1491"/>
      <c r="I280" s="1491"/>
      <c r="J280" s="1491"/>
      <c r="K280" s="1491"/>
      <c r="L280" s="1491"/>
      <c r="M280" s="1491"/>
      <c r="N280" s="1491"/>
      <c r="O280" s="1491"/>
      <c r="P280" s="1491"/>
      <c r="Q280" s="1491"/>
      <c r="R280" s="1491"/>
      <c r="S280" s="1491"/>
    </row>
    <row r="281" spans="1:19" ht="15.75" customHeight="1">
      <c r="A281" s="1491"/>
      <c r="B281" s="1491"/>
      <c r="C281" s="1491"/>
      <c r="D281" s="1491"/>
      <c r="E281" s="1491"/>
      <c r="F281" s="1491"/>
      <c r="G281" s="1491"/>
      <c r="H281" s="1491"/>
      <c r="I281" s="1491"/>
      <c r="J281" s="1491"/>
      <c r="K281" s="1491"/>
      <c r="L281" s="1491"/>
      <c r="M281" s="1491"/>
      <c r="N281" s="1491"/>
      <c r="O281" s="1491"/>
      <c r="P281" s="1491"/>
      <c r="Q281" s="1491"/>
      <c r="R281" s="1491"/>
      <c r="S281" s="1491"/>
    </row>
    <row r="282" spans="1:19" ht="15.75" customHeight="1">
      <c r="A282" s="1491"/>
      <c r="B282" s="1491"/>
      <c r="C282" s="1491"/>
      <c r="D282" s="1491"/>
      <c r="E282" s="1491"/>
      <c r="F282" s="1491"/>
      <c r="G282" s="1491"/>
      <c r="H282" s="1491"/>
      <c r="I282" s="1491"/>
      <c r="J282" s="1491"/>
      <c r="K282" s="1491"/>
      <c r="L282" s="1491"/>
      <c r="M282" s="1491"/>
      <c r="N282" s="1491"/>
      <c r="O282" s="1491"/>
      <c r="P282" s="1491"/>
      <c r="Q282" s="1491"/>
      <c r="R282" s="1491"/>
      <c r="S282" s="1491"/>
    </row>
    <row r="283" spans="1:19" ht="15.75" customHeight="1">
      <c r="A283" s="1491"/>
      <c r="B283" s="1491"/>
      <c r="C283" s="1491"/>
      <c r="D283" s="1491"/>
      <c r="E283" s="1491"/>
      <c r="F283" s="1491"/>
      <c r="G283" s="1491"/>
      <c r="H283" s="1491"/>
      <c r="I283" s="1491"/>
      <c r="J283" s="1491"/>
      <c r="K283" s="1491"/>
      <c r="L283" s="1491"/>
      <c r="M283" s="1491"/>
      <c r="N283" s="1491"/>
      <c r="O283" s="1491"/>
      <c r="P283" s="1491"/>
      <c r="Q283" s="1491"/>
      <c r="R283" s="1491"/>
      <c r="S283" s="1491"/>
    </row>
    <row r="284" spans="1:19" ht="15.75" customHeight="1">
      <c r="A284" s="1491"/>
      <c r="B284" s="1491"/>
      <c r="C284" s="1491"/>
      <c r="D284" s="1491"/>
      <c r="E284" s="1491"/>
      <c r="F284" s="1491"/>
      <c r="G284" s="1491"/>
      <c r="H284" s="1491"/>
      <c r="I284" s="1491"/>
      <c r="J284" s="1491"/>
      <c r="K284" s="1491"/>
      <c r="L284" s="1491"/>
      <c r="M284" s="1491"/>
      <c r="N284" s="1491"/>
      <c r="O284" s="1491"/>
      <c r="P284" s="1491"/>
      <c r="Q284" s="1491"/>
      <c r="R284" s="1491"/>
      <c r="S284" s="1491"/>
    </row>
    <row r="285" spans="1:19" ht="15.75" customHeight="1">
      <c r="A285" s="1491"/>
      <c r="B285" s="1491"/>
      <c r="C285" s="1491"/>
      <c r="D285" s="1491"/>
      <c r="E285" s="1491"/>
      <c r="F285" s="1491"/>
      <c r="G285" s="1491"/>
      <c r="H285" s="1491"/>
      <c r="I285" s="1491"/>
      <c r="J285" s="1491"/>
      <c r="K285" s="1491"/>
      <c r="L285" s="1491"/>
      <c r="M285" s="1491"/>
      <c r="N285" s="1491"/>
      <c r="O285" s="1491"/>
      <c r="P285" s="1491"/>
      <c r="Q285" s="1491"/>
      <c r="R285" s="1491"/>
      <c r="S285" s="1491"/>
    </row>
    <row r="286" spans="1:19" ht="15.75" customHeight="1">
      <c r="A286" s="1491"/>
      <c r="B286" s="1491"/>
      <c r="C286" s="1491"/>
      <c r="D286" s="1491"/>
      <c r="E286" s="1491"/>
      <c r="F286" s="1491"/>
      <c r="G286" s="1491"/>
      <c r="H286" s="1491"/>
      <c r="I286" s="1491"/>
      <c r="J286" s="1491"/>
      <c r="K286" s="1491"/>
      <c r="L286" s="1491"/>
      <c r="M286" s="1491"/>
      <c r="N286" s="1491"/>
      <c r="O286" s="1491"/>
      <c r="P286" s="1491"/>
      <c r="Q286" s="1491"/>
      <c r="R286" s="1491"/>
      <c r="S286" s="1491"/>
    </row>
    <row r="287" spans="1:19" ht="15.75" customHeight="1">
      <c r="A287" s="1491"/>
      <c r="B287" s="1491"/>
      <c r="C287" s="1491"/>
      <c r="D287" s="1491"/>
      <c r="E287" s="1491"/>
      <c r="F287" s="1491"/>
      <c r="G287" s="1491"/>
      <c r="H287" s="1491"/>
      <c r="I287" s="1491"/>
      <c r="J287" s="1491"/>
      <c r="K287" s="1491"/>
      <c r="L287" s="1491"/>
      <c r="M287" s="1491"/>
      <c r="N287" s="1491"/>
      <c r="O287" s="1491"/>
      <c r="P287" s="1491"/>
      <c r="Q287" s="1491"/>
      <c r="R287" s="1491"/>
      <c r="S287" s="1491"/>
    </row>
    <row r="288" spans="1:19" ht="15.75" customHeight="1">
      <c r="A288" s="1491"/>
      <c r="B288" s="1491"/>
      <c r="C288" s="1491"/>
      <c r="D288" s="1491"/>
      <c r="E288" s="1491"/>
      <c r="F288" s="1491"/>
      <c r="G288" s="1491"/>
      <c r="H288" s="1491"/>
      <c r="I288" s="1491"/>
      <c r="J288" s="1491"/>
      <c r="K288" s="1491"/>
      <c r="L288" s="1491"/>
      <c r="M288" s="1491"/>
      <c r="N288" s="1491"/>
      <c r="O288" s="1491"/>
      <c r="P288" s="1491"/>
      <c r="Q288" s="1491"/>
      <c r="R288" s="1491"/>
      <c r="S288" s="1491"/>
    </row>
    <row r="289" spans="1:19" ht="15.75" customHeight="1">
      <c r="A289" s="1491"/>
      <c r="B289" s="1491"/>
      <c r="C289" s="1491"/>
      <c r="D289" s="1491"/>
      <c r="E289" s="1491"/>
      <c r="F289" s="1491"/>
      <c r="G289" s="1491"/>
      <c r="H289" s="1491"/>
      <c r="I289" s="1491"/>
      <c r="J289" s="1491"/>
      <c r="K289" s="1491"/>
      <c r="L289" s="1491"/>
      <c r="M289" s="1491"/>
      <c r="N289" s="1491"/>
      <c r="O289" s="1491"/>
      <c r="P289" s="1491"/>
      <c r="Q289" s="1491"/>
      <c r="R289" s="1491"/>
      <c r="S289" s="1491"/>
    </row>
    <row r="290" spans="1:19" ht="15.75" customHeight="1">
      <c r="A290" s="1491"/>
      <c r="B290" s="1491"/>
      <c r="C290" s="1491"/>
      <c r="D290" s="1491"/>
      <c r="E290" s="1491"/>
      <c r="F290" s="1491"/>
      <c r="G290" s="1491"/>
      <c r="H290" s="1491"/>
      <c r="I290" s="1491"/>
      <c r="J290" s="1491"/>
      <c r="K290" s="1491"/>
      <c r="L290" s="1491"/>
      <c r="M290" s="1491"/>
      <c r="N290" s="1491"/>
      <c r="O290" s="1491"/>
      <c r="P290" s="1491"/>
      <c r="Q290" s="1491"/>
      <c r="R290" s="1491"/>
      <c r="S290" s="1491"/>
    </row>
    <row r="291" spans="1:19" ht="15.75" customHeight="1">
      <c r="A291" s="1491"/>
      <c r="B291" s="1491"/>
      <c r="C291" s="1491"/>
      <c r="D291" s="1491"/>
      <c r="E291" s="1491"/>
      <c r="F291" s="1491"/>
      <c r="G291" s="1491"/>
      <c r="H291" s="1491"/>
      <c r="I291" s="1491"/>
      <c r="J291" s="1491"/>
      <c r="K291" s="1491"/>
      <c r="L291" s="1491"/>
      <c r="M291" s="1491"/>
      <c r="N291" s="1491"/>
      <c r="O291" s="1491"/>
      <c r="P291" s="1491"/>
      <c r="Q291" s="1491"/>
      <c r="R291" s="1491"/>
      <c r="S291" s="1491"/>
    </row>
    <row r="292" spans="1:19" ht="15.75" customHeight="1">
      <c r="A292" s="1491"/>
      <c r="B292" s="1491"/>
      <c r="C292" s="1491"/>
      <c r="D292" s="1491"/>
      <c r="E292" s="1491"/>
      <c r="F292" s="1491"/>
      <c r="G292" s="1491"/>
      <c r="H292" s="1491"/>
      <c r="I292" s="1491"/>
      <c r="J292" s="1491"/>
      <c r="K292" s="1491"/>
      <c r="L292" s="1491"/>
      <c r="M292" s="1491"/>
      <c r="N292" s="1491"/>
      <c r="O292" s="1491"/>
      <c r="P292" s="1491"/>
      <c r="Q292" s="1491"/>
      <c r="R292" s="1491"/>
      <c r="S292" s="1491"/>
    </row>
    <row r="293" spans="1:19" ht="15.75" customHeight="1">
      <c r="A293" s="1491"/>
      <c r="B293" s="1491"/>
      <c r="C293" s="1491"/>
      <c r="D293" s="1491"/>
      <c r="E293" s="1491"/>
      <c r="F293" s="1491"/>
      <c r="G293" s="1491"/>
      <c r="H293" s="1491"/>
      <c r="I293" s="1491"/>
      <c r="J293" s="1491"/>
      <c r="K293" s="1491"/>
      <c r="L293" s="1491"/>
      <c r="M293" s="1491"/>
      <c r="N293" s="1491"/>
      <c r="O293" s="1491"/>
      <c r="P293" s="1491"/>
      <c r="Q293" s="1491"/>
      <c r="R293" s="1491"/>
      <c r="S293" s="1491"/>
    </row>
    <row r="294" spans="1:19" ht="15.75" customHeight="1">
      <c r="A294" s="1491"/>
      <c r="B294" s="1491"/>
      <c r="C294" s="1491"/>
      <c r="D294" s="1491"/>
      <c r="E294" s="1491"/>
      <c r="F294" s="1491"/>
      <c r="G294" s="1491"/>
      <c r="H294" s="1491"/>
      <c r="I294" s="1491"/>
      <c r="J294" s="1491"/>
      <c r="K294" s="1491"/>
      <c r="L294" s="1491"/>
      <c r="M294" s="1491"/>
      <c r="N294" s="1491"/>
      <c r="O294" s="1491"/>
      <c r="P294" s="1491"/>
      <c r="Q294" s="1491"/>
      <c r="R294" s="1491"/>
      <c r="S294" s="1491"/>
    </row>
    <row r="295" spans="1:19" ht="15.75" customHeight="1">
      <c r="A295" s="1491"/>
      <c r="B295" s="1491"/>
      <c r="C295" s="1491"/>
      <c r="D295" s="1491"/>
      <c r="E295" s="1491"/>
      <c r="F295" s="1491"/>
      <c r="G295" s="1491"/>
      <c r="H295" s="1491"/>
      <c r="I295" s="1491"/>
      <c r="J295" s="1491"/>
      <c r="K295" s="1491"/>
      <c r="L295" s="1491"/>
      <c r="M295" s="1491"/>
      <c r="N295" s="1491"/>
      <c r="O295" s="1491"/>
      <c r="P295" s="1491"/>
      <c r="Q295" s="1491"/>
      <c r="R295" s="1491"/>
      <c r="S295" s="1491"/>
    </row>
    <row r="296" spans="1:19" ht="15.75" customHeight="1">
      <c r="A296" s="1491"/>
      <c r="B296" s="1491"/>
      <c r="C296" s="1491"/>
      <c r="D296" s="1491"/>
      <c r="E296" s="1491"/>
      <c r="F296" s="1491"/>
      <c r="G296" s="1491"/>
      <c r="H296" s="1491"/>
      <c r="I296" s="1491"/>
      <c r="J296" s="1491"/>
      <c r="K296" s="1491"/>
      <c r="L296" s="1491"/>
      <c r="M296" s="1491"/>
      <c r="N296" s="1491"/>
      <c r="O296" s="1491"/>
      <c r="P296" s="1491"/>
      <c r="Q296" s="1491"/>
      <c r="R296" s="1491"/>
      <c r="S296" s="1491"/>
    </row>
    <row r="297" spans="1:19" ht="15.75" customHeight="1">
      <c r="A297" s="1491"/>
      <c r="B297" s="1491"/>
      <c r="C297" s="1491"/>
      <c r="D297" s="1491"/>
      <c r="E297" s="1491"/>
      <c r="F297" s="1491"/>
      <c r="G297" s="1491"/>
      <c r="H297" s="1491"/>
      <c r="I297" s="1491"/>
      <c r="J297" s="1491"/>
      <c r="K297" s="1491"/>
      <c r="L297" s="1491"/>
      <c r="M297" s="1491"/>
      <c r="N297" s="1491"/>
      <c r="O297" s="1491"/>
      <c r="P297" s="1491"/>
      <c r="Q297" s="1491"/>
      <c r="R297" s="1491"/>
      <c r="S297" s="1491"/>
    </row>
    <row r="298" spans="1:19" ht="15.75" customHeight="1">
      <c r="A298" s="1491"/>
      <c r="B298" s="1491"/>
      <c r="C298" s="1491"/>
      <c r="D298" s="1491"/>
      <c r="E298" s="1491"/>
      <c r="F298" s="1491"/>
      <c r="G298" s="1491"/>
      <c r="H298" s="1491"/>
      <c r="I298" s="1491"/>
      <c r="J298" s="1491"/>
      <c r="K298" s="1491"/>
      <c r="L298" s="1491"/>
      <c r="M298" s="1491"/>
      <c r="N298" s="1491"/>
      <c r="O298" s="1491"/>
      <c r="P298" s="1491"/>
      <c r="Q298" s="1491"/>
      <c r="R298" s="1491"/>
      <c r="S298" s="1491"/>
    </row>
    <row r="299" spans="1:19" ht="15.75" customHeight="1">
      <c r="A299" s="1491"/>
      <c r="B299" s="1491"/>
      <c r="C299" s="1491"/>
      <c r="D299" s="1491"/>
      <c r="E299" s="1491"/>
      <c r="F299" s="1491"/>
      <c r="G299" s="1491"/>
      <c r="H299" s="1491"/>
      <c r="I299" s="1491"/>
      <c r="J299" s="1491"/>
      <c r="K299" s="1491"/>
      <c r="L299" s="1491"/>
      <c r="M299" s="1491"/>
      <c r="N299" s="1491"/>
      <c r="O299" s="1491"/>
      <c r="P299" s="1491"/>
      <c r="Q299" s="1491"/>
      <c r="R299" s="1491"/>
      <c r="S299" s="1491"/>
    </row>
    <row r="300" spans="1:19" ht="15.75" customHeight="1">
      <c r="A300" s="1491"/>
      <c r="B300" s="1491"/>
      <c r="C300" s="1491"/>
      <c r="D300" s="1491"/>
      <c r="E300" s="1491"/>
      <c r="F300" s="1491"/>
      <c r="G300" s="1491"/>
      <c r="H300" s="1491"/>
      <c r="I300" s="1491"/>
      <c r="J300" s="1491"/>
      <c r="K300" s="1491"/>
      <c r="L300" s="1491"/>
      <c r="M300" s="1491"/>
      <c r="N300" s="1491"/>
      <c r="O300" s="1491"/>
      <c r="P300" s="1491"/>
      <c r="Q300" s="1491"/>
      <c r="R300" s="1491"/>
      <c r="S300" s="1491"/>
    </row>
    <row r="301" spans="1:19" ht="15.75" customHeight="1">
      <c r="A301" s="1491"/>
      <c r="B301" s="1491"/>
      <c r="C301" s="1491"/>
      <c r="D301" s="1491"/>
      <c r="E301" s="1491"/>
      <c r="F301" s="1491"/>
      <c r="G301" s="1491"/>
      <c r="H301" s="1491"/>
      <c r="I301" s="1491"/>
      <c r="J301" s="1491"/>
      <c r="K301" s="1491"/>
      <c r="L301" s="1491"/>
      <c r="M301" s="1491"/>
      <c r="N301" s="1491"/>
      <c r="O301" s="1491"/>
      <c r="P301" s="1491"/>
      <c r="Q301" s="1491"/>
      <c r="R301" s="1491"/>
      <c r="S301" s="1491"/>
    </row>
    <row r="302" spans="1:19" ht="15.75" customHeight="1">
      <c r="A302" s="1491"/>
      <c r="B302" s="1491"/>
      <c r="C302" s="1491"/>
      <c r="D302" s="1491"/>
      <c r="E302" s="1491"/>
      <c r="F302" s="1491"/>
      <c r="G302" s="1491"/>
      <c r="H302" s="1491"/>
      <c r="I302" s="1491"/>
      <c r="J302" s="1491"/>
      <c r="K302" s="1491"/>
      <c r="L302" s="1491"/>
      <c r="M302" s="1491"/>
      <c r="N302" s="1491"/>
      <c r="O302" s="1491"/>
      <c r="P302" s="1491"/>
      <c r="Q302" s="1491"/>
      <c r="R302" s="1491"/>
      <c r="S302" s="1491"/>
    </row>
    <row r="303" spans="1:19" ht="15.75" customHeight="1">
      <c r="A303" s="1491"/>
      <c r="B303" s="1491"/>
      <c r="C303" s="1491"/>
      <c r="D303" s="1491"/>
      <c r="E303" s="1491"/>
      <c r="F303" s="1491"/>
      <c r="G303" s="1491"/>
      <c r="H303" s="1491"/>
      <c r="I303" s="1491"/>
      <c r="J303" s="1491"/>
      <c r="K303" s="1491"/>
      <c r="L303" s="1491"/>
      <c r="M303" s="1491"/>
      <c r="N303" s="1491"/>
      <c r="O303" s="1491"/>
      <c r="P303" s="1491"/>
      <c r="Q303" s="1491"/>
      <c r="R303" s="1491"/>
      <c r="S303" s="1491"/>
    </row>
    <row r="304" spans="1:19" ht="15.75" customHeight="1">
      <c r="A304" s="1491"/>
      <c r="B304" s="1491"/>
      <c r="C304" s="1491"/>
      <c r="D304" s="1491"/>
      <c r="E304" s="1491"/>
      <c r="F304" s="1491"/>
      <c r="G304" s="1491"/>
      <c r="H304" s="1491"/>
      <c r="I304" s="1491"/>
      <c r="J304" s="1491"/>
      <c r="K304" s="1491"/>
      <c r="L304" s="1491"/>
      <c r="M304" s="1491"/>
      <c r="N304" s="1491"/>
      <c r="O304" s="1491"/>
      <c r="P304" s="1491"/>
      <c r="Q304" s="1491"/>
      <c r="R304" s="1491"/>
      <c r="S304" s="1491"/>
    </row>
    <row r="305" spans="1:19" ht="15.75" customHeight="1">
      <c r="A305" s="1491"/>
      <c r="B305" s="1491"/>
      <c r="C305" s="1491"/>
      <c r="D305" s="1491"/>
      <c r="E305" s="1491"/>
      <c r="F305" s="1491"/>
      <c r="G305" s="1491"/>
      <c r="H305" s="1491"/>
      <c r="I305" s="1491"/>
      <c r="J305" s="1491"/>
      <c r="K305" s="1491"/>
      <c r="L305" s="1491"/>
      <c r="M305" s="1491"/>
      <c r="N305" s="1491"/>
      <c r="O305" s="1491"/>
      <c r="P305" s="1491"/>
      <c r="Q305" s="1491"/>
      <c r="R305" s="1491"/>
      <c r="S305" s="1491"/>
    </row>
    <row r="306" spans="1:19" ht="15.75" customHeight="1">
      <c r="A306" s="1491"/>
      <c r="B306" s="1491"/>
      <c r="C306" s="1491"/>
      <c r="D306" s="1491"/>
      <c r="E306" s="1491"/>
      <c r="F306" s="1491"/>
      <c r="G306" s="1491"/>
      <c r="H306" s="1491"/>
      <c r="I306" s="1491"/>
      <c r="J306" s="1491"/>
      <c r="K306" s="1491"/>
      <c r="L306" s="1491"/>
      <c r="M306" s="1491"/>
      <c r="N306" s="1491"/>
      <c r="O306" s="1491"/>
      <c r="P306" s="1491"/>
      <c r="Q306" s="1491"/>
      <c r="R306" s="1491"/>
      <c r="S306" s="1491"/>
    </row>
    <row r="307" spans="1:19" ht="15.75" customHeight="1">
      <c r="A307" s="1491"/>
      <c r="B307" s="1491"/>
      <c r="C307" s="1491"/>
      <c r="D307" s="1491"/>
      <c r="E307" s="1491"/>
      <c r="F307" s="1491"/>
      <c r="G307" s="1491"/>
      <c r="H307" s="1491"/>
      <c r="I307" s="1491"/>
      <c r="J307" s="1491"/>
      <c r="K307" s="1491"/>
      <c r="L307" s="1491"/>
      <c r="M307" s="1491"/>
      <c r="N307" s="1491"/>
      <c r="O307" s="1491"/>
      <c r="P307" s="1491"/>
      <c r="Q307" s="1491"/>
      <c r="R307" s="1491"/>
      <c r="S307" s="1491"/>
    </row>
    <row r="308" spans="1:19" ht="15.75" customHeight="1">
      <c r="A308" s="1491"/>
      <c r="B308" s="1491"/>
      <c r="C308" s="1491"/>
      <c r="D308" s="1491"/>
      <c r="E308" s="1491"/>
      <c r="F308" s="1491"/>
      <c r="G308" s="1491"/>
      <c r="H308" s="1491"/>
      <c r="I308" s="1491"/>
      <c r="J308" s="1491"/>
      <c r="K308" s="1491"/>
      <c r="L308" s="1491"/>
      <c r="M308" s="1491"/>
      <c r="N308" s="1491"/>
      <c r="O308" s="1491"/>
      <c r="P308" s="1491"/>
      <c r="Q308" s="1491"/>
      <c r="R308" s="1491"/>
      <c r="S308" s="1491"/>
    </row>
    <row r="309" spans="1:19" ht="15.75" customHeight="1">
      <c r="A309" s="1491"/>
      <c r="B309" s="1491"/>
      <c r="C309" s="1491"/>
      <c r="D309" s="1491"/>
      <c r="E309" s="1491"/>
      <c r="F309" s="1491"/>
      <c r="G309" s="1491"/>
      <c r="H309" s="1491"/>
      <c r="I309" s="1491"/>
      <c r="J309" s="1491"/>
      <c r="K309" s="1491"/>
      <c r="L309" s="1491"/>
      <c r="M309" s="1491"/>
      <c r="N309" s="1491"/>
      <c r="O309" s="1491"/>
      <c r="P309" s="1491"/>
      <c r="Q309" s="1491"/>
      <c r="R309" s="1491"/>
      <c r="S309" s="1491"/>
    </row>
    <row r="310" spans="1:19" ht="15.75" customHeight="1">
      <c r="A310" s="1491"/>
      <c r="B310" s="1491"/>
      <c r="C310" s="1491"/>
      <c r="D310" s="1491"/>
      <c r="E310" s="1491"/>
      <c r="F310" s="1491"/>
      <c r="G310" s="1491"/>
      <c r="H310" s="1491"/>
      <c r="I310" s="1491"/>
      <c r="J310" s="1491"/>
      <c r="K310" s="1491"/>
      <c r="L310" s="1491"/>
      <c r="M310" s="1491"/>
      <c r="N310" s="1491"/>
      <c r="O310" s="1491"/>
      <c r="P310" s="1491"/>
      <c r="Q310" s="1491"/>
      <c r="R310" s="1491"/>
      <c r="S310" s="1491"/>
    </row>
    <row r="311" spans="1:19" ht="15.75" customHeight="1">
      <c r="A311" s="1491"/>
      <c r="B311" s="1491"/>
      <c r="C311" s="1491"/>
      <c r="D311" s="1491"/>
      <c r="E311" s="1491"/>
      <c r="F311" s="1491"/>
      <c r="G311" s="1491"/>
      <c r="H311" s="1491"/>
      <c r="I311" s="1491"/>
      <c r="J311" s="1491"/>
      <c r="K311" s="1491"/>
      <c r="L311" s="1491"/>
      <c r="M311" s="1491"/>
      <c r="N311" s="1491"/>
      <c r="O311" s="1491"/>
      <c r="P311" s="1491"/>
      <c r="Q311" s="1491"/>
      <c r="R311" s="1491"/>
      <c r="S311" s="1491"/>
    </row>
    <row r="312" spans="1:19" ht="15.75" customHeight="1">
      <c r="A312" s="1491"/>
      <c r="B312" s="1491"/>
      <c r="C312" s="1491"/>
      <c r="D312" s="1491"/>
      <c r="E312" s="1491"/>
      <c r="F312" s="1491"/>
      <c r="G312" s="1491"/>
      <c r="H312" s="1491"/>
      <c r="I312" s="1491"/>
      <c r="J312" s="1491"/>
      <c r="K312" s="1491"/>
      <c r="L312" s="1491"/>
      <c r="M312" s="1491"/>
      <c r="N312" s="1491"/>
      <c r="O312" s="1491"/>
      <c r="P312" s="1491"/>
      <c r="Q312" s="1491"/>
      <c r="R312" s="1491"/>
      <c r="S312" s="1491"/>
    </row>
    <row r="313" spans="1:19" ht="15.75" customHeight="1">
      <c r="A313" s="1491"/>
      <c r="B313" s="1491"/>
      <c r="C313" s="1491"/>
      <c r="D313" s="1491"/>
      <c r="E313" s="1491"/>
      <c r="F313" s="1491"/>
      <c r="G313" s="1491"/>
      <c r="H313" s="1491"/>
      <c r="I313" s="1491"/>
      <c r="J313" s="1491"/>
      <c r="K313" s="1491"/>
      <c r="L313" s="1491"/>
      <c r="M313" s="1491"/>
      <c r="N313" s="1491"/>
      <c r="O313" s="1491"/>
      <c r="P313" s="1491"/>
      <c r="Q313" s="1491"/>
      <c r="R313" s="1491"/>
      <c r="S313" s="1491"/>
    </row>
    <row r="314" spans="1:19" ht="15.75" customHeight="1">
      <c r="A314" s="1491"/>
      <c r="B314" s="1491"/>
      <c r="C314" s="1491"/>
      <c r="D314" s="1491"/>
      <c r="E314" s="1491"/>
      <c r="F314" s="1491"/>
      <c r="G314" s="1491"/>
      <c r="H314" s="1491"/>
      <c r="I314" s="1491"/>
      <c r="J314" s="1491"/>
      <c r="K314" s="1491"/>
      <c r="L314" s="1491"/>
      <c r="M314" s="1491"/>
      <c r="N314" s="1491"/>
      <c r="O314" s="1491"/>
      <c r="P314" s="1491"/>
      <c r="Q314" s="1491"/>
      <c r="R314" s="1491"/>
      <c r="S314" s="1491"/>
    </row>
    <row r="315" spans="1:19" ht="15.75" customHeight="1">
      <c r="A315" s="1491"/>
      <c r="B315" s="1491"/>
      <c r="C315" s="1491"/>
      <c r="D315" s="1491"/>
      <c r="E315" s="1491"/>
      <c r="F315" s="1491"/>
      <c r="G315" s="1491"/>
      <c r="H315" s="1491"/>
      <c r="I315" s="1491"/>
      <c r="J315" s="1491"/>
      <c r="K315" s="1491"/>
      <c r="L315" s="1491"/>
      <c r="M315" s="1491"/>
      <c r="N315" s="1491"/>
      <c r="O315" s="1491"/>
      <c r="P315" s="1491"/>
      <c r="Q315" s="1491"/>
      <c r="R315" s="1491"/>
      <c r="S315" s="1491"/>
    </row>
    <row r="316" spans="1:19" ht="15.75" customHeight="1">
      <c r="A316" s="1491"/>
      <c r="B316" s="1491"/>
      <c r="C316" s="1491"/>
      <c r="D316" s="1491"/>
      <c r="E316" s="1491"/>
      <c r="F316" s="1491"/>
      <c r="G316" s="1491"/>
      <c r="H316" s="1491"/>
      <c r="I316" s="1491"/>
      <c r="J316" s="1491"/>
      <c r="K316" s="1491"/>
      <c r="L316" s="1491"/>
      <c r="M316" s="1491"/>
      <c r="N316" s="1491"/>
      <c r="O316" s="1491"/>
      <c r="P316" s="1491"/>
      <c r="Q316" s="1491"/>
      <c r="R316" s="1491"/>
      <c r="S316" s="1491"/>
    </row>
    <row r="317" spans="1:19" ht="15.75" customHeight="1">
      <c r="A317" s="1491"/>
      <c r="B317" s="1491"/>
      <c r="C317" s="1491"/>
      <c r="D317" s="1491"/>
      <c r="E317" s="1491"/>
      <c r="F317" s="1491"/>
      <c r="G317" s="1491"/>
      <c r="H317" s="1491"/>
      <c r="I317" s="1491"/>
      <c r="J317" s="1491"/>
      <c r="K317" s="1491"/>
      <c r="L317" s="1491"/>
      <c r="M317" s="1491"/>
      <c r="N317" s="1491"/>
      <c r="O317" s="1491"/>
      <c r="P317" s="1491"/>
      <c r="Q317" s="1491"/>
      <c r="R317" s="1491"/>
      <c r="S317" s="1491"/>
    </row>
    <row r="318" spans="1:19" ht="15.75" customHeight="1">
      <c r="A318" s="1491"/>
      <c r="B318" s="1491"/>
      <c r="C318" s="1491"/>
      <c r="D318" s="1491"/>
      <c r="E318" s="1491"/>
      <c r="F318" s="1491"/>
      <c r="G318" s="1491"/>
      <c r="H318" s="1491"/>
      <c r="I318" s="1491"/>
      <c r="J318" s="1491"/>
      <c r="K318" s="1491"/>
      <c r="L318" s="1491"/>
      <c r="M318" s="1491"/>
      <c r="N318" s="1491"/>
      <c r="O318" s="1491"/>
      <c r="P318" s="1491"/>
      <c r="Q318" s="1491"/>
      <c r="R318" s="1491"/>
      <c r="S318" s="1491"/>
    </row>
    <row r="319" spans="1:19" ht="15.75" customHeight="1">
      <c r="A319" s="1491"/>
      <c r="B319" s="1491"/>
      <c r="C319" s="1491"/>
      <c r="D319" s="1491"/>
      <c r="E319" s="1491"/>
      <c r="F319" s="1491"/>
      <c r="G319" s="1491"/>
      <c r="H319" s="1491"/>
      <c r="I319" s="1491"/>
      <c r="J319" s="1491"/>
      <c r="K319" s="1491"/>
      <c r="L319" s="1491"/>
      <c r="M319" s="1491"/>
      <c r="N319" s="1491"/>
      <c r="O319" s="1491"/>
      <c r="P319" s="1491"/>
      <c r="Q319" s="1491"/>
      <c r="R319" s="1491"/>
      <c r="S319" s="1491"/>
    </row>
    <row r="320" spans="1:19" ht="15.75" customHeight="1">
      <c r="A320" s="1491"/>
      <c r="B320" s="1491"/>
      <c r="C320" s="1491"/>
      <c r="D320" s="1491"/>
      <c r="E320" s="1491"/>
      <c r="F320" s="1491"/>
      <c r="G320" s="1491"/>
      <c r="H320" s="1491"/>
      <c r="I320" s="1491"/>
      <c r="J320" s="1491"/>
      <c r="K320" s="1491"/>
      <c r="L320" s="1491"/>
      <c r="M320" s="1491"/>
      <c r="N320" s="1491"/>
      <c r="O320" s="1491"/>
      <c r="P320" s="1491"/>
      <c r="Q320" s="1491"/>
      <c r="R320" s="1491"/>
      <c r="S320" s="1491"/>
    </row>
    <row r="321" spans="1:19" ht="15.75" customHeight="1">
      <c r="A321" s="1491"/>
      <c r="B321" s="1491"/>
      <c r="C321" s="1491"/>
      <c r="D321" s="1491"/>
      <c r="E321" s="1491"/>
      <c r="F321" s="1491"/>
      <c r="G321" s="1491"/>
      <c r="H321" s="1491"/>
      <c r="I321" s="1491"/>
      <c r="J321" s="1491"/>
      <c r="K321" s="1491"/>
      <c r="L321" s="1491"/>
      <c r="M321" s="1491"/>
      <c r="N321" s="1491"/>
      <c r="O321" s="1491"/>
      <c r="P321" s="1491"/>
      <c r="Q321" s="1491"/>
      <c r="R321" s="1491"/>
      <c r="S321" s="1491"/>
    </row>
    <row r="322" spans="1:19" ht="15.75" customHeight="1">
      <c r="A322" s="1491"/>
      <c r="B322" s="1491"/>
      <c r="C322" s="1491"/>
      <c r="D322" s="1491"/>
      <c r="E322" s="1491"/>
      <c r="F322" s="1491"/>
      <c r="G322" s="1491"/>
      <c r="H322" s="1491"/>
      <c r="I322" s="1491"/>
      <c r="J322" s="1491"/>
      <c r="K322" s="1491"/>
      <c r="L322" s="1491"/>
      <c r="M322" s="1491"/>
      <c r="N322" s="1491"/>
      <c r="O322" s="1491"/>
      <c r="P322" s="1491"/>
      <c r="Q322" s="1491"/>
      <c r="R322" s="1491"/>
      <c r="S322" s="1491"/>
    </row>
    <row r="323" spans="1:19" ht="15.75" customHeight="1">
      <c r="A323" s="1491"/>
      <c r="B323" s="1491"/>
      <c r="C323" s="1491"/>
      <c r="D323" s="1491"/>
      <c r="E323" s="1491"/>
      <c r="F323" s="1491"/>
      <c r="G323" s="1491"/>
      <c r="H323" s="1491"/>
      <c r="I323" s="1491"/>
      <c r="J323" s="1491"/>
      <c r="K323" s="1491"/>
      <c r="L323" s="1491"/>
      <c r="M323" s="1491"/>
      <c r="N323" s="1491"/>
      <c r="O323" s="1491"/>
      <c r="P323" s="1491"/>
      <c r="Q323" s="1491"/>
      <c r="R323" s="1491"/>
      <c r="S323" s="1491"/>
    </row>
    <row r="324" spans="1:19" ht="15.75" customHeight="1">
      <c r="A324" s="1491"/>
      <c r="B324" s="1491"/>
      <c r="C324" s="1491"/>
      <c r="D324" s="1491"/>
      <c r="E324" s="1491"/>
      <c r="F324" s="1491"/>
      <c r="G324" s="1491"/>
      <c r="H324" s="1491"/>
      <c r="I324" s="1491"/>
      <c r="J324" s="1491"/>
      <c r="K324" s="1491"/>
      <c r="L324" s="1491"/>
      <c r="M324" s="1491"/>
      <c r="N324" s="1491"/>
      <c r="O324" s="1491"/>
      <c r="P324" s="1491"/>
      <c r="Q324" s="1491"/>
      <c r="R324" s="1491"/>
      <c r="S324" s="1491"/>
    </row>
    <row r="325" spans="1:19" ht="15.75" customHeight="1">
      <c r="A325" s="1491"/>
      <c r="B325" s="1491"/>
      <c r="C325" s="1491"/>
      <c r="D325" s="1491"/>
      <c r="E325" s="1491"/>
      <c r="F325" s="1491"/>
      <c r="G325" s="1491"/>
      <c r="H325" s="1491"/>
      <c r="I325" s="1491"/>
      <c r="J325" s="1491"/>
      <c r="K325" s="1491"/>
      <c r="L325" s="1491"/>
      <c r="M325" s="1491"/>
      <c r="N325" s="1491"/>
      <c r="O325" s="1491"/>
      <c r="P325" s="1491"/>
      <c r="Q325" s="1491"/>
      <c r="R325" s="1491"/>
      <c r="S325" s="1491"/>
    </row>
    <row r="326" spans="1:19" ht="15.75" customHeight="1">
      <c r="A326" s="1491"/>
      <c r="B326" s="1491"/>
      <c r="C326" s="1491"/>
      <c r="D326" s="1491"/>
      <c r="E326" s="1491"/>
      <c r="F326" s="1491"/>
      <c r="G326" s="1491"/>
      <c r="H326" s="1491"/>
      <c r="I326" s="1491"/>
      <c r="J326" s="1491"/>
      <c r="K326" s="1491"/>
      <c r="L326" s="1491"/>
      <c r="M326" s="1491"/>
      <c r="N326" s="1491"/>
      <c r="O326" s="1491"/>
      <c r="P326" s="1491"/>
      <c r="Q326" s="1491"/>
      <c r="R326" s="1491"/>
      <c r="S326" s="1491"/>
    </row>
    <row r="327" spans="1:19" ht="15.75" customHeight="1">
      <c r="A327" s="1491"/>
      <c r="B327" s="1491"/>
      <c r="C327" s="1491"/>
      <c r="D327" s="1491"/>
      <c r="E327" s="1491"/>
      <c r="F327" s="1491"/>
      <c r="G327" s="1491"/>
      <c r="H327" s="1491"/>
      <c r="I327" s="1491"/>
      <c r="J327" s="1491"/>
      <c r="K327" s="1491"/>
      <c r="L327" s="1491"/>
      <c r="M327" s="1491"/>
      <c r="N327" s="1491"/>
      <c r="O327" s="1491"/>
      <c r="P327" s="1491"/>
      <c r="Q327" s="1491"/>
      <c r="R327" s="1491"/>
      <c r="S327" s="1491"/>
    </row>
    <row r="328" spans="1:19" ht="15.75" customHeight="1">
      <c r="A328" s="1491"/>
      <c r="B328" s="1491"/>
      <c r="C328" s="1491"/>
      <c r="D328" s="1491"/>
      <c r="E328" s="1491"/>
      <c r="F328" s="1491"/>
      <c r="G328" s="1491"/>
      <c r="H328" s="1491"/>
      <c r="I328" s="1491"/>
      <c r="J328" s="1491"/>
      <c r="K328" s="1491"/>
      <c r="L328" s="1491"/>
      <c r="M328" s="1491"/>
      <c r="N328" s="1491"/>
      <c r="O328" s="1491"/>
      <c r="P328" s="1491"/>
      <c r="Q328" s="1491"/>
      <c r="R328" s="1491"/>
      <c r="S328" s="1491"/>
    </row>
    <row r="329" spans="1:19" ht="15.75" customHeight="1">
      <c r="A329" s="1491"/>
      <c r="B329" s="1491"/>
      <c r="C329" s="1491"/>
      <c r="D329" s="1491"/>
      <c r="E329" s="1491"/>
      <c r="F329" s="1491"/>
      <c r="G329" s="1491"/>
      <c r="H329" s="1491"/>
      <c r="I329" s="1491"/>
      <c r="J329" s="1491"/>
      <c r="K329" s="1491"/>
      <c r="L329" s="1491"/>
      <c r="M329" s="1491"/>
      <c r="N329" s="1491"/>
      <c r="O329" s="1491"/>
      <c r="P329" s="1491"/>
      <c r="Q329" s="1491"/>
      <c r="R329" s="1491"/>
      <c r="S329" s="1491"/>
    </row>
    <row r="330" spans="1:19" ht="15.75" customHeight="1">
      <c r="A330" s="1491"/>
      <c r="B330" s="1491"/>
      <c r="C330" s="1491"/>
      <c r="D330" s="1491"/>
      <c r="E330" s="1491"/>
      <c r="F330" s="1491"/>
      <c r="G330" s="1491"/>
      <c r="H330" s="1491"/>
      <c r="I330" s="1491"/>
      <c r="J330" s="1491"/>
      <c r="K330" s="1491"/>
      <c r="L330" s="1491"/>
      <c r="M330" s="1491"/>
      <c r="N330" s="1491"/>
      <c r="O330" s="1491"/>
      <c r="P330" s="1491"/>
      <c r="Q330" s="1491"/>
      <c r="R330" s="1491"/>
      <c r="S330" s="1491"/>
    </row>
    <row r="331" spans="1:19" ht="15.75" customHeight="1">
      <c r="A331" s="1491"/>
      <c r="B331" s="1491"/>
      <c r="C331" s="1491"/>
      <c r="D331" s="1491"/>
      <c r="E331" s="1491"/>
      <c r="F331" s="1491"/>
      <c r="G331" s="1491"/>
      <c r="H331" s="1491"/>
      <c r="I331" s="1491"/>
      <c r="J331" s="1491"/>
      <c r="K331" s="1491"/>
      <c r="L331" s="1491"/>
      <c r="M331" s="1491"/>
      <c r="N331" s="1491"/>
      <c r="O331" s="1491"/>
      <c r="P331" s="1491"/>
      <c r="Q331" s="1491"/>
      <c r="R331" s="1491"/>
      <c r="S331" s="1491"/>
    </row>
    <row r="332" spans="1:19" ht="15.75" customHeight="1">
      <c r="A332" s="1491"/>
      <c r="B332" s="1491"/>
      <c r="C332" s="1491"/>
      <c r="D332" s="1491"/>
      <c r="E332" s="1491"/>
      <c r="F332" s="1491"/>
      <c r="G332" s="1491"/>
      <c r="H332" s="1491"/>
      <c r="I332" s="1491"/>
      <c r="J332" s="1491"/>
      <c r="K332" s="1491"/>
      <c r="L332" s="1491"/>
      <c r="M332" s="1491"/>
      <c r="N332" s="1491"/>
      <c r="O332" s="1491"/>
      <c r="P332" s="1491"/>
      <c r="Q332" s="1491"/>
      <c r="R332" s="1491"/>
      <c r="S332" s="1491"/>
    </row>
    <row r="333" spans="1:19" ht="15.75" customHeight="1">
      <c r="A333" s="1491"/>
      <c r="B333" s="1491"/>
      <c r="C333" s="1491"/>
      <c r="D333" s="1491"/>
      <c r="E333" s="1491"/>
      <c r="F333" s="1491"/>
      <c r="G333" s="1491"/>
      <c r="H333" s="1491"/>
      <c r="I333" s="1491"/>
      <c r="J333" s="1491"/>
      <c r="K333" s="1491"/>
      <c r="L333" s="1491"/>
      <c r="M333" s="1491"/>
      <c r="N333" s="1491"/>
      <c r="O333" s="1491"/>
      <c r="P333" s="1491"/>
      <c r="Q333" s="1491"/>
      <c r="R333" s="1491"/>
      <c r="S333" s="1491"/>
    </row>
    <row r="334" spans="1:19" ht="15.75" customHeight="1">
      <c r="A334" s="1491"/>
      <c r="B334" s="1491"/>
      <c r="C334" s="1491"/>
      <c r="D334" s="1491"/>
      <c r="E334" s="1491"/>
      <c r="F334" s="1491"/>
      <c r="G334" s="1491"/>
      <c r="H334" s="1491"/>
      <c r="I334" s="1491"/>
      <c r="J334" s="1491"/>
      <c r="K334" s="1491"/>
      <c r="L334" s="1491"/>
      <c r="M334" s="1491"/>
      <c r="N334" s="1491"/>
      <c r="O334" s="1491"/>
      <c r="P334" s="1491"/>
      <c r="Q334" s="1491"/>
      <c r="R334" s="1491"/>
      <c r="S334" s="1491"/>
    </row>
    <row r="335" spans="1:19" ht="15.75" customHeight="1">
      <c r="A335" s="1491"/>
      <c r="B335" s="1491"/>
      <c r="C335" s="1491"/>
      <c r="D335" s="1491"/>
      <c r="E335" s="1491"/>
      <c r="F335" s="1491"/>
      <c r="G335" s="1491"/>
      <c r="H335" s="1491"/>
      <c r="I335" s="1491"/>
      <c r="J335" s="1491"/>
      <c r="K335" s="1491"/>
      <c r="L335" s="1491"/>
      <c r="M335" s="1491"/>
      <c r="N335" s="1491"/>
      <c r="O335" s="1491"/>
      <c r="P335" s="1491"/>
      <c r="Q335" s="1491"/>
      <c r="R335" s="1491"/>
      <c r="S335" s="1491"/>
    </row>
    <row r="336" spans="1:19" ht="15.75" customHeight="1">
      <c r="A336" s="1491"/>
      <c r="B336" s="1491"/>
      <c r="C336" s="1491"/>
      <c r="D336" s="1491"/>
      <c r="E336" s="1491"/>
      <c r="F336" s="1491"/>
      <c r="G336" s="1491"/>
      <c r="H336" s="1491"/>
      <c r="I336" s="1491"/>
      <c r="J336" s="1491"/>
      <c r="K336" s="1491"/>
      <c r="L336" s="1491"/>
      <c r="M336" s="1491"/>
      <c r="N336" s="1491"/>
      <c r="O336" s="1491"/>
      <c r="P336" s="1491"/>
      <c r="Q336" s="1491"/>
      <c r="R336" s="1491"/>
      <c r="S336" s="1491"/>
    </row>
    <row r="337" spans="1:19" ht="15.75" customHeight="1">
      <c r="A337" s="1491"/>
      <c r="B337" s="1491"/>
      <c r="C337" s="1491"/>
      <c r="D337" s="1491"/>
      <c r="E337" s="1491"/>
      <c r="F337" s="1491"/>
      <c r="G337" s="1491"/>
      <c r="H337" s="1491"/>
      <c r="I337" s="1491"/>
      <c r="J337" s="1491"/>
      <c r="K337" s="1491"/>
      <c r="L337" s="1491"/>
      <c r="M337" s="1491"/>
      <c r="N337" s="1491"/>
      <c r="O337" s="1491"/>
      <c r="P337" s="1491"/>
      <c r="Q337" s="1491"/>
      <c r="R337" s="1491"/>
      <c r="S337" s="1491"/>
    </row>
    <row r="338" spans="1:19" ht="15.75" customHeight="1">
      <c r="A338" s="1491"/>
      <c r="B338" s="1491"/>
      <c r="C338" s="1491"/>
      <c r="D338" s="1491"/>
      <c r="E338" s="1491"/>
      <c r="F338" s="1491"/>
      <c r="G338" s="1491"/>
      <c r="H338" s="1491"/>
      <c r="I338" s="1491"/>
      <c r="J338" s="1491"/>
      <c r="K338" s="1491"/>
      <c r="L338" s="1491"/>
      <c r="M338" s="1491"/>
      <c r="N338" s="1491"/>
      <c r="O338" s="1491"/>
      <c r="P338" s="1491"/>
      <c r="Q338" s="1491"/>
      <c r="R338" s="1491"/>
      <c r="S338" s="1491"/>
    </row>
    <row r="339" spans="1:19" ht="15.75" customHeight="1">
      <c r="A339" s="1491"/>
      <c r="B339" s="1491"/>
      <c r="C339" s="1491"/>
      <c r="D339" s="1491"/>
      <c r="E339" s="1491"/>
      <c r="F339" s="1491"/>
      <c r="G339" s="1491"/>
      <c r="H339" s="1491"/>
      <c r="I339" s="1491"/>
      <c r="J339" s="1491"/>
      <c r="K339" s="1491"/>
      <c r="L339" s="1491"/>
      <c r="M339" s="1491"/>
      <c r="N339" s="1491"/>
      <c r="O339" s="1491"/>
      <c r="P339" s="1491"/>
      <c r="Q339" s="1491"/>
      <c r="R339" s="1491"/>
      <c r="S339" s="1491"/>
    </row>
    <row r="340" spans="1:19" ht="15.75" customHeight="1">
      <c r="A340" s="1491"/>
      <c r="B340" s="1491"/>
      <c r="C340" s="1491"/>
      <c r="D340" s="1491"/>
      <c r="E340" s="1491"/>
      <c r="F340" s="1491"/>
      <c r="G340" s="1491"/>
      <c r="H340" s="1491"/>
      <c r="I340" s="1491"/>
      <c r="J340" s="1491"/>
      <c r="K340" s="1491"/>
      <c r="L340" s="1491"/>
      <c r="M340" s="1491"/>
      <c r="N340" s="1491"/>
      <c r="O340" s="1491"/>
      <c r="P340" s="1491"/>
      <c r="Q340" s="1491"/>
      <c r="R340" s="1491"/>
      <c r="S340" s="1491"/>
    </row>
    <row r="341" spans="1:19" ht="15.75" customHeight="1">
      <c r="A341" s="1491"/>
      <c r="B341" s="1491"/>
      <c r="C341" s="1491"/>
      <c r="D341" s="1491"/>
      <c r="E341" s="1491"/>
      <c r="F341" s="1491"/>
      <c r="G341" s="1491"/>
      <c r="H341" s="1491"/>
      <c r="I341" s="1491"/>
      <c r="J341" s="1491"/>
      <c r="K341" s="1491"/>
      <c r="L341" s="1491"/>
      <c r="M341" s="1491"/>
      <c r="N341" s="1491"/>
      <c r="O341" s="1491"/>
      <c r="P341" s="1491"/>
      <c r="Q341" s="1491"/>
      <c r="R341" s="1491"/>
      <c r="S341" s="1491"/>
    </row>
    <row r="342" spans="1:19" ht="15.75" customHeight="1">
      <c r="A342" s="1491"/>
      <c r="B342" s="1491"/>
      <c r="C342" s="1491"/>
      <c r="D342" s="1491"/>
      <c r="E342" s="1491"/>
      <c r="F342" s="1491"/>
      <c r="G342" s="1491"/>
      <c r="H342" s="1491"/>
      <c r="I342" s="1491"/>
      <c r="J342" s="1491"/>
      <c r="K342" s="1491"/>
      <c r="L342" s="1491"/>
      <c r="M342" s="1491"/>
      <c r="N342" s="1491"/>
      <c r="O342" s="1491"/>
      <c r="P342" s="1491"/>
      <c r="Q342" s="1491"/>
      <c r="R342" s="1491"/>
      <c r="S342" s="1491"/>
    </row>
    <row r="343" spans="1:19" ht="15.75" customHeight="1">
      <c r="A343" s="1491"/>
      <c r="B343" s="1491"/>
      <c r="C343" s="1491"/>
      <c r="D343" s="1491"/>
      <c r="E343" s="1491"/>
      <c r="F343" s="1491"/>
      <c r="G343" s="1491"/>
      <c r="H343" s="1491"/>
      <c r="I343" s="1491"/>
      <c r="J343" s="1491"/>
      <c r="K343" s="1491"/>
      <c r="L343" s="1491"/>
      <c r="M343" s="1491"/>
      <c r="N343" s="1491"/>
      <c r="O343" s="1491"/>
      <c r="P343" s="1491"/>
      <c r="Q343" s="1491"/>
      <c r="R343" s="1491"/>
      <c r="S343" s="1491"/>
    </row>
    <row r="344" spans="1:19" ht="15.75" customHeight="1">
      <c r="A344" s="1491"/>
      <c r="B344" s="1491"/>
      <c r="C344" s="1491"/>
      <c r="D344" s="1491"/>
      <c r="E344" s="1491"/>
      <c r="F344" s="1491"/>
      <c r="G344" s="1491"/>
      <c r="H344" s="1491"/>
      <c r="I344" s="1491"/>
      <c r="J344" s="1491"/>
      <c r="K344" s="1491"/>
      <c r="L344" s="1491"/>
      <c r="M344" s="1491"/>
      <c r="N344" s="1491"/>
      <c r="O344" s="1491"/>
      <c r="P344" s="1491"/>
      <c r="Q344" s="1491"/>
      <c r="R344" s="1491"/>
      <c r="S344" s="1491"/>
    </row>
    <row r="345" spans="1:19" ht="15.75" customHeight="1">
      <c r="A345" s="1491"/>
      <c r="B345" s="1491"/>
      <c r="C345" s="1491"/>
      <c r="D345" s="1491"/>
      <c r="E345" s="1491"/>
      <c r="F345" s="1491"/>
      <c r="G345" s="1491"/>
      <c r="H345" s="1491"/>
      <c r="I345" s="1491"/>
      <c r="J345" s="1491"/>
      <c r="K345" s="1491"/>
      <c r="L345" s="1491"/>
      <c r="M345" s="1491"/>
      <c r="N345" s="1491"/>
      <c r="O345" s="1491"/>
      <c r="P345" s="1491"/>
      <c r="Q345" s="1491"/>
      <c r="R345" s="1491"/>
      <c r="S345" s="1491"/>
    </row>
    <row r="346" spans="1:19" ht="15.75" customHeight="1">
      <c r="A346" s="1491"/>
      <c r="B346" s="1491"/>
      <c r="C346" s="1491"/>
      <c r="D346" s="1491"/>
      <c r="E346" s="1491"/>
      <c r="F346" s="1491"/>
      <c r="G346" s="1491"/>
      <c r="H346" s="1491"/>
      <c r="I346" s="1491"/>
      <c r="J346" s="1491"/>
      <c r="K346" s="1491"/>
      <c r="L346" s="1491"/>
      <c r="M346" s="1491"/>
      <c r="N346" s="1491"/>
      <c r="O346" s="1491"/>
      <c r="P346" s="1491"/>
      <c r="Q346" s="1491"/>
      <c r="R346" s="1491"/>
      <c r="S346" s="1491"/>
    </row>
    <row r="347" spans="1:19" ht="15.75" customHeight="1">
      <c r="A347" s="1491"/>
      <c r="B347" s="1491"/>
      <c r="C347" s="1491"/>
      <c r="D347" s="1491"/>
      <c r="E347" s="1491"/>
      <c r="F347" s="1491"/>
      <c r="G347" s="1491"/>
      <c r="H347" s="1491"/>
      <c r="I347" s="1491"/>
      <c r="J347" s="1491"/>
      <c r="K347" s="1491"/>
      <c r="L347" s="1491"/>
      <c r="M347" s="1491"/>
      <c r="N347" s="1491"/>
      <c r="O347" s="1491"/>
      <c r="P347" s="1491"/>
      <c r="Q347" s="1491"/>
      <c r="R347" s="1491"/>
      <c r="S347" s="1491"/>
    </row>
    <row r="348" spans="1:19" ht="15.75" customHeight="1">
      <c r="A348" s="1491"/>
      <c r="B348" s="1491"/>
      <c r="C348" s="1491"/>
      <c r="D348" s="1491"/>
      <c r="E348" s="1491"/>
      <c r="F348" s="1491"/>
      <c r="G348" s="1491"/>
      <c r="H348" s="1491"/>
      <c r="I348" s="1491"/>
      <c r="J348" s="1491"/>
      <c r="K348" s="1491"/>
      <c r="L348" s="1491"/>
      <c r="M348" s="1491"/>
      <c r="N348" s="1491"/>
      <c r="O348" s="1491"/>
      <c r="P348" s="1491"/>
      <c r="Q348" s="1491"/>
      <c r="R348" s="1491"/>
      <c r="S348" s="1491"/>
    </row>
    <row r="349" spans="1:19" ht="15.75" customHeight="1">
      <c r="A349" s="1491"/>
      <c r="B349" s="1491"/>
      <c r="C349" s="1491"/>
      <c r="D349" s="1491"/>
      <c r="E349" s="1491"/>
      <c r="F349" s="1491"/>
      <c r="G349" s="1491"/>
      <c r="H349" s="1491"/>
      <c r="I349" s="1491"/>
      <c r="J349" s="1491"/>
      <c r="K349" s="1491"/>
      <c r="L349" s="1491"/>
      <c r="M349" s="1491"/>
      <c r="N349" s="1491"/>
      <c r="O349" s="1491"/>
      <c r="P349" s="1491"/>
      <c r="Q349" s="1491"/>
      <c r="R349" s="1491"/>
      <c r="S349" s="1491"/>
    </row>
    <row r="350" spans="1:19" ht="15.75" customHeight="1">
      <c r="A350" s="1491"/>
      <c r="B350" s="1491"/>
      <c r="C350" s="1491"/>
      <c r="D350" s="1491"/>
      <c r="E350" s="1491"/>
      <c r="F350" s="1491"/>
      <c r="G350" s="1491"/>
      <c r="H350" s="1491"/>
      <c r="I350" s="1491"/>
      <c r="J350" s="1491"/>
      <c r="K350" s="1491"/>
      <c r="L350" s="1491"/>
      <c r="M350" s="1491"/>
      <c r="N350" s="1491"/>
      <c r="O350" s="1491"/>
      <c r="P350" s="1491"/>
      <c r="Q350" s="1491"/>
      <c r="R350" s="1491"/>
      <c r="S350" s="1491"/>
    </row>
    <row r="351" spans="1:19" ht="15.75" customHeight="1">
      <c r="A351" s="1491"/>
      <c r="B351" s="1491"/>
      <c r="C351" s="1491"/>
      <c r="D351" s="1491"/>
      <c r="E351" s="1491"/>
      <c r="F351" s="1491"/>
      <c r="G351" s="1491"/>
      <c r="H351" s="1491"/>
      <c r="I351" s="1491"/>
      <c r="J351" s="1491"/>
      <c r="K351" s="1491"/>
      <c r="L351" s="1491"/>
      <c r="M351" s="1491"/>
      <c r="N351" s="1491"/>
      <c r="O351" s="1491"/>
      <c r="P351" s="1491"/>
      <c r="Q351" s="1491"/>
      <c r="R351" s="1491"/>
      <c r="S351" s="1491"/>
    </row>
    <row r="352" spans="1:19" ht="15.75" customHeight="1">
      <c r="A352" s="1491"/>
      <c r="B352" s="1491"/>
      <c r="C352" s="1491"/>
      <c r="D352" s="1491"/>
      <c r="E352" s="1491"/>
      <c r="F352" s="1491"/>
      <c r="G352" s="1491"/>
      <c r="H352" s="1491"/>
      <c r="I352" s="1491"/>
      <c r="J352" s="1491"/>
      <c r="K352" s="1491"/>
      <c r="L352" s="1491"/>
      <c r="M352" s="1491"/>
      <c r="N352" s="1491"/>
      <c r="O352" s="1491"/>
      <c r="P352" s="1491"/>
      <c r="Q352" s="1491"/>
      <c r="R352" s="1491"/>
      <c r="S352" s="1491"/>
    </row>
    <row r="353" spans="1:19" ht="15.75" customHeight="1">
      <c r="A353" s="1491"/>
      <c r="B353" s="1491"/>
      <c r="C353" s="1491"/>
      <c r="D353" s="1491"/>
      <c r="E353" s="1491"/>
      <c r="F353" s="1491"/>
      <c r="G353" s="1491"/>
      <c r="H353" s="1491"/>
      <c r="I353" s="1491"/>
      <c r="J353" s="1491"/>
      <c r="K353" s="1491"/>
      <c r="L353" s="1491"/>
      <c r="M353" s="1491"/>
      <c r="N353" s="1491"/>
      <c r="O353" s="1491"/>
      <c r="P353" s="1491"/>
      <c r="Q353" s="1491"/>
      <c r="R353" s="1491"/>
      <c r="S353" s="1491"/>
    </row>
    <row r="354" spans="1:19" ht="15.75" customHeight="1">
      <c r="A354" s="1491"/>
      <c r="B354" s="1491"/>
      <c r="C354" s="1491"/>
      <c r="D354" s="1491"/>
      <c r="E354" s="1491"/>
      <c r="F354" s="1491"/>
      <c r="G354" s="1491"/>
      <c r="H354" s="1491"/>
      <c r="I354" s="1491"/>
      <c r="J354" s="1491"/>
      <c r="K354" s="1491"/>
      <c r="L354" s="1491"/>
      <c r="M354" s="1491"/>
      <c r="N354" s="1491"/>
      <c r="O354" s="1491"/>
      <c r="P354" s="1491"/>
      <c r="Q354" s="1491"/>
      <c r="R354" s="1491"/>
      <c r="S354" s="1491"/>
    </row>
    <row r="355" spans="1:19" ht="15.75" customHeight="1">
      <c r="A355" s="1491"/>
      <c r="B355" s="1491"/>
      <c r="C355" s="1491"/>
      <c r="D355" s="1491"/>
      <c r="E355" s="1491"/>
      <c r="F355" s="1491"/>
      <c r="G355" s="1491"/>
      <c r="H355" s="1491"/>
      <c r="I355" s="1491"/>
      <c r="J355" s="1491"/>
      <c r="K355" s="1491"/>
      <c r="L355" s="1491"/>
      <c r="M355" s="1491"/>
      <c r="N355" s="1491"/>
      <c r="O355" s="1491"/>
      <c r="P355" s="1491"/>
      <c r="Q355" s="1491"/>
      <c r="R355" s="1491"/>
      <c r="S355" s="1491"/>
    </row>
    <row r="356" spans="1:19" ht="15.75" customHeight="1">
      <c r="A356" s="1491"/>
      <c r="B356" s="1491"/>
      <c r="C356" s="1491"/>
      <c r="D356" s="1491"/>
      <c r="E356" s="1491"/>
      <c r="F356" s="1491"/>
      <c r="G356" s="1491"/>
      <c r="H356" s="1491"/>
      <c r="I356" s="1491"/>
      <c r="J356" s="1491"/>
      <c r="K356" s="1491"/>
      <c r="L356" s="1491"/>
      <c r="M356" s="1491"/>
      <c r="N356" s="1491"/>
      <c r="O356" s="1491"/>
      <c r="P356" s="1491"/>
      <c r="Q356" s="1491"/>
      <c r="R356" s="1491"/>
      <c r="S356" s="1491"/>
    </row>
    <row r="357" spans="1:19" ht="15.75" customHeight="1">
      <c r="A357" s="1491"/>
      <c r="B357" s="1491"/>
      <c r="C357" s="1491"/>
      <c r="D357" s="1491"/>
      <c r="E357" s="1491"/>
      <c r="F357" s="1491"/>
      <c r="G357" s="1491"/>
      <c r="H357" s="1491"/>
      <c r="I357" s="1491"/>
      <c r="J357" s="1491"/>
      <c r="K357" s="1491"/>
      <c r="L357" s="1491"/>
      <c r="M357" s="1491"/>
      <c r="N357" s="1491"/>
      <c r="O357" s="1491"/>
      <c r="P357" s="1491"/>
      <c r="Q357" s="1491"/>
      <c r="R357" s="1491"/>
      <c r="S357" s="1491"/>
    </row>
    <row r="358" spans="1:19" ht="15.75" customHeight="1">
      <c r="A358" s="1491"/>
      <c r="B358" s="1491"/>
      <c r="C358" s="1491"/>
      <c r="D358" s="1491"/>
      <c r="E358" s="1491"/>
      <c r="F358" s="1491"/>
      <c r="G358" s="1491"/>
      <c r="H358" s="1491"/>
      <c r="I358" s="1491"/>
      <c r="J358" s="1491"/>
      <c r="K358" s="1491"/>
      <c r="L358" s="1491"/>
      <c r="M358" s="1491"/>
      <c r="N358" s="1491"/>
      <c r="O358" s="1491"/>
      <c r="P358" s="1491"/>
      <c r="Q358" s="1491"/>
      <c r="R358" s="1491"/>
      <c r="S358" s="1491"/>
    </row>
    <row r="359" spans="1:19" ht="15.75" customHeight="1">
      <c r="A359" s="1491"/>
      <c r="B359" s="1491"/>
      <c r="C359" s="1491"/>
      <c r="D359" s="1491"/>
      <c r="E359" s="1491"/>
      <c r="F359" s="1491"/>
      <c r="G359" s="1491"/>
      <c r="H359" s="1491"/>
      <c r="I359" s="1491"/>
      <c r="J359" s="1491"/>
      <c r="K359" s="1491"/>
      <c r="L359" s="1491"/>
      <c r="M359" s="1491"/>
      <c r="N359" s="1491"/>
      <c r="O359" s="1491"/>
      <c r="P359" s="1491"/>
      <c r="Q359" s="1491"/>
      <c r="R359" s="1491"/>
      <c r="S359" s="1491"/>
    </row>
    <row r="360" spans="1:19" ht="15.75" customHeight="1">
      <c r="A360" s="1491"/>
      <c r="B360" s="1491"/>
      <c r="C360" s="1491"/>
      <c r="D360" s="1491"/>
      <c r="E360" s="1491"/>
      <c r="F360" s="1491"/>
      <c r="G360" s="1491"/>
      <c r="H360" s="1491"/>
      <c r="I360" s="1491"/>
      <c r="J360" s="1491"/>
      <c r="K360" s="1491"/>
      <c r="L360" s="1491"/>
      <c r="M360" s="1491"/>
      <c r="N360" s="1491"/>
      <c r="O360" s="1491"/>
      <c r="P360" s="1491"/>
      <c r="Q360" s="1491"/>
      <c r="R360" s="1491"/>
      <c r="S360" s="1491"/>
    </row>
    <row r="361" spans="1:19" ht="15.75" customHeight="1">
      <c r="A361" s="1491"/>
      <c r="B361" s="1491"/>
      <c r="C361" s="1491"/>
      <c r="D361" s="1491"/>
      <c r="E361" s="1491"/>
      <c r="F361" s="1491"/>
      <c r="G361" s="1491"/>
      <c r="H361" s="1491"/>
      <c r="I361" s="1491"/>
      <c r="J361" s="1491"/>
      <c r="K361" s="1491"/>
      <c r="L361" s="1491"/>
      <c r="M361" s="1491"/>
      <c r="N361" s="1491"/>
      <c r="O361" s="1491"/>
      <c r="P361" s="1491"/>
      <c r="Q361" s="1491"/>
      <c r="R361" s="1491"/>
      <c r="S361" s="1491"/>
    </row>
    <row r="362" spans="1:19" ht="15.75" customHeight="1">
      <c r="A362" s="1491"/>
      <c r="B362" s="1491"/>
      <c r="C362" s="1491"/>
      <c r="D362" s="1491"/>
      <c r="E362" s="1491"/>
      <c r="F362" s="1491"/>
      <c r="G362" s="1491"/>
      <c r="H362" s="1491"/>
      <c r="I362" s="1491"/>
      <c r="J362" s="1491"/>
      <c r="K362" s="1491"/>
      <c r="L362" s="1491"/>
      <c r="M362" s="1491"/>
      <c r="N362" s="1491"/>
      <c r="O362" s="1491"/>
      <c r="P362" s="1491"/>
      <c r="Q362" s="1491"/>
      <c r="R362" s="1491"/>
      <c r="S362" s="1491"/>
    </row>
    <row r="363" spans="1:19" ht="15.75" customHeight="1">
      <c r="A363" s="1491"/>
      <c r="B363" s="1491"/>
      <c r="C363" s="1491"/>
      <c r="D363" s="1491"/>
      <c r="E363" s="1491"/>
      <c r="F363" s="1491"/>
      <c r="G363" s="1491"/>
      <c r="H363" s="1491"/>
      <c r="I363" s="1491"/>
      <c r="J363" s="1491"/>
      <c r="K363" s="1491"/>
      <c r="L363" s="1491"/>
      <c r="M363" s="1491"/>
      <c r="N363" s="1491"/>
      <c r="O363" s="1491"/>
      <c r="P363" s="1491"/>
      <c r="Q363" s="1491"/>
      <c r="R363" s="1491"/>
      <c r="S363" s="1491"/>
    </row>
    <row r="364" spans="1:19" ht="15.75" customHeight="1">
      <c r="A364" s="1491"/>
      <c r="B364" s="1491"/>
      <c r="C364" s="1491"/>
      <c r="D364" s="1491"/>
      <c r="E364" s="1491"/>
      <c r="F364" s="1491"/>
      <c r="G364" s="1491"/>
      <c r="H364" s="1491"/>
      <c r="I364" s="1491"/>
      <c r="J364" s="1491"/>
      <c r="K364" s="1491"/>
      <c r="L364" s="1491"/>
      <c r="M364" s="1491"/>
      <c r="N364" s="1491"/>
      <c r="O364" s="1491"/>
      <c r="P364" s="1491"/>
      <c r="Q364" s="1491"/>
      <c r="R364" s="1491"/>
      <c r="S364" s="1491"/>
    </row>
    <row r="365" spans="1:19" ht="15.75" customHeight="1">
      <c r="A365" s="1491"/>
      <c r="B365" s="1491"/>
      <c r="C365" s="1491"/>
      <c r="D365" s="1491"/>
      <c r="E365" s="1491"/>
      <c r="F365" s="1491"/>
      <c r="G365" s="1491"/>
      <c r="H365" s="1491"/>
      <c r="I365" s="1491"/>
      <c r="J365" s="1491"/>
      <c r="K365" s="1491"/>
      <c r="L365" s="1491"/>
      <c r="M365" s="1491"/>
      <c r="N365" s="1491"/>
      <c r="O365" s="1491"/>
      <c r="P365" s="1491"/>
      <c r="Q365" s="1491"/>
      <c r="R365" s="1491"/>
      <c r="S365" s="1491"/>
    </row>
    <row r="366" spans="1:19" ht="15.75" customHeight="1">
      <c r="A366" s="1491"/>
      <c r="B366" s="1491"/>
      <c r="C366" s="1491"/>
      <c r="D366" s="1491"/>
      <c r="E366" s="1491"/>
      <c r="F366" s="1491"/>
      <c r="G366" s="1491"/>
      <c r="H366" s="1491"/>
      <c r="I366" s="1491"/>
      <c r="J366" s="1491"/>
      <c r="K366" s="1491"/>
      <c r="L366" s="1491"/>
      <c r="M366" s="1491"/>
      <c r="N366" s="1491"/>
      <c r="O366" s="1491"/>
      <c r="P366" s="1491"/>
      <c r="Q366" s="1491"/>
      <c r="R366" s="1491"/>
      <c r="S366" s="1491"/>
    </row>
    <row r="367" spans="1:19" ht="15.75" customHeight="1">
      <c r="A367" s="1491"/>
      <c r="B367" s="1491"/>
      <c r="C367" s="1491"/>
      <c r="D367" s="1491"/>
      <c r="E367" s="1491"/>
      <c r="F367" s="1491"/>
      <c r="G367" s="1491"/>
      <c r="H367" s="1491"/>
      <c r="I367" s="1491"/>
      <c r="J367" s="1491"/>
      <c r="K367" s="1491"/>
      <c r="L367" s="1491"/>
      <c r="M367" s="1491"/>
      <c r="N367" s="1491"/>
      <c r="O367" s="1491"/>
      <c r="P367" s="1491"/>
      <c r="Q367" s="1491"/>
      <c r="R367" s="1491"/>
      <c r="S367" s="1491"/>
    </row>
    <row r="368" spans="1:19" ht="15.75" customHeight="1">
      <c r="A368" s="1491"/>
      <c r="B368" s="1491"/>
      <c r="C368" s="1491"/>
      <c r="D368" s="1491"/>
      <c r="E368" s="1491"/>
      <c r="F368" s="1491"/>
      <c r="G368" s="1491"/>
      <c r="H368" s="1491"/>
      <c r="I368" s="1491"/>
      <c r="J368" s="1491"/>
      <c r="K368" s="1491"/>
      <c r="L368" s="1491"/>
      <c r="M368" s="1491"/>
      <c r="N368" s="1491"/>
      <c r="O368" s="1491"/>
      <c r="P368" s="1491"/>
      <c r="Q368" s="1491"/>
      <c r="R368" s="1491"/>
      <c r="S368" s="1491"/>
    </row>
    <row r="369" spans="1:19" ht="15.75" customHeight="1">
      <c r="A369" s="1491"/>
      <c r="B369" s="1491"/>
      <c r="C369" s="1491"/>
      <c r="D369" s="1491"/>
      <c r="E369" s="1491"/>
      <c r="F369" s="1491"/>
      <c r="G369" s="1491"/>
      <c r="H369" s="1491"/>
      <c r="I369" s="1491"/>
      <c r="J369" s="1491"/>
      <c r="K369" s="1491"/>
      <c r="L369" s="1491"/>
      <c r="M369" s="1491"/>
      <c r="N369" s="1491"/>
      <c r="O369" s="1491"/>
      <c r="P369" s="1491"/>
      <c r="Q369" s="1491"/>
      <c r="R369" s="1491"/>
      <c r="S369" s="1491"/>
    </row>
    <row r="370" spans="1:19" ht="15.75" customHeight="1">
      <c r="A370" s="1491"/>
      <c r="B370" s="1491"/>
      <c r="C370" s="1491"/>
      <c r="D370" s="1491"/>
      <c r="E370" s="1491"/>
      <c r="F370" s="1491"/>
      <c r="G370" s="1491"/>
      <c r="H370" s="1491"/>
      <c r="I370" s="1491"/>
      <c r="J370" s="1491"/>
      <c r="K370" s="1491"/>
      <c r="L370" s="1491"/>
      <c r="M370" s="1491"/>
      <c r="N370" s="1491"/>
      <c r="O370" s="1491"/>
      <c r="P370" s="1491"/>
      <c r="Q370" s="1491"/>
      <c r="R370" s="1491"/>
      <c r="S370" s="1491"/>
    </row>
    <row r="371" spans="1:19" ht="15.75" customHeight="1">
      <c r="A371" s="1491"/>
      <c r="B371" s="1491"/>
      <c r="C371" s="1491"/>
      <c r="D371" s="1491"/>
      <c r="E371" s="1491"/>
      <c r="F371" s="1491"/>
      <c r="G371" s="1491"/>
      <c r="H371" s="1491"/>
      <c r="I371" s="1491"/>
      <c r="J371" s="1491"/>
      <c r="K371" s="1491"/>
      <c r="L371" s="1491"/>
      <c r="M371" s="1491"/>
      <c r="N371" s="1491"/>
      <c r="O371" s="1491"/>
      <c r="P371" s="1491"/>
      <c r="Q371" s="1491"/>
      <c r="R371" s="1491"/>
      <c r="S371" s="1491"/>
    </row>
    <row r="372" spans="1:19" ht="15.75" customHeight="1">
      <c r="A372" s="1491"/>
      <c r="B372" s="1491"/>
      <c r="C372" s="1491"/>
      <c r="D372" s="1491"/>
      <c r="E372" s="1491"/>
      <c r="F372" s="1491"/>
      <c r="G372" s="1491"/>
      <c r="H372" s="1491"/>
      <c r="I372" s="1491"/>
      <c r="J372" s="1491"/>
      <c r="K372" s="1491"/>
      <c r="L372" s="1491"/>
      <c r="M372" s="1491"/>
      <c r="N372" s="1491"/>
      <c r="O372" s="1491"/>
      <c r="P372" s="1491"/>
      <c r="Q372" s="1491"/>
      <c r="R372" s="1491"/>
      <c r="S372" s="1491"/>
    </row>
    <row r="373" spans="1:19" ht="15.75" customHeight="1">
      <c r="A373" s="1491"/>
      <c r="B373" s="1491"/>
      <c r="C373" s="1491"/>
      <c r="D373" s="1491"/>
      <c r="E373" s="1491"/>
      <c r="F373" s="1491"/>
      <c r="G373" s="1491"/>
      <c r="H373" s="1491"/>
      <c r="I373" s="1491"/>
      <c r="J373" s="1491"/>
      <c r="K373" s="1491"/>
      <c r="L373" s="1491"/>
      <c r="M373" s="1491"/>
      <c r="N373" s="1491"/>
      <c r="O373" s="1491"/>
      <c r="P373" s="1491"/>
      <c r="Q373" s="1491"/>
      <c r="R373" s="1491"/>
      <c r="S373" s="1491"/>
    </row>
    <row r="374" spans="1:19" ht="15.75" customHeight="1">
      <c r="A374" s="1491"/>
      <c r="B374" s="1491"/>
      <c r="C374" s="1491"/>
      <c r="D374" s="1491"/>
      <c r="E374" s="1491"/>
      <c r="F374" s="1491"/>
      <c r="G374" s="1491"/>
      <c r="H374" s="1491"/>
      <c r="I374" s="1491"/>
      <c r="J374" s="1491"/>
      <c r="K374" s="1491"/>
      <c r="L374" s="1491"/>
      <c r="M374" s="1491"/>
      <c r="N374" s="1491"/>
      <c r="O374" s="1491"/>
      <c r="P374" s="1491"/>
      <c r="Q374" s="1491"/>
      <c r="R374" s="1491"/>
      <c r="S374" s="1491"/>
    </row>
    <row r="375" spans="1:19" ht="15.75" customHeight="1">
      <c r="A375" s="1491"/>
      <c r="B375" s="1491"/>
      <c r="C375" s="1491"/>
      <c r="D375" s="1491"/>
      <c r="E375" s="1491"/>
      <c r="F375" s="1491"/>
      <c r="G375" s="1491"/>
      <c r="H375" s="1491"/>
      <c r="I375" s="1491"/>
      <c r="J375" s="1491"/>
      <c r="K375" s="1491"/>
      <c r="L375" s="1491"/>
      <c r="M375" s="1491"/>
      <c r="N375" s="1491"/>
      <c r="O375" s="1491"/>
      <c r="P375" s="1491"/>
      <c r="Q375" s="1491"/>
      <c r="R375" s="1491"/>
      <c r="S375" s="1491"/>
    </row>
    <row r="376" spans="1:19" ht="15.75" customHeight="1">
      <c r="A376" s="1491"/>
      <c r="B376" s="1491"/>
      <c r="C376" s="1491"/>
      <c r="D376" s="1491"/>
      <c r="E376" s="1491"/>
      <c r="F376" s="1491"/>
      <c r="G376" s="1491"/>
      <c r="H376" s="1491"/>
      <c r="I376" s="1491"/>
      <c r="J376" s="1491"/>
      <c r="K376" s="1491"/>
      <c r="L376" s="1491"/>
      <c r="M376" s="1491"/>
      <c r="N376" s="1491"/>
      <c r="O376" s="1491"/>
      <c r="P376" s="1491"/>
      <c r="Q376" s="1491"/>
      <c r="R376" s="1491"/>
      <c r="S376" s="1491"/>
    </row>
    <row r="377" spans="1:19" ht="15.75" customHeight="1">
      <c r="A377" s="1491"/>
      <c r="B377" s="1491"/>
      <c r="C377" s="1491"/>
      <c r="D377" s="1491"/>
      <c r="E377" s="1491"/>
      <c r="F377" s="1491"/>
      <c r="G377" s="1491"/>
      <c r="H377" s="1491"/>
      <c r="I377" s="1491"/>
      <c r="J377" s="1491"/>
      <c r="K377" s="1491"/>
      <c r="L377" s="1491"/>
      <c r="M377" s="1491"/>
      <c r="N377" s="1491"/>
      <c r="O377" s="1491"/>
      <c r="P377" s="1491"/>
      <c r="Q377" s="1491"/>
      <c r="R377" s="1491"/>
      <c r="S377" s="1491"/>
    </row>
    <row r="378" spans="1:19" ht="15.75" customHeight="1">
      <c r="A378" s="1491"/>
      <c r="B378" s="1491"/>
      <c r="C378" s="1491"/>
      <c r="D378" s="1491"/>
      <c r="E378" s="1491"/>
      <c r="F378" s="1491"/>
      <c r="G378" s="1491"/>
      <c r="H378" s="1491"/>
      <c r="I378" s="1491"/>
      <c r="J378" s="1491"/>
      <c r="K378" s="1491"/>
      <c r="L378" s="1491"/>
      <c r="M378" s="1491"/>
      <c r="N378" s="1491"/>
      <c r="O378" s="1491"/>
      <c r="P378" s="1491"/>
      <c r="Q378" s="1491"/>
      <c r="R378" s="1491"/>
      <c r="S378" s="1491"/>
    </row>
    <row r="379" spans="1:19" ht="15.75" customHeight="1">
      <c r="A379" s="1491"/>
      <c r="B379" s="1491"/>
      <c r="C379" s="1491"/>
      <c r="D379" s="1491"/>
      <c r="E379" s="1491"/>
      <c r="F379" s="1491"/>
      <c r="G379" s="1491"/>
      <c r="H379" s="1491"/>
      <c r="I379" s="1491"/>
      <c r="J379" s="1491"/>
      <c r="K379" s="1491"/>
      <c r="L379" s="1491"/>
      <c r="M379" s="1491"/>
      <c r="N379" s="1491"/>
      <c r="O379" s="1491"/>
      <c r="P379" s="1491"/>
      <c r="Q379" s="1491"/>
      <c r="R379" s="1491"/>
      <c r="S379" s="1491"/>
    </row>
    <row r="380" spans="1:19" ht="15.75" customHeight="1">
      <c r="A380" s="1491"/>
      <c r="B380" s="1491"/>
      <c r="C380" s="1491"/>
      <c r="D380" s="1491"/>
      <c r="E380" s="1491"/>
      <c r="F380" s="1491"/>
      <c r="G380" s="1491"/>
      <c r="H380" s="1491"/>
      <c r="I380" s="1491"/>
      <c r="J380" s="1491"/>
      <c r="K380" s="1491"/>
      <c r="L380" s="1491"/>
      <c r="M380" s="1491"/>
      <c r="N380" s="1491"/>
      <c r="O380" s="1491"/>
      <c r="P380" s="1491"/>
      <c r="Q380" s="1491"/>
      <c r="R380" s="1491"/>
      <c r="S380" s="1491"/>
    </row>
    <row r="381" spans="1:19" ht="15.75" customHeight="1">
      <c r="A381" s="1491"/>
      <c r="B381" s="1491"/>
      <c r="C381" s="1491"/>
      <c r="D381" s="1491"/>
      <c r="E381" s="1491"/>
      <c r="F381" s="1491"/>
      <c r="G381" s="1491"/>
      <c r="H381" s="1491"/>
      <c r="I381" s="1491"/>
      <c r="J381" s="1491"/>
      <c r="K381" s="1491"/>
      <c r="L381" s="1491"/>
      <c r="M381" s="1491"/>
      <c r="N381" s="1491"/>
      <c r="O381" s="1491"/>
      <c r="P381" s="1491"/>
      <c r="Q381" s="1491"/>
      <c r="R381" s="1491"/>
      <c r="S381" s="1491"/>
    </row>
    <row r="382" spans="1:19" ht="15.75" customHeight="1">
      <c r="A382" s="1491"/>
      <c r="B382" s="1491"/>
      <c r="C382" s="1491"/>
      <c r="D382" s="1491"/>
      <c r="E382" s="1491"/>
      <c r="F382" s="1491"/>
      <c r="G382" s="1491"/>
      <c r="H382" s="1491"/>
      <c r="I382" s="1491"/>
      <c r="J382" s="1491"/>
      <c r="K382" s="1491"/>
      <c r="L382" s="1491"/>
      <c r="M382" s="1491"/>
      <c r="N382" s="1491"/>
      <c r="O382" s="1491"/>
      <c r="P382" s="1491"/>
      <c r="Q382" s="1491"/>
      <c r="R382" s="1491"/>
      <c r="S382" s="1491"/>
    </row>
    <row r="383" spans="1:19" ht="15.75" customHeight="1">
      <c r="A383" s="1491"/>
      <c r="B383" s="1491"/>
      <c r="C383" s="1491"/>
      <c r="D383" s="1491"/>
      <c r="E383" s="1491"/>
      <c r="F383" s="1491"/>
      <c r="G383" s="1491"/>
      <c r="H383" s="1491"/>
      <c r="I383" s="1491"/>
      <c r="J383" s="1491"/>
      <c r="K383" s="1491"/>
      <c r="L383" s="1491"/>
      <c r="M383" s="1491"/>
      <c r="N383" s="1491"/>
      <c r="O383" s="1491"/>
      <c r="P383" s="1491"/>
      <c r="Q383" s="1491"/>
      <c r="R383" s="1491"/>
      <c r="S383" s="1491"/>
    </row>
    <row r="384" spans="1:19" ht="15.75" customHeight="1">
      <c r="A384" s="1491"/>
      <c r="B384" s="1491"/>
      <c r="C384" s="1491"/>
      <c r="D384" s="1491"/>
      <c r="E384" s="1491"/>
      <c r="F384" s="1491"/>
      <c r="G384" s="1491"/>
      <c r="H384" s="1491"/>
      <c r="I384" s="1491"/>
      <c r="J384" s="1491"/>
      <c r="K384" s="1491"/>
      <c r="L384" s="1491"/>
      <c r="M384" s="1491"/>
      <c r="N384" s="1491"/>
      <c r="O384" s="1491"/>
      <c r="P384" s="1491"/>
      <c r="Q384" s="1491"/>
      <c r="R384" s="1491"/>
      <c r="S384" s="1491"/>
    </row>
    <row r="385" spans="1:19" ht="15.75" customHeight="1">
      <c r="A385" s="1491"/>
      <c r="B385" s="1491"/>
      <c r="C385" s="1491"/>
      <c r="D385" s="1491"/>
      <c r="E385" s="1491"/>
      <c r="F385" s="1491"/>
      <c r="G385" s="1491"/>
      <c r="H385" s="1491"/>
      <c r="I385" s="1491"/>
      <c r="J385" s="1491"/>
      <c r="K385" s="1491"/>
      <c r="L385" s="1491"/>
      <c r="M385" s="1491"/>
      <c r="N385" s="1491"/>
      <c r="O385" s="1491"/>
      <c r="P385" s="1491"/>
      <c r="Q385" s="1491"/>
      <c r="R385" s="1491"/>
      <c r="S385" s="1491"/>
    </row>
    <row r="386" spans="1:19" ht="15.75" customHeight="1">
      <c r="A386" s="1491"/>
      <c r="B386" s="1491"/>
      <c r="C386" s="1491"/>
      <c r="D386" s="1491"/>
      <c r="E386" s="1491"/>
      <c r="F386" s="1491"/>
      <c r="G386" s="1491"/>
      <c r="H386" s="1491"/>
      <c r="I386" s="1491"/>
      <c r="J386" s="1491"/>
      <c r="K386" s="1491"/>
      <c r="L386" s="1491"/>
      <c r="M386" s="1491"/>
      <c r="N386" s="1491"/>
      <c r="O386" s="1491"/>
      <c r="P386" s="1491"/>
      <c r="Q386" s="1491"/>
      <c r="R386" s="1491"/>
      <c r="S386" s="1491"/>
    </row>
    <row r="387" spans="1:19" ht="15.75" customHeight="1">
      <c r="A387" s="1491"/>
      <c r="B387" s="1491"/>
      <c r="C387" s="1491"/>
      <c r="D387" s="1491"/>
      <c r="E387" s="1491"/>
      <c r="F387" s="1491"/>
      <c r="G387" s="1491"/>
      <c r="H387" s="1491"/>
      <c r="I387" s="1491"/>
      <c r="J387" s="1491"/>
      <c r="K387" s="1491"/>
      <c r="L387" s="1491"/>
      <c r="M387" s="1491"/>
      <c r="N387" s="1491"/>
      <c r="O387" s="1491"/>
      <c r="P387" s="1491"/>
      <c r="Q387" s="1491"/>
      <c r="R387" s="1491"/>
      <c r="S387" s="1491"/>
    </row>
    <row r="388" spans="1:19" ht="15.75" customHeight="1">
      <c r="A388" s="1491"/>
      <c r="B388" s="1491"/>
      <c r="C388" s="1491"/>
      <c r="D388" s="1491"/>
      <c r="E388" s="1491"/>
      <c r="F388" s="1491"/>
      <c r="G388" s="1491"/>
      <c r="H388" s="1491"/>
      <c r="I388" s="1491"/>
      <c r="J388" s="1491"/>
      <c r="K388" s="1491"/>
      <c r="L388" s="1491"/>
      <c r="M388" s="1491"/>
      <c r="N388" s="1491"/>
      <c r="O388" s="1491"/>
      <c r="P388" s="1491"/>
      <c r="Q388" s="1491"/>
      <c r="R388" s="1491"/>
      <c r="S388" s="1491"/>
    </row>
    <row r="389" spans="1:19" ht="15.75" customHeight="1">
      <c r="A389" s="1491"/>
      <c r="B389" s="1491"/>
      <c r="C389" s="1491"/>
      <c r="D389" s="1491"/>
      <c r="E389" s="1491"/>
      <c r="F389" s="1491"/>
      <c r="G389" s="1491"/>
      <c r="H389" s="1491"/>
      <c r="I389" s="1491"/>
      <c r="J389" s="1491"/>
      <c r="K389" s="1491"/>
      <c r="L389" s="1491"/>
      <c r="M389" s="1491"/>
      <c r="N389" s="1491"/>
      <c r="O389" s="1491"/>
      <c r="P389" s="1491"/>
      <c r="Q389" s="1491"/>
      <c r="R389" s="1491"/>
      <c r="S389" s="1491"/>
    </row>
    <row r="390" spans="1:19" ht="15.75" customHeight="1">
      <c r="A390" s="1491"/>
      <c r="B390" s="1491"/>
      <c r="C390" s="1491"/>
      <c r="D390" s="1491"/>
      <c r="E390" s="1491"/>
      <c r="F390" s="1491"/>
      <c r="G390" s="1491"/>
      <c r="H390" s="1491"/>
      <c r="I390" s="1491"/>
      <c r="J390" s="1491"/>
      <c r="K390" s="1491"/>
      <c r="L390" s="1491"/>
      <c r="M390" s="1491"/>
      <c r="N390" s="1491"/>
      <c r="O390" s="1491"/>
      <c r="P390" s="1491"/>
      <c r="Q390" s="1491"/>
      <c r="R390" s="1491"/>
      <c r="S390" s="1491"/>
    </row>
    <row r="391" spans="1:19" ht="15.75" customHeight="1">
      <c r="A391" s="1491"/>
      <c r="B391" s="1491"/>
      <c r="C391" s="1491"/>
      <c r="D391" s="1491"/>
      <c r="E391" s="1491"/>
      <c r="F391" s="1491"/>
      <c r="G391" s="1491"/>
      <c r="H391" s="1491"/>
      <c r="I391" s="1491"/>
      <c r="J391" s="1491"/>
      <c r="K391" s="1491"/>
      <c r="L391" s="1491"/>
      <c r="M391" s="1491"/>
      <c r="N391" s="1491"/>
      <c r="O391" s="1491"/>
      <c r="P391" s="1491"/>
      <c r="Q391" s="1491"/>
      <c r="R391" s="1491"/>
      <c r="S391" s="1491"/>
    </row>
    <row r="392" spans="1:19" ht="15.75" customHeight="1">
      <c r="A392" s="1491"/>
      <c r="B392" s="1491"/>
      <c r="C392" s="1491"/>
      <c r="D392" s="1491"/>
      <c r="E392" s="1491"/>
      <c r="F392" s="1491"/>
      <c r="G392" s="1491"/>
      <c r="H392" s="1491"/>
      <c r="I392" s="1491"/>
      <c r="J392" s="1491"/>
      <c r="K392" s="1491"/>
      <c r="L392" s="1491"/>
      <c r="M392" s="1491"/>
      <c r="N392" s="1491"/>
      <c r="O392" s="1491"/>
      <c r="P392" s="1491"/>
      <c r="Q392" s="1491"/>
      <c r="R392" s="1491"/>
      <c r="S392" s="1491"/>
    </row>
    <row r="393" spans="1:19" ht="15.75" customHeight="1">
      <c r="A393" s="1491"/>
      <c r="B393" s="1491"/>
      <c r="C393" s="1491"/>
      <c r="D393" s="1491"/>
      <c r="E393" s="1491"/>
      <c r="F393" s="1491"/>
      <c r="G393" s="1491"/>
      <c r="H393" s="1491"/>
      <c r="I393" s="1491"/>
      <c r="J393" s="1491"/>
      <c r="K393" s="1491"/>
      <c r="L393" s="1491"/>
      <c r="M393" s="1491"/>
      <c r="N393" s="1491"/>
      <c r="O393" s="1491"/>
      <c r="P393" s="1491"/>
      <c r="Q393" s="1491"/>
      <c r="R393" s="1491"/>
      <c r="S393" s="1491"/>
    </row>
    <row r="394" spans="1:19" ht="15.75" customHeight="1">
      <c r="A394" s="1491"/>
      <c r="B394" s="1491"/>
      <c r="C394" s="1491"/>
      <c r="D394" s="1491"/>
      <c r="E394" s="1491"/>
      <c r="F394" s="1491"/>
      <c r="G394" s="1491"/>
      <c r="H394" s="1491"/>
      <c r="I394" s="1491"/>
      <c r="J394" s="1491"/>
      <c r="K394" s="1491"/>
      <c r="L394" s="1491"/>
      <c r="M394" s="1491"/>
      <c r="N394" s="1491"/>
      <c r="O394" s="1491"/>
      <c r="P394" s="1491"/>
      <c r="Q394" s="1491"/>
      <c r="R394" s="1491"/>
      <c r="S394" s="1491"/>
    </row>
    <row r="395" spans="1:19" ht="15.75" customHeight="1">
      <c r="A395" s="1491"/>
      <c r="B395" s="1491"/>
      <c r="C395" s="1491"/>
      <c r="D395" s="1491"/>
      <c r="E395" s="1491"/>
      <c r="F395" s="1491"/>
      <c r="G395" s="1491"/>
      <c r="H395" s="1491"/>
      <c r="I395" s="1491"/>
      <c r="J395" s="1491"/>
      <c r="K395" s="1491"/>
      <c r="L395" s="1491"/>
      <c r="M395" s="1491"/>
      <c r="N395" s="1491"/>
      <c r="O395" s="1491"/>
      <c r="P395" s="1491"/>
      <c r="Q395" s="1491"/>
      <c r="R395" s="1491"/>
      <c r="S395" s="1491"/>
    </row>
    <row r="396" spans="1:19" ht="15.75" customHeight="1">
      <c r="A396" s="1491"/>
      <c r="B396" s="1491"/>
      <c r="C396" s="1491"/>
      <c r="D396" s="1491"/>
      <c r="E396" s="1491"/>
      <c r="F396" s="1491"/>
      <c r="G396" s="1491"/>
      <c r="H396" s="1491"/>
      <c r="I396" s="1491"/>
      <c r="J396" s="1491"/>
      <c r="K396" s="1491"/>
      <c r="L396" s="1491"/>
      <c r="M396" s="1491"/>
      <c r="N396" s="1491"/>
      <c r="O396" s="1491"/>
      <c r="P396" s="1491"/>
      <c r="Q396" s="1491"/>
      <c r="R396" s="1491"/>
      <c r="S396" s="1491"/>
    </row>
    <row r="397" spans="1:19" ht="15.75" customHeight="1">
      <c r="A397" s="1491"/>
      <c r="B397" s="1491"/>
      <c r="C397" s="1491"/>
      <c r="D397" s="1491"/>
      <c r="E397" s="1491"/>
      <c r="F397" s="1491"/>
      <c r="G397" s="1491"/>
      <c r="H397" s="1491"/>
      <c r="I397" s="1491"/>
      <c r="J397" s="1491"/>
      <c r="K397" s="1491"/>
      <c r="L397" s="1491"/>
      <c r="M397" s="1491"/>
      <c r="N397" s="1491"/>
      <c r="O397" s="1491"/>
      <c r="P397" s="1491"/>
      <c r="Q397" s="1491"/>
      <c r="R397" s="1491"/>
      <c r="S397" s="1491"/>
    </row>
    <row r="398" spans="1:19" ht="15.75" customHeight="1">
      <c r="A398" s="1491"/>
      <c r="B398" s="1491"/>
      <c r="C398" s="1491"/>
      <c r="D398" s="1491"/>
      <c r="E398" s="1491"/>
      <c r="F398" s="1491"/>
      <c r="G398" s="1491"/>
      <c r="H398" s="1491"/>
      <c r="I398" s="1491"/>
      <c r="J398" s="1491"/>
      <c r="K398" s="1491"/>
      <c r="L398" s="1491"/>
      <c r="M398" s="1491"/>
      <c r="N398" s="1491"/>
      <c r="O398" s="1491"/>
      <c r="P398" s="1491"/>
      <c r="Q398" s="1491"/>
      <c r="R398" s="1491"/>
      <c r="S398" s="1491"/>
    </row>
    <row r="399" spans="1:19" ht="15.75" customHeight="1">
      <c r="A399" s="1491"/>
      <c r="B399" s="1491"/>
      <c r="C399" s="1491"/>
      <c r="D399" s="1491"/>
      <c r="E399" s="1491"/>
      <c r="F399" s="1491"/>
      <c r="G399" s="1491"/>
      <c r="H399" s="1491"/>
      <c r="I399" s="1491"/>
      <c r="J399" s="1491"/>
      <c r="K399" s="1491"/>
      <c r="L399" s="1491"/>
      <c r="M399" s="1491"/>
      <c r="N399" s="1491"/>
      <c r="O399" s="1491"/>
      <c r="P399" s="1491"/>
      <c r="Q399" s="1491"/>
      <c r="R399" s="1491"/>
      <c r="S399" s="1491"/>
    </row>
    <row r="400" spans="1:19" ht="15.75" customHeight="1">
      <c r="A400" s="1491"/>
      <c r="B400" s="1491"/>
      <c r="C400" s="1491"/>
      <c r="D400" s="1491"/>
      <c r="E400" s="1491"/>
      <c r="F400" s="1491"/>
      <c r="G400" s="1491"/>
      <c r="H400" s="1491"/>
      <c r="I400" s="1491"/>
      <c r="J400" s="1491"/>
      <c r="K400" s="1491"/>
      <c r="L400" s="1491"/>
      <c r="M400" s="1491"/>
      <c r="N400" s="1491"/>
      <c r="O400" s="1491"/>
      <c r="P400" s="1491"/>
      <c r="Q400" s="1491"/>
      <c r="R400" s="1491"/>
      <c r="S400" s="1491"/>
    </row>
    <row r="401" spans="1:19" ht="15.75" customHeight="1">
      <c r="A401" s="1491"/>
      <c r="B401" s="1491"/>
      <c r="C401" s="1491"/>
      <c r="D401" s="1491"/>
      <c r="E401" s="1491"/>
      <c r="F401" s="1491"/>
      <c r="G401" s="1491"/>
      <c r="H401" s="1491"/>
      <c r="I401" s="1491"/>
      <c r="J401" s="1491"/>
      <c r="K401" s="1491"/>
      <c r="L401" s="1491"/>
      <c r="M401" s="1491"/>
      <c r="N401" s="1491"/>
      <c r="O401" s="1491"/>
      <c r="P401" s="1491"/>
      <c r="Q401" s="1491"/>
      <c r="R401" s="1491"/>
      <c r="S401" s="1491"/>
    </row>
    <row r="402" spans="1:19" ht="15.75" customHeight="1">
      <c r="A402" s="1491"/>
      <c r="B402" s="1491"/>
      <c r="C402" s="1491"/>
      <c r="D402" s="1491"/>
      <c r="E402" s="1491"/>
      <c r="F402" s="1491"/>
      <c r="G402" s="1491"/>
      <c r="H402" s="1491"/>
      <c r="I402" s="1491"/>
      <c r="J402" s="1491"/>
      <c r="K402" s="1491"/>
      <c r="L402" s="1491"/>
      <c r="M402" s="1491"/>
      <c r="N402" s="1491"/>
      <c r="O402" s="1491"/>
      <c r="P402" s="1491"/>
      <c r="Q402" s="1491"/>
      <c r="R402" s="1491"/>
      <c r="S402" s="1491"/>
    </row>
    <row r="403" spans="1:19" ht="15.75" customHeight="1">
      <c r="A403" s="1491"/>
      <c r="B403" s="1491"/>
      <c r="C403" s="1491"/>
      <c r="D403" s="1491"/>
      <c r="E403" s="1491"/>
      <c r="F403" s="1491"/>
      <c r="G403" s="1491"/>
      <c r="H403" s="1491"/>
      <c r="I403" s="1491"/>
      <c r="J403" s="1491"/>
      <c r="K403" s="1491"/>
      <c r="L403" s="1491"/>
      <c r="M403" s="1491"/>
      <c r="N403" s="1491"/>
      <c r="O403" s="1491"/>
      <c r="P403" s="1491"/>
      <c r="Q403" s="1491"/>
      <c r="R403" s="1491"/>
      <c r="S403" s="1491"/>
    </row>
    <row r="404" spans="1:19" ht="15.75" customHeight="1">
      <c r="A404" s="1491"/>
      <c r="B404" s="1491"/>
      <c r="C404" s="1491"/>
      <c r="D404" s="1491"/>
      <c r="E404" s="1491"/>
      <c r="F404" s="1491"/>
      <c r="G404" s="1491"/>
      <c r="H404" s="1491"/>
      <c r="I404" s="1491"/>
      <c r="J404" s="1491"/>
      <c r="K404" s="1491"/>
      <c r="L404" s="1491"/>
      <c r="M404" s="1491"/>
      <c r="N404" s="1491"/>
      <c r="O404" s="1491"/>
      <c r="P404" s="1491"/>
      <c r="Q404" s="1491"/>
      <c r="R404" s="1491"/>
      <c r="S404" s="1491"/>
    </row>
    <row r="405" spans="1:19" ht="15.75" customHeight="1">
      <c r="A405" s="1491"/>
      <c r="B405" s="1491"/>
      <c r="C405" s="1491"/>
      <c r="D405" s="1491"/>
      <c r="E405" s="1491"/>
      <c r="F405" s="1491"/>
      <c r="G405" s="1491"/>
      <c r="H405" s="1491"/>
      <c r="I405" s="1491"/>
      <c r="J405" s="1491"/>
      <c r="K405" s="1491"/>
      <c r="L405" s="1491"/>
      <c r="M405" s="1491"/>
      <c r="N405" s="1491"/>
      <c r="O405" s="1491"/>
      <c r="P405" s="1491"/>
      <c r="Q405" s="1491"/>
      <c r="R405" s="1491"/>
      <c r="S405" s="1491"/>
    </row>
    <row r="406" spans="1:19" ht="15.75" customHeight="1">
      <c r="A406" s="1491"/>
      <c r="B406" s="1491"/>
      <c r="C406" s="1491"/>
      <c r="D406" s="1491"/>
      <c r="E406" s="1491"/>
      <c r="F406" s="1491"/>
      <c r="G406" s="1491"/>
      <c r="H406" s="1491"/>
      <c r="I406" s="1491"/>
      <c r="J406" s="1491"/>
      <c r="K406" s="1491"/>
      <c r="L406" s="1491"/>
      <c r="M406" s="1491"/>
      <c r="N406" s="1491"/>
      <c r="O406" s="1491"/>
      <c r="P406" s="1491"/>
      <c r="Q406" s="1491"/>
      <c r="R406" s="1491"/>
      <c r="S406" s="1491"/>
    </row>
    <row r="407" spans="1:19" ht="15.75" customHeight="1">
      <c r="A407" s="1491"/>
      <c r="B407" s="1491"/>
      <c r="C407" s="1491"/>
      <c r="D407" s="1491"/>
      <c r="E407" s="1491"/>
      <c r="F407" s="1491"/>
      <c r="G407" s="1491"/>
      <c r="H407" s="1491"/>
      <c r="I407" s="1491"/>
      <c r="J407" s="1491"/>
      <c r="K407" s="1491"/>
      <c r="L407" s="1491"/>
      <c r="M407" s="1491"/>
      <c r="N407" s="1491"/>
      <c r="O407" s="1491"/>
      <c r="P407" s="1491"/>
      <c r="Q407" s="1491"/>
      <c r="R407" s="1491"/>
      <c r="S407" s="1491"/>
    </row>
    <row r="408" spans="1:19" ht="15.75" customHeight="1">
      <c r="A408" s="1491"/>
      <c r="B408" s="1491"/>
      <c r="C408" s="1491"/>
      <c r="D408" s="1491"/>
      <c r="E408" s="1491"/>
      <c r="F408" s="1491"/>
      <c r="G408" s="1491"/>
      <c r="H408" s="1491"/>
      <c r="I408" s="1491"/>
      <c r="J408" s="1491"/>
      <c r="K408" s="1491"/>
      <c r="L408" s="1491"/>
      <c r="M408" s="1491"/>
      <c r="N408" s="1491"/>
      <c r="O408" s="1491"/>
      <c r="P408" s="1491"/>
      <c r="Q408" s="1491"/>
      <c r="R408" s="1491"/>
      <c r="S408" s="1491"/>
    </row>
    <row r="409" spans="1:19" ht="15.75" customHeight="1">
      <c r="A409" s="1491"/>
      <c r="B409" s="1491"/>
      <c r="C409" s="1491"/>
      <c r="D409" s="1491"/>
      <c r="E409" s="1491"/>
      <c r="F409" s="1491"/>
      <c r="G409" s="1491"/>
      <c r="H409" s="1491"/>
      <c r="I409" s="1491"/>
      <c r="J409" s="1491"/>
      <c r="K409" s="1491"/>
      <c r="L409" s="1491"/>
      <c r="M409" s="1491"/>
      <c r="N409" s="1491"/>
      <c r="O409" s="1491"/>
      <c r="P409" s="1491"/>
      <c r="Q409" s="1491"/>
      <c r="R409" s="1491"/>
      <c r="S409" s="1491"/>
    </row>
    <row r="410" spans="1:19" ht="15.75" customHeight="1">
      <c r="A410" s="1491"/>
      <c r="B410" s="1491"/>
      <c r="C410" s="1491"/>
      <c r="D410" s="1491"/>
      <c r="E410" s="1491"/>
      <c r="F410" s="1491"/>
      <c r="G410" s="1491"/>
      <c r="H410" s="1491"/>
      <c r="I410" s="1491"/>
      <c r="J410" s="1491"/>
      <c r="K410" s="1491"/>
      <c r="L410" s="1491"/>
      <c r="M410" s="1491"/>
      <c r="N410" s="1491"/>
      <c r="O410" s="1491"/>
      <c r="P410" s="1491"/>
      <c r="Q410" s="1491"/>
      <c r="R410" s="1491"/>
      <c r="S410" s="1491"/>
    </row>
    <row r="411" spans="1:19" ht="15.75" customHeight="1">
      <c r="A411" s="1491"/>
      <c r="B411" s="1491"/>
      <c r="C411" s="1491"/>
      <c r="D411" s="1491"/>
      <c r="E411" s="1491"/>
      <c r="F411" s="1491"/>
      <c r="G411" s="1491"/>
      <c r="H411" s="1491"/>
      <c r="I411" s="1491"/>
      <c r="J411" s="1491"/>
      <c r="K411" s="1491"/>
      <c r="L411" s="1491"/>
      <c r="M411" s="1491"/>
      <c r="N411" s="1491"/>
      <c r="O411" s="1491"/>
      <c r="P411" s="1491"/>
      <c r="Q411" s="1491"/>
      <c r="R411" s="1491"/>
      <c r="S411" s="1491"/>
    </row>
    <row r="412" spans="1:19" ht="15.75" customHeight="1">
      <c r="A412" s="1491"/>
      <c r="B412" s="1491"/>
      <c r="C412" s="1491"/>
      <c r="D412" s="1491"/>
      <c r="E412" s="1491"/>
      <c r="F412" s="1491"/>
      <c r="G412" s="1491"/>
      <c r="H412" s="1491"/>
      <c r="I412" s="1491"/>
      <c r="J412" s="1491"/>
      <c r="K412" s="1491"/>
      <c r="L412" s="1491"/>
      <c r="M412" s="1491"/>
      <c r="N412" s="1491"/>
      <c r="O412" s="1491"/>
      <c r="P412" s="1491"/>
      <c r="Q412" s="1491"/>
      <c r="R412" s="1491"/>
      <c r="S412" s="1491"/>
    </row>
    <row r="413" spans="1:19" ht="15.75" customHeight="1">
      <c r="A413" s="1491"/>
      <c r="B413" s="1491"/>
      <c r="C413" s="1491"/>
      <c r="D413" s="1491"/>
      <c r="E413" s="1491"/>
      <c r="F413" s="1491"/>
      <c r="G413" s="1491"/>
      <c r="H413" s="1491"/>
      <c r="I413" s="1491"/>
      <c r="J413" s="1491"/>
      <c r="K413" s="1491"/>
      <c r="L413" s="1491"/>
      <c r="M413" s="1491"/>
      <c r="N413" s="1491"/>
      <c r="O413" s="1491"/>
      <c r="P413" s="1491"/>
      <c r="Q413" s="1491"/>
      <c r="R413" s="1491"/>
      <c r="S413" s="1491"/>
    </row>
    <row r="414" spans="1:19" ht="15.75" customHeight="1">
      <c r="A414" s="1491"/>
      <c r="B414" s="1491"/>
      <c r="C414" s="1491"/>
      <c r="D414" s="1491"/>
      <c r="E414" s="1491"/>
      <c r="F414" s="1491"/>
      <c r="G414" s="1491"/>
      <c r="H414" s="1491"/>
      <c r="I414" s="1491"/>
      <c r="J414" s="1491"/>
      <c r="K414" s="1491"/>
      <c r="L414" s="1491"/>
      <c r="M414" s="1491"/>
      <c r="N414" s="1491"/>
      <c r="O414" s="1491"/>
      <c r="P414" s="1491"/>
      <c r="Q414" s="1491"/>
      <c r="R414" s="1491"/>
      <c r="S414" s="1491"/>
    </row>
    <row r="415" spans="1:19" ht="15.75" customHeight="1">
      <c r="A415" s="1491"/>
      <c r="B415" s="1491"/>
      <c r="C415" s="1491"/>
      <c r="D415" s="1491"/>
      <c r="E415" s="1491"/>
      <c r="F415" s="1491"/>
      <c r="G415" s="1491"/>
      <c r="H415" s="1491"/>
      <c r="I415" s="1491"/>
      <c r="J415" s="1491"/>
      <c r="K415" s="1491"/>
      <c r="L415" s="1491"/>
      <c r="M415" s="1491"/>
      <c r="N415" s="1491"/>
      <c r="O415" s="1491"/>
      <c r="P415" s="1491"/>
      <c r="Q415" s="1491"/>
      <c r="R415" s="1491"/>
      <c r="S415" s="1491"/>
    </row>
    <row r="416" spans="1:19" ht="15.75" customHeight="1">
      <c r="A416" s="1491"/>
      <c r="B416" s="1491"/>
      <c r="C416" s="1491"/>
      <c r="D416" s="1491"/>
      <c r="E416" s="1491"/>
      <c r="F416" s="1491"/>
      <c r="G416" s="1491"/>
      <c r="H416" s="1491"/>
      <c r="I416" s="1491"/>
      <c r="J416" s="1491"/>
      <c r="K416" s="1491"/>
      <c r="L416" s="1491"/>
      <c r="M416" s="1491"/>
      <c r="N416" s="1491"/>
      <c r="O416" s="1491"/>
      <c r="P416" s="1491"/>
      <c r="Q416" s="1491"/>
      <c r="R416" s="1491"/>
      <c r="S416" s="1491"/>
    </row>
    <row r="417" spans="1:19" ht="15.75" customHeight="1">
      <c r="A417" s="1491"/>
      <c r="B417" s="1491"/>
      <c r="C417" s="1491"/>
      <c r="D417" s="1491"/>
      <c r="E417" s="1491"/>
      <c r="F417" s="1491"/>
      <c r="G417" s="1491"/>
      <c r="H417" s="1491"/>
      <c r="I417" s="1491"/>
      <c r="J417" s="1491"/>
      <c r="K417" s="1491"/>
      <c r="L417" s="1491"/>
      <c r="M417" s="1491"/>
      <c r="N417" s="1491"/>
      <c r="O417" s="1491"/>
      <c r="P417" s="1491"/>
      <c r="Q417" s="1491"/>
      <c r="R417" s="1491"/>
      <c r="S417" s="1491"/>
    </row>
    <row r="418" spans="1:19" ht="15.75" customHeight="1">
      <c r="A418" s="1491"/>
      <c r="B418" s="1491"/>
      <c r="C418" s="1491"/>
      <c r="D418" s="1491"/>
      <c r="E418" s="1491"/>
      <c r="F418" s="1491"/>
      <c r="G418" s="1491"/>
      <c r="H418" s="1491"/>
      <c r="I418" s="1491"/>
      <c r="J418" s="1491"/>
      <c r="K418" s="1491"/>
      <c r="L418" s="1491"/>
      <c r="M418" s="1491"/>
      <c r="N418" s="1491"/>
      <c r="O418" s="1491"/>
      <c r="P418" s="1491"/>
      <c r="Q418" s="1491"/>
      <c r="R418" s="1491"/>
      <c r="S418" s="1491"/>
    </row>
    <row r="419" spans="1:19" ht="15.75" customHeight="1">
      <c r="A419" s="1491"/>
      <c r="B419" s="1491"/>
      <c r="C419" s="1491"/>
      <c r="D419" s="1491"/>
      <c r="E419" s="1491"/>
      <c r="F419" s="1491"/>
      <c r="G419" s="1491"/>
      <c r="H419" s="1491"/>
      <c r="I419" s="1491"/>
      <c r="J419" s="1491"/>
      <c r="K419" s="1491"/>
      <c r="L419" s="1491"/>
      <c r="M419" s="1491"/>
      <c r="N419" s="1491"/>
      <c r="O419" s="1491"/>
      <c r="P419" s="1491"/>
      <c r="Q419" s="1491"/>
      <c r="R419" s="1491"/>
      <c r="S419" s="1491"/>
    </row>
    <row r="420" spans="1:19" ht="15.75" customHeight="1">
      <c r="A420" s="1491"/>
      <c r="B420" s="1491"/>
      <c r="C420" s="1491"/>
      <c r="D420" s="1491"/>
      <c r="E420" s="1491"/>
      <c r="F420" s="1491"/>
      <c r="G420" s="1491"/>
      <c r="H420" s="1491"/>
      <c r="I420" s="1491"/>
      <c r="J420" s="1491"/>
      <c r="K420" s="1491"/>
      <c r="L420" s="1491"/>
      <c r="M420" s="1491"/>
      <c r="N420" s="1491"/>
      <c r="O420" s="1491"/>
      <c r="P420" s="1491"/>
      <c r="Q420" s="1491"/>
      <c r="R420" s="1491"/>
      <c r="S420" s="1491"/>
    </row>
    <row r="421" spans="1:19" ht="15.75" customHeight="1">
      <c r="A421" s="1491"/>
      <c r="B421" s="1491"/>
      <c r="C421" s="1491"/>
      <c r="D421" s="1491"/>
      <c r="E421" s="1491"/>
      <c r="F421" s="1491"/>
      <c r="G421" s="1491"/>
      <c r="H421" s="1491"/>
      <c r="I421" s="1491"/>
      <c r="J421" s="1491"/>
      <c r="K421" s="1491"/>
      <c r="L421" s="1491"/>
      <c r="M421" s="1491"/>
      <c r="N421" s="1491"/>
      <c r="O421" s="1491"/>
      <c r="P421" s="1491"/>
      <c r="Q421" s="1491"/>
      <c r="R421" s="1491"/>
      <c r="S421" s="1491"/>
    </row>
    <row r="422" spans="1:19" ht="15.75" customHeight="1">
      <c r="A422" s="1491"/>
      <c r="B422" s="1491"/>
      <c r="C422" s="1491"/>
      <c r="D422" s="1491"/>
      <c r="E422" s="1491"/>
      <c r="F422" s="1491"/>
      <c r="G422" s="1491"/>
      <c r="H422" s="1491"/>
      <c r="I422" s="1491"/>
      <c r="J422" s="1491"/>
      <c r="K422" s="1491"/>
      <c r="L422" s="1491"/>
      <c r="M422" s="1491"/>
      <c r="N422" s="1491"/>
      <c r="O422" s="1491"/>
      <c r="P422" s="1491"/>
      <c r="Q422" s="1491"/>
      <c r="R422" s="1491"/>
      <c r="S422" s="1491"/>
    </row>
    <row r="423" spans="1:19" ht="15.75" customHeight="1">
      <c r="A423" s="1491"/>
      <c r="B423" s="1491"/>
      <c r="C423" s="1491"/>
      <c r="D423" s="1491"/>
      <c r="E423" s="1491"/>
      <c r="F423" s="1491"/>
      <c r="G423" s="1491"/>
      <c r="H423" s="1491"/>
      <c r="I423" s="1491"/>
      <c r="J423" s="1491"/>
      <c r="K423" s="1491"/>
      <c r="L423" s="1491"/>
      <c r="M423" s="1491"/>
      <c r="N423" s="1491"/>
      <c r="O423" s="1491"/>
      <c r="P423" s="1491"/>
      <c r="Q423" s="1491"/>
      <c r="R423" s="1491"/>
      <c r="S423" s="1491"/>
    </row>
    <row r="424" spans="1:19" ht="15.75" customHeight="1">
      <c r="A424" s="1491"/>
      <c r="B424" s="1491"/>
      <c r="C424" s="1491"/>
      <c r="D424" s="1491"/>
      <c r="E424" s="1491"/>
      <c r="F424" s="1491"/>
      <c r="G424" s="1491"/>
      <c r="H424" s="1491"/>
      <c r="I424" s="1491"/>
      <c r="J424" s="1491"/>
      <c r="K424" s="1491"/>
      <c r="L424" s="1491"/>
      <c r="M424" s="1491"/>
      <c r="N424" s="1491"/>
      <c r="O424" s="1491"/>
      <c r="P424" s="1491"/>
      <c r="Q424" s="1491"/>
      <c r="R424" s="1491"/>
      <c r="S424" s="1491"/>
    </row>
    <row r="425" spans="1:19" ht="15.75" customHeight="1">
      <c r="A425" s="1491"/>
      <c r="B425" s="1491"/>
      <c r="C425" s="1491"/>
      <c r="D425" s="1491"/>
      <c r="E425" s="1491"/>
      <c r="F425" s="1491"/>
      <c r="G425" s="1491"/>
      <c r="H425" s="1491"/>
      <c r="I425" s="1491"/>
      <c r="J425" s="1491"/>
      <c r="K425" s="1491"/>
      <c r="L425" s="1491"/>
      <c r="M425" s="1491"/>
      <c r="N425" s="1491"/>
      <c r="O425" s="1491"/>
      <c r="P425" s="1491"/>
      <c r="Q425" s="1491"/>
      <c r="R425" s="1491"/>
      <c r="S425" s="1491"/>
    </row>
    <row r="426" spans="1:19" ht="15.75" customHeight="1">
      <c r="A426" s="1491"/>
      <c r="B426" s="1491"/>
      <c r="C426" s="1491"/>
      <c r="D426" s="1491"/>
      <c r="E426" s="1491"/>
      <c r="F426" s="1491"/>
      <c r="G426" s="1491"/>
      <c r="H426" s="1491"/>
      <c r="I426" s="1491"/>
      <c r="J426" s="1491"/>
      <c r="K426" s="1491"/>
      <c r="L426" s="1491"/>
      <c r="M426" s="1491"/>
      <c r="N426" s="1491"/>
      <c r="O426" s="1491"/>
      <c r="P426" s="1491"/>
      <c r="Q426" s="1491"/>
      <c r="R426" s="1491"/>
      <c r="S426" s="1491"/>
    </row>
    <row r="427" spans="1:19" ht="15.75" customHeight="1">
      <c r="A427" s="1491"/>
      <c r="B427" s="1491"/>
      <c r="C427" s="1491"/>
      <c r="D427" s="1491"/>
      <c r="E427" s="1491"/>
      <c r="F427" s="1491"/>
      <c r="G427" s="1491"/>
      <c r="H427" s="1491"/>
      <c r="I427" s="1491"/>
      <c r="J427" s="1491"/>
      <c r="K427" s="1491"/>
      <c r="L427" s="1491"/>
      <c r="M427" s="1491"/>
      <c r="N427" s="1491"/>
      <c r="O427" s="1491"/>
      <c r="P427" s="1491"/>
      <c r="Q427" s="1491"/>
      <c r="R427" s="1491"/>
      <c r="S427" s="1491"/>
    </row>
    <row r="428" spans="1:19" ht="15.75" customHeight="1">
      <c r="A428" s="1491"/>
      <c r="B428" s="1491"/>
      <c r="C428" s="1491"/>
      <c r="D428" s="1491"/>
      <c r="E428" s="1491"/>
      <c r="F428" s="1491"/>
      <c r="G428" s="1491"/>
      <c r="H428" s="1491"/>
      <c r="I428" s="1491"/>
      <c r="J428" s="1491"/>
      <c r="K428" s="1491"/>
      <c r="L428" s="1491"/>
      <c r="M428" s="1491"/>
      <c r="N428" s="1491"/>
      <c r="O428" s="1491"/>
      <c r="P428" s="1491"/>
      <c r="Q428" s="1491"/>
      <c r="R428" s="1491"/>
      <c r="S428" s="1491"/>
    </row>
    <row r="429" spans="1:19" ht="15.75" customHeight="1">
      <c r="A429" s="1491"/>
      <c r="B429" s="1491"/>
      <c r="C429" s="1491"/>
      <c r="D429" s="1491"/>
      <c r="E429" s="1491"/>
      <c r="F429" s="1491"/>
      <c r="G429" s="1491"/>
      <c r="H429" s="1491"/>
      <c r="I429" s="1491"/>
      <c r="J429" s="1491"/>
      <c r="K429" s="1491"/>
      <c r="L429" s="1491"/>
      <c r="M429" s="1491"/>
      <c r="N429" s="1491"/>
      <c r="O429" s="1491"/>
      <c r="P429" s="1491"/>
      <c r="Q429" s="1491"/>
      <c r="R429" s="1491"/>
      <c r="S429" s="1491"/>
    </row>
    <row r="430" spans="1:19" ht="15.75" customHeight="1">
      <c r="A430" s="1491"/>
      <c r="B430" s="1491"/>
      <c r="C430" s="1491"/>
      <c r="D430" s="1491"/>
      <c r="E430" s="1491"/>
      <c r="F430" s="1491"/>
      <c r="G430" s="1491"/>
      <c r="H430" s="1491"/>
      <c r="I430" s="1491"/>
      <c r="J430" s="1491"/>
      <c r="K430" s="1491"/>
      <c r="L430" s="1491"/>
      <c r="M430" s="1491"/>
      <c r="N430" s="1491"/>
      <c r="O430" s="1491"/>
      <c r="P430" s="1491"/>
      <c r="Q430" s="1491"/>
      <c r="R430" s="1491"/>
      <c r="S430" s="1491"/>
    </row>
    <row r="431" spans="1:19" ht="15.75" customHeight="1">
      <c r="A431" s="1491"/>
      <c r="B431" s="1491"/>
      <c r="C431" s="1491"/>
      <c r="D431" s="1491"/>
      <c r="E431" s="1491"/>
      <c r="F431" s="1491"/>
      <c r="G431" s="1491"/>
      <c r="H431" s="1491"/>
      <c r="I431" s="1491"/>
      <c r="J431" s="1491"/>
      <c r="K431" s="1491"/>
      <c r="L431" s="1491"/>
      <c r="M431" s="1491"/>
      <c r="N431" s="1491"/>
      <c r="O431" s="1491"/>
      <c r="P431" s="1491"/>
      <c r="Q431" s="1491"/>
      <c r="R431" s="1491"/>
      <c r="S431" s="1491"/>
    </row>
    <row r="432" spans="1:19" ht="15.75" customHeight="1">
      <c r="A432" s="1491"/>
      <c r="B432" s="1491"/>
      <c r="C432" s="1491"/>
      <c r="D432" s="1491"/>
      <c r="E432" s="1491"/>
      <c r="F432" s="1491"/>
      <c r="G432" s="1491"/>
      <c r="H432" s="1491"/>
      <c r="I432" s="1491"/>
      <c r="J432" s="1491"/>
      <c r="K432" s="1491"/>
      <c r="L432" s="1491"/>
      <c r="M432" s="1491"/>
      <c r="N432" s="1491"/>
      <c r="O432" s="1491"/>
      <c r="P432" s="1491"/>
      <c r="Q432" s="1491"/>
      <c r="R432" s="1491"/>
      <c r="S432" s="1491"/>
    </row>
    <row r="433" spans="1:19" ht="15.75" customHeight="1">
      <c r="A433" s="1491"/>
      <c r="B433" s="1491"/>
      <c r="C433" s="1491"/>
      <c r="D433" s="1491"/>
      <c r="E433" s="1491"/>
      <c r="F433" s="1491"/>
      <c r="G433" s="1491"/>
      <c r="H433" s="1491"/>
      <c r="I433" s="1491"/>
      <c r="J433" s="1491"/>
      <c r="K433" s="1491"/>
      <c r="L433" s="1491"/>
      <c r="M433" s="1491"/>
      <c r="N433" s="1491"/>
      <c r="O433" s="1491"/>
      <c r="P433" s="1491"/>
      <c r="Q433" s="1491"/>
      <c r="R433" s="1491"/>
      <c r="S433" s="1491"/>
    </row>
    <row r="434" spans="1:19" ht="15.75" customHeight="1">
      <c r="A434" s="1491"/>
      <c r="B434" s="1491"/>
      <c r="C434" s="1491"/>
      <c r="D434" s="1491"/>
      <c r="E434" s="1491"/>
      <c r="F434" s="1491"/>
      <c r="G434" s="1491"/>
      <c r="H434" s="1491"/>
      <c r="I434" s="1491"/>
      <c r="J434" s="1491"/>
      <c r="K434" s="1491"/>
      <c r="L434" s="1491"/>
      <c r="M434" s="1491"/>
      <c r="N434" s="1491"/>
      <c r="O434" s="1491"/>
      <c r="P434" s="1491"/>
      <c r="Q434" s="1491"/>
      <c r="R434" s="1491"/>
      <c r="S434" s="1491"/>
    </row>
    <row r="435" spans="1:19" ht="15.75" customHeight="1">
      <c r="A435" s="1491"/>
      <c r="B435" s="1491"/>
      <c r="C435" s="1491"/>
      <c r="D435" s="1491"/>
      <c r="E435" s="1491"/>
      <c r="F435" s="1491"/>
      <c r="G435" s="1491"/>
      <c r="H435" s="1491"/>
      <c r="I435" s="1491"/>
      <c r="J435" s="1491"/>
      <c r="K435" s="1491"/>
      <c r="L435" s="1491"/>
      <c r="M435" s="1491"/>
      <c r="N435" s="1491"/>
      <c r="O435" s="1491"/>
      <c r="P435" s="1491"/>
      <c r="Q435" s="1491"/>
      <c r="R435" s="1491"/>
      <c r="S435" s="1491"/>
    </row>
    <row r="436" spans="1:19" ht="15.75" customHeight="1">
      <c r="A436" s="1491"/>
      <c r="B436" s="1491"/>
      <c r="C436" s="1491"/>
      <c r="D436" s="1491"/>
      <c r="E436" s="1491"/>
      <c r="F436" s="1491"/>
      <c r="G436" s="1491"/>
      <c r="H436" s="1491"/>
      <c r="I436" s="1491"/>
      <c r="J436" s="1491"/>
      <c r="K436" s="1491"/>
      <c r="L436" s="1491"/>
      <c r="M436" s="1491"/>
      <c r="N436" s="1491"/>
      <c r="O436" s="1491"/>
      <c r="P436" s="1491"/>
      <c r="Q436" s="1491"/>
      <c r="R436" s="1491"/>
      <c r="S436" s="1491"/>
    </row>
    <row r="437" spans="1:19" ht="15.75" customHeight="1">
      <c r="A437" s="1491"/>
      <c r="B437" s="1491"/>
      <c r="C437" s="1491"/>
      <c r="D437" s="1491"/>
      <c r="E437" s="1491"/>
      <c r="F437" s="1491"/>
      <c r="G437" s="1491"/>
      <c r="H437" s="1491"/>
      <c r="I437" s="1491"/>
      <c r="J437" s="1491"/>
      <c r="K437" s="1491"/>
      <c r="L437" s="1491"/>
      <c r="M437" s="1491"/>
      <c r="N437" s="1491"/>
      <c r="O437" s="1491"/>
      <c r="P437" s="1491"/>
      <c r="Q437" s="1491"/>
      <c r="R437" s="1491"/>
      <c r="S437" s="1491"/>
    </row>
    <row r="438" spans="1:19" ht="15.75" customHeight="1">
      <c r="A438" s="1491"/>
      <c r="B438" s="1491"/>
      <c r="C438" s="1491"/>
      <c r="D438" s="1491"/>
      <c r="E438" s="1491"/>
      <c r="F438" s="1491"/>
      <c r="G438" s="1491"/>
      <c r="H438" s="1491"/>
      <c r="I438" s="1491"/>
      <c r="J438" s="1491"/>
      <c r="K438" s="1491"/>
      <c r="L438" s="1491"/>
      <c r="M438" s="1491"/>
      <c r="N438" s="1491"/>
      <c r="O438" s="1491"/>
      <c r="P438" s="1491"/>
      <c r="Q438" s="1491"/>
      <c r="R438" s="1491"/>
      <c r="S438" s="1491"/>
    </row>
    <row r="439" spans="1:19" ht="15.75" customHeight="1">
      <c r="A439" s="1491"/>
      <c r="B439" s="1491"/>
      <c r="C439" s="1491"/>
      <c r="D439" s="1491"/>
      <c r="E439" s="1491"/>
      <c r="F439" s="1491"/>
      <c r="G439" s="1491"/>
      <c r="H439" s="1491"/>
      <c r="I439" s="1491"/>
      <c r="J439" s="1491"/>
      <c r="K439" s="1491"/>
      <c r="L439" s="1491"/>
      <c r="M439" s="1491"/>
      <c r="N439" s="1491"/>
      <c r="O439" s="1491"/>
      <c r="P439" s="1491"/>
      <c r="Q439" s="1491"/>
      <c r="R439" s="1491"/>
      <c r="S439" s="1491"/>
    </row>
    <row r="440" spans="1:19" ht="15.75" customHeight="1">
      <c r="A440" s="1491"/>
      <c r="B440" s="1491"/>
      <c r="C440" s="1491"/>
      <c r="D440" s="1491"/>
      <c r="E440" s="1491"/>
      <c r="F440" s="1491"/>
      <c r="G440" s="1491"/>
      <c r="H440" s="1491"/>
      <c r="I440" s="1491"/>
      <c r="J440" s="1491"/>
      <c r="K440" s="1491"/>
      <c r="L440" s="1491"/>
      <c r="M440" s="1491"/>
      <c r="N440" s="1491"/>
      <c r="O440" s="1491"/>
      <c r="P440" s="1491"/>
      <c r="Q440" s="1491"/>
      <c r="R440" s="1491"/>
      <c r="S440" s="1491"/>
    </row>
    <row r="441" spans="1:19" ht="15.75" customHeight="1">
      <c r="A441" s="1491"/>
      <c r="B441" s="1491"/>
      <c r="C441" s="1491"/>
      <c r="D441" s="1491"/>
      <c r="E441" s="1491"/>
      <c r="F441" s="1491"/>
      <c r="G441" s="1491"/>
      <c r="H441" s="1491"/>
      <c r="I441" s="1491"/>
      <c r="J441" s="1491"/>
      <c r="K441" s="1491"/>
      <c r="L441" s="1491"/>
      <c r="M441" s="1491"/>
      <c r="N441" s="1491"/>
      <c r="O441" s="1491"/>
      <c r="P441" s="1491"/>
      <c r="Q441" s="1491"/>
      <c r="R441" s="1491"/>
      <c r="S441" s="1491"/>
    </row>
    <row r="442" spans="1:19" ht="15.75" customHeight="1">
      <c r="A442" s="1491"/>
      <c r="B442" s="1491"/>
      <c r="C442" s="1491"/>
      <c r="D442" s="1491"/>
      <c r="E442" s="1491"/>
      <c r="F442" s="1491"/>
      <c r="G442" s="1491"/>
      <c r="H442" s="1491"/>
      <c r="I442" s="1491"/>
      <c r="J442" s="1491"/>
      <c r="K442" s="1491"/>
      <c r="L442" s="1491"/>
      <c r="M442" s="1491"/>
      <c r="N442" s="1491"/>
      <c r="O442" s="1491"/>
      <c r="P442" s="1491"/>
      <c r="Q442" s="1491"/>
      <c r="R442" s="1491"/>
      <c r="S442" s="1491"/>
    </row>
    <row r="443" spans="1:19" ht="15.75" customHeight="1">
      <c r="A443" s="1491"/>
      <c r="B443" s="1491"/>
      <c r="C443" s="1491"/>
      <c r="D443" s="1491"/>
      <c r="E443" s="1491"/>
      <c r="F443" s="1491"/>
      <c r="G443" s="1491"/>
      <c r="H443" s="1491"/>
      <c r="I443" s="1491"/>
      <c r="J443" s="1491"/>
      <c r="K443" s="1491"/>
      <c r="L443" s="1491"/>
      <c r="M443" s="1491"/>
      <c r="N443" s="1491"/>
      <c r="O443" s="1491"/>
      <c r="P443" s="1491"/>
      <c r="Q443" s="1491"/>
      <c r="R443" s="1491"/>
      <c r="S443" s="1491"/>
    </row>
    <row r="444" spans="1:19" ht="15.75" customHeight="1">
      <c r="A444" s="1491"/>
      <c r="B444" s="1491"/>
      <c r="C444" s="1491"/>
      <c r="D444" s="1491"/>
      <c r="E444" s="1491"/>
      <c r="F444" s="1491"/>
      <c r="G444" s="1491"/>
      <c r="H444" s="1491"/>
      <c r="I444" s="1491"/>
      <c r="J444" s="1491"/>
      <c r="K444" s="1491"/>
      <c r="L444" s="1491"/>
      <c r="M444" s="1491"/>
      <c r="N444" s="1491"/>
      <c r="O444" s="1491"/>
      <c r="P444" s="1491"/>
      <c r="Q444" s="1491"/>
      <c r="R444" s="1491"/>
      <c r="S444" s="1491"/>
    </row>
    <row r="445" spans="1:19" ht="15.75" customHeight="1">
      <c r="A445" s="1491"/>
      <c r="B445" s="1491"/>
      <c r="C445" s="1491"/>
      <c r="D445" s="1491"/>
      <c r="E445" s="1491"/>
      <c r="F445" s="1491"/>
      <c r="G445" s="1491"/>
      <c r="H445" s="1491"/>
      <c r="I445" s="1491"/>
      <c r="J445" s="1491"/>
      <c r="K445" s="1491"/>
      <c r="L445" s="1491"/>
      <c r="M445" s="1491"/>
      <c r="N445" s="1491"/>
      <c r="O445" s="1491"/>
      <c r="P445" s="1491"/>
      <c r="Q445" s="1491"/>
      <c r="R445" s="1491"/>
      <c r="S445" s="1491"/>
    </row>
    <row r="446" spans="1:19" ht="15.75" customHeight="1">
      <c r="A446" s="1491"/>
      <c r="B446" s="1491"/>
      <c r="C446" s="1491"/>
      <c r="D446" s="1491"/>
      <c r="E446" s="1491"/>
      <c r="F446" s="1491"/>
      <c r="G446" s="1491"/>
      <c r="H446" s="1491"/>
      <c r="I446" s="1491"/>
      <c r="J446" s="1491"/>
      <c r="K446" s="1491"/>
      <c r="L446" s="1491"/>
      <c r="M446" s="1491"/>
      <c r="N446" s="1491"/>
      <c r="O446" s="1491"/>
      <c r="P446" s="1491"/>
      <c r="Q446" s="1491"/>
      <c r="R446" s="1491"/>
      <c r="S446" s="1491"/>
    </row>
    <row r="447" spans="1:19" ht="15.75" customHeight="1">
      <c r="A447" s="1491"/>
      <c r="B447" s="1491"/>
      <c r="C447" s="1491"/>
      <c r="D447" s="1491"/>
      <c r="E447" s="1491"/>
      <c r="F447" s="1491"/>
      <c r="G447" s="1491"/>
      <c r="H447" s="1491"/>
      <c r="I447" s="1491"/>
      <c r="J447" s="1491"/>
      <c r="K447" s="1491"/>
      <c r="L447" s="1491"/>
      <c r="M447" s="1491"/>
      <c r="N447" s="1491"/>
      <c r="O447" s="1491"/>
      <c r="P447" s="1491"/>
      <c r="Q447" s="1491"/>
      <c r="R447" s="1491"/>
      <c r="S447" s="1491"/>
    </row>
    <row r="448" spans="1:19" ht="15.75" customHeight="1">
      <c r="A448" s="1491"/>
      <c r="B448" s="1491"/>
      <c r="C448" s="1491"/>
      <c r="D448" s="1491"/>
      <c r="E448" s="1491"/>
      <c r="F448" s="1491"/>
      <c r="G448" s="1491"/>
      <c r="H448" s="1491"/>
      <c r="I448" s="1491"/>
      <c r="J448" s="1491"/>
      <c r="K448" s="1491"/>
      <c r="L448" s="1491"/>
      <c r="M448" s="1491"/>
      <c r="N448" s="1491"/>
      <c r="O448" s="1491"/>
      <c r="P448" s="1491"/>
      <c r="Q448" s="1491"/>
      <c r="R448" s="1491"/>
      <c r="S448" s="1491"/>
    </row>
    <row r="449" spans="1:19" ht="15.75" customHeight="1">
      <c r="A449" s="1491"/>
      <c r="B449" s="1491"/>
      <c r="C449" s="1491"/>
      <c r="D449" s="1491"/>
      <c r="E449" s="1491"/>
      <c r="F449" s="1491"/>
      <c r="G449" s="1491"/>
      <c r="H449" s="1491"/>
      <c r="I449" s="1491"/>
      <c r="J449" s="1491"/>
      <c r="K449" s="1491"/>
      <c r="L449" s="1491"/>
      <c r="M449" s="1491"/>
      <c r="N449" s="1491"/>
      <c r="O449" s="1491"/>
      <c r="P449" s="1491"/>
      <c r="Q449" s="1491"/>
      <c r="R449" s="1491"/>
      <c r="S449" s="1491"/>
    </row>
    <row r="450" spans="1:19" ht="15.75" customHeight="1">
      <c r="A450" s="1491"/>
      <c r="B450" s="1491"/>
      <c r="C450" s="1491"/>
      <c r="D450" s="1491"/>
      <c r="E450" s="1491"/>
      <c r="F450" s="1491"/>
      <c r="G450" s="1491"/>
      <c r="H450" s="1491"/>
      <c r="I450" s="1491"/>
      <c r="J450" s="1491"/>
      <c r="K450" s="1491"/>
      <c r="L450" s="1491"/>
      <c r="M450" s="1491"/>
      <c r="N450" s="1491"/>
      <c r="O450" s="1491"/>
      <c r="P450" s="1491"/>
      <c r="Q450" s="1491"/>
      <c r="R450" s="1491"/>
      <c r="S450" s="1491"/>
    </row>
    <row r="451" spans="1:19" ht="15.75" customHeight="1">
      <c r="A451" s="1491"/>
      <c r="B451" s="1491"/>
      <c r="C451" s="1491"/>
      <c r="D451" s="1491"/>
      <c r="E451" s="1491"/>
      <c r="F451" s="1491"/>
      <c r="G451" s="1491"/>
      <c r="H451" s="1491"/>
      <c r="I451" s="1491"/>
      <c r="J451" s="1491"/>
      <c r="K451" s="1491"/>
      <c r="L451" s="1491"/>
      <c r="M451" s="1491"/>
      <c r="N451" s="1491"/>
      <c r="O451" s="1491"/>
      <c r="P451" s="1491"/>
      <c r="Q451" s="1491"/>
      <c r="R451" s="1491"/>
      <c r="S451" s="1491"/>
    </row>
    <row r="452" spans="1:19" ht="15.75" customHeight="1">
      <c r="A452" s="1491"/>
      <c r="B452" s="1491"/>
      <c r="C452" s="1491"/>
      <c r="D452" s="1491"/>
      <c r="E452" s="1491"/>
      <c r="F452" s="1491"/>
      <c r="G452" s="1491"/>
      <c r="H452" s="1491"/>
      <c r="I452" s="1491"/>
      <c r="J452" s="1491"/>
      <c r="K452" s="1491"/>
      <c r="L452" s="1491"/>
      <c r="M452" s="1491"/>
      <c r="N452" s="1491"/>
      <c r="O452" s="1491"/>
      <c r="P452" s="1491"/>
      <c r="Q452" s="1491"/>
      <c r="R452" s="1491"/>
      <c r="S452" s="1491"/>
    </row>
    <row r="453" spans="1:19" ht="15.75" customHeight="1">
      <c r="A453" s="1491"/>
      <c r="B453" s="1491"/>
      <c r="C453" s="1491"/>
      <c r="D453" s="1491"/>
      <c r="E453" s="1491"/>
      <c r="F453" s="1491"/>
      <c r="G453" s="1491"/>
      <c r="H453" s="1491"/>
      <c r="I453" s="1491"/>
      <c r="J453" s="1491"/>
      <c r="K453" s="1491"/>
      <c r="L453" s="1491"/>
      <c r="M453" s="1491"/>
      <c r="N453" s="1491"/>
      <c r="O453" s="1491"/>
      <c r="P453" s="1491"/>
      <c r="Q453" s="1491"/>
      <c r="R453" s="1491"/>
      <c r="S453" s="1491"/>
    </row>
    <row r="454" spans="1:19" ht="15.75" customHeight="1">
      <c r="A454" s="1491"/>
      <c r="B454" s="1491"/>
      <c r="C454" s="1491"/>
      <c r="D454" s="1491"/>
      <c r="E454" s="1491"/>
      <c r="F454" s="1491"/>
      <c r="G454" s="1491"/>
      <c r="H454" s="1491"/>
      <c r="I454" s="1491"/>
      <c r="J454" s="1491"/>
      <c r="K454" s="1491"/>
      <c r="L454" s="1491"/>
      <c r="M454" s="1491"/>
      <c r="N454" s="1491"/>
      <c r="O454" s="1491"/>
      <c r="P454" s="1491"/>
      <c r="Q454" s="1491"/>
      <c r="R454" s="1491"/>
      <c r="S454" s="1491"/>
    </row>
    <row r="455" spans="1:19" ht="15.75" customHeight="1">
      <c r="A455" s="1491"/>
      <c r="B455" s="1491"/>
      <c r="C455" s="1491"/>
      <c r="D455" s="1491"/>
      <c r="E455" s="1491"/>
      <c r="F455" s="1491"/>
      <c r="G455" s="1491"/>
      <c r="H455" s="1491"/>
      <c r="I455" s="1491"/>
      <c r="J455" s="1491"/>
      <c r="K455" s="1491"/>
      <c r="L455" s="1491"/>
      <c r="M455" s="1491"/>
      <c r="N455" s="1491"/>
      <c r="O455" s="1491"/>
      <c r="P455" s="1491"/>
      <c r="Q455" s="1491"/>
      <c r="R455" s="1491"/>
      <c r="S455" s="1491"/>
    </row>
    <row r="456" spans="1:19" ht="15.75" customHeight="1">
      <c r="A456" s="1491"/>
      <c r="B456" s="1491"/>
      <c r="C456" s="1491"/>
      <c r="D456" s="1491"/>
      <c r="E456" s="1491"/>
      <c r="F456" s="1491"/>
      <c r="G456" s="1491"/>
      <c r="H456" s="1491"/>
      <c r="I456" s="1491"/>
      <c r="J456" s="1491"/>
      <c r="K456" s="1491"/>
      <c r="L456" s="1491"/>
      <c r="M456" s="1491"/>
      <c r="N456" s="1491"/>
      <c r="O456" s="1491"/>
      <c r="P456" s="1491"/>
      <c r="Q456" s="1491"/>
      <c r="R456" s="1491"/>
      <c r="S456" s="1491"/>
    </row>
    <row r="457" spans="1:19" ht="15.75" customHeight="1">
      <c r="A457" s="1491"/>
      <c r="B457" s="1491"/>
      <c r="C457" s="1491"/>
      <c r="D457" s="1491"/>
      <c r="E457" s="1491"/>
      <c r="F457" s="1491"/>
      <c r="G457" s="1491"/>
      <c r="H457" s="1491"/>
      <c r="I457" s="1491"/>
      <c r="J457" s="1491"/>
      <c r="K457" s="1491"/>
      <c r="L457" s="1491"/>
      <c r="M457" s="1491"/>
      <c r="N457" s="1491"/>
      <c r="O457" s="1491"/>
      <c r="P457" s="1491"/>
      <c r="Q457" s="1491"/>
      <c r="R457" s="1491"/>
      <c r="S457" s="1491"/>
    </row>
    <row r="458" spans="1:19" ht="15.75" customHeight="1">
      <c r="A458" s="1491"/>
      <c r="B458" s="1491"/>
      <c r="C458" s="1491"/>
      <c r="D458" s="1491"/>
      <c r="E458" s="1491"/>
      <c r="F458" s="1491"/>
      <c r="G458" s="1491"/>
      <c r="H458" s="1491"/>
      <c r="I458" s="1491"/>
      <c r="J458" s="1491"/>
      <c r="K458" s="1491"/>
      <c r="L458" s="1491"/>
      <c r="M458" s="1491"/>
      <c r="N458" s="1491"/>
      <c r="O458" s="1491"/>
      <c r="P458" s="1491"/>
      <c r="Q458" s="1491"/>
      <c r="R458" s="1491"/>
      <c r="S458" s="1491"/>
    </row>
    <row r="459" spans="1:19" ht="15.75" customHeight="1">
      <c r="A459" s="1491"/>
      <c r="B459" s="1491"/>
      <c r="C459" s="1491"/>
      <c r="D459" s="1491"/>
      <c r="E459" s="1491"/>
      <c r="F459" s="1491"/>
      <c r="G459" s="1491"/>
      <c r="H459" s="1491"/>
      <c r="I459" s="1491"/>
      <c r="J459" s="1491"/>
      <c r="K459" s="1491"/>
      <c r="L459" s="1491"/>
      <c r="M459" s="1491"/>
      <c r="N459" s="1491"/>
      <c r="O459" s="1491"/>
      <c r="P459" s="1491"/>
      <c r="Q459" s="1491"/>
      <c r="R459" s="1491"/>
      <c r="S459" s="1491"/>
    </row>
    <row r="460" spans="1:19" ht="15.75" customHeight="1">
      <c r="A460" s="1491"/>
      <c r="B460" s="1491"/>
      <c r="C460" s="1491"/>
      <c r="D460" s="1491"/>
      <c r="E460" s="1491"/>
      <c r="F460" s="1491"/>
      <c r="G460" s="1491"/>
      <c r="H460" s="1491"/>
      <c r="I460" s="1491"/>
      <c r="J460" s="1491"/>
      <c r="K460" s="1491"/>
      <c r="L460" s="1491"/>
      <c r="M460" s="1491"/>
      <c r="N460" s="1491"/>
      <c r="O460" s="1491"/>
      <c r="P460" s="1491"/>
      <c r="Q460" s="1491"/>
      <c r="R460" s="1491"/>
      <c r="S460" s="1491"/>
    </row>
    <row r="461" spans="1:19" ht="15.75" customHeight="1">
      <c r="A461" s="1491"/>
      <c r="B461" s="1491"/>
      <c r="C461" s="1491"/>
      <c r="D461" s="1491"/>
      <c r="E461" s="1491"/>
      <c r="F461" s="1491"/>
      <c r="G461" s="1491"/>
      <c r="H461" s="1491"/>
      <c r="I461" s="1491"/>
      <c r="J461" s="1491"/>
      <c r="K461" s="1491"/>
      <c r="L461" s="1491"/>
      <c r="M461" s="1491"/>
      <c r="N461" s="1491"/>
      <c r="O461" s="1491"/>
      <c r="P461" s="1491"/>
      <c r="Q461" s="1491"/>
      <c r="R461" s="1491"/>
      <c r="S461" s="1491"/>
    </row>
    <row r="462" spans="1:19" ht="15.75" customHeight="1">
      <c r="A462" s="1491"/>
      <c r="B462" s="1491"/>
      <c r="C462" s="1491"/>
      <c r="D462" s="1491"/>
      <c r="E462" s="1491"/>
      <c r="F462" s="1491"/>
      <c r="G462" s="1491"/>
      <c r="H462" s="1491"/>
      <c r="I462" s="1491"/>
      <c r="J462" s="1491"/>
      <c r="K462" s="1491"/>
      <c r="L462" s="1491"/>
      <c r="M462" s="1491"/>
      <c r="N462" s="1491"/>
      <c r="O462" s="1491"/>
      <c r="P462" s="1491"/>
      <c r="Q462" s="1491"/>
      <c r="R462" s="1491"/>
      <c r="S462" s="1491"/>
    </row>
    <row r="463" spans="1:19" ht="15.75" customHeight="1">
      <c r="A463" s="1491"/>
      <c r="B463" s="1491"/>
      <c r="C463" s="1491"/>
      <c r="D463" s="1491"/>
      <c r="E463" s="1491"/>
      <c r="F463" s="1491"/>
      <c r="G463" s="1491"/>
      <c r="H463" s="1491"/>
      <c r="I463" s="1491"/>
      <c r="J463" s="1491"/>
      <c r="K463" s="1491"/>
      <c r="L463" s="1491"/>
      <c r="M463" s="1491"/>
      <c r="N463" s="1491"/>
      <c r="O463" s="1491"/>
      <c r="P463" s="1491"/>
      <c r="Q463" s="1491"/>
      <c r="R463" s="1491"/>
      <c r="S463" s="1491"/>
    </row>
    <row r="464" spans="1:19" ht="15.75" customHeight="1">
      <c r="A464" s="1491"/>
      <c r="B464" s="1491"/>
      <c r="C464" s="1491"/>
      <c r="D464" s="1491"/>
      <c r="E464" s="1491"/>
      <c r="F464" s="1491"/>
      <c r="G464" s="1491"/>
      <c r="H464" s="1491"/>
      <c r="I464" s="1491"/>
      <c r="J464" s="1491"/>
      <c r="K464" s="1491"/>
      <c r="L464" s="1491"/>
      <c r="M464" s="1491"/>
      <c r="N464" s="1491"/>
      <c r="O464" s="1491"/>
      <c r="P464" s="1491"/>
      <c r="Q464" s="1491"/>
      <c r="R464" s="1491"/>
      <c r="S464" s="1491"/>
    </row>
    <row r="465" spans="1:19" ht="15.75" customHeight="1">
      <c r="A465" s="1491"/>
      <c r="B465" s="1491"/>
      <c r="C465" s="1491"/>
      <c r="D465" s="1491"/>
      <c r="E465" s="1491"/>
      <c r="F465" s="1491"/>
      <c r="G465" s="1491"/>
      <c r="H465" s="1491"/>
      <c r="I465" s="1491"/>
      <c r="J465" s="1491"/>
      <c r="K465" s="1491"/>
      <c r="L465" s="1491"/>
      <c r="M465" s="1491"/>
      <c r="N465" s="1491"/>
      <c r="O465" s="1491"/>
      <c r="P465" s="1491"/>
      <c r="Q465" s="1491"/>
      <c r="R465" s="1491"/>
      <c r="S465" s="1491"/>
    </row>
    <row r="466" spans="1:19" ht="15.75" customHeight="1">
      <c r="A466" s="1491"/>
      <c r="B466" s="1491"/>
      <c r="C466" s="1491"/>
      <c r="D466" s="1491"/>
      <c r="E466" s="1491"/>
      <c r="F466" s="1491"/>
      <c r="G466" s="1491"/>
      <c r="H466" s="1491"/>
      <c r="I466" s="1491"/>
      <c r="J466" s="1491"/>
      <c r="K466" s="1491"/>
      <c r="L466" s="1491"/>
      <c r="M466" s="1491"/>
      <c r="N466" s="1491"/>
      <c r="O466" s="1491"/>
      <c r="P466" s="1491"/>
      <c r="Q466" s="1491"/>
      <c r="R466" s="1491"/>
      <c r="S466" s="1491"/>
    </row>
    <row r="467" spans="1:19" ht="15.75" customHeight="1">
      <c r="A467" s="1491"/>
      <c r="B467" s="1491"/>
      <c r="C467" s="1491"/>
      <c r="D467" s="1491"/>
      <c r="E467" s="1491"/>
      <c r="F467" s="1491"/>
      <c r="G467" s="1491"/>
      <c r="H467" s="1491"/>
      <c r="I467" s="1491"/>
      <c r="J467" s="1491"/>
      <c r="K467" s="1491"/>
      <c r="L467" s="1491"/>
      <c r="M467" s="1491"/>
      <c r="N467" s="1491"/>
      <c r="O467" s="1491"/>
      <c r="P467" s="1491"/>
      <c r="Q467" s="1491"/>
      <c r="R467" s="1491"/>
      <c r="S467" s="1491"/>
    </row>
    <row r="468" spans="1:19" ht="15.75" customHeight="1">
      <c r="A468" s="1491"/>
      <c r="B468" s="1491"/>
      <c r="C468" s="1491"/>
      <c r="D468" s="1491"/>
      <c r="E468" s="1491"/>
      <c r="F468" s="1491"/>
      <c r="G468" s="1491"/>
      <c r="H468" s="1491"/>
      <c r="I468" s="1491"/>
      <c r="J468" s="1491"/>
      <c r="K468" s="1491"/>
      <c r="L468" s="1491"/>
      <c r="M468" s="1491"/>
      <c r="N468" s="1491"/>
      <c r="O468" s="1491"/>
      <c r="P468" s="1491"/>
      <c r="Q468" s="1491"/>
      <c r="R468" s="1491"/>
      <c r="S468" s="1491"/>
    </row>
    <row r="469" spans="1:19" ht="15.75" customHeight="1">
      <c r="A469" s="1491"/>
      <c r="B469" s="1491"/>
      <c r="C469" s="1491"/>
      <c r="D469" s="1491"/>
      <c r="E469" s="1491"/>
      <c r="F469" s="1491"/>
      <c r="G469" s="1491"/>
      <c r="H469" s="1491"/>
      <c r="I469" s="1491"/>
      <c r="J469" s="1491"/>
      <c r="K469" s="1491"/>
      <c r="L469" s="1491"/>
      <c r="M469" s="1491"/>
      <c r="N469" s="1491"/>
      <c r="O469" s="1491"/>
      <c r="P469" s="1491"/>
      <c r="Q469" s="1491"/>
      <c r="R469" s="1491"/>
      <c r="S469" s="1491"/>
    </row>
    <row r="470" spans="1:19" ht="15.75" customHeight="1">
      <c r="A470" s="1491"/>
      <c r="B470" s="1491"/>
      <c r="C470" s="1491"/>
      <c r="D470" s="1491"/>
      <c r="E470" s="1491"/>
      <c r="F470" s="1491"/>
      <c r="G470" s="1491"/>
      <c r="H470" s="1491"/>
      <c r="I470" s="1491"/>
      <c r="J470" s="1491"/>
      <c r="K470" s="1491"/>
      <c r="L470" s="1491"/>
      <c r="M470" s="1491"/>
      <c r="N470" s="1491"/>
      <c r="O470" s="1491"/>
      <c r="P470" s="1491"/>
      <c r="Q470" s="1491"/>
      <c r="R470" s="1491"/>
      <c r="S470" s="1491"/>
    </row>
    <row r="471" spans="1:19" ht="15.75" customHeight="1">
      <c r="A471" s="1491"/>
      <c r="B471" s="1491"/>
      <c r="C471" s="1491"/>
      <c r="D471" s="1491"/>
      <c r="E471" s="1491"/>
      <c r="F471" s="1491"/>
      <c r="G471" s="1491"/>
      <c r="H471" s="1491"/>
      <c r="I471" s="1491"/>
      <c r="J471" s="1491"/>
      <c r="K471" s="1491"/>
      <c r="L471" s="1491"/>
      <c r="M471" s="1491"/>
      <c r="N471" s="1491"/>
      <c r="O471" s="1491"/>
      <c r="P471" s="1491"/>
      <c r="Q471" s="1491"/>
      <c r="R471" s="1491"/>
      <c r="S471" s="1491"/>
    </row>
    <row r="472" spans="1:19" ht="15.75" customHeight="1">
      <c r="A472" s="1491"/>
      <c r="B472" s="1491"/>
      <c r="C472" s="1491"/>
      <c r="D472" s="1491"/>
      <c r="E472" s="1491"/>
      <c r="F472" s="1491"/>
      <c r="G472" s="1491"/>
      <c r="H472" s="1491"/>
      <c r="I472" s="1491"/>
      <c r="J472" s="1491"/>
      <c r="K472" s="1491"/>
      <c r="L472" s="1491"/>
      <c r="M472" s="1491"/>
      <c r="N472" s="1491"/>
      <c r="O472" s="1491"/>
      <c r="P472" s="1491"/>
      <c r="Q472" s="1491"/>
      <c r="R472" s="1491"/>
      <c r="S472" s="1491"/>
    </row>
    <row r="473" spans="1:19" ht="15.75" customHeight="1">
      <c r="A473" s="1491"/>
      <c r="B473" s="1491"/>
      <c r="C473" s="1491"/>
      <c r="D473" s="1491"/>
      <c r="E473" s="1491"/>
      <c r="F473" s="1491"/>
      <c r="G473" s="1491"/>
      <c r="H473" s="1491"/>
      <c r="I473" s="1491"/>
      <c r="J473" s="1491"/>
      <c r="K473" s="1491"/>
      <c r="L473" s="1491"/>
      <c r="M473" s="1491"/>
      <c r="N473" s="1491"/>
      <c r="O473" s="1491"/>
      <c r="P473" s="1491"/>
      <c r="Q473" s="1491"/>
      <c r="R473" s="1491"/>
      <c r="S473" s="1491"/>
    </row>
    <row r="474" spans="1:19" ht="15.75" customHeight="1">
      <c r="A474" s="1491"/>
      <c r="B474" s="1491"/>
      <c r="C474" s="1491"/>
      <c r="D474" s="1491"/>
      <c r="E474" s="1491"/>
      <c r="F474" s="1491"/>
      <c r="G474" s="1491"/>
      <c r="H474" s="1491"/>
      <c r="I474" s="1491"/>
      <c r="J474" s="1491"/>
      <c r="K474" s="1491"/>
      <c r="L474" s="1491"/>
      <c r="M474" s="1491"/>
      <c r="N474" s="1491"/>
      <c r="O474" s="1491"/>
      <c r="P474" s="1491"/>
      <c r="Q474" s="1491"/>
      <c r="R474" s="1491"/>
      <c r="S474" s="1491"/>
    </row>
    <row r="475" spans="1:19" ht="15.75" customHeight="1">
      <c r="A475" s="1491"/>
      <c r="B475" s="1491"/>
      <c r="C475" s="1491"/>
      <c r="D475" s="1491"/>
      <c r="E475" s="1491"/>
      <c r="F475" s="1491"/>
      <c r="G475" s="1491"/>
      <c r="H475" s="1491"/>
      <c r="I475" s="1491"/>
      <c r="J475" s="1491"/>
      <c r="K475" s="1491"/>
      <c r="L475" s="1491"/>
      <c r="M475" s="1491"/>
      <c r="N475" s="1491"/>
      <c r="O475" s="1491"/>
      <c r="P475" s="1491"/>
      <c r="Q475" s="1491"/>
      <c r="R475" s="1491"/>
      <c r="S475" s="1491"/>
    </row>
    <row r="476" spans="1:19" ht="15.75" customHeight="1">
      <c r="A476" s="1491"/>
      <c r="B476" s="1491"/>
      <c r="C476" s="1491"/>
      <c r="D476" s="1491"/>
      <c r="E476" s="1491"/>
      <c r="F476" s="1491"/>
      <c r="G476" s="1491"/>
      <c r="H476" s="1491"/>
      <c r="I476" s="1491"/>
      <c r="J476" s="1491"/>
      <c r="K476" s="1491"/>
      <c r="L476" s="1491"/>
      <c r="M476" s="1491"/>
      <c r="N476" s="1491"/>
      <c r="O476" s="1491"/>
      <c r="P476" s="1491"/>
      <c r="Q476" s="1491"/>
      <c r="R476" s="1491"/>
      <c r="S476" s="1491"/>
    </row>
    <row r="477" spans="1:19" ht="15.75" customHeight="1">
      <c r="A477" s="1491"/>
      <c r="B477" s="1491"/>
      <c r="C477" s="1491"/>
      <c r="D477" s="1491"/>
      <c r="E477" s="1491"/>
      <c r="F477" s="1491"/>
      <c r="G477" s="1491"/>
      <c r="H477" s="1491"/>
      <c r="I477" s="1491"/>
      <c r="J477" s="1491"/>
      <c r="K477" s="1491"/>
      <c r="L477" s="1491"/>
      <c r="M477" s="1491"/>
      <c r="N477" s="1491"/>
      <c r="O477" s="1491"/>
      <c r="P477" s="1491"/>
      <c r="Q477" s="1491"/>
      <c r="R477" s="1491"/>
      <c r="S477" s="1491"/>
    </row>
    <row r="478" spans="1:19" ht="15.75" customHeight="1">
      <c r="A478" s="1491"/>
      <c r="B478" s="1491"/>
      <c r="C478" s="1491"/>
      <c r="D478" s="1491"/>
      <c r="E478" s="1491"/>
      <c r="F478" s="1491"/>
      <c r="G478" s="1491"/>
      <c r="H478" s="1491"/>
      <c r="I478" s="1491"/>
      <c r="J478" s="1491"/>
      <c r="K478" s="1491"/>
      <c r="L478" s="1491"/>
      <c r="M478" s="1491"/>
      <c r="N478" s="1491"/>
      <c r="O478" s="1491"/>
      <c r="P478" s="1491"/>
      <c r="Q478" s="1491"/>
      <c r="R478" s="1491"/>
      <c r="S478" s="1491"/>
    </row>
    <row r="479" spans="1:19" ht="15.75" customHeight="1">
      <c r="A479" s="1491"/>
      <c r="B479" s="1491"/>
      <c r="C479" s="1491"/>
      <c r="D479" s="1491"/>
      <c r="E479" s="1491"/>
      <c r="F479" s="1491"/>
      <c r="G479" s="1491"/>
      <c r="H479" s="1491"/>
      <c r="I479" s="1491"/>
      <c r="J479" s="1491"/>
      <c r="K479" s="1491"/>
      <c r="L479" s="1491"/>
      <c r="M479" s="1491"/>
      <c r="N479" s="1491"/>
      <c r="O479" s="1491"/>
      <c r="P479" s="1491"/>
      <c r="Q479" s="1491"/>
      <c r="R479" s="1491"/>
      <c r="S479" s="1491"/>
    </row>
    <row r="480" spans="1:19" ht="15.75" customHeight="1">
      <c r="A480" s="1491"/>
      <c r="B480" s="1491"/>
      <c r="C480" s="1491"/>
      <c r="D480" s="1491"/>
      <c r="E480" s="1491"/>
      <c r="F480" s="1491"/>
      <c r="G480" s="1491"/>
      <c r="H480" s="1491"/>
      <c r="I480" s="1491"/>
      <c r="J480" s="1491"/>
      <c r="K480" s="1491"/>
      <c r="L480" s="1491"/>
      <c r="M480" s="1491"/>
      <c r="N480" s="1491"/>
      <c r="O480" s="1491"/>
      <c r="P480" s="1491"/>
      <c r="Q480" s="1491"/>
      <c r="R480" s="1491"/>
      <c r="S480" s="1491"/>
    </row>
    <row r="481" spans="1:19" ht="15.75" customHeight="1">
      <c r="A481" s="1491"/>
      <c r="B481" s="1491"/>
      <c r="C481" s="1491"/>
      <c r="D481" s="1491"/>
      <c r="E481" s="1491"/>
      <c r="F481" s="1491"/>
      <c r="G481" s="1491"/>
      <c r="H481" s="1491"/>
      <c r="I481" s="1491"/>
      <c r="J481" s="1491"/>
      <c r="K481" s="1491"/>
      <c r="L481" s="1491"/>
      <c r="M481" s="1491"/>
      <c r="N481" s="1491"/>
      <c r="O481" s="1491"/>
      <c r="P481" s="1491"/>
      <c r="Q481" s="1491"/>
      <c r="R481" s="1491"/>
      <c r="S481" s="1491"/>
    </row>
    <row r="482" spans="1:19" ht="15.75" customHeight="1">
      <c r="A482" s="1491"/>
      <c r="B482" s="1491"/>
      <c r="C482" s="1491"/>
      <c r="D482" s="1491"/>
      <c r="E482" s="1491"/>
      <c r="F482" s="1491"/>
      <c r="G482" s="1491"/>
      <c r="H482" s="1491"/>
      <c r="I482" s="1491"/>
      <c r="J482" s="1491"/>
      <c r="K482" s="1491"/>
      <c r="L482" s="1491"/>
      <c r="M482" s="1491"/>
      <c r="N482" s="1491"/>
      <c r="O482" s="1491"/>
      <c r="P482" s="1491"/>
      <c r="Q482" s="1491"/>
      <c r="R482" s="1491"/>
      <c r="S482" s="1491"/>
    </row>
    <row r="483" spans="1:19" ht="15.75" customHeight="1">
      <c r="A483" s="1491"/>
      <c r="B483" s="1491"/>
      <c r="C483" s="1491"/>
      <c r="D483" s="1491"/>
      <c r="E483" s="1491"/>
      <c r="F483" s="1491"/>
      <c r="G483" s="1491"/>
      <c r="H483" s="1491"/>
      <c r="I483" s="1491"/>
      <c r="J483" s="1491"/>
      <c r="K483" s="1491"/>
      <c r="L483" s="1491"/>
      <c r="M483" s="1491"/>
      <c r="N483" s="1491"/>
      <c r="O483" s="1491"/>
      <c r="P483" s="1491"/>
      <c r="Q483" s="1491"/>
      <c r="R483" s="1491"/>
      <c r="S483" s="1491"/>
    </row>
    <row r="484" spans="1:19" ht="15.75" customHeight="1">
      <c r="A484" s="1491"/>
      <c r="B484" s="1491"/>
      <c r="C484" s="1491"/>
      <c r="D484" s="1491"/>
      <c r="E484" s="1491"/>
      <c r="F484" s="1491"/>
      <c r="G484" s="1491"/>
      <c r="H484" s="1491"/>
      <c r="I484" s="1491"/>
      <c r="J484" s="1491"/>
      <c r="K484" s="1491"/>
      <c r="L484" s="1491"/>
      <c r="M484" s="1491"/>
      <c r="N484" s="1491"/>
      <c r="O484" s="1491"/>
      <c r="P484" s="1491"/>
      <c r="Q484" s="1491"/>
      <c r="R484" s="1491"/>
      <c r="S484" s="1491"/>
    </row>
    <row r="485" spans="1:19" ht="15.75" customHeight="1">
      <c r="A485" s="1491"/>
      <c r="B485" s="1491"/>
      <c r="C485" s="1491"/>
      <c r="D485" s="1491"/>
      <c r="E485" s="1491"/>
      <c r="F485" s="1491"/>
      <c r="G485" s="1491"/>
      <c r="H485" s="1491"/>
      <c r="I485" s="1491"/>
      <c r="J485" s="1491"/>
      <c r="K485" s="1491"/>
      <c r="L485" s="1491"/>
      <c r="M485" s="1491"/>
      <c r="N485" s="1491"/>
      <c r="O485" s="1491"/>
      <c r="P485" s="1491"/>
      <c r="Q485" s="1491"/>
      <c r="R485" s="1491"/>
      <c r="S485" s="1491"/>
    </row>
    <row r="486" spans="1:19" ht="15.75" customHeight="1">
      <c r="A486" s="1491"/>
      <c r="B486" s="1491"/>
      <c r="C486" s="1491"/>
      <c r="D486" s="1491"/>
      <c r="E486" s="1491"/>
      <c r="F486" s="1491"/>
      <c r="G486" s="1491"/>
      <c r="H486" s="1491"/>
      <c r="I486" s="1491"/>
      <c r="J486" s="1491"/>
      <c r="K486" s="1491"/>
      <c r="L486" s="1491"/>
      <c r="M486" s="1491"/>
      <c r="N486" s="1491"/>
      <c r="O486" s="1491"/>
      <c r="P486" s="1491"/>
      <c r="Q486" s="1491"/>
      <c r="R486" s="1491"/>
      <c r="S486" s="1491"/>
    </row>
    <row r="487" spans="1:19" ht="15.75" customHeight="1">
      <c r="A487" s="1491"/>
      <c r="B487" s="1491"/>
      <c r="C487" s="1491"/>
      <c r="D487" s="1491"/>
      <c r="E487" s="1491"/>
      <c r="F487" s="1491"/>
      <c r="G487" s="1491"/>
      <c r="H487" s="1491"/>
      <c r="I487" s="1491"/>
      <c r="J487" s="1491"/>
      <c r="K487" s="1491"/>
      <c r="L487" s="1491"/>
      <c r="M487" s="1491"/>
      <c r="N487" s="1491"/>
      <c r="O487" s="1491"/>
      <c r="P487" s="1491"/>
      <c r="Q487" s="1491"/>
      <c r="R487" s="1491"/>
      <c r="S487" s="1491"/>
    </row>
    <row r="488" spans="1:19" ht="15.75" customHeight="1">
      <c r="A488" s="1491"/>
      <c r="B488" s="1491"/>
      <c r="C488" s="1491"/>
      <c r="D488" s="1491"/>
      <c r="E488" s="1491"/>
      <c r="F488" s="1491"/>
      <c r="G488" s="1491"/>
      <c r="H488" s="1491"/>
      <c r="I488" s="1491"/>
      <c r="J488" s="1491"/>
      <c r="K488" s="1491"/>
      <c r="L488" s="1491"/>
      <c r="M488" s="1491"/>
      <c r="N488" s="1491"/>
      <c r="O488" s="1491"/>
      <c r="P488" s="1491"/>
      <c r="Q488" s="1491"/>
      <c r="R488" s="1491"/>
      <c r="S488" s="1491"/>
    </row>
    <row r="489" spans="1:19" ht="15.75" customHeight="1">
      <c r="A489" s="1491"/>
      <c r="B489" s="1491"/>
      <c r="C489" s="1491"/>
      <c r="D489" s="1491"/>
      <c r="E489" s="1491"/>
      <c r="F489" s="1491"/>
      <c r="G489" s="1491"/>
      <c r="H489" s="1491"/>
      <c r="I489" s="1491"/>
      <c r="J489" s="1491"/>
      <c r="K489" s="1491"/>
      <c r="L489" s="1491"/>
      <c r="M489" s="1491"/>
      <c r="N489" s="1491"/>
      <c r="O489" s="1491"/>
      <c r="P489" s="1491"/>
      <c r="Q489" s="1491"/>
      <c r="R489" s="1491"/>
      <c r="S489" s="1491"/>
    </row>
    <row r="490" spans="1:19" ht="15.75" customHeight="1">
      <c r="A490" s="1491"/>
      <c r="B490" s="1491"/>
      <c r="C490" s="1491"/>
      <c r="D490" s="1491"/>
      <c r="E490" s="1491"/>
      <c r="F490" s="1491"/>
      <c r="G490" s="1491"/>
      <c r="H490" s="1491"/>
      <c r="I490" s="1491"/>
      <c r="J490" s="1491"/>
      <c r="K490" s="1491"/>
      <c r="L490" s="1491"/>
      <c r="M490" s="1491"/>
      <c r="N490" s="1491"/>
      <c r="O490" s="1491"/>
      <c r="P490" s="1491"/>
      <c r="Q490" s="1491"/>
      <c r="R490" s="1491"/>
      <c r="S490" s="1491"/>
    </row>
    <row r="491" spans="1:19" ht="15.75" customHeight="1">
      <c r="A491" s="1491"/>
      <c r="B491" s="1491"/>
      <c r="C491" s="1491"/>
      <c r="D491" s="1491"/>
      <c r="E491" s="1491"/>
      <c r="F491" s="1491"/>
      <c r="G491" s="1491"/>
      <c r="H491" s="1491"/>
      <c r="I491" s="1491"/>
      <c r="J491" s="1491"/>
      <c r="K491" s="1491"/>
      <c r="L491" s="1491"/>
      <c r="M491" s="1491"/>
      <c r="N491" s="1491"/>
      <c r="O491" s="1491"/>
      <c r="P491" s="1491"/>
      <c r="Q491" s="1491"/>
      <c r="R491" s="1491"/>
      <c r="S491" s="1491"/>
    </row>
    <row r="492" spans="1:19" ht="15.75" customHeight="1">
      <c r="A492" s="1491"/>
      <c r="B492" s="1491"/>
      <c r="C492" s="1491"/>
      <c r="D492" s="1491"/>
      <c r="E492" s="1491"/>
      <c r="F492" s="1491"/>
      <c r="G492" s="1491"/>
      <c r="H492" s="1491"/>
      <c r="I492" s="1491"/>
      <c r="J492" s="1491"/>
      <c r="K492" s="1491"/>
      <c r="L492" s="1491"/>
      <c r="M492" s="1491"/>
      <c r="N492" s="1491"/>
      <c r="O492" s="1491"/>
      <c r="P492" s="1491"/>
      <c r="Q492" s="1491"/>
      <c r="R492" s="1491"/>
      <c r="S492" s="1491"/>
    </row>
    <row r="493" spans="1:19" ht="15.75" customHeight="1">
      <c r="A493" s="1491"/>
      <c r="B493" s="1491"/>
      <c r="C493" s="1491"/>
      <c r="D493" s="1491"/>
      <c r="E493" s="1491"/>
      <c r="F493" s="1491"/>
      <c r="G493" s="1491"/>
      <c r="H493" s="1491"/>
      <c r="I493" s="1491"/>
      <c r="J493" s="1491"/>
      <c r="K493" s="1491"/>
      <c r="L493" s="1491"/>
      <c r="M493" s="1491"/>
      <c r="N493" s="1491"/>
      <c r="O493" s="1491"/>
      <c r="P493" s="1491"/>
      <c r="Q493" s="1491"/>
      <c r="R493" s="1491"/>
      <c r="S493" s="1491"/>
    </row>
    <row r="494" spans="1:19" ht="15.75" customHeight="1">
      <c r="A494" s="1491"/>
      <c r="B494" s="1491"/>
      <c r="C494" s="1491"/>
      <c r="D494" s="1491"/>
      <c r="E494" s="1491"/>
      <c r="F494" s="1491"/>
      <c r="G494" s="1491"/>
      <c r="H494" s="1491"/>
      <c r="I494" s="1491"/>
      <c r="J494" s="1491"/>
      <c r="K494" s="1491"/>
      <c r="L494" s="1491"/>
      <c r="M494" s="1491"/>
      <c r="N494" s="1491"/>
      <c r="O494" s="1491"/>
      <c r="P494" s="1491"/>
      <c r="Q494" s="1491"/>
      <c r="R494" s="1491"/>
      <c r="S494" s="1491"/>
    </row>
    <row r="495" spans="1:19" ht="15.75" customHeight="1">
      <c r="A495" s="1491"/>
      <c r="B495" s="1491"/>
      <c r="C495" s="1491"/>
      <c r="D495" s="1491"/>
      <c r="E495" s="1491"/>
      <c r="F495" s="1491"/>
      <c r="G495" s="1491"/>
      <c r="H495" s="1491"/>
      <c r="I495" s="1491"/>
      <c r="J495" s="1491"/>
      <c r="K495" s="1491"/>
      <c r="L495" s="1491"/>
      <c r="M495" s="1491"/>
      <c r="N495" s="1491"/>
      <c r="O495" s="1491"/>
      <c r="P495" s="1491"/>
      <c r="Q495" s="1491"/>
      <c r="R495" s="1491"/>
      <c r="S495" s="1491"/>
    </row>
    <row r="496" spans="1:19" ht="15.75" customHeight="1">
      <c r="A496" s="1491"/>
      <c r="B496" s="1491"/>
      <c r="C496" s="1491"/>
      <c r="D496" s="1491"/>
      <c r="E496" s="1491"/>
      <c r="F496" s="1491"/>
      <c r="G496" s="1491"/>
      <c r="H496" s="1491"/>
      <c r="I496" s="1491"/>
      <c r="J496" s="1491"/>
      <c r="K496" s="1491"/>
      <c r="L496" s="1491"/>
      <c r="M496" s="1491"/>
      <c r="N496" s="1491"/>
      <c r="O496" s="1491"/>
      <c r="P496" s="1491"/>
      <c r="Q496" s="1491"/>
      <c r="R496" s="1491"/>
      <c r="S496" s="1491"/>
    </row>
    <row r="497" spans="1:19" ht="15.75" customHeight="1">
      <c r="A497" s="1491"/>
      <c r="B497" s="1491"/>
      <c r="C497" s="1491"/>
      <c r="D497" s="1491"/>
      <c r="E497" s="1491"/>
      <c r="F497" s="1491"/>
      <c r="G497" s="1491"/>
      <c r="H497" s="1491"/>
      <c r="I497" s="1491"/>
      <c r="J497" s="1491"/>
      <c r="K497" s="1491"/>
      <c r="L497" s="1491"/>
      <c r="M497" s="1491"/>
      <c r="N497" s="1491"/>
      <c r="O497" s="1491"/>
      <c r="P497" s="1491"/>
      <c r="Q497" s="1491"/>
      <c r="R497" s="1491"/>
      <c r="S497" s="1491"/>
    </row>
    <row r="498" spans="1:19" ht="15.75" customHeight="1">
      <c r="A498" s="1491"/>
      <c r="B498" s="1491"/>
      <c r="C498" s="1491"/>
      <c r="D498" s="1491"/>
      <c r="E498" s="1491"/>
      <c r="F498" s="1491"/>
      <c r="G498" s="1491"/>
      <c r="H498" s="1491"/>
      <c r="I498" s="1491"/>
      <c r="J498" s="1491"/>
      <c r="K498" s="1491"/>
      <c r="L498" s="1491"/>
      <c r="M498" s="1491"/>
      <c r="N498" s="1491"/>
      <c r="O498" s="1491"/>
      <c r="P498" s="1491"/>
      <c r="Q498" s="1491"/>
      <c r="R498" s="1491"/>
      <c r="S498" s="1491"/>
    </row>
    <row r="499" spans="1:19" ht="15.75" customHeight="1">
      <c r="A499" s="1491"/>
      <c r="B499" s="1491"/>
      <c r="C499" s="1491"/>
      <c r="D499" s="1491"/>
      <c r="E499" s="1491"/>
      <c r="F499" s="1491"/>
      <c r="G499" s="1491"/>
      <c r="H499" s="1491"/>
      <c r="I499" s="1491"/>
      <c r="J499" s="1491"/>
      <c r="K499" s="1491"/>
      <c r="L499" s="1491"/>
      <c r="M499" s="1491"/>
      <c r="N499" s="1491"/>
      <c r="O499" s="1491"/>
      <c r="P499" s="1491"/>
      <c r="Q499" s="1491"/>
      <c r="R499" s="1491"/>
      <c r="S499" s="1491"/>
    </row>
    <row r="500" spans="1:19" ht="15.75" customHeight="1">
      <c r="A500" s="1491"/>
      <c r="B500" s="1491"/>
      <c r="C500" s="1491"/>
      <c r="D500" s="1491"/>
      <c r="E500" s="1491"/>
      <c r="F500" s="1491"/>
      <c r="G500" s="1491"/>
      <c r="H500" s="1491"/>
      <c r="I500" s="1491"/>
      <c r="J500" s="1491"/>
      <c r="K500" s="1491"/>
      <c r="L500" s="1491"/>
      <c r="M500" s="1491"/>
      <c r="N500" s="1491"/>
      <c r="O500" s="1491"/>
      <c r="P500" s="1491"/>
      <c r="Q500" s="1491"/>
      <c r="R500" s="1491"/>
      <c r="S500" s="1491"/>
    </row>
    <row r="501" spans="1:19" ht="15.75" customHeight="1">
      <c r="A501" s="1491"/>
      <c r="B501" s="1491"/>
      <c r="C501" s="1491"/>
      <c r="D501" s="1491"/>
      <c r="E501" s="1491"/>
      <c r="F501" s="1491"/>
      <c r="G501" s="1491"/>
      <c r="H501" s="1491"/>
      <c r="I501" s="1491"/>
      <c r="J501" s="1491"/>
      <c r="K501" s="1491"/>
      <c r="L501" s="1491"/>
      <c r="M501" s="1491"/>
      <c r="N501" s="1491"/>
      <c r="O501" s="1491"/>
      <c r="P501" s="1491"/>
      <c r="Q501" s="1491"/>
      <c r="R501" s="1491"/>
      <c r="S501" s="1491"/>
    </row>
    <row r="502" spans="1:19" ht="15.75" customHeight="1">
      <c r="A502" s="1491"/>
      <c r="B502" s="1491"/>
      <c r="C502" s="1491"/>
      <c r="D502" s="1491"/>
      <c r="E502" s="1491"/>
      <c r="F502" s="1491"/>
      <c r="G502" s="1491"/>
      <c r="H502" s="1491"/>
      <c r="I502" s="1491"/>
      <c r="J502" s="1491"/>
      <c r="K502" s="1491"/>
      <c r="L502" s="1491"/>
      <c r="M502" s="1491"/>
      <c r="N502" s="1491"/>
      <c r="O502" s="1491"/>
      <c r="P502" s="1491"/>
      <c r="Q502" s="1491"/>
      <c r="R502" s="1491"/>
      <c r="S502" s="1491"/>
    </row>
    <row r="503" spans="1:19" ht="15.75" customHeight="1">
      <c r="A503" s="1491"/>
      <c r="B503" s="1491"/>
      <c r="C503" s="1491"/>
      <c r="D503" s="1491"/>
      <c r="E503" s="1491"/>
      <c r="F503" s="1491"/>
      <c r="G503" s="1491"/>
      <c r="H503" s="1491"/>
      <c r="I503" s="1491"/>
      <c r="J503" s="1491"/>
      <c r="K503" s="1491"/>
      <c r="L503" s="1491"/>
      <c r="M503" s="1491"/>
      <c r="N503" s="1491"/>
      <c r="O503" s="1491"/>
      <c r="P503" s="1491"/>
      <c r="Q503" s="1491"/>
      <c r="R503" s="1491"/>
      <c r="S503" s="1491"/>
    </row>
    <row r="504" spans="1:19" ht="15.75" customHeight="1">
      <c r="A504" s="1491"/>
      <c r="B504" s="1491"/>
      <c r="C504" s="1491"/>
      <c r="D504" s="1491"/>
      <c r="E504" s="1491"/>
      <c r="F504" s="1491"/>
      <c r="G504" s="1491"/>
      <c r="H504" s="1491"/>
      <c r="I504" s="1491"/>
      <c r="J504" s="1491"/>
      <c r="K504" s="1491"/>
      <c r="L504" s="1491"/>
      <c r="M504" s="1491"/>
      <c r="N504" s="1491"/>
      <c r="O504" s="1491"/>
      <c r="P504" s="1491"/>
      <c r="Q504" s="1491"/>
      <c r="R504" s="1491"/>
      <c r="S504" s="1491"/>
    </row>
    <row r="505" spans="1:19" ht="15.75" customHeight="1">
      <c r="A505" s="1491"/>
      <c r="B505" s="1491"/>
      <c r="C505" s="1491"/>
      <c r="D505" s="1491"/>
      <c r="E505" s="1491"/>
      <c r="F505" s="1491"/>
      <c r="G505" s="1491"/>
      <c r="H505" s="1491"/>
      <c r="I505" s="1491"/>
      <c r="J505" s="1491"/>
      <c r="K505" s="1491"/>
      <c r="L505" s="1491"/>
      <c r="M505" s="1491"/>
      <c r="N505" s="1491"/>
      <c r="O505" s="1491"/>
      <c r="P505" s="1491"/>
      <c r="Q505" s="1491"/>
      <c r="R505" s="1491"/>
      <c r="S505" s="1491"/>
    </row>
    <row r="506" spans="1:19" ht="15.75" customHeight="1">
      <c r="A506" s="1491"/>
      <c r="B506" s="1491"/>
      <c r="C506" s="1491"/>
      <c r="D506" s="1491"/>
      <c r="E506" s="1491"/>
      <c r="F506" s="1491"/>
      <c r="G506" s="1491"/>
      <c r="H506" s="1491"/>
      <c r="I506" s="1491"/>
      <c r="J506" s="1491"/>
      <c r="K506" s="1491"/>
      <c r="L506" s="1491"/>
      <c r="M506" s="1491"/>
      <c r="N506" s="1491"/>
      <c r="O506" s="1491"/>
      <c r="P506" s="1491"/>
      <c r="Q506" s="1491"/>
      <c r="R506" s="1491"/>
      <c r="S506" s="1491"/>
    </row>
    <row r="507" spans="1:19" ht="15.75" customHeight="1">
      <c r="A507" s="1491"/>
      <c r="B507" s="1491"/>
      <c r="C507" s="1491"/>
      <c r="D507" s="1491"/>
      <c r="E507" s="1491"/>
      <c r="F507" s="1491"/>
      <c r="G507" s="1491"/>
      <c r="H507" s="1491"/>
      <c r="I507" s="1491"/>
      <c r="J507" s="1491"/>
      <c r="K507" s="1491"/>
      <c r="L507" s="1491"/>
      <c r="M507" s="1491"/>
      <c r="N507" s="1491"/>
      <c r="O507" s="1491"/>
      <c r="P507" s="1491"/>
      <c r="Q507" s="1491"/>
      <c r="R507" s="1491"/>
      <c r="S507" s="1491"/>
    </row>
    <row r="508" spans="1:19" ht="15.75" customHeight="1">
      <c r="A508" s="1491"/>
      <c r="B508" s="1491"/>
      <c r="C508" s="1491"/>
      <c r="D508" s="1491"/>
      <c r="E508" s="1491"/>
      <c r="F508" s="1491"/>
      <c r="G508" s="1491"/>
      <c r="H508" s="1491"/>
      <c r="I508" s="1491"/>
      <c r="J508" s="1491"/>
      <c r="K508" s="1491"/>
      <c r="L508" s="1491"/>
      <c r="M508" s="1491"/>
      <c r="N508" s="1491"/>
      <c r="O508" s="1491"/>
      <c r="P508" s="1491"/>
      <c r="Q508" s="1491"/>
      <c r="R508" s="1491"/>
      <c r="S508" s="1491"/>
    </row>
    <row r="509" spans="1:19" ht="15.75" customHeight="1">
      <c r="A509" s="1491"/>
      <c r="B509" s="1491"/>
      <c r="C509" s="1491"/>
      <c r="D509" s="1491"/>
      <c r="E509" s="1491"/>
      <c r="F509" s="1491"/>
      <c r="G509" s="1491"/>
      <c r="H509" s="1491"/>
      <c r="I509" s="1491"/>
      <c r="J509" s="1491"/>
      <c r="K509" s="1491"/>
      <c r="L509" s="1491"/>
      <c r="M509" s="1491"/>
      <c r="N509" s="1491"/>
      <c r="O509" s="1491"/>
      <c r="P509" s="1491"/>
      <c r="Q509" s="1491"/>
      <c r="R509" s="1491"/>
      <c r="S509" s="1491"/>
    </row>
    <row r="510" spans="1:19" ht="15.75" customHeight="1">
      <c r="A510" s="1491"/>
      <c r="B510" s="1491"/>
      <c r="C510" s="1491"/>
      <c r="D510" s="1491"/>
      <c r="E510" s="1491"/>
      <c r="F510" s="1491"/>
      <c r="G510" s="1491"/>
      <c r="H510" s="1491"/>
      <c r="I510" s="1491"/>
      <c r="J510" s="1491"/>
      <c r="K510" s="1491"/>
      <c r="L510" s="1491"/>
      <c r="M510" s="1491"/>
      <c r="N510" s="1491"/>
      <c r="O510" s="1491"/>
      <c r="P510" s="1491"/>
      <c r="Q510" s="1491"/>
      <c r="R510" s="1491"/>
      <c r="S510" s="1491"/>
    </row>
    <row r="511" spans="1:19" ht="15.75" customHeight="1">
      <c r="A511" s="1491"/>
      <c r="B511" s="1491"/>
      <c r="C511" s="1491"/>
      <c r="D511" s="1491"/>
      <c r="E511" s="1491"/>
      <c r="F511" s="1491"/>
      <c r="G511" s="1491"/>
      <c r="H511" s="1491"/>
      <c r="I511" s="1491"/>
      <c r="J511" s="1491"/>
      <c r="K511" s="1491"/>
      <c r="L511" s="1491"/>
      <c r="M511" s="1491"/>
      <c r="N511" s="1491"/>
      <c r="O511" s="1491"/>
      <c r="P511" s="1491"/>
      <c r="Q511" s="1491"/>
      <c r="R511" s="1491"/>
      <c r="S511" s="1491"/>
    </row>
    <row r="512" spans="1:19" ht="15.75" customHeight="1">
      <c r="A512" s="1491"/>
      <c r="B512" s="1491"/>
      <c r="C512" s="1491"/>
      <c r="D512" s="1491"/>
      <c r="E512" s="1491"/>
      <c r="F512" s="1491"/>
      <c r="G512" s="1491"/>
      <c r="H512" s="1491"/>
      <c r="I512" s="1491"/>
      <c r="J512" s="1491"/>
      <c r="K512" s="1491"/>
      <c r="L512" s="1491"/>
      <c r="M512" s="1491"/>
      <c r="N512" s="1491"/>
      <c r="O512" s="1491"/>
      <c r="P512" s="1491"/>
      <c r="Q512" s="1491"/>
      <c r="R512" s="1491"/>
      <c r="S512" s="1491"/>
    </row>
    <row r="513" spans="1:19" ht="15.75" customHeight="1">
      <c r="A513" s="1491"/>
      <c r="B513" s="1491"/>
      <c r="C513" s="1491"/>
      <c r="D513" s="1491"/>
      <c r="E513" s="1491"/>
      <c r="F513" s="1491"/>
      <c r="G513" s="1491"/>
      <c r="H513" s="1491"/>
      <c r="I513" s="1491"/>
      <c r="J513" s="1491"/>
      <c r="K513" s="1491"/>
      <c r="L513" s="1491"/>
      <c r="M513" s="1491"/>
      <c r="N513" s="1491"/>
      <c r="O513" s="1491"/>
      <c r="P513" s="1491"/>
      <c r="Q513" s="1491"/>
      <c r="R513" s="1491"/>
      <c r="S513" s="1491"/>
    </row>
    <row r="514" spans="1:19" ht="15.75" customHeight="1">
      <c r="A514" s="1491"/>
      <c r="B514" s="1491"/>
      <c r="C514" s="1491"/>
      <c r="D514" s="1491"/>
      <c r="E514" s="1491"/>
      <c r="F514" s="1491"/>
      <c r="G514" s="1491"/>
      <c r="H514" s="1491"/>
      <c r="I514" s="1491"/>
      <c r="J514" s="1491"/>
      <c r="K514" s="1491"/>
      <c r="L514" s="1491"/>
      <c r="M514" s="1491"/>
      <c r="N514" s="1491"/>
      <c r="O514" s="1491"/>
      <c r="P514" s="1491"/>
      <c r="Q514" s="1491"/>
      <c r="R514" s="1491"/>
      <c r="S514" s="1491"/>
    </row>
    <row r="515" spans="1:19" ht="15.75" customHeight="1">
      <c r="A515" s="1491"/>
      <c r="B515" s="1491"/>
      <c r="C515" s="1491"/>
      <c r="D515" s="1491"/>
      <c r="E515" s="1491"/>
      <c r="F515" s="1491"/>
      <c r="G515" s="1491"/>
      <c r="H515" s="1491"/>
      <c r="I515" s="1491"/>
      <c r="J515" s="1491"/>
      <c r="K515" s="1491"/>
      <c r="L515" s="1491"/>
      <c r="M515" s="1491"/>
      <c r="N515" s="1491"/>
      <c r="O515" s="1491"/>
      <c r="P515" s="1491"/>
      <c r="Q515" s="1491"/>
      <c r="R515" s="1491"/>
      <c r="S515" s="1491"/>
    </row>
    <row r="516" spans="1:19" ht="15.75" customHeight="1">
      <c r="A516" s="1491"/>
      <c r="B516" s="1491"/>
      <c r="C516" s="1491"/>
      <c r="D516" s="1491"/>
      <c r="E516" s="1491"/>
      <c r="F516" s="1491"/>
      <c r="G516" s="1491"/>
      <c r="H516" s="1491"/>
      <c r="I516" s="1491"/>
      <c r="J516" s="1491"/>
      <c r="K516" s="1491"/>
      <c r="L516" s="1491"/>
      <c r="M516" s="1491"/>
      <c r="N516" s="1491"/>
      <c r="O516" s="1491"/>
      <c r="P516" s="1491"/>
      <c r="Q516" s="1491"/>
      <c r="R516" s="1491"/>
      <c r="S516" s="1491"/>
    </row>
    <row r="517" spans="1:19" ht="15.75" customHeight="1">
      <c r="A517" s="1491"/>
      <c r="B517" s="1491"/>
      <c r="C517" s="1491"/>
      <c r="D517" s="1491"/>
      <c r="E517" s="1491"/>
      <c r="F517" s="1491"/>
      <c r="G517" s="1491"/>
      <c r="H517" s="1491"/>
      <c r="I517" s="1491"/>
      <c r="J517" s="1491"/>
      <c r="K517" s="1491"/>
      <c r="L517" s="1491"/>
      <c r="M517" s="1491"/>
      <c r="N517" s="1491"/>
      <c r="O517" s="1491"/>
      <c r="P517" s="1491"/>
      <c r="Q517" s="1491"/>
      <c r="R517" s="1491"/>
      <c r="S517" s="1491"/>
    </row>
    <row r="518" spans="1:19" ht="15.75" customHeight="1">
      <c r="A518" s="1491"/>
      <c r="B518" s="1491"/>
      <c r="C518" s="1491"/>
      <c r="D518" s="1491"/>
      <c r="E518" s="1491"/>
      <c r="F518" s="1491"/>
      <c r="G518" s="1491"/>
      <c r="H518" s="1491"/>
      <c r="I518" s="1491"/>
      <c r="J518" s="1491"/>
      <c r="K518" s="1491"/>
      <c r="L518" s="1491"/>
      <c r="M518" s="1491"/>
      <c r="N518" s="1491"/>
      <c r="O518" s="1491"/>
      <c r="P518" s="1491"/>
      <c r="Q518" s="1491"/>
      <c r="R518" s="1491"/>
      <c r="S518" s="1491"/>
    </row>
    <row r="519" spans="1:19" ht="15.75" customHeight="1">
      <c r="A519" s="1491"/>
      <c r="B519" s="1491"/>
      <c r="C519" s="1491"/>
      <c r="D519" s="1491"/>
      <c r="E519" s="1491"/>
      <c r="F519" s="1491"/>
      <c r="G519" s="1491"/>
      <c r="H519" s="1491"/>
      <c r="I519" s="1491"/>
      <c r="J519" s="1491"/>
      <c r="K519" s="1491"/>
      <c r="L519" s="1491"/>
      <c r="M519" s="1491"/>
      <c r="N519" s="1491"/>
      <c r="O519" s="1491"/>
      <c r="P519" s="1491"/>
      <c r="Q519" s="1491"/>
      <c r="R519" s="1491"/>
      <c r="S519" s="1491"/>
    </row>
    <row r="520" spans="1:19" ht="15.75" customHeight="1">
      <c r="A520" s="1491"/>
      <c r="B520" s="1491"/>
      <c r="C520" s="1491"/>
      <c r="D520" s="1491"/>
      <c r="E520" s="1491"/>
      <c r="F520" s="1491"/>
      <c r="G520" s="1491"/>
      <c r="H520" s="1491"/>
      <c r="I520" s="1491"/>
      <c r="J520" s="1491"/>
      <c r="K520" s="1491"/>
      <c r="L520" s="1491"/>
      <c r="M520" s="1491"/>
      <c r="N520" s="1491"/>
      <c r="O520" s="1491"/>
      <c r="P520" s="1491"/>
      <c r="Q520" s="1491"/>
      <c r="R520" s="1491"/>
      <c r="S520" s="1491"/>
    </row>
    <row r="521" spans="1:19" ht="15.75" customHeight="1">
      <c r="A521" s="1491"/>
      <c r="B521" s="1491"/>
      <c r="C521" s="1491"/>
      <c r="D521" s="1491"/>
      <c r="E521" s="1491"/>
      <c r="F521" s="1491"/>
      <c r="G521" s="1491"/>
      <c r="H521" s="1491"/>
      <c r="I521" s="1491"/>
      <c r="J521" s="1491"/>
      <c r="K521" s="1491"/>
      <c r="L521" s="1491"/>
      <c r="M521" s="1491"/>
      <c r="N521" s="1491"/>
      <c r="O521" s="1491"/>
      <c r="P521" s="1491"/>
      <c r="Q521" s="1491"/>
      <c r="R521" s="1491"/>
      <c r="S521" s="1491"/>
    </row>
    <row r="522" spans="1:19" ht="15.75" customHeight="1">
      <c r="A522" s="1491"/>
      <c r="B522" s="1491"/>
      <c r="C522" s="1491"/>
      <c r="D522" s="1491"/>
      <c r="E522" s="1491"/>
      <c r="F522" s="1491"/>
      <c r="G522" s="1491"/>
      <c r="H522" s="1491"/>
      <c r="I522" s="1491"/>
      <c r="J522" s="1491"/>
      <c r="K522" s="1491"/>
      <c r="L522" s="1491"/>
      <c r="M522" s="1491"/>
      <c r="N522" s="1491"/>
      <c r="O522" s="1491"/>
      <c r="P522" s="1491"/>
      <c r="Q522" s="1491"/>
      <c r="R522" s="1491"/>
      <c r="S522" s="1491"/>
    </row>
    <row r="523" spans="1:19" ht="15.75" customHeight="1">
      <c r="A523" s="1491"/>
      <c r="B523" s="1491"/>
      <c r="C523" s="1491"/>
      <c r="D523" s="1491"/>
      <c r="E523" s="1491"/>
      <c r="F523" s="1491"/>
      <c r="G523" s="1491"/>
      <c r="H523" s="1491"/>
      <c r="I523" s="1491"/>
      <c r="J523" s="1491"/>
      <c r="K523" s="1491"/>
      <c r="L523" s="1491"/>
      <c r="M523" s="1491"/>
      <c r="N523" s="1491"/>
      <c r="O523" s="1491"/>
      <c r="P523" s="1491"/>
      <c r="Q523" s="1491"/>
      <c r="R523" s="1491"/>
      <c r="S523" s="1491"/>
    </row>
    <row r="524" spans="1:19" ht="15.75" customHeight="1">
      <c r="A524" s="1491"/>
      <c r="B524" s="1491"/>
      <c r="C524" s="1491"/>
      <c r="D524" s="1491"/>
      <c r="E524" s="1491"/>
      <c r="F524" s="1491"/>
      <c r="G524" s="1491"/>
      <c r="H524" s="1491"/>
      <c r="I524" s="1491"/>
      <c r="J524" s="1491"/>
      <c r="K524" s="1491"/>
      <c r="L524" s="1491"/>
      <c r="M524" s="1491"/>
      <c r="N524" s="1491"/>
      <c r="O524" s="1491"/>
      <c r="P524" s="1491"/>
      <c r="Q524" s="1491"/>
      <c r="R524" s="1491"/>
      <c r="S524" s="1491"/>
    </row>
    <row r="525" spans="1:19" ht="15.75" customHeight="1">
      <c r="A525" s="1491"/>
      <c r="B525" s="1491"/>
      <c r="C525" s="1491"/>
      <c r="D525" s="1491"/>
      <c r="E525" s="1491"/>
      <c r="F525" s="1491"/>
      <c r="G525" s="1491"/>
      <c r="H525" s="1491"/>
      <c r="I525" s="1491"/>
      <c r="J525" s="1491"/>
      <c r="K525" s="1491"/>
      <c r="L525" s="1491"/>
      <c r="M525" s="1491"/>
      <c r="N525" s="1491"/>
      <c r="O525" s="1491"/>
      <c r="P525" s="1491"/>
      <c r="Q525" s="1491"/>
      <c r="R525" s="1491"/>
      <c r="S525" s="1491"/>
    </row>
    <row r="526" spans="1:19" ht="15.75" customHeight="1">
      <c r="A526" s="1491"/>
      <c r="B526" s="1491"/>
      <c r="C526" s="1491"/>
      <c r="D526" s="1491"/>
      <c r="E526" s="1491"/>
      <c r="F526" s="1491"/>
      <c r="G526" s="1491"/>
      <c r="H526" s="1491"/>
      <c r="I526" s="1491"/>
      <c r="J526" s="1491"/>
      <c r="K526" s="1491"/>
      <c r="L526" s="1491"/>
      <c r="M526" s="1491"/>
      <c r="N526" s="1491"/>
      <c r="O526" s="1491"/>
      <c r="P526" s="1491"/>
      <c r="Q526" s="1491"/>
      <c r="R526" s="1491"/>
      <c r="S526" s="1491"/>
    </row>
    <row r="527" spans="1:19" ht="15.75" customHeight="1">
      <c r="A527" s="1491"/>
      <c r="B527" s="1491"/>
      <c r="C527" s="1491"/>
      <c r="D527" s="1491"/>
      <c r="E527" s="1491"/>
      <c r="F527" s="1491"/>
      <c r="G527" s="1491"/>
      <c r="H527" s="1491"/>
      <c r="I527" s="1491"/>
      <c r="J527" s="1491"/>
      <c r="K527" s="1491"/>
      <c r="L527" s="1491"/>
      <c r="M527" s="1491"/>
      <c r="N527" s="1491"/>
      <c r="O527" s="1491"/>
      <c r="P527" s="1491"/>
      <c r="Q527" s="1491"/>
      <c r="R527" s="1491"/>
      <c r="S527" s="1491"/>
    </row>
    <row r="528" spans="1:19" ht="15.75" customHeight="1">
      <c r="A528" s="1491"/>
      <c r="B528" s="1491"/>
      <c r="C528" s="1491"/>
      <c r="D528" s="1491"/>
      <c r="E528" s="1491"/>
      <c r="F528" s="1491"/>
      <c r="G528" s="1491"/>
      <c r="H528" s="1491"/>
      <c r="I528" s="1491"/>
      <c r="J528" s="1491"/>
      <c r="K528" s="1491"/>
      <c r="L528" s="1491"/>
      <c r="M528" s="1491"/>
      <c r="N528" s="1491"/>
      <c r="O528" s="1491"/>
      <c r="P528" s="1491"/>
      <c r="Q528" s="1491"/>
      <c r="R528" s="1491"/>
      <c r="S528" s="1491"/>
    </row>
    <row r="529" spans="1:19" ht="15.75" customHeight="1">
      <c r="A529" s="1491"/>
      <c r="B529" s="1491"/>
      <c r="C529" s="1491"/>
      <c r="D529" s="1491"/>
      <c r="E529" s="1491"/>
      <c r="F529" s="1491"/>
      <c r="G529" s="1491"/>
      <c r="H529" s="1491"/>
      <c r="I529" s="1491"/>
      <c r="J529" s="1491"/>
      <c r="K529" s="1491"/>
      <c r="L529" s="1491"/>
      <c r="M529" s="1491"/>
      <c r="N529" s="1491"/>
      <c r="O529" s="1491"/>
      <c r="P529" s="1491"/>
      <c r="Q529" s="1491"/>
      <c r="R529" s="1491"/>
      <c r="S529" s="1491"/>
    </row>
    <row r="530" spans="1:19" ht="15.75" customHeight="1">
      <c r="A530" s="1491"/>
      <c r="B530" s="1491"/>
      <c r="C530" s="1491"/>
      <c r="D530" s="1491"/>
      <c r="E530" s="1491"/>
      <c r="F530" s="1491"/>
      <c r="G530" s="1491"/>
      <c r="H530" s="1491"/>
      <c r="I530" s="1491"/>
      <c r="J530" s="1491"/>
      <c r="K530" s="1491"/>
      <c r="L530" s="1491"/>
      <c r="M530" s="1491"/>
      <c r="N530" s="1491"/>
      <c r="O530" s="1491"/>
      <c r="P530" s="1491"/>
      <c r="Q530" s="1491"/>
      <c r="R530" s="1491"/>
      <c r="S530" s="1491"/>
    </row>
    <row r="531" spans="1:19" ht="15.75" customHeight="1">
      <c r="A531" s="1491"/>
      <c r="B531" s="1491"/>
      <c r="C531" s="1491"/>
      <c r="D531" s="1491"/>
      <c r="E531" s="1491"/>
      <c r="F531" s="1491"/>
      <c r="G531" s="1491"/>
      <c r="H531" s="1491"/>
      <c r="I531" s="1491"/>
      <c r="J531" s="1491"/>
      <c r="K531" s="1491"/>
      <c r="L531" s="1491"/>
      <c r="M531" s="1491"/>
      <c r="N531" s="1491"/>
      <c r="O531" s="1491"/>
      <c r="P531" s="1491"/>
      <c r="Q531" s="1491"/>
      <c r="R531" s="1491"/>
      <c r="S531" s="1491"/>
    </row>
    <row r="532" spans="1:19" ht="15.75" customHeight="1">
      <c r="A532" s="1491"/>
      <c r="B532" s="1491"/>
      <c r="C532" s="1491"/>
      <c r="D532" s="1491"/>
      <c r="E532" s="1491"/>
      <c r="F532" s="1491"/>
      <c r="G532" s="1491"/>
      <c r="H532" s="1491"/>
      <c r="I532" s="1491"/>
      <c r="J532" s="1491"/>
      <c r="K532" s="1491"/>
      <c r="L532" s="1491"/>
      <c r="M532" s="1491"/>
      <c r="N532" s="1491"/>
      <c r="O532" s="1491"/>
      <c r="P532" s="1491"/>
      <c r="Q532" s="1491"/>
      <c r="R532" s="1491"/>
      <c r="S532" s="1491"/>
    </row>
    <row r="533" spans="1:19" ht="15.75" customHeight="1">
      <c r="A533" s="1491"/>
      <c r="B533" s="1491"/>
      <c r="C533" s="1491"/>
      <c r="D533" s="1491"/>
      <c r="E533" s="1491"/>
      <c r="F533" s="1491"/>
      <c r="G533" s="1491"/>
      <c r="H533" s="1491"/>
      <c r="I533" s="1491"/>
      <c r="J533" s="1491"/>
      <c r="K533" s="1491"/>
      <c r="L533" s="1491"/>
      <c r="M533" s="1491"/>
      <c r="N533" s="1491"/>
      <c r="O533" s="1491"/>
      <c r="P533" s="1491"/>
      <c r="Q533" s="1491"/>
      <c r="R533" s="1491"/>
      <c r="S533" s="1491"/>
    </row>
    <row r="534" spans="1:19" ht="15.75" customHeight="1">
      <c r="A534" s="1491"/>
      <c r="B534" s="1491"/>
      <c r="C534" s="1491"/>
      <c r="D534" s="1491"/>
      <c r="E534" s="1491"/>
      <c r="F534" s="1491"/>
      <c r="G534" s="1491"/>
      <c r="H534" s="1491"/>
      <c r="I534" s="1491"/>
      <c r="J534" s="1491"/>
      <c r="K534" s="1491"/>
      <c r="L534" s="1491"/>
      <c r="M534" s="1491"/>
      <c r="N534" s="1491"/>
      <c r="O534" s="1491"/>
      <c r="P534" s="1491"/>
      <c r="Q534" s="1491"/>
      <c r="R534" s="1491"/>
      <c r="S534" s="1491"/>
    </row>
    <row r="535" spans="1:19" ht="15.75" customHeight="1">
      <c r="A535" s="1491"/>
      <c r="B535" s="1491"/>
      <c r="C535" s="1491"/>
      <c r="D535" s="1491"/>
      <c r="E535" s="1491"/>
      <c r="F535" s="1491"/>
      <c r="G535" s="1491"/>
      <c r="H535" s="1491"/>
      <c r="I535" s="1491"/>
      <c r="J535" s="1491"/>
      <c r="K535" s="1491"/>
      <c r="L535" s="1491"/>
      <c r="M535" s="1491"/>
      <c r="N535" s="1491"/>
      <c r="O535" s="1491"/>
      <c r="P535" s="1491"/>
      <c r="Q535" s="1491"/>
      <c r="R535" s="1491"/>
      <c r="S535" s="1491"/>
    </row>
    <row r="536" spans="1:19" ht="15.75" customHeight="1">
      <c r="A536" s="1491"/>
      <c r="B536" s="1491"/>
      <c r="C536" s="1491"/>
      <c r="D536" s="1491"/>
      <c r="E536" s="1491"/>
      <c r="F536" s="1491"/>
      <c r="G536" s="1491"/>
      <c r="H536" s="1491"/>
      <c r="I536" s="1491"/>
      <c r="J536" s="1491"/>
      <c r="K536" s="1491"/>
      <c r="L536" s="1491"/>
      <c r="M536" s="1491"/>
      <c r="N536" s="1491"/>
      <c r="O536" s="1491"/>
      <c r="P536" s="1491"/>
      <c r="Q536" s="1491"/>
      <c r="R536" s="1491"/>
      <c r="S536" s="1491"/>
    </row>
    <row r="537" spans="1:19" ht="15.75" customHeight="1">
      <c r="A537" s="1491"/>
      <c r="B537" s="1491"/>
      <c r="C537" s="1491"/>
      <c r="D537" s="1491"/>
      <c r="E537" s="1491"/>
      <c r="F537" s="1491"/>
      <c r="G537" s="1491"/>
      <c r="H537" s="1491"/>
      <c r="I537" s="1491"/>
      <c r="J537" s="1491"/>
      <c r="K537" s="1491"/>
      <c r="L537" s="1491"/>
      <c r="M537" s="1491"/>
      <c r="N537" s="1491"/>
      <c r="O537" s="1491"/>
      <c r="P537" s="1491"/>
      <c r="Q537" s="1491"/>
      <c r="R537" s="1491"/>
      <c r="S537" s="1491"/>
    </row>
    <row r="538" spans="1:19" ht="15.75" customHeight="1">
      <c r="A538" s="1491"/>
      <c r="B538" s="1491"/>
      <c r="C538" s="1491"/>
      <c r="D538" s="1491"/>
      <c r="E538" s="1491"/>
      <c r="F538" s="1491"/>
      <c r="G538" s="1491"/>
      <c r="H538" s="1491"/>
      <c r="I538" s="1491"/>
      <c r="J538" s="1491"/>
      <c r="K538" s="1491"/>
      <c r="L538" s="1491"/>
      <c r="M538" s="1491"/>
      <c r="N538" s="1491"/>
      <c r="O538" s="1491"/>
      <c r="P538" s="1491"/>
      <c r="Q538" s="1491"/>
      <c r="R538" s="1491"/>
      <c r="S538" s="1491"/>
    </row>
    <row r="539" spans="1:19" ht="15.75" customHeight="1">
      <c r="A539" s="1491"/>
      <c r="B539" s="1491"/>
      <c r="C539" s="1491"/>
      <c r="D539" s="1491"/>
      <c r="E539" s="1491"/>
      <c r="F539" s="1491"/>
      <c r="G539" s="1491"/>
      <c r="H539" s="1491"/>
      <c r="I539" s="1491"/>
      <c r="J539" s="1491"/>
      <c r="K539" s="1491"/>
      <c r="L539" s="1491"/>
      <c r="M539" s="1491"/>
      <c r="N539" s="1491"/>
      <c r="O539" s="1491"/>
      <c r="P539" s="1491"/>
      <c r="Q539" s="1491"/>
      <c r="R539" s="1491"/>
      <c r="S539" s="1491"/>
    </row>
    <row r="540" spans="1:19" ht="15.75" customHeight="1">
      <c r="A540" s="1491"/>
      <c r="B540" s="1491"/>
      <c r="C540" s="1491"/>
      <c r="D540" s="1491"/>
      <c r="E540" s="1491"/>
      <c r="F540" s="1491"/>
      <c r="G540" s="1491"/>
      <c r="H540" s="1491"/>
      <c r="I540" s="1491"/>
      <c r="J540" s="1491"/>
      <c r="K540" s="1491"/>
      <c r="L540" s="1491"/>
      <c r="M540" s="1491"/>
      <c r="N540" s="1491"/>
      <c r="O540" s="1491"/>
      <c r="P540" s="1491"/>
      <c r="Q540" s="1491"/>
      <c r="R540" s="1491"/>
      <c r="S540" s="1491"/>
    </row>
    <row r="541" spans="1:19" ht="15.75" customHeight="1">
      <c r="A541" s="1491"/>
      <c r="B541" s="1491"/>
      <c r="C541" s="1491"/>
      <c r="D541" s="1491"/>
      <c r="E541" s="1491"/>
      <c r="F541" s="1491"/>
      <c r="G541" s="1491"/>
      <c r="H541" s="1491"/>
      <c r="I541" s="1491"/>
      <c r="J541" s="1491"/>
      <c r="K541" s="1491"/>
      <c r="L541" s="1491"/>
      <c r="M541" s="1491"/>
      <c r="N541" s="1491"/>
      <c r="O541" s="1491"/>
      <c r="P541" s="1491"/>
      <c r="Q541" s="1491"/>
      <c r="R541" s="1491"/>
      <c r="S541" s="1491"/>
    </row>
    <row r="542" spans="1:19" ht="15.75" customHeight="1">
      <c r="A542" s="1491"/>
      <c r="B542" s="1491"/>
      <c r="C542" s="1491"/>
      <c r="D542" s="1491"/>
      <c r="E542" s="1491"/>
      <c r="F542" s="1491"/>
      <c r="G542" s="1491"/>
      <c r="H542" s="1491"/>
      <c r="I542" s="1491"/>
      <c r="J542" s="1491"/>
      <c r="K542" s="1491"/>
      <c r="L542" s="1491"/>
      <c r="M542" s="1491"/>
      <c r="N542" s="1491"/>
      <c r="O542" s="1491"/>
      <c r="P542" s="1491"/>
      <c r="Q542" s="1491"/>
      <c r="R542" s="1491"/>
      <c r="S542" s="1491"/>
    </row>
    <row r="543" spans="1:19" ht="15.75" customHeight="1">
      <c r="A543" s="1491"/>
      <c r="B543" s="1491"/>
      <c r="C543" s="1491"/>
      <c r="D543" s="1491"/>
      <c r="E543" s="1491"/>
      <c r="F543" s="1491"/>
      <c r="G543" s="1491"/>
      <c r="H543" s="1491"/>
      <c r="I543" s="1491"/>
      <c r="J543" s="1491"/>
      <c r="K543" s="1491"/>
      <c r="L543" s="1491"/>
      <c r="M543" s="1491"/>
      <c r="N543" s="1491"/>
      <c r="O543" s="1491"/>
      <c r="P543" s="1491"/>
      <c r="Q543" s="1491"/>
      <c r="R543" s="1491"/>
      <c r="S543" s="1491"/>
    </row>
    <row r="544" spans="1:19" ht="15.75" customHeight="1">
      <c r="A544" s="1491"/>
      <c r="B544" s="1491"/>
      <c r="C544" s="1491"/>
      <c r="D544" s="1491"/>
      <c r="E544" s="1491"/>
      <c r="F544" s="1491"/>
      <c r="G544" s="1491"/>
      <c r="H544" s="1491"/>
      <c r="I544" s="1491"/>
      <c r="J544" s="1491"/>
      <c r="K544" s="1491"/>
      <c r="L544" s="1491"/>
      <c r="M544" s="1491"/>
      <c r="N544" s="1491"/>
      <c r="O544" s="1491"/>
      <c r="P544" s="1491"/>
      <c r="Q544" s="1491"/>
      <c r="R544" s="1491"/>
      <c r="S544" s="1491"/>
    </row>
    <row r="545" spans="1:19" ht="15.75" customHeight="1">
      <c r="A545" s="1491"/>
      <c r="B545" s="1491"/>
      <c r="C545" s="1491"/>
      <c r="D545" s="1491"/>
      <c r="E545" s="1491"/>
      <c r="F545" s="1491"/>
      <c r="G545" s="1491"/>
      <c r="H545" s="1491"/>
      <c r="I545" s="1491"/>
      <c r="J545" s="1491"/>
      <c r="K545" s="1491"/>
      <c r="L545" s="1491"/>
      <c r="M545" s="1491"/>
      <c r="N545" s="1491"/>
      <c r="O545" s="1491"/>
      <c r="P545" s="1491"/>
      <c r="Q545" s="1491"/>
      <c r="R545" s="1491"/>
      <c r="S545" s="1491"/>
    </row>
    <row r="546" spans="1:19" ht="15.75" customHeight="1">
      <c r="A546" s="1491"/>
      <c r="B546" s="1491"/>
      <c r="C546" s="1491"/>
      <c r="D546" s="1491"/>
      <c r="E546" s="1491"/>
      <c r="F546" s="1491"/>
      <c r="G546" s="1491"/>
      <c r="H546" s="1491"/>
      <c r="I546" s="1491"/>
      <c r="J546" s="1491"/>
      <c r="K546" s="1491"/>
      <c r="L546" s="1491"/>
      <c r="M546" s="1491"/>
      <c r="N546" s="1491"/>
      <c r="O546" s="1491"/>
      <c r="P546" s="1491"/>
      <c r="Q546" s="1491"/>
      <c r="R546" s="1491"/>
      <c r="S546" s="1491"/>
    </row>
    <row r="547" spans="1:19" ht="15.75" customHeight="1">
      <c r="A547" s="1491"/>
      <c r="B547" s="1491"/>
      <c r="C547" s="1491"/>
      <c r="D547" s="1491"/>
      <c r="E547" s="1491"/>
      <c r="F547" s="1491"/>
      <c r="G547" s="1491"/>
      <c r="H547" s="1491"/>
      <c r="I547" s="1491"/>
      <c r="J547" s="1491"/>
      <c r="K547" s="1491"/>
      <c r="L547" s="1491"/>
      <c r="M547" s="1491"/>
      <c r="N547" s="1491"/>
      <c r="O547" s="1491"/>
      <c r="P547" s="1491"/>
      <c r="Q547" s="1491"/>
      <c r="R547" s="1491"/>
      <c r="S547" s="1491"/>
    </row>
    <row r="548" spans="1:19" ht="15.75" customHeight="1">
      <c r="A548" s="1491"/>
      <c r="B548" s="1491"/>
      <c r="C548" s="1491"/>
      <c r="D548" s="1491"/>
      <c r="E548" s="1491"/>
      <c r="F548" s="1491"/>
      <c r="G548" s="1491"/>
      <c r="H548" s="1491"/>
      <c r="I548" s="1491"/>
      <c r="J548" s="1491"/>
      <c r="K548" s="1491"/>
      <c r="L548" s="1491"/>
      <c r="M548" s="1491"/>
      <c r="N548" s="1491"/>
      <c r="O548" s="1491"/>
      <c r="P548" s="1491"/>
      <c r="Q548" s="1491"/>
      <c r="R548" s="1491"/>
      <c r="S548" s="1491"/>
    </row>
    <row r="549" spans="1:19" ht="15.75" customHeight="1">
      <c r="A549" s="1491"/>
      <c r="B549" s="1491"/>
      <c r="C549" s="1491"/>
      <c r="D549" s="1491"/>
      <c r="E549" s="1491"/>
      <c r="F549" s="1491"/>
      <c r="G549" s="1491"/>
      <c r="H549" s="1491"/>
      <c r="I549" s="1491"/>
      <c r="J549" s="1491"/>
      <c r="K549" s="1491"/>
      <c r="L549" s="1491"/>
      <c r="M549" s="1491"/>
      <c r="N549" s="1491"/>
      <c r="O549" s="1491"/>
      <c r="P549" s="1491"/>
      <c r="Q549" s="1491"/>
      <c r="R549" s="1491"/>
      <c r="S549" s="1491"/>
    </row>
    <row r="550" spans="1:19" ht="15.75" customHeight="1">
      <c r="A550" s="1491"/>
      <c r="B550" s="1491"/>
      <c r="C550" s="1491"/>
      <c r="D550" s="1491"/>
      <c r="E550" s="1491"/>
      <c r="F550" s="1491"/>
      <c r="G550" s="1491"/>
      <c r="H550" s="1491"/>
      <c r="I550" s="1491"/>
      <c r="J550" s="1491"/>
      <c r="K550" s="1491"/>
      <c r="L550" s="1491"/>
      <c r="M550" s="1491"/>
      <c r="N550" s="1491"/>
      <c r="O550" s="1491"/>
      <c r="P550" s="1491"/>
      <c r="Q550" s="1491"/>
      <c r="R550" s="1491"/>
      <c r="S550" s="1491"/>
    </row>
    <row r="551" spans="1:19" ht="15.75" customHeight="1">
      <c r="A551" s="1491"/>
      <c r="B551" s="1491"/>
      <c r="C551" s="1491"/>
      <c r="D551" s="1491"/>
      <c r="E551" s="1491"/>
      <c r="F551" s="1491"/>
      <c r="G551" s="1491"/>
      <c r="H551" s="1491"/>
      <c r="I551" s="1491"/>
      <c r="J551" s="1491"/>
      <c r="K551" s="1491"/>
      <c r="L551" s="1491"/>
      <c r="M551" s="1491"/>
      <c r="N551" s="1491"/>
      <c r="O551" s="1491"/>
      <c r="P551" s="1491"/>
      <c r="Q551" s="1491"/>
      <c r="R551" s="1491"/>
      <c r="S551" s="1491"/>
    </row>
    <row r="552" spans="1:19" ht="15.75" customHeight="1">
      <c r="A552" s="1491"/>
      <c r="B552" s="1491"/>
      <c r="C552" s="1491"/>
      <c r="D552" s="1491"/>
      <c r="E552" s="1491"/>
      <c r="F552" s="1491"/>
      <c r="G552" s="1491"/>
      <c r="H552" s="1491"/>
      <c r="I552" s="1491"/>
      <c r="J552" s="1491"/>
      <c r="K552" s="1491"/>
      <c r="L552" s="1491"/>
      <c r="M552" s="1491"/>
      <c r="N552" s="1491"/>
      <c r="O552" s="1491"/>
      <c r="P552" s="1491"/>
      <c r="Q552" s="1491"/>
      <c r="R552" s="1491"/>
      <c r="S552" s="1491"/>
    </row>
    <row r="553" spans="1:19" ht="15.75" customHeight="1">
      <c r="A553" s="1491"/>
      <c r="B553" s="1491"/>
      <c r="C553" s="1491"/>
      <c r="D553" s="1491"/>
      <c r="E553" s="1491"/>
      <c r="F553" s="1491"/>
      <c r="G553" s="1491"/>
      <c r="H553" s="1491"/>
      <c r="I553" s="1491"/>
      <c r="J553" s="1491"/>
      <c r="K553" s="1491"/>
      <c r="L553" s="1491"/>
      <c r="M553" s="1491"/>
      <c r="N553" s="1491"/>
      <c r="O553" s="1491"/>
      <c r="P553" s="1491"/>
      <c r="Q553" s="1491"/>
      <c r="R553" s="1491"/>
      <c r="S553" s="1491"/>
    </row>
    <row r="554" spans="1:19" ht="15.75" customHeight="1">
      <c r="A554" s="1491"/>
      <c r="B554" s="1491"/>
      <c r="C554" s="1491"/>
      <c r="D554" s="1491"/>
      <c r="E554" s="1491"/>
      <c r="F554" s="1491"/>
      <c r="G554" s="1491"/>
      <c r="H554" s="1491"/>
      <c r="I554" s="1491"/>
      <c r="J554" s="1491"/>
      <c r="K554" s="1491"/>
      <c r="L554" s="1491"/>
      <c r="M554" s="1491"/>
      <c r="N554" s="1491"/>
      <c r="O554" s="1491"/>
      <c r="P554" s="1491"/>
      <c r="Q554" s="1491"/>
      <c r="R554" s="1491"/>
      <c r="S554" s="1491"/>
    </row>
    <row r="555" spans="1:19" ht="15.75" customHeight="1">
      <c r="A555" s="1491"/>
      <c r="B555" s="1491"/>
      <c r="C555" s="1491"/>
      <c r="D555" s="1491"/>
      <c r="E555" s="1491"/>
      <c r="F555" s="1491"/>
      <c r="G555" s="1491"/>
      <c r="H555" s="1491"/>
      <c r="I555" s="1491"/>
      <c r="J555" s="1491"/>
      <c r="K555" s="1491"/>
      <c r="L555" s="1491"/>
      <c r="M555" s="1491"/>
      <c r="N555" s="1491"/>
      <c r="O555" s="1491"/>
      <c r="P555" s="1491"/>
      <c r="Q555" s="1491"/>
      <c r="R555" s="1491"/>
      <c r="S555" s="1491"/>
    </row>
    <row r="556" spans="1:19" ht="15.75" customHeight="1">
      <c r="A556" s="1491"/>
      <c r="B556" s="1491"/>
      <c r="C556" s="1491"/>
      <c r="D556" s="1491"/>
      <c r="E556" s="1491"/>
      <c r="F556" s="1491"/>
      <c r="G556" s="1491"/>
      <c r="H556" s="1491"/>
      <c r="I556" s="1491"/>
      <c r="J556" s="1491"/>
      <c r="K556" s="1491"/>
      <c r="L556" s="1491"/>
      <c r="M556" s="1491"/>
      <c r="N556" s="1491"/>
      <c r="O556" s="1491"/>
      <c r="P556" s="1491"/>
      <c r="Q556" s="1491"/>
      <c r="R556" s="1491"/>
      <c r="S556" s="1491"/>
    </row>
    <row r="557" spans="1:19" ht="15.75" customHeight="1">
      <c r="A557" s="1491"/>
      <c r="B557" s="1491"/>
      <c r="C557" s="1491"/>
      <c r="D557" s="1491"/>
      <c r="E557" s="1491"/>
      <c r="F557" s="1491"/>
      <c r="G557" s="1491"/>
      <c r="H557" s="1491"/>
      <c r="I557" s="1491"/>
      <c r="J557" s="1491"/>
      <c r="K557" s="1491"/>
      <c r="L557" s="1491"/>
      <c r="M557" s="1491"/>
      <c r="N557" s="1491"/>
      <c r="O557" s="1491"/>
      <c r="P557" s="1491"/>
      <c r="Q557" s="1491"/>
      <c r="R557" s="1491"/>
      <c r="S557" s="1491"/>
    </row>
    <row r="558" spans="1:19" ht="15.75" customHeight="1">
      <c r="A558" s="1491"/>
      <c r="B558" s="1491"/>
      <c r="C558" s="1491"/>
      <c r="D558" s="1491"/>
      <c r="E558" s="1491"/>
      <c r="F558" s="1491"/>
      <c r="G558" s="1491"/>
      <c r="H558" s="1491"/>
      <c r="I558" s="1491"/>
      <c r="J558" s="1491"/>
      <c r="K558" s="1491"/>
      <c r="L558" s="1491"/>
      <c r="M558" s="1491"/>
      <c r="N558" s="1491"/>
      <c r="O558" s="1491"/>
      <c r="P558" s="1491"/>
      <c r="Q558" s="1491"/>
      <c r="R558" s="1491"/>
      <c r="S558" s="1491"/>
    </row>
    <row r="559" spans="1:19" ht="15.75" customHeight="1">
      <c r="A559" s="1491"/>
      <c r="B559" s="1491"/>
      <c r="C559" s="1491"/>
      <c r="D559" s="1491"/>
      <c r="E559" s="1491"/>
      <c r="F559" s="1491"/>
      <c r="G559" s="1491"/>
      <c r="H559" s="1491"/>
      <c r="I559" s="1491"/>
      <c r="J559" s="1491"/>
      <c r="K559" s="1491"/>
      <c r="L559" s="1491"/>
      <c r="M559" s="1491"/>
      <c r="N559" s="1491"/>
      <c r="O559" s="1491"/>
      <c r="P559" s="1491"/>
      <c r="Q559" s="1491"/>
      <c r="R559" s="1491"/>
      <c r="S559" s="1491"/>
    </row>
    <row r="560" spans="1:19" ht="15.75" customHeight="1">
      <c r="A560" s="1491"/>
      <c r="B560" s="1491"/>
      <c r="C560" s="1491"/>
      <c r="D560" s="1491"/>
      <c r="E560" s="1491"/>
      <c r="F560" s="1491"/>
      <c r="G560" s="1491"/>
      <c r="H560" s="1491"/>
      <c r="I560" s="1491"/>
      <c r="J560" s="1491"/>
      <c r="K560" s="1491"/>
      <c r="L560" s="1491"/>
      <c r="M560" s="1491"/>
      <c r="N560" s="1491"/>
      <c r="O560" s="1491"/>
      <c r="P560" s="1491"/>
      <c r="Q560" s="1491"/>
      <c r="R560" s="1491"/>
      <c r="S560" s="1491"/>
    </row>
    <row r="561" spans="1:19" ht="15.75" customHeight="1">
      <c r="A561" s="1491"/>
      <c r="B561" s="1491"/>
      <c r="C561" s="1491"/>
      <c r="D561" s="1491"/>
      <c r="E561" s="1491"/>
      <c r="F561" s="1491"/>
      <c r="G561" s="1491"/>
      <c r="H561" s="1491"/>
      <c r="I561" s="1491"/>
      <c r="J561" s="1491"/>
      <c r="K561" s="1491"/>
      <c r="L561" s="1491"/>
      <c r="M561" s="1491"/>
      <c r="N561" s="1491"/>
      <c r="O561" s="1491"/>
      <c r="P561" s="1491"/>
      <c r="Q561" s="1491"/>
      <c r="R561" s="1491"/>
      <c r="S561" s="1491"/>
    </row>
    <row r="562" spans="1:19" ht="15.75" customHeight="1">
      <c r="A562" s="1491"/>
      <c r="B562" s="1491"/>
      <c r="C562" s="1491"/>
      <c r="D562" s="1491"/>
      <c r="E562" s="1491"/>
      <c r="F562" s="1491"/>
      <c r="G562" s="1491"/>
      <c r="H562" s="1491"/>
      <c r="I562" s="1491"/>
      <c r="J562" s="1491"/>
      <c r="K562" s="1491"/>
      <c r="L562" s="1491"/>
      <c r="M562" s="1491"/>
      <c r="N562" s="1491"/>
      <c r="O562" s="1491"/>
      <c r="P562" s="1491"/>
      <c r="Q562" s="1491"/>
      <c r="R562" s="1491"/>
      <c r="S562" s="1491"/>
    </row>
    <row r="563" spans="1:19" ht="15.75" customHeight="1">
      <c r="A563" s="1491"/>
      <c r="B563" s="1491"/>
      <c r="C563" s="1491"/>
      <c r="D563" s="1491"/>
      <c r="E563" s="1491"/>
      <c r="F563" s="1491"/>
      <c r="G563" s="1491"/>
      <c r="H563" s="1491"/>
      <c r="I563" s="1491"/>
      <c r="J563" s="1491"/>
      <c r="K563" s="1491"/>
      <c r="L563" s="1491"/>
      <c r="M563" s="1491"/>
      <c r="N563" s="1491"/>
      <c r="O563" s="1491"/>
      <c r="P563" s="1491"/>
      <c r="Q563" s="1491"/>
      <c r="R563" s="1491"/>
      <c r="S563" s="1491"/>
    </row>
    <row r="564" spans="1:19" ht="15.75" customHeight="1">
      <c r="A564" s="1491"/>
      <c r="B564" s="1491"/>
      <c r="C564" s="1491"/>
      <c r="D564" s="1491"/>
      <c r="E564" s="1491"/>
      <c r="F564" s="1491"/>
      <c r="G564" s="1491"/>
      <c r="H564" s="1491"/>
      <c r="I564" s="1491"/>
      <c r="J564" s="1491"/>
      <c r="K564" s="1491"/>
      <c r="L564" s="1491"/>
      <c r="M564" s="1491"/>
      <c r="N564" s="1491"/>
      <c r="O564" s="1491"/>
      <c r="P564" s="1491"/>
      <c r="Q564" s="1491"/>
      <c r="R564" s="1491"/>
      <c r="S564" s="1491"/>
    </row>
    <row r="565" spans="1:19" ht="15.75" customHeight="1">
      <c r="A565" s="1491"/>
      <c r="B565" s="1491"/>
      <c r="C565" s="1491"/>
      <c r="D565" s="1491"/>
      <c r="E565" s="1491"/>
      <c r="F565" s="1491"/>
      <c r="G565" s="1491"/>
      <c r="H565" s="1491"/>
      <c r="I565" s="1491"/>
      <c r="J565" s="1491"/>
      <c r="K565" s="1491"/>
      <c r="L565" s="1491"/>
      <c r="M565" s="1491"/>
      <c r="N565" s="1491"/>
      <c r="O565" s="1491"/>
      <c r="P565" s="1491"/>
      <c r="Q565" s="1491"/>
      <c r="R565" s="1491"/>
      <c r="S565" s="1491"/>
    </row>
    <row r="566" spans="1:19" ht="15.75" customHeight="1">
      <c r="A566" s="1491"/>
      <c r="B566" s="1491"/>
      <c r="C566" s="1491"/>
      <c r="D566" s="1491"/>
      <c r="E566" s="1491"/>
      <c r="F566" s="1491"/>
      <c r="G566" s="1491"/>
      <c r="H566" s="1491"/>
      <c r="I566" s="1491"/>
      <c r="J566" s="1491"/>
      <c r="K566" s="1491"/>
      <c r="L566" s="1491"/>
      <c r="M566" s="1491"/>
      <c r="N566" s="1491"/>
      <c r="O566" s="1491"/>
      <c r="P566" s="1491"/>
      <c r="Q566" s="1491"/>
      <c r="R566" s="1491"/>
      <c r="S566" s="1491"/>
    </row>
    <row r="567" spans="1:19" ht="15.75" customHeight="1">
      <c r="A567" s="1491"/>
      <c r="B567" s="1491"/>
      <c r="C567" s="1491"/>
      <c r="D567" s="1491"/>
      <c r="E567" s="1491"/>
      <c r="F567" s="1491"/>
      <c r="G567" s="1491"/>
      <c r="H567" s="1491"/>
      <c r="I567" s="1491"/>
      <c r="J567" s="1491"/>
      <c r="K567" s="1491"/>
      <c r="L567" s="1491"/>
      <c r="M567" s="1491"/>
      <c r="N567" s="1491"/>
      <c r="O567" s="1491"/>
      <c r="P567" s="1491"/>
      <c r="Q567" s="1491"/>
      <c r="R567" s="1491"/>
      <c r="S567" s="1491"/>
    </row>
    <row r="568" spans="1:19" ht="15.75" customHeight="1">
      <c r="A568" s="1491"/>
      <c r="B568" s="1491"/>
      <c r="C568" s="1491"/>
      <c r="D568" s="1491"/>
      <c r="E568" s="1491"/>
      <c r="F568" s="1491"/>
      <c r="G568" s="1491"/>
      <c r="H568" s="1491"/>
      <c r="I568" s="1491"/>
      <c r="J568" s="1491"/>
      <c r="K568" s="1491"/>
      <c r="L568" s="1491"/>
      <c r="M568" s="1491"/>
      <c r="N568" s="1491"/>
      <c r="O568" s="1491"/>
      <c r="P568" s="1491"/>
      <c r="Q568" s="1491"/>
      <c r="R568" s="1491"/>
      <c r="S568" s="1491"/>
    </row>
    <row r="569" spans="1:19" ht="15.75" customHeight="1">
      <c r="A569" s="1491"/>
      <c r="B569" s="1491"/>
      <c r="C569" s="1491"/>
      <c r="D569" s="1491"/>
      <c r="E569" s="1491"/>
      <c r="F569" s="1491"/>
      <c r="G569" s="1491"/>
      <c r="H569" s="1491"/>
      <c r="I569" s="1491"/>
      <c r="J569" s="1491"/>
      <c r="K569" s="1491"/>
      <c r="L569" s="1491"/>
      <c r="M569" s="1491"/>
      <c r="N569" s="1491"/>
      <c r="O569" s="1491"/>
      <c r="P569" s="1491"/>
      <c r="Q569" s="1491"/>
      <c r="R569" s="1491"/>
      <c r="S569" s="1491"/>
    </row>
    <row r="570" spans="1:19" ht="15.75" customHeight="1">
      <c r="A570" s="1491"/>
      <c r="B570" s="1491"/>
      <c r="C570" s="1491"/>
      <c r="D570" s="1491"/>
      <c r="E570" s="1491"/>
      <c r="F570" s="1491"/>
      <c r="G570" s="1491"/>
      <c r="H570" s="1491"/>
      <c r="I570" s="1491"/>
      <c r="J570" s="1491"/>
      <c r="K570" s="1491"/>
      <c r="L570" s="1491"/>
      <c r="M570" s="1491"/>
      <c r="N570" s="1491"/>
      <c r="O570" s="1491"/>
      <c r="P570" s="1491"/>
      <c r="Q570" s="1491"/>
      <c r="R570" s="1491"/>
      <c r="S570" s="1491"/>
    </row>
    <row r="571" spans="1:19" ht="15.75" customHeight="1">
      <c r="A571" s="1491"/>
      <c r="B571" s="1491"/>
      <c r="C571" s="1491"/>
      <c r="D571" s="1491"/>
      <c r="E571" s="1491"/>
      <c r="F571" s="1491"/>
      <c r="G571" s="1491"/>
      <c r="H571" s="1491"/>
      <c r="I571" s="1491"/>
      <c r="J571" s="1491"/>
      <c r="K571" s="1491"/>
      <c r="L571" s="1491"/>
      <c r="M571" s="1491"/>
      <c r="N571" s="1491"/>
      <c r="O571" s="1491"/>
      <c r="P571" s="1491"/>
      <c r="Q571" s="1491"/>
      <c r="R571" s="1491"/>
      <c r="S571" s="1491"/>
    </row>
    <row r="572" spans="1:19" ht="15.75" customHeight="1">
      <c r="A572" s="1491"/>
      <c r="B572" s="1491"/>
      <c r="C572" s="1491"/>
      <c r="D572" s="1491"/>
      <c r="E572" s="1491"/>
      <c r="F572" s="1491"/>
      <c r="G572" s="1491"/>
      <c r="H572" s="1491"/>
      <c r="I572" s="1491"/>
      <c r="J572" s="1491"/>
      <c r="K572" s="1491"/>
      <c r="L572" s="1491"/>
      <c r="M572" s="1491"/>
      <c r="N572" s="1491"/>
      <c r="O572" s="1491"/>
      <c r="P572" s="1491"/>
      <c r="Q572" s="1491"/>
      <c r="R572" s="1491"/>
      <c r="S572" s="1491"/>
    </row>
    <row r="573" spans="1:19" ht="15.75" customHeight="1">
      <c r="A573" s="1491"/>
      <c r="B573" s="1491"/>
      <c r="C573" s="1491"/>
      <c r="D573" s="1491"/>
      <c r="E573" s="1491"/>
      <c r="F573" s="1491"/>
      <c r="G573" s="1491"/>
      <c r="H573" s="1491"/>
      <c r="I573" s="1491"/>
      <c r="J573" s="1491"/>
      <c r="K573" s="1491"/>
      <c r="L573" s="1491"/>
      <c r="M573" s="1491"/>
      <c r="N573" s="1491"/>
      <c r="O573" s="1491"/>
      <c r="P573" s="1491"/>
      <c r="Q573" s="1491"/>
      <c r="R573" s="1491"/>
      <c r="S573" s="1491"/>
    </row>
    <row r="574" spans="1:19" ht="15.75" customHeight="1">
      <c r="A574" s="1491"/>
      <c r="B574" s="1491"/>
      <c r="C574" s="1491"/>
      <c r="D574" s="1491"/>
      <c r="E574" s="1491"/>
      <c r="F574" s="1491"/>
      <c r="G574" s="1491"/>
      <c r="H574" s="1491"/>
      <c r="I574" s="1491"/>
      <c r="J574" s="1491"/>
      <c r="K574" s="1491"/>
      <c r="L574" s="1491"/>
      <c r="M574" s="1491"/>
      <c r="N574" s="1491"/>
      <c r="O574" s="1491"/>
      <c r="P574" s="1491"/>
      <c r="Q574" s="1491"/>
      <c r="R574" s="1491"/>
      <c r="S574" s="1491"/>
    </row>
    <row r="575" spans="1:19" ht="15.75" customHeight="1">
      <c r="A575" s="1491"/>
      <c r="B575" s="1491"/>
      <c r="C575" s="1491"/>
      <c r="D575" s="1491"/>
      <c r="E575" s="1491"/>
      <c r="F575" s="1491"/>
      <c r="G575" s="1491"/>
      <c r="H575" s="1491"/>
      <c r="I575" s="1491"/>
      <c r="J575" s="1491"/>
      <c r="K575" s="1491"/>
      <c r="L575" s="1491"/>
      <c r="M575" s="1491"/>
      <c r="N575" s="1491"/>
      <c r="O575" s="1491"/>
      <c r="P575" s="1491"/>
      <c r="Q575" s="1491"/>
      <c r="R575" s="1491"/>
      <c r="S575" s="1491"/>
    </row>
    <row r="576" spans="1:19" ht="15.75" customHeight="1">
      <c r="A576" s="1491"/>
      <c r="B576" s="1491"/>
      <c r="C576" s="1491"/>
      <c r="D576" s="1491"/>
      <c r="E576" s="1491"/>
      <c r="F576" s="1491"/>
      <c r="G576" s="1491"/>
      <c r="H576" s="1491"/>
      <c r="I576" s="1491"/>
      <c r="J576" s="1491"/>
      <c r="K576" s="1491"/>
      <c r="L576" s="1491"/>
      <c r="M576" s="1491"/>
      <c r="N576" s="1491"/>
      <c r="O576" s="1491"/>
      <c r="P576" s="1491"/>
      <c r="Q576" s="1491"/>
      <c r="R576" s="1491"/>
      <c r="S576" s="1491"/>
    </row>
    <row r="577" spans="1:19" ht="15.75" customHeight="1">
      <c r="A577" s="1491"/>
      <c r="B577" s="1491"/>
      <c r="C577" s="1491"/>
      <c r="D577" s="1491"/>
      <c r="E577" s="1491"/>
      <c r="F577" s="1491"/>
      <c r="G577" s="1491"/>
      <c r="H577" s="1491"/>
      <c r="I577" s="1491"/>
      <c r="J577" s="1491"/>
      <c r="K577" s="1491"/>
      <c r="L577" s="1491"/>
      <c r="M577" s="1491"/>
      <c r="N577" s="1491"/>
      <c r="O577" s="1491"/>
      <c r="P577" s="1491"/>
      <c r="Q577" s="1491"/>
      <c r="R577" s="1491"/>
      <c r="S577" s="1491"/>
    </row>
    <row r="578" spans="1:19" ht="15.75" customHeight="1">
      <c r="A578" s="1491"/>
      <c r="B578" s="1491"/>
      <c r="C578" s="1491"/>
      <c r="D578" s="1491"/>
      <c r="E578" s="1491"/>
      <c r="F578" s="1491"/>
      <c r="G578" s="1491"/>
      <c r="H578" s="1491"/>
      <c r="I578" s="1491"/>
      <c r="J578" s="1491"/>
      <c r="K578" s="1491"/>
      <c r="L578" s="1491"/>
      <c r="M578" s="1491"/>
      <c r="N578" s="1491"/>
      <c r="O578" s="1491"/>
      <c r="P578" s="1491"/>
      <c r="Q578" s="1491"/>
      <c r="R578" s="1491"/>
      <c r="S578" s="1491"/>
    </row>
    <row r="579" spans="1:19" ht="15.75" customHeight="1">
      <c r="A579" s="1491"/>
      <c r="B579" s="1491"/>
      <c r="C579" s="1491"/>
      <c r="D579" s="1491"/>
      <c r="E579" s="1491"/>
      <c r="F579" s="1491"/>
      <c r="G579" s="1491"/>
      <c r="H579" s="1491"/>
      <c r="I579" s="1491"/>
      <c r="J579" s="1491"/>
      <c r="K579" s="1491"/>
      <c r="L579" s="1491"/>
      <c r="M579" s="1491"/>
      <c r="N579" s="1491"/>
      <c r="O579" s="1491"/>
      <c r="P579" s="1491"/>
      <c r="Q579" s="1491"/>
      <c r="R579" s="1491"/>
      <c r="S579" s="1491"/>
    </row>
    <row r="580" spans="1:19" ht="15.75" customHeight="1">
      <c r="A580" s="1491"/>
      <c r="B580" s="1491"/>
      <c r="C580" s="1491"/>
      <c r="D580" s="1491"/>
      <c r="E580" s="1491"/>
      <c r="F580" s="1491"/>
      <c r="G580" s="1491"/>
      <c r="H580" s="1491"/>
      <c r="I580" s="1491"/>
      <c r="J580" s="1491"/>
      <c r="K580" s="1491"/>
      <c r="L580" s="1491"/>
      <c r="M580" s="1491"/>
      <c r="N580" s="1491"/>
      <c r="O580" s="1491"/>
      <c r="P580" s="1491"/>
      <c r="Q580" s="1491"/>
      <c r="R580" s="1491"/>
      <c r="S580" s="1491"/>
    </row>
    <row r="581" spans="1:19" ht="15.75" customHeight="1">
      <c r="A581" s="1491"/>
      <c r="B581" s="1491"/>
      <c r="C581" s="1491"/>
      <c r="D581" s="1491"/>
      <c r="E581" s="1491"/>
      <c r="F581" s="1491"/>
      <c r="G581" s="1491"/>
      <c r="H581" s="1491"/>
      <c r="I581" s="1491"/>
      <c r="J581" s="1491"/>
      <c r="K581" s="1491"/>
      <c r="L581" s="1491"/>
      <c r="M581" s="1491"/>
      <c r="N581" s="1491"/>
      <c r="O581" s="1491"/>
      <c r="P581" s="1491"/>
      <c r="Q581" s="1491"/>
      <c r="R581" s="1491"/>
      <c r="S581" s="1491"/>
    </row>
    <row r="582" spans="1:19" ht="15.75" customHeight="1">
      <c r="A582" s="1491"/>
      <c r="B582" s="1491"/>
      <c r="C582" s="1491"/>
      <c r="D582" s="1491"/>
      <c r="E582" s="1491"/>
      <c r="F582" s="1491"/>
      <c r="G582" s="1491"/>
      <c r="H582" s="1491"/>
      <c r="I582" s="1491"/>
      <c r="J582" s="1491"/>
      <c r="K582" s="1491"/>
      <c r="L582" s="1491"/>
      <c r="M582" s="1491"/>
      <c r="N582" s="1491"/>
      <c r="O582" s="1491"/>
      <c r="P582" s="1491"/>
      <c r="Q582" s="1491"/>
      <c r="R582" s="1491"/>
      <c r="S582" s="1491"/>
    </row>
    <row r="583" spans="1:19" ht="15.75" customHeight="1">
      <c r="A583" s="1491"/>
      <c r="B583" s="1491"/>
      <c r="C583" s="1491"/>
      <c r="D583" s="1491"/>
      <c r="E583" s="1491"/>
      <c r="F583" s="1491"/>
      <c r="G583" s="1491"/>
      <c r="H583" s="1491"/>
      <c r="I583" s="1491"/>
      <c r="J583" s="1491"/>
      <c r="K583" s="1491"/>
      <c r="L583" s="1491"/>
      <c r="M583" s="1491"/>
      <c r="N583" s="1491"/>
      <c r="O583" s="1491"/>
      <c r="P583" s="1491"/>
      <c r="Q583" s="1491"/>
      <c r="R583" s="1491"/>
      <c r="S583" s="1491"/>
    </row>
    <row r="584" spans="1:19" ht="15.75" customHeight="1">
      <c r="A584" s="1491"/>
      <c r="B584" s="1491"/>
      <c r="C584" s="1491"/>
      <c r="D584" s="1491"/>
      <c r="E584" s="1491"/>
      <c r="F584" s="1491"/>
      <c r="G584" s="1491"/>
      <c r="H584" s="1491"/>
      <c r="I584" s="1491"/>
      <c r="J584" s="1491"/>
      <c r="K584" s="1491"/>
      <c r="L584" s="1491"/>
      <c r="M584" s="1491"/>
      <c r="N584" s="1491"/>
      <c r="O584" s="1491"/>
      <c r="P584" s="1491"/>
      <c r="Q584" s="1491"/>
      <c r="R584" s="1491"/>
      <c r="S584" s="1491"/>
    </row>
    <row r="585" spans="1:19" ht="15.75" customHeight="1">
      <c r="A585" s="1491"/>
      <c r="B585" s="1491"/>
      <c r="C585" s="1491"/>
      <c r="D585" s="1491"/>
      <c r="E585" s="1491"/>
      <c r="F585" s="1491"/>
      <c r="G585" s="1491"/>
      <c r="H585" s="1491"/>
      <c r="I585" s="1491"/>
      <c r="J585" s="1491"/>
      <c r="K585" s="1491"/>
      <c r="L585" s="1491"/>
      <c r="M585" s="1491"/>
      <c r="N585" s="1491"/>
      <c r="O585" s="1491"/>
      <c r="P585" s="1491"/>
      <c r="Q585" s="1491"/>
      <c r="R585" s="1491"/>
      <c r="S585" s="1491"/>
    </row>
    <row r="586" spans="1:19" ht="15.75" customHeight="1">
      <c r="A586" s="1491"/>
      <c r="B586" s="1491"/>
      <c r="C586" s="1491"/>
      <c r="D586" s="1491"/>
      <c r="E586" s="1491"/>
      <c r="F586" s="1491"/>
      <c r="G586" s="1491"/>
      <c r="H586" s="1491"/>
      <c r="I586" s="1491"/>
      <c r="J586" s="1491"/>
      <c r="K586" s="1491"/>
      <c r="L586" s="1491"/>
      <c r="M586" s="1491"/>
      <c r="N586" s="1491"/>
      <c r="O586" s="1491"/>
      <c r="P586" s="1491"/>
      <c r="Q586" s="1491"/>
      <c r="R586" s="1491"/>
      <c r="S586" s="1491"/>
    </row>
    <row r="587" spans="1:19" ht="15.75" customHeight="1">
      <c r="A587" s="1491"/>
      <c r="B587" s="1491"/>
      <c r="C587" s="1491"/>
      <c r="D587" s="1491"/>
      <c r="E587" s="1491"/>
      <c r="F587" s="1491"/>
      <c r="G587" s="1491"/>
      <c r="H587" s="1491"/>
      <c r="I587" s="1491"/>
      <c r="J587" s="1491"/>
      <c r="K587" s="1491"/>
      <c r="L587" s="1491"/>
      <c r="M587" s="1491"/>
      <c r="N587" s="1491"/>
      <c r="O587" s="1491"/>
      <c r="P587" s="1491"/>
      <c r="Q587" s="1491"/>
      <c r="R587" s="1491"/>
      <c r="S587" s="1491"/>
    </row>
    <row r="588" spans="1:19" ht="15.75" customHeight="1">
      <c r="A588" s="1491"/>
      <c r="B588" s="1491"/>
      <c r="C588" s="1491"/>
      <c r="D588" s="1491"/>
      <c r="E588" s="1491"/>
      <c r="F588" s="1491"/>
      <c r="G588" s="1491"/>
      <c r="H588" s="1491"/>
      <c r="I588" s="1491"/>
      <c r="J588" s="1491"/>
      <c r="K588" s="1491"/>
      <c r="L588" s="1491"/>
      <c r="M588" s="1491"/>
      <c r="N588" s="1491"/>
      <c r="O588" s="1491"/>
      <c r="P588" s="1491"/>
      <c r="Q588" s="1491"/>
      <c r="R588" s="1491"/>
      <c r="S588" s="1491"/>
    </row>
    <row r="589" spans="1:19" ht="15.75" customHeight="1">
      <c r="A589" s="1491"/>
      <c r="B589" s="1491"/>
      <c r="C589" s="1491"/>
      <c r="D589" s="1491"/>
      <c r="E589" s="1491"/>
      <c r="F589" s="1491"/>
      <c r="G589" s="1491"/>
      <c r="H589" s="1491"/>
      <c r="I589" s="1491"/>
      <c r="J589" s="1491"/>
      <c r="K589" s="1491"/>
      <c r="L589" s="1491"/>
      <c r="M589" s="1491"/>
      <c r="N589" s="1491"/>
      <c r="O589" s="1491"/>
      <c r="P589" s="1491"/>
      <c r="Q589" s="1491"/>
      <c r="R589" s="1491"/>
      <c r="S589" s="1491"/>
    </row>
    <row r="590" spans="1:19" ht="15.75" customHeight="1">
      <c r="A590" s="1491"/>
      <c r="B590" s="1491"/>
      <c r="C590" s="1491"/>
      <c r="D590" s="1491"/>
      <c r="E590" s="1491"/>
      <c r="F590" s="1491"/>
      <c r="G590" s="1491"/>
      <c r="H590" s="1491"/>
      <c r="I590" s="1491"/>
      <c r="J590" s="1491"/>
      <c r="K590" s="1491"/>
      <c r="L590" s="1491"/>
      <c r="M590" s="1491"/>
      <c r="N590" s="1491"/>
      <c r="O590" s="1491"/>
      <c r="P590" s="1491"/>
      <c r="Q590" s="1491"/>
      <c r="R590" s="1491"/>
      <c r="S590" s="1491"/>
    </row>
    <row r="591" spans="1:19" ht="15.75" customHeight="1">
      <c r="A591" s="1491"/>
      <c r="B591" s="1491"/>
      <c r="C591" s="1491"/>
      <c r="D591" s="1491"/>
      <c r="E591" s="1491"/>
      <c r="F591" s="1491"/>
      <c r="G591" s="1491"/>
      <c r="H591" s="1491"/>
      <c r="I591" s="1491"/>
      <c r="J591" s="1491"/>
      <c r="K591" s="1491"/>
      <c r="L591" s="1491"/>
      <c r="M591" s="1491"/>
      <c r="N591" s="1491"/>
      <c r="O591" s="1491"/>
      <c r="P591" s="1491"/>
      <c r="Q591" s="1491"/>
      <c r="R591" s="1491"/>
      <c r="S591" s="1491"/>
    </row>
    <row r="592" spans="1:19" ht="15.75" customHeight="1">
      <c r="A592" s="1491"/>
      <c r="B592" s="1491"/>
      <c r="C592" s="1491"/>
      <c r="D592" s="1491"/>
      <c r="E592" s="1491"/>
      <c r="F592" s="1491"/>
      <c r="G592" s="1491"/>
      <c r="H592" s="1491"/>
      <c r="I592" s="1491"/>
      <c r="J592" s="1491"/>
      <c r="K592" s="1491"/>
      <c r="L592" s="1491"/>
      <c r="M592" s="1491"/>
      <c r="N592" s="1491"/>
      <c r="O592" s="1491"/>
      <c r="P592" s="1491"/>
      <c r="Q592" s="1491"/>
      <c r="R592" s="1491"/>
      <c r="S592" s="1491"/>
    </row>
    <row r="593" spans="1:19" ht="15.75" customHeight="1">
      <c r="A593" s="1491"/>
      <c r="B593" s="1491"/>
      <c r="C593" s="1491"/>
      <c r="D593" s="1491"/>
      <c r="E593" s="1491"/>
      <c r="F593" s="1491"/>
      <c r="G593" s="1491"/>
      <c r="H593" s="1491"/>
      <c r="I593" s="1491"/>
      <c r="J593" s="1491"/>
      <c r="K593" s="1491"/>
      <c r="L593" s="1491"/>
      <c r="M593" s="1491"/>
      <c r="N593" s="1491"/>
      <c r="O593" s="1491"/>
      <c r="P593" s="1491"/>
      <c r="Q593" s="1491"/>
      <c r="R593" s="1491"/>
      <c r="S593" s="1491"/>
    </row>
    <row r="594" spans="1:19" ht="15.75" customHeight="1">
      <c r="A594" s="1491"/>
      <c r="B594" s="1491"/>
      <c r="C594" s="1491"/>
      <c r="D594" s="1491"/>
      <c r="E594" s="1491"/>
      <c r="F594" s="1491"/>
      <c r="G594" s="1491"/>
      <c r="H594" s="1491"/>
      <c r="I594" s="1491"/>
      <c r="J594" s="1491"/>
      <c r="K594" s="1491"/>
      <c r="L594" s="1491"/>
      <c r="M594" s="1491"/>
      <c r="N594" s="1491"/>
      <c r="O594" s="1491"/>
      <c r="P594" s="1491"/>
      <c r="Q594" s="1491"/>
      <c r="R594" s="1491"/>
      <c r="S594" s="1491"/>
    </row>
    <row r="595" spans="1:19" ht="15.75" customHeight="1">
      <c r="A595" s="1491"/>
      <c r="B595" s="1491"/>
      <c r="C595" s="1491"/>
      <c r="D595" s="1491"/>
      <c r="E595" s="1491"/>
      <c r="F595" s="1491"/>
      <c r="G595" s="1491"/>
      <c r="H595" s="1491"/>
      <c r="I595" s="1491"/>
      <c r="J595" s="1491"/>
      <c r="K595" s="1491"/>
      <c r="L595" s="1491"/>
      <c r="M595" s="1491"/>
      <c r="N595" s="1491"/>
      <c r="O595" s="1491"/>
      <c r="P595" s="1491"/>
      <c r="Q595" s="1491"/>
      <c r="R595" s="1491"/>
      <c r="S595" s="1491"/>
    </row>
    <row r="596" spans="1:19" ht="15.75" customHeight="1">
      <c r="A596" s="1491"/>
      <c r="B596" s="1491"/>
      <c r="C596" s="1491"/>
      <c r="D596" s="1491"/>
      <c r="E596" s="1491"/>
      <c r="F596" s="1491"/>
      <c r="G596" s="1491"/>
      <c r="H596" s="1491"/>
      <c r="I596" s="1491"/>
      <c r="J596" s="1491"/>
      <c r="K596" s="1491"/>
      <c r="L596" s="1491"/>
      <c r="M596" s="1491"/>
      <c r="N596" s="1491"/>
      <c r="O596" s="1491"/>
      <c r="P596" s="1491"/>
      <c r="Q596" s="1491"/>
      <c r="R596" s="1491"/>
      <c r="S596" s="1491"/>
    </row>
    <row r="597" spans="1:19" ht="15.75" customHeight="1">
      <c r="A597" s="1491"/>
      <c r="B597" s="1491"/>
      <c r="C597" s="1491"/>
      <c r="D597" s="1491"/>
      <c r="E597" s="1491"/>
      <c r="F597" s="1491"/>
      <c r="G597" s="1491"/>
      <c r="H597" s="1491"/>
      <c r="I597" s="1491"/>
      <c r="J597" s="1491"/>
      <c r="K597" s="1491"/>
      <c r="L597" s="1491"/>
      <c r="M597" s="1491"/>
      <c r="N597" s="1491"/>
      <c r="O597" s="1491"/>
      <c r="P597" s="1491"/>
      <c r="Q597" s="1491"/>
      <c r="R597" s="1491"/>
      <c r="S597" s="1491"/>
    </row>
    <row r="598" spans="1:19" ht="15.75" customHeight="1">
      <c r="A598" s="1491"/>
      <c r="B598" s="1491"/>
      <c r="C598" s="1491"/>
      <c r="D598" s="1491"/>
      <c r="E598" s="1491"/>
      <c r="F598" s="1491"/>
      <c r="G598" s="1491"/>
      <c r="H598" s="1491"/>
      <c r="I598" s="1491"/>
      <c r="J598" s="1491"/>
      <c r="K598" s="1491"/>
      <c r="L598" s="1491"/>
      <c r="M598" s="1491"/>
      <c r="N598" s="1491"/>
      <c r="O598" s="1491"/>
      <c r="P598" s="1491"/>
      <c r="Q598" s="1491"/>
      <c r="R598" s="1491"/>
      <c r="S598" s="1491"/>
    </row>
    <row r="599" spans="1:19" ht="15.75" customHeight="1">
      <c r="A599" s="1491"/>
      <c r="B599" s="1491"/>
      <c r="C599" s="1491"/>
      <c r="D599" s="1491"/>
      <c r="E599" s="1491"/>
      <c r="F599" s="1491"/>
      <c r="G599" s="1491"/>
      <c r="H599" s="1491"/>
      <c r="I599" s="1491"/>
      <c r="J599" s="1491"/>
      <c r="K599" s="1491"/>
      <c r="L599" s="1491"/>
      <c r="M599" s="1491"/>
      <c r="N599" s="1491"/>
      <c r="O599" s="1491"/>
      <c r="P599" s="1491"/>
      <c r="Q599" s="1491"/>
      <c r="R599" s="1491"/>
      <c r="S599" s="1491"/>
    </row>
    <row r="600" spans="1:19" ht="15.75" customHeight="1">
      <c r="A600" s="1491"/>
      <c r="B600" s="1491"/>
      <c r="C600" s="1491"/>
      <c r="D600" s="1491"/>
      <c r="E600" s="1491"/>
      <c r="F600" s="1491"/>
      <c r="G600" s="1491"/>
      <c r="H600" s="1491"/>
      <c r="I600" s="1491"/>
      <c r="J600" s="1491"/>
      <c r="K600" s="1491"/>
      <c r="L600" s="1491"/>
      <c r="M600" s="1491"/>
      <c r="N600" s="1491"/>
      <c r="O600" s="1491"/>
      <c r="P600" s="1491"/>
      <c r="Q600" s="1491"/>
      <c r="R600" s="1491"/>
      <c r="S600" s="1491"/>
    </row>
    <row r="601" spans="1:19" ht="15.75" customHeight="1">
      <c r="A601" s="1491"/>
      <c r="B601" s="1491"/>
      <c r="C601" s="1491"/>
      <c r="D601" s="1491"/>
      <c r="E601" s="1491"/>
      <c r="F601" s="1491"/>
      <c r="G601" s="1491"/>
      <c r="H601" s="1491"/>
      <c r="I601" s="1491"/>
      <c r="J601" s="1491"/>
      <c r="K601" s="1491"/>
      <c r="L601" s="1491"/>
      <c r="M601" s="1491"/>
      <c r="N601" s="1491"/>
      <c r="O601" s="1491"/>
      <c r="P601" s="1491"/>
      <c r="Q601" s="1491"/>
      <c r="R601" s="1491"/>
      <c r="S601" s="1491"/>
    </row>
    <row r="602" spans="1:19" ht="15.75" customHeight="1">
      <c r="A602" s="1491"/>
      <c r="B602" s="1491"/>
      <c r="C602" s="1491"/>
      <c r="D602" s="1491"/>
      <c r="E602" s="1491"/>
      <c r="F602" s="1491"/>
      <c r="G602" s="1491"/>
      <c r="H602" s="1491"/>
      <c r="I602" s="1491"/>
      <c r="J602" s="1491"/>
      <c r="K602" s="1491"/>
      <c r="L602" s="1491"/>
      <c r="M602" s="1491"/>
      <c r="N602" s="1491"/>
      <c r="O602" s="1491"/>
      <c r="P602" s="1491"/>
      <c r="Q602" s="1491"/>
      <c r="R602" s="1491"/>
      <c r="S602" s="1491"/>
    </row>
    <row r="603" spans="1:19" ht="15.75" customHeight="1">
      <c r="A603" s="1491"/>
      <c r="B603" s="1491"/>
      <c r="C603" s="1491"/>
      <c r="D603" s="1491"/>
      <c r="E603" s="1491"/>
      <c r="F603" s="1491"/>
      <c r="G603" s="1491"/>
      <c r="H603" s="1491"/>
      <c r="I603" s="1491"/>
      <c r="J603" s="1491"/>
      <c r="K603" s="1491"/>
      <c r="L603" s="1491"/>
      <c r="M603" s="1491"/>
      <c r="N603" s="1491"/>
      <c r="O603" s="1491"/>
      <c r="P603" s="1491"/>
      <c r="Q603" s="1491"/>
      <c r="R603" s="1491"/>
      <c r="S603" s="1491"/>
    </row>
    <row r="604" spans="1:19" ht="15.75" customHeight="1">
      <c r="A604" s="1491"/>
      <c r="B604" s="1491"/>
      <c r="C604" s="1491"/>
      <c r="D604" s="1491"/>
      <c r="E604" s="1491"/>
      <c r="F604" s="1491"/>
      <c r="G604" s="1491"/>
      <c r="H604" s="1491"/>
      <c r="I604" s="1491"/>
      <c r="J604" s="1491"/>
      <c r="K604" s="1491"/>
      <c r="L604" s="1491"/>
      <c r="M604" s="1491"/>
      <c r="N604" s="1491"/>
      <c r="O604" s="1491"/>
      <c r="P604" s="1491"/>
      <c r="Q604" s="1491"/>
      <c r="R604" s="1491"/>
      <c r="S604" s="1491"/>
    </row>
    <row r="605" spans="1:19" ht="15.75" customHeight="1">
      <c r="A605" s="1491"/>
      <c r="B605" s="1491"/>
      <c r="C605" s="1491"/>
      <c r="D605" s="1491"/>
      <c r="E605" s="1491"/>
      <c r="F605" s="1491"/>
      <c r="G605" s="1491"/>
      <c r="H605" s="1491"/>
      <c r="I605" s="1491"/>
      <c r="J605" s="1491"/>
      <c r="K605" s="1491"/>
      <c r="L605" s="1491"/>
      <c r="M605" s="1491"/>
      <c r="N605" s="1491"/>
      <c r="O605" s="1491"/>
      <c r="P605" s="1491"/>
      <c r="Q605" s="1491"/>
      <c r="R605" s="1491"/>
      <c r="S605" s="1491"/>
    </row>
    <row r="606" spans="1:19" ht="15.75" customHeight="1">
      <c r="A606" s="1491"/>
      <c r="B606" s="1491"/>
      <c r="C606" s="1491"/>
      <c r="D606" s="1491"/>
      <c r="E606" s="1491"/>
      <c r="F606" s="1491"/>
      <c r="G606" s="1491"/>
      <c r="H606" s="1491"/>
      <c r="I606" s="1491"/>
      <c r="J606" s="1491"/>
      <c r="K606" s="1491"/>
      <c r="L606" s="1491"/>
      <c r="M606" s="1491"/>
      <c r="N606" s="1491"/>
      <c r="O606" s="1491"/>
      <c r="P606" s="1491"/>
      <c r="Q606" s="1491"/>
      <c r="R606" s="1491"/>
      <c r="S606" s="1491"/>
    </row>
    <row r="607" spans="1:19" ht="15.75" customHeight="1">
      <c r="A607" s="1491"/>
      <c r="B607" s="1491"/>
      <c r="C607" s="1491"/>
      <c r="D607" s="1491"/>
      <c r="E607" s="1491"/>
      <c r="F607" s="1491"/>
      <c r="G607" s="1491"/>
      <c r="H607" s="1491"/>
      <c r="I607" s="1491"/>
      <c r="J607" s="1491"/>
      <c r="K607" s="1491"/>
      <c r="L607" s="1491"/>
      <c r="M607" s="1491"/>
      <c r="N607" s="1491"/>
      <c r="O607" s="1491"/>
      <c r="P607" s="1491"/>
      <c r="Q607" s="1491"/>
      <c r="R607" s="1491"/>
      <c r="S607" s="1491"/>
    </row>
    <row r="608" spans="1:19" ht="15.75" customHeight="1">
      <c r="A608" s="1491"/>
      <c r="B608" s="1491"/>
      <c r="C608" s="1491"/>
      <c r="D608" s="1491"/>
      <c r="E608" s="1491"/>
      <c r="F608" s="1491"/>
      <c r="G608" s="1491"/>
      <c r="H608" s="1491"/>
      <c r="I608" s="1491"/>
      <c r="J608" s="1491"/>
      <c r="K608" s="1491"/>
      <c r="L608" s="1491"/>
      <c r="M608" s="1491"/>
      <c r="N608" s="1491"/>
      <c r="O608" s="1491"/>
      <c r="P608" s="1491"/>
      <c r="Q608" s="1491"/>
      <c r="R608" s="1491"/>
      <c r="S608" s="1491"/>
    </row>
    <row r="609" spans="1:19" ht="15.75" customHeight="1">
      <c r="A609" s="1491"/>
      <c r="B609" s="1491"/>
      <c r="C609" s="1491"/>
      <c r="D609" s="1491"/>
      <c r="E609" s="1491"/>
      <c r="F609" s="1491"/>
      <c r="G609" s="1491"/>
      <c r="H609" s="1491"/>
      <c r="I609" s="1491"/>
      <c r="J609" s="1491"/>
      <c r="K609" s="1491"/>
      <c r="L609" s="1491"/>
      <c r="M609" s="1491"/>
      <c r="N609" s="1491"/>
      <c r="O609" s="1491"/>
      <c r="P609" s="1491"/>
      <c r="Q609" s="1491"/>
      <c r="R609" s="1491"/>
      <c r="S609" s="1491"/>
    </row>
    <row r="610" spans="1:19" ht="15.75" customHeight="1">
      <c r="A610" s="1491"/>
      <c r="B610" s="1491"/>
      <c r="C610" s="1491"/>
      <c r="D610" s="1491"/>
      <c r="E610" s="1491"/>
      <c r="F610" s="1491"/>
      <c r="G610" s="1491"/>
      <c r="H610" s="1491"/>
      <c r="I610" s="1491"/>
      <c r="J610" s="1491"/>
      <c r="K610" s="1491"/>
      <c r="L610" s="1491"/>
      <c r="M610" s="1491"/>
      <c r="N610" s="1491"/>
      <c r="O610" s="1491"/>
      <c r="P610" s="1491"/>
      <c r="Q610" s="1491"/>
      <c r="R610" s="1491"/>
      <c r="S610" s="1491"/>
    </row>
    <row r="611" spans="1:19" ht="15.75" customHeight="1">
      <c r="A611" s="1491"/>
      <c r="B611" s="1491"/>
      <c r="C611" s="1491"/>
      <c r="D611" s="1491"/>
      <c r="E611" s="1491"/>
      <c r="F611" s="1491"/>
      <c r="G611" s="1491"/>
      <c r="H611" s="1491"/>
      <c r="I611" s="1491"/>
      <c r="J611" s="1491"/>
      <c r="K611" s="1491"/>
      <c r="L611" s="1491"/>
      <c r="M611" s="1491"/>
      <c r="N611" s="1491"/>
      <c r="O611" s="1491"/>
      <c r="P611" s="1491"/>
      <c r="Q611" s="1491"/>
      <c r="R611" s="1491"/>
      <c r="S611" s="1491"/>
    </row>
    <row r="612" spans="1:19" ht="15.75" customHeight="1">
      <c r="A612" s="1491"/>
      <c r="B612" s="1491"/>
      <c r="C612" s="1491"/>
      <c r="D612" s="1491"/>
      <c r="E612" s="1491"/>
      <c r="F612" s="1491"/>
      <c r="G612" s="1491"/>
      <c r="H612" s="1491"/>
      <c r="I612" s="1491"/>
      <c r="J612" s="1491"/>
      <c r="K612" s="1491"/>
      <c r="L612" s="1491"/>
      <c r="M612" s="1491"/>
      <c r="N612" s="1491"/>
      <c r="O612" s="1491"/>
      <c r="P612" s="1491"/>
      <c r="Q612" s="1491"/>
      <c r="R612" s="1491"/>
      <c r="S612" s="1491"/>
    </row>
    <row r="613" spans="1:19" ht="15.75" customHeight="1">
      <c r="A613" s="1491"/>
      <c r="B613" s="1491"/>
      <c r="C613" s="1491"/>
      <c r="D613" s="1491"/>
      <c r="E613" s="1491"/>
      <c r="F613" s="1491"/>
      <c r="G613" s="1491"/>
      <c r="H613" s="1491"/>
      <c r="I613" s="1491"/>
      <c r="J613" s="1491"/>
      <c r="K613" s="1491"/>
      <c r="L613" s="1491"/>
      <c r="M613" s="1491"/>
      <c r="N613" s="1491"/>
      <c r="O613" s="1491"/>
      <c r="P613" s="1491"/>
      <c r="Q613" s="1491"/>
      <c r="R613" s="1491"/>
      <c r="S613" s="1491"/>
    </row>
    <row r="614" spans="1:19" ht="15.75" customHeight="1">
      <c r="A614" s="1491"/>
      <c r="B614" s="1491"/>
      <c r="C614" s="1491"/>
      <c r="D614" s="1491"/>
      <c r="E614" s="1491"/>
      <c r="F614" s="1491"/>
      <c r="G614" s="1491"/>
      <c r="H614" s="1491"/>
      <c r="I614" s="1491"/>
      <c r="J614" s="1491"/>
      <c r="K614" s="1491"/>
      <c r="L614" s="1491"/>
      <c r="M614" s="1491"/>
      <c r="N614" s="1491"/>
      <c r="O614" s="1491"/>
      <c r="P614" s="1491"/>
      <c r="Q614" s="1491"/>
      <c r="R614" s="1491"/>
      <c r="S614" s="1491"/>
    </row>
    <row r="615" spans="1:19" ht="15.75" customHeight="1">
      <c r="A615" s="1491"/>
      <c r="B615" s="1491"/>
      <c r="C615" s="1491"/>
      <c r="D615" s="1491"/>
      <c r="E615" s="1491"/>
      <c r="F615" s="1491"/>
      <c r="G615" s="1491"/>
      <c r="H615" s="1491"/>
      <c r="I615" s="1491"/>
      <c r="J615" s="1491"/>
      <c r="K615" s="1491"/>
      <c r="L615" s="1491"/>
      <c r="M615" s="1491"/>
      <c r="N615" s="1491"/>
      <c r="O615" s="1491"/>
      <c r="P615" s="1491"/>
      <c r="Q615" s="1491"/>
      <c r="R615" s="1491"/>
      <c r="S615" s="1491"/>
    </row>
    <row r="616" spans="1:19" ht="15.75" customHeight="1">
      <c r="A616" s="1491"/>
      <c r="B616" s="1491"/>
      <c r="C616" s="1491"/>
      <c r="D616" s="1491"/>
      <c r="E616" s="1491"/>
      <c r="F616" s="1491"/>
      <c r="G616" s="1491"/>
      <c r="H616" s="1491"/>
      <c r="I616" s="1491"/>
      <c r="J616" s="1491"/>
      <c r="K616" s="1491"/>
      <c r="L616" s="1491"/>
      <c r="M616" s="1491"/>
      <c r="N616" s="1491"/>
      <c r="O616" s="1491"/>
      <c r="P616" s="1491"/>
      <c r="Q616" s="1491"/>
      <c r="R616" s="1491"/>
      <c r="S616" s="1491"/>
    </row>
    <row r="617" spans="1:19" ht="15.75" customHeight="1">
      <c r="A617" s="1491"/>
      <c r="B617" s="1491"/>
      <c r="C617" s="1491"/>
      <c r="D617" s="1491"/>
      <c r="E617" s="1491"/>
      <c r="F617" s="1491"/>
      <c r="G617" s="1491"/>
      <c r="H617" s="1491"/>
      <c r="I617" s="1491"/>
      <c r="J617" s="1491"/>
      <c r="K617" s="1491"/>
      <c r="L617" s="1491"/>
      <c r="M617" s="1491"/>
      <c r="N617" s="1491"/>
      <c r="O617" s="1491"/>
      <c r="P617" s="1491"/>
      <c r="Q617" s="1491"/>
      <c r="R617" s="1491"/>
      <c r="S617" s="1491"/>
    </row>
    <row r="618" spans="1:19" ht="15.75" customHeight="1">
      <c r="A618" s="1491"/>
      <c r="B618" s="1491"/>
      <c r="C618" s="1491"/>
      <c r="D618" s="1491"/>
      <c r="E618" s="1491"/>
      <c r="F618" s="1491"/>
      <c r="G618" s="1491"/>
      <c r="H618" s="1491"/>
      <c r="I618" s="1491"/>
      <c r="J618" s="1491"/>
      <c r="K618" s="1491"/>
      <c r="L618" s="1491"/>
      <c r="M618" s="1491"/>
      <c r="N618" s="1491"/>
      <c r="O618" s="1491"/>
      <c r="P618" s="1491"/>
      <c r="Q618" s="1491"/>
      <c r="R618" s="1491"/>
      <c r="S618" s="1491"/>
    </row>
    <row r="619" spans="1:19" ht="15.75" customHeight="1">
      <c r="A619" s="1491"/>
      <c r="B619" s="1491"/>
      <c r="C619" s="1491"/>
      <c r="D619" s="1491"/>
      <c r="E619" s="1491"/>
      <c r="F619" s="1491"/>
      <c r="G619" s="1491"/>
      <c r="H619" s="1491"/>
      <c r="I619" s="1491"/>
      <c r="J619" s="1491"/>
      <c r="K619" s="1491"/>
      <c r="L619" s="1491"/>
      <c r="M619" s="1491"/>
      <c r="N619" s="1491"/>
      <c r="O619" s="1491"/>
      <c r="P619" s="1491"/>
      <c r="Q619" s="1491"/>
      <c r="R619" s="1491"/>
      <c r="S619" s="1491"/>
    </row>
    <row r="620" spans="1:19" ht="15.75" customHeight="1">
      <c r="A620" s="1491"/>
      <c r="B620" s="1491"/>
      <c r="C620" s="1491"/>
      <c r="D620" s="1491"/>
      <c r="E620" s="1491"/>
      <c r="F620" s="1491"/>
      <c r="G620" s="1491"/>
      <c r="H620" s="1491"/>
      <c r="I620" s="1491"/>
      <c r="J620" s="1491"/>
      <c r="K620" s="1491"/>
      <c r="L620" s="1491"/>
      <c r="M620" s="1491"/>
      <c r="N620" s="1491"/>
      <c r="O620" s="1491"/>
      <c r="P620" s="1491"/>
      <c r="Q620" s="1491"/>
      <c r="R620" s="1491"/>
      <c r="S620" s="1491"/>
    </row>
    <row r="621" spans="1:19" ht="15.75" customHeight="1">
      <c r="A621" s="1491"/>
      <c r="B621" s="1491"/>
      <c r="C621" s="1491"/>
      <c r="D621" s="1491"/>
      <c r="E621" s="1491"/>
      <c r="F621" s="1491"/>
      <c r="G621" s="1491"/>
      <c r="H621" s="1491"/>
      <c r="I621" s="1491"/>
      <c r="J621" s="1491"/>
      <c r="K621" s="1491"/>
      <c r="L621" s="1491"/>
      <c r="M621" s="1491"/>
      <c r="N621" s="1491"/>
      <c r="O621" s="1491"/>
      <c r="P621" s="1491"/>
      <c r="Q621" s="1491"/>
      <c r="R621" s="1491"/>
      <c r="S621" s="1491"/>
    </row>
    <row r="622" spans="1:19" ht="15.75" customHeight="1">
      <c r="A622" s="1491"/>
      <c r="B622" s="1491"/>
      <c r="C622" s="1491"/>
      <c r="D622" s="1491"/>
      <c r="E622" s="1491"/>
      <c r="F622" s="1491"/>
      <c r="G622" s="1491"/>
      <c r="H622" s="1491"/>
      <c r="I622" s="1491"/>
      <c r="J622" s="1491"/>
      <c r="K622" s="1491"/>
      <c r="L622" s="1491"/>
      <c r="M622" s="1491"/>
      <c r="N622" s="1491"/>
      <c r="O622" s="1491"/>
      <c r="P622" s="1491"/>
      <c r="Q622" s="1491"/>
      <c r="R622" s="1491"/>
      <c r="S622" s="1491"/>
    </row>
    <row r="623" spans="1:19" ht="15.75" customHeight="1">
      <c r="A623" s="1491"/>
      <c r="B623" s="1491"/>
      <c r="C623" s="1491"/>
      <c r="D623" s="1491"/>
      <c r="E623" s="1491"/>
      <c r="F623" s="1491"/>
      <c r="G623" s="1491"/>
      <c r="H623" s="1491"/>
      <c r="I623" s="1491"/>
      <c r="J623" s="1491"/>
      <c r="K623" s="1491"/>
      <c r="L623" s="1491"/>
      <c r="M623" s="1491"/>
      <c r="N623" s="1491"/>
      <c r="O623" s="1491"/>
      <c r="P623" s="1491"/>
      <c r="Q623" s="1491"/>
      <c r="R623" s="1491"/>
      <c r="S623" s="1491"/>
    </row>
    <row r="624" spans="1:19" ht="15.75" customHeight="1">
      <c r="A624" s="1491"/>
      <c r="B624" s="1491"/>
      <c r="C624" s="1491"/>
      <c r="D624" s="1491"/>
      <c r="E624" s="1491"/>
      <c r="F624" s="1491"/>
      <c r="G624" s="1491"/>
      <c r="H624" s="1491"/>
      <c r="I624" s="1491"/>
      <c r="J624" s="1491"/>
      <c r="K624" s="1491"/>
      <c r="L624" s="1491"/>
      <c r="M624" s="1491"/>
      <c r="N624" s="1491"/>
      <c r="O624" s="1491"/>
      <c r="P624" s="1491"/>
      <c r="Q624" s="1491"/>
      <c r="R624" s="1491"/>
      <c r="S624" s="1491"/>
    </row>
    <row r="625" spans="1:19" ht="15.75" customHeight="1">
      <c r="A625" s="1491"/>
      <c r="B625" s="1491"/>
      <c r="C625" s="1491"/>
      <c r="D625" s="1491"/>
      <c r="E625" s="1491"/>
      <c r="F625" s="1491"/>
      <c r="G625" s="1491"/>
      <c r="H625" s="1491"/>
      <c r="I625" s="1491"/>
      <c r="J625" s="1491"/>
      <c r="K625" s="1491"/>
      <c r="L625" s="1491"/>
      <c r="M625" s="1491"/>
      <c r="N625" s="1491"/>
      <c r="O625" s="1491"/>
      <c r="P625" s="1491"/>
      <c r="Q625" s="1491"/>
      <c r="R625" s="1491"/>
      <c r="S625" s="1491"/>
    </row>
    <row r="626" spans="1:19" ht="15.75" customHeight="1">
      <c r="A626" s="1491"/>
      <c r="B626" s="1491"/>
      <c r="C626" s="1491"/>
      <c r="D626" s="1491"/>
      <c r="E626" s="1491"/>
      <c r="F626" s="1491"/>
      <c r="G626" s="1491"/>
      <c r="H626" s="1491"/>
      <c r="I626" s="1491"/>
      <c r="J626" s="1491"/>
      <c r="K626" s="1491"/>
      <c r="L626" s="1491"/>
      <c r="M626" s="1491"/>
      <c r="N626" s="1491"/>
      <c r="O626" s="1491"/>
      <c r="P626" s="1491"/>
      <c r="Q626" s="1491"/>
      <c r="R626" s="1491"/>
      <c r="S626" s="1491"/>
    </row>
    <row r="627" spans="1:19" ht="15.75" customHeight="1">
      <c r="A627" s="1491"/>
      <c r="B627" s="1491"/>
      <c r="C627" s="1491"/>
      <c r="D627" s="1491"/>
      <c r="E627" s="1491"/>
      <c r="F627" s="1491"/>
      <c r="G627" s="1491"/>
      <c r="H627" s="1491"/>
      <c r="I627" s="1491"/>
      <c r="J627" s="1491"/>
      <c r="K627" s="1491"/>
      <c r="L627" s="1491"/>
      <c r="M627" s="1491"/>
      <c r="N627" s="1491"/>
      <c r="O627" s="1491"/>
      <c r="P627" s="1491"/>
      <c r="Q627" s="1491"/>
      <c r="R627" s="1491"/>
      <c r="S627" s="1491"/>
    </row>
    <row r="628" spans="1:19" ht="15.75" customHeight="1">
      <c r="A628" s="1491"/>
      <c r="B628" s="1491"/>
      <c r="C628" s="1491"/>
      <c r="D628" s="1491"/>
      <c r="E628" s="1491"/>
      <c r="F628" s="1491"/>
      <c r="G628" s="1491"/>
      <c r="H628" s="1491"/>
      <c r="I628" s="1491"/>
      <c r="J628" s="1491"/>
      <c r="K628" s="1491"/>
      <c r="L628" s="1491"/>
      <c r="M628" s="1491"/>
      <c r="N628" s="1491"/>
      <c r="O628" s="1491"/>
      <c r="P628" s="1491"/>
      <c r="Q628" s="1491"/>
      <c r="R628" s="1491"/>
      <c r="S628" s="1491"/>
    </row>
    <row r="629" spans="1:19" ht="15.75" customHeight="1">
      <c r="A629" s="1491"/>
      <c r="B629" s="1491"/>
      <c r="C629" s="1491"/>
      <c r="D629" s="1491"/>
      <c r="E629" s="1491"/>
      <c r="F629" s="1491"/>
      <c r="G629" s="1491"/>
      <c r="H629" s="1491"/>
      <c r="I629" s="1491"/>
      <c r="J629" s="1491"/>
      <c r="K629" s="1491"/>
      <c r="L629" s="1491"/>
      <c r="M629" s="1491"/>
      <c r="N629" s="1491"/>
      <c r="O629" s="1491"/>
      <c r="P629" s="1491"/>
      <c r="Q629" s="1491"/>
      <c r="R629" s="1491"/>
      <c r="S629" s="1491"/>
    </row>
    <row r="630" spans="1:19" ht="15.75" customHeight="1">
      <c r="A630" s="1491"/>
      <c r="B630" s="1491"/>
      <c r="C630" s="1491"/>
      <c r="D630" s="1491"/>
      <c r="E630" s="1491"/>
      <c r="F630" s="1491"/>
      <c r="G630" s="1491"/>
      <c r="H630" s="1491"/>
      <c r="I630" s="1491"/>
      <c r="J630" s="1491"/>
      <c r="K630" s="1491"/>
      <c r="L630" s="1491"/>
      <c r="M630" s="1491"/>
      <c r="N630" s="1491"/>
      <c r="O630" s="1491"/>
      <c r="P630" s="1491"/>
      <c r="Q630" s="1491"/>
      <c r="R630" s="1491"/>
      <c r="S630" s="1491"/>
    </row>
    <row r="631" spans="1:19" ht="15.75" customHeight="1">
      <c r="A631" s="1491"/>
      <c r="B631" s="1491"/>
      <c r="C631" s="1491"/>
      <c r="D631" s="1491"/>
      <c r="E631" s="1491"/>
      <c r="F631" s="1491"/>
      <c r="G631" s="1491"/>
      <c r="H631" s="1491"/>
      <c r="I631" s="1491"/>
      <c r="J631" s="1491"/>
      <c r="K631" s="1491"/>
      <c r="L631" s="1491"/>
      <c r="M631" s="1491"/>
      <c r="N631" s="1491"/>
      <c r="O631" s="1491"/>
      <c r="P631" s="1491"/>
      <c r="Q631" s="1491"/>
      <c r="R631" s="1491"/>
      <c r="S631" s="1491"/>
    </row>
    <row r="632" spans="1:19" ht="15.75" customHeight="1">
      <c r="A632" s="1491"/>
      <c r="B632" s="1491"/>
      <c r="C632" s="1491"/>
      <c r="D632" s="1491"/>
      <c r="E632" s="1491"/>
      <c r="F632" s="1491"/>
      <c r="G632" s="1491"/>
      <c r="H632" s="1491"/>
      <c r="I632" s="1491"/>
      <c r="J632" s="1491"/>
      <c r="K632" s="1491"/>
      <c r="L632" s="1491"/>
      <c r="M632" s="1491"/>
      <c r="N632" s="1491"/>
      <c r="O632" s="1491"/>
      <c r="P632" s="1491"/>
      <c r="Q632" s="1491"/>
      <c r="R632" s="1491"/>
      <c r="S632" s="1491"/>
    </row>
    <row r="633" spans="1:19" ht="15.75" customHeight="1">
      <c r="A633" s="1491"/>
      <c r="B633" s="1491"/>
      <c r="C633" s="1491"/>
      <c r="D633" s="1491"/>
      <c r="E633" s="1491"/>
      <c r="F633" s="1491"/>
      <c r="G633" s="1491"/>
      <c r="H633" s="1491"/>
      <c r="I633" s="1491"/>
      <c r="J633" s="1491"/>
      <c r="K633" s="1491"/>
      <c r="L633" s="1491"/>
      <c r="M633" s="1491"/>
      <c r="N633" s="1491"/>
      <c r="O633" s="1491"/>
      <c r="P633" s="1491"/>
      <c r="Q633" s="1491"/>
      <c r="R633" s="1491"/>
      <c r="S633" s="1491"/>
    </row>
    <row r="634" spans="1:19" ht="15.75" customHeight="1">
      <c r="A634" s="1491"/>
      <c r="B634" s="1491"/>
      <c r="C634" s="1491"/>
      <c r="D634" s="1491"/>
      <c r="E634" s="1491"/>
      <c r="F634" s="1491"/>
      <c r="G634" s="1491"/>
      <c r="H634" s="1491"/>
      <c r="I634" s="1491"/>
      <c r="J634" s="1491"/>
      <c r="K634" s="1491"/>
      <c r="L634" s="1491"/>
      <c r="M634" s="1491"/>
      <c r="N634" s="1491"/>
      <c r="O634" s="1491"/>
      <c r="P634" s="1491"/>
      <c r="Q634" s="1491"/>
      <c r="R634" s="1491"/>
      <c r="S634" s="1491"/>
    </row>
    <row r="635" spans="1:19" ht="15.75" customHeight="1">
      <c r="A635" s="1491"/>
      <c r="B635" s="1491"/>
      <c r="C635" s="1491"/>
      <c r="D635" s="1491"/>
      <c r="E635" s="1491"/>
      <c r="F635" s="1491"/>
      <c r="G635" s="1491"/>
      <c r="H635" s="1491"/>
      <c r="I635" s="1491"/>
      <c r="J635" s="1491"/>
      <c r="K635" s="1491"/>
      <c r="L635" s="1491"/>
      <c r="M635" s="1491"/>
      <c r="N635" s="1491"/>
      <c r="O635" s="1491"/>
      <c r="P635" s="1491"/>
      <c r="Q635" s="1491"/>
      <c r="R635" s="1491"/>
      <c r="S635" s="1491"/>
    </row>
    <row r="636" spans="1:19" ht="15.75" customHeight="1">
      <c r="A636" s="1491"/>
      <c r="B636" s="1491"/>
      <c r="C636" s="1491"/>
      <c r="D636" s="1491"/>
      <c r="E636" s="1491"/>
      <c r="F636" s="1491"/>
      <c r="G636" s="1491"/>
      <c r="H636" s="1491"/>
      <c r="I636" s="1491"/>
      <c r="J636" s="1491"/>
      <c r="K636" s="1491"/>
      <c r="L636" s="1491"/>
      <c r="M636" s="1491"/>
      <c r="N636" s="1491"/>
      <c r="O636" s="1491"/>
      <c r="P636" s="1491"/>
      <c r="Q636" s="1491"/>
      <c r="R636" s="1491"/>
      <c r="S636" s="1491"/>
    </row>
    <row r="637" spans="1:19" ht="15.75" customHeight="1">
      <c r="A637" s="1491"/>
      <c r="B637" s="1491"/>
      <c r="C637" s="1491"/>
      <c r="D637" s="1491"/>
      <c r="E637" s="1491"/>
      <c r="F637" s="1491"/>
      <c r="G637" s="1491"/>
      <c r="H637" s="1491"/>
      <c r="I637" s="1491"/>
      <c r="J637" s="1491"/>
      <c r="K637" s="1491"/>
      <c r="L637" s="1491"/>
      <c r="M637" s="1491"/>
      <c r="N637" s="1491"/>
      <c r="O637" s="1491"/>
      <c r="P637" s="1491"/>
      <c r="Q637" s="1491"/>
      <c r="R637" s="1491"/>
      <c r="S637" s="1491"/>
    </row>
    <row r="638" spans="1:19" ht="15.75" customHeight="1">
      <c r="A638" s="1491"/>
      <c r="B638" s="1491"/>
      <c r="C638" s="1491"/>
      <c r="D638" s="1491"/>
      <c r="E638" s="1491"/>
      <c r="F638" s="1491"/>
      <c r="G638" s="1491"/>
      <c r="H638" s="1491"/>
      <c r="I638" s="1491"/>
      <c r="J638" s="1491"/>
      <c r="K638" s="1491"/>
      <c r="L638" s="1491"/>
      <c r="M638" s="1491"/>
      <c r="N638" s="1491"/>
      <c r="O638" s="1491"/>
      <c r="P638" s="1491"/>
      <c r="Q638" s="1491"/>
      <c r="R638" s="1491"/>
      <c r="S638" s="1491"/>
    </row>
    <row r="639" spans="1:19" ht="15.75" customHeight="1">
      <c r="A639" s="1491"/>
      <c r="B639" s="1491"/>
      <c r="C639" s="1491"/>
      <c r="D639" s="1491"/>
      <c r="E639" s="1491"/>
      <c r="F639" s="1491"/>
      <c r="G639" s="1491"/>
      <c r="H639" s="1491"/>
      <c r="I639" s="1491"/>
      <c r="J639" s="1491"/>
      <c r="K639" s="1491"/>
      <c r="L639" s="1491"/>
      <c r="M639" s="1491"/>
      <c r="N639" s="1491"/>
      <c r="O639" s="1491"/>
      <c r="P639" s="1491"/>
      <c r="Q639" s="1491"/>
      <c r="R639" s="1491"/>
      <c r="S639" s="1491"/>
    </row>
    <row r="640" spans="1:19" ht="15.75" customHeight="1">
      <c r="A640" s="1491"/>
      <c r="B640" s="1491"/>
      <c r="C640" s="1491"/>
      <c r="D640" s="1491"/>
      <c r="E640" s="1491"/>
      <c r="F640" s="1491"/>
      <c r="G640" s="1491"/>
      <c r="H640" s="1491"/>
      <c r="I640" s="1491"/>
      <c r="J640" s="1491"/>
      <c r="K640" s="1491"/>
      <c r="L640" s="1491"/>
      <c r="M640" s="1491"/>
      <c r="N640" s="1491"/>
      <c r="O640" s="1491"/>
      <c r="P640" s="1491"/>
      <c r="Q640" s="1491"/>
      <c r="R640" s="1491"/>
      <c r="S640" s="1491"/>
    </row>
    <row r="641" spans="1:19" ht="15.75" customHeight="1">
      <c r="A641" s="1491"/>
      <c r="B641" s="1491"/>
      <c r="C641" s="1491"/>
      <c r="D641" s="1491"/>
      <c r="E641" s="1491"/>
      <c r="F641" s="1491"/>
      <c r="G641" s="1491"/>
      <c r="H641" s="1491"/>
      <c r="I641" s="1491"/>
      <c r="J641" s="1491"/>
      <c r="K641" s="1491"/>
      <c r="L641" s="1491"/>
      <c r="M641" s="1491"/>
      <c r="N641" s="1491"/>
      <c r="O641" s="1491"/>
      <c r="P641" s="1491"/>
      <c r="Q641" s="1491"/>
      <c r="R641" s="1491"/>
      <c r="S641" s="1491"/>
    </row>
    <row r="642" spans="1:19" ht="15.75" customHeight="1">
      <c r="A642" s="1491"/>
      <c r="B642" s="1491"/>
      <c r="C642" s="1491"/>
      <c r="D642" s="1491"/>
      <c r="E642" s="1491"/>
      <c r="F642" s="1491"/>
      <c r="G642" s="1491"/>
      <c r="H642" s="1491"/>
      <c r="I642" s="1491"/>
      <c r="J642" s="1491"/>
      <c r="K642" s="1491"/>
      <c r="L642" s="1491"/>
      <c r="M642" s="1491"/>
      <c r="N642" s="1491"/>
      <c r="O642" s="1491"/>
      <c r="P642" s="1491"/>
      <c r="Q642" s="1491"/>
      <c r="R642" s="1491"/>
      <c r="S642" s="1491"/>
    </row>
    <row r="643" spans="1:19" ht="15.75" customHeight="1">
      <c r="A643" s="1491"/>
      <c r="B643" s="1491"/>
      <c r="C643" s="1491"/>
      <c r="D643" s="1491"/>
      <c r="E643" s="1491"/>
      <c r="F643" s="1491"/>
      <c r="G643" s="1491"/>
      <c r="H643" s="1491"/>
      <c r="I643" s="1491"/>
      <c r="J643" s="1491"/>
      <c r="K643" s="1491"/>
      <c r="L643" s="1491"/>
      <c r="M643" s="1491"/>
      <c r="N643" s="1491"/>
      <c r="O643" s="1491"/>
      <c r="P643" s="1491"/>
      <c r="Q643" s="1491"/>
      <c r="R643" s="1491"/>
      <c r="S643" s="1491"/>
    </row>
    <row r="644" spans="1:19" ht="15.75" customHeight="1">
      <c r="A644" s="1491"/>
      <c r="B644" s="1491"/>
      <c r="C644" s="1491"/>
      <c r="D644" s="1491"/>
      <c r="E644" s="1491"/>
      <c r="F644" s="1491"/>
      <c r="G644" s="1491"/>
      <c r="H644" s="1491"/>
      <c r="I644" s="1491"/>
      <c r="J644" s="1491"/>
      <c r="K644" s="1491"/>
      <c r="L644" s="1491"/>
      <c r="M644" s="1491"/>
      <c r="N644" s="1491"/>
      <c r="O644" s="1491"/>
      <c r="P644" s="1491"/>
      <c r="Q644" s="1491"/>
      <c r="R644" s="1491"/>
      <c r="S644" s="1491"/>
    </row>
    <row r="645" spans="1:19" ht="15.75" customHeight="1">
      <c r="A645" s="1491"/>
      <c r="B645" s="1491"/>
      <c r="C645" s="1491"/>
      <c r="D645" s="1491"/>
      <c r="E645" s="1491"/>
      <c r="F645" s="1491"/>
      <c r="G645" s="1491"/>
      <c r="H645" s="1491"/>
      <c r="I645" s="1491"/>
      <c r="J645" s="1491"/>
      <c r="K645" s="1491"/>
      <c r="L645" s="1491"/>
      <c r="M645" s="1491"/>
      <c r="N645" s="1491"/>
      <c r="O645" s="1491"/>
      <c r="P645" s="1491"/>
      <c r="Q645" s="1491"/>
      <c r="R645" s="1491"/>
      <c r="S645" s="1491"/>
    </row>
    <row r="646" spans="1:19" ht="15.75" customHeight="1">
      <c r="A646" s="1491"/>
      <c r="B646" s="1491"/>
      <c r="C646" s="1491"/>
      <c r="D646" s="1491"/>
      <c r="E646" s="1491"/>
      <c r="F646" s="1491"/>
      <c r="G646" s="1491"/>
      <c r="H646" s="1491"/>
      <c r="I646" s="1491"/>
      <c r="J646" s="1491"/>
      <c r="K646" s="1491"/>
      <c r="L646" s="1491"/>
      <c r="M646" s="1491"/>
      <c r="N646" s="1491"/>
      <c r="O646" s="1491"/>
      <c r="P646" s="1491"/>
      <c r="Q646" s="1491"/>
      <c r="R646" s="1491"/>
      <c r="S646" s="1491"/>
    </row>
    <row r="647" spans="1:19" ht="15.75" customHeight="1">
      <c r="A647" s="1491"/>
      <c r="B647" s="1491"/>
      <c r="C647" s="1491"/>
      <c r="D647" s="1491"/>
      <c r="E647" s="1491"/>
      <c r="F647" s="1491"/>
      <c r="G647" s="1491"/>
      <c r="H647" s="1491"/>
      <c r="I647" s="1491"/>
      <c r="J647" s="1491"/>
      <c r="K647" s="1491"/>
      <c r="L647" s="1491"/>
      <c r="M647" s="1491"/>
      <c r="N647" s="1491"/>
      <c r="O647" s="1491"/>
      <c r="P647" s="1491"/>
      <c r="Q647" s="1491"/>
      <c r="R647" s="1491"/>
      <c r="S647" s="1491"/>
    </row>
    <row r="648" spans="1:19" ht="15.75" customHeight="1">
      <c r="A648" s="1491"/>
      <c r="B648" s="1491"/>
      <c r="C648" s="1491"/>
      <c r="D648" s="1491"/>
      <c r="E648" s="1491"/>
      <c r="F648" s="1491"/>
      <c r="G648" s="1491"/>
      <c r="H648" s="1491"/>
      <c r="I648" s="1491"/>
      <c r="J648" s="1491"/>
      <c r="K648" s="1491"/>
      <c r="L648" s="1491"/>
      <c r="M648" s="1491"/>
      <c r="N648" s="1491"/>
      <c r="O648" s="1491"/>
      <c r="P648" s="1491"/>
      <c r="Q648" s="1491"/>
      <c r="R648" s="1491"/>
      <c r="S648" s="1491"/>
    </row>
    <row r="649" spans="1:19" ht="15.75" customHeight="1">
      <c r="A649" s="1491"/>
      <c r="B649" s="1491"/>
      <c r="C649" s="1491"/>
      <c r="D649" s="1491"/>
      <c r="E649" s="1491"/>
      <c r="F649" s="1491"/>
      <c r="G649" s="1491"/>
      <c r="H649" s="1491"/>
      <c r="I649" s="1491"/>
      <c r="J649" s="1491"/>
      <c r="K649" s="1491"/>
      <c r="L649" s="1491"/>
      <c r="M649" s="1491"/>
      <c r="N649" s="1491"/>
      <c r="O649" s="1491"/>
      <c r="P649" s="1491"/>
      <c r="Q649" s="1491"/>
      <c r="R649" s="1491"/>
      <c r="S649" s="1491"/>
    </row>
    <row r="650" spans="1:19" ht="15.75" customHeight="1">
      <c r="A650" s="1491"/>
      <c r="B650" s="1491"/>
      <c r="C650" s="1491"/>
      <c r="D650" s="1491"/>
      <c r="E650" s="1491"/>
      <c r="F650" s="1491"/>
      <c r="G650" s="1491"/>
      <c r="H650" s="1491"/>
      <c r="I650" s="1491"/>
      <c r="J650" s="1491"/>
      <c r="K650" s="1491"/>
      <c r="L650" s="1491"/>
      <c r="M650" s="1491"/>
      <c r="N650" s="1491"/>
      <c r="O650" s="1491"/>
      <c r="P650" s="1491"/>
      <c r="Q650" s="1491"/>
      <c r="R650" s="1491"/>
      <c r="S650" s="1491"/>
    </row>
    <row r="651" spans="1:19" ht="15.75" customHeight="1">
      <c r="A651" s="1491"/>
      <c r="B651" s="1491"/>
      <c r="C651" s="1491"/>
      <c r="D651" s="1491"/>
      <c r="E651" s="1491"/>
      <c r="F651" s="1491"/>
      <c r="G651" s="1491"/>
      <c r="H651" s="1491"/>
      <c r="I651" s="1491"/>
      <c r="J651" s="1491"/>
      <c r="K651" s="1491"/>
      <c r="L651" s="1491"/>
      <c r="M651" s="1491"/>
      <c r="N651" s="1491"/>
      <c r="O651" s="1491"/>
      <c r="P651" s="1491"/>
      <c r="Q651" s="1491"/>
      <c r="R651" s="1491"/>
      <c r="S651" s="1491"/>
    </row>
    <row r="652" spans="1:19" ht="15.75" customHeight="1">
      <c r="A652" s="1491"/>
      <c r="B652" s="1491"/>
      <c r="C652" s="1491"/>
      <c r="D652" s="1491"/>
      <c r="E652" s="1491"/>
      <c r="F652" s="1491"/>
      <c r="G652" s="1491"/>
      <c r="H652" s="1491"/>
      <c r="I652" s="1491"/>
      <c r="J652" s="1491"/>
      <c r="K652" s="1491"/>
      <c r="L652" s="1491"/>
      <c r="M652" s="1491"/>
      <c r="N652" s="1491"/>
      <c r="O652" s="1491"/>
      <c r="P652" s="1491"/>
      <c r="Q652" s="1491"/>
      <c r="R652" s="1491"/>
      <c r="S652" s="1491"/>
    </row>
    <row r="653" spans="1:19" ht="15.75" customHeight="1">
      <c r="A653" s="1491"/>
      <c r="B653" s="1491"/>
      <c r="C653" s="1491"/>
      <c r="D653" s="1491"/>
      <c r="E653" s="1491"/>
      <c r="F653" s="1491"/>
      <c r="G653" s="1491"/>
      <c r="H653" s="1491"/>
      <c r="I653" s="1491"/>
      <c r="J653" s="1491"/>
      <c r="K653" s="1491"/>
      <c r="L653" s="1491"/>
      <c r="M653" s="1491"/>
      <c r="N653" s="1491"/>
      <c r="O653" s="1491"/>
      <c r="P653" s="1491"/>
      <c r="Q653" s="1491"/>
      <c r="R653" s="1491"/>
      <c r="S653" s="1491"/>
    </row>
    <row r="654" spans="1:19" ht="15.75" customHeight="1">
      <c r="A654" s="1491"/>
      <c r="B654" s="1491"/>
      <c r="C654" s="1491"/>
      <c r="D654" s="1491"/>
      <c r="E654" s="1491"/>
      <c r="F654" s="1491"/>
      <c r="G654" s="1491"/>
      <c r="H654" s="1491"/>
      <c r="I654" s="1491"/>
      <c r="J654" s="1491"/>
      <c r="K654" s="1491"/>
      <c r="L654" s="1491"/>
      <c r="M654" s="1491"/>
      <c r="N654" s="1491"/>
      <c r="O654" s="1491"/>
      <c r="P654" s="1491"/>
      <c r="Q654" s="1491"/>
      <c r="R654" s="1491"/>
      <c r="S654" s="1491"/>
    </row>
    <row r="655" spans="1:19" ht="15.75" customHeight="1">
      <c r="A655" s="1491"/>
      <c r="B655" s="1491"/>
      <c r="C655" s="1491"/>
      <c r="D655" s="1491"/>
      <c r="E655" s="1491"/>
      <c r="F655" s="1491"/>
      <c r="G655" s="1491"/>
      <c r="H655" s="1491"/>
      <c r="I655" s="1491"/>
      <c r="J655" s="1491"/>
      <c r="K655" s="1491"/>
      <c r="L655" s="1491"/>
      <c r="M655" s="1491"/>
      <c r="N655" s="1491"/>
      <c r="O655" s="1491"/>
      <c r="P655" s="1491"/>
      <c r="Q655" s="1491"/>
      <c r="R655" s="1491"/>
      <c r="S655" s="1491"/>
    </row>
    <row r="656" spans="1:19" ht="15.75" customHeight="1">
      <c r="A656" s="1491"/>
      <c r="B656" s="1491"/>
      <c r="C656" s="1491"/>
      <c r="D656" s="1491"/>
      <c r="E656" s="1491"/>
      <c r="F656" s="1491"/>
      <c r="G656" s="1491"/>
      <c r="H656" s="1491"/>
      <c r="I656" s="1491"/>
      <c r="J656" s="1491"/>
      <c r="K656" s="1491"/>
      <c r="L656" s="1491"/>
      <c r="M656" s="1491"/>
      <c r="N656" s="1491"/>
      <c r="O656" s="1491"/>
      <c r="P656" s="1491"/>
      <c r="Q656" s="1491"/>
      <c r="R656" s="1491"/>
      <c r="S656" s="1491"/>
    </row>
    <row r="657" spans="1:19" ht="15.75" customHeight="1">
      <c r="A657" s="1491"/>
      <c r="B657" s="1491"/>
      <c r="C657" s="1491"/>
      <c r="D657" s="1491"/>
      <c r="E657" s="1491"/>
      <c r="F657" s="1491"/>
      <c r="G657" s="1491"/>
      <c r="H657" s="1491"/>
      <c r="I657" s="1491"/>
      <c r="J657" s="1491"/>
      <c r="K657" s="1491"/>
      <c r="L657" s="1491"/>
      <c r="M657" s="1491"/>
      <c r="N657" s="1491"/>
      <c r="O657" s="1491"/>
      <c r="P657" s="1491"/>
      <c r="Q657" s="1491"/>
      <c r="R657" s="1491"/>
      <c r="S657" s="1491"/>
    </row>
    <row r="658" spans="1:19" ht="15.75" customHeight="1">
      <c r="A658" s="1491"/>
      <c r="B658" s="1491"/>
      <c r="C658" s="1491"/>
      <c r="D658" s="1491"/>
      <c r="E658" s="1491"/>
      <c r="F658" s="1491"/>
      <c r="G658" s="1491"/>
      <c r="H658" s="1491"/>
      <c r="I658" s="1491"/>
      <c r="J658" s="1491"/>
      <c r="K658" s="1491"/>
      <c r="L658" s="1491"/>
      <c r="M658" s="1491"/>
      <c r="N658" s="1491"/>
      <c r="O658" s="1491"/>
      <c r="P658" s="1491"/>
      <c r="Q658" s="1491"/>
      <c r="R658" s="1491"/>
      <c r="S658" s="1491"/>
    </row>
    <row r="659" spans="1:19" ht="15.75" customHeight="1">
      <c r="A659" s="1491"/>
      <c r="B659" s="1491"/>
      <c r="C659" s="1491"/>
      <c r="D659" s="1491"/>
      <c r="E659" s="1491"/>
      <c r="F659" s="1491"/>
      <c r="G659" s="1491"/>
      <c r="H659" s="1491"/>
      <c r="I659" s="1491"/>
      <c r="J659" s="1491"/>
      <c r="K659" s="1491"/>
      <c r="L659" s="1491"/>
      <c r="M659" s="1491"/>
      <c r="N659" s="1491"/>
      <c r="O659" s="1491"/>
      <c r="P659" s="1491"/>
      <c r="Q659" s="1491"/>
      <c r="R659" s="1491"/>
      <c r="S659" s="1491"/>
    </row>
    <row r="660" spans="1:19" ht="15.75" customHeight="1">
      <c r="A660" s="1491"/>
      <c r="B660" s="1491"/>
      <c r="C660" s="1491"/>
      <c r="D660" s="1491"/>
      <c r="E660" s="1491"/>
      <c r="F660" s="1491"/>
      <c r="G660" s="1491"/>
      <c r="H660" s="1491"/>
      <c r="I660" s="1491"/>
      <c r="J660" s="1491"/>
      <c r="K660" s="1491"/>
      <c r="L660" s="1491"/>
      <c r="M660" s="1491"/>
      <c r="N660" s="1491"/>
      <c r="O660" s="1491"/>
      <c r="P660" s="1491"/>
      <c r="Q660" s="1491"/>
      <c r="R660" s="1491"/>
      <c r="S660" s="1491"/>
    </row>
    <row r="661" spans="1:19" ht="15.75" customHeight="1">
      <c r="A661" s="1491"/>
      <c r="B661" s="1491"/>
      <c r="C661" s="1491"/>
      <c r="D661" s="1491"/>
      <c r="E661" s="1491"/>
      <c r="F661" s="1491"/>
      <c r="G661" s="1491"/>
      <c r="H661" s="1491"/>
      <c r="I661" s="1491"/>
      <c r="J661" s="1491"/>
      <c r="K661" s="1491"/>
      <c r="L661" s="1491"/>
      <c r="M661" s="1491"/>
      <c r="N661" s="1491"/>
      <c r="O661" s="1491"/>
      <c r="P661" s="1491"/>
      <c r="Q661" s="1491"/>
      <c r="R661" s="1491"/>
      <c r="S661" s="1491"/>
    </row>
    <row r="662" spans="1:19" ht="15.75" customHeight="1">
      <c r="A662" s="1491"/>
      <c r="B662" s="1491"/>
      <c r="C662" s="1491"/>
      <c r="D662" s="1491"/>
      <c r="E662" s="1491"/>
      <c r="F662" s="1491"/>
      <c r="G662" s="1491"/>
      <c r="H662" s="1491"/>
      <c r="I662" s="1491"/>
      <c r="J662" s="1491"/>
      <c r="K662" s="1491"/>
      <c r="L662" s="1491"/>
      <c r="M662" s="1491"/>
      <c r="N662" s="1491"/>
      <c r="O662" s="1491"/>
      <c r="P662" s="1491"/>
      <c r="Q662" s="1491"/>
      <c r="R662" s="1491"/>
      <c r="S662" s="1491"/>
    </row>
    <row r="663" spans="1:19" ht="15.75" customHeight="1">
      <c r="A663" s="1491"/>
      <c r="B663" s="1491"/>
      <c r="C663" s="1491"/>
      <c r="D663" s="1491"/>
      <c r="E663" s="1491"/>
      <c r="F663" s="1491"/>
      <c r="G663" s="1491"/>
      <c r="H663" s="1491"/>
      <c r="I663" s="1491"/>
      <c r="J663" s="1491"/>
      <c r="K663" s="1491"/>
      <c r="L663" s="1491"/>
      <c r="M663" s="1491"/>
      <c r="N663" s="1491"/>
      <c r="O663" s="1491"/>
      <c r="P663" s="1491"/>
      <c r="Q663" s="1491"/>
      <c r="R663" s="1491"/>
      <c r="S663" s="1491"/>
    </row>
    <row r="664" spans="1:19" ht="15.75" customHeight="1">
      <c r="A664" s="1491"/>
      <c r="B664" s="1491"/>
      <c r="C664" s="1491"/>
      <c r="D664" s="1491"/>
      <c r="E664" s="1491"/>
      <c r="F664" s="1491"/>
      <c r="G664" s="1491"/>
      <c r="H664" s="1491"/>
      <c r="I664" s="1491"/>
      <c r="J664" s="1491"/>
      <c r="K664" s="1491"/>
      <c r="L664" s="1491"/>
      <c r="M664" s="1491"/>
      <c r="N664" s="1491"/>
      <c r="O664" s="1491"/>
      <c r="P664" s="1491"/>
      <c r="Q664" s="1491"/>
      <c r="R664" s="1491"/>
      <c r="S664" s="1491"/>
    </row>
    <row r="665" spans="1:19" ht="15.75" customHeight="1">
      <c r="A665" s="1491"/>
      <c r="B665" s="1491"/>
      <c r="C665" s="1491"/>
      <c r="D665" s="1491"/>
      <c r="E665" s="1491"/>
      <c r="F665" s="1491"/>
      <c r="G665" s="1491"/>
      <c r="H665" s="1491"/>
      <c r="I665" s="1491"/>
      <c r="J665" s="1491"/>
      <c r="K665" s="1491"/>
      <c r="L665" s="1491"/>
      <c r="M665" s="1491"/>
      <c r="N665" s="1491"/>
      <c r="O665" s="1491"/>
      <c r="P665" s="1491"/>
      <c r="Q665" s="1491"/>
      <c r="R665" s="1491"/>
      <c r="S665" s="1491"/>
    </row>
    <row r="666" spans="1:19" ht="15.75" customHeight="1">
      <c r="A666" s="1491"/>
      <c r="B666" s="1491"/>
      <c r="C666" s="1491"/>
      <c r="D666" s="1491"/>
      <c r="E666" s="1491"/>
      <c r="F666" s="1491"/>
      <c r="G666" s="1491"/>
      <c r="H666" s="1491"/>
      <c r="I666" s="1491"/>
      <c r="J666" s="1491"/>
      <c r="K666" s="1491"/>
      <c r="L666" s="1491"/>
      <c r="M666" s="1491"/>
      <c r="N666" s="1491"/>
      <c r="O666" s="1491"/>
      <c r="P666" s="1491"/>
      <c r="Q666" s="1491"/>
      <c r="R666" s="1491"/>
      <c r="S666" s="1491"/>
    </row>
    <row r="667" spans="1:19" ht="15.75" customHeight="1">
      <c r="A667" s="1491"/>
      <c r="B667" s="1491"/>
      <c r="C667" s="1491"/>
      <c r="D667" s="1491"/>
      <c r="E667" s="1491"/>
      <c r="F667" s="1491"/>
      <c r="G667" s="1491"/>
      <c r="H667" s="1491"/>
      <c r="I667" s="1491"/>
      <c r="J667" s="1491"/>
      <c r="K667" s="1491"/>
      <c r="L667" s="1491"/>
      <c r="M667" s="1491"/>
      <c r="N667" s="1491"/>
      <c r="O667" s="1491"/>
      <c r="P667" s="1491"/>
      <c r="Q667" s="1491"/>
      <c r="R667" s="1491"/>
      <c r="S667" s="1491"/>
    </row>
    <row r="668" spans="1:19" ht="15.75" customHeight="1">
      <c r="A668" s="1491"/>
      <c r="B668" s="1491"/>
      <c r="C668" s="1491"/>
      <c r="D668" s="1491"/>
      <c r="E668" s="1491"/>
      <c r="F668" s="1491"/>
      <c r="G668" s="1491"/>
      <c r="H668" s="1491"/>
      <c r="I668" s="1491"/>
      <c r="J668" s="1491"/>
      <c r="K668" s="1491"/>
      <c r="L668" s="1491"/>
      <c r="M668" s="1491"/>
      <c r="N668" s="1491"/>
      <c r="O668" s="1491"/>
      <c r="P668" s="1491"/>
      <c r="Q668" s="1491"/>
      <c r="R668" s="1491"/>
      <c r="S668" s="1491"/>
    </row>
    <row r="669" spans="1:19" ht="15.75" customHeight="1">
      <c r="A669" s="1491"/>
      <c r="B669" s="1491"/>
      <c r="C669" s="1491"/>
      <c r="D669" s="1491"/>
      <c r="E669" s="1491"/>
      <c r="F669" s="1491"/>
      <c r="G669" s="1491"/>
      <c r="H669" s="1491"/>
      <c r="I669" s="1491"/>
      <c r="J669" s="1491"/>
      <c r="K669" s="1491"/>
      <c r="L669" s="1491"/>
      <c r="M669" s="1491"/>
      <c r="N669" s="1491"/>
      <c r="O669" s="1491"/>
      <c r="P669" s="1491"/>
      <c r="Q669" s="1491"/>
      <c r="R669" s="1491"/>
      <c r="S669" s="1491"/>
    </row>
    <row r="670" spans="1:19" ht="15.75" customHeight="1">
      <c r="A670" s="1491"/>
      <c r="B670" s="1491"/>
      <c r="C670" s="1491"/>
      <c r="D670" s="1491"/>
      <c r="E670" s="1491"/>
      <c r="F670" s="1491"/>
      <c r="G670" s="1491"/>
      <c r="H670" s="1491"/>
      <c r="I670" s="1491"/>
      <c r="J670" s="1491"/>
      <c r="K670" s="1491"/>
      <c r="L670" s="1491"/>
      <c r="M670" s="1491"/>
      <c r="N670" s="1491"/>
      <c r="O670" s="1491"/>
      <c r="P670" s="1491"/>
      <c r="Q670" s="1491"/>
      <c r="R670" s="1491"/>
      <c r="S670" s="1491"/>
    </row>
    <row r="671" spans="1:19" ht="15.75" customHeight="1">
      <c r="A671" s="1491"/>
      <c r="B671" s="1491"/>
      <c r="C671" s="1491"/>
      <c r="D671" s="1491"/>
      <c r="E671" s="1491"/>
      <c r="F671" s="1491"/>
      <c r="G671" s="1491"/>
      <c r="H671" s="1491"/>
      <c r="I671" s="1491"/>
      <c r="J671" s="1491"/>
      <c r="K671" s="1491"/>
      <c r="L671" s="1491"/>
      <c r="M671" s="1491"/>
      <c r="N671" s="1491"/>
      <c r="O671" s="1491"/>
      <c r="P671" s="1491"/>
      <c r="Q671" s="1491"/>
      <c r="R671" s="1491"/>
      <c r="S671" s="1491"/>
    </row>
    <row r="672" spans="1:19" ht="15.75" customHeight="1">
      <c r="A672" s="1491"/>
      <c r="B672" s="1491"/>
      <c r="C672" s="1491"/>
      <c r="D672" s="1491"/>
      <c r="E672" s="1491"/>
      <c r="F672" s="1491"/>
      <c r="G672" s="1491"/>
      <c r="H672" s="1491"/>
      <c r="I672" s="1491"/>
      <c r="J672" s="1491"/>
      <c r="K672" s="1491"/>
      <c r="L672" s="1491"/>
      <c r="M672" s="1491"/>
      <c r="N672" s="1491"/>
      <c r="O672" s="1491"/>
      <c r="P672" s="1491"/>
      <c r="Q672" s="1491"/>
      <c r="R672" s="1491"/>
      <c r="S672" s="1491"/>
    </row>
    <row r="673" spans="1:19" ht="15.75" customHeight="1">
      <c r="A673" s="1491"/>
      <c r="B673" s="1491"/>
      <c r="C673" s="1491"/>
      <c r="D673" s="1491"/>
      <c r="E673" s="1491"/>
      <c r="F673" s="1491"/>
      <c r="G673" s="1491"/>
      <c r="H673" s="1491"/>
      <c r="I673" s="1491"/>
      <c r="J673" s="1491"/>
      <c r="K673" s="1491"/>
      <c r="L673" s="1491"/>
      <c r="M673" s="1491"/>
      <c r="N673" s="1491"/>
      <c r="O673" s="1491"/>
      <c r="P673" s="1491"/>
      <c r="Q673" s="1491"/>
      <c r="R673" s="1491"/>
      <c r="S673" s="1491"/>
    </row>
    <row r="674" spans="1:19" ht="15.75" customHeight="1">
      <c r="A674" s="1491"/>
      <c r="B674" s="1491"/>
      <c r="C674" s="1491"/>
      <c r="D674" s="1491"/>
      <c r="E674" s="1491"/>
      <c r="F674" s="1491"/>
      <c r="G674" s="1491"/>
      <c r="H674" s="1491"/>
      <c r="I674" s="1491"/>
      <c r="J674" s="1491"/>
      <c r="K674" s="1491"/>
      <c r="L674" s="1491"/>
      <c r="M674" s="1491"/>
      <c r="N674" s="1491"/>
      <c r="O674" s="1491"/>
      <c r="P674" s="1491"/>
      <c r="Q674" s="1491"/>
      <c r="R674" s="1491"/>
      <c r="S674" s="1491"/>
    </row>
    <row r="675" spans="1:19" ht="15.75" customHeight="1">
      <c r="A675" s="1491"/>
      <c r="B675" s="1491"/>
      <c r="C675" s="1491"/>
      <c r="D675" s="1491"/>
      <c r="E675" s="1491"/>
      <c r="F675" s="1491"/>
      <c r="G675" s="1491"/>
      <c r="H675" s="1491"/>
      <c r="I675" s="1491"/>
      <c r="J675" s="1491"/>
      <c r="K675" s="1491"/>
      <c r="L675" s="1491"/>
      <c r="M675" s="1491"/>
      <c r="N675" s="1491"/>
      <c r="O675" s="1491"/>
      <c r="P675" s="1491"/>
      <c r="Q675" s="1491"/>
      <c r="R675" s="1491"/>
      <c r="S675" s="1491"/>
    </row>
    <row r="676" spans="1:19" ht="15.75" customHeight="1">
      <c r="A676" s="1491"/>
      <c r="B676" s="1491"/>
      <c r="C676" s="1491"/>
      <c r="D676" s="1491"/>
      <c r="E676" s="1491"/>
      <c r="F676" s="1491"/>
      <c r="G676" s="1491"/>
      <c r="H676" s="1491"/>
      <c r="I676" s="1491"/>
      <c r="J676" s="1491"/>
      <c r="K676" s="1491"/>
      <c r="L676" s="1491"/>
      <c r="M676" s="1491"/>
      <c r="N676" s="1491"/>
      <c r="O676" s="1491"/>
      <c r="P676" s="1491"/>
      <c r="Q676" s="1491"/>
      <c r="R676" s="1491"/>
      <c r="S676" s="1491"/>
    </row>
    <row r="677" spans="1:19" ht="15.75" customHeight="1">
      <c r="A677" s="1491"/>
      <c r="B677" s="1491"/>
      <c r="C677" s="1491"/>
      <c r="D677" s="1491"/>
      <c r="E677" s="1491"/>
      <c r="F677" s="1491"/>
      <c r="G677" s="1491"/>
      <c r="H677" s="1491"/>
      <c r="I677" s="1491"/>
      <c r="J677" s="1491"/>
      <c r="K677" s="1491"/>
      <c r="L677" s="1491"/>
      <c r="M677" s="1491"/>
      <c r="N677" s="1491"/>
      <c r="O677" s="1491"/>
      <c r="P677" s="1491"/>
      <c r="Q677" s="1491"/>
      <c r="R677" s="1491"/>
      <c r="S677" s="1491"/>
    </row>
    <row r="678" spans="1:19" ht="15.75" customHeight="1">
      <c r="A678" s="1491"/>
      <c r="B678" s="1491"/>
      <c r="C678" s="1491"/>
      <c r="D678" s="1491"/>
      <c r="E678" s="1491"/>
      <c r="F678" s="1491"/>
      <c r="G678" s="1491"/>
      <c r="H678" s="1491"/>
      <c r="I678" s="1491"/>
      <c r="J678" s="1491"/>
      <c r="K678" s="1491"/>
      <c r="L678" s="1491"/>
      <c r="M678" s="1491"/>
      <c r="N678" s="1491"/>
      <c r="O678" s="1491"/>
      <c r="P678" s="1491"/>
      <c r="Q678" s="1491"/>
      <c r="R678" s="1491"/>
      <c r="S678" s="1491"/>
    </row>
    <row r="679" spans="1:19" ht="15.75" customHeight="1">
      <c r="A679" s="1491"/>
      <c r="B679" s="1491"/>
      <c r="C679" s="1491"/>
      <c r="D679" s="1491"/>
      <c r="E679" s="1491"/>
      <c r="F679" s="1491"/>
      <c r="G679" s="1491"/>
      <c r="H679" s="1491"/>
      <c r="I679" s="1491"/>
      <c r="J679" s="1491"/>
      <c r="K679" s="1491"/>
      <c r="L679" s="1491"/>
      <c r="M679" s="1491"/>
      <c r="N679" s="1491"/>
      <c r="O679" s="1491"/>
      <c r="P679" s="1491"/>
      <c r="Q679" s="1491"/>
      <c r="R679" s="1491"/>
      <c r="S679" s="1491"/>
    </row>
    <row r="680" spans="1:19" ht="15.75" customHeight="1">
      <c r="A680" s="1491"/>
      <c r="B680" s="1491"/>
      <c r="C680" s="1491"/>
      <c r="D680" s="1491"/>
      <c r="E680" s="1491"/>
      <c r="F680" s="1491"/>
      <c r="G680" s="1491"/>
      <c r="H680" s="1491"/>
      <c r="I680" s="1491"/>
      <c r="J680" s="1491"/>
      <c r="K680" s="1491"/>
      <c r="L680" s="1491"/>
      <c r="M680" s="1491"/>
      <c r="N680" s="1491"/>
      <c r="O680" s="1491"/>
      <c r="P680" s="1491"/>
      <c r="Q680" s="1491"/>
      <c r="R680" s="1491"/>
      <c r="S680" s="1491"/>
    </row>
    <row r="681" spans="1:19" ht="15.75" customHeight="1">
      <c r="A681" s="1491"/>
      <c r="B681" s="1491"/>
      <c r="C681" s="1491"/>
      <c r="D681" s="1491"/>
      <c r="E681" s="1491"/>
      <c r="F681" s="1491"/>
      <c r="G681" s="1491"/>
      <c r="H681" s="1491"/>
      <c r="I681" s="1491"/>
      <c r="J681" s="1491"/>
      <c r="K681" s="1491"/>
      <c r="L681" s="1491"/>
      <c r="M681" s="1491"/>
      <c r="N681" s="1491"/>
      <c r="O681" s="1491"/>
      <c r="P681" s="1491"/>
      <c r="Q681" s="1491"/>
      <c r="R681" s="1491"/>
      <c r="S681" s="1491"/>
    </row>
    <row r="682" spans="1:19" ht="15.75" customHeight="1">
      <c r="A682" s="1491"/>
      <c r="B682" s="1491"/>
      <c r="C682" s="1491"/>
      <c r="D682" s="1491"/>
      <c r="E682" s="1491"/>
      <c r="F682" s="1491"/>
      <c r="G682" s="1491"/>
      <c r="H682" s="1491"/>
      <c r="I682" s="1491"/>
      <c r="J682" s="1491"/>
      <c r="K682" s="1491"/>
      <c r="L682" s="1491"/>
      <c r="M682" s="1491"/>
      <c r="N682" s="1491"/>
      <c r="O682" s="1491"/>
      <c r="P682" s="1491"/>
      <c r="Q682" s="1491"/>
      <c r="R682" s="1491"/>
      <c r="S682" s="1491"/>
    </row>
    <row r="683" spans="1:19" ht="15.75" customHeight="1">
      <c r="A683" s="1491"/>
      <c r="B683" s="1491"/>
      <c r="C683" s="1491"/>
      <c r="D683" s="1491"/>
      <c r="E683" s="1491"/>
      <c r="F683" s="1491"/>
      <c r="G683" s="1491"/>
      <c r="H683" s="1491"/>
      <c r="I683" s="1491"/>
      <c r="J683" s="1491"/>
      <c r="K683" s="1491"/>
      <c r="L683" s="1491"/>
      <c r="M683" s="1491"/>
      <c r="N683" s="1491"/>
      <c r="O683" s="1491"/>
      <c r="P683" s="1491"/>
      <c r="Q683" s="1491"/>
      <c r="R683" s="1491"/>
      <c r="S683" s="1491"/>
    </row>
    <row r="684" spans="1:19" ht="15.75" customHeight="1">
      <c r="A684" s="1491"/>
      <c r="B684" s="1491"/>
      <c r="C684" s="1491"/>
      <c r="D684" s="1491"/>
      <c r="E684" s="1491"/>
      <c r="F684" s="1491"/>
      <c r="G684" s="1491"/>
      <c r="H684" s="1491"/>
      <c r="I684" s="1491"/>
      <c r="J684" s="1491"/>
      <c r="K684" s="1491"/>
      <c r="L684" s="1491"/>
      <c r="M684" s="1491"/>
      <c r="N684" s="1491"/>
      <c r="O684" s="1491"/>
      <c r="P684" s="1491"/>
      <c r="Q684" s="1491"/>
      <c r="R684" s="1491"/>
      <c r="S684" s="1491"/>
    </row>
    <row r="685" spans="1:19" ht="15.75" customHeight="1">
      <c r="A685" s="1491"/>
      <c r="B685" s="1491"/>
      <c r="C685" s="1491"/>
      <c r="D685" s="1491"/>
      <c r="E685" s="1491"/>
      <c r="F685" s="1491"/>
      <c r="G685" s="1491"/>
      <c r="H685" s="1491"/>
      <c r="I685" s="1491"/>
      <c r="J685" s="1491"/>
      <c r="K685" s="1491"/>
      <c r="L685" s="1491"/>
      <c r="M685" s="1491"/>
      <c r="N685" s="1491"/>
      <c r="O685" s="1491"/>
      <c r="P685" s="1491"/>
      <c r="Q685" s="1491"/>
      <c r="R685" s="1491"/>
      <c r="S685" s="1491"/>
    </row>
    <row r="686" spans="1:19" ht="15.75" customHeight="1">
      <c r="A686" s="1491"/>
      <c r="B686" s="1491"/>
      <c r="C686" s="1491"/>
      <c r="D686" s="1491"/>
      <c r="E686" s="1491"/>
      <c r="F686" s="1491"/>
      <c r="G686" s="1491"/>
      <c r="H686" s="1491"/>
      <c r="I686" s="1491"/>
      <c r="J686" s="1491"/>
      <c r="K686" s="1491"/>
      <c r="L686" s="1491"/>
      <c r="M686" s="1491"/>
      <c r="N686" s="1491"/>
      <c r="O686" s="1491"/>
      <c r="P686" s="1491"/>
      <c r="Q686" s="1491"/>
      <c r="R686" s="1491"/>
      <c r="S686" s="1491"/>
    </row>
    <row r="687" spans="1:19" ht="15.75" customHeight="1">
      <c r="A687" s="1491"/>
      <c r="B687" s="1491"/>
      <c r="C687" s="1491"/>
      <c r="D687" s="1491"/>
      <c r="E687" s="1491"/>
      <c r="F687" s="1491"/>
      <c r="G687" s="1491"/>
      <c r="H687" s="1491"/>
      <c r="I687" s="1491"/>
      <c r="J687" s="1491"/>
      <c r="K687" s="1491"/>
      <c r="L687" s="1491"/>
      <c r="M687" s="1491"/>
      <c r="N687" s="1491"/>
      <c r="O687" s="1491"/>
      <c r="P687" s="1491"/>
      <c r="Q687" s="1491"/>
      <c r="R687" s="1491"/>
      <c r="S687" s="1491"/>
    </row>
    <row r="688" spans="1:19" ht="15.75" customHeight="1">
      <c r="A688" s="1491"/>
      <c r="B688" s="1491"/>
      <c r="C688" s="1491"/>
      <c r="D688" s="1491"/>
      <c r="E688" s="1491"/>
      <c r="F688" s="1491"/>
      <c r="G688" s="1491"/>
      <c r="H688" s="1491"/>
      <c r="I688" s="1491"/>
      <c r="J688" s="1491"/>
      <c r="K688" s="1491"/>
      <c r="L688" s="1491"/>
      <c r="M688" s="1491"/>
      <c r="N688" s="1491"/>
      <c r="O688" s="1491"/>
      <c r="P688" s="1491"/>
      <c r="Q688" s="1491"/>
      <c r="R688" s="1491"/>
      <c r="S688" s="1491"/>
    </row>
    <row r="689" spans="1:19" ht="15.75" customHeight="1">
      <c r="A689" s="1491"/>
      <c r="B689" s="1491"/>
      <c r="C689" s="1491"/>
      <c r="D689" s="1491"/>
      <c r="E689" s="1491"/>
      <c r="F689" s="1491"/>
      <c r="G689" s="1491"/>
      <c r="H689" s="1491"/>
      <c r="I689" s="1491"/>
      <c r="J689" s="1491"/>
      <c r="K689" s="1491"/>
      <c r="L689" s="1491"/>
      <c r="M689" s="1491"/>
      <c r="N689" s="1491"/>
      <c r="O689" s="1491"/>
      <c r="P689" s="1491"/>
      <c r="Q689" s="1491"/>
      <c r="R689" s="1491"/>
      <c r="S689" s="1491"/>
    </row>
    <row r="690" spans="1:19" ht="15.75" customHeight="1">
      <c r="A690" s="1491"/>
      <c r="B690" s="1491"/>
      <c r="C690" s="1491"/>
      <c r="D690" s="1491"/>
      <c r="E690" s="1491"/>
      <c r="F690" s="1491"/>
      <c r="G690" s="1491"/>
      <c r="H690" s="1491"/>
      <c r="I690" s="1491"/>
      <c r="J690" s="1491"/>
      <c r="K690" s="1491"/>
      <c r="L690" s="1491"/>
      <c r="M690" s="1491"/>
      <c r="N690" s="1491"/>
      <c r="O690" s="1491"/>
      <c r="P690" s="1491"/>
      <c r="Q690" s="1491"/>
      <c r="R690" s="1491"/>
      <c r="S690" s="1491"/>
    </row>
    <row r="691" spans="1:19" ht="15.75" customHeight="1">
      <c r="A691" s="1491"/>
      <c r="B691" s="1491"/>
      <c r="C691" s="1491"/>
      <c r="D691" s="1491"/>
      <c r="E691" s="1491"/>
      <c r="F691" s="1491"/>
      <c r="G691" s="1491"/>
      <c r="H691" s="1491"/>
      <c r="I691" s="1491"/>
      <c r="J691" s="1491"/>
      <c r="K691" s="1491"/>
      <c r="L691" s="1491"/>
      <c r="M691" s="1491"/>
      <c r="N691" s="1491"/>
      <c r="O691" s="1491"/>
      <c r="P691" s="1491"/>
      <c r="Q691" s="1491"/>
      <c r="R691" s="1491"/>
      <c r="S691" s="1491"/>
    </row>
    <row r="692" spans="1:19" ht="15.75" customHeight="1">
      <c r="A692" s="1491"/>
      <c r="B692" s="1491"/>
      <c r="C692" s="1491"/>
      <c r="D692" s="1491"/>
      <c r="E692" s="1491"/>
      <c r="F692" s="1491"/>
      <c r="G692" s="1491"/>
      <c r="H692" s="1491"/>
      <c r="I692" s="1491"/>
      <c r="J692" s="1491"/>
      <c r="K692" s="1491"/>
      <c r="L692" s="1491"/>
      <c r="M692" s="1491"/>
      <c r="N692" s="1491"/>
      <c r="O692" s="1491"/>
      <c r="P692" s="1491"/>
      <c r="Q692" s="1491"/>
      <c r="R692" s="1491"/>
      <c r="S692" s="1491"/>
    </row>
    <row r="693" spans="1:19" ht="15.75" customHeight="1">
      <c r="A693" s="1491"/>
      <c r="B693" s="1491"/>
      <c r="C693" s="1491"/>
      <c r="D693" s="1491"/>
      <c r="E693" s="1491"/>
      <c r="F693" s="1491"/>
      <c r="G693" s="1491"/>
      <c r="H693" s="1491"/>
      <c r="I693" s="1491"/>
      <c r="J693" s="1491"/>
      <c r="K693" s="1491"/>
      <c r="L693" s="1491"/>
      <c r="M693" s="1491"/>
      <c r="N693" s="1491"/>
      <c r="O693" s="1491"/>
      <c r="P693" s="1491"/>
      <c r="Q693" s="1491"/>
      <c r="R693" s="1491"/>
      <c r="S693" s="1491"/>
    </row>
    <row r="694" spans="1:19" ht="15.75" customHeight="1">
      <c r="A694" s="1491"/>
      <c r="B694" s="1491"/>
      <c r="C694" s="1491"/>
      <c r="D694" s="1491"/>
      <c r="E694" s="1491"/>
      <c r="F694" s="1491"/>
      <c r="G694" s="1491"/>
      <c r="H694" s="1491"/>
      <c r="I694" s="1491"/>
      <c r="J694" s="1491"/>
      <c r="K694" s="1491"/>
      <c r="L694" s="1491"/>
      <c r="M694" s="1491"/>
      <c r="N694" s="1491"/>
      <c r="O694" s="1491"/>
      <c r="P694" s="1491"/>
      <c r="Q694" s="1491"/>
      <c r="R694" s="1491"/>
      <c r="S694" s="1491"/>
    </row>
    <row r="695" spans="1:19" ht="15.75" customHeight="1">
      <c r="A695" s="1491"/>
      <c r="B695" s="1491"/>
      <c r="C695" s="1491"/>
      <c r="D695" s="1491"/>
      <c r="E695" s="1491"/>
      <c r="F695" s="1491"/>
      <c r="G695" s="1491"/>
      <c r="H695" s="1491"/>
      <c r="I695" s="1491"/>
      <c r="J695" s="1491"/>
      <c r="K695" s="1491"/>
      <c r="L695" s="1491"/>
      <c r="M695" s="1491"/>
      <c r="N695" s="1491"/>
      <c r="O695" s="1491"/>
      <c r="P695" s="1491"/>
      <c r="Q695" s="1491"/>
      <c r="R695" s="1491"/>
      <c r="S695" s="1491"/>
    </row>
    <row r="696" spans="1:19" ht="15.75" customHeight="1">
      <c r="A696" s="1491"/>
      <c r="B696" s="1491"/>
      <c r="C696" s="1491"/>
      <c r="D696" s="1491"/>
      <c r="E696" s="1491"/>
      <c r="F696" s="1491"/>
      <c r="G696" s="1491"/>
      <c r="H696" s="1491"/>
      <c r="I696" s="1491"/>
      <c r="J696" s="1491"/>
      <c r="K696" s="1491"/>
      <c r="L696" s="1491"/>
      <c r="M696" s="1491"/>
      <c r="N696" s="1491"/>
      <c r="O696" s="1491"/>
      <c r="P696" s="1491"/>
      <c r="Q696" s="1491"/>
      <c r="R696" s="1491"/>
      <c r="S696" s="1491"/>
    </row>
    <row r="697" spans="1:19" ht="15.75" customHeight="1">
      <c r="A697" s="1491"/>
      <c r="B697" s="1491"/>
      <c r="C697" s="1491"/>
      <c r="D697" s="1491"/>
      <c r="E697" s="1491"/>
      <c r="F697" s="1491"/>
      <c r="G697" s="1491"/>
      <c r="H697" s="1491"/>
      <c r="I697" s="1491"/>
      <c r="J697" s="1491"/>
      <c r="K697" s="1491"/>
      <c r="L697" s="1491"/>
      <c r="M697" s="1491"/>
      <c r="N697" s="1491"/>
      <c r="O697" s="1491"/>
      <c r="P697" s="1491"/>
      <c r="Q697" s="1491"/>
      <c r="R697" s="1491"/>
      <c r="S697" s="1491"/>
    </row>
    <row r="698" spans="1:19" ht="15.75" customHeight="1">
      <c r="A698" s="1491"/>
      <c r="B698" s="1491"/>
      <c r="C698" s="1491"/>
      <c r="D698" s="1491"/>
      <c r="E698" s="1491"/>
      <c r="F698" s="1491"/>
      <c r="G698" s="1491"/>
      <c r="H698" s="1491"/>
      <c r="I698" s="1491"/>
      <c r="J698" s="1491"/>
      <c r="K698" s="1491"/>
      <c r="L698" s="1491"/>
      <c r="M698" s="1491"/>
      <c r="N698" s="1491"/>
      <c r="O698" s="1491"/>
      <c r="P698" s="1491"/>
      <c r="Q698" s="1491"/>
      <c r="R698" s="1491"/>
      <c r="S698" s="1491"/>
    </row>
    <row r="699" spans="1:19" ht="15.75" customHeight="1">
      <c r="A699" s="1491"/>
      <c r="B699" s="1491"/>
      <c r="C699" s="1491"/>
      <c r="D699" s="1491"/>
      <c r="E699" s="1491"/>
      <c r="F699" s="1491"/>
      <c r="G699" s="1491"/>
      <c r="H699" s="1491"/>
      <c r="I699" s="1491"/>
      <c r="J699" s="1491"/>
      <c r="K699" s="1491"/>
      <c r="L699" s="1491"/>
      <c r="M699" s="1491"/>
      <c r="N699" s="1491"/>
      <c r="O699" s="1491"/>
      <c r="P699" s="1491"/>
      <c r="Q699" s="1491"/>
      <c r="R699" s="1491"/>
      <c r="S699" s="1491"/>
    </row>
    <row r="700" spans="1:19" ht="15.75" customHeight="1">
      <c r="A700" s="1491"/>
      <c r="B700" s="1491"/>
      <c r="C700" s="1491"/>
      <c r="D700" s="1491"/>
      <c r="E700" s="1491"/>
      <c r="F700" s="1491"/>
      <c r="G700" s="1491"/>
      <c r="H700" s="1491"/>
      <c r="I700" s="1491"/>
      <c r="J700" s="1491"/>
      <c r="K700" s="1491"/>
      <c r="L700" s="1491"/>
      <c r="M700" s="1491"/>
      <c r="N700" s="1491"/>
      <c r="O700" s="1491"/>
      <c r="P700" s="1491"/>
      <c r="Q700" s="1491"/>
      <c r="R700" s="1491"/>
      <c r="S700" s="1491"/>
    </row>
    <row r="701" spans="1:19" ht="15.75" customHeight="1">
      <c r="A701" s="1491"/>
      <c r="B701" s="1491"/>
      <c r="C701" s="1491"/>
      <c r="D701" s="1491"/>
      <c r="E701" s="1491"/>
      <c r="F701" s="1491"/>
      <c r="G701" s="1491"/>
      <c r="H701" s="1491"/>
      <c r="I701" s="1491"/>
      <c r="J701" s="1491"/>
      <c r="K701" s="1491"/>
      <c r="L701" s="1491"/>
      <c r="M701" s="1491"/>
      <c r="N701" s="1491"/>
      <c r="O701" s="1491"/>
      <c r="P701" s="1491"/>
      <c r="Q701" s="1491"/>
      <c r="R701" s="1491"/>
      <c r="S701" s="1491"/>
    </row>
    <row r="702" spans="1:19" ht="15.75" customHeight="1">
      <c r="A702" s="1491"/>
      <c r="B702" s="1491"/>
      <c r="C702" s="1491"/>
      <c r="D702" s="1491"/>
      <c r="E702" s="1491"/>
      <c r="F702" s="1491"/>
      <c r="G702" s="1491"/>
      <c r="H702" s="1491"/>
      <c r="I702" s="1491"/>
      <c r="J702" s="1491"/>
      <c r="K702" s="1491"/>
      <c r="L702" s="1491"/>
      <c r="M702" s="1491"/>
      <c r="N702" s="1491"/>
      <c r="O702" s="1491"/>
      <c r="P702" s="1491"/>
      <c r="Q702" s="1491"/>
      <c r="R702" s="1491"/>
      <c r="S702" s="1491"/>
    </row>
    <row r="703" spans="1:19" ht="15.75" customHeight="1">
      <c r="A703" s="1491"/>
      <c r="B703" s="1491"/>
      <c r="C703" s="1491"/>
      <c r="D703" s="1491"/>
      <c r="E703" s="1491"/>
      <c r="F703" s="1491"/>
      <c r="G703" s="1491"/>
      <c r="H703" s="1491"/>
      <c r="I703" s="1491"/>
      <c r="J703" s="1491"/>
      <c r="K703" s="1491"/>
      <c r="L703" s="1491"/>
      <c r="M703" s="1491"/>
      <c r="N703" s="1491"/>
      <c r="O703" s="1491"/>
      <c r="P703" s="1491"/>
      <c r="Q703" s="1491"/>
      <c r="R703" s="1491"/>
      <c r="S703" s="1491"/>
    </row>
    <row r="704" spans="1:19" ht="15.75" customHeight="1">
      <c r="A704" s="1491"/>
      <c r="B704" s="1491"/>
      <c r="C704" s="1491"/>
      <c r="D704" s="1491"/>
      <c r="E704" s="1491"/>
      <c r="F704" s="1491"/>
      <c r="G704" s="1491"/>
      <c r="H704" s="1491"/>
      <c r="I704" s="1491"/>
      <c r="J704" s="1491"/>
      <c r="K704" s="1491"/>
      <c r="L704" s="1491"/>
      <c r="M704" s="1491"/>
      <c r="N704" s="1491"/>
      <c r="O704" s="1491"/>
      <c r="P704" s="1491"/>
      <c r="Q704" s="1491"/>
      <c r="R704" s="1491"/>
      <c r="S704" s="1491"/>
    </row>
    <row r="705" spans="1:19" ht="15.75" customHeight="1">
      <c r="A705" s="1491"/>
      <c r="B705" s="1491"/>
      <c r="C705" s="1491"/>
      <c r="D705" s="1491"/>
      <c r="E705" s="1491"/>
      <c r="F705" s="1491"/>
      <c r="G705" s="1491"/>
      <c r="H705" s="1491"/>
      <c r="I705" s="1491"/>
      <c r="J705" s="1491"/>
      <c r="K705" s="1491"/>
      <c r="L705" s="1491"/>
      <c r="M705" s="1491"/>
      <c r="N705" s="1491"/>
      <c r="O705" s="1491"/>
      <c r="P705" s="1491"/>
      <c r="Q705" s="1491"/>
      <c r="R705" s="1491"/>
      <c r="S705" s="1491"/>
    </row>
    <row r="706" spans="1:19" ht="15.75" customHeight="1">
      <c r="A706" s="1491"/>
      <c r="B706" s="1491"/>
      <c r="C706" s="1491"/>
      <c r="D706" s="1491"/>
      <c r="E706" s="1491"/>
      <c r="F706" s="1491"/>
      <c r="G706" s="1491"/>
      <c r="H706" s="1491"/>
      <c r="I706" s="1491"/>
      <c r="J706" s="1491"/>
      <c r="K706" s="1491"/>
      <c r="L706" s="1491"/>
      <c r="M706" s="1491"/>
      <c r="N706" s="1491"/>
      <c r="O706" s="1491"/>
      <c r="P706" s="1491"/>
      <c r="Q706" s="1491"/>
      <c r="R706" s="1491"/>
      <c r="S706" s="1491"/>
    </row>
    <row r="707" spans="1:19" ht="15.75" customHeight="1">
      <c r="A707" s="1491"/>
      <c r="B707" s="1491"/>
      <c r="C707" s="1491"/>
      <c r="D707" s="1491"/>
      <c r="E707" s="1491"/>
      <c r="F707" s="1491"/>
      <c r="G707" s="1491"/>
      <c r="H707" s="1491"/>
      <c r="I707" s="1491"/>
      <c r="J707" s="1491"/>
      <c r="K707" s="1491"/>
      <c r="L707" s="1491"/>
      <c r="M707" s="1491"/>
      <c r="N707" s="1491"/>
      <c r="O707" s="1491"/>
      <c r="P707" s="1491"/>
      <c r="Q707" s="1491"/>
      <c r="R707" s="1491"/>
      <c r="S707" s="1491"/>
    </row>
    <row r="708" spans="1:19" ht="15.75" customHeight="1">
      <c r="A708" s="1491"/>
      <c r="B708" s="1491"/>
      <c r="C708" s="1491"/>
      <c r="D708" s="1491"/>
      <c r="E708" s="1491"/>
      <c r="F708" s="1491"/>
      <c r="G708" s="1491"/>
      <c r="H708" s="1491"/>
      <c r="I708" s="1491"/>
      <c r="J708" s="1491"/>
      <c r="K708" s="1491"/>
      <c r="L708" s="1491"/>
      <c r="M708" s="1491"/>
      <c r="N708" s="1491"/>
      <c r="O708" s="1491"/>
      <c r="P708" s="1491"/>
      <c r="Q708" s="1491"/>
      <c r="R708" s="1491"/>
      <c r="S708" s="1491"/>
    </row>
    <row r="709" spans="1:19" ht="15.75" customHeight="1">
      <c r="A709" s="1491"/>
      <c r="B709" s="1491"/>
      <c r="C709" s="1491"/>
      <c r="D709" s="1491"/>
      <c r="E709" s="1491"/>
      <c r="F709" s="1491"/>
      <c r="G709" s="1491"/>
      <c r="H709" s="1491"/>
      <c r="I709" s="1491"/>
      <c r="J709" s="1491"/>
      <c r="K709" s="1491"/>
      <c r="L709" s="1491"/>
      <c r="M709" s="1491"/>
      <c r="N709" s="1491"/>
      <c r="O709" s="1491"/>
      <c r="P709" s="1491"/>
      <c r="Q709" s="1491"/>
      <c r="R709" s="1491"/>
      <c r="S709" s="1491"/>
    </row>
    <row r="710" spans="1:19" ht="15.75" customHeight="1">
      <c r="A710" s="1491"/>
      <c r="B710" s="1491"/>
      <c r="C710" s="1491"/>
      <c r="D710" s="1491"/>
      <c r="E710" s="1491"/>
      <c r="F710" s="1491"/>
      <c r="G710" s="1491"/>
      <c r="H710" s="1491"/>
      <c r="I710" s="1491"/>
      <c r="J710" s="1491"/>
      <c r="K710" s="1491"/>
      <c r="L710" s="1491"/>
      <c r="M710" s="1491"/>
      <c r="N710" s="1491"/>
      <c r="O710" s="1491"/>
      <c r="P710" s="1491"/>
      <c r="Q710" s="1491"/>
      <c r="R710" s="1491"/>
      <c r="S710" s="1491"/>
    </row>
    <row r="711" spans="1:19" ht="15.75" customHeight="1">
      <c r="A711" s="1491"/>
      <c r="B711" s="1491"/>
      <c r="C711" s="1491"/>
      <c r="D711" s="1491"/>
      <c r="E711" s="1491"/>
      <c r="F711" s="1491"/>
      <c r="G711" s="1491"/>
      <c r="H711" s="1491"/>
      <c r="I711" s="1491"/>
      <c r="J711" s="1491"/>
      <c r="K711" s="1491"/>
      <c r="L711" s="1491"/>
      <c r="M711" s="1491"/>
      <c r="N711" s="1491"/>
      <c r="O711" s="1491"/>
      <c r="P711" s="1491"/>
      <c r="Q711" s="1491"/>
      <c r="R711" s="1491"/>
      <c r="S711" s="1491"/>
    </row>
    <row r="712" spans="1:19" ht="15.75" customHeight="1">
      <c r="A712" s="1491"/>
      <c r="B712" s="1491"/>
      <c r="C712" s="1491"/>
      <c r="D712" s="1491"/>
      <c r="E712" s="1491"/>
      <c r="F712" s="1491"/>
      <c r="G712" s="1491"/>
      <c r="H712" s="1491"/>
      <c r="I712" s="1491"/>
      <c r="J712" s="1491"/>
      <c r="K712" s="1491"/>
      <c r="L712" s="1491"/>
      <c r="M712" s="1491"/>
      <c r="N712" s="1491"/>
      <c r="O712" s="1491"/>
      <c r="P712" s="1491"/>
      <c r="Q712" s="1491"/>
      <c r="R712" s="1491"/>
      <c r="S712" s="1491"/>
    </row>
    <row r="713" spans="1:19" ht="15.75" customHeight="1">
      <c r="A713" s="1491"/>
      <c r="B713" s="1491"/>
      <c r="C713" s="1491"/>
      <c r="D713" s="1491"/>
      <c r="E713" s="1491"/>
      <c r="F713" s="1491"/>
      <c r="G713" s="1491"/>
      <c r="H713" s="1491"/>
      <c r="I713" s="1491"/>
      <c r="J713" s="1491"/>
      <c r="K713" s="1491"/>
      <c r="L713" s="1491"/>
      <c r="M713" s="1491"/>
      <c r="N713" s="1491"/>
      <c r="O713" s="1491"/>
      <c r="P713" s="1491"/>
      <c r="Q713" s="1491"/>
      <c r="R713" s="1491"/>
      <c r="S713" s="1491"/>
    </row>
    <row r="714" spans="1:19" ht="15.75" customHeight="1">
      <c r="A714" s="1491"/>
      <c r="B714" s="1491"/>
      <c r="C714" s="1491"/>
      <c r="D714" s="1491"/>
      <c r="E714" s="1491"/>
      <c r="F714" s="1491"/>
      <c r="G714" s="1491"/>
      <c r="H714" s="1491"/>
      <c r="I714" s="1491"/>
      <c r="J714" s="1491"/>
      <c r="K714" s="1491"/>
      <c r="L714" s="1491"/>
      <c r="M714" s="1491"/>
      <c r="N714" s="1491"/>
      <c r="O714" s="1491"/>
      <c r="P714" s="1491"/>
      <c r="Q714" s="1491"/>
      <c r="R714" s="1491"/>
      <c r="S714" s="1491"/>
    </row>
    <row r="715" spans="1:19" ht="15.75" customHeight="1">
      <c r="A715" s="1491"/>
      <c r="B715" s="1491"/>
      <c r="C715" s="1491"/>
      <c r="D715" s="1491"/>
      <c r="E715" s="1491"/>
      <c r="F715" s="1491"/>
      <c r="G715" s="1491"/>
      <c r="H715" s="1491"/>
      <c r="I715" s="1491"/>
      <c r="J715" s="1491"/>
      <c r="K715" s="1491"/>
      <c r="L715" s="1491"/>
      <c r="M715" s="1491"/>
      <c r="N715" s="1491"/>
      <c r="O715" s="1491"/>
      <c r="P715" s="1491"/>
      <c r="Q715" s="1491"/>
      <c r="R715" s="1491"/>
      <c r="S715" s="1491"/>
    </row>
    <row r="716" spans="1:19" ht="15.75" customHeight="1">
      <c r="A716" s="1491"/>
      <c r="B716" s="1491"/>
      <c r="C716" s="1491"/>
      <c r="D716" s="1491"/>
      <c r="E716" s="1491"/>
      <c r="F716" s="1491"/>
      <c r="G716" s="1491"/>
      <c r="H716" s="1491"/>
      <c r="I716" s="1491"/>
      <c r="J716" s="1491"/>
      <c r="K716" s="1491"/>
      <c r="L716" s="1491"/>
      <c r="M716" s="1491"/>
      <c r="N716" s="1491"/>
      <c r="O716" s="1491"/>
      <c r="P716" s="1491"/>
      <c r="Q716" s="1491"/>
      <c r="R716" s="1491"/>
      <c r="S716" s="1491"/>
    </row>
    <row r="717" spans="1:19" ht="15.75" customHeight="1">
      <c r="A717" s="1491"/>
      <c r="B717" s="1491"/>
      <c r="C717" s="1491"/>
      <c r="D717" s="1491"/>
      <c r="E717" s="1491"/>
      <c r="F717" s="1491"/>
      <c r="G717" s="1491"/>
      <c r="H717" s="1491"/>
      <c r="I717" s="1491"/>
      <c r="J717" s="1491"/>
      <c r="K717" s="1491"/>
      <c r="L717" s="1491"/>
      <c r="M717" s="1491"/>
      <c r="N717" s="1491"/>
      <c r="O717" s="1491"/>
      <c r="P717" s="1491"/>
      <c r="Q717" s="1491"/>
      <c r="R717" s="1491"/>
      <c r="S717" s="1491"/>
    </row>
    <row r="718" spans="1:19" ht="15.75" customHeight="1">
      <c r="A718" s="1491"/>
      <c r="B718" s="1491"/>
      <c r="C718" s="1491"/>
      <c r="D718" s="1491"/>
      <c r="E718" s="1491"/>
      <c r="F718" s="1491"/>
      <c r="G718" s="1491"/>
      <c r="H718" s="1491"/>
      <c r="I718" s="1491"/>
      <c r="J718" s="1491"/>
      <c r="K718" s="1491"/>
      <c r="L718" s="1491"/>
      <c r="M718" s="1491"/>
      <c r="N718" s="1491"/>
      <c r="O718" s="1491"/>
      <c r="P718" s="1491"/>
      <c r="Q718" s="1491"/>
      <c r="R718" s="1491"/>
      <c r="S718" s="1491"/>
    </row>
    <row r="719" spans="1:19" ht="15.75" customHeight="1">
      <c r="A719" s="1491"/>
      <c r="B719" s="1491"/>
      <c r="C719" s="1491"/>
      <c r="D719" s="1491"/>
      <c r="E719" s="1491"/>
      <c r="F719" s="1491"/>
      <c r="G719" s="1491"/>
      <c r="H719" s="1491"/>
      <c r="I719" s="1491"/>
      <c r="J719" s="1491"/>
      <c r="K719" s="1491"/>
      <c r="L719" s="1491"/>
      <c r="M719" s="1491"/>
      <c r="N719" s="1491"/>
      <c r="O719" s="1491"/>
      <c r="P719" s="1491"/>
      <c r="Q719" s="1491"/>
      <c r="R719" s="1491"/>
      <c r="S719" s="1491"/>
    </row>
    <row r="720" spans="1:19" ht="15.75" customHeight="1">
      <c r="A720" s="1491"/>
      <c r="B720" s="1491"/>
      <c r="C720" s="1491"/>
      <c r="D720" s="1491"/>
      <c r="E720" s="1491"/>
      <c r="F720" s="1491"/>
      <c r="G720" s="1491"/>
      <c r="H720" s="1491"/>
      <c r="I720" s="1491"/>
      <c r="J720" s="1491"/>
      <c r="K720" s="1491"/>
      <c r="L720" s="1491"/>
      <c r="M720" s="1491"/>
      <c r="N720" s="1491"/>
      <c r="O720" s="1491"/>
      <c r="P720" s="1491"/>
      <c r="Q720" s="1491"/>
      <c r="R720" s="1491"/>
      <c r="S720" s="1491"/>
    </row>
    <row r="721" spans="1:19" ht="15.75" customHeight="1">
      <c r="A721" s="1491"/>
      <c r="B721" s="1491"/>
      <c r="C721" s="1491"/>
      <c r="D721" s="1491"/>
      <c r="E721" s="1491"/>
      <c r="F721" s="1491"/>
      <c r="G721" s="1491"/>
      <c r="H721" s="1491"/>
      <c r="I721" s="1491"/>
      <c r="J721" s="1491"/>
      <c r="K721" s="1491"/>
      <c r="L721" s="1491"/>
      <c r="M721" s="1491"/>
      <c r="N721" s="1491"/>
      <c r="O721" s="1491"/>
      <c r="P721" s="1491"/>
      <c r="Q721" s="1491"/>
      <c r="R721" s="1491"/>
      <c r="S721" s="1491"/>
    </row>
    <row r="722" spans="1:19" ht="15.75" customHeight="1">
      <c r="A722" s="1491"/>
      <c r="B722" s="1491"/>
      <c r="C722" s="1491"/>
      <c r="D722" s="1491"/>
      <c r="E722" s="1491"/>
      <c r="F722" s="1491"/>
      <c r="G722" s="1491"/>
      <c r="H722" s="1491"/>
      <c r="I722" s="1491"/>
      <c r="J722" s="1491"/>
      <c r="K722" s="1491"/>
      <c r="L722" s="1491"/>
      <c r="M722" s="1491"/>
      <c r="N722" s="1491"/>
      <c r="O722" s="1491"/>
      <c r="P722" s="1491"/>
      <c r="Q722" s="1491"/>
      <c r="R722" s="1491"/>
      <c r="S722" s="1491"/>
    </row>
    <row r="723" spans="1:19" ht="15.75" customHeight="1">
      <c r="A723" s="1491"/>
      <c r="B723" s="1491"/>
      <c r="C723" s="1491"/>
      <c r="D723" s="1491"/>
      <c r="E723" s="1491"/>
      <c r="F723" s="1491"/>
      <c r="G723" s="1491"/>
      <c r="H723" s="1491"/>
      <c r="I723" s="1491"/>
      <c r="J723" s="1491"/>
      <c r="K723" s="1491"/>
      <c r="L723" s="1491"/>
      <c r="M723" s="1491"/>
      <c r="N723" s="1491"/>
      <c r="O723" s="1491"/>
      <c r="P723" s="1491"/>
      <c r="Q723" s="1491"/>
      <c r="R723" s="1491"/>
      <c r="S723" s="1491"/>
    </row>
    <row r="724" spans="1:19" ht="15.75" customHeight="1">
      <c r="A724" s="1491"/>
      <c r="B724" s="1491"/>
      <c r="C724" s="1491"/>
      <c r="D724" s="1491"/>
      <c r="E724" s="1491"/>
      <c r="F724" s="1491"/>
      <c r="G724" s="1491"/>
      <c r="H724" s="1491"/>
      <c r="I724" s="1491"/>
      <c r="J724" s="1491"/>
      <c r="K724" s="1491"/>
      <c r="L724" s="1491"/>
      <c r="M724" s="1491"/>
      <c r="N724" s="1491"/>
      <c r="O724" s="1491"/>
      <c r="P724" s="1491"/>
      <c r="Q724" s="1491"/>
      <c r="R724" s="1491"/>
      <c r="S724" s="1491"/>
    </row>
    <row r="725" spans="1:19" ht="15.75" customHeight="1">
      <c r="A725" s="1491"/>
      <c r="B725" s="1491"/>
      <c r="C725" s="1491"/>
      <c r="D725" s="1491"/>
      <c r="E725" s="1491"/>
      <c r="F725" s="1491"/>
      <c r="G725" s="1491"/>
      <c r="H725" s="1491"/>
      <c r="I725" s="1491"/>
      <c r="J725" s="1491"/>
      <c r="K725" s="1491"/>
      <c r="L725" s="1491"/>
      <c r="M725" s="1491"/>
      <c r="N725" s="1491"/>
      <c r="O725" s="1491"/>
      <c r="P725" s="1491"/>
      <c r="Q725" s="1491"/>
      <c r="R725" s="1491"/>
      <c r="S725" s="1491"/>
    </row>
    <row r="726" spans="1:19" ht="15.75" customHeight="1">
      <c r="A726" s="1491"/>
      <c r="B726" s="1491"/>
      <c r="C726" s="1491"/>
      <c r="D726" s="1491"/>
      <c r="E726" s="1491"/>
      <c r="F726" s="1491"/>
      <c r="G726" s="1491"/>
      <c r="H726" s="1491"/>
      <c r="I726" s="1491"/>
      <c r="J726" s="1491"/>
      <c r="K726" s="1491"/>
      <c r="L726" s="1491"/>
      <c r="M726" s="1491"/>
      <c r="N726" s="1491"/>
      <c r="O726" s="1491"/>
      <c r="P726" s="1491"/>
      <c r="Q726" s="1491"/>
      <c r="R726" s="1491"/>
      <c r="S726" s="1491"/>
    </row>
    <row r="727" spans="1:19" ht="15.75" customHeight="1">
      <c r="A727" s="1491"/>
      <c r="B727" s="1491"/>
      <c r="C727" s="1491"/>
      <c r="D727" s="1491"/>
      <c r="E727" s="1491"/>
      <c r="F727" s="1491"/>
      <c r="G727" s="1491"/>
      <c r="H727" s="1491"/>
      <c r="I727" s="1491"/>
      <c r="J727" s="1491"/>
      <c r="K727" s="1491"/>
      <c r="L727" s="1491"/>
      <c r="M727" s="1491"/>
      <c r="N727" s="1491"/>
      <c r="O727" s="1491"/>
      <c r="P727" s="1491"/>
      <c r="Q727" s="1491"/>
      <c r="R727" s="1491"/>
      <c r="S727" s="1491"/>
    </row>
    <row r="728" spans="1:19" ht="15.75" customHeight="1">
      <c r="A728" s="1491"/>
      <c r="B728" s="1491"/>
      <c r="C728" s="1491"/>
      <c r="D728" s="1491"/>
      <c r="E728" s="1491"/>
      <c r="F728" s="1491"/>
      <c r="G728" s="1491"/>
      <c r="H728" s="1491"/>
      <c r="I728" s="1491"/>
      <c r="J728" s="1491"/>
      <c r="K728" s="1491"/>
      <c r="L728" s="1491"/>
      <c r="M728" s="1491"/>
      <c r="N728" s="1491"/>
      <c r="O728" s="1491"/>
      <c r="P728" s="1491"/>
      <c r="Q728" s="1491"/>
      <c r="R728" s="1491"/>
      <c r="S728" s="1491"/>
    </row>
    <row r="729" spans="1:19" ht="15.75" customHeight="1">
      <c r="A729" s="1491"/>
      <c r="B729" s="1491"/>
      <c r="C729" s="1491"/>
      <c r="D729" s="1491"/>
      <c r="E729" s="1491"/>
      <c r="F729" s="1491"/>
      <c r="G729" s="1491"/>
      <c r="H729" s="1491"/>
      <c r="I729" s="1491"/>
      <c r="J729" s="1491"/>
      <c r="K729" s="1491"/>
      <c r="L729" s="1491"/>
      <c r="M729" s="1491"/>
      <c r="N729" s="1491"/>
      <c r="O729" s="1491"/>
      <c r="P729" s="1491"/>
      <c r="Q729" s="1491"/>
      <c r="R729" s="1491"/>
      <c r="S729" s="1491"/>
    </row>
    <row r="730" spans="1:19" ht="15.75" customHeight="1">
      <c r="A730" s="1491"/>
      <c r="B730" s="1491"/>
      <c r="C730" s="1491"/>
      <c r="D730" s="1491"/>
      <c r="E730" s="1491"/>
      <c r="F730" s="1491"/>
      <c r="G730" s="1491"/>
      <c r="H730" s="1491"/>
      <c r="I730" s="1491"/>
      <c r="J730" s="1491"/>
      <c r="K730" s="1491"/>
      <c r="L730" s="1491"/>
      <c r="M730" s="1491"/>
      <c r="N730" s="1491"/>
      <c r="O730" s="1491"/>
      <c r="P730" s="1491"/>
      <c r="Q730" s="1491"/>
      <c r="R730" s="1491"/>
      <c r="S730" s="1491"/>
    </row>
    <row r="731" spans="1:19" ht="15.75" customHeight="1">
      <c r="A731" s="1491"/>
      <c r="B731" s="1491"/>
      <c r="C731" s="1491"/>
      <c r="D731" s="1491"/>
      <c r="E731" s="1491"/>
      <c r="F731" s="1491"/>
      <c r="G731" s="1491"/>
      <c r="H731" s="1491"/>
      <c r="I731" s="1491"/>
      <c r="J731" s="1491"/>
      <c r="K731" s="1491"/>
      <c r="L731" s="1491"/>
      <c r="M731" s="1491"/>
      <c r="N731" s="1491"/>
      <c r="O731" s="1491"/>
      <c r="P731" s="1491"/>
      <c r="Q731" s="1491"/>
      <c r="R731" s="1491"/>
      <c r="S731" s="1491"/>
    </row>
    <row r="732" spans="1:19" ht="15.75" customHeight="1">
      <c r="A732" s="1491"/>
      <c r="B732" s="1491"/>
      <c r="C732" s="1491"/>
      <c r="D732" s="1491"/>
      <c r="E732" s="1491"/>
      <c r="F732" s="1491"/>
      <c r="G732" s="1491"/>
      <c r="H732" s="1491"/>
      <c r="I732" s="1491"/>
      <c r="J732" s="1491"/>
      <c r="K732" s="1491"/>
      <c r="L732" s="1491"/>
      <c r="M732" s="1491"/>
      <c r="N732" s="1491"/>
      <c r="O732" s="1491"/>
      <c r="P732" s="1491"/>
      <c r="Q732" s="1491"/>
      <c r="R732" s="1491"/>
      <c r="S732" s="1491"/>
    </row>
    <row r="733" spans="1:19" ht="15.75" customHeight="1">
      <c r="A733" s="1491"/>
      <c r="B733" s="1491"/>
      <c r="C733" s="1491"/>
      <c r="D733" s="1491"/>
      <c r="E733" s="1491"/>
      <c r="F733" s="1491"/>
      <c r="G733" s="1491"/>
      <c r="H733" s="1491"/>
      <c r="I733" s="1491"/>
      <c r="J733" s="1491"/>
      <c r="K733" s="1491"/>
      <c r="L733" s="1491"/>
      <c r="M733" s="1491"/>
      <c r="N733" s="1491"/>
      <c r="O733" s="1491"/>
      <c r="P733" s="1491"/>
      <c r="Q733" s="1491"/>
      <c r="R733" s="1491"/>
      <c r="S733" s="1491"/>
    </row>
    <row r="734" spans="1:19" ht="15.75" customHeight="1">
      <c r="A734" s="1491"/>
      <c r="B734" s="1491"/>
      <c r="C734" s="1491"/>
      <c r="D734" s="1491"/>
      <c r="E734" s="1491"/>
      <c r="F734" s="1491"/>
      <c r="G734" s="1491"/>
      <c r="H734" s="1491"/>
      <c r="I734" s="1491"/>
      <c r="J734" s="1491"/>
      <c r="K734" s="1491"/>
      <c r="L734" s="1491"/>
      <c r="M734" s="1491"/>
      <c r="N734" s="1491"/>
      <c r="O734" s="1491"/>
      <c r="P734" s="1491"/>
      <c r="Q734" s="1491"/>
      <c r="R734" s="1491"/>
      <c r="S734" s="1491"/>
    </row>
    <row r="735" spans="1:19" ht="15.75" customHeight="1">
      <c r="A735" s="1491"/>
      <c r="B735" s="1491"/>
      <c r="C735" s="1491"/>
      <c r="D735" s="1491"/>
      <c r="E735" s="1491"/>
      <c r="F735" s="1491"/>
      <c r="G735" s="1491"/>
      <c r="H735" s="1491"/>
      <c r="I735" s="1491"/>
      <c r="J735" s="1491"/>
      <c r="K735" s="1491"/>
      <c r="L735" s="1491"/>
      <c r="M735" s="1491"/>
      <c r="N735" s="1491"/>
      <c r="O735" s="1491"/>
      <c r="P735" s="1491"/>
      <c r="Q735" s="1491"/>
      <c r="R735" s="1491"/>
      <c r="S735" s="1491"/>
    </row>
    <row r="736" spans="1:19" ht="15.75" customHeight="1">
      <c r="A736" s="1491"/>
      <c r="B736" s="1491"/>
      <c r="C736" s="1491"/>
      <c r="D736" s="1491"/>
      <c r="E736" s="1491"/>
      <c r="F736" s="1491"/>
      <c r="G736" s="1491"/>
      <c r="H736" s="1491"/>
      <c r="I736" s="1491"/>
      <c r="J736" s="1491"/>
      <c r="K736" s="1491"/>
      <c r="L736" s="1491"/>
      <c r="M736" s="1491"/>
      <c r="N736" s="1491"/>
      <c r="O736" s="1491"/>
      <c r="P736" s="1491"/>
      <c r="Q736" s="1491"/>
      <c r="R736" s="1491"/>
      <c r="S736" s="1491"/>
    </row>
    <row r="737" spans="1:19" ht="15.75" customHeight="1">
      <c r="A737" s="1491"/>
      <c r="B737" s="1491"/>
      <c r="C737" s="1491"/>
      <c r="D737" s="1491"/>
      <c r="E737" s="1491"/>
      <c r="F737" s="1491"/>
      <c r="G737" s="1491"/>
      <c r="H737" s="1491"/>
      <c r="I737" s="1491"/>
      <c r="J737" s="1491"/>
      <c r="K737" s="1491"/>
      <c r="L737" s="1491"/>
      <c r="M737" s="1491"/>
      <c r="N737" s="1491"/>
      <c r="O737" s="1491"/>
      <c r="P737" s="1491"/>
      <c r="Q737" s="1491"/>
      <c r="R737" s="1491"/>
      <c r="S737" s="1491"/>
    </row>
    <row r="738" spans="1:19" ht="15.75" customHeight="1">
      <c r="A738" s="1491"/>
      <c r="B738" s="1491"/>
      <c r="C738" s="1491"/>
      <c r="D738" s="1491"/>
      <c r="E738" s="1491"/>
      <c r="F738" s="1491"/>
      <c r="G738" s="1491"/>
      <c r="H738" s="1491"/>
      <c r="I738" s="1491"/>
      <c r="J738" s="1491"/>
      <c r="K738" s="1491"/>
      <c r="L738" s="1491"/>
      <c r="M738" s="1491"/>
      <c r="N738" s="1491"/>
      <c r="O738" s="1491"/>
      <c r="P738" s="1491"/>
      <c r="Q738" s="1491"/>
      <c r="R738" s="1491"/>
      <c r="S738" s="1491"/>
    </row>
    <row r="739" spans="1:19" ht="15.75" customHeight="1">
      <c r="A739" s="1491"/>
      <c r="B739" s="1491"/>
      <c r="C739" s="1491"/>
      <c r="D739" s="1491"/>
      <c r="E739" s="1491"/>
      <c r="F739" s="1491"/>
      <c r="G739" s="1491"/>
      <c r="H739" s="1491"/>
      <c r="I739" s="1491"/>
      <c r="J739" s="1491"/>
      <c r="K739" s="1491"/>
      <c r="L739" s="1491"/>
      <c r="M739" s="1491"/>
      <c r="N739" s="1491"/>
      <c r="O739" s="1491"/>
      <c r="P739" s="1491"/>
      <c r="Q739" s="1491"/>
      <c r="R739" s="1491"/>
      <c r="S739" s="1491"/>
    </row>
    <row r="740" spans="1:19" ht="15.75" customHeight="1">
      <c r="A740" s="1491"/>
      <c r="B740" s="1491"/>
      <c r="C740" s="1491"/>
      <c r="D740" s="1491"/>
      <c r="E740" s="1491"/>
      <c r="F740" s="1491"/>
      <c r="G740" s="1491"/>
      <c r="H740" s="1491"/>
      <c r="I740" s="1491"/>
      <c r="J740" s="1491"/>
      <c r="K740" s="1491"/>
      <c r="L740" s="1491"/>
      <c r="M740" s="1491"/>
      <c r="N740" s="1491"/>
      <c r="O740" s="1491"/>
      <c r="P740" s="1491"/>
      <c r="Q740" s="1491"/>
      <c r="R740" s="1491"/>
      <c r="S740" s="1491"/>
    </row>
    <row r="741" spans="1:19" ht="15.75" customHeight="1">
      <c r="A741" s="1491"/>
      <c r="B741" s="1491"/>
      <c r="C741" s="1491"/>
      <c r="D741" s="1491"/>
      <c r="E741" s="1491"/>
      <c r="F741" s="1491"/>
      <c r="G741" s="1491"/>
      <c r="H741" s="1491"/>
      <c r="I741" s="1491"/>
      <c r="J741" s="1491"/>
      <c r="K741" s="1491"/>
      <c r="L741" s="1491"/>
      <c r="M741" s="1491"/>
      <c r="N741" s="1491"/>
      <c r="O741" s="1491"/>
      <c r="P741" s="1491"/>
      <c r="Q741" s="1491"/>
      <c r="R741" s="1491"/>
      <c r="S741" s="1491"/>
    </row>
    <row r="742" spans="1:19" ht="15.75" customHeight="1">
      <c r="A742" s="1491"/>
      <c r="B742" s="1491"/>
      <c r="C742" s="1491"/>
      <c r="D742" s="1491"/>
      <c r="E742" s="1491"/>
      <c r="F742" s="1491"/>
      <c r="G742" s="1491"/>
      <c r="H742" s="1491"/>
      <c r="I742" s="1491"/>
      <c r="J742" s="1491"/>
      <c r="K742" s="1491"/>
      <c r="L742" s="1491"/>
      <c r="M742" s="1491"/>
      <c r="N742" s="1491"/>
      <c r="O742" s="1491"/>
      <c r="P742" s="1491"/>
      <c r="Q742" s="1491"/>
      <c r="R742" s="1491"/>
      <c r="S742" s="1491"/>
    </row>
    <row r="743" spans="1:19" ht="15.75" customHeight="1">
      <c r="A743" s="1491"/>
      <c r="B743" s="1491"/>
      <c r="C743" s="1491"/>
      <c r="D743" s="1491"/>
      <c r="E743" s="1491"/>
      <c r="F743" s="1491"/>
      <c r="G743" s="1491"/>
      <c r="H743" s="1491"/>
      <c r="I743" s="1491"/>
      <c r="J743" s="1491"/>
      <c r="K743" s="1491"/>
      <c r="L743" s="1491"/>
      <c r="M743" s="1491"/>
      <c r="N743" s="1491"/>
      <c r="O743" s="1491"/>
      <c r="P743" s="1491"/>
      <c r="Q743" s="1491"/>
      <c r="R743" s="1491"/>
      <c r="S743" s="1491"/>
    </row>
    <row r="744" spans="1:19" ht="15.75" customHeight="1">
      <c r="A744" s="1491"/>
      <c r="B744" s="1491"/>
      <c r="C744" s="1491"/>
      <c r="D744" s="1491"/>
      <c r="E744" s="1491"/>
      <c r="F744" s="1491"/>
      <c r="G744" s="1491"/>
      <c r="H744" s="1491"/>
      <c r="I744" s="1491"/>
      <c r="J744" s="1491"/>
      <c r="K744" s="1491"/>
      <c r="L744" s="1491"/>
      <c r="M744" s="1491"/>
      <c r="N744" s="1491"/>
      <c r="O744" s="1491"/>
      <c r="P744" s="1491"/>
      <c r="Q744" s="1491"/>
      <c r="R744" s="1491"/>
      <c r="S744" s="1491"/>
    </row>
    <row r="745" spans="1:19" ht="15.75" customHeight="1">
      <c r="A745" s="1491"/>
      <c r="B745" s="1491"/>
      <c r="C745" s="1491"/>
      <c r="D745" s="1491"/>
      <c r="E745" s="1491"/>
      <c r="F745" s="1491"/>
      <c r="G745" s="1491"/>
      <c r="H745" s="1491"/>
      <c r="I745" s="1491"/>
      <c r="J745" s="1491"/>
      <c r="K745" s="1491"/>
      <c r="L745" s="1491"/>
      <c r="M745" s="1491"/>
      <c r="N745" s="1491"/>
      <c r="O745" s="1491"/>
      <c r="P745" s="1491"/>
      <c r="Q745" s="1491"/>
      <c r="R745" s="1491"/>
      <c r="S745" s="1491"/>
    </row>
    <row r="746" spans="1:19" ht="15.75" customHeight="1">
      <c r="A746" s="1491"/>
      <c r="B746" s="1491"/>
      <c r="C746" s="1491"/>
      <c r="D746" s="1491"/>
      <c r="E746" s="1491"/>
      <c r="F746" s="1491"/>
      <c r="G746" s="1491"/>
      <c r="H746" s="1491"/>
      <c r="I746" s="1491"/>
      <c r="J746" s="1491"/>
      <c r="K746" s="1491"/>
      <c r="L746" s="1491"/>
      <c r="M746" s="1491"/>
      <c r="N746" s="1491"/>
      <c r="O746" s="1491"/>
      <c r="P746" s="1491"/>
      <c r="Q746" s="1491"/>
      <c r="R746" s="1491"/>
      <c r="S746" s="1491"/>
    </row>
    <row r="747" spans="1:19" ht="15.75" customHeight="1">
      <c r="A747" s="1491"/>
      <c r="B747" s="1491"/>
      <c r="C747" s="1491"/>
      <c r="D747" s="1491"/>
      <c r="E747" s="1491"/>
      <c r="F747" s="1491"/>
      <c r="G747" s="1491"/>
      <c r="H747" s="1491"/>
      <c r="I747" s="1491"/>
      <c r="J747" s="1491"/>
      <c r="K747" s="1491"/>
      <c r="L747" s="1491"/>
      <c r="M747" s="1491"/>
      <c r="N747" s="1491"/>
      <c r="O747" s="1491"/>
      <c r="P747" s="1491"/>
      <c r="Q747" s="1491"/>
      <c r="R747" s="1491"/>
      <c r="S747" s="1491"/>
    </row>
    <row r="748" spans="1:19" ht="15.75" customHeight="1">
      <c r="A748" s="1491"/>
      <c r="B748" s="1491"/>
      <c r="C748" s="1491"/>
      <c r="D748" s="1491"/>
      <c r="E748" s="1491"/>
      <c r="F748" s="1491"/>
      <c r="G748" s="1491"/>
      <c r="H748" s="1491"/>
      <c r="I748" s="1491"/>
      <c r="J748" s="1491"/>
      <c r="K748" s="1491"/>
      <c r="L748" s="1491"/>
      <c r="M748" s="1491"/>
      <c r="N748" s="1491"/>
      <c r="O748" s="1491"/>
      <c r="P748" s="1491"/>
      <c r="Q748" s="1491"/>
      <c r="R748" s="1491"/>
      <c r="S748" s="1491"/>
    </row>
    <row r="749" spans="1:19" ht="15.75" customHeight="1">
      <c r="A749" s="1491"/>
      <c r="B749" s="1491"/>
      <c r="C749" s="1491"/>
      <c r="D749" s="1491"/>
      <c r="E749" s="1491"/>
      <c r="F749" s="1491"/>
      <c r="G749" s="1491"/>
      <c r="H749" s="1491"/>
      <c r="I749" s="1491"/>
      <c r="J749" s="1491"/>
      <c r="K749" s="1491"/>
      <c r="L749" s="1491"/>
      <c r="M749" s="1491"/>
      <c r="N749" s="1491"/>
      <c r="O749" s="1491"/>
      <c r="P749" s="1491"/>
      <c r="Q749" s="1491"/>
      <c r="R749" s="1491"/>
      <c r="S749" s="1491"/>
    </row>
    <row r="750" spans="1:19" ht="15.75" customHeight="1">
      <c r="A750" s="1491"/>
      <c r="B750" s="1491"/>
      <c r="C750" s="1491"/>
      <c r="D750" s="1491"/>
      <c r="E750" s="1491"/>
      <c r="F750" s="1491"/>
      <c r="G750" s="1491"/>
      <c r="H750" s="1491"/>
      <c r="I750" s="1491"/>
      <c r="J750" s="1491"/>
      <c r="K750" s="1491"/>
      <c r="L750" s="1491"/>
      <c r="M750" s="1491"/>
      <c r="N750" s="1491"/>
      <c r="O750" s="1491"/>
      <c r="P750" s="1491"/>
      <c r="Q750" s="1491"/>
      <c r="R750" s="1491"/>
      <c r="S750" s="1491"/>
    </row>
    <row r="751" spans="1:19" ht="15.75" customHeight="1">
      <c r="A751" s="1491"/>
      <c r="B751" s="1491"/>
      <c r="C751" s="1491"/>
      <c r="D751" s="1491"/>
      <c r="E751" s="1491"/>
      <c r="F751" s="1491"/>
      <c r="G751" s="1491"/>
      <c r="H751" s="1491"/>
      <c r="I751" s="1491"/>
      <c r="J751" s="1491"/>
      <c r="K751" s="1491"/>
      <c r="L751" s="1491"/>
      <c r="M751" s="1491"/>
      <c r="N751" s="1491"/>
      <c r="O751" s="1491"/>
      <c r="P751" s="1491"/>
      <c r="Q751" s="1491"/>
      <c r="R751" s="1491"/>
      <c r="S751" s="1491"/>
    </row>
    <row r="752" spans="1:19" ht="15.75" customHeight="1">
      <c r="A752" s="1491"/>
      <c r="B752" s="1491"/>
      <c r="C752" s="1491"/>
      <c r="D752" s="1491"/>
      <c r="E752" s="1491"/>
      <c r="F752" s="1491"/>
      <c r="G752" s="1491"/>
      <c r="H752" s="1491"/>
      <c r="I752" s="1491"/>
      <c r="J752" s="1491"/>
      <c r="K752" s="1491"/>
      <c r="L752" s="1491"/>
      <c r="M752" s="1491"/>
      <c r="N752" s="1491"/>
      <c r="O752" s="1491"/>
      <c r="P752" s="1491"/>
      <c r="Q752" s="1491"/>
      <c r="R752" s="1491"/>
      <c r="S752" s="1491"/>
    </row>
    <row r="753" spans="1:19" ht="15.75" customHeight="1">
      <c r="A753" s="1491"/>
      <c r="B753" s="1491"/>
      <c r="C753" s="1491"/>
      <c r="D753" s="1491"/>
      <c r="E753" s="1491"/>
      <c r="F753" s="1491"/>
      <c r="G753" s="1491"/>
      <c r="H753" s="1491"/>
      <c r="I753" s="1491"/>
      <c r="J753" s="1491"/>
      <c r="K753" s="1491"/>
      <c r="L753" s="1491"/>
      <c r="M753" s="1491"/>
      <c r="N753" s="1491"/>
      <c r="O753" s="1491"/>
      <c r="P753" s="1491"/>
      <c r="Q753" s="1491"/>
      <c r="R753" s="1491"/>
      <c r="S753" s="1491"/>
    </row>
    <row r="754" spans="1:19" ht="15.75" customHeight="1">
      <c r="A754" s="1491"/>
      <c r="B754" s="1491"/>
      <c r="C754" s="1491"/>
      <c r="D754" s="1491"/>
      <c r="E754" s="1491"/>
      <c r="F754" s="1491"/>
      <c r="G754" s="1491"/>
      <c r="H754" s="1491"/>
      <c r="I754" s="1491"/>
      <c r="J754" s="1491"/>
      <c r="K754" s="1491"/>
      <c r="L754" s="1491"/>
      <c r="M754" s="1491"/>
      <c r="N754" s="1491"/>
      <c r="O754" s="1491"/>
      <c r="P754" s="1491"/>
      <c r="Q754" s="1491"/>
      <c r="R754" s="1491"/>
      <c r="S754" s="1491"/>
    </row>
    <row r="755" spans="1:19" ht="15.75" customHeight="1">
      <c r="A755" s="1491"/>
      <c r="B755" s="1491"/>
      <c r="C755" s="1491"/>
      <c r="D755" s="1491"/>
      <c r="E755" s="1491"/>
      <c r="F755" s="1491"/>
      <c r="G755" s="1491"/>
      <c r="H755" s="1491"/>
      <c r="I755" s="1491"/>
      <c r="J755" s="1491"/>
      <c r="K755" s="1491"/>
      <c r="L755" s="1491"/>
      <c r="M755" s="1491"/>
      <c r="N755" s="1491"/>
      <c r="O755" s="1491"/>
      <c r="P755" s="1491"/>
      <c r="Q755" s="1491"/>
      <c r="R755" s="1491"/>
      <c r="S755" s="1491"/>
    </row>
    <row r="756" spans="1:19" ht="15.75" customHeight="1">
      <c r="A756" s="1491"/>
      <c r="B756" s="1491"/>
      <c r="C756" s="1491"/>
      <c r="D756" s="1491"/>
      <c r="E756" s="1491"/>
      <c r="F756" s="1491"/>
      <c r="G756" s="1491"/>
      <c r="H756" s="1491"/>
      <c r="I756" s="1491"/>
      <c r="J756" s="1491"/>
      <c r="K756" s="1491"/>
      <c r="L756" s="1491"/>
      <c r="M756" s="1491"/>
      <c r="N756" s="1491"/>
      <c r="O756" s="1491"/>
      <c r="P756" s="1491"/>
      <c r="Q756" s="1491"/>
      <c r="R756" s="1491"/>
      <c r="S756" s="1491"/>
    </row>
    <row r="757" spans="1:19" ht="15.75" customHeight="1">
      <c r="A757" s="1491"/>
      <c r="B757" s="1491"/>
      <c r="C757" s="1491"/>
      <c r="D757" s="1491"/>
      <c r="E757" s="1491"/>
      <c r="F757" s="1491"/>
      <c r="G757" s="1491"/>
      <c r="H757" s="1491"/>
      <c r="I757" s="1491"/>
      <c r="J757" s="1491"/>
      <c r="K757" s="1491"/>
      <c r="L757" s="1491"/>
      <c r="M757" s="1491"/>
      <c r="N757" s="1491"/>
      <c r="O757" s="1491"/>
      <c r="P757" s="1491"/>
      <c r="Q757" s="1491"/>
      <c r="R757" s="1491"/>
      <c r="S757" s="1491"/>
    </row>
    <row r="758" spans="1:19" ht="15.75" customHeight="1">
      <c r="A758" s="1491"/>
      <c r="B758" s="1491"/>
      <c r="C758" s="1491"/>
      <c r="D758" s="1491"/>
      <c r="E758" s="1491"/>
      <c r="F758" s="1491"/>
      <c r="G758" s="1491"/>
      <c r="H758" s="1491"/>
      <c r="I758" s="1491"/>
      <c r="J758" s="1491"/>
      <c r="K758" s="1491"/>
      <c r="L758" s="1491"/>
      <c r="M758" s="1491"/>
      <c r="N758" s="1491"/>
      <c r="O758" s="1491"/>
      <c r="P758" s="1491"/>
      <c r="Q758" s="1491"/>
      <c r="R758" s="1491"/>
      <c r="S758" s="1491"/>
    </row>
    <row r="759" spans="1:19" ht="15.75" customHeight="1">
      <c r="A759" s="1491"/>
      <c r="B759" s="1491"/>
      <c r="C759" s="1491"/>
      <c r="D759" s="1491"/>
      <c r="E759" s="1491"/>
      <c r="F759" s="1491"/>
      <c r="G759" s="1491"/>
      <c r="H759" s="1491"/>
      <c r="I759" s="1491"/>
      <c r="J759" s="1491"/>
      <c r="K759" s="1491"/>
      <c r="L759" s="1491"/>
      <c r="M759" s="1491"/>
      <c r="N759" s="1491"/>
      <c r="O759" s="1491"/>
      <c r="P759" s="1491"/>
      <c r="Q759" s="1491"/>
      <c r="R759" s="1491"/>
      <c r="S759" s="1491"/>
    </row>
    <row r="760" spans="1:19" ht="15.75" customHeight="1">
      <c r="A760" s="1491"/>
      <c r="B760" s="1491"/>
      <c r="C760" s="1491"/>
      <c r="D760" s="1491"/>
      <c r="E760" s="1491"/>
      <c r="F760" s="1491"/>
      <c r="G760" s="1491"/>
      <c r="H760" s="1491"/>
      <c r="I760" s="1491"/>
      <c r="J760" s="1491"/>
      <c r="K760" s="1491"/>
      <c r="L760" s="1491"/>
      <c r="M760" s="1491"/>
      <c r="N760" s="1491"/>
      <c r="O760" s="1491"/>
      <c r="P760" s="1491"/>
      <c r="Q760" s="1491"/>
      <c r="R760" s="1491"/>
      <c r="S760" s="1491"/>
    </row>
    <row r="761" spans="1:19" ht="15.75" customHeight="1">
      <c r="A761" s="1491"/>
      <c r="B761" s="1491"/>
      <c r="C761" s="1491"/>
      <c r="D761" s="1491"/>
      <c r="E761" s="1491"/>
      <c r="F761" s="1491"/>
      <c r="G761" s="1491"/>
      <c r="H761" s="1491"/>
      <c r="I761" s="1491"/>
      <c r="J761" s="1491"/>
      <c r="K761" s="1491"/>
      <c r="L761" s="1491"/>
      <c r="M761" s="1491"/>
      <c r="N761" s="1491"/>
      <c r="O761" s="1491"/>
      <c r="P761" s="1491"/>
      <c r="Q761" s="1491"/>
      <c r="R761" s="1491"/>
      <c r="S761" s="1491"/>
    </row>
    <row r="762" spans="1:19" ht="15.75" customHeight="1">
      <c r="A762" s="1491"/>
      <c r="B762" s="1491"/>
      <c r="C762" s="1491"/>
      <c r="D762" s="1491"/>
      <c r="E762" s="1491"/>
      <c r="F762" s="1491"/>
      <c r="G762" s="1491"/>
      <c r="H762" s="1491"/>
      <c r="I762" s="1491"/>
      <c r="J762" s="1491"/>
      <c r="K762" s="1491"/>
      <c r="L762" s="1491"/>
      <c r="M762" s="1491"/>
      <c r="N762" s="1491"/>
      <c r="O762" s="1491"/>
      <c r="P762" s="1491"/>
      <c r="Q762" s="1491"/>
      <c r="R762" s="1491"/>
      <c r="S762" s="1491"/>
    </row>
    <row r="763" spans="1:19" ht="15.75" customHeight="1">
      <c r="A763" s="1491"/>
      <c r="B763" s="1491"/>
      <c r="C763" s="1491"/>
      <c r="D763" s="1491"/>
      <c r="E763" s="1491"/>
      <c r="F763" s="1491"/>
      <c r="G763" s="1491"/>
      <c r="H763" s="1491"/>
      <c r="I763" s="1491"/>
      <c r="J763" s="1491"/>
      <c r="K763" s="1491"/>
      <c r="L763" s="1491"/>
      <c r="M763" s="1491"/>
      <c r="N763" s="1491"/>
      <c r="O763" s="1491"/>
      <c r="P763" s="1491"/>
      <c r="Q763" s="1491"/>
      <c r="R763" s="1491"/>
      <c r="S763" s="1491"/>
    </row>
    <row r="764" spans="1:19" ht="15.75" customHeight="1">
      <c r="A764" s="1491"/>
      <c r="B764" s="1491"/>
      <c r="C764" s="1491"/>
      <c r="D764" s="1491"/>
      <c r="E764" s="1491"/>
      <c r="F764" s="1491"/>
      <c r="G764" s="1491"/>
      <c r="H764" s="1491"/>
      <c r="I764" s="1491"/>
      <c r="J764" s="1491"/>
      <c r="K764" s="1491"/>
      <c r="L764" s="1491"/>
      <c r="M764" s="1491"/>
      <c r="N764" s="1491"/>
      <c r="O764" s="1491"/>
      <c r="P764" s="1491"/>
      <c r="Q764" s="1491"/>
      <c r="R764" s="1491"/>
      <c r="S764" s="1491"/>
    </row>
    <row r="765" spans="1:19" ht="15.75" customHeight="1">
      <c r="A765" s="1491"/>
      <c r="B765" s="1491"/>
      <c r="C765" s="1491"/>
      <c r="D765" s="1491"/>
      <c r="E765" s="1491"/>
      <c r="F765" s="1491"/>
      <c r="G765" s="1491"/>
      <c r="H765" s="1491"/>
      <c r="I765" s="1491"/>
      <c r="J765" s="1491"/>
      <c r="K765" s="1491"/>
      <c r="L765" s="1491"/>
      <c r="M765" s="1491"/>
      <c r="N765" s="1491"/>
      <c r="O765" s="1491"/>
      <c r="P765" s="1491"/>
      <c r="Q765" s="1491"/>
      <c r="R765" s="1491"/>
      <c r="S765" s="1491"/>
    </row>
    <row r="766" spans="1:19" ht="15.75" customHeight="1">
      <c r="A766" s="1491"/>
      <c r="B766" s="1491"/>
      <c r="C766" s="1491"/>
      <c r="D766" s="1491"/>
      <c r="E766" s="1491"/>
      <c r="F766" s="1491"/>
      <c r="G766" s="1491"/>
      <c r="H766" s="1491"/>
      <c r="I766" s="1491"/>
      <c r="J766" s="1491"/>
      <c r="K766" s="1491"/>
      <c r="L766" s="1491"/>
      <c r="M766" s="1491"/>
      <c r="N766" s="1491"/>
      <c r="O766" s="1491"/>
      <c r="P766" s="1491"/>
      <c r="Q766" s="1491"/>
      <c r="R766" s="1491"/>
      <c r="S766" s="1491"/>
    </row>
    <row r="767" spans="1:19" ht="15.75" customHeight="1">
      <c r="A767" s="1491"/>
      <c r="B767" s="1491"/>
      <c r="C767" s="1491"/>
      <c r="D767" s="1491"/>
      <c r="E767" s="1491"/>
      <c r="F767" s="1491"/>
      <c r="G767" s="1491"/>
      <c r="H767" s="1491"/>
      <c r="I767" s="1491"/>
      <c r="J767" s="1491"/>
      <c r="K767" s="1491"/>
      <c r="L767" s="1491"/>
      <c r="M767" s="1491"/>
      <c r="N767" s="1491"/>
      <c r="O767" s="1491"/>
      <c r="P767" s="1491"/>
      <c r="Q767" s="1491"/>
      <c r="R767" s="1491"/>
      <c r="S767" s="1491"/>
    </row>
    <row r="768" spans="1:19" ht="15.75" customHeight="1">
      <c r="A768" s="1491"/>
      <c r="B768" s="1491"/>
      <c r="C768" s="1491"/>
      <c r="D768" s="1491"/>
      <c r="E768" s="1491"/>
      <c r="F768" s="1491"/>
      <c r="G768" s="1491"/>
      <c r="H768" s="1491"/>
      <c r="I768" s="1491"/>
      <c r="J768" s="1491"/>
      <c r="K768" s="1491"/>
      <c r="L768" s="1491"/>
      <c r="M768" s="1491"/>
      <c r="N768" s="1491"/>
      <c r="O768" s="1491"/>
      <c r="P768" s="1491"/>
      <c r="Q768" s="1491"/>
      <c r="R768" s="1491"/>
      <c r="S768" s="1491"/>
    </row>
    <row r="769" spans="1:19" ht="15.75" customHeight="1">
      <c r="A769" s="1491"/>
      <c r="B769" s="1491"/>
      <c r="C769" s="1491"/>
      <c r="D769" s="1491"/>
      <c r="E769" s="1491"/>
      <c r="F769" s="1491"/>
      <c r="G769" s="1491"/>
      <c r="H769" s="1491"/>
      <c r="I769" s="1491"/>
      <c r="J769" s="1491"/>
      <c r="K769" s="1491"/>
      <c r="L769" s="1491"/>
      <c r="M769" s="1491"/>
      <c r="N769" s="1491"/>
      <c r="O769" s="1491"/>
      <c r="P769" s="1491"/>
      <c r="Q769" s="1491"/>
      <c r="R769" s="1491"/>
      <c r="S769" s="1491"/>
    </row>
    <row r="770" spans="1:19" ht="15.75" customHeight="1">
      <c r="A770" s="1491"/>
      <c r="B770" s="1491"/>
      <c r="C770" s="1491"/>
      <c r="D770" s="1491"/>
      <c r="E770" s="1491"/>
      <c r="F770" s="1491"/>
      <c r="G770" s="1491"/>
      <c r="H770" s="1491"/>
      <c r="I770" s="1491"/>
      <c r="J770" s="1491"/>
      <c r="K770" s="1491"/>
      <c r="L770" s="1491"/>
      <c r="M770" s="1491"/>
      <c r="N770" s="1491"/>
      <c r="O770" s="1491"/>
      <c r="P770" s="1491"/>
      <c r="Q770" s="1491"/>
      <c r="R770" s="1491"/>
      <c r="S770" s="1491"/>
    </row>
    <row r="771" spans="1:19" ht="15.75" customHeight="1">
      <c r="A771" s="1491"/>
      <c r="B771" s="1491"/>
      <c r="C771" s="1491"/>
      <c r="D771" s="1491"/>
      <c r="E771" s="1491"/>
      <c r="F771" s="1491"/>
      <c r="G771" s="1491"/>
      <c r="H771" s="1491"/>
      <c r="I771" s="1491"/>
      <c r="J771" s="1491"/>
      <c r="K771" s="1491"/>
      <c r="L771" s="1491"/>
      <c r="M771" s="1491"/>
      <c r="N771" s="1491"/>
      <c r="O771" s="1491"/>
      <c r="P771" s="1491"/>
      <c r="Q771" s="1491"/>
      <c r="R771" s="1491"/>
      <c r="S771" s="1491"/>
    </row>
    <row r="772" spans="1:19" ht="15.75" customHeight="1">
      <c r="A772" s="1491"/>
      <c r="B772" s="1491"/>
      <c r="C772" s="1491"/>
      <c r="D772" s="1491"/>
      <c r="E772" s="1491"/>
      <c r="F772" s="1491"/>
      <c r="G772" s="1491"/>
      <c r="H772" s="1491"/>
      <c r="I772" s="1491"/>
      <c r="J772" s="1491"/>
      <c r="K772" s="1491"/>
      <c r="L772" s="1491"/>
      <c r="M772" s="1491"/>
      <c r="N772" s="1491"/>
      <c r="O772" s="1491"/>
      <c r="P772" s="1491"/>
      <c r="Q772" s="1491"/>
      <c r="R772" s="1491"/>
      <c r="S772" s="1491"/>
    </row>
    <row r="773" spans="1:19" ht="15.75" customHeight="1">
      <c r="A773" s="1491"/>
      <c r="B773" s="1491"/>
      <c r="C773" s="1491"/>
      <c r="D773" s="1491"/>
      <c r="E773" s="1491"/>
      <c r="F773" s="1491"/>
      <c r="G773" s="1491"/>
      <c r="H773" s="1491"/>
      <c r="I773" s="1491"/>
      <c r="J773" s="1491"/>
      <c r="K773" s="1491"/>
      <c r="L773" s="1491"/>
      <c r="M773" s="1491"/>
      <c r="N773" s="1491"/>
      <c r="O773" s="1491"/>
      <c r="P773" s="1491"/>
      <c r="Q773" s="1491"/>
      <c r="R773" s="1491"/>
      <c r="S773" s="1491"/>
    </row>
    <row r="774" spans="1:19" ht="15.75" customHeight="1">
      <c r="A774" s="1491"/>
      <c r="B774" s="1491"/>
      <c r="C774" s="1491"/>
      <c r="D774" s="1491"/>
      <c r="E774" s="1491"/>
      <c r="F774" s="1491"/>
      <c r="G774" s="1491"/>
      <c r="H774" s="1491"/>
      <c r="I774" s="1491"/>
      <c r="J774" s="1491"/>
      <c r="K774" s="1491"/>
      <c r="L774" s="1491"/>
      <c r="M774" s="1491"/>
      <c r="N774" s="1491"/>
      <c r="O774" s="1491"/>
      <c r="P774" s="1491"/>
      <c r="Q774" s="1491"/>
      <c r="R774" s="1491"/>
      <c r="S774" s="1491"/>
    </row>
    <row r="775" spans="1:19" ht="15.75" customHeight="1">
      <c r="A775" s="1491"/>
      <c r="B775" s="1491"/>
      <c r="C775" s="1491"/>
      <c r="D775" s="1491"/>
      <c r="E775" s="1491"/>
      <c r="F775" s="1491"/>
      <c r="G775" s="1491"/>
      <c r="H775" s="1491"/>
      <c r="I775" s="1491"/>
      <c r="J775" s="1491"/>
      <c r="K775" s="1491"/>
      <c r="L775" s="1491"/>
      <c r="M775" s="1491"/>
      <c r="N775" s="1491"/>
      <c r="O775" s="1491"/>
      <c r="P775" s="1491"/>
      <c r="Q775" s="1491"/>
      <c r="R775" s="1491"/>
      <c r="S775" s="1491"/>
    </row>
    <row r="776" spans="1:19" ht="15.75" customHeight="1">
      <c r="A776" s="1491"/>
      <c r="B776" s="1491"/>
      <c r="C776" s="1491"/>
      <c r="D776" s="1491"/>
      <c r="E776" s="1491"/>
      <c r="F776" s="1491"/>
      <c r="G776" s="1491"/>
      <c r="H776" s="1491"/>
      <c r="I776" s="1491"/>
      <c r="J776" s="1491"/>
      <c r="K776" s="1491"/>
      <c r="L776" s="1491"/>
      <c r="M776" s="1491"/>
      <c r="N776" s="1491"/>
      <c r="O776" s="1491"/>
      <c r="P776" s="1491"/>
      <c r="Q776" s="1491"/>
      <c r="R776" s="1491"/>
      <c r="S776" s="1491"/>
    </row>
    <row r="777" spans="1:19" ht="15.75" customHeight="1">
      <c r="A777" s="1491"/>
      <c r="B777" s="1491"/>
      <c r="C777" s="1491"/>
      <c r="D777" s="1491"/>
      <c r="E777" s="1491"/>
      <c r="F777" s="1491"/>
      <c r="G777" s="1491"/>
      <c r="H777" s="1491"/>
      <c r="I777" s="1491"/>
      <c r="J777" s="1491"/>
      <c r="K777" s="1491"/>
      <c r="L777" s="1491"/>
      <c r="M777" s="1491"/>
      <c r="N777" s="1491"/>
      <c r="O777" s="1491"/>
      <c r="P777" s="1491"/>
      <c r="Q777" s="1491"/>
      <c r="R777" s="1491"/>
      <c r="S777" s="1491"/>
    </row>
    <row r="778" spans="1:19" ht="15.75" customHeight="1">
      <c r="A778" s="1491"/>
      <c r="B778" s="1491"/>
      <c r="C778" s="1491"/>
      <c r="D778" s="1491"/>
      <c r="E778" s="1491"/>
      <c r="F778" s="1491"/>
      <c r="G778" s="1491"/>
      <c r="H778" s="1491"/>
      <c r="I778" s="1491"/>
      <c r="J778" s="1491"/>
      <c r="K778" s="1491"/>
      <c r="L778" s="1491"/>
      <c r="M778" s="1491"/>
      <c r="N778" s="1491"/>
      <c r="O778" s="1491"/>
      <c r="P778" s="1491"/>
      <c r="Q778" s="1491"/>
      <c r="R778" s="1491"/>
      <c r="S778" s="1491"/>
    </row>
    <row r="779" spans="1:19" ht="15.75" customHeight="1">
      <c r="A779" s="1491"/>
      <c r="B779" s="1491"/>
      <c r="C779" s="1491"/>
      <c r="D779" s="1491"/>
      <c r="E779" s="1491"/>
      <c r="F779" s="1491"/>
      <c r="G779" s="1491"/>
      <c r="H779" s="1491"/>
      <c r="I779" s="1491"/>
      <c r="J779" s="1491"/>
      <c r="K779" s="1491"/>
      <c r="L779" s="1491"/>
      <c r="M779" s="1491"/>
      <c r="N779" s="1491"/>
      <c r="O779" s="1491"/>
      <c r="P779" s="1491"/>
      <c r="Q779" s="1491"/>
      <c r="R779" s="1491"/>
      <c r="S779" s="1491"/>
    </row>
    <row r="780" spans="1:19" ht="15.75" customHeight="1">
      <c r="A780" s="1491"/>
      <c r="B780" s="1491"/>
      <c r="C780" s="1491"/>
      <c r="D780" s="1491"/>
      <c r="E780" s="1491"/>
      <c r="F780" s="1491"/>
      <c r="G780" s="1491"/>
      <c r="H780" s="1491"/>
      <c r="I780" s="1491"/>
      <c r="J780" s="1491"/>
      <c r="K780" s="1491"/>
      <c r="L780" s="1491"/>
      <c r="M780" s="1491"/>
      <c r="N780" s="1491"/>
      <c r="O780" s="1491"/>
      <c r="P780" s="1491"/>
      <c r="Q780" s="1491"/>
      <c r="R780" s="1491"/>
      <c r="S780" s="1491"/>
    </row>
    <row r="781" spans="1:19" ht="15.75" customHeight="1">
      <c r="A781" s="1491"/>
      <c r="B781" s="1491"/>
      <c r="C781" s="1491"/>
      <c r="D781" s="1491"/>
      <c r="E781" s="1491"/>
      <c r="F781" s="1491"/>
      <c r="G781" s="1491"/>
      <c r="H781" s="1491"/>
      <c r="I781" s="1491"/>
      <c r="J781" s="1491"/>
      <c r="K781" s="1491"/>
      <c r="L781" s="1491"/>
      <c r="M781" s="1491"/>
      <c r="N781" s="1491"/>
      <c r="O781" s="1491"/>
      <c r="P781" s="1491"/>
      <c r="Q781" s="1491"/>
      <c r="R781" s="1491"/>
      <c r="S781" s="1491"/>
    </row>
    <row r="782" spans="1:19" ht="15.75" customHeight="1">
      <c r="A782" s="1491"/>
      <c r="B782" s="1491"/>
      <c r="C782" s="1491"/>
      <c r="D782" s="1491"/>
      <c r="E782" s="1491"/>
      <c r="F782" s="1491"/>
      <c r="G782" s="1491"/>
      <c r="H782" s="1491"/>
      <c r="I782" s="1491"/>
      <c r="J782" s="1491"/>
      <c r="K782" s="1491"/>
      <c r="L782" s="1491"/>
      <c r="M782" s="1491"/>
      <c r="N782" s="1491"/>
      <c r="O782" s="1491"/>
      <c r="P782" s="1491"/>
      <c r="Q782" s="1491"/>
      <c r="R782" s="1491"/>
      <c r="S782" s="1491"/>
    </row>
    <row r="783" spans="1:19" ht="15.75" customHeight="1">
      <c r="A783" s="1491"/>
      <c r="B783" s="1491"/>
      <c r="C783" s="1491"/>
      <c r="D783" s="1491"/>
      <c r="E783" s="1491"/>
      <c r="F783" s="1491"/>
      <c r="G783" s="1491"/>
      <c r="H783" s="1491"/>
      <c r="I783" s="1491"/>
      <c r="J783" s="1491"/>
      <c r="K783" s="1491"/>
      <c r="L783" s="1491"/>
      <c r="M783" s="1491"/>
      <c r="N783" s="1491"/>
      <c r="O783" s="1491"/>
      <c r="P783" s="1491"/>
      <c r="Q783" s="1491"/>
      <c r="R783" s="1491"/>
      <c r="S783" s="1491"/>
    </row>
    <row r="784" spans="1:19" ht="15.75" customHeight="1">
      <c r="A784" s="1491"/>
      <c r="B784" s="1491"/>
      <c r="C784" s="1491"/>
      <c r="D784" s="1491"/>
      <c r="E784" s="1491"/>
      <c r="F784" s="1491"/>
      <c r="G784" s="1491"/>
      <c r="H784" s="1491"/>
      <c r="I784" s="1491"/>
      <c r="J784" s="1491"/>
      <c r="K784" s="1491"/>
      <c r="L784" s="1491"/>
      <c r="M784" s="1491"/>
      <c r="N784" s="1491"/>
      <c r="O784" s="1491"/>
      <c r="P784" s="1491"/>
      <c r="Q784" s="1491"/>
      <c r="R784" s="1491"/>
      <c r="S784" s="1491"/>
    </row>
    <row r="785" spans="1:19" ht="15.75" customHeight="1">
      <c r="A785" s="1491"/>
      <c r="B785" s="1491"/>
      <c r="C785" s="1491"/>
      <c r="D785" s="1491"/>
      <c r="E785" s="1491"/>
      <c r="F785" s="1491"/>
      <c r="G785" s="1491"/>
      <c r="H785" s="1491"/>
      <c r="I785" s="1491"/>
      <c r="J785" s="1491"/>
      <c r="K785" s="1491"/>
      <c r="L785" s="1491"/>
      <c r="M785" s="1491"/>
      <c r="N785" s="1491"/>
      <c r="O785" s="1491"/>
      <c r="P785" s="1491"/>
      <c r="Q785" s="1491"/>
      <c r="R785" s="1491"/>
      <c r="S785" s="1491"/>
    </row>
    <row r="786" spans="1:19" ht="15.75" customHeight="1">
      <c r="A786" s="1491"/>
      <c r="B786" s="1491"/>
      <c r="C786" s="1491"/>
      <c r="D786" s="1491"/>
      <c r="E786" s="1491"/>
      <c r="F786" s="1491"/>
      <c r="G786" s="1491"/>
      <c r="H786" s="1491"/>
      <c r="I786" s="1491"/>
      <c r="J786" s="1491"/>
      <c r="K786" s="1491"/>
      <c r="L786" s="1491"/>
      <c r="M786" s="1491"/>
      <c r="N786" s="1491"/>
      <c r="O786" s="1491"/>
      <c r="P786" s="1491"/>
      <c r="Q786" s="1491"/>
      <c r="R786" s="1491"/>
      <c r="S786" s="1491"/>
    </row>
    <row r="787" spans="1:19" ht="15.75" customHeight="1">
      <c r="A787" s="1491"/>
      <c r="B787" s="1491"/>
      <c r="C787" s="1491"/>
      <c r="D787" s="1491"/>
      <c r="E787" s="1491"/>
      <c r="F787" s="1491"/>
      <c r="G787" s="1491"/>
      <c r="H787" s="1491"/>
      <c r="I787" s="1491"/>
      <c r="J787" s="1491"/>
      <c r="K787" s="1491"/>
      <c r="L787" s="1491"/>
      <c r="M787" s="1491"/>
      <c r="N787" s="1491"/>
      <c r="O787" s="1491"/>
      <c r="P787" s="1491"/>
      <c r="Q787" s="1491"/>
      <c r="R787" s="1491"/>
      <c r="S787" s="1491"/>
    </row>
    <row r="788" spans="1:19" ht="15.75" customHeight="1">
      <c r="A788" s="1491"/>
      <c r="B788" s="1491"/>
      <c r="C788" s="1491"/>
      <c r="D788" s="1491"/>
      <c r="E788" s="1491"/>
      <c r="F788" s="1491"/>
      <c r="G788" s="1491"/>
      <c r="H788" s="1491"/>
      <c r="I788" s="1491"/>
      <c r="J788" s="1491"/>
      <c r="K788" s="1491"/>
      <c r="L788" s="1491"/>
      <c r="M788" s="1491"/>
      <c r="N788" s="1491"/>
      <c r="O788" s="1491"/>
      <c r="P788" s="1491"/>
      <c r="Q788" s="1491"/>
      <c r="R788" s="1491"/>
      <c r="S788" s="1491"/>
    </row>
    <row r="789" spans="1:19" ht="15.75" customHeight="1">
      <c r="A789" s="1491"/>
      <c r="B789" s="1491"/>
      <c r="C789" s="1491"/>
      <c r="D789" s="1491"/>
      <c r="E789" s="1491"/>
      <c r="F789" s="1491"/>
      <c r="G789" s="1491"/>
      <c r="H789" s="1491"/>
      <c r="I789" s="1491"/>
      <c r="J789" s="1491"/>
      <c r="K789" s="1491"/>
      <c r="L789" s="1491"/>
      <c r="M789" s="1491"/>
      <c r="N789" s="1491"/>
      <c r="O789" s="1491"/>
      <c r="P789" s="1491"/>
      <c r="Q789" s="1491"/>
      <c r="R789" s="1491"/>
      <c r="S789" s="1491"/>
    </row>
    <row r="790" spans="1:19" ht="15.75" customHeight="1">
      <c r="A790" s="1491"/>
      <c r="B790" s="1491"/>
      <c r="C790" s="1491"/>
      <c r="D790" s="1491"/>
      <c r="E790" s="1491"/>
      <c r="F790" s="1491"/>
      <c r="G790" s="1491"/>
      <c r="H790" s="1491"/>
      <c r="I790" s="1491"/>
      <c r="J790" s="1491"/>
      <c r="K790" s="1491"/>
      <c r="L790" s="1491"/>
      <c r="M790" s="1491"/>
      <c r="N790" s="1491"/>
      <c r="O790" s="1491"/>
      <c r="P790" s="1491"/>
      <c r="Q790" s="1491"/>
      <c r="R790" s="1491"/>
      <c r="S790" s="1491"/>
    </row>
    <row r="791" spans="1:19" ht="15.75" customHeight="1">
      <c r="A791" s="1491"/>
      <c r="B791" s="1491"/>
      <c r="C791" s="1491"/>
      <c r="D791" s="1491"/>
      <c r="E791" s="1491"/>
      <c r="F791" s="1491"/>
      <c r="G791" s="1491"/>
      <c r="H791" s="1491"/>
      <c r="I791" s="1491"/>
      <c r="J791" s="1491"/>
      <c r="K791" s="1491"/>
      <c r="L791" s="1491"/>
      <c r="M791" s="1491"/>
      <c r="N791" s="1491"/>
      <c r="O791" s="1491"/>
      <c r="P791" s="1491"/>
      <c r="Q791" s="1491"/>
      <c r="R791" s="1491"/>
      <c r="S791" s="1491"/>
    </row>
    <row r="792" spans="1:19" ht="15.75" customHeight="1">
      <c r="A792" s="1491"/>
      <c r="B792" s="1491"/>
      <c r="C792" s="1491"/>
      <c r="D792" s="1491"/>
      <c r="E792" s="1491"/>
      <c r="F792" s="1491"/>
      <c r="G792" s="1491"/>
      <c r="H792" s="1491"/>
      <c r="I792" s="1491"/>
      <c r="J792" s="1491"/>
      <c r="K792" s="1491"/>
      <c r="L792" s="1491"/>
      <c r="M792" s="1491"/>
      <c r="N792" s="1491"/>
      <c r="O792" s="1491"/>
      <c r="P792" s="1491"/>
      <c r="Q792" s="1491"/>
      <c r="R792" s="1491"/>
      <c r="S792" s="1491"/>
    </row>
    <row r="793" spans="1:19" ht="15.75" customHeight="1">
      <c r="A793" s="1491"/>
      <c r="B793" s="1491"/>
      <c r="C793" s="1491"/>
      <c r="D793" s="1491"/>
      <c r="E793" s="1491"/>
      <c r="F793" s="1491"/>
      <c r="G793" s="1491"/>
      <c r="H793" s="1491"/>
      <c r="I793" s="1491"/>
      <c r="J793" s="1491"/>
      <c r="K793" s="1491"/>
      <c r="L793" s="1491"/>
      <c r="M793" s="1491"/>
      <c r="N793" s="1491"/>
      <c r="O793" s="1491"/>
      <c r="P793" s="1491"/>
      <c r="Q793" s="1491"/>
      <c r="R793" s="1491"/>
      <c r="S793" s="1491"/>
    </row>
    <row r="794" spans="1:19" ht="15.75" customHeight="1">
      <c r="A794" s="1491"/>
      <c r="B794" s="1491"/>
      <c r="C794" s="1491"/>
      <c r="D794" s="1491"/>
      <c r="E794" s="1491"/>
      <c r="F794" s="1491"/>
      <c r="G794" s="1491"/>
      <c r="H794" s="1491"/>
      <c r="I794" s="1491"/>
      <c r="J794" s="1491"/>
      <c r="K794" s="1491"/>
      <c r="L794" s="1491"/>
      <c r="M794" s="1491"/>
      <c r="N794" s="1491"/>
      <c r="O794" s="1491"/>
      <c r="P794" s="1491"/>
      <c r="Q794" s="1491"/>
      <c r="R794" s="1491"/>
      <c r="S794" s="1491"/>
    </row>
    <row r="795" spans="1:19" ht="15.75" customHeight="1">
      <c r="A795" s="1491"/>
      <c r="B795" s="1491"/>
      <c r="C795" s="1491"/>
      <c r="D795" s="1491"/>
      <c r="E795" s="1491"/>
      <c r="F795" s="1491"/>
      <c r="G795" s="1491"/>
      <c r="H795" s="1491"/>
      <c r="I795" s="1491"/>
      <c r="J795" s="1491"/>
      <c r="K795" s="1491"/>
      <c r="L795" s="1491"/>
      <c r="M795" s="1491"/>
      <c r="N795" s="1491"/>
      <c r="O795" s="1491"/>
      <c r="P795" s="1491"/>
      <c r="Q795" s="1491"/>
      <c r="R795" s="1491"/>
      <c r="S795" s="1491"/>
    </row>
    <row r="796" spans="1:19" ht="15.75" customHeight="1">
      <c r="A796" s="1491"/>
      <c r="B796" s="1491"/>
      <c r="C796" s="1491"/>
      <c r="D796" s="1491"/>
      <c r="E796" s="1491"/>
      <c r="F796" s="1491"/>
      <c r="G796" s="1491"/>
      <c r="H796" s="1491"/>
      <c r="I796" s="1491"/>
      <c r="J796" s="1491"/>
      <c r="K796" s="1491"/>
      <c r="L796" s="1491"/>
      <c r="M796" s="1491"/>
      <c r="N796" s="1491"/>
      <c r="O796" s="1491"/>
      <c r="P796" s="1491"/>
      <c r="Q796" s="1491"/>
      <c r="R796" s="1491"/>
      <c r="S796" s="1491"/>
    </row>
    <row r="797" spans="1:19" ht="15.75" customHeight="1">
      <c r="A797" s="1491"/>
      <c r="B797" s="1491"/>
      <c r="C797" s="1491"/>
      <c r="D797" s="1491"/>
      <c r="E797" s="1491"/>
      <c r="F797" s="1491"/>
      <c r="G797" s="1491"/>
      <c r="H797" s="1491"/>
      <c r="I797" s="1491"/>
      <c r="J797" s="1491"/>
      <c r="K797" s="1491"/>
      <c r="L797" s="1491"/>
      <c r="M797" s="1491"/>
      <c r="N797" s="1491"/>
      <c r="O797" s="1491"/>
      <c r="P797" s="1491"/>
      <c r="Q797" s="1491"/>
      <c r="R797" s="1491"/>
      <c r="S797" s="1491"/>
    </row>
    <row r="798" spans="1:19" ht="15.75" customHeight="1">
      <c r="A798" s="1491"/>
      <c r="B798" s="1491"/>
      <c r="C798" s="1491"/>
      <c r="D798" s="1491"/>
      <c r="E798" s="1491"/>
      <c r="F798" s="1491"/>
      <c r="G798" s="1491"/>
      <c r="H798" s="1491"/>
      <c r="I798" s="1491"/>
      <c r="J798" s="1491"/>
      <c r="K798" s="1491"/>
      <c r="L798" s="1491"/>
      <c r="M798" s="1491"/>
      <c r="N798" s="1491"/>
      <c r="O798" s="1491"/>
      <c r="P798" s="1491"/>
      <c r="Q798" s="1491"/>
      <c r="R798" s="1491"/>
      <c r="S798" s="1491"/>
    </row>
    <row r="799" spans="1:19" ht="15.75" customHeight="1">
      <c r="A799" s="1491"/>
      <c r="B799" s="1491"/>
      <c r="C799" s="1491"/>
      <c r="D799" s="1491"/>
      <c r="E799" s="1491"/>
      <c r="F799" s="1491"/>
      <c r="G799" s="1491"/>
      <c r="H799" s="1491"/>
      <c r="I799" s="1491"/>
      <c r="J799" s="1491"/>
      <c r="K799" s="1491"/>
      <c r="L799" s="1491"/>
      <c r="M799" s="1491"/>
      <c r="N799" s="1491"/>
      <c r="O799" s="1491"/>
      <c r="P799" s="1491"/>
      <c r="Q799" s="1491"/>
      <c r="R799" s="1491"/>
      <c r="S799" s="1491"/>
    </row>
    <row r="800" spans="1:19" ht="15.75" customHeight="1">
      <c r="A800" s="1491"/>
      <c r="B800" s="1491"/>
      <c r="C800" s="1491"/>
      <c r="D800" s="1491"/>
      <c r="E800" s="1491"/>
      <c r="F800" s="1491"/>
      <c r="G800" s="1491"/>
      <c r="H800" s="1491"/>
      <c r="I800" s="1491"/>
      <c r="J800" s="1491"/>
      <c r="K800" s="1491"/>
      <c r="L800" s="1491"/>
      <c r="M800" s="1491"/>
      <c r="N800" s="1491"/>
      <c r="O800" s="1491"/>
      <c r="P800" s="1491"/>
      <c r="Q800" s="1491"/>
      <c r="R800" s="1491"/>
      <c r="S800" s="1491"/>
    </row>
    <row r="801" spans="1:19" ht="15.75" customHeight="1">
      <c r="A801" s="1491"/>
      <c r="B801" s="1491"/>
      <c r="C801" s="1491"/>
      <c r="D801" s="1491"/>
      <c r="E801" s="1491"/>
      <c r="F801" s="1491"/>
      <c r="G801" s="1491"/>
      <c r="H801" s="1491"/>
      <c r="I801" s="1491"/>
      <c r="J801" s="1491"/>
      <c r="K801" s="1491"/>
      <c r="L801" s="1491"/>
      <c r="M801" s="1491"/>
      <c r="N801" s="1491"/>
      <c r="O801" s="1491"/>
      <c r="P801" s="1491"/>
      <c r="Q801" s="1491"/>
      <c r="R801" s="1491"/>
      <c r="S801" s="1491"/>
    </row>
    <row r="802" spans="1:19" ht="15.75" customHeight="1">
      <c r="A802" s="1491"/>
      <c r="B802" s="1491"/>
      <c r="C802" s="1491"/>
      <c r="D802" s="1491"/>
      <c r="E802" s="1491"/>
      <c r="F802" s="1491"/>
      <c r="G802" s="1491"/>
      <c r="H802" s="1491"/>
      <c r="I802" s="1491"/>
      <c r="J802" s="1491"/>
      <c r="K802" s="1491"/>
      <c r="L802" s="1491"/>
      <c r="M802" s="1491"/>
      <c r="N802" s="1491"/>
      <c r="O802" s="1491"/>
      <c r="P802" s="1491"/>
      <c r="Q802" s="1491"/>
      <c r="R802" s="1491"/>
      <c r="S802" s="1491"/>
    </row>
    <row r="803" spans="1:19" ht="15.75" customHeight="1">
      <c r="A803" s="1491"/>
      <c r="B803" s="1491"/>
      <c r="C803" s="1491"/>
      <c r="D803" s="1491"/>
      <c r="E803" s="1491"/>
      <c r="F803" s="1491"/>
      <c r="G803" s="1491"/>
      <c r="H803" s="1491"/>
      <c r="I803" s="1491"/>
      <c r="J803" s="1491"/>
      <c r="K803" s="1491"/>
      <c r="L803" s="1491"/>
      <c r="M803" s="1491"/>
      <c r="N803" s="1491"/>
      <c r="O803" s="1491"/>
      <c r="P803" s="1491"/>
      <c r="Q803" s="1491"/>
      <c r="R803" s="1491"/>
      <c r="S803" s="1491"/>
    </row>
    <row r="804" spans="1:19" ht="15.75" customHeight="1">
      <c r="A804" s="1491"/>
      <c r="B804" s="1491"/>
      <c r="C804" s="1491"/>
      <c r="D804" s="1491"/>
      <c r="E804" s="1491"/>
      <c r="F804" s="1491"/>
      <c r="G804" s="1491"/>
      <c r="H804" s="1491"/>
      <c r="I804" s="1491"/>
      <c r="J804" s="1491"/>
      <c r="K804" s="1491"/>
      <c r="L804" s="1491"/>
      <c r="M804" s="1491"/>
      <c r="N804" s="1491"/>
      <c r="O804" s="1491"/>
      <c r="P804" s="1491"/>
      <c r="Q804" s="1491"/>
      <c r="R804" s="1491"/>
      <c r="S804" s="1491"/>
    </row>
    <row r="805" spans="1:19" ht="15.75" customHeight="1">
      <c r="A805" s="1491"/>
      <c r="B805" s="1491"/>
      <c r="C805" s="1491"/>
      <c r="D805" s="1491"/>
      <c r="E805" s="1491"/>
      <c r="F805" s="1491"/>
      <c r="G805" s="1491"/>
      <c r="H805" s="1491"/>
      <c r="I805" s="1491"/>
      <c r="J805" s="1491"/>
      <c r="K805" s="1491"/>
      <c r="L805" s="1491"/>
      <c r="M805" s="1491"/>
      <c r="N805" s="1491"/>
      <c r="O805" s="1491"/>
      <c r="P805" s="1491"/>
      <c r="Q805" s="1491"/>
      <c r="R805" s="1491"/>
      <c r="S805" s="1491"/>
    </row>
    <row r="806" spans="1:19" ht="15.75" customHeight="1">
      <c r="A806" s="1491"/>
      <c r="B806" s="1491"/>
      <c r="C806" s="1491"/>
      <c r="D806" s="1491"/>
      <c r="E806" s="1491"/>
      <c r="F806" s="1491"/>
      <c r="G806" s="1491"/>
      <c r="H806" s="1491"/>
      <c r="I806" s="1491"/>
      <c r="J806" s="1491"/>
      <c r="K806" s="1491"/>
      <c r="L806" s="1491"/>
      <c r="M806" s="1491"/>
      <c r="N806" s="1491"/>
      <c r="O806" s="1491"/>
      <c r="P806" s="1491"/>
      <c r="Q806" s="1491"/>
      <c r="R806" s="1491"/>
      <c r="S806" s="1491"/>
    </row>
    <row r="807" spans="1:19" ht="15.75" customHeight="1">
      <c r="A807" s="1491"/>
      <c r="B807" s="1491"/>
      <c r="C807" s="1491"/>
      <c r="D807" s="1491"/>
      <c r="E807" s="1491"/>
      <c r="F807" s="1491"/>
      <c r="G807" s="1491"/>
      <c r="H807" s="1491"/>
      <c r="I807" s="1491"/>
      <c r="J807" s="1491"/>
      <c r="K807" s="1491"/>
      <c r="L807" s="1491"/>
      <c r="M807" s="1491"/>
      <c r="N807" s="1491"/>
      <c r="O807" s="1491"/>
      <c r="P807" s="1491"/>
      <c r="Q807" s="1491"/>
      <c r="R807" s="1491"/>
      <c r="S807" s="1491"/>
    </row>
    <row r="808" spans="1:19" ht="15.75" customHeight="1">
      <c r="A808" s="1491"/>
      <c r="B808" s="1491"/>
      <c r="C808" s="1491"/>
      <c r="D808" s="1491"/>
      <c r="E808" s="1491"/>
      <c r="F808" s="1491"/>
      <c r="G808" s="1491"/>
      <c r="H808" s="1491"/>
      <c r="I808" s="1491"/>
      <c r="J808" s="1491"/>
      <c r="K808" s="1491"/>
      <c r="L808" s="1491"/>
      <c r="M808" s="1491"/>
      <c r="N808" s="1491"/>
      <c r="O808" s="1491"/>
      <c r="P808" s="1491"/>
      <c r="Q808" s="1491"/>
      <c r="R808" s="1491"/>
      <c r="S808" s="1491"/>
    </row>
    <row r="809" spans="1:19" ht="15.75" customHeight="1">
      <c r="A809" s="1491"/>
      <c r="B809" s="1491"/>
      <c r="C809" s="1491"/>
      <c r="D809" s="1491"/>
      <c r="E809" s="1491"/>
      <c r="F809" s="1491"/>
      <c r="G809" s="1491"/>
      <c r="H809" s="1491"/>
      <c r="I809" s="1491"/>
      <c r="J809" s="1491"/>
      <c r="K809" s="1491"/>
      <c r="L809" s="1491"/>
      <c r="M809" s="1491"/>
      <c r="N809" s="1491"/>
      <c r="O809" s="1491"/>
      <c r="P809" s="1491"/>
      <c r="Q809" s="1491"/>
      <c r="R809" s="1491"/>
      <c r="S809" s="1491"/>
    </row>
    <row r="810" spans="1:19" ht="15.75" customHeight="1">
      <c r="A810" s="1491"/>
      <c r="B810" s="1491"/>
      <c r="C810" s="1491"/>
      <c r="D810" s="1491"/>
      <c r="E810" s="1491"/>
      <c r="F810" s="1491"/>
      <c r="G810" s="1491"/>
      <c r="H810" s="1491"/>
      <c r="I810" s="1491"/>
      <c r="J810" s="1491"/>
      <c r="K810" s="1491"/>
      <c r="L810" s="1491"/>
      <c r="M810" s="1491"/>
      <c r="N810" s="1491"/>
      <c r="O810" s="1491"/>
      <c r="P810" s="1491"/>
      <c r="Q810" s="1491"/>
      <c r="R810" s="1491"/>
      <c r="S810" s="1491"/>
    </row>
    <row r="811" spans="1:19" ht="15.75" customHeight="1">
      <c r="A811" s="1491"/>
      <c r="B811" s="1491"/>
      <c r="C811" s="1491"/>
      <c r="D811" s="1491"/>
      <c r="E811" s="1491"/>
      <c r="F811" s="1491"/>
      <c r="G811" s="1491"/>
      <c r="H811" s="1491"/>
      <c r="I811" s="1491"/>
      <c r="J811" s="1491"/>
      <c r="K811" s="1491"/>
      <c r="L811" s="1491"/>
      <c r="M811" s="1491"/>
      <c r="N811" s="1491"/>
      <c r="O811" s="1491"/>
      <c r="P811" s="1491"/>
      <c r="Q811" s="1491"/>
      <c r="R811" s="1491"/>
      <c r="S811" s="1491"/>
    </row>
    <row r="812" spans="1:19" ht="15.75" customHeight="1">
      <c r="A812" s="1491"/>
      <c r="B812" s="1491"/>
      <c r="C812" s="1491"/>
      <c r="D812" s="1491"/>
      <c r="E812" s="1491"/>
      <c r="F812" s="1491"/>
      <c r="G812" s="1491"/>
      <c r="H812" s="1491"/>
      <c r="I812" s="1491"/>
      <c r="J812" s="1491"/>
      <c r="K812" s="1491"/>
      <c r="L812" s="1491"/>
      <c r="M812" s="1491"/>
      <c r="N812" s="1491"/>
      <c r="O812" s="1491"/>
      <c r="P812" s="1491"/>
      <c r="Q812" s="1491"/>
      <c r="R812" s="1491"/>
      <c r="S812" s="1491"/>
    </row>
    <row r="813" spans="1:19" ht="15.75" customHeight="1">
      <c r="A813" s="1491"/>
      <c r="B813" s="1491"/>
      <c r="C813" s="1491"/>
      <c r="D813" s="1491"/>
      <c r="E813" s="1491"/>
      <c r="F813" s="1491"/>
      <c r="G813" s="1491"/>
      <c r="H813" s="1491"/>
      <c r="I813" s="1491"/>
      <c r="J813" s="1491"/>
      <c r="K813" s="1491"/>
      <c r="L813" s="1491"/>
      <c r="M813" s="1491"/>
      <c r="N813" s="1491"/>
      <c r="O813" s="1491"/>
      <c r="P813" s="1491"/>
      <c r="Q813" s="1491"/>
      <c r="R813" s="1491"/>
      <c r="S813" s="1491"/>
    </row>
    <row r="814" spans="1:19" ht="15.75" customHeight="1">
      <c r="A814" s="1491"/>
      <c r="B814" s="1491"/>
      <c r="C814" s="1491"/>
      <c r="D814" s="1491"/>
      <c r="E814" s="1491"/>
      <c r="F814" s="1491"/>
      <c r="G814" s="1491"/>
      <c r="H814" s="1491"/>
      <c r="I814" s="1491"/>
      <c r="J814" s="1491"/>
      <c r="K814" s="1491"/>
      <c r="L814" s="1491"/>
      <c r="M814" s="1491"/>
      <c r="N814" s="1491"/>
      <c r="O814" s="1491"/>
      <c r="P814" s="1491"/>
      <c r="Q814" s="1491"/>
      <c r="R814" s="1491"/>
      <c r="S814" s="1491"/>
    </row>
    <row r="815" spans="1:19" ht="15.75" customHeight="1">
      <c r="A815" s="1491"/>
      <c r="B815" s="1491"/>
      <c r="C815" s="1491"/>
      <c r="D815" s="1491"/>
      <c r="E815" s="1491"/>
      <c r="F815" s="1491"/>
      <c r="G815" s="1491"/>
      <c r="H815" s="1491"/>
      <c r="I815" s="1491"/>
      <c r="J815" s="1491"/>
      <c r="K815" s="1491"/>
      <c r="L815" s="1491"/>
      <c r="M815" s="1491"/>
      <c r="N815" s="1491"/>
      <c r="O815" s="1491"/>
      <c r="P815" s="1491"/>
      <c r="Q815" s="1491"/>
      <c r="R815" s="1491"/>
      <c r="S815" s="1491"/>
    </row>
    <row r="816" spans="1:19" ht="15.75" customHeight="1">
      <c r="A816" s="1491"/>
      <c r="B816" s="1491"/>
      <c r="C816" s="1491"/>
      <c r="D816" s="1491"/>
      <c r="E816" s="1491"/>
      <c r="F816" s="1491"/>
      <c r="G816" s="1491"/>
      <c r="H816" s="1491"/>
      <c r="I816" s="1491"/>
      <c r="J816" s="1491"/>
      <c r="K816" s="1491"/>
      <c r="L816" s="1491"/>
      <c r="M816" s="1491"/>
      <c r="N816" s="1491"/>
      <c r="O816" s="1491"/>
      <c r="P816" s="1491"/>
      <c r="Q816" s="1491"/>
      <c r="R816" s="1491"/>
      <c r="S816" s="1491"/>
    </row>
    <row r="817" spans="1:19" ht="15.75" customHeight="1">
      <c r="A817" s="1491"/>
      <c r="B817" s="1491"/>
      <c r="C817" s="1491"/>
      <c r="D817" s="1491"/>
      <c r="E817" s="1491"/>
      <c r="F817" s="1491"/>
      <c r="G817" s="1491"/>
      <c r="H817" s="1491"/>
      <c r="I817" s="1491"/>
      <c r="J817" s="1491"/>
      <c r="K817" s="1491"/>
      <c r="L817" s="1491"/>
      <c r="M817" s="1491"/>
      <c r="N817" s="1491"/>
      <c r="O817" s="1491"/>
      <c r="P817" s="1491"/>
      <c r="Q817" s="1491"/>
      <c r="R817" s="1491"/>
      <c r="S817" s="1491"/>
    </row>
    <row r="818" spans="1:19" ht="15.75" customHeight="1">
      <c r="A818" s="1491"/>
      <c r="B818" s="1491"/>
      <c r="C818" s="1491"/>
      <c r="D818" s="1491"/>
      <c r="E818" s="1491"/>
      <c r="F818" s="1491"/>
      <c r="G818" s="1491"/>
      <c r="H818" s="1491"/>
      <c r="I818" s="1491"/>
      <c r="J818" s="1491"/>
      <c r="K818" s="1491"/>
      <c r="L818" s="1491"/>
      <c r="M818" s="1491"/>
      <c r="N818" s="1491"/>
      <c r="O818" s="1491"/>
      <c r="P818" s="1491"/>
      <c r="Q818" s="1491"/>
      <c r="R818" s="1491"/>
      <c r="S818" s="1491"/>
    </row>
    <row r="819" spans="1:19" ht="15.75" customHeight="1">
      <c r="A819" s="1491"/>
      <c r="B819" s="1491"/>
      <c r="C819" s="1491"/>
      <c r="D819" s="1491"/>
      <c r="E819" s="1491"/>
      <c r="F819" s="1491"/>
      <c r="G819" s="1491"/>
      <c r="H819" s="1491"/>
      <c r="I819" s="1491"/>
      <c r="J819" s="1491"/>
      <c r="K819" s="1491"/>
      <c r="L819" s="1491"/>
      <c r="M819" s="1491"/>
      <c r="N819" s="1491"/>
      <c r="O819" s="1491"/>
      <c r="P819" s="1491"/>
      <c r="Q819" s="1491"/>
      <c r="R819" s="1491"/>
      <c r="S819" s="1491"/>
    </row>
    <row r="820" spans="1:19" ht="15.75" customHeight="1">
      <c r="A820" s="1491"/>
      <c r="B820" s="1491"/>
      <c r="C820" s="1491"/>
      <c r="D820" s="1491"/>
      <c r="E820" s="1491"/>
      <c r="F820" s="1491"/>
      <c r="G820" s="1491"/>
      <c r="H820" s="1491"/>
      <c r="I820" s="1491"/>
      <c r="J820" s="1491"/>
      <c r="K820" s="1491"/>
      <c r="L820" s="1491"/>
      <c r="M820" s="1491"/>
      <c r="N820" s="1491"/>
      <c r="O820" s="1491"/>
      <c r="P820" s="1491"/>
      <c r="Q820" s="1491"/>
      <c r="R820" s="1491"/>
      <c r="S820" s="1491"/>
    </row>
    <row r="821" spans="1:19" ht="15.75" customHeight="1">
      <c r="A821" s="1491"/>
      <c r="B821" s="1491"/>
      <c r="C821" s="1491"/>
      <c r="D821" s="1491"/>
      <c r="E821" s="1491"/>
      <c r="F821" s="1491"/>
      <c r="G821" s="1491"/>
      <c r="H821" s="1491"/>
      <c r="I821" s="1491"/>
      <c r="J821" s="1491"/>
      <c r="K821" s="1491"/>
      <c r="L821" s="1491"/>
      <c r="M821" s="1491"/>
      <c r="N821" s="1491"/>
      <c r="O821" s="1491"/>
      <c r="P821" s="1491"/>
      <c r="Q821" s="1491"/>
      <c r="R821" s="1491"/>
      <c r="S821" s="1491"/>
    </row>
    <row r="822" spans="1:19" ht="15.75" customHeight="1">
      <c r="A822" s="1491"/>
      <c r="B822" s="1491"/>
      <c r="C822" s="1491"/>
      <c r="D822" s="1491"/>
      <c r="E822" s="1491"/>
      <c r="F822" s="1491"/>
      <c r="G822" s="1491"/>
      <c r="H822" s="1491"/>
      <c r="I822" s="1491"/>
      <c r="J822" s="1491"/>
      <c r="K822" s="1491"/>
      <c r="L822" s="1491"/>
      <c r="M822" s="1491"/>
      <c r="N822" s="1491"/>
      <c r="O822" s="1491"/>
      <c r="P822" s="1491"/>
      <c r="Q822" s="1491"/>
      <c r="R822" s="1491"/>
      <c r="S822" s="1491"/>
    </row>
    <row r="823" spans="1:19" ht="15.75" customHeight="1">
      <c r="A823" s="1491"/>
      <c r="B823" s="1491"/>
      <c r="C823" s="1491"/>
      <c r="D823" s="1491"/>
      <c r="E823" s="1491"/>
      <c r="F823" s="1491"/>
      <c r="G823" s="1491"/>
      <c r="H823" s="1491"/>
      <c r="I823" s="1491"/>
      <c r="J823" s="1491"/>
      <c r="K823" s="1491"/>
      <c r="L823" s="1491"/>
      <c r="M823" s="1491"/>
      <c r="N823" s="1491"/>
      <c r="O823" s="1491"/>
      <c r="P823" s="1491"/>
      <c r="Q823" s="1491"/>
      <c r="R823" s="1491"/>
      <c r="S823" s="1491"/>
    </row>
    <row r="824" spans="1:19" ht="15.75" customHeight="1">
      <c r="A824" s="1491"/>
      <c r="B824" s="1491"/>
      <c r="C824" s="1491"/>
      <c r="D824" s="1491"/>
      <c r="E824" s="1491"/>
      <c r="F824" s="1491"/>
      <c r="G824" s="1491"/>
      <c r="H824" s="1491"/>
      <c r="I824" s="1491"/>
      <c r="J824" s="1491"/>
      <c r="K824" s="1491"/>
      <c r="L824" s="1491"/>
      <c r="M824" s="1491"/>
      <c r="N824" s="1491"/>
      <c r="O824" s="1491"/>
      <c r="P824" s="1491"/>
      <c r="Q824" s="1491"/>
      <c r="R824" s="1491"/>
      <c r="S824" s="1491"/>
    </row>
    <row r="825" spans="1:19" ht="15.75" customHeight="1">
      <c r="A825" s="1491"/>
      <c r="B825" s="1491"/>
      <c r="C825" s="1491"/>
      <c r="D825" s="1491"/>
      <c r="E825" s="1491"/>
      <c r="F825" s="1491"/>
      <c r="G825" s="1491"/>
      <c r="H825" s="1491"/>
      <c r="I825" s="1491"/>
      <c r="J825" s="1491"/>
      <c r="K825" s="1491"/>
      <c r="L825" s="1491"/>
      <c r="M825" s="1491"/>
      <c r="N825" s="1491"/>
      <c r="O825" s="1491"/>
      <c r="P825" s="1491"/>
      <c r="Q825" s="1491"/>
      <c r="R825" s="1491"/>
      <c r="S825" s="1491"/>
    </row>
    <row r="826" spans="1:19" ht="15.75" customHeight="1">
      <c r="A826" s="1491"/>
      <c r="B826" s="1491"/>
      <c r="C826" s="1491"/>
      <c r="D826" s="1491"/>
      <c r="E826" s="1491"/>
      <c r="F826" s="1491"/>
      <c r="G826" s="1491"/>
      <c r="H826" s="1491"/>
      <c r="I826" s="1491"/>
      <c r="J826" s="1491"/>
      <c r="K826" s="1491"/>
      <c r="L826" s="1491"/>
      <c r="M826" s="1491"/>
      <c r="N826" s="1491"/>
      <c r="O826" s="1491"/>
      <c r="P826" s="1491"/>
      <c r="Q826" s="1491"/>
      <c r="R826" s="1491"/>
      <c r="S826" s="1491"/>
    </row>
    <row r="827" spans="1:19" ht="15.75" customHeight="1">
      <c r="A827" s="1491"/>
      <c r="B827" s="1491"/>
      <c r="C827" s="1491"/>
      <c r="D827" s="1491"/>
      <c r="E827" s="1491"/>
      <c r="F827" s="1491"/>
      <c r="G827" s="1491"/>
      <c r="H827" s="1491"/>
      <c r="I827" s="1491"/>
      <c r="J827" s="1491"/>
      <c r="K827" s="1491"/>
      <c r="L827" s="1491"/>
      <c r="M827" s="1491"/>
      <c r="N827" s="1491"/>
      <c r="O827" s="1491"/>
      <c r="P827" s="1491"/>
      <c r="Q827" s="1491"/>
      <c r="R827" s="1491"/>
      <c r="S827" s="1491"/>
    </row>
    <row r="828" spans="1:19" ht="15.75" customHeight="1">
      <c r="A828" s="1491"/>
      <c r="B828" s="1491"/>
      <c r="C828" s="1491"/>
      <c r="D828" s="1491"/>
      <c r="E828" s="1491"/>
      <c r="F828" s="1491"/>
      <c r="G828" s="1491"/>
      <c r="H828" s="1491"/>
      <c r="I828" s="1491"/>
      <c r="J828" s="1491"/>
      <c r="K828" s="1491"/>
      <c r="L828" s="1491"/>
      <c r="M828" s="1491"/>
      <c r="N828" s="1491"/>
      <c r="O828" s="1491"/>
      <c r="P828" s="1491"/>
      <c r="Q828" s="1491"/>
      <c r="R828" s="1491"/>
      <c r="S828" s="1491"/>
    </row>
    <row r="829" spans="1:19" ht="15.75" customHeight="1">
      <c r="A829" s="1491"/>
      <c r="B829" s="1491"/>
      <c r="C829" s="1491"/>
      <c r="D829" s="1491"/>
      <c r="E829" s="1491"/>
      <c r="F829" s="1491"/>
      <c r="G829" s="1491"/>
      <c r="H829" s="1491"/>
      <c r="I829" s="1491"/>
      <c r="J829" s="1491"/>
      <c r="K829" s="1491"/>
      <c r="L829" s="1491"/>
      <c r="M829" s="1491"/>
      <c r="N829" s="1491"/>
      <c r="O829" s="1491"/>
      <c r="P829" s="1491"/>
      <c r="Q829" s="1491"/>
      <c r="R829" s="1491"/>
      <c r="S829" s="1491"/>
    </row>
    <row r="830" spans="1:19" ht="15.75" customHeight="1">
      <c r="A830" s="1491"/>
      <c r="B830" s="1491"/>
      <c r="C830" s="1491"/>
      <c r="D830" s="1491"/>
      <c r="E830" s="1491"/>
      <c r="F830" s="1491"/>
      <c r="G830" s="1491"/>
      <c r="H830" s="1491"/>
      <c r="I830" s="1491"/>
      <c r="J830" s="1491"/>
      <c r="K830" s="1491"/>
      <c r="L830" s="1491"/>
      <c r="M830" s="1491"/>
      <c r="N830" s="1491"/>
      <c r="O830" s="1491"/>
      <c r="P830" s="1491"/>
      <c r="Q830" s="1491"/>
      <c r="R830" s="1491"/>
      <c r="S830" s="1491"/>
    </row>
    <row r="831" spans="1:19" ht="15.75" customHeight="1">
      <c r="A831" s="1491"/>
      <c r="B831" s="1491"/>
      <c r="C831" s="1491"/>
      <c r="D831" s="1491"/>
      <c r="E831" s="1491"/>
      <c r="F831" s="1491"/>
      <c r="G831" s="1491"/>
      <c r="H831" s="1491"/>
      <c r="I831" s="1491"/>
      <c r="J831" s="1491"/>
      <c r="K831" s="1491"/>
      <c r="L831" s="1491"/>
      <c r="M831" s="1491"/>
      <c r="N831" s="1491"/>
      <c r="O831" s="1491"/>
      <c r="P831" s="1491"/>
      <c r="Q831" s="1491"/>
      <c r="R831" s="1491"/>
      <c r="S831" s="1491"/>
    </row>
    <row r="832" spans="1:19" ht="15.75" customHeight="1">
      <c r="A832" s="1491"/>
      <c r="B832" s="1491"/>
      <c r="C832" s="1491"/>
      <c r="D832" s="1491"/>
      <c r="E832" s="1491"/>
      <c r="F832" s="1491"/>
      <c r="G832" s="1491"/>
      <c r="H832" s="1491"/>
      <c r="I832" s="1491"/>
      <c r="J832" s="1491"/>
      <c r="K832" s="1491"/>
      <c r="L832" s="1491"/>
      <c r="M832" s="1491"/>
      <c r="N832" s="1491"/>
      <c r="O832" s="1491"/>
      <c r="P832" s="1491"/>
      <c r="Q832" s="1491"/>
      <c r="R832" s="1491"/>
      <c r="S832" s="1491"/>
    </row>
    <row r="833" spans="1:19" ht="15.75" customHeight="1">
      <c r="A833" s="1491"/>
      <c r="B833" s="1491"/>
      <c r="C833" s="1491"/>
      <c r="D833" s="1491"/>
      <c r="E833" s="1491"/>
      <c r="F833" s="1491"/>
      <c r="G833" s="1491"/>
      <c r="H833" s="1491"/>
      <c r="I833" s="1491"/>
      <c r="J833" s="1491"/>
      <c r="K833" s="1491"/>
      <c r="L833" s="1491"/>
      <c r="M833" s="1491"/>
      <c r="N833" s="1491"/>
      <c r="O833" s="1491"/>
      <c r="P833" s="1491"/>
      <c r="Q833" s="1491"/>
      <c r="R833" s="1491"/>
      <c r="S833" s="1491"/>
    </row>
    <row r="834" spans="1:19" ht="15.75" customHeight="1">
      <c r="A834" s="1491"/>
      <c r="B834" s="1491"/>
      <c r="C834" s="1491"/>
      <c r="D834" s="1491"/>
      <c r="E834" s="1491"/>
      <c r="F834" s="1491"/>
      <c r="G834" s="1491"/>
      <c r="H834" s="1491"/>
      <c r="I834" s="1491"/>
      <c r="J834" s="1491"/>
      <c r="K834" s="1491"/>
      <c r="L834" s="1491"/>
      <c r="M834" s="1491"/>
      <c r="N834" s="1491"/>
      <c r="O834" s="1491"/>
      <c r="P834" s="1491"/>
      <c r="Q834" s="1491"/>
      <c r="R834" s="1491"/>
      <c r="S834" s="1491"/>
    </row>
    <row r="835" spans="1:19" ht="15.75" customHeight="1">
      <c r="A835" s="1491"/>
      <c r="B835" s="1491"/>
      <c r="C835" s="1491"/>
      <c r="D835" s="1491"/>
      <c r="E835" s="1491"/>
      <c r="F835" s="1491"/>
      <c r="G835" s="1491"/>
      <c r="H835" s="1491"/>
      <c r="I835" s="1491"/>
      <c r="J835" s="1491"/>
      <c r="K835" s="1491"/>
      <c r="L835" s="1491"/>
      <c r="M835" s="1491"/>
      <c r="N835" s="1491"/>
      <c r="O835" s="1491"/>
      <c r="P835" s="1491"/>
      <c r="Q835" s="1491"/>
      <c r="R835" s="1491"/>
      <c r="S835" s="1491"/>
    </row>
    <row r="836" spans="1:19" ht="15.75" customHeight="1">
      <c r="A836" s="1491"/>
      <c r="B836" s="1491"/>
      <c r="C836" s="1491"/>
      <c r="D836" s="1491"/>
      <c r="E836" s="1491"/>
      <c r="F836" s="1491"/>
      <c r="G836" s="1491"/>
      <c r="H836" s="1491"/>
      <c r="I836" s="1491"/>
      <c r="J836" s="1491"/>
      <c r="K836" s="1491"/>
      <c r="L836" s="1491"/>
      <c r="M836" s="1491"/>
      <c r="N836" s="1491"/>
      <c r="O836" s="1491"/>
      <c r="P836" s="1491"/>
      <c r="Q836" s="1491"/>
      <c r="R836" s="1491"/>
      <c r="S836" s="1491"/>
    </row>
    <row r="837" spans="1:19" ht="15.75" customHeight="1">
      <c r="A837" s="1491"/>
      <c r="B837" s="1491"/>
      <c r="C837" s="1491"/>
      <c r="D837" s="1491"/>
      <c r="E837" s="1491"/>
      <c r="F837" s="1491"/>
      <c r="G837" s="1491"/>
      <c r="H837" s="1491"/>
      <c r="I837" s="1491"/>
      <c r="J837" s="1491"/>
      <c r="K837" s="1491"/>
      <c r="L837" s="1491"/>
      <c r="M837" s="1491"/>
      <c r="N837" s="1491"/>
      <c r="O837" s="1491"/>
      <c r="P837" s="1491"/>
      <c r="Q837" s="1491"/>
      <c r="R837" s="1491"/>
      <c r="S837" s="1491"/>
    </row>
    <row r="838" spans="1:19" ht="15.75" customHeight="1">
      <c r="A838" s="1491"/>
      <c r="B838" s="1491"/>
      <c r="C838" s="1491"/>
      <c r="D838" s="1491"/>
      <c r="E838" s="1491"/>
      <c r="F838" s="1491"/>
      <c r="G838" s="1491"/>
      <c r="H838" s="1491"/>
      <c r="I838" s="1491"/>
      <c r="J838" s="1491"/>
      <c r="K838" s="1491"/>
      <c r="L838" s="1491"/>
      <c r="M838" s="1491"/>
      <c r="N838" s="1491"/>
      <c r="O838" s="1491"/>
      <c r="P838" s="1491"/>
      <c r="Q838" s="1491"/>
      <c r="R838" s="1491"/>
      <c r="S838" s="1491"/>
    </row>
    <row r="839" spans="1:19" ht="15.75" customHeight="1">
      <c r="A839" s="1491"/>
      <c r="B839" s="1491"/>
      <c r="C839" s="1491"/>
      <c r="D839" s="1491"/>
      <c r="E839" s="1491"/>
      <c r="F839" s="1491"/>
      <c r="G839" s="1491"/>
      <c r="H839" s="1491"/>
      <c r="I839" s="1491"/>
      <c r="J839" s="1491"/>
      <c r="K839" s="1491"/>
      <c r="L839" s="1491"/>
      <c r="M839" s="1491"/>
      <c r="N839" s="1491"/>
      <c r="O839" s="1491"/>
      <c r="P839" s="1491"/>
      <c r="Q839" s="1491"/>
      <c r="R839" s="1491"/>
      <c r="S839" s="1491"/>
    </row>
    <row r="840" spans="1:19" ht="15.75" customHeight="1">
      <c r="A840" s="1491"/>
      <c r="B840" s="1491"/>
      <c r="C840" s="1491"/>
      <c r="D840" s="1491"/>
      <c r="E840" s="1491"/>
      <c r="F840" s="1491"/>
      <c r="G840" s="1491"/>
      <c r="H840" s="1491"/>
      <c r="I840" s="1491"/>
      <c r="J840" s="1491"/>
      <c r="K840" s="1491"/>
      <c r="L840" s="1491"/>
      <c r="M840" s="1491"/>
      <c r="N840" s="1491"/>
      <c r="O840" s="1491"/>
      <c r="P840" s="1491"/>
      <c r="Q840" s="1491"/>
      <c r="R840" s="1491"/>
      <c r="S840" s="1491"/>
    </row>
    <row r="841" spans="1:19" ht="15.75" customHeight="1">
      <c r="A841" s="1491"/>
      <c r="B841" s="1491"/>
      <c r="C841" s="1491"/>
      <c r="D841" s="1491"/>
      <c r="E841" s="1491"/>
      <c r="F841" s="1491"/>
      <c r="G841" s="1491"/>
      <c r="H841" s="1491"/>
      <c r="I841" s="1491"/>
      <c r="J841" s="1491"/>
      <c r="K841" s="1491"/>
      <c r="L841" s="1491"/>
      <c r="M841" s="1491"/>
      <c r="N841" s="1491"/>
      <c r="O841" s="1491"/>
      <c r="P841" s="1491"/>
      <c r="Q841" s="1491"/>
      <c r="R841" s="1491"/>
      <c r="S841" s="1491"/>
    </row>
    <row r="842" spans="1:19" ht="15.75" customHeight="1">
      <c r="A842" s="1491"/>
      <c r="B842" s="1491"/>
      <c r="C842" s="1491"/>
      <c r="D842" s="1491"/>
      <c r="E842" s="1491"/>
      <c r="F842" s="1491"/>
      <c r="G842" s="1491"/>
      <c r="H842" s="1491"/>
      <c r="I842" s="1491"/>
      <c r="J842" s="1491"/>
      <c r="K842" s="1491"/>
      <c r="L842" s="1491"/>
      <c r="M842" s="1491"/>
      <c r="N842" s="1491"/>
      <c r="O842" s="1491"/>
      <c r="P842" s="1491"/>
      <c r="Q842" s="1491"/>
      <c r="R842" s="1491"/>
      <c r="S842" s="1491"/>
    </row>
    <row r="843" spans="1:19" ht="15.75" customHeight="1">
      <c r="A843" s="1491"/>
      <c r="B843" s="1491"/>
      <c r="C843" s="1491"/>
      <c r="D843" s="1491"/>
      <c r="E843" s="1491"/>
      <c r="F843" s="1491"/>
      <c r="G843" s="1491"/>
      <c r="H843" s="1491"/>
      <c r="I843" s="1491"/>
      <c r="J843" s="1491"/>
      <c r="K843" s="1491"/>
      <c r="L843" s="1491"/>
      <c r="M843" s="1491"/>
      <c r="N843" s="1491"/>
      <c r="O843" s="1491"/>
      <c r="P843" s="1491"/>
      <c r="Q843" s="1491"/>
      <c r="R843" s="1491"/>
      <c r="S843" s="1491"/>
    </row>
    <row r="844" spans="1:19" ht="15.75" customHeight="1">
      <c r="A844" s="1491"/>
      <c r="B844" s="1491"/>
      <c r="C844" s="1491"/>
      <c r="D844" s="1491"/>
      <c r="E844" s="1491"/>
      <c r="F844" s="1491"/>
      <c r="G844" s="1491"/>
      <c r="H844" s="1491"/>
      <c r="I844" s="1491"/>
      <c r="J844" s="1491"/>
      <c r="K844" s="1491"/>
      <c r="L844" s="1491"/>
      <c r="M844" s="1491"/>
      <c r="N844" s="1491"/>
      <c r="O844" s="1491"/>
      <c r="P844" s="1491"/>
      <c r="Q844" s="1491"/>
      <c r="R844" s="1491"/>
      <c r="S844" s="1491"/>
    </row>
    <row r="845" spans="1:19" ht="15.75" customHeight="1">
      <c r="A845" s="1491"/>
      <c r="B845" s="1491"/>
      <c r="C845" s="1491"/>
      <c r="D845" s="1491"/>
      <c r="E845" s="1491"/>
      <c r="F845" s="1491"/>
      <c r="G845" s="1491"/>
      <c r="H845" s="1491"/>
      <c r="I845" s="1491"/>
      <c r="J845" s="1491"/>
      <c r="K845" s="1491"/>
      <c r="L845" s="1491"/>
      <c r="M845" s="1491"/>
      <c r="N845" s="1491"/>
      <c r="O845" s="1491"/>
      <c r="P845" s="1491"/>
      <c r="Q845" s="1491"/>
      <c r="R845" s="1491"/>
      <c r="S845" s="1491"/>
    </row>
    <row r="846" spans="1:19" ht="15.75" customHeight="1">
      <c r="A846" s="1491"/>
      <c r="B846" s="1491"/>
      <c r="C846" s="1491"/>
      <c r="D846" s="1491"/>
      <c r="E846" s="1491"/>
      <c r="F846" s="1491"/>
      <c r="G846" s="1491"/>
      <c r="H846" s="1491"/>
      <c r="I846" s="1491"/>
      <c r="J846" s="1491"/>
      <c r="K846" s="1491"/>
      <c r="L846" s="1491"/>
      <c r="M846" s="1491"/>
      <c r="N846" s="1491"/>
      <c r="O846" s="1491"/>
      <c r="P846" s="1491"/>
      <c r="Q846" s="1491"/>
      <c r="R846" s="1491"/>
      <c r="S846" s="1491"/>
    </row>
    <row r="847" spans="1:19" ht="15.75" customHeight="1">
      <c r="A847" s="1491"/>
      <c r="B847" s="1491"/>
      <c r="C847" s="1491"/>
      <c r="D847" s="1491"/>
      <c r="E847" s="1491"/>
      <c r="F847" s="1491"/>
      <c r="G847" s="1491"/>
      <c r="H847" s="1491"/>
      <c r="I847" s="1491"/>
      <c r="J847" s="1491"/>
      <c r="K847" s="1491"/>
      <c r="L847" s="1491"/>
      <c r="M847" s="1491"/>
      <c r="N847" s="1491"/>
      <c r="O847" s="1491"/>
      <c r="P847" s="1491"/>
      <c r="Q847" s="1491"/>
      <c r="R847" s="1491"/>
      <c r="S847" s="1491"/>
    </row>
    <row r="848" spans="1:19" ht="15.75" customHeight="1">
      <c r="A848" s="1491"/>
      <c r="B848" s="1491"/>
      <c r="C848" s="1491"/>
      <c r="D848" s="1491"/>
      <c r="E848" s="1491"/>
      <c r="F848" s="1491"/>
      <c r="G848" s="1491"/>
      <c r="H848" s="1491"/>
      <c r="I848" s="1491"/>
      <c r="J848" s="1491"/>
      <c r="K848" s="1491"/>
      <c r="L848" s="1491"/>
      <c r="M848" s="1491"/>
      <c r="N848" s="1491"/>
      <c r="O848" s="1491"/>
      <c r="P848" s="1491"/>
      <c r="Q848" s="1491"/>
      <c r="R848" s="1491"/>
      <c r="S848" s="1491"/>
    </row>
    <row r="849" spans="1:19" ht="15.75" customHeight="1">
      <c r="A849" s="1491"/>
      <c r="B849" s="1491"/>
      <c r="C849" s="1491"/>
      <c r="D849" s="1491"/>
      <c r="E849" s="1491"/>
      <c r="F849" s="1491"/>
      <c r="G849" s="1491"/>
      <c r="H849" s="1491"/>
      <c r="I849" s="1491"/>
      <c r="J849" s="1491"/>
      <c r="K849" s="1491"/>
      <c r="L849" s="1491"/>
      <c r="M849" s="1491"/>
      <c r="N849" s="1491"/>
      <c r="O849" s="1491"/>
      <c r="P849" s="1491"/>
      <c r="Q849" s="1491"/>
      <c r="R849" s="1491"/>
      <c r="S849" s="1491"/>
    </row>
    <row r="850" spans="1:19" ht="15.75" customHeight="1">
      <c r="A850" s="1491"/>
      <c r="B850" s="1491"/>
      <c r="C850" s="1491"/>
      <c r="D850" s="1491"/>
      <c r="E850" s="1491"/>
      <c r="F850" s="1491"/>
      <c r="G850" s="1491"/>
      <c r="H850" s="1491"/>
      <c r="I850" s="1491"/>
      <c r="J850" s="1491"/>
      <c r="K850" s="1491"/>
      <c r="L850" s="1491"/>
      <c r="M850" s="1491"/>
      <c r="N850" s="1491"/>
      <c r="O850" s="1491"/>
      <c r="P850" s="1491"/>
      <c r="Q850" s="1491"/>
      <c r="R850" s="1491"/>
      <c r="S850" s="1491"/>
    </row>
    <row r="851" spans="1:19" ht="15.75" customHeight="1">
      <c r="A851" s="1491"/>
      <c r="B851" s="1491"/>
      <c r="C851" s="1491"/>
      <c r="D851" s="1491"/>
      <c r="E851" s="1491"/>
      <c r="F851" s="1491"/>
      <c r="G851" s="1491"/>
      <c r="H851" s="1491"/>
      <c r="I851" s="1491"/>
      <c r="J851" s="1491"/>
      <c r="K851" s="1491"/>
      <c r="L851" s="1491"/>
      <c r="M851" s="1491"/>
      <c r="N851" s="1491"/>
      <c r="O851" s="1491"/>
      <c r="P851" s="1491"/>
      <c r="Q851" s="1491"/>
      <c r="R851" s="1491"/>
      <c r="S851" s="1491"/>
    </row>
    <row r="852" spans="1:19" ht="15.75" customHeight="1">
      <c r="A852" s="1491"/>
      <c r="B852" s="1491"/>
      <c r="C852" s="1491"/>
      <c r="D852" s="1491"/>
      <c r="E852" s="1491"/>
      <c r="F852" s="1491"/>
      <c r="G852" s="1491"/>
      <c r="H852" s="1491"/>
      <c r="I852" s="1491"/>
      <c r="J852" s="1491"/>
      <c r="K852" s="1491"/>
      <c r="L852" s="1491"/>
      <c r="M852" s="1491"/>
      <c r="N852" s="1491"/>
      <c r="O852" s="1491"/>
      <c r="P852" s="1491"/>
      <c r="Q852" s="1491"/>
      <c r="R852" s="1491"/>
      <c r="S852" s="1491"/>
    </row>
    <row r="853" spans="1:19" ht="15.75" customHeight="1">
      <c r="A853" s="1491"/>
      <c r="B853" s="1491"/>
      <c r="C853" s="1491"/>
      <c r="D853" s="1491"/>
      <c r="E853" s="1491"/>
      <c r="F853" s="1491"/>
      <c r="G853" s="1491"/>
      <c r="H853" s="1491"/>
      <c r="I853" s="1491"/>
      <c r="J853" s="1491"/>
      <c r="K853" s="1491"/>
      <c r="L853" s="1491"/>
      <c r="M853" s="1491"/>
      <c r="N853" s="1491"/>
      <c r="O853" s="1491"/>
      <c r="P853" s="1491"/>
      <c r="Q853" s="1491"/>
      <c r="R853" s="1491"/>
      <c r="S853" s="1491"/>
    </row>
    <row r="854" spans="1:19" ht="15.75" customHeight="1">
      <c r="A854" s="1491"/>
      <c r="B854" s="1491"/>
      <c r="C854" s="1491"/>
      <c r="D854" s="1491"/>
      <c r="E854" s="1491"/>
      <c r="F854" s="1491"/>
      <c r="G854" s="1491"/>
      <c r="H854" s="1491"/>
      <c r="I854" s="1491"/>
      <c r="J854" s="1491"/>
      <c r="K854" s="1491"/>
      <c r="L854" s="1491"/>
      <c r="M854" s="1491"/>
      <c r="N854" s="1491"/>
      <c r="O854" s="1491"/>
      <c r="P854" s="1491"/>
      <c r="Q854" s="1491"/>
      <c r="R854" s="1491"/>
      <c r="S854" s="1491"/>
    </row>
    <row r="855" spans="1:19" ht="15.75" customHeight="1">
      <c r="A855" s="1491"/>
      <c r="B855" s="1491"/>
      <c r="C855" s="1491"/>
      <c r="D855" s="1491"/>
      <c r="E855" s="1491"/>
      <c r="F855" s="1491"/>
      <c r="G855" s="1491"/>
      <c r="H855" s="1491"/>
      <c r="I855" s="1491"/>
      <c r="J855" s="1491"/>
      <c r="K855" s="1491"/>
      <c r="L855" s="1491"/>
      <c r="M855" s="1491"/>
      <c r="N855" s="1491"/>
      <c r="O855" s="1491"/>
      <c r="P855" s="1491"/>
      <c r="Q855" s="1491"/>
      <c r="R855" s="1491"/>
      <c r="S855" s="1491"/>
    </row>
    <row r="856" spans="1:19" ht="15.75" customHeight="1">
      <c r="A856" s="1491"/>
      <c r="B856" s="1491"/>
      <c r="C856" s="1491"/>
      <c r="D856" s="1491"/>
      <c r="E856" s="1491"/>
      <c r="F856" s="1491"/>
      <c r="G856" s="1491"/>
      <c r="H856" s="1491"/>
      <c r="I856" s="1491"/>
      <c r="J856" s="1491"/>
      <c r="K856" s="1491"/>
      <c r="L856" s="1491"/>
      <c r="M856" s="1491"/>
      <c r="N856" s="1491"/>
      <c r="O856" s="1491"/>
      <c r="P856" s="1491"/>
      <c r="Q856" s="1491"/>
      <c r="R856" s="1491"/>
      <c r="S856" s="1491"/>
    </row>
    <row r="857" spans="1:19" ht="15.75" customHeight="1">
      <c r="A857" s="1491"/>
      <c r="B857" s="1491"/>
      <c r="C857" s="1491"/>
      <c r="D857" s="1491"/>
      <c r="E857" s="1491"/>
      <c r="F857" s="1491"/>
      <c r="G857" s="1491"/>
      <c r="H857" s="1491"/>
      <c r="I857" s="1491"/>
      <c r="J857" s="1491"/>
      <c r="K857" s="1491"/>
      <c r="L857" s="1491"/>
      <c r="M857" s="1491"/>
      <c r="N857" s="1491"/>
      <c r="O857" s="1491"/>
      <c r="P857" s="1491"/>
      <c r="Q857" s="1491"/>
      <c r="R857" s="1491"/>
      <c r="S857" s="1491"/>
    </row>
    <row r="858" spans="1:19" ht="15.75" customHeight="1">
      <c r="A858" s="1491"/>
      <c r="B858" s="1491"/>
      <c r="C858" s="1491"/>
      <c r="D858" s="1491"/>
      <c r="E858" s="1491"/>
      <c r="F858" s="1491"/>
      <c r="G858" s="1491"/>
      <c r="H858" s="1491"/>
      <c r="I858" s="1491"/>
      <c r="J858" s="1491"/>
      <c r="K858" s="1491"/>
      <c r="L858" s="1491"/>
      <c r="M858" s="1491"/>
      <c r="N858" s="1491"/>
      <c r="O858" s="1491"/>
      <c r="P858" s="1491"/>
      <c r="Q858" s="1491"/>
      <c r="R858" s="1491"/>
      <c r="S858" s="1491"/>
    </row>
    <row r="859" spans="1:19" ht="15.75" customHeight="1">
      <c r="A859" s="1491"/>
      <c r="B859" s="1491"/>
      <c r="C859" s="1491"/>
      <c r="D859" s="1491"/>
      <c r="E859" s="1491"/>
      <c r="F859" s="1491"/>
      <c r="G859" s="1491"/>
      <c r="H859" s="1491"/>
      <c r="I859" s="1491"/>
      <c r="J859" s="1491"/>
      <c r="K859" s="1491"/>
      <c r="L859" s="1491"/>
      <c r="M859" s="1491"/>
      <c r="N859" s="1491"/>
      <c r="O859" s="1491"/>
      <c r="P859" s="1491"/>
      <c r="Q859" s="1491"/>
      <c r="R859" s="1491"/>
      <c r="S859" s="1491"/>
    </row>
    <row r="860" spans="1:19" ht="15.75" customHeight="1">
      <c r="A860" s="1491"/>
      <c r="B860" s="1491"/>
      <c r="C860" s="1491"/>
      <c r="D860" s="1491"/>
      <c r="E860" s="1491"/>
      <c r="F860" s="1491"/>
      <c r="G860" s="1491"/>
      <c r="H860" s="1491"/>
      <c r="I860" s="1491"/>
      <c r="J860" s="1491"/>
      <c r="K860" s="1491"/>
      <c r="L860" s="1491"/>
      <c r="M860" s="1491"/>
      <c r="N860" s="1491"/>
      <c r="O860" s="1491"/>
      <c r="P860" s="1491"/>
      <c r="Q860" s="1491"/>
      <c r="R860" s="1491"/>
      <c r="S860" s="1491"/>
    </row>
    <row r="861" spans="1:19" ht="15.75" customHeight="1">
      <c r="A861" s="1491"/>
      <c r="B861" s="1491"/>
      <c r="C861" s="1491"/>
      <c r="D861" s="1491"/>
      <c r="E861" s="1491"/>
      <c r="F861" s="1491"/>
      <c r="G861" s="1491"/>
      <c r="H861" s="1491"/>
      <c r="I861" s="1491"/>
      <c r="J861" s="1491"/>
      <c r="K861" s="1491"/>
      <c r="L861" s="1491"/>
      <c r="M861" s="1491"/>
      <c r="N861" s="1491"/>
      <c r="O861" s="1491"/>
      <c r="P861" s="1491"/>
      <c r="Q861" s="1491"/>
      <c r="R861" s="1491"/>
      <c r="S861" s="1491"/>
    </row>
    <row r="862" spans="1:19" ht="15.75" customHeight="1">
      <c r="A862" s="1491"/>
      <c r="B862" s="1491"/>
      <c r="C862" s="1491"/>
      <c r="D862" s="1491"/>
      <c r="E862" s="1491"/>
      <c r="F862" s="1491"/>
      <c r="G862" s="1491"/>
      <c r="H862" s="1491"/>
      <c r="I862" s="1491"/>
      <c r="J862" s="1491"/>
      <c r="K862" s="1491"/>
      <c r="L862" s="1491"/>
      <c r="M862" s="1491"/>
      <c r="N862" s="1491"/>
      <c r="O862" s="1491"/>
      <c r="P862" s="1491"/>
      <c r="Q862" s="1491"/>
      <c r="R862" s="1491"/>
      <c r="S862" s="1491"/>
    </row>
    <row r="863" spans="1:19" ht="15.75" customHeight="1">
      <c r="A863" s="1491"/>
      <c r="B863" s="1491"/>
      <c r="C863" s="1491"/>
      <c r="D863" s="1491"/>
      <c r="E863" s="1491"/>
      <c r="F863" s="1491"/>
      <c r="G863" s="1491"/>
      <c r="H863" s="1491"/>
      <c r="I863" s="1491"/>
      <c r="J863" s="1491"/>
      <c r="K863" s="1491"/>
      <c r="L863" s="1491"/>
      <c r="M863" s="1491"/>
      <c r="N863" s="1491"/>
      <c r="O863" s="1491"/>
      <c r="P863" s="1491"/>
      <c r="Q863" s="1491"/>
      <c r="R863" s="1491"/>
      <c r="S863" s="1491"/>
    </row>
    <row r="864" spans="1:19" ht="15.75" customHeight="1">
      <c r="A864" s="1491"/>
      <c r="B864" s="1491"/>
      <c r="C864" s="1491"/>
      <c r="D864" s="1491"/>
      <c r="E864" s="1491"/>
      <c r="F864" s="1491"/>
      <c r="G864" s="1491"/>
      <c r="H864" s="1491"/>
      <c r="I864" s="1491"/>
      <c r="J864" s="1491"/>
      <c r="K864" s="1491"/>
      <c r="L864" s="1491"/>
      <c r="M864" s="1491"/>
      <c r="N864" s="1491"/>
      <c r="O864" s="1491"/>
      <c r="P864" s="1491"/>
      <c r="Q864" s="1491"/>
      <c r="R864" s="1491"/>
      <c r="S864" s="1491"/>
    </row>
    <row r="865" spans="1:19" ht="15.75" customHeight="1">
      <c r="A865" s="1491"/>
      <c r="B865" s="1491"/>
      <c r="C865" s="1491"/>
      <c r="D865" s="1491"/>
      <c r="E865" s="1491"/>
      <c r="F865" s="1491"/>
      <c r="G865" s="1491"/>
      <c r="H865" s="1491"/>
      <c r="I865" s="1491"/>
      <c r="J865" s="1491"/>
      <c r="K865" s="1491"/>
      <c r="L865" s="1491"/>
      <c r="M865" s="1491"/>
      <c r="N865" s="1491"/>
      <c r="O865" s="1491"/>
      <c r="P865" s="1491"/>
      <c r="Q865" s="1491"/>
      <c r="R865" s="1491"/>
      <c r="S865" s="1491"/>
    </row>
    <row r="866" spans="1:19" ht="15.75" customHeight="1">
      <c r="A866" s="1491"/>
      <c r="B866" s="1491"/>
      <c r="C866" s="1491"/>
      <c r="D866" s="1491"/>
      <c r="E866" s="1491"/>
      <c r="F866" s="1491"/>
      <c r="G866" s="1491"/>
      <c r="H866" s="1491"/>
      <c r="I866" s="1491"/>
      <c r="J866" s="1491"/>
      <c r="K866" s="1491"/>
      <c r="L866" s="1491"/>
      <c r="M866" s="1491"/>
      <c r="N866" s="1491"/>
      <c r="O866" s="1491"/>
      <c r="P866" s="1491"/>
      <c r="Q866" s="1491"/>
      <c r="R866" s="1491"/>
      <c r="S866" s="1491"/>
    </row>
    <row r="867" spans="1:19" ht="15.75" customHeight="1">
      <c r="A867" s="1491"/>
      <c r="B867" s="1491"/>
      <c r="C867" s="1491"/>
      <c r="D867" s="1491"/>
      <c r="E867" s="1491"/>
      <c r="F867" s="1491"/>
      <c r="G867" s="1491"/>
      <c r="H867" s="1491"/>
      <c r="I867" s="1491"/>
      <c r="J867" s="1491"/>
      <c r="K867" s="1491"/>
      <c r="L867" s="1491"/>
      <c r="M867" s="1491"/>
      <c r="N867" s="1491"/>
      <c r="O867" s="1491"/>
      <c r="P867" s="1491"/>
      <c r="Q867" s="1491"/>
      <c r="R867" s="1491"/>
      <c r="S867" s="1491"/>
    </row>
    <row r="868" spans="1:19" ht="15.75" customHeight="1">
      <c r="A868" s="1491"/>
      <c r="B868" s="1491"/>
      <c r="C868" s="1491"/>
      <c r="D868" s="1491"/>
      <c r="E868" s="1491"/>
      <c r="F868" s="1491"/>
      <c r="G868" s="1491"/>
      <c r="H868" s="1491"/>
      <c r="I868" s="1491"/>
      <c r="J868" s="1491"/>
      <c r="K868" s="1491"/>
      <c r="L868" s="1491"/>
      <c r="M868" s="1491"/>
      <c r="N868" s="1491"/>
      <c r="O868" s="1491"/>
      <c r="P868" s="1491"/>
      <c r="Q868" s="1491"/>
      <c r="R868" s="1491"/>
      <c r="S868" s="1491"/>
    </row>
    <row r="869" spans="1:19" ht="15.75" customHeight="1">
      <c r="A869" s="1491"/>
      <c r="B869" s="1491"/>
      <c r="C869" s="1491"/>
      <c r="D869" s="1491"/>
      <c r="E869" s="1491"/>
      <c r="F869" s="1491"/>
      <c r="G869" s="1491"/>
      <c r="H869" s="1491"/>
      <c r="I869" s="1491"/>
      <c r="J869" s="1491"/>
      <c r="K869" s="1491"/>
      <c r="L869" s="1491"/>
      <c r="M869" s="1491"/>
      <c r="N869" s="1491"/>
      <c r="O869" s="1491"/>
      <c r="P869" s="1491"/>
      <c r="Q869" s="1491"/>
      <c r="R869" s="1491"/>
      <c r="S869" s="1491"/>
    </row>
    <row r="870" spans="1:19" ht="15.75" customHeight="1">
      <c r="A870" s="1491"/>
      <c r="B870" s="1491"/>
      <c r="C870" s="1491"/>
      <c r="D870" s="1491"/>
      <c r="E870" s="1491"/>
      <c r="F870" s="1491"/>
      <c r="G870" s="1491"/>
      <c r="H870" s="1491"/>
      <c r="I870" s="1491"/>
      <c r="J870" s="1491"/>
      <c r="K870" s="1491"/>
      <c r="L870" s="1491"/>
      <c r="M870" s="1491"/>
      <c r="N870" s="1491"/>
      <c r="O870" s="1491"/>
      <c r="P870" s="1491"/>
      <c r="Q870" s="1491"/>
      <c r="R870" s="1491"/>
      <c r="S870" s="1491"/>
    </row>
    <row r="871" spans="1:19" ht="15.75" customHeight="1">
      <c r="A871" s="1491"/>
      <c r="B871" s="1491"/>
      <c r="C871" s="1491"/>
      <c r="D871" s="1491"/>
      <c r="E871" s="1491"/>
      <c r="F871" s="1491"/>
      <c r="G871" s="1491"/>
      <c r="H871" s="1491"/>
      <c r="I871" s="1491"/>
      <c r="J871" s="1491"/>
      <c r="K871" s="1491"/>
      <c r="L871" s="1491"/>
      <c r="M871" s="1491"/>
      <c r="N871" s="1491"/>
      <c r="O871" s="1491"/>
      <c r="P871" s="1491"/>
      <c r="Q871" s="1491"/>
      <c r="R871" s="1491"/>
      <c r="S871" s="1491"/>
    </row>
    <row r="872" spans="1:19" ht="15.75" customHeight="1">
      <c r="A872" s="1491"/>
      <c r="B872" s="1491"/>
      <c r="C872" s="1491"/>
      <c r="D872" s="1491"/>
      <c r="E872" s="1491"/>
      <c r="F872" s="1491"/>
      <c r="G872" s="1491"/>
      <c r="H872" s="1491"/>
      <c r="I872" s="1491"/>
      <c r="J872" s="1491"/>
      <c r="K872" s="1491"/>
      <c r="L872" s="1491"/>
      <c r="M872" s="1491"/>
      <c r="N872" s="1491"/>
      <c r="O872" s="1491"/>
      <c r="P872" s="1491"/>
      <c r="Q872" s="1491"/>
      <c r="R872" s="1491"/>
      <c r="S872" s="1491"/>
    </row>
    <row r="873" spans="1:19" ht="15.75" customHeight="1">
      <c r="A873" s="1491"/>
      <c r="B873" s="1491"/>
      <c r="C873" s="1491"/>
      <c r="D873" s="1491"/>
      <c r="E873" s="1491"/>
      <c r="F873" s="1491"/>
      <c r="G873" s="1491"/>
      <c r="H873" s="1491"/>
      <c r="I873" s="1491"/>
      <c r="J873" s="1491"/>
      <c r="K873" s="1491"/>
      <c r="L873" s="1491"/>
      <c r="M873" s="1491"/>
      <c r="N873" s="1491"/>
      <c r="O873" s="1491"/>
      <c r="P873" s="1491"/>
      <c r="Q873" s="1491"/>
      <c r="R873" s="1491"/>
      <c r="S873" s="1491"/>
    </row>
    <row r="874" spans="1:19" ht="15.75" customHeight="1">
      <c r="A874" s="1491"/>
      <c r="B874" s="1491"/>
      <c r="C874" s="1491"/>
      <c r="D874" s="1491"/>
      <c r="E874" s="1491"/>
      <c r="F874" s="1491"/>
      <c r="G874" s="1491"/>
      <c r="H874" s="1491"/>
      <c r="I874" s="1491"/>
      <c r="J874" s="1491"/>
      <c r="K874" s="1491"/>
      <c r="L874" s="1491"/>
      <c r="M874" s="1491"/>
      <c r="N874" s="1491"/>
      <c r="O874" s="1491"/>
      <c r="P874" s="1491"/>
      <c r="Q874" s="1491"/>
      <c r="R874" s="1491"/>
      <c r="S874" s="1491"/>
    </row>
    <row r="875" spans="1:19" ht="15.75" customHeight="1">
      <c r="A875" s="1491"/>
      <c r="B875" s="1491"/>
      <c r="C875" s="1491"/>
      <c r="D875" s="1491"/>
      <c r="E875" s="1491"/>
      <c r="F875" s="1491"/>
      <c r="G875" s="1491"/>
      <c r="H875" s="1491"/>
      <c r="I875" s="1491"/>
      <c r="J875" s="1491"/>
      <c r="K875" s="1491"/>
      <c r="L875" s="1491"/>
      <c r="M875" s="1491"/>
      <c r="N875" s="1491"/>
      <c r="O875" s="1491"/>
      <c r="P875" s="1491"/>
      <c r="Q875" s="1491"/>
      <c r="R875" s="1491"/>
      <c r="S875" s="1491"/>
    </row>
    <row r="876" spans="1:19" ht="15.75" customHeight="1">
      <c r="A876" s="1491"/>
      <c r="B876" s="1491"/>
      <c r="C876" s="1491"/>
      <c r="D876" s="1491"/>
      <c r="E876" s="1491"/>
      <c r="F876" s="1491"/>
      <c r="G876" s="1491"/>
      <c r="H876" s="1491"/>
      <c r="I876" s="1491"/>
      <c r="J876" s="1491"/>
      <c r="K876" s="1491"/>
      <c r="L876" s="1491"/>
      <c r="M876" s="1491"/>
      <c r="N876" s="1491"/>
      <c r="O876" s="1491"/>
      <c r="P876" s="1491"/>
      <c r="Q876" s="1491"/>
      <c r="R876" s="1491"/>
      <c r="S876" s="1491"/>
    </row>
    <row r="877" spans="1:19" ht="15.75" customHeight="1">
      <c r="A877" s="1491"/>
      <c r="B877" s="1491"/>
      <c r="C877" s="1491"/>
      <c r="D877" s="1491"/>
      <c r="E877" s="1491"/>
      <c r="F877" s="1491"/>
      <c r="G877" s="1491"/>
      <c r="H877" s="1491"/>
      <c r="I877" s="1491"/>
      <c r="J877" s="1491"/>
      <c r="K877" s="1491"/>
      <c r="L877" s="1491"/>
      <c r="M877" s="1491"/>
      <c r="N877" s="1491"/>
      <c r="O877" s="1491"/>
      <c r="P877" s="1491"/>
      <c r="Q877" s="1491"/>
      <c r="R877" s="1491"/>
      <c r="S877" s="1491"/>
    </row>
    <row r="878" spans="1:19" ht="15.75" customHeight="1">
      <c r="A878" s="1491"/>
      <c r="B878" s="1491"/>
      <c r="C878" s="1491"/>
      <c r="D878" s="1491"/>
      <c r="E878" s="1491"/>
      <c r="F878" s="1491"/>
      <c r="G878" s="1491"/>
      <c r="H878" s="1491"/>
      <c r="I878" s="1491"/>
      <c r="J878" s="1491"/>
      <c r="K878" s="1491"/>
      <c r="L878" s="1491"/>
      <c r="M878" s="1491"/>
      <c r="N878" s="1491"/>
      <c r="O878" s="1491"/>
      <c r="P878" s="1491"/>
      <c r="Q878" s="1491"/>
      <c r="R878" s="1491"/>
      <c r="S878" s="1491"/>
    </row>
    <row r="879" spans="1:19" ht="15.75" customHeight="1">
      <c r="A879" s="1491"/>
      <c r="B879" s="1491"/>
      <c r="C879" s="1491"/>
      <c r="D879" s="1491"/>
      <c r="E879" s="1491"/>
      <c r="F879" s="1491"/>
      <c r="G879" s="1491"/>
      <c r="H879" s="1491"/>
      <c r="I879" s="1491"/>
      <c r="J879" s="1491"/>
      <c r="K879" s="1491"/>
      <c r="L879" s="1491"/>
      <c r="M879" s="1491"/>
      <c r="N879" s="1491"/>
      <c r="O879" s="1491"/>
      <c r="P879" s="1491"/>
      <c r="Q879" s="1491"/>
      <c r="R879" s="1491"/>
      <c r="S879" s="1491"/>
    </row>
    <row r="880" spans="1:19" ht="15.75" customHeight="1">
      <c r="A880" s="1491"/>
      <c r="B880" s="1491"/>
      <c r="C880" s="1491"/>
      <c r="D880" s="1491"/>
      <c r="E880" s="1491"/>
      <c r="F880" s="1491"/>
      <c r="G880" s="1491"/>
      <c r="H880" s="1491"/>
      <c r="I880" s="1491"/>
      <c r="J880" s="1491"/>
      <c r="K880" s="1491"/>
      <c r="L880" s="1491"/>
      <c r="M880" s="1491"/>
      <c r="N880" s="1491"/>
      <c r="O880" s="1491"/>
      <c r="P880" s="1491"/>
      <c r="Q880" s="1491"/>
      <c r="R880" s="1491"/>
      <c r="S880" s="1491"/>
    </row>
    <row r="881" spans="1:19" ht="15.75" customHeight="1">
      <c r="A881" s="1491"/>
      <c r="B881" s="1491"/>
      <c r="C881" s="1491"/>
      <c r="D881" s="1491"/>
      <c r="E881" s="1491"/>
      <c r="F881" s="1491"/>
      <c r="G881" s="1491"/>
      <c r="H881" s="1491"/>
      <c r="I881" s="1491"/>
      <c r="J881" s="1491"/>
      <c r="K881" s="1491"/>
      <c r="L881" s="1491"/>
      <c r="M881" s="1491"/>
      <c r="N881" s="1491"/>
      <c r="O881" s="1491"/>
      <c r="P881" s="1491"/>
      <c r="Q881" s="1491"/>
      <c r="R881" s="1491"/>
      <c r="S881" s="1491"/>
    </row>
    <row r="882" spans="1:19" ht="15.75" customHeight="1">
      <c r="A882" s="1491"/>
      <c r="B882" s="1491"/>
      <c r="C882" s="1491"/>
      <c r="D882" s="1491"/>
      <c r="E882" s="1491"/>
      <c r="F882" s="1491"/>
      <c r="G882" s="1491"/>
      <c r="H882" s="1491"/>
      <c r="I882" s="1491"/>
      <c r="J882" s="1491"/>
      <c r="K882" s="1491"/>
      <c r="L882" s="1491"/>
      <c r="M882" s="1491"/>
      <c r="N882" s="1491"/>
      <c r="O882" s="1491"/>
      <c r="P882" s="1491"/>
      <c r="Q882" s="1491"/>
      <c r="R882" s="1491"/>
      <c r="S882" s="1491"/>
    </row>
    <row r="883" spans="1:19" ht="15.75" customHeight="1">
      <c r="A883" s="1491"/>
      <c r="B883" s="1491"/>
      <c r="C883" s="1491"/>
      <c r="D883" s="1491"/>
      <c r="E883" s="1491"/>
      <c r="F883" s="1491"/>
      <c r="G883" s="1491"/>
      <c r="H883" s="1491"/>
      <c r="I883" s="1491"/>
      <c r="J883" s="1491"/>
      <c r="K883" s="1491"/>
      <c r="L883" s="1491"/>
      <c r="M883" s="1491"/>
      <c r="N883" s="1491"/>
      <c r="O883" s="1491"/>
      <c r="P883" s="1491"/>
      <c r="Q883" s="1491"/>
      <c r="R883" s="1491"/>
      <c r="S883" s="1491"/>
    </row>
    <row r="884" spans="1:19" ht="15.75" customHeight="1">
      <c r="A884" s="1491"/>
      <c r="B884" s="1491"/>
      <c r="C884" s="1491"/>
      <c r="D884" s="1491"/>
      <c r="E884" s="1491"/>
      <c r="F884" s="1491"/>
      <c r="G884" s="1491"/>
      <c r="H884" s="1491"/>
      <c r="I884" s="1491"/>
      <c r="J884" s="1491"/>
      <c r="K884" s="1491"/>
      <c r="L884" s="1491"/>
      <c r="M884" s="1491"/>
      <c r="N884" s="1491"/>
      <c r="O884" s="1491"/>
      <c r="P884" s="1491"/>
      <c r="Q884" s="1491"/>
      <c r="R884" s="1491"/>
      <c r="S884" s="1491"/>
    </row>
    <row r="885" spans="1:19" ht="15.75" customHeight="1">
      <c r="A885" s="1491"/>
      <c r="B885" s="1491"/>
      <c r="C885" s="1491"/>
      <c r="D885" s="1491"/>
      <c r="E885" s="1491"/>
      <c r="F885" s="1491"/>
      <c r="G885" s="1491"/>
      <c r="H885" s="1491"/>
      <c r="I885" s="1491"/>
      <c r="J885" s="1491"/>
      <c r="K885" s="1491"/>
      <c r="L885" s="1491"/>
      <c r="M885" s="1491"/>
      <c r="N885" s="1491"/>
      <c r="O885" s="1491"/>
      <c r="P885" s="1491"/>
      <c r="Q885" s="1491"/>
      <c r="R885" s="1491"/>
      <c r="S885" s="1491"/>
    </row>
    <row r="886" spans="1:19" ht="15.75" customHeight="1">
      <c r="A886" s="1491"/>
      <c r="B886" s="1491"/>
      <c r="C886" s="1491"/>
      <c r="D886" s="1491"/>
      <c r="E886" s="1491"/>
      <c r="F886" s="1491"/>
      <c r="G886" s="1491"/>
      <c r="H886" s="1491"/>
      <c r="I886" s="1491"/>
      <c r="J886" s="1491"/>
      <c r="K886" s="1491"/>
      <c r="L886" s="1491"/>
      <c r="M886" s="1491"/>
      <c r="N886" s="1491"/>
      <c r="O886" s="1491"/>
      <c r="P886" s="1491"/>
      <c r="Q886" s="1491"/>
      <c r="R886" s="1491"/>
      <c r="S886" s="1491"/>
    </row>
    <row r="887" spans="1:19" ht="15.75" customHeight="1">
      <c r="A887" s="1491"/>
      <c r="B887" s="1491"/>
      <c r="C887" s="1491"/>
      <c r="D887" s="1491"/>
      <c r="E887" s="1491"/>
      <c r="F887" s="1491"/>
      <c r="G887" s="1491"/>
      <c r="H887" s="1491"/>
      <c r="I887" s="1491"/>
      <c r="J887" s="1491"/>
      <c r="K887" s="1491"/>
      <c r="L887" s="1491"/>
      <c r="M887" s="1491"/>
      <c r="N887" s="1491"/>
      <c r="O887" s="1491"/>
      <c r="P887" s="1491"/>
      <c r="Q887" s="1491"/>
      <c r="R887" s="1491"/>
      <c r="S887" s="1491"/>
    </row>
    <row r="888" spans="1:19" ht="15.75" customHeight="1">
      <c r="A888" s="1491"/>
      <c r="B888" s="1491"/>
      <c r="C888" s="1491"/>
      <c r="D888" s="1491"/>
      <c r="E888" s="1491"/>
      <c r="F888" s="1491"/>
      <c r="G888" s="1491"/>
      <c r="H888" s="1491"/>
      <c r="I888" s="1491"/>
      <c r="J888" s="1491"/>
      <c r="K888" s="1491"/>
      <c r="L888" s="1491"/>
      <c r="M888" s="1491"/>
      <c r="N888" s="1491"/>
      <c r="O888" s="1491"/>
      <c r="P888" s="1491"/>
      <c r="Q888" s="1491"/>
      <c r="R888" s="1491"/>
      <c r="S888" s="1491"/>
    </row>
    <row r="889" spans="1:19" ht="15.75" customHeight="1">
      <c r="A889" s="1491"/>
      <c r="B889" s="1491"/>
      <c r="C889" s="1491"/>
      <c r="D889" s="1491"/>
      <c r="E889" s="1491"/>
      <c r="F889" s="1491"/>
      <c r="G889" s="1491"/>
      <c r="H889" s="1491"/>
      <c r="I889" s="1491"/>
      <c r="J889" s="1491"/>
      <c r="K889" s="1491"/>
      <c r="L889" s="1491"/>
      <c r="M889" s="1491"/>
      <c r="N889" s="1491"/>
      <c r="O889" s="1491"/>
      <c r="P889" s="1491"/>
      <c r="Q889" s="1491"/>
      <c r="R889" s="1491"/>
      <c r="S889" s="1491"/>
    </row>
    <row r="890" spans="1:19" ht="15.75" customHeight="1">
      <c r="A890" s="1491"/>
      <c r="B890" s="1491"/>
      <c r="C890" s="1491"/>
      <c r="D890" s="1491"/>
      <c r="E890" s="1491"/>
      <c r="F890" s="1491"/>
      <c r="G890" s="1491"/>
      <c r="H890" s="1491"/>
      <c r="I890" s="1491"/>
      <c r="J890" s="1491"/>
      <c r="K890" s="1491"/>
      <c r="L890" s="1491"/>
      <c r="M890" s="1491"/>
      <c r="N890" s="1491"/>
      <c r="O890" s="1491"/>
      <c r="P890" s="1491"/>
      <c r="Q890" s="1491"/>
      <c r="R890" s="1491"/>
      <c r="S890" s="1491"/>
    </row>
    <row r="891" spans="1:19" ht="15.75" customHeight="1">
      <c r="A891" s="1491"/>
      <c r="B891" s="1491"/>
      <c r="C891" s="1491"/>
      <c r="D891" s="1491"/>
      <c r="E891" s="1491"/>
      <c r="F891" s="1491"/>
      <c r="G891" s="1491"/>
      <c r="H891" s="1491"/>
      <c r="I891" s="1491"/>
      <c r="J891" s="1491"/>
      <c r="K891" s="1491"/>
      <c r="L891" s="1491"/>
      <c r="M891" s="1491"/>
      <c r="N891" s="1491"/>
      <c r="O891" s="1491"/>
      <c r="P891" s="1491"/>
      <c r="Q891" s="1491"/>
      <c r="R891" s="1491"/>
      <c r="S891" s="1491"/>
    </row>
    <row r="892" spans="1:19" ht="15.75" customHeight="1">
      <c r="A892" s="1491"/>
      <c r="B892" s="1491"/>
      <c r="C892" s="1491"/>
      <c r="D892" s="1491"/>
      <c r="E892" s="1491"/>
      <c r="F892" s="1491"/>
      <c r="G892" s="1491"/>
      <c r="H892" s="1491"/>
      <c r="I892" s="1491"/>
      <c r="J892" s="1491"/>
      <c r="K892" s="1491"/>
      <c r="L892" s="1491"/>
      <c r="M892" s="1491"/>
      <c r="N892" s="1491"/>
      <c r="O892" s="1491"/>
      <c r="P892" s="1491"/>
      <c r="Q892" s="1491"/>
      <c r="R892" s="1491"/>
      <c r="S892" s="1491"/>
    </row>
    <row r="893" spans="1:19" ht="15.75" customHeight="1">
      <c r="A893" s="1491"/>
      <c r="B893" s="1491"/>
      <c r="C893" s="1491"/>
      <c r="D893" s="1491"/>
      <c r="E893" s="1491"/>
      <c r="F893" s="1491"/>
      <c r="G893" s="1491"/>
      <c r="H893" s="1491"/>
      <c r="I893" s="1491"/>
      <c r="J893" s="1491"/>
      <c r="K893" s="1491"/>
      <c r="L893" s="1491"/>
      <c r="M893" s="1491"/>
      <c r="N893" s="1491"/>
      <c r="O893" s="1491"/>
      <c r="P893" s="1491"/>
      <c r="Q893" s="1491"/>
      <c r="R893" s="1491"/>
      <c r="S893" s="1491"/>
    </row>
    <row r="894" spans="1:19" ht="15.75" customHeight="1">
      <c r="A894" s="1491"/>
      <c r="B894" s="1491"/>
      <c r="C894" s="1491"/>
      <c r="D894" s="1491"/>
      <c r="E894" s="1491"/>
      <c r="F894" s="1491"/>
      <c r="G894" s="1491"/>
      <c r="H894" s="1491"/>
      <c r="I894" s="1491"/>
      <c r="J894" s="1491"/>
      <c r="K894" s="1491"/>
      <c r="L894" s="1491"/>
      <c r="M894" s="1491"/>
      <c r="N894" s="1491"/>
      <c r="O894" s="1491"/>
      <c r="P894" s="1491"/>
      <c r="Q894" s="1491"/>
      <c r="R894" s="1491"/>
      <c r="S894" s="1491"/>
    </row>
    <row r="895" spans="1:19" ht="15.75" customHeight="1">
      <c r="A895" s="1491"/>
      <c r="B895" s="1491"/>
      <c r="C895" s="1491"/>
      <c r="D895" s="1491"/>
      <c r="E895" s="1491"/>
      <c r="F895" s="1491"/>
      <c r="G895" s="1491"/>
      <c r="H895" s="1491"/>
      <c r="I895" s="1491"/>
      <c r="J895" s="1491"/>
      <c r="K895" s="1491"/>
      <c r="L895" s="1491"/>
      <c r="M895" s="1491"/>
      <c r="N895" s="1491"/>
      <c r="O895" s="1491"/>
      <c r="P895" s="1491"/>
      <c r="Q895" s="1491"/>
      <c r="R895" s="1491"/>
      <c r="S895" s="1491"/>
    </row>
    <row r="896" spans="1:19" ht="15.75" customHeight="1">
      <c r="A896" s="1491"/>
      <c r="B896" s="1491"/>
      <c r="C896" s="1491"/>
      <c r="D896" s="1491"/>
      <c r="E896" s="1491"/>
      <c r="F896" s="1491"/>
      <c r="G896" s="1491"/>
      <c r="H896" s="1491"/>
      <c r="I896" s="1491"/>
      <c r="J896" s="1491"/>
      <c r="K896" s="1491"/>
      <c r="L896" s="1491"/>
      <c r="M896" s="1491"/>
      <c r="N896" s="1491"/>
      <c r="O896" s="1491"/>
      <c r="P896" s="1491"/>
      <c r="Q896" s="1491"/>
      <c r="R896" s="1491"/>
      <c r="S896" s="1491"/>
    </row>
    <row r="897" spans="1:19" ht="15.75" customHeight="1">
      <c r="A897" s="1491"/>
      <c r="B897" s="1491"/>
      <c r="C897" s="1491"/>
      <c r="D897" s="1491"/>
      <c r="E897" s="1491"/>
      <c r="F897" s="1491"/>
      <c r="G897" s="1491"/>
      <c r="H897" s="1491"/>
      <c r="I897" s="1491"/>
      <c r="J897" s="1491"/>
      <c r="K897" s="1491"/>
      <c r="L897" s="1491"/>
      <c r="M897" s="1491"/>
      <c r="N897" s="1491"/>
      <c r="O897" s="1491"/>
      <c r="P897" s="1491"/>
      <c r="Q897" s="1491"/>
      <c r="R897" s="1491"/>
      <c r="S897" s="1491"/>
    </row>
    <row r="898" spans="1:19" ht="15.75" customHeight="1">
      <c r="A898" s="1491"/>
      <c r="B898" s="1491"/>
      <c r="C898" s="1491"/>
      <c r="D898" s="1491"/>
      <c r="E898" s="1491"/>
      <c r="F898" s="1491"/>
      <c r="G898" s="1491"/>
      <c r="H898" s="1491"/>
      <c r="I898" s="1491"/>
      <c r="J898" s="1491"/>
      <c r="K898" s="1491"/>
      <c r="L898" s="1491"/>
      <c r="M898" s="1491"/>
      <c r="N898" s="1491"/>
      <c r="O898" s="1491"/>
      <c r="P898" s="1491"/>
      <c r="Q898" s="1491"/>
      <c r="R898" s="1491"/>
      <c r="S898" s="1491"/>
    </row>
    <row r="899" spans="1:19" ht="15.75" customHeight="1">
      <c r="A899" s="1491"/>
      <c r="B899" s="1491"/>
      <c r="C899" s="1491"/>
      <c r="D899" s="1491"/>
      <c r="E899" s="1491"/>
      <c r="F899" s="1491"/>
      <c r="G899" s="1491"/>
      <c r="H899" s="1491"/>
      <c r="I899" s="1491"/>
      <c r="J899" s="1491"/>
      <c r="K899" s="1491"/>
      <c r="L899" s="1491"/>
      <c r="M899" s="1491"/>
      <c r="N899" s="1491"/>
      <c r="O899" s="1491"/>
      <c r="P899" s="1491"/>
      <c r="Q899" s="1491"/>
      <c r="R899" s="1491"/>
      <c r="S899" s="1491"/>
    </row>
    <row r="900" spans="1:19" ht="15.75" customHeight="1">
      <c r="A900" s="1491"/>
      <c r="B900" s="1491"/>
      <c r="C900" s="1491"/>
      <c r="D900" s="1491"/>
      <c r="E900" s="1491"/>
      <c r="F900" s="1491"/>
      <c r="G900" s="1491"/>
      <c r="H900" s="1491"/>
      <c r="I900" s="1491"/>
      <c r="J900" s="1491"/>
      <c r="K900" s="1491"/>
      <c r="L900" s="1491"/>
      <c r="M900" s="1491"/>
      <c r="N900" s="1491"/>
      <c r="O900" s="1491"/>
      <c r="P900" s="1491"/>
      <c r="Q900" s="1491"/>
      <c r="R900" s="1491"/>
      <c r="S900" s="1491"/>
    </row>
    <row r="901" spans="1:19" ht="15.75" customHeight="1">
      <c r="A901" s="1491"/>
      <c r="B901" s="1491"/>
      <c r="C901" s="1491"/>
      <c r="D901" s="1491"/>
      <c r="E901" s="1491"/>
      <c r="F901" s="1491"/>
      <c r="G901" s="1491"/>
      <c r="H901" s="1491"/>
      <c r="I901" s="1491"/>
      <c r="J901" s="1491"/>
      <c r="K901" s="1491"/>
      <c r="L901" s="1491"/>
      <c r="M901" s="1491"/>
      <c r="N901" s="1491"/>
      <c r="O901" s="1491"/>
      <c r="P901" s="1491"/>
      <c r="Q901" s="1491"/>
      <c r="R901" s="1491"/>
      <c r="S901" s="1491"/>
    </row>
    <row r="902" spans="1:19" ht="15.75" customHeight="1">
      <c r="A902" s="1491"/>
      <c r="B902" s="1491"/>
      <c r="C902" s="1491"/>
      <c r="D902" s="1491"/>
      <c r="E902" s="1491"/>
      <c r="F902" s="1491"/>
      <c r="G902" s="1491"/>
      <c r="H902" s="1491"/>
      <c r="I902" s="1491"/>
      <c r="J902" s="1491"/>
      <c r="K902" s="1491"/>
      <c r="L902" s="1491"/>
      <c r="M902" s="1491"/>
      <c r="N902" s="1491"/>
      <c r="O902" s="1491"/>
      <c r="P902" s="1491"/>
      <c r="Q902" s="1491"/>
      <c r="R902" s="1491"/>
      <c r="S902" s="1491"/>
    </row>
    <row r="903" spans="1:19" ht="15.75" customHeight="1">
      <c r="A903" s="1491"/>
      <c r="B903" s="1491"/>
      <c r="C903" s="1491"/>
      <c r="D903" s="1491"/>
      <c r="E903" s="1491"/>
      <c r="F903" s="1491"/>
      <c r="G903" s="1491"/>
      <c r="H903" s="1491"/>
      <c r="I903" s="1491"/>
      <c r="J903" s="1491"/>
      <c r="K903" s="1491"/>
      <c r="L903" s="1491"/>
      <c r="M903" s="1491"/>
      <c r="N903" s="1491"/>
      <c r="O903" s="1491"/>
      <c r="P903" s="1491"/>
      <c r="Q903" s="1491"/>
      <c r="R903" s="1491"/>
      <c r="S903" s="1491"/>
    </row>
    <row r="904" spans="1:19" ht="15.75" customHeight="1">
      <c r="A904" s="1491"/>
      <c r="B904" s="1491"/>
      <c r="C904" s="1491"/>
      <c r="D904" s="1491"/>
      <c r="E904" s="1491"/>
      <c r="F904" s="1491"/>
      <c r="G904" s="1491"/>
      <c r="H904" s="1491"/>
      <c r="I904" s="1491"/>
      <c r="J904" s="1491"/>
      <c r="K904" s="1491"/>
      <c r="L904" s="1491"/>
      <c r="M904" s="1491"/>
      <c r="N904" s="1491"/>
      <c r="O904" s="1491"/>
      <c r="P904" s="1491"/>
      <c r="Q904" s="1491"/>
      <c r="R904" s="1491"/>
      <c r="S904" s="1491"/>
    </row>
    <row r="905" spans="1:19" ht="15.75" customHeight="1">
      <c r="A905" s="1491"/>
      <c r="B905" s="1491"/>
      <c r="C905" s="1491"/>
      <c r="D905" s="1491"/>
      <c r="E905" s="1491"/>
      <c r="F905" s="1491"/>
      <c r="G905" s="1491"/>
      <c r="H905" s="1491"/>
      <c r="I905" s="1491"/>
      <c r="J905" s="1491"/>
      <c r="K905" s="1491"/>
      <c r="L905" s="1491"/>
      <c r="M905" s="1491"/>
      <c r="N905" s="1491"/>
      <c r="O905" s="1491"/>
      <c r="P905" s="1491"/>
      <c r="Q905" s="1491"/>
      <c r="R905" s="1491"/>
      <c r="S905" s="1491"/>
    </row>
    <row r="906" spans="1:19" ht="15.75" customHeight="1">
      <c r="A906" s="1491"/>
      <c r="B906" s="1491"/>
      <c r="C906" s="1491"/>
      <c r="D906" s="1491"/>
      <c r="E906" s="1491"/>
      <c r="F906" s="1491"/>
      <c r="G906" s="1491"/>
      <c r="H906" s="1491"/>
      <c r="I906" s="1491"/>
      <c r="J906" s="1491"/>
      <c r="K906" s="1491"/>
      <c r="L906" s="1491"/>
      <c r="M906" s="1491"/>
      <c r="N906" s="1491"/>
      <c r="O906" s="1491"/>
      <c r="P906" s="1491"/>
      <c r="Q906" s="1491"/>
      <c r="R906" s="1491"/>
      <c r="S906" s="1491"/>
    </row>
    <row r="907" spans="1:19" ht="15.75" customHeight="1">
      <c r="A907" s="1491"/>
      <c r="B907" s="1491"/>
      <c r="C907" s="1491"/>
      <c r="D907" s="1491"/>
      <c r="E907" s="1491"/>
      <c r="F907" s="1491"/>
      <c r="G907" s="1491"/>
      <c r="H907" s="1491"/>
      <c r="I907" s="1491"/>
      <c r="J907" s="1491"/>
      <c r="K907" s="1491"/>
      <c r="L907" s="1491"/>
      <c r="M907" s="1491"/>
      <c r="N907" s="1491"/>
      <c r="O907" s="1491"/>
      <c r="P907" s="1491"/>
      <c r="Q907" s="1491"/>
      <c r="R907" s="1491"/>
      <c r="S907" s="1491"/>
    </row>
    <row r="908" spans="1:19" ht="15.75" customHeight="1">
      <c r="A908" s="1491"/>
      <c r="B908" s="1491"/>
      <c r="C908" s="1491"/>
      <c r="D908" s="1491"/>
      <c r="E908" s="1491"/>
      <c r="F908" s="1491"/>
      <c r="G908" s="1491"/>
      <c r="H908" s="1491"/>
      <c r="I908" s="1491"/>
      <c r="J908" s="1491"/>
      <c r="K908" s="1491"/>
      <c r="L908" s="1491"/>
      <c r="M908" s="1491"/>
      <c r="N908" s="1491"/>
      <c r="O908" s="1491"/>
      <c r="P908" s="1491"/>
      <c r="Q908" s="1491"/>
      <c r="R908" s="1491"/>
      <c r="S908" s="1491"/>
    </row>
    <row r="909" spans="1:19" ht="15.75" customHeight="1">
      <c r="A909" s="1491"/>
      <c r="B909" s="1491"/>
      <c r="C909" s="1491"/>
      <c r="D909" s="1491"/>
      <c r="E909" s="1491"/>
      <c r="F909" s="1491"/>
      <c r="G909" s="1491"/>
      <c r="H909" s="1491"/>
      <c r="I909" s="1491"/>
      <c r="J909" s="1491"/>
      <c r="K909" s="1491"/>
      <c r="L909" s="1491"/>
      <c r="M909" s="1491"/>
      <c r="N909" s="1491"/>
      <c r="O909" s="1491"/>
      <c r="P909" s="1491"/>
      <c r="Q909" s="1491"/>
      <c r="R909" s="1491"/>
      <c r="S909" s="1491"/>
    </row>
    <row r="910" spans="1:19" ht="15.75" customHeight="1">
      <c r="A910" s="1491"/>
      <c r="B910" s="1491"/>
      <c r="C910" s="1491"/>
      <c r="D910" s="1491"/>
      <c r="E910" s="1491"/>
      <c r="F910" s="1491"/>
      <c r="G910" s="1491"/>
      <c r="H910" s="1491"/>
      <c r="I910" s="1491"/>
      <c r="J910" s="1491"/>
      <c r="K910" s="1491"/>
      <c r="L910" s="1491"/>
      <c r="M910" s="1491"/>
      <c r="N910" s="1491"/>
      <c r="O910" s="1491"/>
      <c r="P910" s="1491"/>
      <c r="Q910" s="1491"/>
      <c r="R910" s="1491"/>
      <c r="S910" s="1491"/>
    </row>
    <row r="911" spans="1:19" ht="15.75" customHeight="1">
      <c r="A911" s="1491"/>
      <c r="B911" s="1491"/>
      <c r="C911" s="1491"/>
      <c r="D911" s="1491"/>
      <c r="E911" s="1491"/>
      <c r="F911" s="1491"/>
      <c r="G911" s="1491"/>
      <c r="H911" s="1491"/>
      <c r="I911" s="1491"/>
      <c r="J911" s="1491"/>
      <c r="K911" s="1491"/>
      <c r="L911" s="1491"/>
      <c r="M911" s="1491"/>
      <c r="N911" s="1491"/>
      <c r="O911" s="1491"/>
      <c r="P911" s="1491"/>
      <c r="Q911" s="1491"/>
      <c r="R911" s="1491"/>
      <c r="S911" s="1491"/>
    </row>
    <row r="912" spans="1:19" ht="15.75" customHeight="1">
      <c r="A912" s="1491"/>
      <c r="B912" s="1491"/>
      <c r="C912" s="1491"/>
      <c r="D912" s="1491"/>
      <c r="E912" s="1491"/>
      <c r="F912" s="1491"/>
      <c r="G912" s="1491"/>
      <c r="H912" s="1491"/>
      <c r="I912" s="1491"/>
      <c r="J912" s="1491"/>
      <c r="K912" s="1491"/>
      <c r="L912" s="1491"/>
      <c r="M912" s="1491"/>
      <c r="N912" s="1491"/>
      <c r="O912" s="1491"/>
      <c r="P912" s="1491"/>
      <c r="Q912" s="1491"/>
      <c r="R912" s="1491"/>
      <c r="S912" s="1491"/>
    </row>
    <row r="913" spans="1:19" ht="15.75" customHeight="1">
      <c r="A913" s="1491"/>
      <c r="B913" s="1491"/>
      <c r="C913" s="1491"/>
      <c r="D913" s="1491"/>
      <c r="E913" s="1491"/>
      <c r="F913" s="1491"/>
      <c r="G913" s="1491"/>
      <c r="H913" s="1491"/>
      <c r="I913" s="1491"/>
      <c r="J913" s="1491"/>
      <c r="K913" s="1491"/>
      <c r="L913" s="1491"/>
      <c r="M913" s="1491"/>
      <c r="N913" s="1491"/>
      <c r="O913" s="1491"/>
      <c r="P913" s="1491"/>
      <c r="Q913" s="1491"/>
      <c r="R913" s="1491"/>
      <c r="S913" s="1491"/>
    </row>
    <row r="914" spans="1:19" ht="15.75" customHeight="1">
      <c r="A914" s="1491"/>
      <c r="B914" s="1491"/>
      <c r="C914" s="1491"/>
      <c r="D914" s="1491"/>
      <c r="E914" s="1491"/>
      <c r="F914" s="1491"/>
      <c r="G914" s="1491"/>
      <c r="H914" s="1491"/>
      <c r="I914" s="1491"/>
      <c r="J914" s="1491"/>
      <c r="K914" s="1491"/>
      <c r="L914" s="1491"/>
      <c r="M914" s="1491"/>
      <c r="N914" s="1491"/>
      <c r="O914" s="1491"/>
      <c r="P914" s="1491"/>
      <c r="Q914" s="1491"/>
      <c r="R914" s="1491"/>
      <c r="S914" s="1491"/>
    </row>
    <row r="915" spans="1:19" ht="15.75" customHeight="1">
      <c r="A915" s="1491"/>
      <c r="B915" s="1491"/>
      <c r="C915" s="1491"/>
      <c r="D915" s="1491"/>
      <c r="E915" s="1491"/>
      <c r="F915" s="1491"/>
      <c r="G915" s="1491"/>
      <c r="H915" s="1491"/>
      <c r="I915" s="1491"/>
      <c r="J915" s="1491"/>
      <c r="K915" s="1491"/>
      <c r="L915" s="1491"/>
      <c r="M915" s="1491"/>
      <c r="N915" s="1491"/>
      <c r="O915" s="1491"/>
      <c r="P915" s="1491"/>
      <c r="Q915" s="1491"/>
      <c r="R915" s="1491"/>
      <c r="S915" s="1491"/>
    </row>
    <row r="916" spans="1:19" ht="15.75" customHeight="1">
      <c r="A916" s="1491"/>
      <c r="B916" s="1491"/>
      <c r="C916" s="1491"/>
      <c r="D916" s="1491"/>
      <c r="E916" s="1491"/>
      <c r="F916" s="1491"/>
      <c r="G916" s="1491"/>
      <c r="H916" s="1491"/>
      <c r="I916" s="1491"/>
      <c r="J916" s="1491"/>
      <c r="K916" s="1491"/>
      <c r="L916" s="1491"/>
      <c r="M916" s="1491"/>
      <c r="N916" s="1491"/>
      <c r="O916" s="1491"/>
      <c r="P916" s="1491"/>
      <c r="Q916" s="1491"/>
      <c r="R916" s="1491"/>
      <c r="S916" s="1491"/>
    </row>
    <row r="917" spans="1:19" ht="15.75" customHeight="1">
      <c r="A917" s="1491"/>
      <c r="B917" s="1491"/>
      <c r="C917" s="1491"/>
      <c r="D917" s="1491"/>
      <c r="E917" s="1491"/>
      <c r="F917" s="1491"/>
      <c r="G917" s="1491"/>
      <c r="H917" s="1491"/>
      <c r="I917" s="1491"/>
      <c r="J917" s="1491"/>
      <c r="K917" s="1491"/>
      <c r="L917" s="1491"/>
      <c r="M917" s="1491"/>
      <c r="N917" s="1491"/>
      <c r="O917" s="1491"/>
      <c r="P917" s="1491"/>
      <c r="Q917" s="1491"/>
      <c r="R917" s="1491"/>
      <c r="S917" s="1491"/>
    </row>
    <row r="918" spans="1:19" ht="15.75" customHeight="1">
      <c r="A918" s="1491"/>
      <c r="B918" s="1491"/>
      <c r="C918" s="1491"/>
      <c r="D918" s="1491"/>
      <c r="E918" s="1491"/>
      <c r="F918" s="1491"/>
      <c r="G918" s="1491"/>
      <c r="H918" s="1491"/>
      <c r="I918" s="1491"/>
      <c r="J918" s="1491"/>
      <c r="K918" s="1491"/>
      <c r="L918" s="1491"/>
      <c r="M918" s="1491"/>
      <c r="N918" s="1491"/>
      <c r="O918" s="1491"/>
      <c r="P918" s="1491"/>
      <c r="Q918" s="1491"/>
      <c r="R918" s="1491"/>
      <c r="S918" s="1491"/>
    </row>
    <row r="919" spans="1:19" ht="15.75" customHeight="1">
      <c r="A919" s="1491"/>
      <c r="B919" s="1491"/>
      <c r="C919" s="1491"/>
      <c r="D919" s="1491"/>
      <c r="E919" s="1491"/>
      <c r="F919" s="1491"/>
      <c r="G919" s="1491"/>
      <c r="H919" s="1491"/>
      <c r="I919" s="1491"/>
      <c r="J919" s="1491"/>
      <c r="K919" s="1491"/>
      <c r="L919" s="1491"/>
      <c r="M919" s="1491"/>
      <c r="N919" s="1491"/>
      <c r="O919" s="1491"/>
      <c r="P919" s="1491"/>
      <c r="Q919" s="1491"/>
      <c r="R919" s="1491"/>
      <c r="S919" s="1491"/>
    </row>
    <row r="920" spans="1:19" ht="15.75" customHeight="1">
      <c r="A920" s="1491"/>
      <c r="B920" s="1491"/>
      <c r="C920" s="1491"/>
      <c r="D920" s="1491"/>
      <c r="E920" s="1491"/>
      <c r="F920" s="1491"/>
      <c r="G920" s="1491"/>
      <c r="H920" s="1491"/>
      <c r="I920" s="1491"/>
      <c r="J920" s="1491"/>
      <c r="K920" s="1491"/>
      <c r="L920" s="1491"/>
      <c r="M920" s="1491"/>
      <c r="N920" s="1491"/>
      <c r="O920" s="1491"/>
      <c r="P920" s="1491"/>
      <c r="Q920" s="1491"/>
      <c r="R920" s="1491"/>
      <c r="S920" s="1491"/>
    </row>
    <row r="921" spans="1:19" ht="15.75" customHeight="1">
      <c r="A921" s="1491"/>
      <c r="B921" s="1491"/>
      <c r="C921" s="1491"/>
      <c r="D921" s="1491"/>
      <c r="E921" s="1491"/>
      <c r="F921" s="1491"/>
      <c r="G921" s="1491"/>
      <c r="H921" s="1491"/>
      <c r="I921" s="1491"/>
      <c r="J921" s="1491"/>
      <c r="K921" s="1491"/>
      <c r="L921" s="1491"/>
      <c r="M921" s="1491"/>
      <c r="N921" s="1491"/>
      <c r="O921" s="1491"/>
      <c r="P921" s="1491"/>
      <c r="Q921" s="1491"/>
      <c r="R921" s="1491"/>
      <c r="S921" s="1491"/>
    </row>
    <row r="922" spans="1:19" ht="15.75" customHeight="1">
      <c r="A922" s="1491"/>
      <c r="B922" s="1491"/>
      <c r="C922" s="1491"/>
      <c r="D922" s="1491"/>
      <c r="E922" s="1491"/>
      <c r="F922" s="1491"/>
      <c r="G922" s="1491"/>
      <c r="H922" s="1491"/>
      <c r="I922" s="1491"/>
      <c r="J922" s="1491"/>
      <c r="K922" s="1491"/>
      <c r="L922" s="1491"/>
      <c r="M922" s="1491"/>
      <c r="N922" s="1491"/>
      <c r="O922" s="1491"/>
      <c r="P922" s="1491"/>
      <c r="Q922" s="1491"/>
      <c r="R922" s="1491"/>
      <c r="S922" s="1491"/>
    </row>
    <row r="923" spans="1:19" ht="15.75" customHeight="1">
      <c r="A923" s="1491"/>
      <c r="B923" s="1491"/>
      <c r="C923" s="1491"/>
      <c r="D923" s="1491"/>
      <c r="E923" s="1491"/>
      <c r="F923" s="1491"/>
      <c r="G923" s="1491"/>
      <c r="H923" s="1491"/>
      <c r="I923" s="1491"/>
      <c r="J923" s="1491"/>
      <c r="K923" s="1491"/>
      <c r="L923" s="1491"/>
      <c r="M923" s="1491"/>
      <c r="N923" s="1491"/>
      <c r="O923" s="1491"/>
      <c r="P923" s="1491"/>
      <c r="Q923" s="1491"/>
      <c r="R923" s="1491"/>
      <c r="S923" s="1491"/>
    </row>
    <row r="924" spans="1:19" ht="15.75" customHeight="1">
      <c r="A924" s="1491"/>
      <c r="B924" s="1491"/>
      <c r="C924" s="1491"/>
      <c r="D924" s="1491"/>
      <c r="E924" s="1491"/>
      <c r="F924" s="1491"/>
      <c r="G924" s="1491"/>
      <c r="H924" s="1491"/>
      <c r="I924" s="1491"/>
      <c r="J924" s="1491"/>
      <c r="K924" s="1491"/>
      <c r="L924" s="1491"/>
      <c r="M924" s="1491"/>
      <c r="N924" s="1491"/>
      <c r="O924" s="1491"/>
      <c r="P924" s="1491"/>
      <c r="Q924" s="1491"/>
      <c r="R924" s="1491"/>
      <c r="S924" s="1491"/>
    </row>
    <row r="925" spans="1:19" ht="15.75" customHeight="1">
      <c r="A925" s="1491"/>
      <c r="B925" s="1491"/>
      <c r="C925" s="1491"/>
      <c r="D925" s="1491"/>
      <c r="E925" s="1491"/>
      <c r="F925" s="1491"/>
      <c r="G925" s="1491"/>
      <c r="H925" s="1491"/>
      <c r="I925" s="1491"/>
      <c r="J925" s="1491"/>
      <c r="K925" s="1491"/>
      <c r="L925" s="1491"/>
      <c r="M925" s="1491"/>
      <c r="N925" s="1491"/>
      <c r="O925" s="1491"/>
      <c r="P925" s="1491"/>
      <c r="Q925" s="1491"/>
      <c r="R925" s="1491"/>
      <c r="S925" s="1491"/>
    </row>
    <row r="926" spans="1:19" ht="15.75" customHeight="1">
      <c r="A926" s="1491"/>
      <c r="B926" s="1491"/>
      <c r="C926" s="1491"/>
      <c r="D926" s="1491"/>
      <c r="E926" s="1491"/>
      <c r="F926" s="1491"/>
      <c r="G926" s="1491"/>
      <c r="H926" s="1491"/>
      <c r="I926" s="1491"/>
      <c r="J926" s="1491"/>
      <c r="K926" s="1491"/>
      <c r="L926" s="1491"/>
      <c r="M926" s="1491"/>
      <c r="N926" s="1491"/>
      <c r="O926" s="1491"/>
      <c r="P926" s="1491"/>
      <c r="Q926" s="1491"/>
      <c r="R926" s="1491"/>
      <c r="S926" s="1491"/>
    </row>
    <row r="927" spans="1:19" ht="15.75" customHeight="1">
      <c r="A927" s="1491"/>
      <c r="B927" s="1491"/>
      <c r="C927" s="1491"/>
      <c r="D927" s="1491"/>
      <c r="E927" s="1491"/>
      <c r="F927" s="1491"/>
      <c r="G927" s="1491"/>
      <c r="H927" s="1491"/>
      <c r="I927" s="1491"/>
      <c r="J927" s="1491"/>
      <c r="K927" s="1491"/>
      <c r="L927" s="1491"/>
      <c r="M927" s="1491"/>
      <c r="N927" s="1491"/>
      <c r="O927" s="1491"/>
      <c r="P927" s="1491"/>
      <c r="Q927" s="1491"/>
      <c r="R927" s="1491"/>
      <c r="S927" s="1491"/>
    </row>
    <row r="928" spans="1:19" ht="15.75" customHeight="1">
      <c r="A928" s="1491"/>
      <c r="B928" s="1491"/>
      <c r="C928" s="1491"/>
      <c r="D928" s="1491"/>
      <c r="E928" s="1491"/>
      <c r="F928" s="1491"/>
      <c r="G928" s="1491"/>
      <c r="H928" s="1491"/>
      <c r="I928" s="1491"/>
      <c r="J928" s="1491"/>
      <c r="K928" s="1491"/>
      <c r="L928" s="1491"/>
      <c r="M928" s="1491"/>
      <c r="N928" s="1491"/>
      <c r="O928" s="1491"/>
      <c r="P928" s="1491"/>
      <c r="Q928" s="1491"/>
      <c r="R928" s="1491"/>
      <c r="S928" s="1491"/>
    </row>
    <row r="929" spans="1:19" ht="15.75" customHeight="1">
      <c r="A929" s="1491"/>
      <c r="B929" s="1491"/>
      <c r="C929" s="1491"/>
      <c r="D929" s="1491"/>
      <c r="E929" s="1491"/>
      <c r="F929" s="1491"/>
      <c r="G929" s="1491"/>
      <c r="H929" s="1491"/>
      <c r="I929" s="1491"/>
      <c r="J929" s="1491"/>
      <c r="K929" s="1491"/>
      <c r="L929" s="1491"/>
      <c r="M929" s="1491"/>
      <c r="N929" s="1491"/>
      <c r="O929" s="1491"/>
      <c r="P929" s="1491"/>
      <c r="Q929" s="1491"/>
      <c r="R929" s="1491"/>
      <c r="S929" s="1491"/>
    </row>
    <row r="930" spans="1:19" ht="15.75" customHeight="1">
      <c r="A930" s="1491"/>
      <c r="B930" s="1491"/>
      <c r="C930" s="1491"/>
      <c r="D930" s="1491"/>
      <c r="E930" s="1491"/>
      <c r="F930" s="1491"/>
      <c r="G930" s="1491"/>
      <c r="H930" s="1491"/>
      <c r="I930" s="1491"/>
      <c r="J930" s="1491"/>
      <c r="K930" s="1491"/>
      <c r="L930" s="1491"/>
      <c r="M930" s="1491"/>
      <c r="N930" s="1491"/>
      <c r="O930" s="1491"/>
      <c r="P930" s="1491"/>
      <c r="Q930" s="1491"/>
      <c r="R930" s="1491"/>
      <c r="S930" s="1491"/>
    </row>
    <row r="931" spans="1:19" ht="15.75" customHeight="1">
      <c r="A931" s="1491"/>
      <c r="B931" s="1491"/>
      <c r="C931" s="1491"/>
      <c r="D931" s="1491"/>
      <c r="E931" s="1491"/>
      <c r="F931" s="1491"/>
      <c r="G931" s="1491"/>
      <c r="H931" s="1491"/>
      <c r="I931" s="1491"/>
      <c r="J931" s="1491"/>
      <c r="K931" s="1491"/>
      <c r="L931" s="1491"/>
      <c r="M931" s="1491"/>
      <c r="N931" s="1491"/>
      <c r="O931" s="1491"/>
      <c r="P931" s="1491"/>
      <c r="Q931" s="1491"/>
      <c r="R931" s="1491"/>
      <c r="S931" s="1491"/>
    </row>
    <row r="932" spans="1:19" ht="15.75" customHeight="1">
      <c r="A932" s="1491"/>
      <c r="B932" s="1491"/>
      <c r="C932" s="1491"/>
      <c r="D932" s="1491"/>
      <c r="E932" s="1491"/>
      <c r="F932" s="1491"/>
      <c r="G932" s="1491"/>
      <c r="H932" s="1491"/>
      <c r="I932" s="1491"/>
      <c r="J932" s="1491"/>
      <c r="K932" s="1491"/>
      <c r="L932" s="1491"/>
      <c r="M932" s="1491"/>
      <c r="N932" s="1491"/>
      <c r="O932" s="1491"/>
      <c r="P932" s="1491"/>
      <c r="Q932" s="1491"/>
      <c r="R932" s="1491"/>
      <c r="S932" s="1491"/>
    </row>
    <row r="933" spans="1:19" ht="15.75" customHeight="1">
      <c r="A933" s="1491"/>
      <c r="B933" s="1491"/>
      <c r="C933" s="1491"/>
      <c r="D933" s="1491"/>
      <c r="E933" s="1491"/>
      <c r="F933" s="1491"/>
      <c r="G933" s="1491"/>
      <c r="H933" s="1491"/>
      <c r="I933" s="1491"/>
      <c r="J933" s="1491"/>
      <c r="K933" s="1491"/>
      <c r="L933" s="1491"/>
      <c r="M933" s="1491"/>
      <c r="N933" s="1491"/>
      <c r="O933" s="1491"/>
      <c r="P933" s="1491"/>
      <c r="Q933" s="1491"/>
      <c r="R933" s="1491"/>
      <c r="S933" s="1491"/>
    </row>
    <row r="934" spans="1:19" ht="15.75" customHeight="1">
      <c r="A934" s="1491"/>
      <c r="B934" s="1491"/>
      <c r="C934" s="1491"/>
      <c r="D934" s="1491"/>
      <c r="E934" s="1491"/>
      <c r="F934" s="1491"/>
      <c r="G934" s="1491"/>
      <c r="H934" s="1491"/>
      <c r="I934" s="1491"/>
      <c r="J934" s="1491"/>
      <c r="K934" s="1491"/>
      <c r="L934" s="1491"/>
      <c r="M934" s="1491"/>
      <c r="N934" s="1491"/>
      <c r="O934" s="1491"/>
      <c r="P934" s="1491"/>
      <c r="Q934" s="1491"/>
      <c r="R934" s="1491"/>
      <c r="S934" s="1491"/>
    </row>
    <row r="935" spans="1:19" ht="15.75" customHeight="1">
      <c r="A935" s="1491"/>
      <c r="B935" s="1491"/>
      <c r="C935" s="1491"/>
      <c r="D935" s="1491"/>
      <c r="E935" s="1491"/>
      <c r="F935" s="1491"/>
      <c r="G935" s="1491"/>
      <c r="H935" s="1491"/>
      <c r="I935" s="1491"/>
      <c r="J935" s="1491"/>
      <c r="K935" s="1491"/>
      <c r="L935" s="1491"/>
      <c r="M935" s="1491"/>
      <c r="N935" s="1491"/>
      <c r="O935" s="1491"/>
      <c r="P935" s="1491"/>
      <c r="Q935" s="1491"/>
      <c r="R935" s="1491"/>
      <c r="S935" s="1491"/>
    </row>
    <row r="936" spans="1:19" ht="15.75" customHeight="1">
      <c r="A936" s="1491"/>
      <c r="B936" s="1491"/>
      <c r="C936" s="1491"/>
      <c r="D936" s="1491"/>
      <c r="E936" s="1491"/>
      <c r="F936" s="1491"/>
      <c r="G936" s="1491"/>
      <c r="H936" s="1491"/>
      <c r="I936" s="1491"/>
      <c r="J936" s="1491"/>
      <c r="K936" s="1491"/>
      <c r="L936" s="1491"/>
      <c r="M936" s="1491"/>
      <c r="N936" s="1491"/>
      <c r="O936" s="1491"/>
      <c r="P936" s="1491"/>
      <c r="Q936" s="1491"/>
      <c r="R936" s="1491"/>
      <c r="S936" s="1491"/>
    </row>
    <row r="937" spans="1:19" ht="15.75" customHeight="1">
      <c r="A937" s="1491"/>
      <c r="B937" s="1491"/>
      <c r="C937" s="1491"/>
      <c r="D937" s="1491"/>
      <c r="E937" s="1491"/>
      <c r="F937" s="1491"/>
      <c r="G937" s="1491"/>
      <c r="H937" s="1491"/>
      <c r="I937" s="1491"/>
      <c r="J937" s="1491"/>
      <c r="K937" s="1491"/>
      <c r="L937" s="1491"/>
      <c r="M937" s="1491"/>
      <c r="N937" s="1491"/>
      <c r="O937" s="1491"/>
      <c r="P937" s="1491"/>
      <c r="Q937" s="1491"/>
      <c r="R937" s="1491"/>
      <c r="S937" s="1491"/>
    </row>
    <row r="938" spans="1:19" ht="15.75" customHeight="1">
      <c r="A938" s="1491"/>
      <c r="B938" s="1491"/>
      <c r="C938" s="1491"/>
      <c r="D938" s="1491"/>
      <c r="E938" s="1491"/>
      <c r="F938" s="1491"/>
      <c r="G938" s="1491"/>
      <c r="H938" s="1491"/>
      <c r="I938" s="1491"/>
      <c r="J938" s="1491"/>
      <c r="K938" s="1491"/>
      <c r="L938" s="1491"/>
      <c r="M938" s="1491"/>
      <c r="N938" s="1491"/>
      <c r="O938" s="1491"/>
      <c r="P938" s="1491"/>
      <c r="Q938" s="1491"/>
      <c r="R938" s="1491"/>
      <c r="S938" s="1491"/>
    </row>
    <row r="939" spans="1:19" ht="15.75" customHeight="1">
      <c r="A939" s="1491"/>
      <c r="B939" s="1491"/>
      <c r="C939" s="1491"/>
      <c r="D939" s="1491"/>
      <c r="E939" s="1491"/>
      <c r="F939" s="1491"/>
      <c r="G939" s="1491"/>
      <c r="H939" s="1491"/>
      <c r="I939" s="1491"/>
      <c r="J939" s="1491"/>
      <c r="K939" s="1491"/>
      <c r="L939" s="1491"/>
      <c r="M939" s="1491"/>
      <c r="N939" s="1491"/>
      <c r="O939" s="1491"/>
      <c r="P939" s="1491"/>
      <c r="Q939" s="1491"/>
      <c r="R939" s="1491"/>
      <c r="S939" s="1491"/>
    </row>
    <row r="940" spans="1:19" ht="15.75" customHeight="1">
      <c r="A940" s="1491"/>
      <c r="B940" s="1491"/>
      <c r="C940" s="1491"/>
      <c r="D940" s="1491"/>
      <c r="E940" s="1491"/>
      <c r="F940" s="1491"/>
      <c r="G940" s="1491"/>
      <c r="H940" s="1491"/>
      <c r="I940" s="1491"/>
      <c r="J940" s="1491"/>
      <c r="K940" s="1491"/>
      <c r="L940" s="1491"/>
      <c r="M940" s="1491"/>
      <c r="N940" s="1491"/>
      <c r="O940" s="1491"/>
      <c r="P940" s="1491"/>
      <c r="Q940" s="1491"/>
      <c r="R940" s="1491"/>
      <c r="S940" s="1491"/>
    </row>
    <row r="941" spans="1:19" ht="15.75" customHeight="1">
      <c r="A941" s="1491"/>
      <c r="B941" s="1491"/>
      <c r="C941" s="1491"/>
      <c r="D941" s="1491"/>
      <c r="E941" s="1491"/>
      <c r="F941" s="1491"/>
      <c r="G941" s="1491"/>
      <c r="H941" s="1491"/>
      <c r="I941" s="1491"/>
      <c r="J941" s="1491"/>
      <c r="K941" s="1491"/>
      <c r="L941" s="1491"/>
      <c r="M941" s="1491"/>
      <c r="N941" s="1491"/>
      <c r="O941" s="1491"/>
      <c r="P941" s="1491"/>
      <c r="Q941" s="1491"/>
      <c r="R941" s="1491"/>
      <c r="S941" s="1491"/>
    </row>
    <row r="942" spans="1:19" ht="15.75" customHeight="1">
      <c r="A942" s="1491"/>
      <c r="B942" s="1491"/>
      <c r="C942" s="1491"/>
      <c r="D942" s="1491"/>
      <c r="E942" s="1491"/>
      <c r="F942" s="1491"/>
      <c r="G942" s="1491"/>
      <c r="H942" s="1491"/>
      <c r="I942" s="1491"/>
      <c r="J942" s="1491"/>
      <c r="K942" s="1491"/>
      <c r="L942" s="1491"/>
      <c r="M942" s="1491"/>
      <c r="N942" s="1491"/>
      <c r="O942" s="1491"/>
      <c r="P942" s="1491"/>
      <c r="Q942" s="1491"/>
      <c r="R942" s="1491"/>
      <c r="S942" s="1491"/>
    </row>
    <row r="943" spans="1:19" ht="15.75" customHeight="1">
      <c r="A943" s="1491"/>
      <c r="B943" s="1491"/>
      <c r="C943" s="1491"/>
      <c r="D943" s="1491"/>
      <c r="E943" s="1491"/>
      <c r="F943" s="1491"/>
      <c r="G943" s="1491"/>
      <c r="H943" s="1491"/>
      <c r="I943" s="1491"/>
      <c r="J943" s="1491"/>
      <c r="K943" s="1491"/>
      <c r="L943" s="1491"/>
      <c r="M943" s="1491"/>
      <c r="N943" s="1491"/>
      <c r="O943" s="1491"/>
      <c r="P943" s="1491"/>
      <c r="Q943" s="1491"/>
      <c r="R943" s="1491"/>
      <c r="S943" s="1491"/>
    </row>
    <row r="944" spans="1:19" ht="15.75" customHeight="1">
      <c r="A944" s="1491"/>
      <c r="B944" s="1491"/>
      <c r="C944" s="1491"/>
      <c r="D944" s="1491"/>
      <c r="E944" s="1491"/>
      <c r="F944" s="1491"/>
      <c r="G944" s="1491"/>
      <c r="H944" s="1491"/>
      <c r="I944" s="1491"/>
      <c r="J944" s="1491"/>
      <c r="K944" s="1491"/>
      <c r="L944" s="1491"/>
      <c r="M944" s="1491"/>
      <c r="N944" s="1491"/>
      <c r="O944" s="1491"/>
      <c r="P944" s="1491"/>
      <c r="Q944" s="1491"/>
      <c r="R944" s="1491"/>
      <c r="S944" s="1491"/>
    </row>
    <row r="945" spans="1:19" ht="15.75" customHeight="1">
      <c r="A945" s="1491"/>
      <c r="B945" s="1491"/>
      <c r="C945" s="1491"/>
      <c r="D945" s="1491"/>
      <c r="E945" s="1491"/>
      <c r="F945" s="1491"/>
      <c r="G945" s="1491"/>
      <c r="H945" s="1491"/>
      <c r="I945" s="1491"/>
      <c r="J945" s="1491"/>
      <c r="K945" s="1491"/>
      <c r="L945" s="1491"/>
      <c r="M945" s="1491"/>
      <c r="N945" s="1491"/>
      <c r="O945" s="1491"/>
      <c r="P945" s="1491"/>
      <c r="Q945" s="1491"/>
      <c r="R945" s="1491"/>
      <c r="S945" s="1491"/>
    </row>
    <row r="946" spans="1:19" ht="15.75" customHeight="1">
      <c r="A946" s="1491"/>
      <c r="B946" s="1491"/>
      <c r="C946" s="1491"/>
      <c r="D946" s="1491"/>
      <c r="E946" s="1491"/>
      <c r="F946" s="1491"/>
      <c r="G946" s="1491"/>
      <c r="H946" s="1491"/>
      <c r="I946" s="1491"/>
      <c r="J946" s="1491"/>
      <c r="K946" s="1491"/>
      <c r="L946" s="1491"/>
      <c r="M946" s="1491"/>
      <c r="N946" s="1491"/>
      <c r="O946" s="1491"/>
      <c r="P946" s="1491"/>
      <c r="Q946" s="1491"/>
      <c r="R946" s="1491"/>
      <c r="S946" s="1491"/>
    </row>
    <row r="947" spans="1:19" ht="15.75" customHeight="1">
      <c r="A947" s="1491"/>
      <c r="B947" s="1491"/>
      <c r="C947" s="1491"/>
      <c r="D947" s="1491"/>
      <c r="E947" s="1491"/>
      <c r="F947" s="1491"/>
      <c r="G947" s="1491"/>
      <c r="H947" s="1491"/>
      <c r="I947" s="1491"/>
      <c r="J947" s="1491"/>
      <c r="K947" s="1491"/>
      <c r="L947" s="1491"/>
      <c r="M947" s="1491"/>
      <c r="N947" s="1491"/>
      <c r="O947" s="1491"/>
      <c r="P947" s="1491"/>
      <c r="Q947" s="1491"/>
      <c r="R947" s="1491"/>
      <c r="S947" s="1491"/>
    </row>
    <row r="948" spans="1:19" ht="15.75" customHeight="1">
      <c r="A948" s="1491"/>
      <c r="B948" s="1491"/>
      <c r="C948" s="1491"/>
      <c r="D948" s="1491"/>
      <c r="E948" s="1491"/>
      <c r="F948" s="1491"/>
      <c r="G948" s="1491"/>
      <c r="H948" s="1491"/>
      <c r="I948" s="1491"/>
      <c r="J948" s="1491"/>
      <c r="K948" s="1491"/>
      <c r="L948" s="1491"/>
      <c r="M948" s="1491"/>
      <c r="N948" s="1491"/>
      <c r="O948" s="1491"/>
      <c r="P948" s="1491"/>
      <c r="Q948" s="1491"/>
      <c r="R948" s="1491"/>
      <c r="S948" s="1491"/>
    </row>
    <row r="949" spans="1:19" ht="15.75" customHeight="1">
      <c r="A949" s="1491"/>
      <c r="B949" s="1491"/>
      <c r="C949" s="1491"/>
      <c r="D949" s="1491"/>
      <c r="E949" s="1491"/>
      <c r="F949" s="1491"/>
      <c r="G949" s="1491"/>
      <c r="H949" s="1491"/>
      <c r="I949" s="1491"/>
      <c r="J949" s="1491"/>
      <c r="K949" s="1491"/>
      <c r="L949" s="1491"/>
      <c r="M949" s="1491"/>
      <c r="N949" s="1491"/>
      <c r="O949" s="1491"/>
      <c r="P949" s="1491"/>
      <c r="Q949" s="1491"/>
      <c r="R949" s="1491"/>
      <c r="S949" s="1491"/>
    </row>
    <row r="950" spans="1:19" ht="15.75" customHeight="1">
      <c r="A950" s="1491"/>
      <c r="B950" s="1491"/>
      <c r="C950" s="1491"/>
      <c r="D950" s="1491"/>
      <c r="E950" s="1491"/>
      <c r="F950" s="1491"/>
      <c r="G950" s="1491"/>
      <c r="H950" s="1491"/>
      <c r="I950" s="1491"/>
      <c r="J950" s="1491"/>
      <c r="K950" s="1491"/>
      <c r="L950" s="1491"/>
      <c r="M950" s="1491"/>
      <c r="N950" s="1491"/>
      <c r="O950" s="1491"/>
      <c r="P950" s="1491"/>
      <c r="Q950" s="1491"/>
      <c r="R950" s="1491"/>
      <c r="S950" s="1491"/>
    </row>
    <row r="951" spans="1:19" ht="15.75" customHeight="1">
      <c r="A951" s="1491"/>
      <c r="B951" s="1491"/>
      <c r="C951" s="1491"/>
      <c r="D951" s="1491"/>
      <c r="E951" s="1491"/>
      <c r="F951" s="1491"/>
      <c r="G951" s="1491"/>
      <c r="H951" s="1491"/>
      <c r="I951" s="1491"/>
      <c r="J951" s="1491"/>
      <c r="K951" s="1491"/>
      <c r="L951" s="1491"/>
      <c r="M951" s="1491"/>
      <c r="N951" s="1491"/>
      <c r="O951" s="1491"/>
      <c r="P951" s="1491"/>
      <c r="Q951" s="1491"/>
      <c r="R951" s="1491"/>
      <c r="S951" s="1491"/>
    </row>
    <row r="952" spans="1:19" ht="15.75" customHeight="1">
      <c r="A952" s="1491"/>
      <c r="B952" s="1491"/>
      <c r="C952" s="1491"/>
      <c r="D952" s="1491"/>
      <c r="E952" s="1491"/>
      <c r="F952" s="1491"/>
      <c r="G952" s="1491"/>
      <c r="H952" s="1491"/>
      <c r="I952" s="1491"/>
      <c r="J952" s="1491"/>
      <c r="K952" s="1491"/>
      <c r="L952" s="1491"/>
      <c r="M952" s="1491"/>
      <c r="N952" s="1491"/>
      <c r="O952" s="1491"/>
      <c r="P952" s="1491"/>
      <c r="Q952" s="1491"/>
      <c r="R952" s="1491"/>
      <c r="S952" s="1491"/>
    </row>
    <row r="953" spans="1:19" ht="15.75" customHeight="1">
      <c r="A953" s="1491"/>
      <c r="B953" s="1491"/>
      <c r="C953" s="1491"/>
      <c r="D953" s="1491"/>
      <c r="E953" s="1491"/>
      <c r="F953" s="1491"/>
      <c r="G953" s="1491"/>
      <c r="H953" s="1491"/>
      <c r="I953" s="1491"/>
      <c r="J953" s="1491"/>
      <c r="K953" s="1491"/>
      <c r="L953" s="1491"/>
      <c r="M953" s="1491"/>
      <c r="N953" s="1491"/>
      <c r="O953" s="1491"/>
      <c r="P953" s="1491"/>
      <c r="Q953" s="1491"/>
      <c r="R953" s="1491"/>
      <c r="S953" s="1491"/>
    </row>
    <row r="954" spans="1:19" ht="15.75" customHeight="1">
      <c r="A954" s="1491"/>
      <c r="B954" s="1491"/>
      <c r="C954" s="1491"/>
      <c r="D954" s="1491"/>
      <c r="E954" s="1491"/>
      <c r="F954" s="1491"/>
      <c r="G954" s="1491"/>
      <c r="H954" s="1491"/>
      <c r="I954" s="1491"/>
      <c r="J954" s="1491"/>
      <c r="K954" s="1491"/>
      <c r="L954" s="1491"/>
      <c r="M954" s="1491"/>
      <c r="N954" s="1491"/>
      <c r="O954" s="1491"/>
      <c r="P954" s="1491"/>
      <c r="Q954" s="1491"/>
      <c r="R954" s="1491"/>
      <c r="S954" s="1491"/>
    </row>
    <row r="955" spans="1:19" ht="15.75" customHeight="1">
      <c r="A955" s="1491"/>
      <c r="B955" s="1491"/>
      <c r="C955" s="1491"/>
      <c r="D955" s="1491"/>
      <c r="E955" s="1491"/>
      <c r="F955" s="1491"/>
      <c r="G955" s="1491"/>
      <c r="H955" s="1491"/>
      <c r="I955" s="1491"/>
      <c r="J955" s="1491"/>
      <c r="K955" s="1491"/>
      <c r="L955" s="1491"/>
      <c r="M955" s="1491"/>
      <c r="N955" s="1491"/>
      <c r="O955" s="1491"/>
      <c r="P955" s="1491"/>
      <c r="Q955" s="1491"/>
      <c r="R955" s="1491"/>
      <c r="S955" s="1491"/>
    </row>
    <row r="956" spans="1:19" ht="15.75" customHeight="1">
      <c r="A956" s="1491"/>
      <c r="B956" s="1491"/>
      <c r="C956" s="1491"/>
      <c r="D956" s="1491"/>
      <c r="E956" s="1491"/>
      <c r="F956" s="1491"/>
      <c r="G956" s="1491"/>
      <c r="H956" s="1491"/>
      <c r="I956" s="1491"/>
      <c r="J956" s="1491"/>
      <c r="K956" s="1491"/>
      <c r="L956" s="1491"/>
      <c r="M956" s="1491"/>
      <c r="N956" s="1491"/>
      <c r="O956" s="1491"/>
      <c r="P956" s="1491"/>
      <c r="Q956" s="1491"/>
      <c r="R956" s="1491"/>
      <c r="S956" s="1491"/>
    </row>
    <row r="957" spans="1:19" ht="15.75" customHeight="1">
      <c r="A957" s="1491"/>
      <c r="B957" s="1491"/>
      <c r="C957" s="1491"/>
      <c r="D957" s="1491"/>
      <c r="E957" s="1491"/>
      <c r="F957" s="1491"/>
      <c r="G957" s="1491"/>
      <c r="H957" s="1491"/>
      <c r="I957" s="1491"/>
      <c r="J957" s="1491"/>
      <c r="K957" s="1491"/>
      <c r="L957" s="1491"/>
      <c r="M957" s="1491"/>
      <c r="N957" s="1491"/>
      <c r="O957" s="1491"/>
      <c r="P957" s="1491"/>
      <c r="Q957" s="1491"/>
      <c r="R957" s="1491"/>
      <c r="S957" s="1491"/>
    </row>
    <row r="958" spans="1:19" ht="15.75" customHeight="1">
      <c r="A958" s="1491"/>
      <c r="B958" s="1491"/>
      <c r="C958" s="1491"/>
      <c r="D958" s="1491"/>
      <c r="E958" s="1491"/>
      <c r="F958" s="1491"/>
      <c r="G958" s="1491"/>
      <c r="H958" s="1491"/>
      <c r="I958" s="1491"/>
      <c r="J958" s="1491"/>
      <c r="K958" s="1491"/>
      <c r="L958" s="1491"/>
      <c r="M958" s="1491"/>
      <c r="N958" s="1491"/>
      <c r="O958" s="1491"/>
      <c r="P958" s="1491"/>
      <c r="Q958" s="1491"/>
      <c r="R958" s="1491"/>
      <c r="S958" s="1491"/>
    </row>
    <row r="959" spans="1:19" ht="15.75" customHeight="1">
      <c r="A959" s="1491"/>
      <c r="B959" s="1491"/>
      <c r="C959" s="1491"/>
      <c r="D959" s="1491"/>
      <c r="E959" s="1491"/>
      <c r="F959" s="1491"/>
      <c r="G959" s="1491"/>
      <c r="H959" s="1491"/>
      <c r="I959" s="1491"/>
      <c r="J959" s="1491"/>
      <c r="K959" s="1491"/>
      <c r="L959" s="1491"/>
      <c r="M959" s="1491"/>
      <c r="N959" s="1491"/>
      <c r="O959" s="1491"/>
      <c r="P959" s="1491"/>
      <c r="Q959" s="1491"/>
      <c r="R959" s="1491"/>
      <c r="S959" s="1491"/>
    </row>
    <row r="960" spans="1:19" ht="15.75" customHeight="1">
      <c r="A960" s="1491"/>
      <c r="B960" s="1491"/>
      <c r="C960" s="1491"/>
      <c r="D960" s="1491"/>
      <c r="E960" s="1491"/>
      <c r="F960" s="1491"/>
      <c r="G960" s="1491"/>
      <c r="H960" s="1491"/>
      <c r="I960" s="1491"/>
      <c r="J960" s="1491"/>
      <c r="K960" s="1491"/>
      <c r="L960" s="1491"/>
      <c r="M960" s="1491"/>
      <c r="N960" s="1491"/>
      <c r="O960" s="1491"/>
      <c r="P960" s="1491"/>
      <c r="Q960" s="1491"/>
      <c r="R960" s="1491"/>
      <c r="S960" s="1491"/>
    </row>
    <row r="961" spans="1:19" ht="15.75" customHeight="1">
      <c r="A961" s="1491"/>
      <c r="B961" s="1491"/>
      <c r="C961" s="1491"/>
      <c r="D961" s="1491"/>
      <c r="E961" s="1491"/>
      <c r="F961" s="1491"/>
      <c r="G961" s="1491"/>
      <c r="H961" s="1491"/>
      <c r="I961" s="1491"/>
      <c r="J961" s="1491"/>
      <c r="K961" s="1491"/>
      <c r="L961" s="1491"/>
      <c r="M961" s="1491"/>
      <c r="N961" s="1491"/>
      <c r="O961" s="1491"/>
      <c r="P961" s="1491"/>
      <c r="Q961" s="1491"/>
      <c r="R961" s="1491"/>
      <c r="S961" s="1491"/>
    </row>
    <row r="962" spans="1:19" ht="15.75" customHeight="1">
      <c r="A962" s="1491"/>
      <c r="B962" s="1491"/>
      <c r="C962" s="1491"/>
      <c r="D962" s="1491"/>
      <c r="E962" s="1491"/>
      <c r="F962" s="1491"/>
      <c r="G962" s="1491"/>
      <c r="H962" s="1491"/>
      <c r="I962" s="1491"/>
      <c r="J962" s="1491"/>
      <c r="K962" s="1491"/>
      <c r="L962" s="1491"/>
      <c r="M962" s="1491"/>
      <c r="N962" s="1491"/>
      <c r="O962" s="1491"/>
      <c r="P962" s="1491"/>
      <c r="Q962" s="1491"/>
      <c r="R962" s="1491"/>
      <c r="S962" s="1491"/>
    </row>
    <row r="963" spans="1:19" ht="15.75" customHeight="1">
      <c r="A963" s="1491"/>
      <c r="B963" s="1491"/>
      <c r="C963" s="1491"/>
      <c r="D963" s="1491"/>
      <c r="E963" s="1491"/>
      <c r="F963" s="1491"/>
      <c r="G963" s="1491"/>
      <c r="H963" s="1491"/>
      <c r="I963" s="1491"/>
      <c r="J963" s="1491"/>
      <c r="K963" s="1491"/>
      <c r="L963" s="1491"/>
      <c r="M963" s="1491"/>
      <c r="N963" s="1491"/>
      <c r="O963" s="1491"/>
      <c r="P963" s="1491"/>
      <c r="Q963" s="1491"/>
      <c r="R963" s="1491"/>
      <c r="S963" s="1491"/>
    </row>
    <row r="964" spans="1:19" ht="15.75" customHeight="1">
      <c r="A964" s="1491"/>
      <c r="B964" s="1491"/>
      <c r="C964" s="1491"/>
      <c r="D964" s="1491"/>
      <c r="E964" s="1491"/>
      <c r="F964" s="1491"/>
      <c r="G964" s="1491"/>
      <c r="H964" s="1491"/>
      <c r="I964" s="1491"/>
      <c r="J964" s="1491"/>
      <c r="K964" s="1491"/>
      <c r="L964" s="1491"/>
      <c r="M964" s="1491"/>
      <c r="N964" s="1491"/>
      <c r="O964" s="1491"/>
      <c r="P964" s="1491"/>
      <c r="Q964" s="1491"/>
      <c r="R964" s="1491"/>
      <c r="S964" s="1491"/>
    </row>
    <row r="965" spans="1:19" ht="15.75" customHeight="1">
      <c r="A965" s="1491"/>
      <c r="B965" s="1491"/>
      <c r="C965" s="1491"/>
      <c r="D965" s="1491"/>
      <c r="E965" s="1491"/>
      <c r="F965" s="1491"/>
      <c r="G965" s="1491"/>
      <c r="H965" s="1491"/>
      <c r="I965" s="1491"/>
      <c r="J965" s="1491"/>
      <c r="K965" s="1491"/>
      <c r="L965" s="1491"/>
      <c r="M965" s="1491"/>
      <c r="N965" s="1491"/>
      <c r="O965" s="1491"/>
      <c r="P965" s="1491"/>
      <c r="Q965" s="1491"/>
      <c r="R965" s="1491"/>
      <c r="S965" s="1491"/>
    </row>
    <row r="966" spans="1:19" ht="15.75" customHeight="1">
      <c r="A966" s="1491"/>
      <c r="B966" s="1491"/>
      <c r="C966" s="1491"/>
      <c r="D966" s="1491"/>
      <c r="E966" s="1491"/>
      <c r="F966" s="1491"/>
      <c r="G966" s="1491"/>
      <c r="H966" s="1491"/>
      <c r="I966" s="1491"/>
      <c r="J966" s="1491"/>
      <c r="K966" s="1491"/>
      <c r="L966" s="1491"/>
      <c r="M966" s="1491"/>
      <c r="N966" s="1491"/>
      <c r="O966" s="1491"/>
      <c r="P966" s="1491"/>
      <c r="Q966" s="1491"/>
      <c r="R966" s="1491"/>
      <c r="S966" s="1491"/>
    </row>
    <row r="967" spans="1:19" ht="15.75" customHeight="1">
      <c r="A967" s="1491"/>
      <c r="B967" s="1491"/>
      <c r="C967" s="1491"/>
      <c r="D967" s="1491"/>
      <c r="E967" s="1491"/>
      <c r="F967" s="1491"/>
      <c r="G967" s="1491"/>
      <c r="H967" s="1491"/>
      <c r="I967" s="1491"/>
      <c r="J967" s="1491"/>
      <c r="K967" s="1491"/>
      <c r="L967" s="1491"/>
      <c r="M967" s="1491"/>
      <c r="N967" s="1491"/>
      <c r="O967" s="1491"/>
      <c r="P967" s="1491"/>
      <c r="Q967" s="1491"/>
      <c r="R967" s="1491"/>
      <c r="S967" s="1491"/>
    </row>
    <row r="968" spans="1:19" ht="15.75" customHeight="1">
      <c r="A968" s="1491"/>
      <c r="B968" s="1491"/>
      <c r="C968" s="1491"/>
      <c r="D968" s="1491"/>
      <c r="E968" s="1491"/>
      <c r="F968" s="1491"/>
      <c r="G968" s="1491"/>
      <c r="H968" s="1491"/>
      <c r="I968" s="1491"/>
      <c r="J968" s="1491"/>
      <c r="K968" s="1491"/>
      <c r="L968" s="1491"/>
      <c r="M968" s="1491"/>
      <c r="N968" s="1491"/>
      <c r="O968" s="1491"/>
      <c r="P968" s="1491"/>
      <c r="Q968" s="1491"/>
      <c r="R968" s="1491"/>
      <c r="S968" s="1491"/>
    </row>
    <row r="969" spans="1:19" ht="15.75" customHeight="1">
      <c r="A969" s="1491"/>
      <c r="B969" s="1491"/>
      <c r="C969" s="1491"/>
      <c r="D969" s="1491"/>
      <c r="E969" s="1491"/>
      <c r="F969" s="1491"/>
      <c r="G969" s="1491"/>
      <c r="H969" s="1491"/>
      <c r="I969" s="1491"/>
      <c r="J969" s="1491"/>
      <c r="K969" s="1491"/>
      <c r="L969" s="1491"/>
      <c r="M969" s="1491"/>
      <c r="N969" s="1491"/>
      <c r="O969" s="1491"/>
      <c r="P969" s="1491"/>
      <c r="Q969" s="1491"/>
      <c r="R969" s="1491"/>
      <c r="S969" s="1491"/>
    </row>
    <row r="970" spans="1:19" ht="15.75" customHeight="1">
      <c r="A970" s="1491"/>
      <c r="B970" s="1491"/>
      <c r="C970" s="1491"/>
      <c r="D970" s="1491"/>
      <c r="E970" s="1491"/>
      <c r="F970" s="1491"/>
      <c r="G970" s="1491"/>
      <c r="H970" s="1491"/>
      <c r="I970" s="1491"/>
      <c r="J970" s="1491"/>
      <c r="K970" s="1491"/>
      <c r="L970" s="1491"/>
      <c r="M970" s="1491"/>
      <c r="N970" s="1491"/>
      <c r="O970" s="1491"/>
      <c r="P970" s="1491"/>
      <c r="Q970" s="1491"/>
      <c r="R970" s="1491"/>
      <c r="S970" s="1491"/>
    </row>
    <row r="971" spans="1:19" ht="15.75" customHeight="1">
      <c r="A971" s="1491"/>
      <c r="B971" s="1491"/>
      <c r="C971" s="1491"/>
      <c r="D971" s="1491"/>
      <c r="E971" s="1491"/>
      <c r="F971" s="1491"/>
      <c r="G971" s="1491"/>
      <c r="H971" s="1491"/>
      <c r="I971" s="1491"/>
      <c r="J971" s="1491"/>
      <c r="K971" s="1491"/>
      <c r="L971" s="1491"/>
      <c r="M971" s="1491"/>
      <c r="N971" s="1491"/>
      <c r="O971" s="1491"/>
      <c r="P971" s="1491"/>
      <c r="Q971" s="1491"/>
      <c r="R971" s="1491"/>
      <c r="S971" s="1491"/>
    </row>
    <row r="972" spans="1:19" ht="15.75" customHeight="1">
      <c r="A972" s="1491"/>
      <c r="B972" s="1491"/>
      <c r="C972" s="1491"/>
      <c r="D972" s="1491"/>
      <c r="E972" s="1491"/>
      <c r="F972" s="1491"/>
      <c r="G972" s="1491"/>
      <c r="H972" s="1491"/>
      <c r="I972" s="1491"/>
      <c r="J972" s="1491"/>
      <c r="K972" s="1491"/>
      <c r="L972" s="1491"/>
      <c r="M972" s="1491"/>
      <c r="N972" s="1491"/>
      <c r="O972" s="1491"/>
      <c r="P972" s="1491"/>
      <c r="Q972" s="1491"/>
      <c r="R972" s="1491"/>
      <c r="S972" s="1491"/>
    </row>
    <row r="973" spans="1:19" ht="15.75" customHeight="1">
      <c r="A973" s="1491"/>
      <c r="B973" s="1491"/>
      <c r="C973" s="1491"/>
      <c r="D973" s="1491"/>
      <c r="E973" s="1491"/>
      <c r="F973" s="1491"/>
      <c r="G973" s="1491"/>
      <c r="H973" s="1491"/>
      <c r="I973" s="1491"/>
      <c r="J973" s="1491"/>
      <c r="K973" s="1491"/>
      <c r="L973" s="1491"/>
      <c r="M973" s="1491"/>
      <c r="N973" s="1491"/>
      <c r="O973" s="1491"/>
      <c r="P973" s="1491"/>
      <c r="Q973" s="1491"/>
      <c r="R973" s="1491"/>
      <c r="S973" s="1491"/>
    </row>
    <row r="974" spans="1:19" ht="15.75" customHeight="1">
      <c r="A974" s="1491"/>
      <c r="B974" s="1491"/>
      <c r="C974" s="1491"/>
      <c r="D974" s="1491"/>
      <c r="E974" s="1491"/>
      <c r="F974" s="1491"/>
      <c r="G974" s="1491"/>
      <c r="H974" s="1491"/>
      <c r="I974" s="1491"/>
      <c r="J974" s="1491"/>
      <c r="K974" s="1491"/>
      <c r="L974" s="1491"/>
      <c r="M974" s="1491"/>
      <c r="N974" s="1491"/>
      <c r="O974" s="1491"/>
      <c r="P974" s="1491"/>
      <c r="Q974" s="1491"/>
      <c r="R974" s="1491"/>
      <c r="S974" s="1491"/>
    </row>
    <row r="975" spans="1:19" ht="15.75" customHeight="1">
      <c r="A975" s="1491"/>
      <c r="B975" s="1491"/>
      <c r="C975" s="1491"/>
      <c r="D975" s="1491"/>
      <c r="E975" s="1491"/>
      <c r="F975" s="1491"/>
      <c r="G975" s="1491"/>
      <c r="H975" s="1491"/>
      <c r="I975" s="1491"/>
      <c r="J975" s="1491"/>
      <c r="K975" s="1491"/>
      <c r="L975" s="1491"/>
      <c r="M975" s="1491"/>
      <c r="N975" s="1491"/>
      <c r="O975" s="1491"/>
      <c r="P975" s="1491"/>
      <c r="Q975" s="1491"/>
      <c r="R975" s="1491"/>
      <c r="S975" s="1491"/>
    </row>
    <row r="976" spans="1:19" ht="15.75" customHeight="1">
      <c r="A976" s="1491"/>
      <c r="B976" s="1491"/>
      <c r="C976" s="1491"/>
      <c r="D976" s="1491"/>
      <c r="E976" s="1491"/>
      <c r="F976" s="1491"/>
      <c r="G976" s="1491"/>
      <c r="H976" s="1491"/>
      <c r="I976" s="1491"/>
      <c r="J976" s="1491"/>
      <c r="K976" s="1491"/>
      <c r="L976" s="1491"/>
      <c r="M976" s="1491"/>
      <c r="N976" s="1491"/>
      <c r="O976" s="1491"/>
      <c r="P976" s="1491"/>
      <c r="Q976" s="1491"/>
      <c r="R976" s="1491"/>
      <c r="S976" s="1491"/>
    </row>
    <row r="977" spans="1:19" ht="15.75" customHeight="1">
      <c r="A977" s="1491"/>
      <c r="B977" s="1491"/>
      <c r="C977" s="1491"/>
      <c r="D977" s="1491"/>
      <c r="E977" s="1491"/>
      <c r="F977" s="1491"/>
      <c r="G977" s="1491"/>
      <c r="H977" s="1491"/>
      <c r="I977" s="1491"/>
      <c r="J977" s="1491"/>
      <c r="K977" s="1491"/>
      <c r="L977" s="1491"/>
      <c r="M977" s="1491"/>
      <c r="N977" s="1491"/>
      <c r="O977" s="1491"/>
      <c r="P977" s="1491"/>
      <c r="Q977" s="1491"/>
      <c r="R977" s="1491"/>
      <c r="S977" s="1491"/>
    </row>
    <row r="978" spans="1:19" ht="15.75" customHeight="1">
      <c r="A978" s="1491"/>
      <c r="B978" s="1491"/>
      <c r="C978" s="1491"/>
      <c r="D978" s="1491"/>
      <c r="E978" s="1491"/>
      <c r="F978" s="1491"/>
      <c r="G978" s="1491"/>
      <c r="H978" s="1491"/>
      <c r="I978" s="1491"/>
      <c r="J978" s="1491"/>
      <c r="K978" s="1491"/>
      <c r="L978" s="1491"/>
      <c r="M978" s="1491"/>
      <c r="N978" s="1491"/>
      <c r="O978" s="1491"/>
      <c r="P978" s="1491"/>
      <c r="Q978" s="1491"/>
      <c r="R978" s="1491"/>
      <c r="S978" s="1491"/>
    </row>
    <row r="979" spans="1:19" ht="15.75" customHeight="1">
      <c r="A979" s="1491"/>
      <c r="B979" s="1491"/>
      <c r="C979" s="1491"/>
      <c r="D979" s="1491"/>
      <c r="E979" s="1491"/>
      <c r="F979" s="1491"/>
      <c r="G979" s="1491"/>
      <c r="H979" s="1491"/>
      <c r="I979" s="1491"/>
      <c r="J979" s="1491"/>
      <c r="K979" s="1491"/>
      <c r="L979" s="1491"/>
      <c r="M979" s="1491"/>
      <c r="N979" s="1491"/>
      <c r="O979" s="1491"/>
      <c r="P979" s="1491"/>
      <c r="Q979" s="1491"/>
      <c r="R979" s="1491"/>
      <c r="S979" s="1491"/>
    </row>
    <row r="980" spans="1:19" ht="15.75" customHeight="1">
      <c r="A980" s="1491"/>
      <c r="B980" s="1491"/>
      <c r="C980" s="1491"/>
      <c r="D980" s="1491"/>
      <c r="E980" s="1491"/>
      <c r="F980" s="1491"/>
      <c r="G980" s="1491"/>
      <c r="H980" s="1491"/>
      <c r="I980" s="1491"/>
      <c r="J980" s="1491"/>
      <c r="K980" s="1491"/>
      <c r="L980" s="1491"/>
      <c r="M980" s="1491"/>
      <c r="N980" s="1491"/>
      <c r="O980" s="1491"/>
      <c r="P980" s="1491"/>
      <c r="Q980" s="1491"/>
      <c r="R980" s="1491"/>
      <c r="S980" s="1491"/>
    </row>
    <row r="981" spans="1:19" ht="15.75" customHeight="1">
      <c r="A981" s="1491"/>
      <c r="B981" s="1491"/>
      <c r="C981" s="1491"/>
      <c r="D981" s="1491"/>
      <c r="E981" s="1491"/>
      <c r="F981" s="1491"/>
      <c r="G981" s="1491"/>
      <c r="H981" s="1491"/>
      <c r="I981" s="1491"/>
      <c r="J981" s="1491"/>
      <c r="K981" s="1491"/>
      <c r="L981" s="1491"/>
      <c r="M981" s="1491"/>
      <c r="N981" s="1491"/>
      <c r="O981" s="1491"/>
      <c r="P981" s="1491"/>
      <c r="Q981" s="1491"/>
      <c r="R981" s="1491"/>
      <c r="S981" s="1491"/>
    </row>
    <row r="982" spans="1:19" ht="15.75" customHeight="1">
      <c r="A982" s="1491"/>
      <c r="B982" s="1491"/>
      <c r="C982" s="1491"/>
      <c r="D982" s="1491"/>
      <c r="E982" s="1491"/>
      <c r="F982" s="1491"/>
      <c r="G982" s="1491"/>
      <c r="H982" s="1491"/>
      <c r="I982" s="1491"/>
      <c r="J982" s="1491"/>
      <c r="K982" s="1491"/>
      <c r="L982" s="1491"/>
      <c r="M982" s="1491"/>
      <c r="N982" s="1491"/>
      <c r="O982" s="1491"/>
      <c r="P982" s="1491"/>
      <c r="Q982" s="1491"/>
      <c r="R982" s="1491"/>
      <c r="S982" s="1491"/>
    </row>
    <row r="983" spans="1:19" ht="15.75" customHeight="1">
      <c r="A983" s="1491"/>
      <c r="B983" s="1491"/>
      <c r="C983" s="1491"/>
      <c r="D983" s="1491"/>
      <c r="E983" s="1491"/>
      <c r="F983" s="1491"/>
      <c r="G983" s="1491"/>
      <c r="H983" s="1491"/>
      <c r="I983" s="1491"/>
      <c r="J983" s="1491"/>
      <c r="K983" s="1491"/>
      <c r="L983" s="1491"/>
      <c r="M983" s="1491"/>
      <c r="N983" s="1491"/>
      <c r="O983" s="1491"/>
      <c r="P983" s="1491"/>
      <c r="Q983" s="1491"/>
      <c r="R983" s="1491"/>
      <c r="S983" s="1491"/>
    </row>
    <row r="984" spans="1:19" ht="15.75" customHeight="1">
      <c r="A984" s="1491"/>
      <c r="B984" s="1491"/>
      <c r="C984" s="1491"/>
      <c r="D984" s="1491"/>
      <c r="E984" s="1491"/>
      <c r="F984" s="1491"/>
      <c r="G984" s="1491"/>
      <c r="H984" s="1491"/>
      <c r="I984" s="1491"/>
      <c r="J984" s="1491"/>
      <c r="K984" s="1491"/>
      <c r="L984" s="1491"/>
      <c r="M984" s="1491"/>
      <c r="N984" s="1491"/>
      <c r="O984" s="1491"/>
      <c r="P984" s="1491"/>
      <c r="Q984" s="1491"/>
      <c r="R984" s="1491"/>
      <c r="S984" s="1491"/>
    </row>
    <row r="985" spans="1:19" ht="15.75" customHeight="1">
      <c r="A985" s="1491"/>
      <c r="B985" s="1491"/>
      <c r="C985" s="1491"/>
      <c r="D985" s="1491"/>
      <c r="E985" s="1491"/>
      <c r="F985" s="1491"/>
      <c r="G985" s="1491"/>
      <c r="H985" s="1491"/>
      <c r="I985" s="1491"/>
      <c r="J985" s="1491"/>
      <c r="K985" s="1491"/>
      <c r="L985" s="1491"/>
      <c r="M985" s="1491"/>
      <c r="N985" s="1491"/>
      <c r="O985" s="1491"/>
      <c r="P985" s="1491"/>
      <c r="Q985" s="1491"/>
      <c r="R985" s="1491"/>
      <c r="S985" s="1491"/>
    </row>
    <row r="986" spans="1:19" ht="15.75" customHeight="1">
      <c r="A986" s="1491"/>
      <c r="B986" s="1491"/>
      <c r="C986" s="1491"/>
      <c r="D986" s="1491"/>
      <c r="E986" s="1491"/>
      <c r="F986" s="1491"/>
      <c r="G986" s="1491"/>
      <c r="H986" s="1491"/>
      <c r="I986" s="1491"/>
      <c r="J986" s="1491"/>
      <c r="K986" s="1491"/>
      <c r="L986" s="1491"/>
      <c r="M986" s="1491"/>
      <c r="N986" s="1491"/>
      <c r="O986" s="1491"/>
      <c r="P986" s="1491"/>
      <c r="Q986" s="1491"/>
      <c r="R986" s="1491"/>
      <c r="S986" s="1491"/>
    </row>
    <row r="987" spans="1:19" ht="15.75" customHeight="1">
      <c r="A987" s="1491"/>
      <c r="B987" s="1491"/>
      <c r="C987" s="1491"/>
      <c r="D987" s="1491"/>
      <c r="E987" s="1491"/>
      <c r="F987" s="1491"/>
      <c r="G987" s="1491"/>
      <c r="H987" s="1491"/>
      <c r="I987" s="1491"/>
      <c r="J987" s="1491"/>
      <c r="K987" s="1491"/>
      <c r="L987" s="1491"/>
      <c r="M987" s="1491"/>
      <c r="N987" s="1491"/>
      <c r="O987" s="1491"/>
      <c r="P987" s="1491"/>
      <c r="Q987" s="1491"/>
      <c r="R987" s="1491"/>
      <c r="S987" s="1491"/>
    </row>
    <row r="988" spans="1:19" ht="15.75" customHeight="1">
      <c r="A988" s="1491"/>
      <c r="B988" s="1491"/>
      <c r="C988" s="1491"/>
      <c r="D988" s="1491"/>
      <c r="E988" s="1491"/>
      <c r="F988" s="1491"/>
      <c r="G988" s="1491"/>
      <c r="H988" s="1491"/>
      <c r="I988" s="1491"/>
      <c r="J988" s="1491"/>
      <c r="K988" s="1491"/>
      <c r="L988" s="1491"/>
      <c r="M988" s="1491"/>
      <c r="N988" s="1491"/>
      <c r="O988" s="1491"/>
      <c r="P988" s="1491"/>
      <c r="Q988" s="1491"/>
      <c r="R988" s="1491"/>
      <c r="S988" s="1491"/>
    </row>
    <row r="989" spans="1:19" ht="15.75" customHeight="1">
      <c r="A989" s="1491"/>
      <c r="B989" s="1491"/>
      <c r="C989" s="1491"/>
      <c r="D989" s="1491"/>
      <c r="E989" s="1491"/>
      <c r="F989" s="1491"/>
      <c r="G989" s="1491"/>
      <c r="H989" s="1491"/>
      <c r="I989" s="1491"/>
      <c r="J989" s="1491"/>
      <c r="K989" s="1491"/>
      <c r="L989" s="1491"/>
      <c r="M989" s="1491"/>
      <c r="N989" s="1491"/>
      <c r="O989" s="1491"/>
      <c r="P989" s="1491"/>
      <c r="Q989" s="1491"/>
      <c r="R989" s="1491"/>
      <c r="S989" s="1491"/>
    </row>
    <row r="990" spans="1:19" ht="15.75" customHeight="1">
      <c r="A990" s="1491"/>
      <c r="B990" s="1491"/>
      <c r="C990" s="1491"/>
      <c r="D990" s="1491"/>
      <c r="E990" s="1491"/>
      <c r="F990" s="1491"/>
      <c r="G990" s="1491"/>
      <c r="H990" s="1491"/>
      <c r="I990" s="1491"/>
      <c r="J990" s="1491"/>
      <c r="K990" s="1491"/>
      <c r="L990" s="1491"/>
      <c r="M990" s="1491"/>
      <c r="N990" s="1491"/>
      <c r="O990" s="1491"/>
      <c r="P990" s="1491"/>
      <c r="Q990" s="1491"/>
      <c r="R990" s="1491"/>
      <c r="S990" s="1491"/>
    </row>
    <row r="991" spans="1:19" ht="15.75" customHeight="1">
      <c r="A991" s="1491"/>
      <c r="B991" s="1491"/>
      <c r="C991" s="1491"/>
      <c r="D991" s="1491"/>
      <c r="E991" s="1491"/>
      <c r="F991" s="1491"/>
      <c r="G991" s="1491"/>
      <c r="H991" s="1491"/>
      <c r="I991" s="1491"/>
      <c r="J991" s="1491"/>
      <c r="K991" s="1491"/>
      <c r="L991" s="1491"/>
      <c r="M991" s="1491"/>
      <c r="N991" s="1491"/>
      <c r="O991" s="1491"/>
      <c r="P991" s="1491"/>
      <c r="Q991" s="1491"/>
      <c r="R991" s="1491"/>
      <c r="S991" s="1491"/>
    </row>
    <row r="992" spans="1:19" ht="15.75" customHeight="1">
      <c r="A992" s="1491"/>
      <c r="B992" s="1491"/>
      <c r="C992" s="1491"/>
      <c r="D992" s="1491"/>
      <c r="E992" s="1491"/>
      <c r="F992" s="1491"/>
      <c r="G992" s="1491"/>
      <c r="H992" s="1491"/>
      <c r="I992" s="1491"/>
      <c r="J992" s="1491"/>
      <c r="K992" s="1491"/>
      <c r="L992" s="1491"/>
      <c r="M992" s="1491"/>
      <c r="N992" s="1491"/>
      <c r="O992" s="1491"/>
      <c r="P992" s="1491"/>
      <c r="Q992" s="1491"/>
      <c r="R992" s="1491"/>
      <c r="S992" s="1491"/>
    </row>
    <row r="993" spans="1:19" ht="15.75" customHeight="1">
      <c r="A993" s="1491"/>
      <c r="B993" s="1491"/>
      <c r="C993" s="1491"/>
      <c r="D993" s="1491"/>
      <c r="E993" s="1491"/>
      <c r="F993" s="1491"/>
      <c r="G993" s="1491"/>
      <c r="H993" s="1491"/>
      <c r="I993" s="1491"/>
      <c r="J993" s="1491"/>
      <c r="K993" s="1491"/>
      <c r="L993" s="1491"/>
      <c r="M993" s="1491"/>
      <c r="N993" s="1491"/>
      <c r="O993" s="1491"/>
      <c r="P993" s="1491"/>
      <c r="Q993" s="1491"/>
      <c r="R993" s="1491"/>
      <c r="S993" s="1491"/>
    </row>
    <row r="994" spans="1:19" ht="15.75" customHeight="1">
      <c r="A994" s="1491"/>
      <c r="B994" s="1491"/>
      <c r="C994" s="1491"/>
      <c r="D994" s="1491"/>
      <c r="E994" s="1491"/>
      <c r="F994" s="1491"/>
      <c r="G994" s="1491"/>
      <c r="H994" s="1491"/>
      <c r="I994" s="1491"/>
      <c r="J994" s="1491"/>
      <c r="K994" s="1491"/>
      <c r="L994" s="1491"/>
      <c r="M994" s="1491"/>
      <c r="N994" s="1491"/>
      <c r="O994" s="1491"/>
      <c r="P994" s="1491"/>
      <c r="Q994" s="1491"/>
      <c r="R994" s="1491"/>
      <c r="S994" s="1491"/>
    </row>
    <row r="995" spans="1:19" ht="15.75" customHeight="1">
      <c r="A995" s="1491"/>
      <c r="B995" s="1491"/>
      <c r="C995" s="1491"/>
      <c r="D995" s="1491"/>
      <c r="E995" s="1491"/>
      <c r="F995" s="1491"/>
      <c r="G995" s="1491"/>
      <c r="H995" s="1491"/>
      <c r="I995" s="1491"/>
      <c r="J995" s="1491"/>
      <c r="K995" s="1491"/>
      <c r="L995" s="1491"/>
      <c r="M995" s="1491"/>
      <c r="N995" s="1491"/>
      <c r="O995" s="1491"/>
      <c r="P995" s="1491"/>
      <c r="Q995" s="1491"/>
      <c r="R995" s="1491"/>
      <c r="S995" s="1491"/>
    </row>
    <row r="996" spans="1:19" ht="15.75" customHeight="1">
      <c r="A996" s="1491"/>
      <c r="B996" s="1491"/>
      <c r="C996" s="1491"/>
      <c r="D996" s="1491"/>
      <c r="E996" s="1491"/>
      <c r="F996" s="1491"/>
      <c r="G996" s="1491"/>
      <c r="H996" s="1491"/>
      <c r="I996" s="1491"/>
      <c r="J996" s="1491"/>
      <c r="K996" s="1491"/>
      <c r="L996" s="1491"/>
      <c r="M996" s="1491"/>
      <c r="N996" s="1491"/>
      <c r="O996" s="1491"/>
      <c r="P996" s="1491"/>
      <c r="Q996" s="1491"/>
      <c r="R996" s="1491"/>
      <c r="S996" s="1491"/>
    </row>
    <row r="997" spans="1:19" ht="15.75" customHeight="1">
      <c r="A997" s="1491"/>
      <c r="B997" s="1491"/>
      <c r="C997" s="1491"/>
      <c r="D997" s="1491"/>
      <c r="E997" s="1491"/>
      <c r="F997" s="1491"/>
      <c r="G997" s="1491"/>
      <c r="H997" s="1491"/>
      <c r="I997" s="1491"/>
      <c r="J997" s="1491"/>
      <c r="K997" s="1491"/>
      <c r="L997" s="1491"/>
      <c r="M997" s="1491"/>
      <c r="N997" s="1491"/>
      <c r="O997" s="1491"/>
      <c r="P997" s="1491"/>
      <c r="Q997" s="1491"/>
      <c r="R997" s="1491"/>
      <c r="S997" s="1491"/>
    </row>
    <row r="998" spans="1:19" ht="15.75" customHeight="1">
      <c r="A998" s="1491"/>
      <c r="B998" s="1491"/>
      <c r="C998" s="1491"/>
      <c r="D998" s="1491"/>
      <c r="E998" s="1491"/>
      <c r="F998" s="1491"/>
      <c r="G998" s="1491"/>
      <c r="H998" s="1491"/>
      <c r="I998" s="1491"/>
      <c r="J998" s="1491"/>
      <c r="K998" s="1491"/>
      <c r="L998" s="1491"/>
      <c r="M998" s="1491"/>
      <c r="N998" s="1491"/>
      <c r="O998" s="1491"/>
      <c r="P998" s="1491"/>
      <c r="Q998" s="1491"/>
      <c r="R998" s="1491"/>
      <c r="S998" s="1491"/>
    </row>
    <row r="999" spans="1:19" ht="15.75" customHeight="1">
      <c r="A999" s="1491"/>
      <c r="B999" s="1491"/>
      <c r="C999" s="1491"/>
      <c r="D999" s="1491"/>
      <c r="E999" s="1491"/>
      <c r="F999" s="1491"/>
      <c r="G999" s="1491"/>
      <c r="H999" s="1491"/>
      <c r="I999" s="1491"/>
      <c r="J999" s="1491"/>
      <c r="K999" s="1491"/>
      <c r="L999" s="1491"/>
      <c r="M999" s="1491"/>
      <c r="N999" s="1491"/>
      <c r="O999" s="1491"/>
      <c r="P999" s="1491"/>
      <c r="Q999" s="1491"/>
      <c r="R999" s="1491"/>
      <c r="S999" s="1491"/>
    </row>
    <row r="1000" spans="1:19" ht="15.75" customHeight="1">
      <c r="A1000" s="1491"/>
      <c r="B1000" s="1491"/>
      <c r="C1000" s="1491"/>
      <c r="D1000" s="1491"/>
      <c r="E1000" s="1491"/>
      <c r="F1000" s="1491"/>
      <c r="G1000" s="1491"/>
      <c r="H1000" s="1491"/>
      <c r="I1000" s="1491"/>
      <c r="J1000" s="1491"/>
      <c r="K1000" s="1491"/>
      <c r="L1000" s="1491"/>
      <c r="M1000" s="1491"/>
      <c r="N1000" s="1491"/>
      <c r="O1000" s="1491"/>
      <c r="P1000" s="1491"/>
      <c r="Q1000" s="1491"/>
      <c r="R1000" s="1491"/>
      <c r="S1000" s="1491"/>
    </row>
    <row r="1001" spans="1:19" ht="15.75" customHeight="1">
      <c r="A1001" s="1491"/>
      <c r="B1001" s="1491"/>
      <c r="C1001" s="1491"/>
      <c r="D1001" s="1491"/>
      <c r="E1001" s="1491"/>
      <c r="F1001" s="1491"/>
      <c r="G1001" s="1491"/>
      <c r="H1001" s="1491"/>
      <c r="I1001" s="1491"/>
      <c r="J1001" s="1491"/>
      <c r="K1001" s="1491"/>
      <c r="L1001" s="1491"/>
      <c r="M1001" s="1491"/>
      <c r="N1001" s="1491"/>
      <c r="O1001" s="1491"/>
      <c r="P1001" s="1491"/>
      <c r="Q1001" s="1491"/>
      <c r="R1001" s="1491"/>
      <c r="S1001" s="1491"/>
    </row>
    <row r="1002" spans="1:19" ht="15.75" customHeight="1">
      <c r="A1002" s="1491"/>
      <c r="B1002" s="1491"/>
      <c r="C1002" s="1491"/>
      <c r="D1002" s="1491"/>
      <c r="E1002" s="1491"/>
      <c r="F1002" s="1491"/>
      <c r="G1002" s="1491"/>
      <c r="H1002" s="1491"/>
      <c r="I1002" s="1491"/>
      <c r="J1002" s="1491"/>
      <c r="K1002" s="1491"/>
      <c r="L1002" s="1491"/>
      <c r="M1002" s="1491"/>
      <c r="N1002" s="1491"/>
      <c r="O1002" s="1491"/>
      <c r="P1002" s="1491"/>
      <c r="Q1002" s="1491"/>
      <c r="R1002" s="1491"/>
      <c r="S1002" s="1491"/>
    </row>
    <row r="1003" spans="1:19" ht="15.75" customHeight="1">
      <c r="A1003" s="1491"/>
      <c r="K1003" s="1491"/>
      <c r="L1003" s="1491"/>
      <c r="M1003" s="1491"/>
      <c r="N1003" s="1491"/>
      <c r="O1003" s="1491"/>
      <c r="P1003" s="1491"/>
      <c r="Q1003" s="1491"/>
      <c r="R1003" s="1491"/>
      <c r="S1003" s="1491"/>
    </row>
    <row r="1004" spans="1:19" ht="15" customHeight="1">
      <c r="L1004" s="1491"/>
      <c r="M1004" s="1491"/>
      <c r="S1004" s="1491"/>
    </row>
  </sheetData>
  <mergeCells count="10">
    <mergeCell ref="B61:J61"/>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6"/>
  <sheetViews>
    <sheetView showGridLines="0" workbookViewId="0">
      <selection activeCell="M38" sqref="M38"/>
    </sheetView>
  </sheetViews>
  <sheetFormatPr defaultColWidth="14.42578125" defaultRowHeight="15" customHeight="1"/>
  <cols>
    <col min="1" max="1" width="9.140625" style="1488" customWidth="1"/>
    <col min="2" max="2" width="5.140625" style="1488" customWidth="1"/>
    <col min="3" max="3" width="52.140625" style="1488" customWidth="1"/>
    <col min="4" max="4" width="17.28515625" style="1488" customWidth="1"/>
    <col min="5" max="5" width="16.140625" style="1488" customWidth="1"/>
    <col min="6" max="6" width="17.28515625" style="1488" customWidth="1"/>
    <col min="7" max="7" width="16.140625" style="1488" customWidth="1"/>
    <col min="8" max="8" width="17.7109375" style="1488" bestFit="1" customWidth="1"/>
    <col min="9" max="9" width="12.5703125" style="1488" customWidth="1"/>
    <col min="10" max="10" width="12.7109375" style="1488" customWidth="1"/>
    <col min="11" max="11" width="11" style="1488" customWidth="1"/>
    <col min="12" max="12" width="9.140625" style="1488" customWidth="1"/>
    <col min="13" max="13" width="10.28515625" style="1488" customWidth="1"/>
    <col min="14" max="14" width="9.140625" style="1488" customWidth="1"/>
    <col min="15" max="15" width="10.28515625" style="1488" customWidth="1"/>
    <col min="16" max="17" width="9.140625" style="1488" customWidth="1"/>
    <col min="18" max="18" width="8.5703125" style="1488" customWidth="1"/>
    <col min="19" max="19" width="9.7109375" style="1488" bestFit="1" customWidth="1"/>
    <col min="20" max="22" width="8.5703125" style="1488" customWidth="1"/>
    <col min="23" max="16384" width="14.42578125" style="1488"/>
  </cols>
  <sheetData>
    <row r="1" spans="1:22" ht="15.75" customHeight="1">
      <c r="A1" s="1493"/>
      <c r="B1" s="2862" t="s">
        <v>1485</v>
      </c>
      <c r="C1" s="2863"/>
      <c r="D1" s="2863"/>
      <c r="E1" s="2863"/>
      <c r="F1" s="2863"/>
      <c r="G1" s="2863"/>
      <c r="H1" s="2863"/>
      <c r="I1" s="2863"/>
      <c r="J1" s="2863"/>
      <c r="K1" s="1493"/>
      <c r="L1" s="1493"/>
      <c r="M1" s="1493"/>
      <c r="N1" s="1493"/>
      <c r="O1" s="1493"/>
      <c r="P1" s="1493"/>
      <c r="Q1" s="1493"/>
      <c r="R1" s="1493"/>
      <c r="S1" s="1493"/>
      <c r="T1" s="1493"/>
      <c r="U1" s="1493"/>
      <c r="V1" s="1493"/>
    </row>
    <row r="2" spans="1:22" ht="15" customHeight="1">
      <c r="A2" s="1493"/>
      <c r="B2" s="2878" t="s">
        <v>19</v>
      </c>
      <c r="C2" s="2863"/>
      <c r="D2" s="2863"/>
      <c r="E2" s="2863"/>
      <c r="F2" s="2863"/>
      <c r="G2" s="2863"/>
      <c r="H2" s="2863"/>
      <c r="I2" s="2863"/>
      <c r="J2" s="2863"/>
      <c r="K2" s="1493"/>
      <c r="L2" s="1493"/>
      <c r="M2" s="1493"/>
      <c r="N2" s="1493"/>
      <c r="O2" s="1493"/>
      <c r="P2" s="1493"/>
      <c r="Q2" s="1493"/>
      <c r="R2" s="1493"/>
      <c r="S2" s="1493"/>
      <c r="T2" s="1493"/>
      <c r="U2" s="1493"/>
      <c r="V2" s="1493"/>
    </row>
    <row r="3" spans="1:22" ht="15" customHeight="1">
      <c r="A3" s="1493"/>
      <c r="B3" s="2878"/>
      <c r="C3" s="2863"/>
      <c r="D3" s="2863"/>
      <c r="E3" s="2863"/>
      <c r="F3" s="2863"/>
      <c r="G3" s="2863"/>
      <c r="H3" s="2863"/>
      <c r="I3" s="2863"/>
      <c r="J3" s="2863"/>
      <c r="K3" s="1493"/>
      <c r="L3" s="1493"/>
      <c r="M3" s="1493"/>
      <c r="N3" s="1493"/>
      <c r="O3" s="1493"/>
      <c r="P3" s="1493"/>
      <c r="Q3" s="1493"/>
      <c r="R3" s="1493"/>
      <c r="S3" s="1493"/>
      <c r="T3" s="1493"/>
      <c r="U3" s="1493"/>
      <c r="V3" s="1493"/>
    </row>
    <row r="4" spans="1:22" ht="15" customHeight="1" thickBot="1">
      <c r="A4" s="1493"/>
      <c r="B4" s="2887" t="s">
        <v>140</v>
      </c>
      <c r="C4" s="2863"/>
      <c r="D4" s="2863"/>
      <c r="E4" s="2863"/>
      <c r="F4" s="2863"/>
      <c r="G4" s="2863"/>
      <c r="H4" s="2863"/>
      <c r="I4" s="2863"/>
      <c r="J4" s="2863"/>
      <c r="K4" s="1493"/>
      <c r="L4" s="1493"/>
      <c r="M4" s="1493"/>
      <c r="N4" s="1493"/>
      <c r="O4" s="1493"/>
      <c r="P4" s="1493"/>
      <c r="Q4" s="1493"/>
      <c r="R4" s="1493"/>
      <c r="S4" s="1493"/>
      <c r="T4" s="1493"/>
      <c r="U4" s="1493"/>
      <c r="V4" s="1493"/>
    </row>
    <row r="5" spans="1:22" ht="21.75" customHeight="1" thickTop="1">
      <c r="A5" s="1493"/>
      <c r="B5" s="2879" t="s">
        <v>141</v>
      </c>
      <c r="C5" s="2880" t="s">
        <v>66</v>
      </c>
      <c r="D5" s="2882" t="s">
        <v>1306</v>
      </c>
      <c r="E5" s="2871"/>
      <c r="F5" s="2874" t="s">
        <v>1305</v>
      </c>
      <c r="G5" s="2871"/>
      <c r="H5" s="1583" t="s">
        <v>266</v>
      </c>
      <c r="I5" s="2875" t="s">
        <v>1304</v>
      </c>
      <c r="J5" s="2873"/>
      <c r="K5" s="1493"/>
      <c r="L5" s="1493"/>
      <c r="M5" s="1493"/>
      <c r="N5" s="1493"/>
      <c r="O5" s="1493"/>
      <c r="P5" s="1493"/>
      <c r="Q5" s="1493"/>
      <c r="R5" s="1493"/>
      <c r="S5" s="1493"/>
      <c r="T5" s="1493"/>
      <c r="U5" s="1493"/>
      <c r="V5" s="1493"/>
    </row>
    <row r="6" spans="1:22" ht="21.75" customHeight="1">
      <c r="A6" s="1493"/>
      <c r="B6" s="2867"/>
      <c r="C6" s="2881"/>
      <c r="D6" s="1542" t="s">
        <v>1303</v>
      </c>
      <c r="E6" s="1541" t="s">
        <v>520</v>
      </c>
      <c r="F6" s="1542" t="s">
        <v>67</v>
      </c>
      <c r="G6" s="1541" t="s">
        <v>520</v>
      </c>
      <c r="H6" s="1541" t="s">
        <v>520</v>
      </c>
      <c r="I6" s="1675" t="s">
        <v>73</v>
      </c>
      <c r="J6" s="1674" t="s">
        <v>263</v>
      </c>
      <c r="K6" s="1493"/>
      <c r="L6" s="1493"/>
      <c r="M6" s="1493"/>
      <c r="N6" s="1493"/>
      <c r="O6" s="1493"/>
      <c r="P6" s="1493"/>
      <c r="Q6" s="1493"/>
      <c r="R6" s="1493"/>
      <c r="S6" s="1493"/>
      <c r="T6" s="1493"/>
      <c r="U6" s="1493"/>
      <c r="V6" s="1493"/>
    </row>
    <row r="7" spans="1:22" ht="21.75" customHeight="1">
      <c r="A7" s="1493"/>
      <c r="B7" s="1649"/>
      <c r="C7" s="1566" t="s">
        <v>1374</v>
      </c>
      <c r="D7" s="1610">
        <v>144921.15151031001</v>
      </c>
      <c r="E7" s="1610">
        <v>47869.289284099992</v>
      </c>
      <c r="F7" s="1565">
        <v>183289.65453438001</v>
      </c>
      <c r="G7" s="1565">
        <v>35487.555126699997</v>
      </c>
      <c r="H7" s="1565">
        <v>53137.40503110001</v>
      </c>
      <c r="I7" s="1579">
        <v>-25.865715456762896</v>
      </c>
      <c r="J7" s="1578">
        <v>49.735322259832657</v>
      </c>
      <c r="K7" s="1548"/>
      <c r="L7" s="1493"/>
      <c r="M7" s="1548"/>
      <c r="N7" s="1548"/>
      <c r="O7" s="1548"/>
      <c r="P7" s="1548"/>
      <c r="Q7" s="1548"/>
      <c r="R7" s="1669"/>
      <c r="S7" s="1548"/>
      <c r="T7" s="1493"/>
      <c r="U7" s="1493"/>
      <c r="V7" s="1493"/>
    </row>
    <row r="8" spans="1:22" ht="21.75" customHeight="1">
      <c r="A8" s="1493"/>
      <c r="B8" s="1601">
        <v>1</v>
      </c>
      <c r="C8" s="1671" t="s">
        <v>1484</v>
      </c>
      <c r="D8" s="1571">
        <v>2128.8383910500002</v>
      </c>
      <c r="E8" s="1571">
        <v>750.49006829999996</v>
      </c>
      <c r="F8" s="1574">
        <v>1852.8627895299999</v>
      </c>
      <c r="G8" s="1574">
        <v>379.55652680000003</v>
      </c>
      <c r="H8" s="1574">
        <v>318.80734910000001</v>
      </c>
      <c r="I8" s="1570">
        <v>-49.425509699313366</v>
      </c>
      <c r="J8" s="1569">
        <v>-16.005304456801138</v>
      </c>
      <c r="K8" s="1548"/>
      <c r="L8" s="1493"/>
      <c r="M8" s="1548"/>
      <c r="N8" s="1548"/>
      <c r="O8" s="1548"/>
      <c r="P8" s="1548"/>
      <c r="Q8" s="1548"/>
      <c r="R8" s="1669"/>
      <c r="S8" s="1548"/>
      <c r="T8" s="1493"/>
      <c r="U8" s="1493"/>
      <c r="V8" s="1493"/>
    </row>
    <row r="9" spans="1:22" ht="21.75" customHeight="1">
      <c r="A9" s="1493"/>
      <c r="B9" s="1601">
        <v>2</v>
      </c>
      <c r="C9" s="1671" t="s">
        <v>1483</v>
      </c>
      <c r="D9" s="1571">
        <v>3227.0374093099999</v>
      </c>
      <c r="E9" s="1571">
        <v>797.98428349999995</v>
      </c>
      <c r="F9" s="1574">
        <v>5823.9915329799996</v>
      </c>
      <c r="G9" s="1574">
        <v>581.47423729999991</v>
      </c>
      <c r="H9" s="1574">
        <v>1309.4847167999999</v>
      </c>
      <c r="I9" s="1570">
        <v>-27.132119100187769</v>
      </c>
      <c r="J9" s="1569">
        <v>125.20081420639065</v>
      </c>
      <c r="K9" s="1548"/>
      <c r="L9" s="1493"/>
      <c r="M9" s="1548"/>
      <c r="N9" s="1548"/>
      <c r="O9" s="1548"/>
      <c r="P9" s="1548"/>
      <c r="Q9" s="1548"/>
      <c r="R9" s="1669"/>
      <c r="S9" s="1548"/>
      <c r="T9" s="1493"/>
      <c r="U9" s="1493"/>
      <c r="V9" s="1493"/>
    </row>
    <row r="10" spans="1:22" ht="21.75" customHeight="1">
      <c r="A10" s="1493"/>
      <c r="B10" s="1601">
        <v>3</v>
      </c>
      <c r="C10" s="1671" t="s">
        <v>1482</v>
      </c>
      <c r="D10" s="1571">
        <v>911.22224388999996</v>
      </c>
      <c r="E10" s="1571">
        <v>358.3682187</v>
      </c>
      <c r="F10" s="1574">
        <v>664.75907245000008</v>
      </c>
      <c r="G10" s="1574">
        <v>102.6000985</v>
      </c>
      <c r="H10" s="1574">
        <v>194.2552469</v>
      </c>
      <c r="I10" s="1570">
        <v>-71.370201612133073</v>
      </c>
      <c r="J10" s="1569">
        <v>89.33241755123656</v>
      </c>
      <c r="K10" s="1548"/>
      <c r="L10" s="1493"/>
      <c r="M10" s="1548"/>
      <c r="N10" s="1548"/>
      <c r="O10" s="1548"/>
      <c r="P10" s="1548"/>
      <c r="Q10" s="1548"/>
      <c r="R10" s="1669"/>
      <c r="S10" s="1548"/>
      <c r="T10" s="1493"/>
      <c r="U10" s="1493"/>
      <c r="V10" s="1493"/>
    </row>
    <row r="11" spans="1:22" ht="21.75" customHeight="1">
      <c r="A11" s="1493"/>
      <c r="B11" s="1601">
        <v>4</v>
      </c>
      <c r="C11" s="1671" t="s">
        <v>1481</v>
      </c>
      <c r="D11" s="1571">
        <v>763.60822152000003</v>
      </c>
      <c r="E11" s="1571">
        <v>213.21717919999998</v>
      </c>
      <c r="F11" s="1574">
        <v>1626.8659640399999</v>
      </c>
      <c r="G11" s="1574">
        <v>162.34257869999999</v>
      </c>
      <c r="H11" s="1574">
        <v>355.45177319999999</v>
      </c>
      <c r="I11" s="1570">
        <v>-23.860460348872291</v>
      </c>
      <c r="J11" s="1569">
        <v>118.95166138567687</v>
      </c>
      <c r="K11" s="1548"/>
      <c r="L11" s="1493"/>
      <c r="M11" s="1548"/>
      <c r="N11" s="1548"/>
      <c r="O11" s="1548"/>
      <c r="P11" s="1548"/>
      <c r="Q11" s="1548"/>
      <c r="R11" s="1669"/>
      <c r="S11" s="1548"/>
      <c r="T11" s="1493"/>
      <c r="U11" s="1493"/>
      <c r="V11" s="1493"/>
    </row>
    <row r="12" spans="1:22" ht="21.75" customHeight="1">
      <c r="A12" s="1493"/>
      <c r="B12" s="1601">
        <v>5</v>
      </c>
      <c r="C12" s="1671" t="s">
        <v>1480</v>
      </c>
      <c r="D12" s="1571">
        <v>1412.9977981900001</v>
      </c>
      <c r="E12" s="1571">
        <v>450.03456769999997</v>
      </c>
      <c r="F12" s="1574">
        <v>1372.41077417</v>
      </c>
      <c r="G12" s="1574">
        <v>263.44956869999999</v>
      </c>
      <c r="H12" s="1574">
        <v>278.82552880000003</v>
      </c>
      <c r="I12" s="1570">
        <v>-41.460148262295363</v>
      </c>
      <c r="J12" s="1569">
        <v>5.8363960039385043</v>
      </c>
      <c r="K12" s="1548"/>
      <c r="L12" s="1493"/>
      <c r="M12" s="1548"/>
      <c r="N12" s="1548"/>
      <c r="O12" s="1548"/>
      <c r="P12" s="1548"/>
      <c r="Q12" s="1548"/>
      <c r="R12" s="1669"/>
      <c r="S12" s="1548"/>
      <c r="T12" s="1493"/>
      <c r="U12" s="1493"/>
      <c r="V12" s="1493"/>
    </row>
    <row r="13" spans="1:22" ht="21.75" customHeight="1">
      <c r="A13" s="1493"/>
      <c r="B13" s="1601">
        <v>6</v>
      </c>
      <c r="C13" s="1671" t="s">
        <v>1443</v>
      </c>
      <c r="D13" s="1571">
        <v>1511.1299355000001</v>
      </c>
      <c r="E13" s="1571">
        <v>394.45877619999999</v>
      </c>
      <c r="F13" s="1574">
        <v>2315.8389202600001</v>
      </c>
      <c r="G13" s="1574">
        <v>510.89228080000004</v>
      </c>
      <c r="H13" s="1574">
        <v>613.99726970000006</v>
      </c>
      <c r="I13" s="1570">
        <v>29.517280797161295</v>
      </c>
      <c r="J13" s="1569">
        <v>20.181355791586665</v>
      </c>
      <c r="K13" s="1548"/>
      <c r="L13" s="1493"/>
      <c r="M13" s="1548"/>
      <c r="N13" s="1548"/>
      <c r="O13" s="1548"/>
      <c r="P13" s="1548"/>
      <c r="Q13" s="1548"/>
      <c r="R13" s="1669"/>
      <c r="S13" s="1548"/>
      <c r="T13" s="1493"/>
      <c r="U13" s="1493"/>
      <c r="V13" s="1493"/>
    </row>
    <row r="14" spans="1:22" ht="21.75" customHeight="1">
      <c r="A14" s="1493"/>
      <c r="B14" s="1601">
        <v>7</v>
      </c>
      <c r="C14" s="1671" t="s">
        <v>1444</v>
      </c>
      <c r="D14" s="1571">
        <v>9290.9539767999995</v>
      </c>
      <c r="E14" s="1571">
        <v>1505.950216</v>
      </c>
      <c r="F14" s="1574">
        <v>9025.2096082799999</v>
      </c>
      <c r="G14" s="1574">
        <v>125.263378</v>
      </c>
      <c r="H14" s="1574">
        <v>747.47803950000002</v>
      </c>
      <c r="I14" s="1570">
        <v>-91.682103653285708</v>
      </c>
      <c r="J14" s="1569" t="s">
        <v>74</v>
      </c>
      <c r="K14" s="1548"/>
      <c r="L14" s="1493"/>
      <c r="M14" s="1548"/>
      <c r="N14" s="1548"/>
      <c r="O14" s="1548"/>
      <c r="P14" s="1548"/>
      <c r="Q14" s="1548"/>
      <c r="R14" s="1669"/>
      <c r="S14" s="1548"/>
      <c r="T14" s="1493"/>
      <c r="U14" s="1493"/>
      <c r="V14" s="1493"/>
    </row>
    <row r="15" spans="1:22" ht="21.75" customHeight="1">
      <c r="A15" s="1493"/>
      <c r="B15" s="1601">
        <v>8</v>
      </c>
      <c r="C15" s="1671" t="s">
        <v>1479</v>
      </c>
      <c r="D15" s="1571">
        <v>6446.5303631800007</v>
      </c>
      <c r="E15" s="1571">
        <v>1986.3844764999999</v>
      </c>
      <c r="F15" s="1574">
        <v>12038.848301889999</v>
      </c>
      <c r="G15" s="1574">
        <v>2729.8776128000004</v>
      </c>
      <c r="H15" s="1574">
        <v>5226.2875997000001</v>
      </c>
      <c r="I15" s="1570">
        <v>37.429467713623701</v>
      </c>
      <c r="J15" s="1569">
        <v>91.44768890717647</v>
      </c>
      <c r="K15" s="1548"/>
      <c r="L15" s="1493"/>
      <c r="M15" s="1548"/>
      <c r="N15" s="1548"/>
      <c r="O15" s="1548"/>
      <c r="P15" s="1548"/>
      <c r="Q15" s="1548"/>
      <c r="R15" s="1669"/>
      <c r="S15" s="1548"/>
      <c r="T15" s="1493"/>
      <c r="U15" s="1493"/>
      <c r="V15" s="1493"/>
    </row>
    <row r="16" spans="1:22" ht="21.75" customHeight="1">
      <c r="A16" s="1493"/>
      <c r="B16" s="1601">
        <v>9</v>
      </c>
      <c r="C16" s="1671" t="s">
        <v>1439</v>
      </c>
      <c r="D16" s="1571">
        <v>721.53075297999999</v>
      </c>
      <c r="E16" s="1571">
        <v>245.5562305</v>
      </c>
      <c r="F16" s="1574">
        <v>1045.6197383900001</v>
      </c>
      <c r="G16" s="1574">
        <v>203.23216109999998</v>
      </c>
      <c r="H16" s="1574">
        <v>215.30145059999998</v>
      </c>
      <c r="I16" s="1570">
        <v>-17.235998986391031</v>
      </c>
      <c r="J16" s="1569">
        <v>5.9386710423559919</v>
      </c>
      <c r="K16" s="1548"/>
      <c r="L16" s="1493"/>
      <c r="M16" s="1548"/>
      <c r="N16" s="1548"/>
      <c r="O16" s="1548"/>
      <c r="P16" s="1548"/>
      <c r="Q16" s="1548"/>
      <c r="R16" s="1669"/>
      <c r="S16" s="1548"/>
      <c r="T16" s="1493"/>
      <c r="U16" s="1493"/>
      <c r="V16" s="1493"/>
    </row>
    <row r="17" spans="1:22" ht="21.75" customHeight="1">
      <c r="A17" s="1493"/>
      <c r="B17" s="1601">
        <v>10</v>
      </c>
      <c r="C17" s="1671" t="s">
        <v>1437</v>
      </c>
      <c r="D17" s="1571">
        <v>543.25270760000001</v>
      </c>
      <c r="E17" s="1571">
        <v>29.993818899999997</v>
      </c>
      <c r="F17" s="1574">
        <v>195.27161011999999</v>
      </c>
      <c r="G17" s="1574">
        <v>37.773704299999999</v>
      </c>
      <c r="H17" s="1574">
        <v>25.835646199999999</v>
      </c>
      <c r="I17" s="1570">
        <v>25.93829557329228</v>
      </c>
      <c r="J17" s="1569">
        <v>-31.604149821228944</v>
      </c>
      <c r="K17" s="1548"/>
      <c r="L17" s="1493"/>
      <c r="M17" s="1548"/>
      <c r="N17" s="1548"/>
      <c r="O17" s="1548"/>
      <c r="P17" s="1548"/>
      <c r="Q17" s="1548"/>
      <c r="R17" s="1669"/>
      <c r="S17" s="1548"/>
      <c r="T17" s="1493"/>
      <c r="U17" s="1493"/>
      <c r="V17" s="1493"/>
    </row>
    <row r="18" spans="1:22" ht="21.75" customHeight="1">
      <c r="A18" s="1493"/>
      <c r="B18" s="1601">
        <v>11</v>
      </c>
      <c r="C18" s="1671" t="s">
        <v>1478</v>
      </c>
      <c r="D18" s="1571">
        <v>16425.668112759999</v>
      </c>
      <c r="E18" s="1571">
        <v>4725.4840786999994</v>
      </c>
      <c r="F18" s="1574">
        <v>16709.116637570001</v>
      </c>
      <c r="G18" s="1574">
        <v>3930.230348</v>
      </c>
      <c r="H18" s="1574">
        <v>4476.3930332999998</v>
      </c>
      <c r="I18" s="1570">
        <v>-16.829042643156612</v>
      </c>
      <c r="J18" s="1569">
        <v>13.896454837002835</v>
      </c>
      <c r="K18" s="1548"/>
      <c r="L18" s="1493"/>
      <c r="M18" s="1548"/>
      <c r="N18" s="1548"/>
      <c r="O18" s="1548"/>
      <c r="P18" s="1548"/>
      <c r="Q18" s="1548"/>
      <c r="R18" s="1669"/>
      <c r="S18" s="1548"/>
      <c r="T18" s="1493"/>
      <c r="U18" s="1493"/>
      <c r="V18" s="1493"/>
    </row>
    <row r="19" spans="1:22" ht="21.75" customHeight="1">
      <c r="A19" s="1493"/>
      <c r="B19" s="1601">
        <v>12</v>
      </c>
      <c r="C19" s="1671" t="s">
        <v>1477</v>
      </c>
      <c r="D19" s="1571">
        <v>259.08093395999998</v>
      </c>
      <c r="E19" s="1571">
        <v>98.142734799999999</v>
      </c>
      <c r="F19" s="1574">
        <v>278.11407023999999</v>
      </c>
      <c r="G19" s="1574">
        <v>28.940630899999999</v>
      </c>
      <c r="H19" s="1574">
        <v>111.5609927</v>
      </c>
      <c r="I19" s="1570">
        <v>-70.511693036701487</v>
      </c>
      <c r="J19" s="1569">
        <v>285.48224150842543</v>
      </c>
      <c r="K19" s="1548"/>
      <c r="L19" s="1493"/>
      <c r="M19" s="1548"/>
      <c r="N19" s="1548"/>
      <c r="O19" s="1548"/>
      <c r="P19" s="1548"/>
      <c r="Q19" s="1548"/>
      <c r="R19" s="1669"/>
      <c r="S19" s="1548"/>
      <c r="T19" s="1493"/>
      <c r="U19" s="1493"/>
      <c r="V19" s="1493"/>
    </row>
    <row r="20" spans="1:22" ht="21.75" customHeight="1">
      <c r="A20" s="1493"/>
      <c r="B20" s="1601">
        <v>13</v>
      </c>
      <c r="C20" s="1671" t="s">
        <v>1476</v>
      </c>
      <c r="D20" s="1571">
        <v>294.83131951999997</v>
      </c>
      <c r="E20" s="1571">
        <v>87.735917999999998</v>
      </c>
      <c r="F20" s="1574">
        <v>1049.2939763099998</v>
      </c>
      <c r="G20" s="1574">
        <v>266.45299640000002</v>
      </c>
      <c r="H20" s="1574">
        <v>250.32981280000001</v>
      </c>
      <c r="I20" s="1570">
        <v>203.69887552780835</v>
      </c>
      <c r="J20" s="1569">
        <v>-6.0510423293554716</v>
      </c>
      <c r="K20" s="1548"/>
      <c r="L20" s="1493"/>
      <c r="M20" s="1548"/>
      <c r="N20" s="1548"/>
      <c r="O20" s="1548"/>
      <c r="P20" s="1548"/>
      <c r="Q20" s="1548"/>
      <c r="R20" s="1669"/>
      <c r="S20" s="1548"/>
      <c r="T20" s="1493"/>
      <c r="U20" s="1493"/>
      <c r="V20" s="1493"/>
    </row>
    <row r="21" spans="1:22" ht="21.75" customHeight="1">
      <c r="A21" s="1493"/>
      <c r="B21" s="1601">
        <v>14</v>
      </c>
      <c r="C21" s="1671" t="s">
        <v>1475</v>
      </c>
      <c r="D21" s="1571">
        <v>1690.23171763</v>
      </c>
      <c r="E21" s="1571">
        <v>434.50509289999997</v>
      </c>
      <c r="F21" s="1574">
        <v>1621.2661328800002</v>
      </c>
      <c r="G21" s="1574">
        <v>366.9142425</v>
      </c>
      <c r="H21" s="1574">
        <v>371.1239726</v>
      </c>
      <c r="I21" s="1570">
        <v>-15.555824662233775</v>
      </c>
      <c r="J21" s="1569">
        <v>1.1473335216743541</v>
      </c>
      <c r="K21" s="1548"/>
      <c r="L21" s="1493"/>
      <c r="M21" s="1548"/>
      <c r="N21" s="1548"/>
      <c r="O21" s="1548"/>
      <c r="P21" s="1548"/>
      <c r="Q21" s="1548"/>
      <c r="R21" s="1669"/>
      <c r="S21" s="1548"/>
      <c r="T21" s="1493"/>
      <c r="U21" s="1493"/>
      <c r="V21" s="1493"/>
    </row>
    <row r="22" spans="1:22" ht="21.75" customHeight="1">
      <c r="A22" s="1493"/>
      <c r="B22" s="1601">
        <v>15</v>
      </c>
      <c r="C22" s="1671" t="s">
        <v>1474</v>
      </c>
      <c r="D22" s="1571">
        <v>3351.7013560300002</v>
      </c>
      <c r="E22" s="1571">
        <v>515.05937140000003</v>
      </c>
      <c r="F22" s="1574">
        <v>7820.8190281199995</v>
      </c>
      <c r="G22" s="1574">
        <v>997.67653329999996</v>
      </c>
      <c r="H22" s="1574">
        <v>1792.4845674999999</v>
      </c>
      <c r="I22" s="1570">
        <v>93.701267989393557</v>
      </c>
      <c r="J22" s="1569">
        <v>79.665904496222353</v>
      </c>
      <c r="K22" s="1548"/>
      <c r="L22" s="1493"/>
      <c r="M22" s="1548"/>
      <c r="N22" s="1548"/>
      <c r="O22" s="1548"/>
      <c r="P22" s="1548"/>
      <c r="Q22" s="1548"/>
      <c r="R22" s="1669"/>
      <c r="S22" s="1548"/>
      <c r="T22" s="1493"/>
      <c r="U22" s="1493"/>
      <c r="V22" s="1493"/>
    </row>
    <row r="23" spans="1:22" ht="21.75" customHeight="1">
      <c r="A23" s="1493"/>
      <c r="B23" s="1601">
        <v>16</v>
      </c>
      <c r="C23" s="1671" t="s">
        <v>1405</v>
      </c>
      <c r="D23" s="1571">
        <v>1134.4942441400001</v>
      </c>
      <c r="E23" s="1571">
        <v>387.3058317</v>
      </c>
      <c r="F23" s="1574">
        <v>4502.6138135500005</v>
      </c>
      <c r="G23" s="1574">
        <v>254.6377593</v>
      </c>
      <c r="H23" s="1574">
        <v>454.3205304</v>
      </c>
      <c r="I23" s="1570">
        <v>-34.254085929375378</v>
      </c>
      <c r="J23" s="1569">
        <v>78.418366407609213</v>
      </c>
      <c r="K23" s="1548"/>
      <c r="L23" s="1493"/>
      <c r="M23" s="1548"/>
      <c r="N23" s="1548"/>
      <c r="O23" s="1548"/>
      <c r="P23" s="1548"/>
      <c r="Q23" s="1548"/>
      <c r="R23" s="1669"/>
      <c r="S23" s="1548"/>
      <c r="T23" s="1493"/>
      <c r="U23" s="1493"/>
      <c r="V23" s="1493"/>
    </row>
    <row r="24" spans="1:22" ht="21.75" customHeight="1">
      <c r="A24" s="1493"/>
      <c r="B24" s="1601">
        <v>17</v>
      </c>
      <c r="C24" s="1671" t="s">
        <v>1473</v>
      </c>
      <c r="D24" s="1571">
        <v>1657.0260697799999</v>
      </c>
      <c r="E24" s="1571">
        <v>478.64765989999995</v>
      </c>
      <c r="F24" s="1574">
        <v>810.49899876999996</v>
      </c>
      <c r="G24" s="1574">
        <v>139.81095740000001</v>
      </c>
      <c r="H24" s="1574">
        <v>254.00815690000002</v>
      </c>
      <c r="I24" s="1570">
        <v>-70.790422869881027</v>
      </c>
      <c r="J24" s="1569">
        <v>81.67972069119098</v>
      </c>
      <c r="K24" s="1548"/>
      <c r="L24" s="1493"/>
      <c r="M24" s="1548"/>
      <c r="N24" s="1548"/>
      <c r="O24" s="1548"/>
      <c r="P24" s="1548"/>
      <c r="Q24" s="1548"/>
      <c r="R24" s="1669"/>
      <c r="S24" s="1548"/>
      <c r="T24" s="1493"/>
      <c r="U24" s="1493"/>
      <c r="V24" s="1493"/>
    </row>
    <row r="25" spans="1:22" ht="21.75" customHeight="1">
      <c r="A25" s="1493"/>
      <c r="B25" s="1601">
        <v>18</v>
      </c>
      <c r="C25" s="1671" t="s">
        <v>1472</v>
      </c>
      <c r="D25" s="1571">
        <v>1137.54199896</v>
      </c>
      <c r="E25" s="1571">
        <v>355.26524549999999</v>
      </c>
      <c r="F25" s="1574">
        <v>784.93147391000002</v>
      </c>
      <c r="G25" s="1574">
        <v>142.13928040000002</v>
      </c>
      <c r="H25" s="1574">
        <v>418.69105869999999</v>
      </c>
      <c r="I25" s="1570">
        <v>-59.990659880069799</v>
      </c>
      <c r="J25" s="1569">
        <v>194.56393582530049</v>
      </c>
      <c r="K25" s="1548"/>
      <c r="L25" s="1493"/>
      <c r="M25" s="1548"/>
      <c r="N25" s="1548"/>
      <c r="O25" s="1548"/>
      <c r="P25" s="1548"/>
      <c r="Q25" s="1548"/>
      <c r="R25" s="1669"/>
      <c r="S25" s="1548"/>
      <c r="T25" s="1493"/>
      <c r="U25" s="1493"/>
      <c r="V25" s="1493"/>
    </row>
    <row r="26" spans="1:22" ht="21.75" customHeight="1">
      <c r="A26" s="1493"/>
      <c r="B26" s="1601">
        <v>19</v>
      </c>
      <c r="C26" s="1671" t="s">
        <v>1410</v>
      </c>
      <c r="D26" s="1571">
        <v>19013.69456448</v>
      </c>
      <c r="E26" s="1571">
        <v>4956.0226281999994</v>
      </c>
      <c r="F26" s="1574">
        <v>21187.119831569998</v>
      </c>
      <c r="G26" s="1574">
        <v>4508.9444738000002</v>
      </c>
      <c r="H26" s="1574">
        <v>5799.4274921000006</v>
      </c>
      <c r="I26" s="1570">
        <v>-9.0209062375160247</v>
      </c>
      <c r="J26" s="1569">
        <v>28.6205125345538</v>
      </c>
      <c r="K26" s="1548"/>
      <c r="L26" s="1493"/>
      <c r="M26" s="1548"/>
      <c r="N26" s="1548"/>
      <c r="O26" s="1548"/>
      <c r="P26" s="1548"/>
      <c r="Q26" s="1548"/>
      <c r="R26" s="1669"/>
      <c r="S26" s="1548"/>
      <c r="T26" s="1493"/>
      <c r="U26" s="1493"/>
      <c r="V26" s="1493"/>
    </row>
    <row r="27" spans="1:22" ht="21.75" customHeight="1">
      <c r="A27" s="1493"/>
      <c r="B27" s="1601">
        <v>20</v>
      </c>
      <c r="C27" s="1671" t="s">
        <v>1471</v>
      </c>
      <c r="D27" s="1571">
        <v>959.94298915000002</v>
      </c>
      <c r="E27" s="1571">
        <v>277.89963939999996</v>
      </c>
      <c r="F27" s="1574">
        <v>774.7561644299999</v>
      </c>
      <c r="G27" s="1574">
        <v>149.3061424</v>
      </c>
      <c r="H27" s="1574">
        <v>147.31873669999999</v>
      </c>
      <c r="I27" s="1570">
        <v>-46.273358712389893</v>
      </c>
      <c r="J27" s="1569">
        <v>-1.3310943997706604</v>
      </c>
      <c r="K27" s="1548"/>
      <c r="L27" s="1493"/>
      <c r="M27" s="1548"/>
      <c r="N27" s="1548"/>
      <c r="O27" s="1548"/>
      <c r="P27" s="1548"/>
      <c r="Q27" s="1548"/>
      <c r="R27" s="1669"/>
      <c r="S27" s="1548"/>
      <c r="T27" s="1493"/>
      <c r="U27" s="1493"/>
      <c r="V27" s="1493"/>
    </row>
    <row r="28" spans="1:22" ht="21.75" customHeight="1">
      <c r="A28" s="1493"/>
      <c r="B28" s="1601">
        <v>21</v>
      </c>
      <c r="C28" s="1671" t="s">
        <v>1470</v>
      </c>
      <c r="D28" s="1571">
        <v>195.43407099000001</v>
      </c>
      <c r="E28" s="1571">
        <v>53.925721799999998</v>
      </c>
      <c r="F28" s="1574">
        <v>1218.2100294899999</v>
      </c>
      <c r="G28" s="1574">
        <v>31.484989899999999</v>
      </c>
      <c r="H28" s="1574">
        <v>179.94210649999999</v>
      </c>
      <c r="I28" s="1570">
        <v>-41.614152116921687</v>
      </c>
      <c r="J28" s="1569" t="s">
        <v>74</v>
      </c>
      <c r="K28" s="1548"/>
      <c r="L28" s="1493"/>
      <c r="M28" s="1548"/>
      <c r="N28" s="1548"/>
      <c r="O28" s="1548"/>
      <c r="P28" s="1548"/>
      <c r="Q28" s="1548"/>
      <c r="R28" s="1669"/>
      <c r="S28" s="1548"/>
      <c r="T28" s="1493"/>
      <c r="U28" s="1493"/>
      <c r="V28" s="1493"/>
    </row>
    <row r="29" spans="1:22" ht="21.75" customHeight="1">
      <c r="A29" s="1493"/>
      <c r="B29" s="1601">
        <v>22</v>
      </c>
      <c r="C29" s="1671" t="s">
        <v>1469</v>
      </c>
      <c r="D29" s="1571">
        <v>6.1522390300000005</v>
      </c>
      <c r="E29" s="1571">
        <v>7.1366899999999997E-2</v>
      </c>
      <c r="F29" s="1574">
        <v>4.8848550199999998</v>
      </c>
      <c r="G29" s="1574">
        <v>4.6693909000000007</v>
      </c>
      <c r="H29" s="1574">
        <v>0.15041170000000001</v>
      </c>
      <c r="I29" s="1570" t="s">
        <v>74</v>
      </c>
      <c r="J29" s="1569">
        <v>-96.778772580380874</v>
      </c>
      <c r="K29" s="1548"/>
      <c r="L29" s="1493"/>
      <c r="M29" s="1548"/>
      <c r="N29" s="1548"/>
      <c r="O29" s="1548"/>
      <c r="P29" s="1548"/>
      <c r="Q29" s="1548"/>
      <c r="R29" s="1669"/>
      <c r="S29" s="1548"/>
      <c r="T29" s="1493"/>
      <c r="U29" s="1493"/>
      <c r="V29" s="1493"/>
    </row>
    <row r="30" spans="1:22" ht="21.75" customHeight="1">
      <c r="A30" s="1493"/>
      <c r="B30" s="1601">
        <v>23</v>
      </c>
      <c r="C30" s="1671" t="s">
        <v>1427</v>
      </c>
      <c r="D30" s="1571">
        <v>848.04104593</v>
      </c>
      <c r="E30" s="1571">
        <v>498.81267580000002</v>
      </c>
      <c r="F30" s="1574">
        <v>572.97544859000004</v>
      </c>
      <c r="G30" s="1574">
        <v>157.00856049999999</v>
      </c>
      <c r="H30" s="1574">
        <v>135.0796363</v>
      </c>
      <c r="I30" s="1570">
        <v>-68.523542380275657</v>
      </c>
      <c r="J30" s="1569">
        <v>-13.966706101989889</v>
      </c>
      <c r="K30" s="1548"/>
      <c r="L30" s="1493"/>
      <c r="M30" s="1548"/>
      <c r="N30" s="1548"/>
      <c r="O30" s="1548"/>
      <c r="P30" s="1548"/>
      <c r="Q30" s="1548"/>
      <c r="R30" s="1669"/>
      <c r="S30" s="1548"/>
      <c r="T30" s="1493"/>
      <c r="U30" s="1493"/>
      <c r="V30" s="1493"/>
    </row>
    <row r="31" spans="1:22" ht="21.75" customHeight="1">
      <c r="A31" s="1493"/>
      <c r="B31" s="1601">
        <v>24</v>
      </c>
      <c r="C31" s="1673" t="s">
        <v>1468</v>
      </c>
      <c r="D31" s="1571">
        <v>355.01107487000002</v>
      </c>
      <c r="E31" s="1571">
        <v>94.435489799999999</v>
      </c>
      <c r="F31" s="1574">
        <v>374.15483843999999</v>
      </c>
      <c r="G31" s="1574">
        <v>52.463980499999998</v>
      </c>
      <c r="H31" s="1574">
        <v>83.580422799999994</v>
      </c>
      <c r="I31" s="1570">
        <v>-44.444635580213834</v>
      </c>
      <c r="J31" s="1569">
        <v>59.310105721009855</v>
      </c>
      <c r="K31" s="1548"/>
      <c r="L31" s="1493"/>
      <c r="M31" s="1548"/>
      <c r="N31" s="1548"/>
      <c r="O31" s="1548"/>
      <c r="P31" s="1548"/>
      <c r="Q31" s="1548"/>
      <c r="R31" s="1669"/>
      <c r="S31" s="1548"/>
      <c r="T31" s="1493"/>
      <c r="U31" s="1493"/>
      <c r="V31" s="1493"/>
    </row>
    <row r="32" spans="1:22" ht="21.75" customHeight="1">
      <c r="A32" s="1493"/>
      <c r="B32" s="1601">
        <v>25</v>
      </c>
      <c r="C32" s="1671" t="s">
        <v>1467</v>
      </c>
      <c r="D32" s="1571">
        <v>570.76438027999995</v>
      </c>
      <c r="E32" s="1571">
        <v>274.70336200000003</v>
      </c>
      <c r="F32" s="1574">
        <v>584.70487064999998</v>
      </c>
      <c r="G32" s="1574">
        <v>70.345172000000005</v>
      </c>
      <c r="H32" s="1574">
        <v>55.5699781</v>
      </c>
      <c r="I32" s="1570">
        <v>-74.392314863623696</v>
      </c>
      <c r="J32" s="1569">
        <v>-21.003849276251685</v>
      </c>
      <c r="K32" s="1548"/>
      <c r="L32" s="1493"/>
      <c r="M32" s="1548"/>
      <c r="N32" s="1548"/>
      <c r="O32" s="1548"/>
      <c r="P32" s="1548"/>
      <c r="Q32" s="1548"/>
      <c r="R32" s="1669"/>
      <c r="S32" s="1548"/>
      <c r="T32" s="1493"/>
      <c r="U32" s="1493"/>
      <c r="V32" s="1493"/>
    </row>
    <row r="33" spans="1:22" ht="21.75" customHeight="1">
      <c r="A33" s="1493"/>
      <c r="B33" s="1601">
        <v>26</v>
      </c>
      <c r="C33" s="1671" t="s">
        <v>1466</v>
      </c>
      <c r="D33" s="1571">
        <v>50.482127439999999</v>
      </c>
      <c r="E33" s="1571">
        <v>20.775742100000002</v>
      </c>
      <c r="F33" s="1574">
        <v>1211.76323189</v>
      </c>
      <c r="G33" s="1574">
        <v>7.7348892999999999</v>
      </c>
      <c r="H33" s="1574">
        <v>141.51178200000001</v>
      </c>
      <c r="I33" s="1570">
        <v>-62.769612451051749</v>
      </c>
      <c r="J33" s="1569" t="s">
        <v>74</v>
      </c>
      <c r="K33" s="1548"/>
      <c r="L33" s="1493"/>
      <c r="M33" s="1548"/>
      <c r="N33" s="1548"/>
      <c r="O33" s="1548"/>
      <c r="P33" s="1548"/>
      <c r="Q33" s="1548"/>
      <c r="R33" s="1669"/>
      <c r="S33" s="1548"/>
      <c r="T33" s="1493"/>
      <c r="U33" s="1493"/>
      <c r="V33" s="1493"/>
    </row>
    <row r="34" spans="1:22" ht="21.75" customHeight="1">
      <c r="A34" s="1493"/>
      <c r="B34" s="1601">
        <v>27</v>
      </c>
      <c r="C34" s="1671" t="s">
        <v>1465</v>
      </c>
      <c r="D34" s="1571">
        <v>1528.0531510000001</v>
      </c>
      <c r="E34" s="1571">
        <v>523.63029660000007</v>
      </c>
      <c r="F34" s="1574">
        <v>1912.72651561</v>
      </c>
      <c r="G34" s="1574">
        <v>489.87666010000004</v>
      </c>
      <c r="H34" s="1574">
        <v>707.10007159999998</v>
      </c>
      <c r="I34" s="1570">
        <v>-6.4460816570711792</v>
      </c>
      <c r="J34" s="1569">
        <v>44.342470093524653</v>
      </c>
      <c r="K34" s="1548"/>
      <c r="L34" s="1493"/>
      <c r="M34" s="1548"/>
      <c r="N34" s="1548"/>
      <c r="O34" s="1548"/>
      <c r="P34" s="1548"/>
      <c r="Q34" s="1548"/>
      <c r="R34" s="1669"/>
      <c r="S34" s="1548"/>
      <c r="T34" s="1493"/>
      <c r="U34" s="1493"/>
      <c r="V34" s="1493"/>
    </row>
    <row r="35" spans="1:22" ht="21.75" customHeight="1">
      <c r="A35" s="1493"/>
      <c r="B35" s="1601">
        <v>28</v>
      </c>
      <c r="C35" s="1671" t="s">
        <v>1464</v>
      </c>
      <c r="D35" s="1571">
        <v>188.06905040000001</v>
      </c>
      <c r="E35" s="1571">
        <v>63.608914799999994</v>
      </c>
      <c r="F35" s="1574">
        <v>170.95847077000002</v>
      </c>
      <c r="G35" s="1574">
        <v>24.918028</v>
      </c>
      <c r="H35" s="1574">
        <v>125.72000129999999</v>
      </c>
      <c r="I35" s="1570">
        <v>-60.826201675743732</v>
      </c>
      <c r="J35" s="1569" t="s">
        <v>74</v>
      </c>
      <c r="K35" s="1548"/>
      <c r="L35" s="1493"/>
      <c r="M35" s="1548"/>
      <c r="N35" s="1548"/>
      <c r="O35" s="1548"/>
      <c r="P35" s="1548"/>
      <c r="Q35" s="1548"/>
      <c r="R35" s="1669"/>
      <c r="S35" s="1548"/>
      <c r="T35" s="1493"/>
      <c r="U35" s="1493"/>
      <c r="V35" s="1493"/>
    </row>
    <row r="36" spans="1:22" ht="21.75" customHeight="1">
      <c r="A36" s="1493"/>
      <c r="B36" s="1601">
        <v>29</v>
      </c>
      <c r="C36" s="1671" t="s">
        <v>1335</v>
      </c>
      <c r="D36" s="1571">
        <v>14682.749826520001</v>
      </c>
      <c r="E36" s="1571">
        <v>7164.4543997000001</v>
      </c>
      <c r="F36" s="1574">
        <v>17968.175247449999</v>
      </c>
      <c r="G36" s="1574">
        <v>3460.9862830000002</v>
      </c>
      <c r="H36" s="1574">
        <v>5708.7689868999996</v>
      </c>
      <c r="I36" s="1570">
        <v>-51.692256103340917</v>
      </c>
      <c r="J36" s="1569">
        <v>64.946304899874093</v>
      </c>
      <c r="K36" s="1548"/>
      <c r="L36" s="1493"/>
      <c r="M36" s="1548"/>
      <c r="N36" s="1548"/>
      <c r="O36" s="1548"/>
      <c r="P36" s="1548"/>
      <c r="Q36" s="1548"/>
      <c r="R36" s="1669"/>
      <c r="S36" s="1548"/>
      <c r="T36" s="1493"/>
      <c r="U36" s="1493"/>
      <c r="V36" s="1493"/>
    </row>
    <row r="37" spans="1:22" ht="21.75" customHeight="1">
      <c r="A37" s="1493"/>
      <c r="B37" s="1601">
        <v>30</v>
      </c>
      <c r="C37" s="1671" t="s">
        <v>1463</v>
      </c>
      <c r="D37" s="1571">
        <v>92.771660099999991</v>
      </c>
      <c r="E37" s="1571">
        <v>4.1776225</v>
      </c>
      <c r="F37" s="1574">
        <v>105.24390622</v>
      </c>
      <c r="G37" s="1574">
        <v>12.900296800000001</v>
      </c>
      <c r="H37" s="1574">
        <v>19.138943000000001</v>
      </c>
      <c r="I37" s="1570">
        <v>208.79517716117246</v>
      </c>
      <c r="J37" s="1569">
        <v>48.360485783551901</v>
      </c>
      <c r="K37" s="1548"/>
      <c r="L37" s="1493"/>
      <c r="M37" s="1548"/>
      <c r="N37" s="1548"/>
      <c r="O37" s="1548"/>
      <c r="P37" s="1548"/>
      <c r="Q37" s="1548"/>
      <c r="R37" s="1669"/>
      <c r="S37" s="1548"/>
      <c r="T37" s="1493"/>
      <c r="U37" s="1493"/>
      <c r="V37" s="1493"/>
    </row>
    <row r="38" spans="1:22" ht="21.75" customHeight="1">
      <c r="A38" s="1493"/>
      <c r="B38" s="1601">
        <v>31</v>
      </c>
      <c r="C38" s="1671" t="s">
        <v>1323</v>
      </c>
      <c r="D38" s="1571">
        <v>4668.5593679499998</v>
      </c>
      <c r="E38" s="1571">
        <v>2118.8048343</v>
      </c>
      <c r="F38" s="1574">
        <v>5555.1113590900004</v>
      </c>
      <c r="G38" s="1574">
        <v>783.89208059999999</v>
      </c>
      <c r="H38" s="1574">
        <v>1621.4285227999999</v>
      </c>
      <c r="I38" s="1570">
        <v>-63.00310118657162</v>
      </c>
      <c r="J38" s="1569">
        <v>106.8433350620075</v>
      </c>
      <c r="K38" s="1548"/>
      <c r="L38" s="1493"/>
      <c r="M38" s="1548"/>
      <c r="N38" s="1548"/>
      <c r="O38" s="1548"/>
      <c r="P38" s="1548"/>
      <c r="Q38" s="1548"/>
      <c r="R38" s="1669"/>
      <c r="S38" s="1548"/>
      <c r="T38" s="1493"/>
      <c r="U38" s="1493"/>
      <c r="V38" s="1493"/>
    </row>
    <row r="39" spans="1:22" ht="21.75" customHeight="1">
      <c r="A39" s="1493"/>
      <c r="B39" s="1601">
        <v>32</v>
      </c>
      <c r="C39" s="1671" t="s">
        <v>1462</v>
      </c>
      <c r="D39" s="1571">
        <v>169.13867549</v>
      </c>
      <c r="E39" s="1571">
        <v>46.644898499999996</v>
      </c>
      <c r="F39" s="1574">
        <v>72.695820209999994</v>
      </c>
      <c r="G39" s="1574">
        <v>1.3914605</v>
      </c>
      <c r="H39" s="1574">
        <v>34.506841000000001</v>
      </c>
      <c r="I39" s="1570">
        <v>-97.016907433081883</v>
      </c>
      <c r="J39" s="1569" t="s">
        <v>74</v>
      </c>
      <c r="K39" s="1548"/>
      <c r="L39" s="1493"/>
      <c r="M39" s="1548"/>
      <c r="N39" s="1548"/>
      <c r="O39" s="1548"/>
      <c r="P39" s="1548"/>
      <c r="Q39" s="1548"/>
      <c r="R39" s="1669"/>
      <c r="S39" s="1548"/>
      <c r="T39" s="1493"/>
      <c r="U39" s="1493"/>
      <c r="V39" s="1493"/>
    </row>
    <row r="40" spans="1:22" ht="21.75" customHeight="1">
      <c r="A40" s="1493"/>
      <c r="B40" s="1601">
        <v>33</v>
      </c>
      <c r="C40" s="1672" t="s">
        <v>1461</v>
      </c>
      <c r="D40" s="1571">
        <v>1662.8401640299999</v>
      </c>
      <c r="E40" s="1571">
        <v>1277.6619782</v>
      </c>
      <c r="F40" s="1574">
        <v>1203.7475232100001</v>
      </c>
      <c r="G40" s="1574">
        <v>107.6278542</v>
      </c>
      <c r="H40" s="1574">
        <v>379.06806180000001</v>
      </c>
      <c r="I40" s="1570">
        <v>-91.576187126455096</v>
      </c>
      <c r="J40" s="1569">
        <v>252.20256374859514</v>
      </c>
      <c r="K40" s="1548"/>
      <c r="L40" s="1493"/>
      <c r="M40" s="1548"/>
      <c r="N40" s="1548"/>
      <c r="O40" s="1548"/>
      <c r="P40" s="1548"/>
      <c r="Q40" s="1548"/>
      <c r="R40" s="1669"/>
      <c r="S40" s="1548"/>
      <c r="T40" s="1493"/>
      <c r="U40" s="1493"/>
      <c r="V40" s="1493"/>
    </row>
    <row r="41" spans="1:22" ht="21.75" customHeight="1">
      <c r="A41" s="1493"/>
      <c r="B41" s="1601">
        <v>34</v>
      </c>
      <c r="C41" s="1671" t="s">
        <v>1460</v>
      </c>
      <c r="D41" s="1571">
        <v>643.73840035000001</v>
      </c>
      <c r="E41" s="1571">
        <v>165.7207665</v>
      </c>
      <c r="F41" s="1574">
        <v>566.31270453000002</v>
      </c>
      <c r="G41" s="1574">
        <v>43.317922600000003</v>
      </c>
      <c r="H41" s="1574">
        <v>167.09238809999999</v>
      </c>
      <c r="I41" s="1570">
        <v>-73.860896546118738</v>
      </c>
      <c r="J41" s="1569">
        <v>285.73499851998901</v>
      </c>
      <c r="K41" s="1548"/>
      <c r="L41" s="1493"/>
      <c r="M41" s="1548"/>
      <c r="N41" s="1548"/>
      <c r="O41" s="1548"/>
      <c r="P41" s="1548"/>
      <c r="Q41" s="1548"/>
      <c r="R41" s="1669"/>
      <c r="S41" s="1548"/>
      <c r="T41" s="1493"/>
      <c r="U41" s="1493"/>
      <c r="V41" s="1493"/>
    </row>
    <row r="42" spans="1:22" ht="21.75" customHeight="1">
      <c r="A42" s="1493"/>
      <c r="B42" s="1601">
        <v>35</v>
      </c>
      <c r="C42" s="1671" t="s">
        <v>1459</v>
      </c>
      <c r="D42" s="1571">
        <v>1087.1684015799999</v>
      </c>
      <c r="E42" s="1571">
        <v>195.9366182</v>
      </c>
      <c r="F42" s="1574">
        <v>464.28516202999998</v>
      </c>
      <c r="G42" s="1574">
        <v>127.1330962</v>
      </c>
      <c r="H42" s="1574">
        <v>74.242517400000011</v>
      </c>
      <c r="I42" s="1570">
        <v>-35.115193184445801</v>
      </c>
      <c r="J42" s="1569">
        <v>-41.602525527101875</v>
      </c>
      <c r="K42" s="1548"/>
      <c r="L42" s="1493"/>
      <c r="M42" s="1548"/>
      <c r="N42" s="1548"/>
      <c r="O42" s="1548"/>
      <c r="P42" s="1548"/>
      <c r="Q42" s="1548"/>
      <c r="R42" s="1669"/>
      <c r="S42" s="1548"/>
      <c r="T42" s="1493"/>
      <c r="U42" s="1493"/>
      <c r="V42" s="1493"/>
    </row>
    <row r="43" spans="1:22" ht="21.75" customHeight="1">
      <c r="A43" s="1493"/>
      <c r="B43" s="1601">
        <v>36</v>
      </c>
      <c r="C43" s="1671" t="s">
        <v>1408</v>
      </c>
      <c r="D43" s="1571">
        <v>19332.237650889998</v>
      </c>
      <c r="E43" s="1571">
        <v>6829.8234066000005</v>
      </c>
      <c r="F43" s="1574">
        <v>31552.21711609</v>
      </c>
      <c r="G43" s="1574">
        <v>9018.3878162000001</v>
      </c>
      <c r="H43" s="1574">
        <v>12930.831135</v>
      </c>
      <c r="I43" s="1570">
        <v>32.0442312971823</v>
      </c>
      <c r="J43" s="1569">
        <v>43.382957115372236</v>
      </c>
      <c r="K43" s="1548"/>
      <c r="L43" s="1493"/>
      <c r="M43" s="1548"/>
      <c r="N43" s="1548"/>
      <c r="O43" s="1548"/>
      <c r="P43" s="1548"/>
      <c r="Q43" s="1548"/>
      <c r="R43" s="1669"/>
      <c r="S43" s="1548"/>
      <c r="T43" s="1493"/>
      <c r="U43" s="1493"/>
      <c r="V43" s="1493"/>
    </row>
    <row r="44" spans="1:22" ht="21.75" customHeight="1">
      <c r="A44" s="1493"/>
      <c r="B44" s="1601">
        <v>37</v>
      </c>
      <c r="C44" s="1671" t="s">
        <v>1458</v>
      </c>
      <c r="D44" s="1571">
        <v>9571.0496610600003</v>
      </c>
      <c r="E44" s="1571">
        <v>3607.8784539999997</v>
      </c>
      <c r="F44" s="1574">
        <v>13537.0913803</v>
      </c>
      <c r="G44" s="1574">
        <v>2769.0013120999997</v>
      </c>
      <c r="H44" s="1574">
        <v>3847.7968394</v>
      </c>
      <c r="I44" s="1570">
        <v>-23.251258394526843</v>
      </c>
      <c r="J44" s="1569">
        <v>38.959733337282017</v>
      </c>
      <c r="K44" s="1548"/>
      <c r="L44" s="1493"/>
      <c r="M44" s="1548"/>
      <c r="N44" s="1548"/>
      <c r="O44" s="1548"/>
      <c r="P44" s="1548"/>
      <c r="Q44" s="1548"/>
      <c r="R44" s="1669"/>
      <c r="S44" s="1548"/>
      <c r="T44" s="1493"/>
      <c r="U44" s="1493"/>
      <c r="V44" s="1493"/>
    </row>
    <row r="45" spans="1:22" ht="21.75" customHeight="1">
      <c r="A45" s="1493"/>
      <c r="B45" s="1601">
        <v>38</v>
      </c>
      <c r="C45" s="1671" t="s">
        <v>1355</v>
      </c>
      <c r="D45" s="1571">
        <v>516.94122316000005</v>
      </c>
      <c r="E45" s="1571">
        <v>304.93569780000001</v>
      </c>
      <c r="F45" s="1574">
        <v>299.52748683999999</v>
      </c>
      <c r="G45" s="1574">
        <v>61.846618800000002</v>
      </c>
      <c r="H45" s="1574">
        <v>169.5102833</v>
      </c>
      <c r="I45" s="1570">
        <v>-79.718144105068433</v>
      </c>
      <c r="J45" s="1569">
        <v>174.08173088356449</v>
      </c>
      <c r="K45" s="1548"/>
      <c r="L45" s="1493"/>
      <c r="M45" s="1548"/>
      <c r="N45" s="1548"/>
      <c r="O45" s="1548"/>
      <c r="P45" s="1548"/>
      <c r="Q45" s="1548"/>
      <c r="R45" s="1669"/>
      <c r="S45" s="1548"/>
      <c r="T45" s="1493"/>
      <c r="U45" s="1493"/>
      <c r="V45" s="1493"/>
    </row>
    <row r="46" spans="1:22" ht="21.75" customHeight="1">
      <c r="A46" s="1493"/>
      <c r="B46" s="1601">
        <v>39</v>
      </c>
      <c r="C46" s="1671" t="s">
        <v>1457</v>
      </c>
      <c r="D46" s="1571">
        <v>1210.5384016600001</v>
      </c>
      <c r="E46" s="1571">
        <v>440.74185219999998</v>
      </c>
      <c r="F46" s="1574">
        <v>1758.8676355499999</v>
      </c>
      <c r="G46" s="1574">
        <v>386.73920029999999</v>
      </c>
      <c r="H46" s="1574">
        <v>403.24650300000002</v>
      </c>
      <c r="I46" s="1570">
        <v>-12.252671633166035</v>
      </c>
      <c r="J46" s="1569">
        <v>4.2683293256010835</v>
      </c>
      <c r="K46" s="1548"/>
      <c r="L46" s="1493"/>
      <c r="M46" s="1548"/>
      <c r="N46" s="1548"/>
      <c r="O46" s="1548"/>
      <c r="P46" s="1548"/>
      <c r="Q46" s="1548"/>
      <c r="R46" s="1669"/>
      <c r="S46" s="1548"/>
      <c r="T46" s="1493"/>
      <c r="U46" s="1493"/>
      <c r="V46" s="1493"/>
    </row>
    <row r="47" spans="1:22" ht="21.75" customHeight="1">
      <c r="A47" s="1493"/>
      <c r="B47" s="1601">
        <v>40</v>
      </c>
      <c r="C47" s="1671" t="s">
        <v>1456</v>
      </c>
      <c r="D47" s="1571">
        <v>4933.7995802700007</v>
      </c>
      <c r="E47" s="1571">
        <v>2409.7732686999998</v>
      </c>
      <c r="F47" s="1574">
        <v>5606.5518971400006</v>
      </c>
      <c r="G47" s="1574">
        <v>808.57253479999997</v>
      </c>
      <c r="H47" s="1574">
        <v>1547.5548464000001</v>
      </c>
      <c r="I47" s="1570">
        <v>-66.446115686385696</v>
      </c>
      <c r="J47" s="1569">
        <v>91.393447068145477</v>
      </c>
      <c r="K47" s="1548"/>
      <c r="L47" s="1493"/>
      <c r="M47" s="1548"/>
      <c r="N47" s="1548"/>
      <c r="O47" s="1548"/>
      <c r="P47" s="1548"/>
      <c r="Q47" s="1548"/>
      <c r="R47" s="1669"/>
      <c r="S47" s="1548"/>
      <c r="T47" s="1493"/>
      <c r="U47" s="1493"/>
      <c r="V47" s="1493"/>
    </row>
    <row r="48" spans="1:22" ht="21.75" customHeight="1">
      <c r="A48" s="1493"/>
      <c r="B48" s="1601">
        <v>41</v>
      </c>
      <c r="C48" s="1671" t="s">
        <v>1419</v>
      </c>
      <c r="D48" s="1571">
        <v>332.13038354000003</v>
      </c>
      <c r="E48" s="1571">
        <v>77.4455727</v>
      </c>
      <c r="F48" s="1574">
        <v>629.99097467999991</v>
      </c>
      <c r="G48" s="1574">
        <v>166.2593329</v>
      </c>
      <c r="H48" s="1574">
        <v>88.158162400000009</v>
      </c>
      <c r="I48" s="1570">
        <v>114.67893787038909</v>
      </c>
      <c r="J48" s="1569">
        <v>-46.975510569969323</v>
      </c>
      <c r="K48" s="1548"/>
      <c r="L48" s="1493"/>
      <c r="M48" s="1548"/>
      <c r="N48" s="1548"/>
      <c r="O48" s="1548"/>
      <c r="P48" s="1548"/>
      <c r="Q48" s="1548"/>
      <c r="R48" s="1669"/>
      <c r="S48" s="1548"/>
      <c r="T48" s="1493"/>
      <c r="U48" s="1493"/>
      <c r="V48" s="1493"/>
    </row>
    <row r="49" spans="1:22" ht="21.75" customHeight="1">
      <c r="A49" s="1493"/>
      <c r="B49" s="1601">
        <v>42</v>
      </c>
      <c r="C49" s="1671" t="s">
        <v>1455</v>
      </c>
      <c r="D49" s="1571">
        <v>7888.4089465200004</v>
      </c>
      <c r="E49" s="1571">
        <v>2289.6115227</v>
      </c>
      <c r="F49" s="1574">
        <v>5200.9676945399997</v>
      </c>
      <c r="G49" s="1574">
        <v>864.03199189999998</v>
      </c>
      <c r="H49" s="1574">
        <v>1083.0924732000001</v>
      </c>
      <c r="I49" s="1570">
        <v>-62.262943589613862</v>
      </c>
      <c r="J49" s="1569">
        <v>25.353283599868526</v>
      </c>
      <c r="K49" s="1548"/>
      <c r="L49" s="1493"/>
      <c r="M49" s="1548"/>
      <c r="N49" s="1548"/>
      <c r="O49" s="1548"/>
      <c r="P49" s="1548"/>
      <c r="Q49" s="1548"/>
      <c r="R49" s="1669"/>
      <c r="S49" s="1548"/>
      <c r="T49" s="1493"/>
      <c r="U49" s="1493"/>
      <c r="V49" s="1493"/>
    </row>
    <row r="50" spans="1:22" ht="21.75" customHeight="1">
      <c r="A50" s="1493"/>
      <c r="B50" s="1601">
        <v>43</v>
      </c>
      <c r="C50" s="1671" t="s">
        <v>1454</v>
      </c>
      <c r="D50" s="1571">
        <v>580.83919058000004</v>
      </c>
      <c r="E50" s="1571">
        <v>136.51540660000001</v>
      </c>
      <c r="F50" s="1574">
        <v>657.10497805</v>
      </c>
      <c r="G50" s="1574">
        <v>31.578860899999999</v>
      </c>
      <c r="H50" s="1574">
        <v>137.65034230000001</v>
      </c>
      <c r="I50" s="1570">
        <v>-76.86791426221339</v>
      </c>
      <c r="J50" s="1569">
        <v>335.89394416693483</v>
      </c>
      <c r="K50" s="1548"/>
      <c r="L50" s="1493"/>
      <c r="M50" s="1548"/>
      <c r="N50" s="1548"/>
      <c r="O50" s="1548"/>
      <c r="P50" s="1548"/>
      <c r="Q50" s="1548"/>
      <c r="R50" s="1669"/>
      <c r="S50" s="1548"/>
      <c r="T50" s="1493"/>
      <c r="U50" s="1493"/>
      <c r="V50" s="1493"/>
    </row>
    <row r="51" spans="1:22" ht="21.75" customHeight="1">
      <c r="A51" s="1493"/>
      <c r="B51" s="1601">
        <v>44</v>
      </c>
      <c r="C51" s="1671" t="s">
        <v>1453</v>
      </c>
      <c r="D51" s="1571">
        <v>235.7141718</v>
      </c>
      <c r="E51" s="1571">
        <v>63.649864100000002</v>
      </c>
      <c r="F51" s="1574">
        <v>316.33732580999998</v>
      </c>
      <c r="G51" s="1574">
        <v>82.721634099999989</v>
      </c>
      <c r="H51" s="1574">
        <v>56.1448702</v>
      </c>
      <c r="I51" s="1570">
        <v>29.963567510586376</v>
      </c>
      <c r="J51" s="1569">
        <v>-32.127948376687101</v>
      </c>
      <c r="K51" s="1548"/>
      <c r="L51" s="1493"/>
      <c r="M51" s="1548"/>
      <c r="N51" s="1548"/>
      <c r="O51" s="1548"/>
      <c r="P51" s="1548"/>
      <c r="Q51" s="1548"/>
      <c r="R51" s="1669"/>
      <c r="S51" s="1548"/>
      <c r="T51" s="1493"/>
      <c r="U51" s="1493"/>
      <c r="V51" s="1493"/>
    </row>
    <row r="52" spans="1:22" ht="21.75" customHeight="1">
      <c r="A52" s="1493"/>
      <c r="B52" s="1601">
        <v>45</v>
      </c>
      <c r="C52" s="1671" t="s">
        <v>1452</v>
      </c>
      <c r="D52" s="1571">
        <v>689.20355844000005</v>
      </c>
      <c r="E52" s="1571">
        <v>157.04351500000001</v>
      </c>
      <c r="F52" s="1574">
        <v>244.83962271999999</v>
      </c>
      <c r="G52" s="1574">
        <v>41.149648200000001</v>
      </c>
      <c r="H52" s="1574">
        <v>79.135930400000007</v>
      </c>
      <c r="I52" s="1570">
        <v>-73.797295482083427</v>
      </c>
      <c r="J52" s="1569">
        <v>92.312532091100621</v>
      </c>
      <c r="K52" s="1548"/>
      <c r="L52" s="1493"/>
      <c r="M52" s="1548"/>
      <c r="N52" s="1548"/>
      <c r="O52" s="1548"/>
      <c r="P52" s="1548"/>
      <c r="Q52" s="1548"/>
      <c r="R52" s="1669"/>
      <c r="S52" s="1548"/>
      <c r="T52" s="1493"/>
      <c r="U52" s="1493"/>
      <c r="V52" s="1493"/>
    </row>
    <row r="53" spans="1:22" ht="21.75" customHeight="1">
      <c r="A53" s="1493"/>
      <c r="B53" s="1601"/>
      <c r="C53" s="1648" t="s">
        <v>1349</v>
      </c>
      <c r="D53" s="1610">
        <v>36999.157135939982</v>
      </c>
      <c r="E53" s="1610">
        <v>11398.866080700012</v>
      </c>
      <c r="F53" s="1565">
        <v>50633.406120719999</v>
      </c>
      <c r="G53" s="1565">
        <v>7835.6217127000054</v>
      </c>
      <c r="H53" s="1565">
        <v>14103.09373439999</v>
      </c>
      <c r="I53" s="1594">
        <v>-31.259638834016247</v>
      </c>
      <c r="J53" s="1593">
        <v>79.986914267972423</v>
      </c>
      <c r="K53" s="1548"/>
      <c r="L53" s="1493"/>
      <c r="M53" s="1548"/>
      <c r="N53" s="1548"/>
      <c r="O53" s="1548"/>
      <c r="P53" s="1548"/>
      <c r="Q53" s="1548"/>
      <c r="R53" s="1669"/>
      <c r="S53" s="1548"/>
      <c r="T53" s="1493"/>
      <c r="U53" s="1493"/>
      <c r="V53" s="1493"/>
    </row>
    <row r="54" spans="1:22" ht="21.75" customHeight="1" thickBot="1">
      <c r="A54" s="1493"/>
      <c r="B54" s="1670"/>
      <c r="C54" s="1561" t="s">
        <v>1348</v>
      </c>
      <c r="D54" s="1557">
        <v>181920.30864624999</v>
      </c>
      <c r="E54" s="1557">
        <v>59268.155364800004</v>
      </c>
      <c r="F54" s="1607">
        <v>233923.06065510001</v>
      </c>
      <c r="G54" s="1607">
        <v>43323.176839400003</v>
      </c>
      <c r="H54" s="1607">
        <v>67240.4987655</v>
      </c>
      <c r="I54" s="1589">
        <v>-26.903112518446793</v>
      </c>
      <c r="J54" s="1588">
        <v>55.206759224426349</v>
      </c>
      <c r="K54" s="1548"/>
      <c r="L54" s="1493"/>
      <c r="M54" s="1548"/>
      <c r="N54" s="1548"/>
      <c r="O54" s="1548"/>
      <c r="P54" s="1548"/>
      <c r="Q54" s="1548"/>
      <c r="R54" s="1669"/>
      <c r="S54" s="1548"/>
      <c r="T54" s="1493"/>
      <c r="U54" s="1493"/>
      <c r="V54" s="1493"/>
    </row>
    <row r="55" spans="1:22" ht="21.75" customHeight="1" thickTop="1">
      <c r="A55" s="1493"/>
      <c r="B55" s="2894" t="s">
        <v>1309</v>
      </c>
      <c r="C55" s="2894"/>
      <c r="D55" s="2894"/>
      <c r="E55" s="2894"/>
      <c r="F55" s="2894"/>
      <c r="G55" s="2894"/>
      <c r="H55" s="2894"/>
      <c r="I55" s="2894"/>
      <c r="J55" s="2894"/>
      <c r="K55" s="1548"/>
      <c r="L55" s="1493"/>
      <c r="M55" s="1548"/>
      <c r="N55" s="1548"/>
      <c r="O55" s="1548"/>
      <c r="P55" s="1548"/>
      <c r="Q55" s="1548"/>
      <c r="R55" s="1493"/>
      <c r="S55" s="1493"/>
      <c r="T55" s="1493"/>
      <c r="U55" s="1493"/>
      <c r="V55" s="1493"/>
    </row>
    <row r="56" spans="1:22" ht="21.75" customHeight="1">
      <c r="A56" s="1493"/>
      <c r="B56" s="1668"/>
      <c r="C56" s="1659"/>
      <c r="D56" s="1667"/>
      <c r="E56" s="1667"/>
      <c r="F56" s="1667"/>
      <c r="G56" s="1667"/>
      <c r="H56" s="1667"/>
      <c r="I56" s="1548"/>
      <c r="J56" s="1660"/>
      <c r="K56" s="1493"/>
      <c r="L56" s="1493"/>
      <c r="M56" s="1493"/>
      <c r="N56" s="1493"/>
      <c r="O56" s="1493"/>
      <c r="P56" s="1493"/>
      <c r="Q56" s="1493"/>
      <c r="R56" s="1493"/>
      <c r="S56" s="1493"/>
      <c r="T56" s="1493"/>
      <c r="U56" s="1493"/>
      <c r="V56" s="1493"/>
    </row>
    <row r="57" spans="1:22" ht="15" customHeight="1">
      <c r="A57" s="1493"/>
      <c r="B57" s="1662"/>
      <c r="C57" s="1659"/>
      <c r="D57" s="1666"/>
      <c r="E57" s="1666"/>
      <c r="F57" s="1666"/>
      <c r="G57" s="1666"/>
      <c r="H57" s="1666"/>
      <c r="I57" s="1666"/>
      <c r="J57" s="1666"/>
      <c r="K57" s="1493"/>
      <c r="L57" s="1493"/>
      <c r="M57" s="1493"/>
      <c r="N57" s="1493"/>
      <c r="O57" s="1493"/>
      <c r="P57" s="1493"/>
      <c r="Q57" s="1493"/>
      <c r="R57" s="1493"/>
      <c r="S57" s="1493"/>
      <c r="T57" s="1493"/>
      <c r="U57" s="1493"/>
      <c r="V57" s="1493"/>
    </row>
    <row r="58" spans="1:22" ht="15" customHeight="1">
      <c r="A58" s="1493"/>
      <c r="B58" s="1662"/>
      <c r="C58" s="1659"/>
      <c r="D58" s="1665"/>
      <c r="E58" s="1665"/>
      <c r="F58" s="1665"/>
      <c r="G58" s="1665"/>
      <c r="H58" s="1665"/>
      <c r="I58" s="1665"/>
      <c r="J58" s="1665"/>
      <c r="K58" s="1493"/>
      <c r="L58" s="1493"/>
      <c r="M58" s="1493"/>
      <c r="N58" s="1493"/>
      <c r="O58" s="1493"/>
      <c r="P58" s="1493"/>
      <c r="Q58" s="1493"/>
      <c r="R58" s="1493"/>
      <c r="S58" s="1493"/>
      <c r="T58" s="1493"/>
      <c r="U58" s="1493"/>
      <c r="V58" s="1493"/>
    </row>
    <row r="59" spans="1:22" ht="15" customHeight="1">
      <c r="A59" s="1493"/>
      <c r="B59" s="1662"/>
      <c r="C59" s="1659"/>
      <c r="D59" s="1664"/>
      <c r="E59" s="1664"/>
      <c r="F59" s="1664"/>
      <c r="G59" s="1664"/>
      <c r="H59" s="1664"/>
      <c r="I59" s="1663"/>
      <c r="J59" s="1663"/>
      <c r="K59" s="1493"/>
      <c r="L59" s="1493"/>
      <c r="M59" s="1493"/>
      <c r="N59" s="1493"/>
      <c r="O59" s="1493"/>
      <c r="P59" s="1493"/>
      <c r="Q59" s="1493"/>
      <c r="R59" s="1493"/>
      <c r="S59" s="1493"/>
      <c r="T59" s="1493"/>
      <c r="U59" s="1493"/>
      <c r="V59" s="1493"/>
    </row>
    <row r="60" spans="1:22" ht="15" customHeight="1">
      <c r="A60" s="1493"/>
      <c r="B60" s="1662"/>
      <c r="C60" s="1659"/>
      <c r="D60" s="1663"/>
      <c r="E60" s="1663"/>
      <c r="F60" s="1663"/>
      <c r="G60" s="1663"/>
      <c r="H60" s="1663"/>
      <c r="I60" s="1548"/>
      <c r="J60" s="1660"/>
      <c r="K60" s="1548"/>
      <c r="L60" s="1493"/>
      <c r="M60" s="1493"/>
      <c r="N60" s="1493"/>
      <c r="O60" s="1493"/>
      <c r="P60" s="1493"/>
      <c r="Q60" s="1493"/>
      <c r="R60" s="1493"/>
      <c r="S60" s="1493"/>
      <c r="T60" s="1493"/>
      <c r="U60" s="1493"/>
      <c r="V60" s="1493"/>
    </row>
    <row r="61" spans="1:22" ht="15" customHeight="1">
      <c r="A61" s="1493"/>
      <c r="B61" s="1662"/>
      <c r="C61" s="1659"/>
      <c r="D61" s="1661"/>
      <c r="E61" s="1661"/>
      <c r="F61" s="1661"/>
      <c r="G61" s="1661"/>
      <c r="H61" s="1661"/>
      <c r="I61" s="1548"/>
      <c r="J61" s="1660"/>
      <c r="K61" s="1493"/>
      <c r="L61" s="1493"/>
      <c r="M61" s="1493"/>
      <c r="N61" s="1493"/>
      <c r="O61" s="1493"/>
      <c r="P61" s="1493"/>
      <c r="Q61" s="1493"/>
      <c r="R61" s="1493"/>
      <c r="S61" s="1493"/>
      <c r="T61" s="1493"/>
      <c r="U61" s="1493"/>
      <c r="V61" s="1493"/>
    </row>
    <row r="62" spans="1:22" ht="15" customHeight="1">
      <c r="A62" s="1493"/>
      <c r="B62" s="1659"/>
      <c r="C62" s="1658"/>
      <c r="D62" s="1658"/>
      <c r="E62" s="1658"/>
      <c r="F62" s="1658"/>
      <c r="G62" s="1658"/>
      <c r="H62" s="1658"/>
      <c r="I62" s="1657"/>
      <c r="J62" s="1646"/>
      <c r="K62" s="1493"/>
      <c r="L62" s="1493"/>
      <c r="M62" s="1493"/>
      <c r="N62" s="1493"/>
      <c r="O62" s="1493"/>
      <c r="P62" s="1493"/>
      <c r="Q62" s="1493"/>
      <c r="R62" s="1493"/>
      <c r="S62" s="1493"/>
      <c r="T62" s="1493"/>
      <c r="U62" s="1493"/>
      <c r="V62" s="1493"/>
    </row>
    <row r="63" spans="1:22" ht="15" customHeight="1">
      <c r="A63" s="1493"/>
      <c r="B63" s="1659"/>
      <c r="C63" s="1658"/>
      <c r="D63" s="1658"/>
      <c r="E63" s="1658"/>
      <c r="F63" s="1658"/>
      <c r="G63" s="1657"/>
      <c r="H63" s="1657"/>
      <c r="I63" s="1657"/>
      <c r="J63" s="1646"/>
      <c r="K63" s="1493"/>
      <c r="L63" s="1493"/>
      <c r="M63" s="1493"/>
      <c r="N63" s="1493"/>
      <c r="O63" s="1493"/>
      <c r="P63" s="1493"/>
      <c r="Q63" s="1493"/>
      <c r="R63" s="1493"/>
      <c r="S63" s="1493"/>
      <c r="T63" s="1493"/>
      <c r="U63" s="1493"/>
      <c r="V63" s="1493"/>
    </row>
    <row r="64" spans="1:22" ht="15" customHeight="1">
      <c r="A64" s="1493"/>
      <c r="B64" s="1493"/>
      <c r="C64" s="1493"/>
      <c r="D64" s="1547"/>
      <c r="E64" s="1547"/>
      <c r="F64" s="1547"/>
      <c r="G64" s="1547"/>
      <c r="H64" s="1547"/>
      <c r="I64" s="1493"/>
      <c r="J64" s="1493"/>
      <c r="K64" s="1493"/>
      <c r="L64" s="1493"/>
      <c r="M64" s="1493"/>
      <c r="N64" s="1493"/>
      <c r="O64" s="1493"/>
      <c r="P64" s="1493"/>
      <c r="Q64" s="1493"/>
      <c r="R64" s="1493"/>
      <c r="S64" s="1493"/>
      <c r="T64" s="1493"/>
      <c r="U64" s="1493"/>
      <c r="V64" s="1493"/>
    </row>
    <row r="65" spans="1:22" ht="15.75" customHeight="1">
      <c r="A65" s="1493"/>
      <c r="B65" s="1493"/>
      <c r="C65" s="1493"/>
      <c r="D65" s="1493"/>
      <c r="E65" s="1493"/>
      <c r="F65" s="1493"/>
      <c r="G65" s="1493"/>
      <c r="H65" s="1493"/>
      <c r="I65" s="1493"/>
      <c r="J65" s="1493"/>
      <c r="K65" s="1493"/>
      <c r="L65" s="1493"/>
      <c r="M65" s="1493"/>
      <c r="N65" s="1493"/>
      <c r="O65" s="1493"/>
      <c r="P65" s="1493"/>
      <c r="Q65" s="1493"/>
      <c r="R65" s="1493"/>
      <c r="S65" s="1493"/>
      <c r="T65" s="1493"/>
      <c r="U65" s="1493"/>
      <c r="V65" s="1493"/>
    </row>
    <row r="66" spans="1:22" ht="15.75" customHeight="1">
      <c r="A66" s="1493"/>
      <c r="B66" s="1493"/>
      <c r="C66" s="1493"/>
      <c r="D66" s="1493"/>
      <c r="E66" s="1493"/>
      <c r="F66" s="1493"/>
      <c r="G66" s="1493"/>
      <c r="H66" s="1493"/>
      <c r="I66" s="1493"/>
      <c r="J66" s="1493"/>
      <c r="K66" s="1493"/>
      <c r="L66" s="1493"/>
      <c r="M66" s="1493"/>
      <c r="N66" s="1493"/>
      <c r="O66" s="1493"/>
      <c r="P66" s="1493"/>
      <c r="Q66" s="1493"/>
      <c r="R66" s="1493"/>
      <c r="S66" s="1493"/>
      <c r="T66" s="1493"/>
      <c r="U66" s="1493"/>
      <c r="V66" s="1493"/>
    </row>
    <row r="67" spans="1:22" ht="15.75" customHeight="1">
      <c r="A67" s="1493"/>
      <c r="B67" s="1493"/>
      <c r="C67" s="1493"/>
      <c r="D67" s="1493"/>
      <c r="E67" s="1493"/>
      <c r="F67" s="1493"/>
      <c r="G67" s="1493"/>
      <c r="H67" s="1493"/>
      <c r="I67" s="1493"/>
      <c r="J67" s="1493"/>
      <c r="K67" s="1493"/>
      <c r="L67" s="1493"/>
      <c r="M67" s="1493"/>
      <c r="N67" s="1493"/>
      <c r="O67" s="1493"/>
      <c r="P67" s="1493"/>
      <c r="Q67" s="1493"/>
      <c r="R67" s="1493"/>
      <c r="S67" s="1493"/>
      <c r="T67" s="1493"/>
      <c r="U67" s="1493"/>
      <c r="V67" s="1493"/>
    </row>
    <row r="68" spans="1:22" ht="15.75" customHeight="1">
      <c r="A68" s="1493"/>
      <c r="B68" s="1493"/>
      <c r="C68" s="1493"/>
      <c r="D68" s="1493"/>
      <c r="E68" s="1493"/>
      <c r="F68" s="1493"/>
      <c r="G68" s="1493"/>
      <c r="H68" s="1493"/>
      <c r="I68" s="1493"/>
      <c r="J68" s="1493"/>
      <c r="K68" s="1493"/>
      <c r="L68" s="1493"/>
      <c r="M68" s="1493"/>
      <c r="N68" s="1493"/>
      <c r="O68" s="1493"/>
      <c r="P68" s="1493"/>
      <c r="Q68" s="1493"/>
      <c r="R68" s="1493"/>
      <c r="S68" s="1493"/>
      <c r="T68" s="1493"/>
      <c r="U68" s="1493"/>
      <c r="V68" s="1493"/>
    </row>
    <row r="69" spans="1:22" ht="15.75" customHeight="1">
      <c r="A69" s="1493"/>
      <c r="B69" s="1493"/>
      <c r="C69" s="1493"/>
      <c r="D69" s="1493"/>
      <c r="E69" s="1493"/>
      <c r="F69" s="1493"/>
      <c r="G69" s="1493"/>
      <c r="H69" s="1493"/>
      <c r="I69" s="1493"/>
      <c r="J69" s="1493"/>
      <c r="K69" s="1493"/>
      <c r="L69" s="1493"/>
      <c r="M69" s="1493"/>
      <c r="N69" s="1493"/>
      <c r="O69" s="1493"/>
      <c r="P69" s="1493"/>
      <c r="Q69" s="1493"/>
      <c r="R69" s="1493"/>
      <c r="S69" s="1493"/>
      <c r="T69" s="1493"/>
      <c r="U69" s="1493"/>
      <c r="V69" s="1493"/>
    </row>
    <row r="70" spans="1:22" ht="15.75" customHeight="1">
      <c r="A70" s="1493"/>
      <c r="B70" s="1493"/>
      <c r="C70" s="1493"/>
      <c r="D70" s="1493"/>
      <c r="E70" s="1493"/>
      <c r="F70" s="1493"/>
      <c r="G70" s="1493"/>
      <c r="H70" s="1493"/>
      <c r="I70" s="1493"/>
      <c r="J70" s="1493"/>
      <c r="K70" s="1493"/>
      <c r="L70" s="1493"/>
      <c r="M70" s="1493"/>
      <c r="N70" s="1493"/>
      <c r="O70" s="1493"/>
      <c r="P70" s="1493"/>
      <c r="Q70" s="1493"/>
      <c r="R70" s="1493"/>
      <c r="S70" s="1493"/>
      <c r="T70" s="1493"/>
      <c r="U70" s="1493"/>
      <c r="V70" s="1493"/>
    </row>
    <row r="71" spans="1:22" ht="15.75" customHeight="1">
      <c r="A71" s="1493"/>
      <c r="B71" s="1493"/>
      <c r="C71" s="1493"/>
      <c r="D71" s="1493"/>
      <c r="E71" s="1493"/>
      <c r="F71" s="1493"/>
      <c r="G71" s="1493"/>
      <c r="H71" s="1493"/>
      <c r="I71" s="1493"/>
      <c r="J71" s="1493"/>
      <c r="K71" s="1493"/>
      <c r="L71" s="1493"/>
      <c r="M71" s="1493"/>
      <c r="N71" s="1493"/>
      <c r="O71" s="1493"/>
      <c r="P71" s="1493"/>
      <c r="Q71" s="1493"/>
      <c r="R71" s="1493"/>
      <c r="S71" s="1493"/>
      <c r="T71" s="1493"/>
      <c r="U71" s="1493"/>
      <c r="V71" s="1493"/>
    </row>
    <row r="72" spans="1:22" ht="15.75" customHeight="1">
      <c r="A72" s="1493"/>
      <c r="B72" s="1493"/>
      <c r="C72" s="1493"/>
      <c r="D72" s="1493"/>
      <c r="E72" s="1493"/>
      <c r="F72" s="1493"/>
      <c r="G72" s="1493"/>
      <c r="H72" s="1493"/>
      <c r="I72" s="1493"/>
      <c r="J72" s="1493"/>
      <c r="K72" s="1493"/>
      <c r="L72" s="1493"/>
      <c r="M72" s="1493"/>
      <c r="N72" s="1493"/>
      <c r="O72" s="1493"/>
      <c r="P72" s="1493"/>
      <c r="Q72" s="1493"/>
      <c r="R72" s="1493"/>
      <c r="S72" s="1493"/>
      <c r="T72" s="1493"/>
      <c r="U72" s="1493"/>
      <c r="V72" s="1493"/>
    </row>
    <row r="73" spans="1:22" ht="15.75" customHeight="1">
      <c r="A73" s="1493"/>
      <c r="B73" s="1493"/>
      <c r="C73" s="1493"/>
      <c r="D73" s="1493"/>
      <c r="E73" s="1493"/>
      <c r="F73" s="1493"/>
      <c r="G73" s="1493"/>
      <c r="H73" s="1493"/>
      <c r="I73" s="1493"/>
      <c r="J73" s="1493"/>
      <c r="K73" s="1493"/>
      <c r="L73" s="1493"/>
      <c r="M73" s="1493"/>
      <c r="N73" s="1493"/>
      <c r="O73" s="1493"/>
      <c r="P73" s="1493"/>
      <c r="Q73" s="1493"/>
      <c r="R73" s="1493"/>
      <c r="S73" s="1493"/>
      <c r="T73" s="1493"/>
      <c r="U73" s="1493"/>
      <c r="V73" s="1493"/>
    </row>
    <row r="74" spans="1:22" ht="15.75" customHeight="1">
      <c r="A74" s="1493"/>
      <c r="B74" s="1493"/>
      <c r="C74" s="1493"/>
      <c r="D74" s="1493"/>
      <c r="E74" s="1493"/>
      <c r="F74" s="1493"/>
      <c r="G74" s="1493"/>
      <c r="H74" s="1493"/>
      <c r="I74" s="1493"/>
      <c r="J74" s="1493"/>
      <c r="K74" s="1493"/>
      <c r="L74" s="1493"/>
      <c r="M74" s="1493"/>
      <c r="N74" s="1493"/>
      <c r="O74" s="1493"/>
      <c r="P74" s="1493"/>
      <c r="Q74" s="1493"/>
      <c r="R74" s="1493"/>
      <c r="S74" s="1493"/>
      <c r="T74" s="1493"/>
      <c r="U74" s="1493"/>
      <c r="V74" s="1493"/>
    </row>
    <row r="75" spans="1:22" ht="15.75" customHeight="1">
      <c r="A75" s="1493"/>
      <c r="B75" s="1493"/>
      <c r="C75" s="1493"/>
      <c r="D75" s="1493"/>
      <c r="E75" s="1493"/>
      <c r="F75" s="1493"/>
      <c r="G75" s="1493"/>
      <c r="H75" s="1493"/>
      <c r="I75" s="1493"/>
      <c r="J75" s="1493"/>
      <c r="K75" s="1493"/>
      <c r="L75" s="1493"/>
      <c r="M75" s="1493"/>
      <c r="N75" s="1493"/>
      <c r="O75" s="1493"/>
      <c r="P75" s="1493"/>
      <c r="Q75" s="1493"/>
      <c r="R75" s="1493"/>
      <c r="S75" s="1493"/>
      <c r="T75" s="1493"/>
      <c r="U75" s="1493"/>
      <c r="V75" s="1493"/>
    </row>
    <row r="76" spans="1:22" ht="15.75" customHeight="1">
      <c r="A76" s="1493"/>
      <c r="B76" s="1493"/>
      <c r="C76" s="1493"/>
      <c r="D76" s="1493"/>
      <c r="E76" s="1493"/>
      <c r="F76" s="1493"/>
      <c r="G76" s="1493"/>
      <c r="H76" s="1493"/>
      <c r="I76" s="1493"/>
      <c r="J76" s="1493"/>
      <c r="K76" s="1493"/>
      <c r="L76" s="1493"/>
      <c r="M76" s="1493"/>
      <c r="N76" s="1493"/>
      <c r="O76" s="1493"/>
      <c r="P76" s="1493"/>
      <c r="Q76" s="1493"/>
      <c r="R76" s="1493"/>
      <c r="S76" s="1493"/>
      <c r="T76" s="1493"/>
      <c r="U76" s="1493"/>
      <c r="V76" s="1493"/>
    </row>
    <row r="77" spans="1:22" ht="15.75" customHeight="1">
      <c r="A77" s="1493"/>
      <c r="B77" s="1493"/>
      <c r="C77" s="1493"/>
      <c r="D77" s="1493"/>
      <c r="E77" s="1493"/>
      <c r="F77" s="1493"/>
      <c r="G77" s="1493"/>
      <c r="H77" s="1493"/>
      <c r="I77" s="1493"/>
      <c r="J77" s="1493"/>
      <c r="K77" s="1493"/>
      <c r="L77" s="1493"/>
      <c r="M77" s="1493"/>
      <c r="N77" s="1493"/>
      <c r="O77" s="1493"/>
      <c r="P77" s="1493"/>
      <c r="Q77" s="1493"/>
      <c r="R77" s="1493"/>
      <c r="S77" s="1493"/>
      <c r="T77" s="1493"/>
      <c r="U77" s="1493"/>
      <c r="V77" s="1493"/>
    </row>
    <row r="78" spans="1:22" ht="15.75" customHeight="1">
      <c r="A78" s="1493"/>
      <c r="B78" s="1493"/>
      <c r="C78" s="1493"/>
      <c r="D78" s="1493"/>
      <c r="E78" s="1493"/>
      <c r="F78" s="1493"/>
      <c r="G78" s="1493"/>
      <c r="H78" s="1493"/>
      <c r="I78" s="1493"/>
      <c r="J78" s="1493"/>
      <c r="K78" s="1493"/>
      <c r="L78" s="1493"/>
      <c r="M78" s="1493"/>
      <c r="N78" s="1493"/>
      <c r="O78" s="1493"/>
      <c r="P78" s="1493"/>
      <c r="Q78" s="1493"/>
      <c r="R78" s="1493"/>
      <c r="S78" s="1493"/>
      <c r="T78" s="1493"/>
      <c r="U78" s="1493"/>
      <c r="V78" s="1493"/>
    </row>
    <row r="79" spans="1:22" ht="15.75" customHeight="1">
      <c r="A79" s="1493"/>
      <c r="B79" s="1493"/>
      <c r="C79" s="1493"/>
      <c r="D79" s="1493"/>
      <c r="E79" s="1493"/>
      <c r="F79" s="1493"/>
      <c r="G79" s="1493"/>
      <c r="H79" s="1493"/>
      <c r="I79" s="1493"/>
      <c r="J79" s="1493"/>
      <c r="K79" s="1493"/>
      <c r="L79" s="1493"/>
      <c r="M79" s="1493"/>
      <c r="N79" s="1493"/>
      <c r="O79" s="1493"/>
      <c r="P79" s="1493"/>
      <c r="Q79" s="1493"/>
      <c r="R79" s="1493"/>
      <c r="S79" s="1493"/>
      <c r="T79" s="1493"/>
      <c r="U79" s="1493"/>
      <c r="V79" s="1493"/>
    </row>
    <row r="80" spans="1:22" ht="15.75" customHeight="1">
      <c r="A80" s="1493"/>
      <c r="B80" s="1493"/>
      <c r="C80" s="1493"/>
      <c r="D80" s="1493"/>
      <c r="E80" s="1493"/>
      <c r="F80" s="1493"/>
      <c r="G80" s="1493"/>
      <c r="H80" s="1493"/>
      <c r="I80" s="1493"/>
      <c r="J80" s="1493"/>
      <c r="K80" s="1493"/>
      <c r="L80" s="1493"/>
      <c r="M80" s="1493"/>
      <c r="N80" s="1493"/>
      <c r="O80" s="1493"/>
      <c r="P80" s="1493"/>
      <c r="Q80" s="1493"/>
      <c r="R80" s="1493"/>
      <c r="S80" s="1493"/>
      <c r="T80" s="1493"/>
      <c r="U80" s="1493"/>
      <c r="V80" s="1493"/>
    </row>
    <row r="81" spans="1:22" ht="15.75" customHeight="1">
      <c r="A81" s="1493"/>
      <c r="B81" s="1493"/>
      <c r="C81" s="1493"/>
      <c r="D81" s="1493"/>
      <c r="E81" s="1493"/>
      <c r="F81" s="1493"/>
      <c r="G81" s="1493"/>
      <c r="H81" s="1493"/>
      <c r="I81" s="1493"/>
      <c r="J81" s="1493"/>
      <c r="K81" s="1493"/>
      <c r="L81" s="1493"/>
      <c r="M81" s="1493"/>
      <c r="N81" s="1493"/>
      <c r="O81" s="1493"/>
      <c r="P81" s="1493"/>
      <c r="Q81" s="1493"/>
      <c r="R81" s="1493"/>
      <c r="S81" s="1493"/>
      <c r="T81" s="1493"/>
      <c r="U81" s="1493"/>
      <c r="V81" s="1493"/>
    </row>
    <row r="82" spans="1:22" ht="15.75" customHeight="1">
      <c r="A82" s="1493"/>
      <c r="B82" s="1493"/>
      <c r="C82" s="1493"/>
      <c r="D82" s="1493"/>
      <c r="E82" s="1493"/>
      <c r="F82" s="1493"/>
      <c r="G82" s="1493"/>
      <c r="H82" s="1493"/>
      <c r="I82" s="1493"/>
      <c r="J82" s="1493"/>
      <c r="K82" s="1493"/>
      <c r="L82" s="1493"/>
      <c r="M82" s="1493"/>
      <c r="N82" s="1493"/>
      <c r="O82" s="1493"/>
      <c r="P82" s="1493"/>
      <c r="Q82" s="1493"/>
      <c r="R82" s="1493"/>
      <c r="S82" s="1493"/>
      <c r="T82" s="1493"/>
      <c r="U82" s="1493"/>
      <c r="V82" s="1493"/>
    </row>
    <row r="83" spans="1:22" ht="15.75" customHeight="1">
      <c r="A83" s="1493"/>
      <c r="B83" s="1493"/>
      <c r="C83" s="1493"/>
      <c r="D83" s="1493"/>
      <c r="E83" s="1493"/>
      <c r="F83" s="1493"/>
      <c r="G83" s="1493"/>
      <c r="H83" s="1493"/>
      <c r="I83" s="1493"/>
      <c r="J83" s="1493"/>
      <c r="K83" s="1493"/>
      <c r="L83" s="1493"/>
      <c r="M83" s="1493"/>
      <c r="N83" s="1493"/>
      <c r="O83" s="1493"/>
      <c r="P83" s="1493"/>
      <c r="Q83" s="1493"/>
      <c r="R83" s="1493"/>
      <c r="S83" s="1493"/>
      <c r="T83" s="1493"/>
      <c r="U83" s="1493"/>
      <c r="V83" s="1493"/>
    </row>
    <row r="84" spans="1:22" ht="15.75" customHeight="1">
      <c r="A84" s="1493"/>
      <c r="B84" s="1493"/>
      <c r="C84" s="1493"/>
      <c r="D84" s="1493"/>
      <c r="E84" s="1493"/>
      <c r="F84" s="1493"/>
      <c r="G84" s="1493"/>
      <c r="H84" s="1493"/>
      <c r="I84" s="1493"/>
      <c r="J84" s="1493"/>
      <c r="K84" s="1493"/>
      <c r="L84" s="1493"/>
      <c r="M84" s="1493"/>
      <c r="N84" s="1493"/>
      <c r="O84" s="1493"/>
      <c r="P84" s="1493"/>
      <c r="Q84" s="1493"/>
      <c r="R84" s="1493"/>
      <c r="S84" s="1493"/>
      <c r="T84" s="1493"/>
      <c r="U84" s="1493"/>
      <c r="V84" s="1493"/>
    </row>
    <row r="85" spans="1:22" ht="15.75" customHeight="1">
      <c r="A85" s="1493"/>
      <c r="B85" s="1493"/>
      <c r="C85" s="1493"/>
      <c r="D85" s="1493"/>
      <c r="E85" s="1493"/>
      <c r="F85" s="1493"/>
      <c r="G85" s="1493"/>
      <c r="H85" s="1493"/>
      <c r="I85" s="1493"/>
      <c r="J85" s="1493"/>
      <c r="K85" s="1493"/>
      <c r="L85" s="1493"/>
      <c r="M85" s="1493"/>
      <c r="N85" s="1493"/>
      <c r="O85" s="1493"/>
      <c r="P85" s="1493"/>
      <c r="Q85" s="1493"/>
      <c r="R85" s="1493"/>
      <c r="S85" s="1493"/>
      <c r="T85" s="1493"/>
      <c r="U85" s="1493"/>
      <c r="V85" s="1493"/>
    </row>
    <row r="86" spans="1:22" ht="15.75" customHeight="1">
      <c r="A86" s="1493"/>
      <c r="B86" s="1493"/>
      <c r="C86" s="1493"/>
      <c r="D86" s="1493"/>
      <c r="E86" s="1493"/>
      <c r="F86" s="1493"/>
      <c r="G86" s="1493"/>
      <c r="H86" s="1493"/>
      <c r="I86" s="1493"/>
      <c r="J86" s="1493"/>
      <c r="K86" s="1493"/>
      <c r="L86" s="1493"/>
      <c r="M86" s="1493"/>
      <c r="N86" s="1493"/>
      <c r="O86" s="1493"/>
      <c r="P86" s="1493"/>
      <c r="Q86" s="1493"/>
      <c r="R86" s="1493"/>
      <c r="S86" s="1493"/>
      <c r="T86" s="1493"/>
      <c r="U86" s="1493"/>
      <c r="V86" s="1493"/>
    </row>
    <row r="87" spans="1:22" ht="15.75" customHeight="1">
      <c r="A87" s="1493"/>
      <c r="B87" s="1493"/>
      <c r="C87" s="1493"/>
      <c r="D87" s="1493"/>
      <c r="E87" s="1493"/>
      <c r="F87" s="1493"/>
      <c r="G87" s="1493"/>
      <c r="H87" s="1493"/>
      <c r="I87" s="1493"/>
      <c r="J87" s="1493"/>
      <c r="K87" s="1493"/>
      <c r="L87" s="1493"/>
      <c r="M87" s="1493"/>
      <c r="N87" s="1493"/>
      <c r="O87" s="1493"/>
      <c r="P87" s="1493"/>
      <c r="Q87" s="1493"/>
      <c r="R87" s="1493"/>
      <c r="S87" s="1493"/>
      <c r="T87" s="1493"/>
      <c r="U87" s="1493"/>
      <c r="V87" s="1493"/>
    </row>
    <row r="88" spans="1:22" ht="15.75" customHeight="1">
      <c r="A88" s="1493"/>
      <c r="B88" s="1493"/>
      <c r="C88" s="1493"/>
      <c r="D88" s="1493"/>
      <c r="E88" s="1493"/>
      <c r="F88" s="1493"/>
      <c r="G88" s="1493"/>
      <c r="H88" s="1493"/>
      <c r="I88" s="1493"/>
      <c r="J88" s="1493"/>
      <c r="K88" s="1493"/>
      <c r="L88" s="1493"/>
      <c r="M88" s="1493"/>
      <c r="N88" s="1493"/>
      <c r="O88" s="1493"/>
      <c r="P88" s="1493"/>
      <c r="Q88" s="1493"/>
      <c r="R88" s="1493"/>
      <c r="S88" s="1493"/>
      <c r="T88" s="1493"/>
      <c r="U88" s="1493"/>
      <c r="V88" s="1493"/>
    </row>
    <row r="89" spans="1:22" ht="15.75" customHeight="1">
      <c r="A89" s="1493"/>
      <c r="B89" s="1493"/>
      <c r="C89" s="1493"/>
      <c r="D89" s="1493"/>
      <c r="E89" s="1493"/>
      <c r="F89" s="1493"/>
      <c r="G89" s="1493"/>
      <c r="H89" s="1493"/>
      <c r="I89" s="1493"/>
      <c r="J89" s="1493"/>
      <c r="K89" s="1493"/>
      <c r="L89" s="1493"/>
      <c r="M89" s="1493"/>
      <c r="N89" s="1493"/>
      <c r="O89" s="1493"/>
      <c r="P89" s="1493"/>
      <c r="Q89" s="1493"/>
      <c r="R89" s="1493"/>
      <c r="S89" s="1493"/>
      <c r="T89" s="1493"/>
      <c r="U89" s="1493"/>
      <c r="V89" s="1493"/>
    </row>
    <row r="90" spans="1:22" ht="15.75" customHeight="1">
      <c r="A90" s="1493"/>
      <c r="B90" s="1493"/>
      <c r="C90" s="1493"/>
      <c r="D90" s="1493"/>
      <c r="E90" s="1493"/>
      <c r="F90" s="1493"/>
      <c r="G90" s="1493"/>
      <c r="H90" s="1493"/>
      <c r="I90" s="1493"/>
      <c r="J90" s="1493"/>
      <c r="K90" s="1493"/>
      <c r="L90" s="1493"/>
      <c r="M90" s="1493"/>
      <c r="N90" s="1493"/>
      <c r="O90" s="1493"/>
      <c r="P90" s="1493"/>
      <c r="Q90" s="1493"/>
      <c r="R90" s="1493"/>
      <c r="S90" s="1493"/>
      <c r="T90" s="1493"/>
      <c r="U90" s="1493"/>
      <c r="V90" s="1493"/>
    </row>
    <row r="91" spans="1:22" ht="15.75" customHeight="1">
      <c r="A91" s="1493"/>
      <c r="B91" s="1493"/>
      <c r="C91" s="1493"/>
      <c r="D91" s="1493"/>
      <c r="E91" s="1493"/>
      <c r="F91" s="1493"/>
      <c r="G91" s="1493"/>
      <c r="H91" s="1493"/>
      <c r="I91" s="1493"/>
      <c r="J91" s="1493"/>
      <c r="K91" s="1493"/>
      <c r="L91" s="1493"/>
      <c r="M91" s="1493"/>
      <c r="N91" s="1493"/>
      <c r="O91" s="1493"/>
      <c r="P91" s="1493"/>
      <c r="Q91" s="1493"/>
      <c r="R91" s="1493"/>
      <c r="S91" s="1493"/>
      <c r="T91" s="1493"/>
      <c r="U91" s="1493"/>
      <c r="V91" s="1493"/>
    </row>
    <row r="92" spans="1:22" ht="15.75" customHeight="1">
      <c r="A92" s="1493"/>
      <c r="B92" s="1493"/>
      <c r="C92" s="1493"/>
      <c r="D92" s="1493"/>
      <c r="E92" s="1493"/>
      <c r="F92" s="1493"/>
      <c r="G92" s="1493"/>
      <c r="H92" s="1493"/>
      <c r="I92" s="1493"/>
      <c r="J92" s="1493"/>
      <c r="K92" s="1493"/>
      <c r="L92" s="1493"/>
      <c r="M92" s="1493"/>
      <c r="N92" s="1493"/>
      <c r="O92" s="1493"/>
      <c r="P92" s="1493"/>
      <c r="Q92" s="1493"/>
      <c r="R92" s="1493"/>
      <c r="S92" s="1493"/>
      <c r="T92" s="1493"/>
      <c r="U92" s="1493"/>
      <c r="V92" s="1493"/>
    </row>
    <row r="93" spans="1:22" ht="15.75" customHeight="1">
      <c r="A93" s="1493"/>
      <c r="B93" s="1493"/>
      <c r="C93" s="1493"/>
      <c r="D93" s="1493"/>
      <c r="E93" s="1493"/>
      <c r="F93" s="1493"/>
      <c r="G93" s="1493"/>
      <c r="H93" s="1493"/>
      <c r="I93" s="1493"/>
      <c r="J93" s="1493"/>
      <c r="K93" s="1493"/>
      <c r="L93" s="1493"/>
      <c r="M93" s="1493"/>
      <c r="N93" s="1493"/>
      <c r="O93" s="1493"/>
      <c r="P93" s="1493"/>
      <c r="Q93" s="1493"/>
      <c r="R93" s="1493"/>
      <c r="S93" s="1493"/>
      <c r="T93" s="1493"/>
      <c r="U93" s="1493"/>
      <c r="V93" s="1493"/>
    </row>
    <row r="94" spans="1:22" ht="15.75" customHeight="1">
      <c r="A94" s="1493"/>
      <c r="B94" s="1493"/>
      <c r="C94" s="1493"/>
      <c r="D94" s="1493"/>
      <c r="E94" s="1493"/>
      <c r="F94" s="1493"/>
      <c r="G94" s="1493"/>
      <c r="H94" s="1493"/>
      <c r="I94" s="1493"/>
      <c r="J94" s="1493"/>
      <c r="K94" s="1493"/>
      <c r="L94" s="1493"/>
      <c r="M94" s="1493"/>
      <c r="N94" s="1493"/>
      <c r="O94" s="1493"/>
      <c r="P94" s="1493"/>
      <c r="Q94" s="1493"/>
      <c r="R94" s="1493"/>
      <c r="S94" s="1493"/>
      <c r="T94" s="1493"/>
      <c r="U94" s="1493"/>
      <c r="V94" s="1493"/>
    </row>
    <row r="95" spans="1:22" ht="15.75" customHeight="1">
      <c r="A95" s="1493"/>
      <c r="B95" s="1493"/>
      <c r="C95" s="1493"/>
      <c r="D95" s="1493"/>
      <c r="E95" s="1493"/>
      <c r="F95" s="1493"/>
      <c r="G95" s="1493"/>
      <c r="H95" s="1493"/>
      <c r="I95" s="1493"/>
      <c r="J95" s="1493"/>
      <c r="K95" s="1493"/>
      <c r="L95" s="1493"/>
      <c r="M95" s="1493"/>
      <c r="N95" s="1493"/>
      <c r="O95" s="1493"/>
      <c r="P95" s="1493"/>
      <c r="Q95" s="1493"/>
      <c r="R95" s="1493"/>
      <c r="S95" s="1493"/>
      <c r="T95" s="1493"/>
      <c r="U95" s="1493"/>
      <c r="V95" s="1493"/>
    </row>
    <row r="96" spans="1:22" ht="15.75" customHeight="1">
      <c r="A96" s="1493"/>
      <c r="B96" s="1493"/>
      <c r="C96" s="1493"/>
      <c r="D96" s="1493"/>
      <c r="E96" s="1493"/>
      <c r="F96" s="1493"/>
      <c r="G96" s="1493"/>
      <c r="H96" s="1493"/>
      <c r="I96" s="1493"/>
      <c r="J96" s="1493"/>
      <c r="K96" s="1493"/>
      <c r="L96" s="1493"/>
      <c r="M96" s="1493"/>
      <c r="N96" s="1493"/>
      <c r="O96" s="1493"/>
      <c r="P96" s="1493"/>
      <c r="Q96" s="1493"/>
      <c r="R96" s="1493"/>
      <c r="S96" s="1493"/>
      <c r="T96" s="1493"/>
      <c r="U96" s="1493"/>
      <c r="V96" s="1493"/>
    </row>
    <row r="97" spans="1:22" ht="15.75" customHeight="1">
      <c r="A97" s="1493"/>
      <c r="B97" s="1493"/>
      <c r="C97" s="1493"/>
      <c r="D97" s="1493"/>
      <c r="E97" s="1493"/>
      <c r="F97" s="1493"/>
      <c r="G97" s="1493"/>
      <c r="H97" s="1493"/>
      <c r="I97" s="1493"/>
      <c r="J97" s="1493"/>
      <c r="K97" s="1493"/>
      <c r="L97" s="1493"/>
      <c r="M97" s="1493"/>
      <c r="N97" s="1493"/>
      <c r="O97" s="1493"/>
      <c r="P97" s="1493"/>
      <c r="Q97" s="1493"/>
      <c r="R97" s="1493"/>
      <c r="S97" s="1493"/>
      <c r="T97" s="1493"/>
      <c r="U97" s="1493"/>
      <c r="V97" s="1493"/>
    </row>
    <row r="98" spans="1:22" ht="15.75" customHeight="1">
      <c r="A98" s="1493"/>
      <c r="B98" s="1493"/>
      <c r="C98" s="1493"/>
      <c r="D98" s="1493"/>
      <c r="E98" s="1493"/>
      <c r="F98" s="1493"/>
      <c r="G98" s="1493"/>
      <c r="H98" s="1493"/>
      <c r="I98" s="1493"/>
      <c r="J98" s="1493"/>
      <c r="K98" s="1493"/>
      <c r="L98" s="1493"/>
      <c r="M98" s="1493"/>
      <c r="N98" s="1493"/>
      <c r="O98" s="1493"/>
      <c r="P98" s="1493"/>
      <c r="Q98" s="1493"/>
      <c r="R98" s="1493"/>
      <c r="S98" s="1493"/>
      <c r="T98" s="1493"/>
      <c r="U98" s="1493"/>
      <c r="V98" s="1493"/>
    </row>
    <row r="99" spans="1:22" ht="15.75" customHeight="1">
      <c r="A99" s="1493"/>
      <c r="B99" s="1493"/>
      <c r="C99" s="1493"/>
      <c r="D99" s="1493"/>
      <c r="E99" s="1493"/>
      <c r="F99" s="1493"/>
      <c r="G99" s="1493"/>
      <c r="H99" s="1493"/>
      <c r="I99" s="1493"/>
      <c r="J99" s="1493"/>
      <c r="K99" s="1493"/>
      <c r="L99" s="1493"/>
      <c r="M99" s="1493"/>
      <c r="N99" s="1493"/>
      <c r="O99" s="1493"/>
      <c r="P99" s="1493"/>
      <c r="Q99" s="1493"/>
      <c r="R99" s="1493"/>
      <c r="S99" s="1493"/>
      <c r="T99" s="1493"/>
      <c r="U99" s="1493"/>
      <c r="V99" s="1493"/>
    </row>
    <row r="100" spans="1:22" ht="15.75" customHeight="1">
      <c r="A100" s="1493"/>
      <c r="B100" s="1493"/>
      <c r="C100" s="1493"/>
      <c r="D100" s="1493"/>
      <c r="E100" s="1493"/>
      <c r="F100" s="1493"/>
      <c r="G100" s="1493"/>
      <c r="H100" s="1493"/>
      <c r="I100" s="1493"/>
      <c r="J100" s="1493"/>
      <c r="K100" s="1493"/>
      <c r="L100" s="1493"/>
      <c r="M100" s="1493"/>
      <c r="N100" s="1493"/>
      <c r="O100" s="1493"/>
      <c r="P100" s="1493"/>
      <c r="Q100" s="1493"/>
      <c r="R100" s="1493"/>
      <c r="S100" s="1493"/>
      <c r="T100" s="1493"/>
      <c r="U100" s="1493"/>
      <c r="V100" s="1493"/>
    </row>
    <row r="101" spans="1:22" ht="15.75" customHeight="1">
      <c r="A101" s="1493"/>
      <c r="B101" s="1493"/>
      <c r="C101" s="1493"/>
      <c r="D101" s="1493"/>
      <c r="E101" s="1493"/>
      <c r="F101" s="1493"/>
      <c r="G101" s="1493"/>
      <c r="H101" s="1493"/>
      <c r="I101" s="1493"/>
      <c r="J101" s="1493"/>
      <c r="K101" s="1493"/>
      <c r="L101" s="1493"/>
      <c r="M101" s="1493"/>
      <c r="N101" s="1493"/>
      <c r="O101" s="1493"/>
      <c r="P101" s="1493"/>
      <c r="Q101" s="1493"/>
      <c r="R101" s="1493"/>
      <c r="S101" s="1493"/>
      <c r="T101" s="1493"/>
      <c r="U101" s="1493"/>
      <c r="V101" s="1493"/>
    </row>
    <row r="102" spans="1:22" ht="15.75" customHeight="1">
      <c r="A102" s="1493"/>
      <c r="B102" s="1493"/>
      <c r="C102" s="1493"/>
      <c r="D102" s="1493"/>
      <c r="E102" s="1493"/>
      <c r="F102" s="1493"/>
      <c r="G102" s="1493"/>
      <c r="H102" s="1493"/>
      <c r="I102" s="1493"/>
      <c r="J102" s="1493"/>
      <c r="K102" s="1493"/>
      <c r="L102" s="1493"/>
      <c r="M102" s="1493"/>
      <c r="N102" s="1493"/>
      <c r="O102" s="1493"/>
      <c r="P102" s="1493"/>
      <c r="Q102" s="1493"/>
      <c r="R102" s="1493"/>
      <c r="S102" s="1493"/>
      <c r="T102" s="1493"/>
      <c r="U102" s="1493"/>
      <c r="V102" s="1493"/>
    </row>
    <row r="103" spans="1:22" ht="15.75" customHeight="1">
      <c r="A103" s="1493"/>
      <c r="B103" s="1493"/>
      <c r="C103" s="1493"/>
      <c r="D103" s="1493"/>
      <c r="E103" s="1493"/>
      <c r="F103" s="1493"/>
      <c r="G103" s="1493"/>
      <c r="H103" s="1493"/>
      <c r="I103" s="1493"/>
      <c r="J103" s="1493"/>
      <c r="K103" s="1493"/>
      <c r="L103" s="1493"/>
      <c r="M103" s="1493"/>
      <c r="N103" s="1493"/>
      <c r="O103" s="1493"/>
      <c r="P103" s="1493"/>
      <c r="Q103" s="1493"/>
      <c r="R103" s="1493"/>
      <c r="S103" s="1493"/>
      <c r="T103" s="1493"/>
      <c r="U103" s="1493"/>
      <c r="V103" s="1493"/>
    </row>
    <row r="104" spans="1:22" ht="15.75" customHeight="1">
      <c r="A104" s="1493"/>
      <c r="B104" s="1493"/>
      <c r="C104" s="1493"/>
      <c r="D104" s="1493"/>
      <c r="E104" s="1493"/>
      <c r="F104" s="1493"/>
      <c r="G104" s="1493"/>
      <c r="H104" s="1493"/>
      <c r="I104" s="1493"/>
      <c r="J104" s="1493"/>
      <c r="K104" s="1493"/>
      <c r="L104" s="1493"/>
      <c r="M104" s="1493"/>
      <c r="N104" s="1493"/>
      <c r="O104" s="1493"/>
      <c r="P104" s="1493"/>
      <c r="Q104" s="1493"/>
      <c r="R104" s="1493"/>
      <c r="S104" s="1493"/>
      <c r="T104" s="1493"/>
      <c r="U104" s="1493"/>
      <c r="V104" s="1493"/>
    </row>
    <row r="105" spans="1:22" ht="15.75" customHeight="1">
      <c r="A105" s="1493"/>
      <c r="B105" s="1493"/>
      <c r="C105" s="1493"/>
      <c r="D105" s="1493"/>
      <c r="E105" s="1493"/>
      <c r="F105" s="1493"/>
      <c r="G105" s="1493"/>
      <c r="H105" s="1493"/>
      <c r="I105" s="1493"/>
      <c r="J105" s="1493"/>
      <c r="K105" s="1493"/>
      <c r="L105" s="1493"/>
      <c r="M105" s="1493"/>
      <c r="N105" s="1493"/>
      <c r="O105" s="1493"/>
      <c r="P105" s="1493"/>
      <c r="Q105" s="1493"/>
      <c r="R105" s="1493"/>
      <c r="S105" s="1493"/>
      <c r="T105" s="1493"/>
      <c r="U105" s="1493"/>
      <c r="V105" s="1493"/>
    </row>
    <row r="106" spans="1:22" ht="15.75" customHeight="1">
      <c r="A106" s="1493"/>
      <c r="B106" s="1493"/>
      <c r="C106" s="1493"/>
      <c r="D106" s="1493"/>
      <c r="E106" s="1493"/>
      <c r="F106" s="1493"/>
      <c r="G106" s="1493"/>
      <c r="H106" s="1493"/>
      <c r="I106" s="1493"/>
      <c r="J106" s="1493"/>
      <c r="K106" s="1493"/>
      <c r="L106" s="1493"/>
      <c r="M106" s="1493"/>
      <c r="N106" s="1493"/>
      <c r="O106" s="1493"/>
      <c r="P106" s="1493"/>
      <c r="Q106" s="1493"/>
      <c r="R106" s="1493"/>
      <c r="S106" s="1493"/>
      <c r="T106" s="1493"/>
      <c r="U106" s="1493"/>
      <c r="V106" s="1493"/>
    </row>
    <row r="107" spans="1:22" ht="15.75" customHeight="1">
      <c r="A107" s="1493"/>
      <c r="B107" s="1493"/>
      <c r="C107" s="1493"/>
      <c r="D107" s="1493"/>
      <c r="E107" s="1493"/>
      <c r="F107" s="1493"/>
      <c r="G107" s="1493"/>
      <c r="H107" s="1493"/>
      <c r="I107" s="1493"/>
      <c r="J107" s="1493"/>
      <c r="K107" s="1493"/>
      <c r="L107" s="1493"/>
      <c r="M107" s="1493"/>
      <c r="N107" s="1493"/>
      <c r="O107" s="1493"/>
      <c r="P107" s="1493"/>
      <c r="Q107" s="1493"/>
      <c r="R107" s="1493"/>
      <c r="S107" s="1493"/>
      <c r="T107" s="1493"/>
      <c r="U107" s="1493"/>
      <c r="V107" s="1493"/>
    </row>
    <row r="108" spans="1:22" ht="15.75" customHeight="1">
      <c r="A108" s="1493"/>
      <c r="B108" s="1493"/>
      <c r="C108" s="1493"/>
      <c r="D108" s="1493"/>
      <c r="E108" s="1493"/>
      <c r="F108" s="1493"/>
      <c r="G108" s="1493"/>
      <c r="H108" s="1493"/>
      <c r="I108" s="1493"/>
      <c r="J108" s="1493"/>
      <c r="K108" s="1493"/>
      <c r="L108" s="1493"/>
      <c r="M108" s="1493"/>
      <c r="N108" s="1493"/>
      <c r="O108" s="1493"/>
      <c r="P108" s="1493"/>
      <c r="Q108" s="1493"/>
      <c r="R108" s="1493"/>
      <c r="S108" s="1493"/>
      <c r="T108" s="1493"/>
      <c r="U108" s="1493"/>
      <c r="V108" s="1493"/>
    </row>
    <row r="109" spans="1:22" ht="15.75" customHeight="1">
      <c r="A109" s="1493"/>
      <c r="B109" s="1493"/>
      <c r="C109" s="1493"/>
      <c r="D109" s="1493"/>
      <c r="E109" s="1493"/>
      <c r="F109" s="1493"/>
      <c r="G109" s="1493"/>
      <c r="H109" s="1493"/>
      <c r="I109" s="1493"/>
      <c r="J109" s="1493"/>
      <c r="K109" s="1493"/>
      <c r="L109" s="1493"/>
      <c r="M109" s="1493"/>
      <c r="N109" s="1493"/>
      <c r="O109" s="1493"/>
      <c r="P109" s="1493"/>
      <c r="Q109" s="1493"/>
      <c r="R109" s="1493"/>
      <c r="S109" s="1493"/>
      <c r="T109" s="1493"/>
      <c r="U109" s="1493"/>
      <c r="V109" s="1493"/>
    </row>
    <row r="110" spans="1:22" ht="15.75" customHeight="1">
      <c r="A110" s="1493"/>
      <c r="B110" s="1493"/>
      <c r="C110" s="1493"/>
      <c r="D110" s="1493"/>
      <c r="E110" s="1493"/>
      <c r="F110" s="1493"/>
      <c r="G110" s="1493"/>
      <c r="H110" s="1493"/>
      <c r="I110" s="1493"/>
      <c r="J110" s="1493"/>
      <c r="K110" s="1493"/>
      <c r="L110" s="1493"/>
      <c r="M110" s="1493"/>
      <c r="N110" s="1493"/>
      <c r="O110" s="1493"/>
      <c r="P110" s="1493"/>
      <c r="Q110" s="1493"/>
      <c r="R110" s="1493"/>
      <c r="S110" s="1493"/>
      <c r="T110" s="1493"/>
      <c r="U110" s="1493"/>
      <c r="V110" s="1493"/>
    </row>
    <row r="111" spans="1:22" ht="15.75" customHeight="1">
      <c r="A111" s="1493"/>
      <c r="B111" s="1493"/>
      <c r="C111" s="1493"/>
      <c r="D111" s="1493"/>
      <c r="E111" s="1493"/>
      <c r="F111" s="1493"/>
      <c r="G111" s="1493"/>
      <c r="H111" s="1493"/>
      <c r="I111" s="1493"/>
      <c r="J111" s="1493"/>
      <c r="K111" s="1493"/>
      <c r="L111" s="1493"/>
      <c r="M111" s="1493"/>
      <c r="N111" s="1493"/>
      <c r="O111" s="1493"/>
      <c r="P111" s="1493"/>
      <c r="Q111" s="1493"/>
      <c r="R111" s="1493"/>
      <c r="S111" s="1493"/>
      <c r="T111" s="1493"/>
      <c r="U111" s="1493"/>
      <c r="V111" s="1493"/>
    </row>
    <row r="112" spans="1:22" ht="15.75" customHeight="1">
      <c r="A112" s="1493"/>
      <c r="B112" s="1493"/>
      <c r="C112" s="1493"/>
      <c r="D112" s="1493"/>
      <c r="E112" s="1493"/>
      <c r="F112" s="1493"/>
      <c r="G112" s="1493"/>
      <c r="H112" s="1493"/>
      <c r="I112" s="1493"/>
      <c r="J112" s="1493"/>
      <c r="K112" s="1493"/>
      <c r="L112" s="1493"/>
      <c r="M112" s="1493"/>
      <c r="N112" s="1493"/>
      <c r="O112" s="1493"/>
      <c r="P112" s="1493"/>
      <c r="Q112" s="1493"/>
      <c r="R112" s="1493"/>
      <c r="S112" s="1493"/>
      <c r="T112" s="1493"/>
      <c r="U112" s="1493"/>
      <c r="V112" s="1493"/>
    </row>
    <row r="113" spans="1:22" ht="15.75" customHeight="1">
      <c r="A113" s="1493"/>
      <c r="B113" s="1493"/>
      <c r="C113" s="1493"/>
      <c r="D113" s="1493"/>
      <c r="E113" s="1493"/>
      <c r="F113" s="1493"/>
      <c r="G113" s="1493"/>
      <c r="H113" s="1493"/>
      <c r="I113" s="1493"/>
      <c r="J113" s="1493"/>
      <c r="K113" s="1493"/>
      <c r="L113" s="1493"/>
      <c r="M113" s="1493"/>
      <c r="N113" s="1493"/>
      <c r="O113" s="1493"/>
      <c r="P113" s="1493"/>
      <c r="Q113" s="1493"/>
      <c r="R113" s="1493"/>
      <c r="S113" s="1493"/>
      <c r="T113" s="1493"/>
      <c r="U113" s="1493"/>
      <c r="V113" s="1493"/>
    </row>
    <row r="114" spans="1:22" ht="15.75" customHeight="1">
      <c r="A114" s="1493"/>
      <c r="B114" s="1493"/>
      <c r="C114" s="1493"/>
      <c r="D114" s="1493"/>
      <c r="E114" s="1493"/>
      <c r="F114" s="1493"/>
      <c r="G114" s="1493"/>
      <c r="H114" s="1493"/>
      <c r="I114" s="1493"/>
      <c r="J114" s="1493"/>
      <c r="K114" s="1493"/>
      <c r="L114" s="1493"/>
      <c r="M114" s="1493"/>
      <c r="N114" s="1493"/>
      <c r="O114" s="1493"/>
      <c r="P114" s="1493"/>
      <c r="Q114" s="1493"/>
      <c r="R114" s="1493"/>
      <c r="S114" s="1493"/>
      <c r="T114" s="1493"/>
      <c r="U114" s="1493"/>
      <c r="V114" s="1493"/>
    </row>
    <row r="115" spans="1:22" ht="15.75" customHeight="1">
      <c r="A115" s="1493"/>
      <c r="B115" s="1493"/>
      <c r="C115" s="1493"/>
      <c r="D115" s="1493"/>
      <c r="E115" s="1493"/>
      <c r="F115" s="1493"/>
      <c r="G115" s="1493"/>
      <c r="H115" s="1493"/>
      <c r="I115" s="1493"/>
      <c r="J115" s="1493"/>
      <c r="K115" s="1493"/>
      <c r="L115" s="1493"/>
      <c r="M115" s="1493"/>
      <c r="N115" s="1493"/>
      <c r="O115" s="1493"/>
      <c r="P115" s="1493"/>
      <c r="Q115" s="1493"/>
      <c r="R115" s="1493"/>
      <c r="S115" s="1493"/>
      <c r="T115" s="1493"/>
      <c r="U115" s="1493"/>
      <c r="V115" s="1493"/>
    </row>
    <row r="116" spans="1:22" ht="15.75" customHeight="1">
      <c r="A116" s="1493"/>
      <c r="B116" s="1493"/>
      <c r="C116" s="1493"/>
      <c r="D116" s="1493"/>
      <c r="E116" s="1493"/>
      <c r="F116" s="1493"/>
      <c r="G116" s="1493"/>
      <c r="H116" s="1493"/>
      <c r="I116" s="1493"/>
      <c r="J116" s="1493"/>
      <c r="K116" s="1493"/>
      <c r="L116" s="1493"/>
      <c r="M116" s="1493"/>
      <c r="N116" s="1493"/>
      <c r="O116" s="1493"/>
      <c r="P116" s="1493"/>
      <c r="Q116" s="1493"/>
      <c r="R116" s="1493"/>
      <c r="S116" s="1493"/>
      <c r="T116" s="1493"/>
      <c r="U116" s="1493"/>
      <c r="V116" s="1493"/>
    </row>
    <row r="117" spans="1:22" ht="15.75" customHeight="1">
      <c r="A117" s="1493"/>
      <c r="B117" s="1493"/>
      <c r="C117" s="1493"/>
      <c r="D117" s="1493"/>
      <c r="E117" s="1493"/>
      <c r="F117" s="1493"/>
      <c r="G117" s="1493"/>
      <c r="H117" s="1493"/>
      <c r="I117" s="1493"/>
      <c r="J117" s="1493"/>
      <c r="K117" s="1493"/>
      <c r="L117" s="1493"/>
      <c r="M117" s="1493"/>
      <c r="N117" s="1493"/>
      <c r="O117" s="1493"/>
      <c r="P117" s="1493"/>
      <c r="Q117" s="1493"/>
      <c r="R117" s="1493"/>
      <c r="S117" s="1493"/>
      <c r="T117" s="1493"/>
      <c r="U117" s="1493"/>
      <c r="V117" s="1493"/>
    </row>
    <row r="118" spans="1:22" ht="15.75" customHeight="1">
      <c r="A118" s="1493"/>
      <c r="B118" s="1493"/>
      <c r="C118" s="1493"/>
      <c r="D118" s="1493"/>
      <c r="E118" s="1493"/>
      <c r="F118" s="1493"/>
      <c r="G118" s="1493"/>
      <c r="H118" s="1493"/>
      <c r="I118" s="1493"/>
      <c r="J118" s="1493"/>
      <c r="K118" s="1493"/>
      <c r="L118" s="1493"/>
      <c r="M118" s="1493"/>
      <c r="N118" s="1493"/>
      <c r="O118" s="1493"/>
      <c r="P118" s="1493"/>
      <c r="Q118" s="1493"/>
      <c r="R118" s="1493"/>
      <c r="S118" s="1493"/>
      <c r="T118" s="1493"/>
      <c r="U118" s="1493"/>
      <c r="V118" s="1493"/>
    </row>
    <row r="119" spans="1:22" ht="15.75" customHeight="1">
      <c r="A119" s="1493"/>
      <c r="B119" s="1493"/>
      <c r="C119" s="1493"/>
      <c r="D119" s="1493"/>
      <c r="E119" s="1493"/>
      <c r="F119" s="1493"/>
      <c r="G119" s="1493"/>
      <c r="H119" s="1493"/>
      <c r="I119" s="1493"/>
      <c r="J119" s="1493"/>
      <c r="K119" s="1493"/>
      <c r="L119" s="1493"/>
      <c r="M119" s="1493"/>
      <c r="N119" s="1493"/>
      <c r="O119" s="1493"/>
      <c r="P119" s="1493"/>
      <c r="Q119" s="1493"/>
      <c r="R119" s="1493"/>
      <c r="S119" s="1493"/>
      <c r="T119" s="1493"/>
      <c r="U119" s="1493"/>
      <c r="V119" s="1493"/>
    </row>
    <row r="120" spans="1:22" ht="15.75" customHeight="1">
      <c r="A120" s="1493"/>
      <c r="B120" s="1493"/>
      <c r="C120" s="1493"/>
      <c r="D120" s="1493"/>
      <c r="E120" s="1493"/>
      <c r="F120" s="1493"/>
      <c r="G120" s="1493"/>
      <c r="H120" s="1493"/>
      <c r="I120" s="1493"/>
      <c r="J120" s="1493"/>
      <c r="K120" s="1493"/>
      <c r="L120" s="1493"/>
      <c r="M120" s="1493"/>
      <c r="N120" s="1493"/>
      <c r="O120" s="1493"/>
      <c r="P120" s="1493"/>
      <c r="Q120" s="1493"/>
      <c r="R120" s="1493"/>
      <c r="S120" s="1493"/>
      <c r="T120" s="1493"/>
      <c r="U120" s="1493"/>
      <c r="V120" s="1493"/>
    </row>
    <row r="121" spans="1:22" ht="15.75" customHeight="1">
      <c r="A121" s="1493"/>
      <c r="B121" s="1493"/>
      <c r="C121" s="1493"/>
      <c r="D121" s="1493"/>
      <c r="E121" s="1493"/>
      <c r="F121" s="1493"/>
      <c r="G121" s="1493"/>
      <c r="H121" s="1493"/>
      <c r="I121" s="1493"/>
      <c r="J121" s="1493"/>
      <c r="K121" s="1493"/>
      <c r="L121" s="1493"/>
      <c r="M121" s="1493"/>
      <c r="N121" s="1493"/>
      <c r="O121" s="1493"/>
      <c r="P121" s="1493"/>
      <c r="Q121" s="1493"/>
      <c r="R121" s="1493"/>
      <c r="S121" s="1493"/>
      <c r="T121" s="1493"/>
      <c r="U121" s="1493"/>
      <c r="V121" s="1493"/>
    </row>
    <row r="122" spans="1:22" ht="15.75" customHeight="1">
      <c r="A122" s="1493"/>
      <c r="B122" s="1493"/>
      <c r="C122" s="1493"/>
      <c r="D122" s="1493"/>
      <c r="E122" s="1493"/>
      <c r="F122" s="1493"/>
      <c r="G122" s="1493"/>
      <c r="H122" s="1493"/>
      <c r="I122" s="1493"/>
      <c r="J122" s="1493"/>
      <c r="K122" s="1493"/>
      <c r="L122" s="1493"/>
      <c r="M122" s="1493"/>
      <c r="N122" s="1493"/>
      <c r="O122" s="1493"/>
      <c r="P122" s="1493"/>
      <c r="Q122" s="1493"/>
      <c r="R122" s="1493"/>
      <c r="S122" s="1493"/>
      <c r="T122" s="1493"/>
      <c r="U122" s="1493"/>
      <c r="V122" s="1493"/>
    </row>
    <row r="123" spans="1:22" ht="15.75" customHeight="1">
      <c r="A123" s="1493"/>
      <c r="B123" s="1493"/>
      <c r="C123" s="1493"/>
      <c r="D123" s="1493"/>
      <c r="E123" s="1493"/>
      <c r="F123" s="1493"/>
      <c r="G123" s="1493"/>
      <c r="H123" s="1493"/>
      <c r="I123" s="1493"/>
      <c r="J123" s="1493"/>
      <c r="K123" s="1493"/>
      <c r="L123" s="1493"/>
      <c r="M123" s="1493"/>
      <c r="N123" s="1493"/>
      <c r="O123" s="1493"/>
      <c r="P123" s="1493"/>
      <c r="Q123" s="1493"/>
      <c r="R123" s="1493"/>
      <c r="S123" s="1493"/>
      <c r="T123" s="1493"/>
      <c r="U123" s="1493"/>
      <c r="V123" s="1493"/>
    </row>
    <row r="124" spans="1:22" ht="15.75" customHeight="1">
      <c r="A124" s="1493"/>
      <c r="B124" s="1493"/>
      <c r="C124" s="1493"/>
      <c r="D124" s="1493"/>
      <c r="E124" s="1493"/>
      <c r="F124" s="1493"/>
      <c r="G124" s="1493"/>
      <c r="H124" s="1493"/>
      <c r="I124" s="1493"/>
      <c r="J124" s="1493"/>
      <c r="K124" s="1493"/>
      <c r="L124" s="1493"/>
      <c r="M124" s="1493"/>
      <c r="N124" s="1493"/>
      <c r="O124" s="1493"/>
      <c r="P124" s="1493"/>
      <c r="Q124" s="1493"/>
      <c r="R124" s="1493"/>
      <c r="S124" s="1493"/>
      <c r="T124" s="1493"/>
      <c r="U124" s="1493"/>
      <c r="V124" s="1493"/>
    </row>
    <row r="125" spans="1:22" ht="15.75" customHeight="1">
      <c r="A125" s="1493"/>
      <c r="B125" s="1493"/>
      <c r="C125" s="1493"/>
      <c r="D125" s="1493"/>
      <c r="E125" s="1493"/>
      <c r="F125" s="1493"/>
      <c r="G125" s="1493"/>
      <c r="H125" s="1493"/>
      <c r="I125" s="1493"/>
      <c r="J125" s="1493"/>
      <c r="K125" s="1493"/>
      <c r="L125" s="1493"/>
      <c r="M125" s="1493"/>
      <c r="N125" s="1493"/>
      <c r="O125" s="1493"/>
      <c r="P125" s="1493"/>
      <c r="Q125" s="1493"/>
      <c r="R125" s="1493"/>
      <c r="S125" s="1493"/>
      <c r="T125" s="1493"/>
      <c r="U125" s="1493"/>
      <c r="V125" s="1493"/>
    </row>
    <row r="126" spans="1:22" ht="15.75" customHeight="1">
      <c r="A126" s="1493"/>
      <c r="B126" s="1493"/>
      <c r="C126" s="1493"/>
      <c r="D126" s="1493"/>
      <c r="E126" s="1493"/>
      <c r="F126" s="1493"/>
      <c r="G126" s="1493"/>
      <c r="H126" s="1493"/>
      <c r="I126" s="1493"/>
      <c r="J126" s="1493"/>
      <c r="K126" s="1493"/>
      <c r="L126" s="1493"/>
      <c r="M126" s="1493"/>
      <c r="N126" s="1493"/>
      <c r="O126" s="1493"/>
      <c r="P126" s="1493"/>
      <c r="Q126" s="1493"/>
      <c r="R126" s="1493"/>
      <c r="S126" s="1493"/>
      <c r="T126" s="1493"/>
      <c r="U126" s="1493"/>
      <c r="V126" s="1493"/>
    </row>
    <row r="127" spans="1:22" ht="15.75" customHeight="1">
      <c r="A127" s="1493"/>
      <c r="B127" s="1493"/>
      <c r="C127" s="1493"/>
      <c r="D127" s="1493"/>
      <c r="E127" s="1493"/>
      <c r="F127" s="1493"/>
      <c r="G127" s="1493"/>
      <c r="H127" s="1493"/>
      <c r="I127" s="1493"/>
      <c r="J127" s="1493"/>
      <c r="K127" s="1493"/>
      <c r="L127" s="1493"/>
      <c r="M127" s="1493"/>
      <c r="N127" s="1493"/>
      <c r="O127" s="1493"/>
      <c r="P127" s="1493"/>
      <c r="Q127" s="1493"/>
      <c r="R127" s="1493"/>
      <c r="S127" s="1493"/>
      <c r="T127" s="1493"/>
      <c r="U127" s="1493"/>
      <c r="V127" s="1493"/>
    </row>
    <row r="128" spans="1:22" ht="15.75" customHeight="1">
      <c r="A128" s="1493"/>
      <c r="B128" s="1493"/>
      <c r="C128" s="1493"/>
      <c r="D128" s="1493"/>
      <c r="E128" s="1493"/>
      <c r="F128" s="1493"/>
      <c r="G128" s="1493"/>
      <c r="H128" s="1493"/>
      <c r="I128" s="1493"/>
      <c r="J128" s="1493"/>
      <c r="K128" s="1493"/>
      <c r="L128" s="1493"/>
      <c r="M128" s="1493"/>
      <c r="N128" s="1493"/>
      <c r="O128" s="1493"/>
      <c r="P128" s="1493"/>
      <c r="Q128" s="1493"/>
      <c r="R128" s="1493"/>
      <c r="S128" s="1493"/>
      <c r="T128" s="1493"/>
      <c r="U128" s="1493"/>
      <c r="V128" s="1493"/>
    </row>
    <row r="129" spans="1:22" ht="15.75" customHeight="1">
      <c r="A129" s="1493"/>
      <c r="B129" s="1493"/>
      <c r="C129" s="1493"/>
      <c r="D129" s="1493"/>
      <c r="E129" s="1493"/>
      <c r="F129" s="1493"/>
      <c r="G129" s="1493"/>
      <c r="H129" s="1493"/>
      <c r="I129" s="1493"/>
      <c r="J129" s="1493"/>
      <c r="K129" s="1493"/>
      <c r="L129" s="1493"/>
      <c r="M129" s="1493"/>
      <c r="N129" s="1493"/>
      <c r="O129" s="1493"/>
      <c r="P129" s="1493"/>
      <c r="Q129" s="1493"/>
      <c r="R129" s="1493"/>
      <c r="S129" s="1493"/>
      <c r="T129" s="1493"/>
      <c r="U129" s="1493"/>
      <c r="V129" s="1493"/>
    </row>
    <row r="130" spans="1:22" ht="15.75" customHeight="1">
      <c r="A130" s="1493"/>
      <c r="B130" s="1493"/>
      <c r="C130" s="1493"/>
      <c r="D130" s="1493"/>
      <c r="E130" s="1493"/>
      <c r="F130" s="1493"/>
      <c r="G130" s="1493"/>
      <c r="H130" s="1493"/>
      <c r="I130" s="1493"/>
      <c r="J130" s="1493"/>
      <c r="K130" s="1493"/>
      <c r="L130" s="1493"/>
      <c r="M130" s="1493"/>
      <c r="N130" s="1493"/>
      <c r="O130" s="1493"/>
      <c r="P130" s="1493"/>
      <c r="Q130" s="1493"/>
      <c r="R130" s="1493"/>
      <c r="S130" s="1493"/>
      <c r="T130" s="1493"/>
      <c r="U130" s="1493"/>
      <c r="V130" s="1493"/>
    </row>
    <row r="131" spans="1:22" ht="15.75" customHeight="1">
      <c r="A131" s="1493"/>
      <c r="B131" s="1493"/>
      <c r="C131" s="1493"/>
      <c r="D131" s="1493"/>
      <c r="E131" s="1493"/>
      <c r="F131" s="1493"/>
      <c r="G131" s="1493"/>
      <c r="H131" s="1493"/>
      <c r="I131" s="1493"/>
      <c r="J131" s="1493"/>
      <c r="K131" s="1493"/>
      <c r="L131" s="1493"/>
      <c r="M131" s="1493"/>
      <c r="N131" s="1493"/>
      <c r="O131" s="1493"/>
      <c r="P131" s="1493"/>
      <c r="Q131" s="1493"/>
      <c r="R131" s="1493"/>
      <c r="S131" s="1493"/>
      <c r="T131" s="1493"/>
      <c r="U131" s="1493"/>
      <c r="V131" s="1493"/>
    </row>
    <row r="132" spans="1:22" ht="15.75" customHeight="1">
      <c r="A132" s="1493"/>
      <c r="B132" s="1493"/>
      <c r="C132" s="1493"/>
      <c r="D132" s="1493"/>
      <c r="E132" s="1493"/>
      <c r="F132" s="1493"/>
      <c r="G132" s="1493"/>
      <c r="H132" s="1493"/>
      <c r="I132" s="1493"/>
      <c r="J132" s="1493"/>
      <c r="K132" s="1493"/>
      <c r="L132" s="1493"/>
      <c r="M132" s="1493"/>
      <c r="N132" s="1493"/>
      <c r="O132" s="1493"/>
      <c r="P132" s="1493"/>
      <c r="Q132" s="1493"/>
      <c r="R132" s="1493"/>
      <c r="S132" s="1493"/>
      <c r="T132" s="1493"/>
      <c r="U132" s="1493"/>
      <c r="V132" s="1493"/>
    </row>
    <row r="133" spans="1:22" ht="15.75" customHeight="1">
      <c r="A133" s="1493"/>
      <c r="B133" s="1493"/>
      <c r="C133" s="1493"/>
      <c r="D133" s="1493"/>
      <c r="E133" s="1493"/>
      <c r="F133" s="1493"/>
      <c r="G133" s="1493"/>
      <c r="H133" s="1493"/>
      <c r="I133" s="1493"/>
      <c r="J133" s="1493"/>
      <c r="K133" s="1493"/>
      <c r="L133" s="1493"/>
      <c r="M133" s="1493"/>
      <c r="N133" s="1493"/>
      <c r="O133" s="1493"/>
      <c r="P133" s="1493"/>
      <c r="Q133" s="1493"/>
      <c r="R133" s="1493"/>
      <c r="S133" s="1493"/>
      <c r="T133" s="1493"/>
      <c r="U133" s="1493"/>
      <c r="V133" s="1493"/>
    </row>
    <row r="134" spans="1:22" ht="15.75" customHeight="1">
      <c r="A134" s="1493"/>
      <c r="B134" s="1493"/>
      <c r="C134" s="1493"/>
      <c r="D134" s="1493"/>
      <c r="E134" s="1493"/>
      <c r="F134" s="1493"/>
      <c r="G134" s="1493"/>
      <c r="H134" s="1493"/>
      <c r="I134" s="1493"/>
      <c r="J134" s="1493"/>
      <c r="K134" s="1493"/>
      <c r="L134" s="1493"/>
      <c r="M134" s="1493"/>
      <c r="N134" s="1493"/>
      <c r="O134" s="1493"/>
      <c r="P134" s="1493"/>
      <c r="Q134" s="1493"/>
      <c r="R134" s="1493"/>
      <c r="S134" s="1493"/>
      <c r="T134" s="1493"/>
      <c r="U134" s="1493"/>
      <c r="V134" s="1493"/>
    </row>
    <row r="135" spans="1:22" ht="15.75" customHeight="1">
      <c r="A135" s="1493"/>
      <c r="B135" s="1493"/>
      <c r="C135" s="1493"/>
      <c r="D135" s="1493"/>
      <c r="E135" s="1493"/>
      <c r="F135" s="1493"/>
      <c r="G135" s="1493"/>
      <c r="H135" s="1493"/>
      <c r="I135" s="1493"/>
      <c r="J135" s="1493"/>
      <c r="K135" s="1493"/>
      <c r="L135" s="1493"/>
      <c r="M135" s="1493"/>
      <c r="N135" s="1493"/>
      <c r="O135" s="1493"/>
      <c r="P135" s="1493"/>
      <c r="Q135" s="1493"/>
      <c r="R135" s="1493"/>
      <c r="S135" s="1493"/>
      <c r="T135" s="1493"/>
      <c r="U135" s="1493"/>
      <c r="V135" s="1493"/>
    </row>
    <row r="136" spans="1:22" ht="15.75" customHeight="1">
      <c r="A136" s="1493"/>
      <c r="B136" s="1493"/>
      <c r="C136" s="1493"/>
      <c r="D136" s="1493"/>
      <c r="E136" s="1493"/>
      <c r="F136" s="1493"/>
      <c r="G136" s="1493"/>
      <c r="H136" s="1493"/>
      <c r="I136" s="1493"/>
      <c r="J136" s="1493"/>
      <c r="K136" s="1493"/>
      <c r="L136" s="1493"/>
      <c r="M136" s="1493"/>
      <c r="N136" s="1493"/>
      <c r="O136" s="1493"/>
      <c r="P136" s="1493"/>
      <c r="Q136" s="1493"/>
      <c r="R136" s="1493"/>
      <c r="S136" s="1493"/>
      <c r="T136" s="1493"/>
      <c r="U136" s="1493"/>
      <c r="V136" s="1493"/>
    </row>
    <row r="137" spans="1:22" ht="15.75" customHeight="1">
      <c r="A137" s="1493"/>
      <c r="B137" s="1493"/>
      <c r="C137" s="1493"/>
      <c r="D137" s="1493"/>
      <c r="E137" s="1493"/>
      <c r="F137" s="1493"/>
      <c r="G137" s="1493"/>
      <c r="H137" s="1493"/>
      <c r="I137" s="1493"/>
      <c r="J137" s="1493"/>
      <c r="K137" s="1493"/>
      <c r="L137" s="1493"/>
      <c r="M137" s="1493"/>
      <c r="N137" s="1493"/>
      <c r="O137" s="1493"/>
      <c r="P137" s="1493"/>
      <c r="Q137" s="1493"/>
      <c r="R137" s="1493"/>
      <c r="S137" s="1493"/>
      <c r="T137" s="1493"/>
      <c r="U137" s="1493"/>
      <c r="V137" s="1493"/>
    </row>
    <row r="138" spans="1:22" ht="15.75" customHeight="1">
      <c r="A138" s="1493"/>
      <c r="B138" s="1493"/>
      <c r="C138" s="1493"/>
      <c r="D138" s="1493"/>
      <c r="E138" s="1493"/>
      <c r="F138" s="1493"/>
      <c r="G138" s="1493"/>
      <c r="H138" s="1493"/>
      <c r="I138" s="1493"/>
      <c r="J138" s="1493"/>
      <c r="K138" s="1493"/>
      <c r="L138" s="1493"/>
      <c r="M138" s="1493"/>
      <c r="N138" s="1493"/>
      <c r="O138" s="1493"/>
      <c r="P138" s="1493"/>
      <c r="Q138" s="1493"/>
      <c r="R138" s="1493"/>
      <c r="S138" s="1493"/>
      <c r="T138" s="1493"/>
      <c r="U138" s="1493"/>
      <c r="V138" s="1493"/>
    </row>
    <row r="139" spans="1:22" ht="15.75" customHeight="1">
      <c r="A139" s="1493"/>
      <c r="B139" s="1493"/>
      <c r="C139" s="1493"/>
      <c r="D139" s="1493"/>
      <c r="E139" s="1493"/>
      <c r="F139" s="1493"/>
      <c r="G139" s="1493"/>
      <c r="H139" s="1493"/>
      <c r="I139" s="1493"/>
      <c r="J139" s="1493"/>
      <c r="K139" s="1493"/>
      <c r="L139" s="1493"/>
      <c r="M139" s="1493"/>
      <c r="N139" s="1493"/>
      <c r="O139" s="1493"/>
      <c r="P139" s="1493"/>
      <c r="Q139" s="1493"/>
      <c r="R139" s="1493"/>
      <c r="S139" s="1493"/>
      <c r="T139" s="1493"/>
      <c r="U139" s="1493"/>
      <c r="V139" s="1493"/>
    </row>
    <row r="140" spans="1:22" ht="15.75" customHeight="1">
      <c r="A140" s="1493"/>
      <c r="B140" s="1493"/>
      <c r="C140" s="1493"/>
      <c r="D140" s="1493"/>
      <c r="E140" s="1493"/>
      <c r="F140" s="1493"/>
      <c r="G140" s="1493"/>
      <c r="H140" s="1493"/>
      <c r="I140" s="1493"/>
      <c r="J140" s="1493"/>
      <c r="K140" s="1493"/>
      <c r="L140" s="1493"/>
      <c r="M140" s="1493"/>
      <c r="N140" s="1493"/>
      <c r="O140" s="1493"/>
      <c r="P140" s="1493"/>
      <c r="Q140" s="1493"/>
      <c r="R140" s="1493"/>
      <c r="S140" s="1493"/>
      <c r="T140" s="1493"/>
      <c r="U140" s="1493"/>
      <c r="V140" s="1493"/>
    </row>
    <row r="141" spans="1:22" ht="15.75" customHeight="1">
      <c r="A141" s="1493"/>
      <c r="B141" s="1493"/>
      <c r="C141" s="1493"/>
      <c r="D141" s="1493"/>
      <c r="E141" s="1493"/>
      <c r="F141" s="1493"/>
      <c r="G141" s="1493"/>
      <c r="H141" s="1493"/>
      <c r="I141" s="1493"/>
      <c r="J141" s="1493"/>
      <c r="K141" s="1493"/>
      <c r="L141" s="1493"/>
      <c r="M141" s="1493"/>
      <c r="N141" s="1493"/>
      <c r="O141" s="1493"/>
      <c r="P141" s="1493"/>
      <c r="Q141" s="1493"/>
      <c r="R141" s="1493"/>
      <c r="S141" s="1493"/>
      <c r="T141" s="1493"/>
      <c r="U141" s="1493"/>
      <c r="V141" s="1493"/>
    </row>
    <row r="142" spans="1:22" ht="15.75" customHeight="1">
      <c r="A142" s="1493"/>
      <c r="B142" s="1493"/>
      <c r="C142" s="1493"/>
      <c r="D142" s="1493"/>
      <c r="E142" s="1493"/>
      <c r="F142" s="1493"/>
      <c r="G142" s="1493"/>
      <c r="H142" s="1493"/>
      <c r="I142" s="1493"/>
      <c r="J142" s="1493"/>
      <c r="K142" s="1493"/>
      <c r="L142" s="1493"/>
      <c r="M142" s="1493"/>
      <c r="N142" s="1493"/>
      <c r="O142" s="1493"/>
      <c r="P142" s="1493"/>
      <c r="Q142" s="1493"/>
      <c r="R142" s="1493"/>
      <c r="S142" s="1493"/>
      <c r="T142" s="1493"/>
      <c r="U142" s="1493"/>
      <c r="V142" s="1493"/>
    </row>
    <row r="143" spans="1:22" ht="15.75" customHeight="1">
      <c r="A143" s="1493"/>
      <c r="B143" s="1493"/>
      <c r="C143" s="1493"/>
      <c r="D143" s="1493"/>
      <c r="E143" s="1493"/>
      <c r="F143" s="1493"/>
      <c r="G143" s="1493"/>
      <c r="H143" s="1493"/>
      <c r="I143" s="1493"/>
      <c r="J143" s="1493"/>
      <c r="K143" s="1493"/>
      <c r="L143" s="1493"/>
      <c r="M143" s="1493"/>
      <c r="N143" s="1493"/>
      <c r="O143" s="1493"/>
      <c r="P143" s="1493"/>
      <c r="Q143" s="1493"/>
      <c r="R143" s="1493"/>
      <c r="S143" s="1493"/>
      <c r="T143" s="1493"/>
      <c r="U143" s="1493"/>
      <c r="V143" s="1493"/>
    </row>
    <row r="144" spans="1:22" ht="15.75" customHeight="1">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row>
    <row r="145" spans="1:22" ht="15.75" customHeight="1">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row>
    <row r="146" spans="1:22" ht="15.75" customHeight="1">
      <c r="A146" s="1493"/>
      <c r="B146" s="1493"/>
      <c r="C146" s="1493"/>
      <c r="D146" s="1493"/>
      <c r="E146" s="1493"/>
      <c r="F146" s="1493"/>
      <c r="G146" s="1493"/>
      <c r="H146" s="1493"/>
      <c r="I146" s="1493"/>
      <c r="J146" s="1493"/>
      <c r="K146" s="1493"/>
      <c r="L146" s="1493"/>
      <c r="M146" s="1493"/>
      <c r="N146" s="1493"/>
      <c r="O146" s="1493"/>
      <c r="P146" s="1493"/>
      <c r="Q146" s="1493"/>
      <c r="R146" s="1493"/>
      <c r="S146" s="1493"/>
      <c r="T146" s="1493"/>
      <c r="U146" s="1493"/>
      <c r="V146" s="1493"/>
    </row>
    <row r="147" spans="1:22" ht="15.75" customHeight="1">
      <c r="A147" s="1493"/>
      <c r="B147" s="1493"/>
      <c r="C147" s="1493"/>
      <c r="D147" s="1493"/>
      <c r="E147" s="1493"/>
      <c r="F147" s="1493"/>
      <c r="G147" s="1493"/>
      <c r="H147" s="1493"/>
      <c r="I147" s="1493"/>
      <c r="J147" s="1493"/>
      <c r="K147" s="1493"/>
      <c r="L147" s="1493"/>
      <c r="M147" s="1493"/>
      <c r="N147" s="1493"/>
      <c r="O147" s="1493"/>
      <c r="P147" s="1493"/>
      <c r="Q147" s="1493"/>
      <c r="R147" s="1493"/>
      <c r="S147" s="1493"/>
      <c r="T147" s="1493"/>
      <c r="U147" s="1493"/>
      <c r="V147" s="1493"/>
    </row>
    <row r="148" spans="1:22" ht="15.75" customHeight="1">
      <c r="A148" s="1493"/>
      <c r="B148" s="1493"/>
      <c r="C148" s="1493"/>
      <c r="D148" s="1493"/>
      <c r="E148" s="1493"/>
      <c r="F148" s="1493"/>
      <c r="G148" s="1493"/>
      <c r="H148" s="1493"/>
      <c r="I148" s="1493"/>
      <c r="J148" s="1493"/>
      <c r="K148" s="1493"/>
      <c r="L148" s="1493"/>
      <c r="M148" s="1493"/>
      <c r="N148" s="1493"/>
      <c r="O148" s="1493"/>
      <c r="P148" s="1493"/>
      <c r="Q148" s="1493"/>
      <c r="R148" s="1493"/>
      <c r="S148" s="1493"/>
      <c r="T148" s="1493"/>
      <c r="U148" s="1493"/>
      <c r="V148" s="1493"/>
    </row>
    <row r="149" spans="1:22" ht="15.75" customHeight="1">
      <c r="A149" s="1493"/>
      <c r="B149" s="1493"/>
      <c r="C149" s="1493"/>
      <c r="D149" s="1493"/>
      <c r="E149" s="1493"/>
      <c r="F149" s="1493"/>
      <c r="G149" s="1493"/>
      <c r="H149" s="1493"/>
      <c r="I149" s="1493"/>
      <c r="J149" s="1493"/>
      <c r="K149" s="1493"/>
      <c r="L149" s="1493"/>
      <c r="M149" s="1493"/>
      <c r="N149" s="1493"/>
      <c r="O149" s="1493"/>
      <c r="P149" s="1493"/>
      <c r="Q149" s="1493"/>
      <c r="R149" s="1493"/>
      <c r="S149" s="1493"/>
      <c r="T149" s="1493"/>
      <c r="U149" s="1493"/>
      <c r="V149" s="1493"/>
    </row>
    <row r="150" spans="1:22" ht="15.75" customHeight="1">
      <c r="A150" s="1493"/>
      <c r="B150" s="1493"/>
      <c r="C150" s="1493"/>
      <c r="D150" s="1493"/>
      <c r="E150" s="1493"/>
      <c r="F150" s="1493"/>
      <c r="G150" s="1493"/>
      <c r="H150" s="1493"/>
      <c r="I150" s="1493"/>
      <c r="J150" s="1493"/>
      <c r="K150" s="1493"/>
      <c r="L150" s="1493"/>
      <c r="M150" s="1493"/>
      <c r="N150" s="1493"/>
      <c r="O150" s="1493"/>
      <c r="P150" s="1493"/>
      <c r="Q150" s="1493"/>
      <c r="R150" s="1493"/>
      <c r="S150" s="1493"/>
      <c r="T150" s="1493"/>
      <c r="U150" s="1493"/>
      <c r="V150" s="1493"/>
    </row>
    <row r="151" spans="1:22" ht="15.75" customHeight="1">
      <c r="A151" s="1493"/>
      <c r="B151" s="1493"/>
      <c r="C151" s="1493"/>
      <c r="D151" s="1493"/>
      <c r="E151" s="1493"/>
      <c r="F151" s="1493"/>
      <c r="G151" s="1493"/>
      <c r="H151" s="1493"/>
      <c r="I151" s="1493"/>
      <c r="J151" s="1493"/>
      <c r="K151" s="1493"/>
      <c r="L151" s="1493"/>
      <c r="M151" s="1493"/>
      <c r="N151" s="1493"/>
      <c r="O151" s="1493"/>
      <c r="P151" s="1493"/>
      <c r="Q151" s="1493"/>
      <c r="R151" s="1493"/>
      <c r="S151" s="1493"/>
      <c r="T151" s="1493"/>
      <c r="U151" s="1493"/>
      <c r="V151" s="1493"/>
    </row>
    <row r="152" spans="1:22" ht="15.75" customHeight="1">
      <c r="A152" s="1493"/>
      <c r="B152" s="1493"/>
      <c r="C152" s="1493"/>
      <c r="D152" s="1493"/>
      <c r="E152" s="1493"/>
      <c r="F152" s="1493"/>
      <c r="G152" s="1493"/>
      <c r="H152" s="1493"/>
      <c r="I152" s="1493"/>
      <c r="J152" s="1493"/>
      <c r="K152" s="1493"/>
      <c r="L152" s="1493"/>
      <c r="M152" s="1493"/>
      <c r="N152" s="1493"/>
      <c r="O152" s="1493"/>
      <c r="P152" s="1493"/>
      <c r="Q152" s="1493"/>
      <c r="R152" s="1493"/>
      <c r="S152" s="1493"/>
      <c r="T152" s="1493"/>
      <c r="U152" s="1493"/>
      <c r="V152" s="1493"/>
    </row>
    <row r="153" spans="1:22" ht="15.75" customHeight="1">
      <c r="A153" s="1493"/>
      <c r="B153" s="1493"/>
      <c r="C153" s="1493"/>
      <c r="D153" s="1493"/>
      <c r="E153" s="1493"/>
      <c r="F153" s="1493"/>
      <c r="G153" s="1493"/>
      <c r="H153" s="1493"/>
      <c r="I153" s="1493"/>
      <c r="J153" s="1493"/>
      <c r="K153" s="1493"/>
      <c r="L153" s="1493"/>
      <c r="M153" s="1493"/>
      <c r="N153" s="1493"/>
      <c r="O153" s="1493"/>
      <c r="P153" s="1493"/>
      <c r="Q153" s="1493"/>
      <c r="R153" s="1493"/>
      <c r="S153" s="1493"/>
      <c r="T153" s="1493"/>
      <c r="U153" s="1493"/>
      <c r="V153" s="1493"/>
    </row>
    <row r="154" spans="1:22" ht="15.75" customHeight="1">
      <c r="A154" s="1493"/>
      <c r="B154" s="1493"/>
      <c r="C154" s="1493"/>
      <c r="D154" s="1493"/>
      <c r="E154" s="1493"/>
      <c r="F154" s="1493"/>
      <c r="G154" s="1493"/>
      <c r="H154" s="1493"/>
      <c r="I154" s="1493"/>
      <c r="J154" s="1493"/>
      <c r="K154" s="1493"/>
      <c r="L154" s="1493"/>
      <c r="M154" s="1493"/>
      <c r="N154" s="1493"/>
      <c r="O154" s="1493"/>
      <c r="P154" s="1493"/>
      <c r="Q154" s="1493"/>
      <c r="R154" s="1493"/>
      <c r="S154" s="1493"/>
      <c r="T154" s="1493"/>
      <c r="U154" s="1493"/>
      <c r="V154" s="1493"/>
    </row>
    <row r="155" spans="1:22" ht="15.75" customHeight="1">
      <c r="A155" s="1493"/>
      <c r="B155" s="1493"/>
      <c r="C155" s="1493"/>
      <c r="D155" s="1493"/>
      <c r="E155" s="1493"/>
      <c r="F155" s="1493"/>
      <c r="G155" s="1493"/>
      <c r="H155" s="1493"/>
      <c r="I155" s="1493"/>
      <c r="J155" s="1493"/>
      <c r="K155" s="1493"/>
      <c r="L155" s="1493"/>
      <c r="M155" s="1493"/>
      <c r="N155" s="1493"/>
      <c r="O155" s="1493"/>
      <c r="P155" s="1493"/>
      <c r="Q155" s="1493"/>
      <c r="R155" s="1493"/>
      <c r="S155" s="1493"/>
      <c r="T155" s="1493"/>
      <c r="U155" s="1493"/>
      <c r="V155" s="1493"/>
    </row>
    <row r="156" spans="1:22" ht="15.75" customHeight="1">
      <c r="A156" s="1493"/>
      <c r="B156" s="1493"/>
      <c r="C156" s="1493"/>
      <c r="D156" s="1493"/>
      <c r="E156" s="1493"/>
      <c r="F156" s="1493"/>
      <c r="G156" s="1493"/>
      <c r="H156" s="1493"/>
      <c r="I156" s="1493"/>
      <c r="J156" s="1493"/>
      <c r="K156" s="1493"/>
      <c r="L156" s="1493"/>
      <c r="M156" s="1493"/>
      <c r="N156" s="1493"/>
      <c r="O156" s="1493"/>
      <c r="P156" s="1493"/>
      <c r="Q156" s="1493"/>
      <c r="R156" s="1493"/>
      <c r="S156" s="1493"/>
      <c r="T156" s="1493"/>
      <c r="U156" s="1493"/>
      <c r="V156" s="1493"/>
    </row>
    <row r="157" spans="1:22" ht="15.75" customHeight="1">
      <c r="A157" s="1493"/>
      <c r="B157" s="1493"/>
      <c r="C157" s="1493"/>
      <c r="D157" s="1493"/>
      <c r="E157" s="1493"/>
      <c r="F157" s="1493"/>
      <c r="G157" s="1493"/>
      <c r="H157" s="1493"/>
      <c r="I157" s="1493"/>
      <c r="J157" s="1493"/>
      <c r="K157" s="1493"/>
      <c r="L157" s="1493"/>
      <c r="M157" s="1493"/>
      <c r="N157" s="1493"/>
      <c r="O157" s="1493"/>
      <c r="P157" s="1493"/>
      <c r="Q157" s="1493"/>
      <c r="R157" s="1493"/>
      <c r="S157" s="1493"/>
      <c r="T157" s="1493"/>
      <c r="U157" s="1493"/>
      <c r="V157" s="1493"/>
    </row>
    <row r="158" spans="1:22" ht="15.75" customHeight="1">
      <c r="A158" s="1493"/>
      <c r="B158" s="1493"/>
      <c r="C158" s="1493"/>
      <c r="D158" s="1493"/>
      <c r="E158" s="1493"/>
      <c r="F158" s="1493"/>
      <c r="G158" s="1493"/>
      <c r="H158" s="1493"/>
      <c r="I158" s="1493"/>
      <c r="J158" s="1493"/>
      <c r="K158" s="1493"/>
      <c r="L158" s="1493"/>
      <c r="M158" s="1493"/>
      <c r="N158" s="1493"/>
      <c r="O158" s="1493"/>
      <c r="P158" s="1493"/>
      <c r="Q158" s="1493"/>
      <c r="R158" s="1493"/>
      <c r="S158" s="1493"/>
      <c r="T158" s="1493"/>
      <c r="U158" s="1493"/>
      <c r="V158" s="1493"/>
    </row>
    <row r="159" spans="1:22" ht="15.75" customHeight="1">
      <c r="A159" s="1493"/>
      <c r="B159" s="1493"/>
      <c r="C159" s="1493"/>
      <c r="D159" s="1493"/>
      <c r="E159" s="1493"/>
      <c r="F159" s="1493"/>
      <c r="G159" s="1493"/>
      <c r="H159" s="1493"/>
      <c r="I159" s="1493"/>
      <c r="J159" s="1493"/>
      <c r="K159" s="1493"/>
      <c r="L159" s="1493"/>
      <c r="M159" s="1493"/>
      <c r="N159" s="1493"/>
      <c r="O159" s="1493"/>
      <c r="P159" s="1493"/>
      <c r="Q159" s="1493"/>
      <c r="R159" s="1493"/>
      <c r="S159" s="1493"/>
      <c r="T159" s="1493"/>
      <c r="U159" s="1493"/>
      <c r="V159" s="1493"/>
    </row>
    <row r="160" spans="1:22" ht="15.75" customHeight="1">
      <c r="A160" s="1493"/>
      <c r="B160" s="1493"/>
      <c r="C160" s="1493"/>
      <c r="D160" s="1493"/>
      <c r="E160" s="1493"/>
      <c r="F160" s="1493"/>
      <c r="G160" s="1493"/>
      <c r="H160" s="1493"/>
      <c r="I160" s="1493"/>
      <c r="J160" s="1493"/>
      <c r="K160" s="1493"/>
      <c r="L160" s="1493"/>
      <c r="M160" s="1493"/>
      <c r="N160" s="1493"/>
      <c r="O160" s="1493"/>
      <c r="P160" s="1493"/>
      <c r="Q160" s="1493"/>
      <c r="R160" s="1493"/>
      <c r="S160" s="1493"/>
      <c r="T160" s="1493"/>
      <c r="U160" s="1493"/>
      <c r="V160" s="1493"/>
    </row>
    <row r="161" spans="1:22" ht="15.75" customHeight="1">
      <c r="A161" s="1493"/>
      <c r="B161" s="1493"/>
      <c r="C161" s="1493"/>
      <c r="D161" s="1493"/>
      <c r="E161" s="1493"/>
      <c r="F161" s="1493"/>
      <c r="G161" s="1493"/>
      <c r="H161" s="1493"/>
      <c r="I161" s="1493"/>
      <c r="J161" s="1493"/>
      <c r="K161" s="1493"/>
      <c r="L161" s="1493"/>
      <c r="M161" s="1493"/>
      <c r="N161" s="1493"/>
      <c r="O161" s="1493"/>
      <c r="P161" s="1493"/>
      <c r="Q161" s="1493"/>
      <c r="R161" s="1493"/>
      <c r="S161" s="1493"/>
      <c r="T161" s="1493"/>
      <c r="U161" s="1493"/>
      <c r="V161" s="1493"/>
    </row>
    <row r="162" spans="1:22" ht="15.75" customHeight="1">
      <c r="A162" s="1493"/>
      <c r="B162" s="1493"/>
      <c r="C162" s="1493"/>
      <c r="D162" s="1493"/>
      <c r="E162" s="1493"/>
      <c r="F162" s="1493"/>
      <c r="G162" s="1493"/>
      <c r="H162" s="1493"/>
      <c r="I162" s="1493"/>
      <c r="J162" s="1493"/>
      <c r="K162" s="1493"/>
      <c r="L162" s="1493"/>
      <c r="M162" s="1493"/>
      <c r="N162" s="1493"/>
      <c r="O162" s="1493"/>
      <c r="P162" s="1493"/>
      <c r="Q162" s="1493"/>
      <c r="R162" s="1493"/>
      <c r="S162" s="1493"/>
      <c r="T162" s="1493"/>
      <c r="U162" s="1493"/>
      <c r="V162" s="1493"/>
    </row>
    <row r="163" spans="1:22" ht="15.75" customHeight="1">
      <c r="A163" s="1493"/>
      <c r="B163" s="1493"/>
      <c r="C163" s="1493"/>
      <c r="D163" s="1493"/>
      <c r="E163" s="1493"/>
      <c r="F163" s="1493"/>
      <c r="G163" s="1493"/>
      <c r="H163" s="1493"/>
      <c r="I163" s="1493"/>
      <c r="J163" s="1493"/>
      <c r="K163" s="1493"/>
      <c r="L163" s="1493"/>
      <c r="M163" s="1493"/>
      <c r="N163" s="1493"/>
      <c r="O163" s="1493"/>
      <c r="P163" s="1493"/>
      <c r="Q163" s="1493"/>
      <c r="R163" s="1493"/>
      <c r="S163" s="1493"/>
      <c r="T163" s="1493"/>
      <c r="U163" s="1493"/>
      <c r="V163" s="1493"/>
    </row>
    <row r="164" spans="1:22" ht="15.75" customHeight="1">
      <c r="A164" s="1493"/>
      <c r="B164" s="1493"/>
      <c r="C164" s="1493"/>
      <c r="D164" s="1493"/>
      <c r="E164" s="1493"/>
      <c r="F164" s="1493"/>
      <c r="G164" s="1493"/>
      <c r="H164" s="1493"/>
      <c r="I164" s="1493"/>
      <c r="J164" s="1493"/>
      <c r="K164" s="1493"/>
      <c r="L164" s="1493"/>
      <c r="M164" s="1493"/>
      <c r="N164" s="1493"/>
      <c r="O164" s="1493"/>
      <c r="P164" s="1493"/>
      <c r="Q164" s="1493"/>
      <c r="R164" s="1493"/>
      <c r="S164" s="1493"/>
      <c r="T164" s="1493"/>
      <c r="U164" s="1493"/>
      <c r="V164" s="1493"/>
    </row>
    <row r="165" spans="1:22" ht="15.75" customHeight="1">
      <c r="A165" s="1493"/>
      <c r="B165" s="1493"/>
      <c r="C165" s="1493"/>
      <c r="D165" s="1493"/>
      <c r="E165" s="1493"/>
      <c r="F165" s="1493"/>
      <c r="G165" s="1493"/>
      <c r="H165" s="1493"/>
      <c r="I165" s="1493"/>
      <c r="J165" s="1493"/>
      <c r="K165" s="1493"/>
      <c r="L165" s="1493"/>
      <c r="M165" s="1493"/>
      <c r="N165" s="1493"/>
      <c r="O165" s="1493"/>
      <c r="P165" s="1493"/>
      <c r="Q165" s="1493"/>
      <c r="R165" s="1493"/>
      <c r="S165" s="1493"/>
      <c r="T165" s="1493"/>
      <c r="U165" s="1493"/>
      <c r="V165" s="1493"/>
    </row>
    <row r="166" spans="1:22" ht="15.75" customHeight="1">
      <c r="A166" s="1493"/>
      <c r="B166" s="1493"/>
      <c r="C166" s="1493"/>
      <c r="D166" s="1493"/>
      <c r="E166" s="1493"/>
      <c r="F166" s="1493"/>
      <c r="G166" s="1493"/>
      <c r="H166" s="1493"/>
      <c r="I166" s="1493"/>
      <c r="J166" s="1493"/>
      <c r="K166" s="1493"/>
      <c r="L166" s="1493"/>
      <c r="M166" s="1493"/>
      <c r="N166" s="1493"/>
      <c r="O166" s="1493"/>
      <c r="P166" s="1493"/>
      <c r="Q166" s="1493"/>
      <c r="R166" s="1493"/>
      <c r="S166" s="1493"/>
      <c r="T166" s="1493"/>
      <c r="U166" s="1493"/>
      <c r="V166" s="1493"/>
    </row>
    <row r="167" spans="1:22" ht="15.75" customHeight="1">
      <c r="A167" s="1493"/>
      <c r="B167" s="1493"/>
      <c r="C167" s="1493"/>
      <c r="D167" s="1493"/>
      <c r="E167" s="1493"/>
      <c r="F167" s="1493"/>
      <c r="G167" s="1493"/>
      <c r="H167" s="1493"/>
      <c r="I167" s="1493"/>
      <c r="J167" s="1493"/>
      <c r="K167" s="1493"/>
      <c r="L167" s="1493"/>
      <c r="M167" s="1493"/>
      <c r="N167" s="1493"/>
      <c r="O167" s="1493"/>
      <c r="P167" s="1493"/>
      <c r="Q167" s="1493"/>
      <c r="R167" s="1493"/>
      <c r="S167" s="1493"/>
      <c r="T167" s="1493"/>
      <c r="U167" s="1493"/>
      <c r="V167" s="1493"/>
    </row>
    <row r="168" spans="1:22" ht="15.75" customHeight="1">
      <c r="A168" s="1493"/>
      <c r="B168" s="1493"/>
      <c r="C168" s="1493"/>
      <c r="D168" s="1493"/>
      <c r="E168" s="1493"/>
      <c r="F168" s="1493"/>
      <c r="G168" s="1493"/>
      <c r="H168" s="1493"/>
      <c r="I168" s="1493"/>
      <c r="J168" s="1493"/>
      <c r="K168" s="1493"/>
      <c r="L168" s="1493"/>
      <c r="M168" s="1493"/>
      <c r="N168" s="1493"/>
      <c r="O168" s="1493"/>
      <c r="P168" s="1493"/>
      <c r="Q168" s="1493"/>
      <c r="R168" s="1493"/>
      <c r="S168" s="1493"/>
      <c r="T168" s="1493"/>
      <c r="U168" s="1493"/>
      <c r="V168" s="1493"/>
    </row>
    <row r="169" spans="1:22" ht="15.75" customHeight="1">
      <c r="A169" s="1493"/>
      <c r="B169" s="1493"/>
      <c r="C169" s="1493"/>
      <c r="D169" s="1493"/>
      <c r="E169" s="1493"/>
      <c r="F169" s="1493"/>
      <c r="G169" s="1493"/>
      <c r="H169" s="1493"/>
      <c r="I169" s="1493"/>
      <c r="J169" s="1493"/>
      <c r="K169" s="1493"/>
      <c r="L169" s="1493"/>
      <c r="M169" s="1493"/>
      <c r="N169" s="1493"/>
      <c r="O169" s="1493"/>
      <c r="P169" s="1493"/>
      <c r="Q169" s="1493"/>
      <c r="R169" s="1493"/>
      <c r="S169" s="1493"/>
      <c r="T169" s="1493"/>
      <c r="U169" s="1493"/>
      <c r="V169" s="1493"/>
    </row>
    <row r="170" spans="1:22" ht="15.75" customHeight="1">
      <c r="A170" s="1493"/>
      <c r="B170" s="1493"/>
      <c r="C170" s="1493"/>
      <c r="D170" s="1493"/>
      <c r="E170" s="1493"/>
      <c r="F170" s="1493"/>
      <c r="G170" s="1493"/>
      <c r="H170" s="1493"/>
      <c r="I170" s="1493"/>
      <c r="J170" s="1493"/>
      <c r="K170" s="1493"/>
      <c r="L170" s="1493"/>
      <c r="M170" s="1493"/>
      <c r="N170" s="1493"/>
      <c r="O170" s="1493"/>
      <c r="P170" s="1493"/>
      <c r="Q170" s="1493"/>
      <c r="R170" s="1493"/>
      <c r="S170" s="1493"/>
      <c r="T170" s="1493"/>
      <c r="U170" s="1493"/>
      <c r="V170" s="1493"/>
    </row>
    <row r="171" spans="1:22" ht="15.75" customHeight="1">
      <c r="A171" s="1493"/>
      <c r="B171" s="1493"/>
      <c r="C171" s="1493"/>
      <c r="D171" s="1493"/>
      <c r="E171" s="1493"/>
      <c r="F171" s="1493"/>
      <c r="G171" s="1493"/>
      <c r="H171" s="1493"/>
      <c r="I171" s="1493"/>
      <c r="J171" s="1493"/>
      <c r="K171" s="1493"/>
      <c r="L171" s="1493"/>
      <c r="M171" s="1493"/>
      <c r="N171" s="1493"/>
      <c r="O171" s="1493"/>
      <c r="P171" s="1493"/>
      <c r="Q171" s="1493"/>
      <c r="R171" s="1493"/>
      <c r="S171" s="1493"/>
      <c r="T171" s="1493"/>
      <c r="U171" s="1493"/>
      <c r="V171" s="1493"/>
    </row>
    <row r="172" spans="1:22" ht="15.75" customHeight="1">
      <c r="A172" s="1493"/>
      <c r="B172" s="1493"/>
      <c r="C172" s="1493"/>
      <c r="D172" s="1493"/>
      <c r="E172" s="1493"/>
      <c r="F172" s="1493"/>
      <c r="G172" s="1493"/>
      <c r="H172" s="1493"/>
      <c r="I172" s="1493"/>
      <c r="J172" s="1493"/>
      <c r="K172" s="1493"/>
      <c r="L172" s="1493"/>
      <c r="M172" s="1493"/>
      <c r="N172" s="1493"/>
      <c r="O172" s="1493"/>
      <c r="P172" s="1493"/>
      <c r="Q172" s="1493"/>
      <c r="R172" s="1493"/>
      <c r="S172" s="1493"/>
      <c r="T172" s="1493"/>
      <c r="U172" s="1493"/>
      <c r="V172" s="1493"/>
    </row>
    <row r="173" spans="1:22" ht="15.75" customHeight="1">
      <c r="A173" s="1493"/>
      <c r="B173" s="1493"/>
      <c r="C173" s="1493"/>
      <c r="D173" s="1493"/>
      <c r="E173" s="1493"/>
      <c r="F173" s="1493"/>
      <c r="G173" s="1493"/>
      <c r="H173" s="1493"/>
      <c r="I173" s="1493"/>
      <c r="J173" s="1493"/>
      <c r="K173" s="1493"/>
      <c r="L173" s="1493"/>
      <c r="M173" s="1493"/>
      <c r="N173" s="1493"/>
      <c r="O173" s="1493"/>
      <c r="P173" s="1493"/>
      <c r="Q173" s="1493"/>
      <c r="R173" s="1493"/>
      <c r="S173" s="1493"/>
      <c r="T173" s="1493"/>
      <c r="U173" s="1493"/>
      <c r="V173" s="1493"/>
    </row>
    <row r="174" spans="1:22" ht="15.75" customHeight="1">
      <c r="A174" s="1493"/>
      <c r="B174" s="1493"/>
      <c r="C174" s="1493"/>
      <c r="D174" s="1493"/>
      <c r="E174" s="1493"/>
      <c r="F174" s="1493"/>
      <c r="G174" s="1493"/>
      <c r="H174" s="1493"/>
      <c r="I174" s="1493"/>
      <c r="J174" s="1493"/>
      <c r="K174" s="1493"/>
      <c r="L174" s="1493"/>
      <c r="M174" s="1493"/>
      <c r="N174" s="1493"/>
      <c r="O174" s="1493"/>
      <c r="P174" s="1493"/>
      <c r="Q174" s="1493"/>
      <c r="R174" s="1493"/>
      <c r="S174" s="1493"/>
      <c r="T174" s="1493"/>
      <c r="U174" s="1493"/>
      <c r="V174" s="1493"/>
    </row>
    <row r="175" spans="1:22" ht="15.75" customHeight="1">
      <c r="A175" s="1493"/>
      <c r="B175" s="1493"/>
      <c r="C175" s="1493"/>
      <c r="D175" s="1493"/>
      <c r="E175" s="1493"/>
      <c r="F175" s="1493"/>
      <c r="G175" s="1493"/>
      <c r="H175" s="1493"/>
      <c r="I175" s="1493"/>
      <c r="J175" s="1493"/>
      <c r="K175" s="1493"/>
      <c r="L175" s="1493"/>
      <c r="M175" s="1493"/>
      <c r="N175" s="1493"/>
      <c r="O175" s="1493"/>
      <c r="P175" s="1493"/>
      <c r="Q175" s="1493"/>
      <c r="R175" s="1493"/>
      <c r="S175" s="1493"/>
      <c r="T175" s="1493"/>
      <c r="U175" s="1493"/>
      <c r="V175" s="1493"/>
    </row>
    <row r="176" spans="1:22" ht="15.75" customHeight="1">
      <c r="A176" s="1493"/>
      <c r="B176" s="1493"/>
      <c r="C176" s="1493"/>
      <c r="D176" s="1493"/>
      <c r="E176" s="1493"/>
      <c r="F176" s="1493"/>
      <c r="G176" s="1493"/>
      <c r="H176" s="1493"/>
      <c r="I176" s="1493"/>
      <c r="J176" s="1493"/>
      <c r="K176" s="1493"/>
      <c r="L176" s="1493"/>
      <c r="M176" s="1493"/>
      <c r="N176" s="1493"/>
      <c r="O176" s="1493"/>
      <c r="P176" s="1493"/>
      <c r="Q176" s="1493"/>
      <c r="R176" s="1493"/>
      <c r="S176" s="1493"/>
      <c r="T176" s="1493"/>
      <c r="U176" s="1493"/>
      <c r="V176" s="1493"/>
    </row>
    <row r="177" spans="1:22" ht="15.75" customHeight="1">
      <c r="A177" s="1493"/>
      <c r="B177" s="1493"/>
      <c r="C177" s="1493"/>
      <c r="D177" s="1493"/>
      <c r="E177" s="1493"/>
      <c r="F177" s="1493"/>
      <c r="G177" s="1493"/>
      <c r="H177" s="1493"/>
      <c r="I177" s="1493"/>
      <c r="J177" s="1493"/>
      <c r="K177" s="1493"/>
      <c r="L177" s="1493"/>
      <c r="M177" s="1493"/>
      <c r="N177" s="1493"/>
      <c r="O177" s="1493"/>
      <c r="P177" s="1493"/>
      <c r="Q177" s="1493"/>
      <c r="R177" s="1493"/>
      <c r="S177" s="1493"/>
      <c r="T177" s="1493"/>
      <c r="U177" s="1493"/>
      <c r="V177" s="1493"/>
    </row>
    <row r="178" spans="1:22" ht="15.75" customHeight="1">
      <c r="A178" s="1493"/>
      <c r="B178" s="1493"/>
      <c r="C178" s="1493"/>
      <c r="D178" s="1493"/>
      <c r="E178" s="1493"/>
      <c r="F178" s="1493"/>
      <c r="G178" s="1493"/>
      <c r="H178" s="1493"/>
      <c r="I178" s="1493"/>
      <c r="J178" s="1493"/>
      <c r="K178" s="1493"/>
      <c r="L178" s="1493"/>
      <c r="M178" s="1493"/>
      <c r="N178" s="1493"/>
      <c r="O178" s="1493"/>
      <c r="P178" s="1493"/>
      <c r="Q178" s="1493"/>
      <c r="R178" s="1493"/>
      <c r="S178" s="1493"/>
      <c r="T178" s="1493"/>
      <c r="U178" s="1493"/>
      <c r="V178" s="1493"/>
    </row>
    <row r="179" spans="1:22" ht="15.75" customHeight="1">
      <c r="A179" s="1493"/>
      <c r="B179" s="1493"/>
      <c r="C179" s="1493"/>
      <c r="D179" s="1493"/>
      <c r="E179" s="1493"/>
      <c r="F179" s="1493"/>
      <c r="G179" s="1493"/>
      <c r="H179" s="1493"/>
      <c r="I179" s="1493"/>
      <c r="J179" s="1493"/>
      <c r="K179" s="1493"/>
      <c r="L179" s="1493"/>
      <c r="M179" s="1493"/>
      <c r="N179" s="1493"/>
      <c r="O179" s="1493"/>
      <c r="P179" s="1493"/>
      <c r="Q179" s="1493"/>
      <c r="R179" s="1493"/>
      <c r="S179" s="1493"/>
      <c r="T179" s="1493"/>
      <c r="U179" s="1493"/>
      <c r="V179" s="1493"/>
    </row>
    <row r="180" spans="1:22" ht="15.75" customHeight="1">
      <c r="A180" s="1493"/>
      <c r="B180" s="1493"/>
      <c r="C180" s="1493"/>
      <c r="D180" s="1493"/>
      <c r="E180" s="1493"/>
      <c r="F180" s="1493"/>
      <c r="G180" s="1493"/>
      <c r="H180" s="1493"/>
      <c r="I180" s="1493"/>
      <c r="J180" s="1493"/>
      <c r="K180" s="1493"/>
      <c r="L180" s="1493"/>
      <c r="M180" s="1493"/>
      <c r="N180" s="1493"/>
      <c r="O180" s="1493"/>
      <c r="P180" s="1493"/>
      <c r="Q180" s="1493"/>
      <c r="R180" s="1493"/>
      <c r="S180" s="1493"/>
      <c r="T180" s="1493"/>
      <c r="U180" s="1493"/>
      <c r="V180" s="1493"/>
    </row>
    <row r="181" spans="1:22" ht="15.75" customHeight="1">
      <c r="A181" s="1493"/>
      <c r="B181" s="1493"/>
      <c r="C181" s="1493"/>
      <c r="D181" s="1493"/>
      <c r="E181" s="1493"/>
      <c r="F181" s="1493"/>
      <c r="G181" s="1493"/>
      <c r="H181" s="1493"/>
      <c r="I181" s="1493"/>
      <c r="J181" s="1493"/>
      <c r="K181" s="1493"/>
      <c r="L181" s="1493"/>
      <c r="M181" s="1493"/>
      <c r="N181" s="1493"/>
      <c r="O181" s="1493"/>
      <c r="P181" s="1493"/>
      <c r="Q181" s="1493"/>
      <c r="R181" s="1493"/>
      <c r="S181" s="1493"/>
      <c r="T181" s="1493"/>
      <c r="U181" s="1493"/>
      <c r="V181" s="1493"/>
    </row>
    <row r="182" spans="1:22" ht="15.75" customHeight="1">
      <c r="A182" s="1493"/>
      <c r="B182" s="1493"/>
      <c r="C182" s="1493"/>
      <c r="D182" s="1493"/>
      <c r="E182" s="1493"/>
      <c r="F182" s="1493"/>
      <c r="G182" s="1493"/>
      <c r="H182" s="1493"/>
      <c r="I182" s="1493"/>
      <c r="J182" s="1493"/>
      <c r="K182" s="1493"/>
      <c r="L182" s="1493"/>
      <c r="M182" s="1493"/>
      <c r="N182" s="1493"/>
      <c r="O182" s="1493"/>
      <c r="P182" s="1493"/>
      <c r="Q182" s="1493"/>
      <c r="R182" s="1493"/>
      <c r="S182" s="1493"/>
      <c r="T182" s="1493"/>
      <c r="U182" s="1493"/>
      <c r="V182" s="1493"/>
    </row>
    <row r="183" spans="1:22" ht="15.75" customHeight="1">
      <c r="A183" s="1493"/>
      <c r="B183" s="1493"/>
      <c r="C183" s="1493"/>
      <c r="D183" s="1493"/>
      <c r="E183" s="1493"/>
      <c r="F183" s="1493"/>
      <c r="G183" s="1493"/>
      <c r="H183" s="1493"/>
      <c r="I183" s="1493"/>
      <c r="J183" s="1493"/>
      <c r="K183" s="1493"/>
      <c r="L183" s="1493"/>
      <c r="M183" s="1493"/>
      <c r="N183" s="1493"/>
      <c r="O183" s="1493"/>
      <c r="P183" s="1493"/>
      <c r="Q183" s="1493"/>
      <c r="R183" s="1493"/>
      <c r="S183" s="1493"/>
      <c r="T183" s="1493"/>
      <c r="U183" s="1493"/>
      <c r="V183" s="1493"/>
    </row>
    <row r="184" spans="1:22" ht="15.75" customHeight="1">
      <c r="A184" s="1493"/>
      <c r="B184" s="1493"/>
      <c r="C184" s="1493"/>
      <c r="D184" s="1493"/>
      <c r="E184" s="1493"/>
      <c r="F184" s="1493"/>
      <c r="G184" s="1493"/>
      <c r="H184" s="1493"/>
      <c r="I184" s="1493"/>
      <c r="J184" s="1493"/>
      <c r="K184" s="1493"/>
      <c r="L184" s="1493"/>
      <c r="M184" s="1493"/>
      <c r="N184" s="1493"/>
      <c r="O184" s="1493"/>
      <c r="P184" s="1493"/>
      <c r="Q184" s="1493"/>
      <c r="R184" s="1493"/>
      <c r="S184" s="1493"/>
      <c r="T184" s="1493"/>
      <c r="U184" s="1493"/>
      <c r="V184" s="1493"/>
    </row>
    <row r="185" spans="1:22" ht="15.75" customHeight="1">
      <c r="A185" s="1493"/>
      <c r="B185" s="1493"/>
      <c r="C185" s="1493"/>
      <c r="D185" s="1493"/>
      <c r="E185" s="1493"/>
      <c r="F185" s="1493"/>
      <c r="G185" s="1493"/>
      <c r="H185" s="1493"/>
      <c r="I185" s="1493"/>
      <c r="J185" s="1493"/>
      <c r="K185" s="1493"/>
      <c r="L185" s="1493"/>
      <c r="M185" s="1493"/>
      <c r="N185" s="1493"/>
      <c r="O185" s="1493"/>
      <c r="P185" s="1493"/>
      <c r="Q185" s="1493"/>
      <c r="R185" s="1493"/>
      <c r="S185" s="1493"/>
      <c r="T185" s="1493"/>
      <c r="U185" s="1493"/>
      <c r="V185" s="1493"/>
    </row>
    <row r="186" spans="1:22" ht="15.75" customHeight="1">
      <c r="A186" s="1493"/>
      <c r="B186" s="1493"/>
      <c r="C186" s="1493"/>
      <c r="D186" s="1493"/>
      <c r="E186" s="1493"/>
      <c r="F186" s="1493"/>
      <c r="G186" s="1493"/>
      <c r="H186" s="1493"/>
      <c r="I186" s="1493"/>
      <c r="J186" s="1493"/>
      <c r="K186" s="1493"/>
      <c r="L186" s="1493"/>
      <c r="M186" s="1493"/>
      <c r="N186" s="1493"/>
      <c r="O186" s="1493"/>
      <c r="P186" s="1493"/>
      <c r="Q186" s="1493"/>
      <c r="R186" s="1493"/>
      <c r="S186" s="1493"/>
      <c r="T186" s="1493"/>
      <c r="U186" s="1493"/>
      <c r="V186" s="1493"/>
    </row>
    <row r="187" spans="1:22" ht="15.75" customHeight="1">
      <c r="A187" s="1493"/>
      <c r="B187" s="1493"/>
      <c r="C187" s="1493"/>
      <c r="D187" s="1493"/>
      <c r="E187" s="1493"/>
      <c r="F187" s="1493"/>
      <c r="G187" s="1493"/>
      <c r="H187" s="1493"/>
      <c r="I187" s="1493"/>
      <c r="J187" s="1493"/>
      <c r="K187" s="1493"/>
      <c r="L187" s="1493"/>
      <c r="M187" s="1493"/>
      <c r="N187" s="1493"/>
      <c r="O187" s="1493"/>
      <c r="P187" s="1493"/>
      <c r="Q187" s="1493"/>
      <c r="R187" s="1493"/>
      <c r="S187" s="1493"/>
      <c r="T187" s="1493"/>
      <c r="U187" s="1493"/>
      <c r="V187" s="1493"/>
    </row>
    <row r="188" spans="1:22" ht="15.75" customHeight="1">
      <c r="A188" s="1493"/>
      <c r="B188" s="1493"/>
      <c r="C188" s="1493"/>
      <c r="D188" s="1493"/>
      <c r="E188" s="1493"/>
      <c r="F188" s="1493"/>
      <c r="G188" s="1493"/>
      <c r="H188" s="1493"/>
      <c r="I188" s="1493"/>
      <c r="J188" s="1493"/>
      <c r="K188" s="1493"/>
      <c r="L188" s="1493"/>
      <c r="M188" s="1493"/>
      <c r="N188" s="1493"/>
      <c r="O188" s="1493"/>
      <c r="P188" s="1493"/>
      <c r="Q188" s="1493"/>
      <c r="R188" s="1493"/>
      <c r="S188" s="1493"/>
      <c r="T188" s="1493"/>
      <c r="U188" s="1493"/>
      <c r="V188" s="1493"/>
    </row>
    <row r="189" spans="1:22" ht="15.75" customHeight="1">
      <c r="A189" s="1493"/>
      <c r="B189" s="1493"/>
      <c r="C189" s="1493"/>
      <c r="D189" s="1493"/>
      <c r="E189" s="1493"/>
      <c r="F189" s="1493"/>
      <c r="G189" s="1493"/>
      <c r="H189" s="1493"/>
      <c r="I189" s="1493"/>
      <c r="J189" s="1493"/>
      <c r="K189" s="1493"/>
      <c r="L189" s="1493"/>
      <c r="M189" s="1493"/>
      <c r="N189" s="1493"/>
      <c r="O189" s="1493"/>
      <c r="P189" s="1493"/>
      <c r="Q189" s="1493"/>
      <c r="R189" s="1493"/>
      <c r="S189" s="1493"/>
      <c r="T189" s="1493"/>
      <c r="U189" s="1493"/>
      <c r="V189" s="1493"/>
    </row>
    <row r="190" spans="1:22" ht="15.75" customHeight="1">
      <c r="A190" s="1493"/>
      <c r="B190" s="1493"/>
      <c r="C190" s="1493"/>
      <c r="D190" s="1493"/>
      <c r="E190" s="1493"/>
      <c r="F190" s="1493"/>
      <c r="G190" s="1493"/>
      <c r="H190" s="1493"/>
      <c r="I190" s="1493"/>
      <c r="J190" s="1493"/>
      <c r="K190" s="1493"/>
      <c r="L190" s="1493"/>
      <c r="M190" s="1493"/>
      <c r="N190" s="1493"/>
      <c r="O190" s="1493"/>
      <c r="P190" s="1493"/>
      <c r="Q190" s="1493"/>
      <c r="R190" s="1493"/>
      <c r="S190" s="1493"/>
      <c r="T190" s="1493"/>
      <c r="U190" s="1493"/>
      <c r="V190" s="1493"/>
    </row>
    <row r="191" spans="1:22" ht="15.75" customHeight="1">
      <c r="A191" s="1493"/>
      <c r="B191" s="1493"/>
      <c r="C191" s="1493"/>
      <c r="D191" s="1493"/>
      <c r="E191" s="1493"/>
      <c r="F191" s="1493"/>
      <c r="G191" s="1493"/>
      <c r="H191" s="1493"/>
      <c r="I191" s="1493"/>
      <c r="J191" s="1493"/>
      <c r="K191" s="1493"/>
      <c r="L191" s="1493"/>
      <c r="M191" s="1493"/>
      <c r="N191" s="1493"/>
      <c r="O191" s="1493"/>
      <c r="P191" s="1493"/>
      <c r="Q191" s="1493"/>
      <c r="R191" s="1493"/>
      <c r="S191" s="1493"/>
      <c r="T191" s="1493"/>
      <c r="U191" s="1493"/>
      <c r="V191" s="1493"/>
    </row>
    <row r="192" spans="1:22" ht="15.75" customHeight="1">
      <c r="A192" s="1493"/>
      <c r="B192" s="1493"/>
      <c r="C192" s="1493"/>
      <c r="D192" s="1493"/>
      <c r="E192" s="1493"/>
      <c r="F192" s="1493"/>
      <c r="G192" s="1493"/>
      <c r="H192" s="1493"/>
      <c r="I192" s="1493"/>
      <c r="J192" s="1493"/>
      <c r="K192" s="1493"/>
      <c r="L192" s="1493"/>
      <c r="M192" s="1493"/>
      <c r="N192" s="1493"/>
      <c r="O192" s="1493"/>
      <c r="P192" s="1493"/>
      <c r="Q192" s="1493"/>
      <c r="R192" s="1493"/>
      <c r="S192" s="1493"/>
      <c r="T192" s="1493"/>
      <c r="U192" s="1493"/>
      <c r="V192" s="1493"/>
    </row>
    <row r="193" spans="1:22" ht="15.75" customHeight="1">
      <c r="A193" s="1493"/>
      <c r="B193" s="1493"/>
      <c r="C193" s="1493"/>
      <c r="D193" s="1493"/>
      <c r="E193" s="1493"/>
      <c r="F193" s="1493"/>
      <c r="G193" s="1493"/>
      <c r="H193" s="1493"/>
      <c r="I193" s="1493"/>
      <c r="J193" s="1493"/>
      <c r="K193" s="1493"/>
      <c r="L193" s="1493"/>
      <c r="M193" s="1493"/>
      <c r="N193" s="1493"/>
      <c r="O193" s="1493"/>
      <c r="P193" s="1493"/>
      <c r="Q193" s="1493"/>
      <c r="R193" s="1493"/>
      <c r="S193" s="1493"/>
      <c r="T193" s="1493"/>
      <c r="U193" s="1493"/>
      <c r="V193" s="1493"/>
    </row>
    <row r="194" spans="1:22" ht="15.75" customHeight="1">
      <c r="A194" s="1493"/>
      <c r="B194" s="1493"/>
      <c r="C194" s="1493"/>
      <c r="D194" s="1493"/>
      <c r="E194" s="1493"/>
      <c r="F194" s="1493"/>
      <c r="G194" s="1493"/>
      <c r="H194" s="1493"/>
      <c r="I194" s="1493"/>
      <c r="J194" s="1493"/>
      <c r="K194" s="1493"/>
      <c r="L194" s="1493"/>
      <c r="M194" s="1493"/>
      <c r="N194" s="1493"/>
      <c r="O194" s="1493"/>
      <c r="P194" s="1493"/>
      <c r="Q194" s="1493"/>
      <c r="R194" s="1493"/>
      <c r="S194" s="1493"/>
      <c r="T194" s="1493"/>
      <c r="U194" s="1493"/>
      <c r="V194" s="1493"/>
    </row>
    <row r="195" spans="1:22" ht="15.75" customHeight="1">
      <c r="A195" s="1493"/>
      <c r="B195" s="1493"/>
      <c r="C195" s="1493"/>
      <c r="D195" s="1493"/>
      <c r="E195" s="1493"/>
      <c r="F195" s="1493"/>
      <c r="G195" s="1493"/>
      <c r="H195" s="1493"/>
      <c r="I195" s="1493"/>
      <c r="J195" s="1493"/>
      <c r="K195" s="1493"/>
      <c r="L195" s="1493"/>
      <c r="M195" s="1493"/>
      <c r="N195" s="1493"/>
      <c r="O195" s="1493"/>
      <c r="P195" s="1493"/>
      <c r="Q195" s="1493"/>
      <c r="R195" s="1493"/>
      <c r="S195" s="1493"/>
      <c r="T195" s="1493"/>
      <c r="U195" s="1493"/>
      <c r="V195" s="1493"/>
    </row>
    <row r="196" spans="1:22" ht="15.75" customHeight="1">
      <c r="A196" s="1493"/>
      <c r="B196" s="1493"/>
      <c r="C196" s="1493"/>
      <c r="D196" s="1493"/>
      <c r="E196" s="1493"/>
      <c r="F196" s="1493"/>
      <c r="G196" s="1493"/>
      <c r="H196" s="1493"/>
      <c r="I196" s="1493"/>
      <c r="J196" s="1493"/>
      <c r="K196" s="1493"/>
      <c r="L196" s="1493"/>
      <c r="M196" s="1493"/>
      <c r="N196" s="1493"/>
      <c r="O196" s="1493"/>
      <c r="P196" s="1493"/>
      <c r="Q196" s="1493"/>
      <c r="R196" s="1493"/>
      <c r="S196" s="1493"/>
      <c r="T196" s="1493"/>
      <c r="U196" s="1493"/>
      <c r="V196" s="1493"/>
    </row>
    <row r="197" spans="1:22" ht="15.75" customHeight="1">
      <c r="A197" s="1493"/>
      <c r="B197" s="1493"/>
      <c r="C197" s="1493"/>
      <c r="D197" s="1493"/>
      <c r="E197" s="1493"/>
      <c r="F197" s="1493"/>
      <c r="G197" s="1493"/>
      <c r="H197" s="1493"/>
      <c r="I197" s="1493"/>
      <c r="J197" s="1493"/>
      <c r="K197" s="1493"/>
      <c r="L197" s="1493"/>
      <c r="M197" s="1493"/>
      <c r="N197" s="1493"/>
      <c r="O197" s="1493"/>
      <c r="P197" s="1493"/>
      <c r="Q197" s="1493"/>
      <c r="R197" s="1493"/>
      <c r="S197" s="1493"/>
      <c r="T197" s="1493"/>
      <c r="U197" s="1493"/>
      <c r="V197" s="1493"/>
    </row>
    <row r="198" spans="1:22" ht="15.75" customHeight="1">
      <c r="A198" s="1493"/>
      <c r="B198" s="1493"/>
      <c r="C198" s="1493"/>
      <c r="D198" s="1493"/>
      <c r="E198" s="1493"/>
      <c r="F198" s="1493"/>
      <c r="G198" s="1493"/>
      <c r="H198" s="1493"/>
      <c r="I198" s="1493"/>
      <c r="J198" s="1493"/>
      <c r="K198" s="1493"/>
      <c r="L198" s="1493"/>
      <c r="M198" s="1493"/>
      <c r="N198" s="1493"/>
      <c r="O198" s="1493"/>
      <c r="P198" s="1493"/>
      <c r="Q198" s="1493"/>
      <c r="R198" s="1493"/>
      <c r="S198" s="1493"/>
      <c r="T198" s="1493"/>
      <c r="U198" s="1493"/>
      <c r="V198" s="1493"/>
    </row>
    <row r="199" spans="1:22" ht="15.75" customHeight="1">
      <c r="A199" s="1493"/>
      <c r="B199" s="1493"/>
      <c r="C199" s="1493"/>
      <c r="D199" s="1493"/>
      <c r="E199" s="1493"/>
      <c r="F199" s="1493"/>
      <c r="G199" s="1493"/>
      <c r="H199" s="1493"/>
      <c r="I199" s="1493"/>
      <c r="J199" s="1493"/>
      <c r="K199" s="1493"/>
      <c r="L199" s="1493"/>
      <c r="M199" s="1493"/>
      <c r="N199" s="1493"/>
      <c r="O199" s="1493"/>
      <c r="P199" s="1493"/>
      <c r="Q199" s="1493"/>
      <c r="R199" s="1493"/>
      <c r="S199" s="1493"/>
      <c r="T199" s="1493"/>
      <c r="U199" s="1493"/>
      <c r="V199" s="1493"/>
    </row>
    <row r="200" spans="1:22" ht="15.75" customHeight="1">
      <c r="A200" s="1493"/>
      <c r="B200" s="1493"/>
      <c r="C200" s="1493"/>
      <c r="D200" s="1493"/>
      <c r="E200" s="1493"/>
      <c r="F200" s="1493"/>
      <c r="G200" s="1493"/>
      <c r="H200" s="1493"/>
      <c r="I200" s="1493"/>
      <c r="J200" s="1493"/>
      <c r="K200" s="1493"/>
      <c r="L200" s="1493"/>
      <c r="M200" s="1493"/>
      <c r="N200" s="1493"/>
      <c r="O200" s="1493"/>
      <c r="P200" s="1493"/>
      <c r="Q200" s="1493"/>
      <c r="R200" s="1493"/>
      <c r="S200" s="1493"/>
      <c r="T200" s="1493"/>
      <c r="U200" s="1493"/>
      <c r="V200" s="1493"/>
    </row>
    <row r="201" spans="1:22" ht="15.75" customHeight="1">
      <c r="A201" s="1493"/>
      <c r="B201" s="1493"/>
      <c r="C201" s="1493"/>
      <c r="D201" s="1493"/>
      <c r="E201" s="1493"/>
      <c r="F201" s="1493"/>
      <c r="G201" s="1493"/>
      <c r="H201" s="1493"/>
      <c r="I201" s="1493"/>
      <c r="J201" s="1493"/>
      <c r="K201" s="1493"/>
      <c r="L201" s="1493"/>
      <c r="M201" s="1493"/>
      <c r="N201" s="1493"/>
      <c r="O201" s="1493"/>
      <c r="P201" s="1493"/>
      <c r="Q201" s="1493"/>
      <c r="R201" s="1493"/>
      <c r="S201" s="1493"/>
      <c r="T201" s="1493"/>
      <c r="U201" s="1493"/>
      <c r="V201" s="1493"/>
    </row>
    <row r="202" spans="1:22" ht="15.75" customHeight="1">
      <c r="A202" s="1493"/>
      <c r="B202" s="1493"/>
      <c r="C202" s="1493"/>
      <c r="D202" s="1493"/>
      <c r="E202" s="1493"/>
      <c r="F202" s="1493"/>
      <c r="G202" s="1493"/>
      <c r="H202" s="1493"/>
      <c r="I202" s="1493"/>
      <c r="J202" s="1493"/>
      <c r="K202" s="1493"/>
      <c r="L202" s="1493"/>
      <c r="M202" s="1493"/>
      <c r="N202" s="1493"/>
      <c r="O202" s="1493"/>
      <c r="P202" s="1493"/>
      <c r="Q202" s="1493"/>
      <c r="R202" s="1493"/>
      <c r="S202" s="1493"/>
      <c r="T202" s="1493"/>
      <c r="U202" s="1493"/>
      <c r="V202" s="1493"/>
    </row>
    <row r="203" spans="1:22" ht="15.75" customHeight="1">
      <c r="A203" s="1493"/>
      <c r="B203" s="1493"/>
      <c r="C203" s="1493"/>
      <c r="D203" s="1493"/>
      <c r="E203" s="1493"/>
      <c r="F203" s="1493"/>
      <c r="G203" s="1493"/>
      <c r="H203" s="1493"/>
      <c r="I203" s="1493"/>
      <c r="J203" s="1493"/>
      <c r="K203" s="1493"/>
      <c r="L203" s="1493"/>
      <c r="M203" s="1493"/>
      <c r="N203" s="1493"/>
      <c r="O203" s="1493"/>
      <c r="P203" s="1493"/>
      <c r="Q203" s="1493"/>
      <c r="R203" s="1493"/>
      <c r="S203" s="1493"/>
      <c r="T203" s="1493"/>
      <c r="U203" s="1493"/>
      <c r="V203" s="1493"/>
    </row>
    <row r="204" spans="1:22" ht="15.75" customHeight="1">
      <c r="A204" s="1493"/>
      <c r="B204" s="1493"/>
      <c r="C204" s="1493"/>
      <c r="D204" s="1493"/>
      <c r="E204" s="1493"/>
      <c r="F204" s="1493"/>
      <c r="G204" s="1493"/>
      <c r="H204" s="1493"/>
      <c r="I204" s="1493"/>
      <c r="J204" s="1493"/>
      <c r="K204" s="1493"/>
      <c r="L204" s="1493"/>
      <c r="M204" s="1493"/>
      <c r="N204" s="1493"/>
      <c r="O204" s="1493"/>
      <c r="P204" s="1493"/>
      <c r="Q204" s="1493"/>
      <c r="R204" s="1493"/>
      <c r="S204" s="1493"/>
      <c r="T204" s="1493"/>
      <c r="U204" s="1493"/>
      <c r="V204" s="1493"/>
    </row>
    <row r="205" spans="1:22" ht="15.75" customHeight="1">
      <c r="A205" s="1493"/>
      <c r="B205" s="1493"/>
      <c r="C205" s="1493"/>
      <c r="D205" s="1493"/>
      <c r="E205" s="1493"/>
      <c r="F205" s="1493"/>
      <c r="G205" s="1493"/>
      <c r="H205" s="1493"/>
      <c r="I205" s="1493"/>
      <c r="J205" s="1493"/>
      <c r="K205" s="1493"/>
      <c r="L205" s="1493"/>
      <c r="M205" s="1493"/>
      <c r="N205" s="1493"/>
      <c r="O205" s="1493"/>
      <c r="P205" s="1493"/>
      <c r="Q205" s="1493"/>
      <c r="R205" s="1493"/>
      <c r="S205" s="1493"/>
      <c r="T205" s="1493"/>
      <c r="U205" s="1493"/>
      <c r="V205" s="1493"/>
    </row>
    <row r="206" spans="1:22" ht="15.75" customHeight="1">
      <c r="A206" s="1493"/>
      <c r="B206" s="1493"/>
      <c r="C206" s="1493"/>
      <c r="D206" s="1493"/>
      <c r="E206" s="1493"/>
      <c r="F206" s="1493"/>
      <c r="G206" s="1493"/>
      <c r="H206" s="1493"/>
      <c r="I206" s="1493"/>
      <c r="J206" s="1493"/>
      <c r="K206" s="1493"/>
      <c r="L206" s="1493"/>
      <c r="M206" s="1493"/>
      <c r="N206" s="1493"/>
      <c r="O206" s="1493"/>
      <c r="P206" s="1493"/>
      <c r="Q206" s="1493"/>
      <c r="R206" s="1493"/>
      <c r="S206" s="1493"/>
      <c r="T206" s="1493"/>
      <c r="U206" s="1493"/>
      <c r="V206" s="1493"/>
    </row>
    <row r="207" spans="1:22" ht="15.75" customHeight="1">
      <c r="A207" s="1493"/>
      <c r="B207" s="1493"/>
      <c r="C207" s="1493"/>
      <c r="D207" s="1493"/>
      <c r="E207" s="1493"/>
      <c r="F207" s="1493"/>
      <c r="G207" s="1493"/>
      <c r="H207" s="1493"/>
      <c r="I207" s="1493"/>
      <c r="J207" s="1493"/>
      <c r="K207" s="1493"/>
      <c r="L207" s="1493"/>
      <c r="M207" s="1493"/>
      <c r="N207" s="1493"/>
      <c r="O207" s="1493"/>
      <c r="P207" s="1493"/>
      <c r="Q207" s="1493"/>
      <c r="R207" s="1493"/>
      <c r="S207" s="1493"/>
      <c r="T207" s="1493"/>
      <c r="U207" s="1493"/>
      <c r="V207" s="1493"/>
    </row>
    <row r="208" spans="1:22" ht="15.75" customHeight="1">
      <c r="A208" s="1493"/>
      <c r="B208" s="1493"/>
      <c r="C208" s="1493"/>
      <c r="D208" s="1493"/>
      <c r="E208" s="1493"/>
      <c r="F208" s="1493"/>
      <c r="G208" s="1493"/>
      <c r="H208" s="1493"/>
      <c r="I208" s="1493"/>
      <c r="J208" s="1493"/>
      <c r="K208" s="1493"/>
      <c r="L208" s="1493"/>
      <c r="M208" s="1493"/>
      <c r="N208" s="1493"/>
      <c r="O208" s="1493"/>
      <c r="P208" s="1493"/>
      <c r="Q208" s="1493"/>
      <c r="R208" s="1493"/>
      <c r="S208" s="1493"/>
      <c r="T208" s="1493"/>
      <c r="U208" s="1493"/>
      <c r="V208" s="1493"/>
    </row>
    <row r="209" spans="1:22" ht="15.75" customHeight="1">
      <c r="A209" s="1493"/>
      <c r="B209" s="1493"/>
      <c r="C209" s="1493"/>
      <c r="D209" s="1493"/>
      <c r="E209" s="1493"/>
      <c r="F209" s="1493"/>
      <c r="G209" s="1493"/>
      <c r="H209" s="1493"/>
      <c r="I209" s="1493"/>
      <c r="J209" s="1493"/>
      <c r="K209" s="1493"/>
      <c r="L209" s="1493"/>
      <c r="M209" s="1493"/>
      <c r="N209" s="1493"/>
      <c r="O209" s="1493"/>
      <c r="P209" s="1493"/>
      <c r="Q209" s="1493"/>
      <c r="R209" s="1493"/>
      <c r="S209" s="1493"/>
      <c r="T209" s="1493"/>
      <c r="U209" s="1493"/>
      <c r="V209" s="1493"/>
    </row>
    <row r="210" spans="1:22" ht="15.75" customHeight="1">
      <c r="A210" s="1493"/>
      <c r="B210" s="1493"/>
      <c r="C210" s="1493"/>
      <c r="D210" s="1493"/>
      <c r="E210" s="1493"/>
      <c r="F210" s="1493"/>
      <c r="G210" s="1493"/>
      <c r="H210" s="1493"/>
      <c r="I210" s="1493"/>
      <c r="J210" s="1493"/>
      <c r="K210" s="1493"/>
      <c r="L210" s="1493"/>
      <c r="M210" s="1493"/>
      <c r="N210" s="1493"/>
      <c r="O210" s="1493"/>
      <c r="P210" s="1493"/>
      <c r="Q210" s="1493"/>
      <c r="R210" s="1493"/>
      <c r="S210" s="1493"/>
      <c r="T210" s="1493"/>
      <c r="U210" s="1493"/>
      <c r="V210" s="1493"/>
    </row>
    <row r="211" spans="1:22" ht="15.75" customHeight="1">
      <c r="A211" s="1493"/>
      <c r="B211" s="1493"/>
      <c r="C211" s="1493"/>
      <c r="D211" s="1493"/>
      <c r="E211" s="1493"/>
      <c r="F211" s="1493"/>
      <c r="G211" s="1493"/>
      <c r="H211" s="1493"/>
      <c r="I211" s="1493"/>
      <c r="J211" s="1493"/>
      <c r="K211" s="1493"/>
      <c r="L211" s="1493"/>
      <c r="M211" s="1493"/>
      <c r="N211" s="1493"/>
      <c r="O211" s="1493"/>
      <c r="P211" s="1493"/>
      <c r="Q211" s="1493"/>
      <c r="R211" s="1493"/>
      <c r="S211" s="1493"/>
      <c r="T211" s="1493"/>
      <c r="U211" s="1493"/>
      <c r="V211" s="1493"/>
    </row>
    <row r="212" spans="1:22" ht="15.75" customHeight="1">
      <c r="A212" s="1493"/>
      <c r="B212" s="1493"/>
      <c r="C212" s="1493"/>
      <c r="D212" s="1493"/>
      <c r="E212" s="1493"/>
      <c r="F212" s="1493"/>
      <c r="G212" s="1493"/>
      <c r="H212" s="1493"/>
      <c r="I212" s="1493"/>
      <c r="J212" s="1493"/>
      <c r="K212" s="1493"/>
      <c r="L212" s="1493"/>
      <c r="M212" s="1493"/>
      <c r="N212" s="1493"/>
      <c r="O212" s="1493"/>
      <c r="P212" s="1493"/>
      <c r="Q212" s="1493"/>
      <c r="R212" s="1493"/>
      <c r="S212" s="1493"/>
      <c r="T212" s="1493"/>
      <c r="U212" s="1493"/>
      <c r="V212" s="1493"/>
    </row>
    <row r="213" spans="1:22" ht="15.75" customHeight="1">
      <c r="A213" s="1493"/>
      <c r="B213" s="1493"/>
      <c r="C213" s="1493"/>
      <c r="D213" s="1493"/>
      <c r="E213" s="1493"/>
      <c r="F213" s="1493"/>
      <c r="G213" s="1493"/>
      <c r="H213" s="1493"/>
      <c r="I213" s="1493"/>
      <c r="J213" s="1493"/>
      <c r="K213" s="1493"/>
      <c r="L213" s="1493"/>
      <c r="M213" s="1493"/>
      <c r="N213" s="1493"/>
      <c r="O213" s="1493"/>
      <c r="P213" s="1493"/>
      <c r="Q213" s="1493"/>
      <c r="R213" s="1493"/>
      <c r="S213" s="1493"/>
      <c r="T213" s="1493"/>
      <c r="U213" s="1493"/>
      <c r="V213" s="1493"/>
    </row>
    <row r="214" spans="1:22" ht="15.75" customHeight="1">
      <c r="A214" s="1493"/>
      <c r="B214" s="1493"/>
      <c r="C214" s="1493"/>
      <c r="D214" s="1493"/>
      <c r="E214" s="1493"/>
      <c r="F214" s="1493"/>
      <c r="G214" s="1493"/>
      <c r="H214" s="1493"/>
      <c r="I214" s="1493"/>
      <c r="J214" s="1493"/>
      <c r="K214" s="1493"/>
      <c r="L214" s="1493"/>
      <c r="M214" s="1493"/>
      <c r="N214" s="1493"/>
      <c r="O214" s="1493"/>
      <c r="P214" s="1493"/>
      <c r="Q214" s="1493"/>
      <c r="R214" s="1493"/>
      <c r="S214" s="1493"/>
      <c r="T214" s="1493"/>
      <c r="U214" s="1493"/>
      <c r="V214" s="1493"/>
    </row>
    <row r="215" spans="1:22" ht="15.75" customHeight="1">
      <c r="A215" s="1493"/>
      <c r="B215" s="1493"/>
      <c r="C215" s="1493"/>
      <c r="D215" s="1493"/>
      <c r="E215" s="1493"/>
      <c r="F215" s="1493"/>
      <c r="G215" s="1493"/>
      <c r="H215" s="1493"/>
      <c r="I215" s="1493"/>
      <c r="J215" s="1493"/>
      <c r="K215" s="1493"/>
      <c r="L215" s="1493"/>
      <c r="M215" s="1493"/>
      <c r="N215" s="1493"/>
      <c r="O215" s="1493"/>
      <c r="P215" s="1493"/>
      <c r="Q215" s="1493"/>
      <c r="R215" s="1493"/>
      <c r="S215" s="1493"/>
      <c r="T215" s="1493"/>
      <c r="U215" s="1493"/>
      <c r="V215" s="1493"/>
    </row>
    <row r="216" spans="1:22" ht="15.75" customHeight="1">
      <c r="A216" s="1493"/>
      <c r="B216" s="1493"/>
      <c r="C216" s="1493"/>
      <c r="D216" s="1493"/>
      <c r="E216" s="1493"/>
      <c r="F216" s="1493"/>
      <c r="G216" s="1493"/>
      <c r="H216" s="1493"/>
      <c r="I216" s="1493"/>
      <c r="J216" s="1493"/>
      <c r="K216" s="1493"/>
      <c r="L216" s="1493"/>
      <c r="M216" s="1493"/>
      <c r="N216" s="1493"/>
      <c r="O216" s="1493"/>
      <c r="P216" s="1493"/>
      <c r="Q216" s="1493"/>
      <c r="R216" s="1493"/>
      <c r="S216" s="1493"/>
      <c r="T216" s="1493"/>
      <c r="U216" s="1493"/>
      <c r="V216" s="1493"/>
    </row>
    <row r="217" spans="1:22" ht="15.75" customHeight="1">
      <c r="A217" s="1493"/>
      <c r="B217" s="1493"/>
      <c r="C217" s="1493"/>
      <c r="D217" s="1493"/>
      <c r="E217" s="1493"/>
      <c r="F217" s="1493"/>
      <c r="G217" s="1493"/>
      <c r="H217" s="1493"/>
      <c r="I217" s="1493"/>
      <c r="J217" s="1493"/>
      <c r="K217" s="1493"/>
      <c r="L217" s="1493"/>
      <c r="M217" s="1493"/>
      <c r="N217" s="1493"/>
      <c r="O217" s="1493"/>
      <c r="P217" s="1493"/>
      <c r="Q217" s="1493"/>
      <c r="R217" s="1493"/>
      <c r="S217" s="1493"/>
      <c r="T217" s="1493"/>
      <c r="U217" s="1493"/>
      <c r="V217" s="1493"/>
    </row>
    <row r="218" spans="1:22" ht="15.75" customHeight="1">
      <c r="A218" s="1493"/>
      <c r="B218" s="1493"/>
      <c r="C218" s="1493"/>
      <c r="D218" s="1493"/>
      <c r="E218" s="1493"/>
      <c r="F218" s="1493"/>
      <c r="G218" s="1493"/>
      <c r="H218" s="1493"/>
      <c r="I218" s="1493"/>
      <c r="J218" s="1493"/>
      <c r="K218" s="1493"/>
      <c r="L218" s="1493"/>
      <c r="M218" s="1493"/>
      <c r="N218" s="1493"/>
      <c r="O218" s="1493"/>
      <c r="P218" s="1493"/>
      <c r="Q218" s="1493"/>
      <c r="R218" s="1493"/>
      <c r="S218" s="1493"/>
      <c r="T218" s="1493"/>
      <c r="U218" s="1493"/>
      <c r="V218" s="1493"/>
    </row>
    <row r="219" spans="1:22" ht="15.75" customHeight="1">
      <c r="A219" s="1493"/>
      <c r="B219" s="1493"/>
      <c r="C219" s="1493"/>
      <c r="D219" s="1493"/>
      <c r="E219" s="1493"/>
      <c r="F219" s="1493"/>
      <c r="G219" s="1493"/>
      <c r="H219" s="1493"/>
      <c r="I219" s="1493"/>
      <c r="J219" s="1493"/>
      <c r="K219" s="1493"/>
      <c r="L219" s="1493"/>
      <c r="M219" s="1493"/>
      <c r="N219" s="1493"/>
      <c r="O219" s="1493"/>
      <c r="P219" s="1493"/>
      <c r="Q219" s="1493"/>
      <c r="R219" s="1493"/>
      <c r="S219" s="1493"/>
      <c r="T219" s="1493"/>
      <c r="U219" s="1493"/>
      <c r="V219" s="1493"/>
    </row>
    <row r="220" spans="1:22" ht="15.75" customHeight="1">
      <c r="A220" s="1493"/>
      <c r="B220" s="1493"/>
      <c r="C220" s="1493"/>
      <c r="D220" s="1493"/>
      <c r="E220" s="1493"/>
      <c r="F220" s="1493"/>
      <c r="G220" s="1493"/>
      <c r="H220" s="1493"/>
      <c r="I220" s="1493"/>
      <c r="J220" s="1493"/>
      <c r="K220" s="1493"/>
      <c r="L220" s="1493"/>
      <c r="M220" s="1493"/>
      <c r="N220" s="1493"/>
      <c r="O220" s="1493"/>
      <c r="P220" s="1493"/>
      <c r="Q220" s="1493"/>
      <c r="R220" s="1493"/>
      <c r="S220" s="1493"/>
      <c r="T220" s="1493"/>
      <c r="U220" s="1493"/>
      <c r="V220" s="1493"/>
    </row>
    <row r="221" spans="1:22" ht="15.75" customHeight="1">
      <c r="A221" s="1493"/>
      <c r="B221" s="1493"/>
      <c r="C221" s="1493"/>
      <c r="D221" s="1493"/>
      <c r="E221" s="1493"/>
      <c r="F221" s="1493"/>
      <c r="G221" s="1493"/>
      <c r="H221" s="1493"/>
      <c r="I221" s="1493"/>
      <c r="J221" s="1493"/>
      <c r="K221" s="1493"/>
      <c r="L221" s="1493"/>
      <c r="M221" s="1493"/>
      <c r="N221" s="1493"/>
      <c r="O221" s="1493"/>
      <c r="P221" s="1493"/>
      <c r="Q221" s="1493"/>
      <c r="R221" s="1493"/>
      <c r="S221" s="1493"/>
      <c r="T221" s="1493"/>
      <c r="U221" s="1493"/>
      <c r="V221" s="1493"/>
    </row>
    <row r="222" spans="1:22" ht="15.75" customHeight="1">
      <c r="A222" s="1493"/>
      <c r="B222" s="1493"/>
      <c r="C222" s="1493"/>
      <c r="D222" s="1493"/>
      <c r="E222" s="1493"/>
      <c r="F222" s="1493"/>
      <c r="G222" s="1493"/>
      <c r="H222" s="1493"/>
      <c r="I222" s="1493"/>
      <c r="J222" s="1493"/>
      <c r="K222" s="1493"/>
      <c r="L222" s="1493"/>
      <c r="M222" s="1493"/>
      <c r="N222" s="1493"/>
      <c r="O222" s="1493"/>
      <c r="P222" s="1493"/>
      <c r="Q222" s="1493"/>
      <c r="R222" s="1493"/>
      <c r="S222" s="1493"/>
      <c r="T222" s="1493"/>
      <c r="U222" s="1493"/>
      <c r="V222" s="1493"/>
    </row>
    <row r="223" spans="1:22" ht="15.75" customHeight="1">
      <c r="A223" s="1493"/>
      <c r="B223" s="1493"/>
      <c r="C223" s="1493"/>
      <c r="D223" s="1493"/>
      <c r="E223" s="1493"/>
      <c r="F223" s="1493"/>
      <c r="G223" s="1493"/>
      <c r="H223" s="1493"/>
      <c r="I223" s="1493"/>
      <c r="J223" s="1493"/>
      <c r="K223" s="1493"/>
      <c r="L223" s="1493"/>
      <c r="M223" s="1493"/>
      <c r="N223" s="1493"/>
      <c r="O223" s="1493"/>
      <c r="P223" s="1493"/>
      <c r="Q223" s="1493"/>
      <c r="R223" s="1493"/>
      <c r="S223" s="1493"/>
      <c r="T223" s="1493"/>
      <c r="U223" s="1493"/>
      <c r="V223" s="1493"/>
    </row>
    <row r="224" spans="1:22" ht="15.75" customHeight="1">
      <c r="A224" s="1493"/>
      <c r="B224" s="1493"/>
      <c r="C224" s="1493"/>
      <c r="D224" s="1493"/>
      <c r="E224" s="1493"/>
      <c r="F224" s="1493"/>
      <c r="G224" s="1493"/>
      <c r="H224" s="1493"/>
      <c r="I224" s="1493"/>
      <c r="J224" s="1493"/>
      <c r="K224" s="1493"/>
      <c r="L224" s="1493"/>
      <c r="M224" s="1493"/>
      <c r="N224" s="1493"/>
      <c r="O224" s="1493"/>
      <c r="P224" s="1493"/>
      <c r="Q224" s="1493"/>
      <c r="R224" s="1493"/>
      <c r="S224" s="1493"/>
      <c r="T224" s="1493"/>
      <c r="U224" s="1493"/>
      <c r="V224" s="1493"/>
    </row>
    <row r="225" spans="1:22" ht="15.75" customHeight="1">
      <c r="A225" s="1493"/>
      <c r="B225" s="1493"/>
      <c r="C225" s="1493"/>
      <c r="D225" s="1493"/>
      <c r="E225" s="1493"/>
      <c r="F225" s="1493"/>
      <c r="G225" s="1493"/>
      <c r="H225" s="1493"/>
      <c r="I225" s="1493"/>
      <c r="J225" s="1493"/>
      <c r="K225" s="1493"/>
      <c r="L225" s="1493"/>
      <c r="M225" s="1493"/>
      <c r="N225" s="1493"/>
      <c r="O225" s="1493"/>
      <c r="P225" s="1493"/>
      <c r="Q225" s="1493"/>
      <c r="R225" s="1493"/>
      <c r="S225" s="1493"/>
      <c r="T225" s="1493"/>
      <c r="U225" s="1493"/>
      <c r="V225" s="1493"/>
    </row>
    <row r="226" spans="1:22" ht="15.75" customHeight="1">
      <c r="A226" s="1493"/>
      <c r="B226" s="1493"/>
      <c r="C226" s="1493"/>
      <c r="D226" s="1493"/>
      <c r="E226" s="1493"/>
      <c r="F226" s="1493"/>
      <c r="G226" s="1493"/>
      <c r="H226" s="1493"/>
      <c r="I226" s="1493"/>
      <c r="J226" s="1493"/>
      <c r="K226" s="1493"/>
      <c r="L226" s="1493"/>
      <c r="M226" s="1493"/>
      <c r="N226" s="1493"/>
      <c r="O226" s="1493"/>
      <c r="P226" s="1493"/>
      <c r="Q226" s="1493"/>
      <c r="R226" s="1493"/>
      <c r="S226" s="1493"/>
      <c r="T226" s="1493"/>
      <c r="U226" s="1493"/>
      <c r="V226" s="1493"/>
    </row>
    <row r="227" spans="1:22" ht="15.75" customHeight="1">
      <c r="A227" s="1493"/>
      <c r="B227" s="1493"/>
      <c r="C227" s="1493"/>
      <c r="D227" s="1493"/>
      <c r="E227" s="1493"/>
      <c r="F227" s="1493"/>
      <c r="G227" s="1493"/>
      <c r="H227" s="1493"/>
      <c r="I227" s="1493"/>
      <c r="J227" s="1493"/>
      <c r="K227" s="1493"/>
      <c r="L227" s="1493"/>
      <c r="M227" s="1493"/>
      <c r="N227" s="1493"/>
      <c r="O227" s="1493"/>
      <c r="P227" s="1493"/>
      <c r="Q227" s="1493"/>
      <c r="R227" s="1493"/>
      <c r="S227" s="1493"/>
      <c r="T227" s="1493"/>
      <c r="U227" s="1493"/>
      <c r="V227" s="1493"/>
    </row>
    <row r="228" spans="1:22" ht="15.75" customHeight="1">
      <c r="A228" s="1493"/>
      <c r="B228" s="1493"/>
      <c r="C228" s="1493"/>
      <c r="D228" s="1493"/>
      <c r="E228" s="1493"/>
      <c r="F228" s="1493"/>
      <c r="G228" s="1493"/>
      <c r="H228" s="1493"/>
      <c r="I228" s="1493"/>
      <c r="J228" s="1493"/>
      <c r="K228" s="1493"/>
      <c r="L228" s="1493"/>
      <c r="M228" s="1493"/>
      <c r="N228" s="1493"/>
      <c r="O228" s="1493"/>
      <c r="P228" s="1493"/>
      <c r="Q228" s="1493"/>
      <c r="R228" s="1493"/>
      <c r="S228" s="1493"/>
      <c r="T228" s="1493"/>
      <c r="U228" s="1493"/>
      <c r="V228" s="1493"/>
    </row>
    <row r="229" spans="1:22" ht="15.75" customHeight="1">
      <c r="A229" s="1493"/>
      <c r="B229" s="1493"/>
      <c r="C229" s="1493"/>
      <c r="D229" s="1493"/>
      <c r="E229" s="1493"/>
      <c r="F229" s="1493"/>
      <c r="G229" s="1493"/>
      <c r="H229" s="1493"/>
      <c r="I229" s="1493"/>
      <c r="J229" s="1493"/>
      <c r="K229" s="1493"/>
      <c r="L229" s="1493"/>
      <c r="M229" s="1493"/>
      <c r="N229" s="1493"/>
      <c r="O229" s="1493"/>
      <c r="P229" s="1493"/>
      <c r="Q229" s="1493"/>
      <c r="R229" s="1493"/>
      <c r="S229" s="1493"/>
      <c r="T229" s="1493"/>
      <c r="U229" s="1493"/>
      <c r="V229" s="1493"/>
    </row>
    <row r="230" spans="1:22" ht="15.75" customHeight="1">
      <c r="A230" s="1493"/>
      <c r="B230" s="1493"/>
      <c r="C230" s="1493"/>
      <c r="D230" s="1493"/>
      <c r="E230" s="1493"/>
      <c r="F230" s="1493"/>
      <c r="G230" s="1493"/>
      <c r="H230" s="1493"/>
      <c r="I230" s="1493"/>
      <c r="J230" s="1493"/>
      <c r="K230" s="1493"/>
      <c r="L230" s="1493"/>
      <c r="M230" s="1493"/>
      <c r="N230" s="1493"/>
      <c r="O230" s="1493"/>
      <c r="P230" s="1493"/>
      <c r="Q230" s="1493"/>
      <c r="R230" s="1493"/>
      <c r="S230" s="1493"/>
      <c r="T230" s="1493"/>
      <c r="U230" s="1493"/>
      <c r="V230" s="1493"/>
    </row>
    <row r="231" spans="1:22" ht="15.75" customHeight="1">
      <c r="A231" s="1493"/>
      <c r="B231" s="1493"/>
      <c r="C231" s="1493"/>
      <c r="D231" s="1493"/>
      <c r="E231" s="1493"/>
      <c r="F231" s="1493"/>
      <c r="G231" s="1493"/>
      <c r="H231" s="1493"/>
      <c r="I231" s="1493"/>
      <c r="J231" s="1493"/>
      <c r="K231" s="1493"/>
      <c r="L231" s="1493"/>
      <c r="M231" s="1493"/>
      <c r="N231" s="1493"/>
      <c r="O231" s="1493"/>
      <c r="P231" s="1493"/>
      <c r="Q231" s="1493"/>
      <c r="R231" s="1493"/>
      <c r="S231" s="1493"/>
      <c r="T231" s="1493"/>
      <c r="U231" s="1493"/>
      <c r="V231" s="1493"/>
    </row>
    <row r="232" spans="1:22" ht="15.75" customHeight="1">
      <c r="A232" s="1493"/>
      <c r="B232" s="1493"/>
      <c r="C232" s="1493"/>
      <c r="D232" s="1493"/>
      <c r="E232" s="1493"/>
      <c r="F232" s="1493"/>
      <c r="G232" s="1493"/>
      <c r="H232" s="1493"/>
      <c r="I232" s="1493"/>
      <c r="J232" s="1493"/>
      <c r="K232" s="1493"/>
      <c r="L232" s="1493"/>
      <c r="M232" s="1493"/>
      <c r="N232" s="1493"/>
      <c r="O232" s="1493"/>
      <c r="P232" s="1493"/>
      <c r="Q232" s="1493"/>
      <c r="R232" s="1493"/>
      <c r="S232" s="1493"/>
      <c r="T232" s="1493"/>
      <c r="U232" s="1493"/>
      <c r="V232" s="1493"/>
    </row>
    <row r="233" spans="1:22" ht="15.75" customHeight="1">
      <c r="A233" s="1493"/>
      <c r="B233" s="1493"/>
      <c r="C233" s="1493"/>
      <c r="D233" s="1493"/>
      <c r="E233" s="1493"/>
      <c r="F233" s="1493"/>
      <c r="G233" s="1493"/>
      <c r="H233" s="1493"/>
      <c r="I233" s="1493"/>
      <c r="J233" s="1493"/>
      <c r="K233" s="1493"/>
      <c r="L233" s="1493"/>
      <c r="M233" s="1493"/>
      <c r="N233" s="1493"/>
      <c r="O233" s="1493"/>
      <c r="P233" s="1493"/>
      <c r="Q233" s="1493"/>
      <c r="R233" s="1493"/>
      <c r="S233" s="1493"/>
      <c r="T233" s="1493"/>
      <c r="U233" s="1493"/>
      <c r="V233" s="1493"/>
    </row>
    <row r="234" spans="1:22" ht="15.75" customHeight="1">
      <c r="A234" s="1493"/>
      <c r="B234" s="1493"/>
      <c r="C234" s="1493"/>
      <c r="D234" s="1493"/>
      <c r="E234" s="1493"/>
      <c r="F234" s="1493"/>
      <c r="G234" s="1493"/>
      <c r="H234" s="1493"/>
      <c r="I234" s="1493"/>
      <c r="J234" s="1493"/>
      <c r="K234" s="1493"/>
      <c r="L234" s="1493"/>
      <c r="M234" s="1493"/>
      <c r="N234" s="1493"/>
      <c r="O234" s="1493"/>
      <c r="P234" s="1493"/>
      <c r="Q234" s="1493"/>
      <c r="R234" s="1493"/>
      <c r="S234" s="1493"/>
      <c r="T234" s="1493"/>
      <c r="U234" s="1493"/>
      <c r="V234" s="1493"/>
    </row>
    <row r="235" spans="1:22" ht="15.75" customHeight="1">
      <c r="A235" s="1493"/>
      <c r="B235" s="1493"/>
      <c r="C235" s="1493"/>
      <c r="D235" s="1493"/>
      <c r="E235" s="1493"/>
      <c r="F235" s="1493"/>
      <c r="G235" s="1493"/>
      <c r="H235" s="1493"/>
      <c r="I235" s="1493"/>
      <c r="J235" s="1493"/>
      <c r="K235" s="1493"/>
      <c r="L235" s="1493"/>
      <c r="M235" s="1493"/>
      <c r="N235" s="1493"/>
      <c r="O235" s="1493"/>
      <c r="P235" s="1493"/>
      <c r="Q235" s="1493"/>
      <c r="R235" s="1493"/>
      <c r="S235" s="1493"/>
      <c r="T235" s="1493"/>
      <c r="U235" s="1493"/>
      <c r="V235" s="1493"/>
    </row>
    <row r="236" spans="1:22" ht="15.75" customHeight="1">
      <c r="A236" s="1493"/>
      <c r="B236" s="1493"/>
      <c r="C236" s="1493"/>
      <c r="D236" s="1493"/>
      <c r="E236" s="1493"/>
      <c r="F236" s="1493"/>
      <c r="G236" s="1493"/>
      <c r="H236" s="1493"/>
      <c r="I236" s="1493"/>
      <c r="J236" s="1493"/>
      <c r="K236" s="1493"/>
      <c r="L236" s="1493"/>
      <c r="M236" s="1493"/>
      <c r="N236" s="1493"/>
      <c r="O236" s="1493"/>
      <c r="P236" s="1493"/>
      <c r="Q236" s="1493"/>
      <c r="R236" s="1493"/>
      <c r="S236" s="1493"/>
      <c r="T236" s="1493"/>
      <c r="U236" s="1493"/>
      <c r="V236" s="1493"/>
    </row>
    <row r="237" spans="1:22" ht="15.75" customHeight="1">
      <c r="A237" s="1493"/>
      <c r="B237" s="1493"/>
      <c r="C237" s="1493"/>
      <c r="D237" s="1493"/>
      <c r="E237" s="1493"/>
      <c r="F237" s="1493"/>
      <c r="G237" s="1493"/>
      <c r="H237" s="1493"/>
      <c r="I237" s="1493"/>
      <c r="J237" s="1493"/>
      <c r="K237" s="1493"/>
      <c r="L237" s="1493"/>
      <c r="M237" s="1493"/>
      <c r="N237" s="1493"/>
      <c r="O237" s="1493"/>
      <c r="P237" s="1493"/>
      <c r="Q237" s="1493"/>
      <c r="R237" s="1493"/>
      <c r="S237" s="1493"/>
      <c r="T237" s="1493"/>
      <c r="U237" s="1493"/>
      <c r="V237" s="1493"/>
    </row>
    <row r="238" spans="1:22" ht="15.75" customHeight="1">
      <c r="A238" s="1493"/>
      <c r="B238" s="1493"/>
      <c r="C238" s="1493"/>
      <c r="D238" s="1493"/>
      <c r="E238" s="1493"/>
      <c r="F238" s="1493"/>
      <c r="G238" s="1493"/>
      <c r="H238" s="1493"/>
      <c r="I238" s="1493"/>
      <c r="J238" s="1493"/>
      <c r="K238" s="1493"/>
      <c r="L238" s="1493"/>
      <c r="M238" s="1493"/>
      <c r="N238" s="1493"/>
      <c r="O238" s="1493"/>
      <c r="P238" s="1493"/>
      <c r="Q238" s="1493"/>
      <c r="R238" s="1493"/>
      <c r="S238" s="1493"/>
      <c r="T238" s="1493"/>
      <c r="U238" s="1493"/>
      <c r="V238" s="1493"/>
    </row>
    <row r="239" spans="1:22" ht="15.75" customHeight="1">
      <c r="A239" s="1493"/>
      <c r="B239" s="1493"/>
      <c r="C239" s="1493"/>
      <c r="D239" s="1493"/>
      <c r="E239" s="1493"/>
      <c r="F239" s="1493"/>
      <c r="G239" s="1493"/>
      <c r="H239" s="1493"/>
      <c r="I239" s="1493"/>
      <c r="J239" s="1493"/>
      <c r="K239" s="1493"/>
      <c r="L239" s="1493"/>
      <c r="M239" s="1493"/>
      <c r="N239" s="1493"/>
      <c r="O239" s="1493"/>
      <c r="P239" s="1493"/>
      <c r="Q239" s="1493"/>
      <c r="R239" s="1493"/>
      <c r="S239" s="1493"/>
      <c r="T239" s="1493"/>
      <c r="U239" s="1493"/>
      <c r="V239" s="1493"/>
    </row>
    <row r="240" spans="1:22" ht="15.75" customHeight="1">
      <c r="A240" s="1493"/>
      <c r="B240" s="1493"/>
      <c r="C240" s="1493"/>
      <c r="D240" s="1493"/>
      <c r="E240" s="1493"/>
      <c r="F240" s="1493"/>
      <c r="G240" s="1493"/>
      <c r="H240" s="1493"/>
      <c r="I240" s="1493"/>
      <c r="J240" s="1493"/>
      <c r="K240" s="1493"/>
      <c r="L240" s="1493"/>
      <c r="M240" s="1493"/>
      <c r="N240" s="1493"/>
      <c r="O240" s="1493"/>
      <c r="P240" s="1493"/>
      <c r="Q240" s="1493"/>
      <c r="R240" s="1493"/>
      <c r="S240" s="1493"/>
      <c r="T240" s="1493"/>
      <c r="U240" s="1493"/>
      <c r="V240" s="1493"/>
    </row>
    <row r="241" spans="1:22" ht="15.75" customHeight="1">
      <c r="A241" s="1493"/>
      <c r="B241" s="1493"/>
      <c r="C241" s="1493"/>
      <c r="D241" s="1493"/>
      <c r="E241" s="1493"/>
      <c r="F241" s="1493"/>
      <c r="G241" s="1493"/>
      <c r="H241" s="1493"/>
      <c r="I241" s="1493"/>
      <c r="J241" s="1493"/>
      <c r="K241" s="1493"/>
      <c r="L241" s="1493"/>
      <c r="M241" s="1493"/>
      <c r="N241" s="1493"/>
      <c r="O241" s="1493"/>
      <c r="P241" s="1493"/>
      <c r="Q241" s="1493"/>
      <c r="R241" s="1493"/>
      <c r="S241" s="1493"/>
      <c r="T241" s="1493"/>
      <c r="U241" s="1493"/>
      <c r="V241" s="1493"/>
    </row>
    <row r="242" spans="1:22" ht="15.75" customHeight="1">
      <c r="A242" s="1493"/>
      <c r="B242" s="1493"/>
      <c r="C242" s="1493"/>
      <c r="D242" s="1493"/>
      <c r="E242" s="1493"/>
      <c r="F242" s="1493"/>
      <c r="G242" s="1493"/>
      <c r="H242" s="1493"/>
      <c r="I242" s="1493"/>
      <c r="J242" s="1493"/>
      <c r="K242" s="1493"/>
      <c r="L242" s="1493"/>
      <c r="M242" s="1493"/>
      <c r="N242" s="1493"/>
      <c r="O242" s="1493"/>
      <c r="P242" s="1493"/>
      <c r="Q242" s="1493"/>
      <c r="R242" s="1493"/>
      <c r="S242" s="1493"/>
      <c r="T242" s="1493"/>
      <c r="U242" s="1493"/>
      <c r="V242" s="1493"/>
    </row>
    <row r="243" spans="1:22" ht="15.75" customHeight="1">
      <c r="A243" s="1493"/>
      <c r="B243" s="1493"/>
      <c r="C243" s="1493"/>
      <c r="D243" s="1493"/>
      <c r="E243" s="1493"/>
      <c r="F243" s="1493"/>
      <c r="G243" s="1493"/>
      <c r="H243" s="1493"/>
      <c r="I243" s="1493"/>
      <c r="J243" s="1493"/>
      <c r="K243" s="1493"/>
      <c r="L243" s="1493"/>
      <c r="M243" s="1493"/>
      <c r="N243" s="1493"/>
      <c r="O243" s="1493"/>
      <c r="P243" s="1493"/>
      <c r="Q243" s="1493"/>
      <c r="R243" s="1493"/>
      <c r="S243" s="1493"/>
      <c r="T243" s="1493"/>
      <c r="U243" s="1493"/>
      <c r="V243" s="1493"/>
    </row>
    <row r="244" spans="1:22" ht="15.75" customHeight="1">
      <c r="A244" s="1493"/>
      <c r="B244" s="1493"/>
      <c r="C244" s="1493"/>
      <c r="D244" s="1493"/>
      <c r="E244" s="1493"/>
      <c r="F244" s="1493"/>
      <c r="G244" s="1493"/>
      <c r="H244" s="1493"/>
      <c r="I244" s="1493"/>
      <c r="J244" s="1493"/>
      <c r="K244" s="1493"/>
      <c r="L244" s="1493"/>
      <c r="M244" s="1493"/>
      <c r="N244" s="1493"/>
      <c r="O244" s="1493"/>
      <c r="P244" s="1493"/>
      <c r="Q244" s="1493"/>
      <c r="R244" s="1493"/>
      <c r="S244" s="1493"/>
      <c r="T244" s="1493"/>
      <c r="U244" s="1493"/>
      <c r="V244" s="1493"/>
    </row>
    <row r="245" spans="1:22" ht="15.75" customHeight="1">
      <c r="A245" s="1493"/>
      <c r="B245" s="1493"/>
      <c r="C245" s="1493"/>
      <c r="D245" s="1493"/>
      <c r="E245" s="1493"/>
      <c r="F245" s="1493"/>
      <c r="G245" s="1493"/>
      <c r="H245" s="1493"/>
      <c r="I245" s="1493"/>
      <c r="J245" s="1493"/>
      <c r="K245" s="1493"/>
      <c r="L245" s="1493"/>
      <c r="M245" s="1493"/>
      <c r="N245" s="1493"/>
      <c r="O245" s="1493"/>
      <c r="P245" s="1493"/>
      <c r="Q245" s="1493"/>
      <c r="R245" s="1493"/>
      <c r="S245" s="1493"/>
      <c r="T245" s="1493"/>
      <c r="U245" s="1493"/>
      <c r="V245" s="1493"/>
    </row>
    <row r="246" spans="1:22" ht="15.75" customHeight="1">
      <c r="A246" s="1493"/>
      <c r="B246" s="1493"/>
      <c r="C246" s="1493"/>
      <c r="D246" s="1493"/>
      <c r="E246" s="1493"/>
      <c r="F246" s="1493"/>
      <c r="G246" s="1493"/>
      <c r="H246" s="1493"/>
      <c r="I246" s="1493"/>
      <c r="J246" s="1493"/>
      <c r="K246" s="1493"/>
      <c r="L246" s="1493"/>
      <c r="M246" s="1493"/>
      <c r="N246" s="1493"/>
      <c r="O246" s="1493"/>
      <c r="P246" s="1493"/>
      <c r="Q246" s="1493"/>
      <c r="R246" s="1493"/>
      <c r="S246" s="1493"/>
      <c r="T246" s="1493"/>
      <c r="U246" s="1493"/>
      <c r="V246" s="1493"/>
    </row>
    <row r="247" spans="1:22" ht="15.75" customHeight="1">
      <c r="A247" s="1493"/>
      <c r="B247" s="1493"/>
      <c r="C247" s="1493"/>
      <c r="D247" s="1493"/>
      <c r="E247" s="1493"/>
      <c r="F247" s="1493"/>
      <c r="G247" s="1493"/>
      <c r="H247" s="1493"/>
      <c r="I247" s="1493"/>
      <c r="J247" s="1493"/>
      <c r="K247" s="1493"/>
      <c r="L247" s="1493"/>
      <c r="M247" s="1493"/>
      <c r="N247" s="1493"/>
      <c r="O247" s="1493"/>
      <c r="P247" s="1493"/>
      <c r="Q247" s="1493"/>
      <c r="R247" s="1493"/>
      <c r="S247" s="1493"/>
      <c r="T247" s="1493"/>
      <c r="U247" s="1493"/>
      <c r="V247" s="1493"/>
    </row>
    <row r="248" spans="1:22" ht="15.75" customHeight="1">
      <c r="A248" s="1493"/>
      <c r="B248" s="1493"/>
      <c r="C248" s="1493"/>
      <c r="D248" s="1493"/>
      <c r="E248" s="1493"/>
      <c r="F248" s="1493"/>
      <c r="G248" s="1493"/>
      <c r="H248" s="1493"/>
      <c r="I248" s="1493"/>
      <c r="J248" s="1493"/>
      <c r="K248" s="1493"/>
      <c r="L248" s="1493"/>
      <c r="M248" s="1493"/>
      <c r="N248" s="1493"/>
      <c r="O248" s="1493"/>
      <c r="P248" s="1493"/>
      <c r="Q248" s="1493"/>
      <c r="R248" s="1493"/>
      <c r="S248" s="1493"/>
      <c r="T248" s="1493"/>
      <c r="U248" s="1493"/>
      <c r="V248" s="1493"/>
    </row>
    <row r="249" spans="1:22" ht="15.75" customHeight="1">
      <c r="A249" s="1493"/>
      <c r="B249" s="1493"/>
      <c r="C249" s="1493"/>
      <c r="D249" s="1493"/>
      <c r="E249" s="1493"/>
      <c r="F249" s="1493"/>
      <c r="G249" s="1493"/>
      <c r="H249" s="1493"/>
      <c r="I249" s="1493"/>
      <c r="J249" s="1493"/>
      <c r="K249" s="1493"/>
      <c r="L249" s="1493"/>
      <c r="M249" s="1493"/>
      <c r="N249" s="1493"/>
      <c r="O249" s="1493"/>
      <c r="P249" s="1493"/>
      <c r="Q249" s="1493"/>
      <c r="R249" s="1493"/>
      <c r="S249" s="1493"/>
      <c r="T249" s="1493"/>
      <c r="U249" s="1493"/>
      <c r="V249" s="1493"/>
    </row>
    <row r="250" spans="1:22" ht="15.75" customHeight="1">
      <c r="A250" s="1493"/>
      <c r="B250" s="1493"/>
      <c r="C250" s="1493"/>
      <c r="D250" s="1493"/>
      <c r="E250" s="1493"/>
      <c r="F250" s="1493"/>
      <c r="G250" s="1493"/>
      <c r="H250" s="1493"/>
      <c r="I250" s="1493"/>
      <c r="J250" s="1493"/>
      <c r="K250" s="1493"/>
      <c r="L250" s="1493"/>
      <c r="M250" s="1493"/>
      <c r="N250" s="1493"/>
      <c r="O250" s="1493"/>
      <c r="P250" s="1493"/>
      <c r="Q250" s="1493"/>
      <c r="R250" s="1493"/>
      <c r="S250" s="1493"/>
      <c r="T250" s="1493"/>
      <c r="U250" s="1493"/>
      <c r="V250" s="1493"/>
    </row>
    <row r="251" spans="1:22" ht="15.75" customHeight="1">
      <c r="A251" s="1493"/>
      <c r="B251" s="1493"/>
      <c r="C251" s="1493"/>
      <c r="D251" s="1493"/>
      <c r="E251" s="1493"/>
      <c r="F251" s="1493"/>
      <c r="G251" s="1493"/>
      <c r="H251" s="1493"/>
      <c r="I251" s="1493"/>
      <c r="J251" s="1493"/>
      <c r="K251" s="1493"/>
      <c r="L251" s="1493"/>
      <c r="M251" s="1493"/>
      <c r="N251" s="1493"/>
      <c r="O251" s="1493"/>
      <c r="P251" s="1493"/>
      <c r="Q251" s="1493"/>
      <c r="R251" s="1493"/>
      <c r="S251" s="1493"/>
      <c r="T251" s="1493"/>
      <c r="U251" s="1493"/>
      <c r="V251" s="1493"/>
    </row>
    <row r="252" spans="1:22" ht="15.75" customHeight="1">
      <c r="A252" s="1493"/>
      <c r="B252" s="1493"/>
      <c r="C252" s="1493"/>
      <c r="D252" s="1493"/>
      <c r="E252" s="1493"/>
      <c r="F252" s="1493"/>
      <c r="G252" s="1493"/>
      <c r="H252" s="1493"/>
      <c r="I252" s="1493"/>
      <c r="J252" s="1493"/>
      <c r="K252" s="1493"/>
      <c r="L252" s="1493"/>
      <c r="M252" s="1493"/>
      <c r="N252" s="1493"/>
      <c r="O252" s="1493"/>
      <c r="P252" s="1493"/>
      <c r="Q252" s="1493"/>
      <c r="R252" s="1493"/>
      <c r="S252" s="1493"/>
      <c r="T252" s="1493"/>
      <c r="U252" s="1493"/>
      <c r="V252" s="1493"/>
    </row>
    <row r="253" spans="1:22" ht="15.75" customHeight="1">
      <c r="A253" s="1493"/>
      <c r="B253" s="1493"/>
      <c r="C253" s="1493"/>
      <c r="D253" s="1493"/>
      <c r="E253" s="1493"/>
      <c r="F253" s="1493"/>
      <c r="G253" s="1493"/>
      <c r="H253" s="1493"/>
      <c r="I253" s="1493"/>
      <c r="J253" s="1493"/>
      <c r="K253" s="1493"/>
      <c r="L253" s="1493"/>
      <c r="M253" s="1493"/>
      <c r="N253" s="1493"/>
      <c r="O253" s="1493"/>
      <c r="P253" s="1493"/>
      <c r="Q253" s="1493"/>
      <c r="R253" s="1493"/>
      <c r="S253" s="1493"/>
      <c r="T253" s="1493"/>
      <c r="U253" s="1493"/>
      <c r="V253" s="1493"/>
    </row>
    <row r="254" spans="1:22" ht="15.75" customHeight="1">
      <c r="A254" s="1493"/>
      <c r="B254" s="1493"/>
      <c r="C254" s="1493"/>
      <c r="D254" s="1493"/>
      <c r="E254" s="1493"/>
      <c r="F254" s="1493"/>
      <c r="G254" s="1493"/>
      <c r="H254" s="1493"/>
      <c r="I254" s="1493"/>
      <c r="J254" s="1493"/>
      <c r="K254" s="1493"/>
      <c r="L254" s="1493"/>
      <c r="M254" s="1493"/>
      <c r="N254" s="1493"/>
      <c r="O254" s="1493"/>
      <c r="P254" s="1493"/>
      <c r="Q254" s="1493"/>
      <c r="R254" s="1493"/>
      <c r="S254" s="1493"/>
      <c r="T254" s="1493"/>
      <c r="U254" s="1493"/>
      <c r="V254" s="1493"/>
    </row>
    <row r="255" spans="1:22" ht="15.75" customHeight="1">
      <c r="A255" s="1493"/>
      <c r="B255" s="1493"/>
      <c r="C255" s="1493"/>
      <c r="D255" s="1493"/>
      <c r="E255" s="1493"/>
      <c r="F255" s="1493"/>
      <c r="G255" s="1493"/>
      <c r="H255" s="1493"/>
      <c r="I255" s="1493"/>
      <c r="J255" s="1493"/>
      <c r="K255" s="1493"/>
      <c r="L255" s="1493"/>
      <c r="M255" s="1493"/>
      <c r="N255" s="1493"/>
      <c r="O255" s="1493"/>
      <c r="P255" s="1493"/>
      <c r="Q255" s="1493"/>
      <c r="R255" s="1493"/>
      <c r="S255" s="1493"/>
      <c r="T255" s="1493"/>
      <c r="U255" s="1493"/>
      <c r="V255" s="1493"/>
    </row>
    <row r="256" spans="1:22" ht="15.75" customHeight="1">
      <c r="A256" s="1493"/>
      <c r="B256" s="1491"/>
      <c r="C256" s="1491"/>
      <c r="D256" s="1491"/>
      <c r="E256" s="1491"/>
      <c r="F256" s="1491"/>
      <c r="G256" s="1491"/>
      <c r="H256" s="1491"/>
      <c r="I256" s="1491"/>
      <c r="J256" s="1491"/>
      <c r="K256" s="1493"/>
      <c r="L256" s="1493"/>
      <c r="M256" s="1493"/>
      <c r="N256" s="1493"/>
      <c r="O256" s="1493"/>
      <c r="P256" s="1493"/>
      <c r="Q256" s="1493"/>
      <c r="R256" s="1493"/>
      <c r="S256" s="1493"/>
      <c r="T256" s="1493"/>
      <c r="U256" s="1493"/>
      <c r="V256" s="1493"/>
    </row>
    <row r="257" spans="1:22" ht="15.75" customHeight="1">
      <c r="A257" s="1491"/>
      <c r="B257" s="1491"/>
      <c r="C257" s="1491"/>
      <c r="D257" s="1491"/>
      <c r="E257" s="1491"/>
      <c r="F257" s="1491"/>
      <c r="G257" s="1491"/>
      <c r="H257" s="1491"/>
      <c r="I257" s="1491"/>
      <c r="J257" s="1491"/>
      <c r="K257" s="1491"/>
      <c r="L257" s="1491"/>
      <c r="M257" s="1491"/>
      <c r="N257" s="1491"/>
      <c r="O257" s="1491"/>
      <c r="P257" s="1491"/>
      <c r="Q257" s="1491"/>
      <c r="R257" s="1491"/>
      <c r="S257" s="1491"/>
      <c r="T257" s="1491"/>
      <c r="U257" s="1491"/>
      <c r="V257" s="1491"/>
    </row>
    <row r="258" spans="1:22" ht="15.75" customHeight="1">
      <c r="A258" s="1491"/>
      <c r="B258" s="1491"/>
      <c r="C258" s="1491"/>
      <c r="D258" s="1491"/>
      <c r="E258" s="1491"/>
      <c r="F258" s="1491"/>
      <c r="G258" s="1491"/>
      <c r="H258" s="1491"/>
      <c r="I258" s="1491"/>
      <c r="J258" s="1491"/>
      <c r="K258" s="1491"/>
      <c r="L258" s="1491"/>
      <c r="M258" s="1491"/>
      <c r="N258" s="1491"/>
      <c r="O258" s="1491"/>
      <c r="P258" s="1491"/>
      <c r="Q258" s="1491"/>
      <c r="R258" s="1491"/>
      <c r="S258" s="1491"/>
      <c r="T258" s="1491"/>
      <c r="U258" s="1491"/>
      <c r="V258" s="1491"/>
    </row>
    <row r="259" spans="1:22" ht="15.75" customHeight="1">
      <c r="A259" s="1491"/>
      <c r="B259" s="1491"/>
      <c r="C259" s="1491"/>
      <c r="D259" s="1491"/>
      <c r="E259" s="1491"/>
      <c r="F259" s="1491"/>
      <c r="G259" s="1491"/>
      <c r="H259" s="1491"/>
      <c r="I259" s="1491"/>
      <c r="J259" s="1491"/>
      <c r="K259" s="1491"/>
      <c r="L259" s="1491"/>
      <c r="M259" s="1491"/>
      <c r="N259" s="1491"/>
      <c r="O259" s="1491"/>
      <c r="P259" s="1491"/>
      <c r="Q259" s="1491"/>
      <c r="R259" s="1491"/>
      <c r="S259" s="1491"/>
      <c r="T259" s="1491"/>
      <c r="U259" s="1491"/>
      <c r="V259" s="1491"/>
    </row>
    <row r="260" spans="1:22" ht="15.75" customHeight="1">
      <c r="A260" s="1491"/>
      <c r="B260" s="1491"/>
      <c r="C260" s="1491"/>
      <c r="D260" s="1491"/>
      <c r="E260" s="1491"/>
      <c r="F260" s="1491"/>
      <c r="G260" s="1491"/>
      <c r="H260" s="1491"/>
      <c r="I260" s="1491"/>
      <c r="J260" s="1491"/>
      <c r="K260" s="1491"/>
      <c r="L260" s="1491"/>
      <c r="M260" s="1491"/>
      <c r="N260" s="1491"/>
      <c r="O260" s="1491"/>
      <c r="P260" s="1491"/>
      <c r="Q260" s="1491"/>
      <c r="R260" s="1491"/>
      <c r="S260" s="1491"/>
      <c r="T260" s="1491"/>
      <c r="U260" s="1491"/>
      <c r="V260" s="1491"/>
    </row>
    <row r="261" spans="1:22" ht="15.75" customHeight="1">
      <c r="A261" s="1491"/>
      <c r="B261" s="1491"/>
      <c r="C261" s="1491"/>
      <c r="D261" s="1491"/>
      <c r="E261" s="1491"/>
      <c r="F261" s="1491"/>
      <c r="G261" s="1491"/>
      <c r="H261" s="1491"/>
      <c r="I261" s="1491"/>
      <c r="J261" s="1491"/>
      <c r="K261" s="1491"/>
      <c r="L261" s="1491"/>
      <c r="M261" s="1491"/>
      <c r="N261" s="1491"/>
      <c r="O261" s="1491"/>
      <c r="P261" s="1491"/>
      <c r="Q261" s="1491"/>
      <c r="R261" s="1491"/>
      <c r="S261" s="1491"/>
      <c r="T261" s="1491"/>
      <c r="U261" s="1491"/>
      <c r="V261" s="1491"/>
    </row>
    <row r="262" spans="1:22" ht="15.75" customHeight="1">
      <c r="A262" s="1491"/>
      <c r="B262" s="1491"/>
      <c r="C262" s="1491"/>
      <c r="D262" s="1491"/>
      <c r="E262" s="1491"/>
      <c r="F262" s="1491"/>
      <c r="G262" s="1491"/>
      <c r="H262" s="1491"/>
      <c r="I262" s="1491"/>
      <c r="J262" s="1491"/>
      <c r="K262" s="1491"/>
      <c r="L262" s="1491"/>
      <c r="M262" s="1491"/>
      <c r="N262" s="1491"/>
      <c r="O262" s="1491"/>
      <c r="P262" s="1491"/>
      <c r="Q262" s="1491"/>
      <c r="R262" s="1491"/>
      <c r="S262" s="1491"/>
      <c r="T262" s="1491"/>
      <c r="U262" s="1491"/>
      <c r="V262" s="1491"/>
    </row>
    <row r="263" spans="1:22" ht="15.75" customHeight="1">
      <c r="A263" s="1491"/>
      <c r="B263" s="1491"/>
      <c r="C263" s="1491"/>
      <c r="D263" s="1491"/>
      <c r="E263" s="1491"/>
      <c r="F263" s="1491"/>
      <c r="G263" s="1491"/>
      <c r="H263" s="1491"/>
      <c r="I263" s="1491"/>
      <c r="J263" s="1491"/>
      <c r="K263" s="1491"/>
      <c r="L263" s="1491"/>
      <c r="M263" s="1491"/>
      <c r="N263" s="1491"/>
      <c r="O263" s="1491"/>
      <c r="P263" s="1491"/>
      <c r="Q263" s="1491"/>
      <c r="R263" s="1491"/>
      <c r="S263" s="1491"/>
      <c r="T263" s="1491"/>
      <c r="U263" s="1491"/>
      <c r="V263" s="1491"/>
    </row>
    <row r="264" spans="1:22" ht="15.75" customHeight="1">
      <c r="A264" s="1491"/>
      <c r="B264" s="1491"/>
      <c r="C264" s="1491"/>
      <c r="D264" s="1491"/>
      <c r="E264" s="1491"/>
      <c r="F264" s="1491"/>
      <c r="G264" s="1491"/>
      <c r="H264" s="1491"/>
      <c r="I264" s="1491"/>
      <c r="J264" s="1491"/>
      <c r="K264" s="1491"/>
      <c r="L264" s="1491"/>
      <c r="M264" s="1491"/>
      <c r="N264" s="1491"/>
      <c r="O264" s="1491"/>
      <c r="P264" s="1491"/>
      <c r="Q264" s="1491"/>
      <c r="R264" s="1491"/>
      <c r="S264" s="1491"/>
      <c r="T264" s="1491"/>
      <c r="U264" s="1491"/>
      <c r="V264" s="1491"/>
    </row>
    <row r="265" spans="1:22" ht="15.75" customHeight="1">
      <c r="A265" s="1491"/>
      <c r="B265" s="1491"/>
      <c r="C265" s="1491"/>
      <c r="D265" s="1491"/>
      <c r="E265" s="1491"/>
      <c r="F265" s="1491"/>
      <c r="G265" s="1491"/>
      <c r="H265" s="1491"/>
      <c r="I265" s="1491"/>
      <c r="J265" s="1491"/>
      <c r="K265" s="1491"/>
      <c r="L265" s="1491"/>
      <c r="M265" s="1491"/>
      <c r="N265" s="1491"/>
      <c r="O265" s="1491"/>
      <c r="P265" s="1491"/>
      <c r="Q265" s="1491"/>
      <c r="R265" s="1491"/>
      <c r="S265" s="1491"/>
      <c r="T265" s="1491"/>
      <c r="U265" s="1491"/>
      <c r="V265" s="1491"/>
    </row>
    <row r="266" spans="1:22" ht="15.75" customHeight="1">
      <c r="A266" s="1491"/>
      <c r="B266" s="1491"/>
      <c r="C266" s="1491"/>
      <c r="D266" s="1491"/>
      <c r="E266" s="1491"/>
      <c r="F266" s="1491"/>
      <c r="G266" s="1491"/>
      <c r="H266" s="1491"/>
      <c r="I266" s="1491"/>
      <c r="J266" s="1491"/>
      <c r="K266" s="1491"/>
      <c r="L266" s="1491"/>
      <c r="M266" s="1491"/>
      <c r="N266" s="1491"/>
      <c r="O266" s="1491"/>
      <c r="P266" s="1491"/>
      <c r="Q266" s="1491"/>
      <c r="R266" s="1491"/>
      <c r="S266" s="1491"/>
      <c r="T266" s="1491"/>
      <c r="U266" s="1491"/>
      <c r="V266" s="1491"/>
    </row>
    <row r="267" spans="1:22" ht="15.75" customHeight="1">
      <c r="A267" s="1491"/>
      <c r="B267" s="1491"/>
      <c r="C267" s="1491"/>
      <c r="D267" s="1491"/>
      <c r="E267" s="1491"/>
      <c r="F267" s="1491"/>
      <c r="G267" s="1491"/>
      <c r="H267" s="1491"/>
      <c r="I267" s="1491"/>
      <c r="J267" s="1491"/>
      <c r="K267" s="1491"/>
      <c r="L267" s="1491"/>
      <c r="M267" s="1491"/>
      <c r="N267" s="1491"/>
      <c r="O267" s="1491"/>
      <c r="P267" s="1491"/>
      <c r="Q267" s="1491"/>
      <c r="R267" s="1491"/>
      <c r="S267" s="1491"/>
      <c r="T267" s="1491"/>
      <c r="U267" s="1491"/>
      <c r="V267" s="1491"/>
    </row>
    <row r="268" spans="1:22" ht="15.75" customHeight="1">
      <c r="A268" s="1491"/>
      <c r="B268" s="1491"/>
      <c r="C268" s="1491"/>
      <c r="D268" s="1491"/>
      <c r="E268" s="1491"/>
      <c r="F268" s="1491"/>
      <c r="G268" s="1491"/>
      <c r="H268" s="1491"/>
      <c r="I268" s="1491"/>
      <c r="J268" s="1491"/>
      <c r="K268" s="1491"/>
      <c r="L268" s="1491"/>
      <c r="M268" s="1491"/>
      <c r="N268" s="1491"/>
      <c r="O268" s="1491"/>
      <c r="P268" s="1491"/>
      <c r="Q268" s="1491"/>
      <c r="R268" s="1491"/>
      <c r="S268" s="1491"/>
      <c r="T268" s="1491"/>
      <c r="U268" s="1491"/>
      <c r="V268" s="1491"/>
    </row>
    <row r="269" spans="1:22" ht="15.75" customHeight="1">
      <c r="A269" s="1491"/>
      <c r="B269" s="1491"/>
      <c r="C269" s="1491"/>
      <c r="D269" s="1491"/>
      <c r="E269" s="1491"/>
      <c r="F269" s="1491"/>
      <c r="G269" s="1491"/>
      <c r="H269" s="1491"/>
      <c r="I269" s="1491"/>
      <c r="J269" s="1491"/>
      <c r="K269" s="1491"/>
      <c r="L269" s="1491"/>
      <c r="M269" s="1491"/>
      <c r="N269" s="1491"/>
      <c r="O269" s="1491"/>
      <c r="P269" s="1491"/>
      <c r="Q269" s="1491"/>
      <c r="R269" s="1491"/>
      <c r="S269" s="1491"/>
      <c r="T269" s="1491"/>
      <c r="U269" s="1491"/>
      <c r="V269" s="1491"/>
    </row>
    <row r="270" spans="1:22" ht="15.75" customHeight="1">
      <c r="A270" s="1491"/>
      <c r="B270" s="1491"/>
      <c r="C270" s="1491"/>
      <c r="D270" s="1491"/>
      <c r="E270" s="1491"/>
      <c r="F270" s="1491"/>
      <c r="G270" s="1491"/>
      <c r="H270" s="1491"/>
      <c r="I270" s="1491"/>
      <c r="J270" s="1491"/>
      <c r="K270" s="1491"/>
      <c r="L270" s="1491"/>
      <c r="M270" s="1491"/>
      <c r="N270" s="1491"/>
      <c r="O270" s="1491"/>
      <c r="P270" s="1491"/>
      <c r="Q270" s="1491"/>
      <c r="R270" s="1491"/>
      <c r="S270" s="1491"/>
      <c r="T270" s="1491"/>
      <c r="U270" s="1491"/>
      <c r="V270" s="1491"/>
    </row>
    <row r="271" spans="1:22" ht="15.75" customHeight="1">
      <c r="A271" s="1491"/>
      <c r="B271" s="1491"/>
      <c r="C271" s="1491"/>
      <c r="D271" s="1491"/>
      <c r="E271" s="1491"/>
      <c r="F271" s="1491"/>
      <c r="G271" s="1491"/>
      <c r="H271" s="1491"/>
      <c r="I271" s="1491"/>
      <c r="J271" s="1491"/>
      <c r="K271" s="1491"/>
      <c r="L271" s="1491"/>
      <c r="M271" s="1491"/>
      <c r="N271" s="1491"/>
      <c r="O271" s="1491"/>
      <c r="P271" s="1491"/>
      <c r="Q271" s="1491"/>
      <c r="R271" s="1491"/>
      <c r="S271" s="1491"/>
      <c r="T271" s="1491"/>
      <c r="U271" s="1491"/>
      <c r="V271" s="1491"/>
    </row>
    <row r="272" spans="1:22" ht="15.75" customHeight="1">
      <c r="A272" s="1491"/>
      <c r="B272" s="1491"/>
      <c r="C272" s="1491"/>
      <c r="D272" s="1491"/>
      <c r="E272" s="1491"/>
      <c r="F272" s="1491"/>
      <c r="G272" s="1491"/>
      <c r="H272" s="1491"/>
      <c r="I272" s="1491"/>
      <c r="J272" s="1491"/>
      <c r="K272" s="1491"/>
      <c r="L272" s="1491"/>
      <c r="M272" s="1491"/>
      <c r="N272" s="1491"/>
      <c r="O272" s="1491"/>
      <c r="P272" s="1491"/>
      <c r="Q272" s="1491"/>
      <c r="R272" s="1491"/>
      <c r="S272" s="1491"/>
      <c r="T272" s="1491"/>
      <c r="U272" s="1491"/>
      <c r="V272" s="1491"/>
    </row>
    <row r="273" spans="1:22" ht="15.75" customHeight="1">
      <c r="A273" s="1491"/>
      <c r="B273" s="1491"/>
      <c r="C273" s="1491"/>
      <c r="D273" s="1491"/>
      <c r="E273" s="1491"/>
      <c r="F273" s="1491"/>
      <c r="G273" s="1491"/>
      <c r="H273" s="1491"/>
      <c r="I273" s="1491"/>
      <c r="J273" s="1491"/>
      <c r="K273" s="1491"/>
      <c r="L273" s="1491"/>
      <c r="M273" s="1491"/>
      <c r="N273" s="1491"/>
      <c r="O273" s="1491"/>
      <c r="P273" s="1491"/>
      <c r="Q273" s="1491"/>
      <c r="R273" s="1491"/>
      <c r="S273" s="1491"/>
      <c r="T273" s="1491"/>
      <c r="U273" s="1491"/>
      <c r="V273" s="1491"/>
    </row>
    <row r="274" spans="1:22" ht="15.75" customHeight="1">
      <c r="A274" s="1491"/>
      <c r="B274" s="1491"/>
      <c r="C274" s="1491"/>
      <c r="D274" s="1491"/>
      <c r="E274" s="1491"/>
      <c r="F274" s="1491"/>
      <c r="G274" s="1491"/>
      <c r="H274" s="1491"/>
      <c r="I274" s="1491"/>
      <c r="J274" s="1491"/>
      <c r="K274" s="1491"/>
      <c r="L274" s="1491"/>
      <c r="M274" s="1491"/>
      <c r="N274" s="1491"/>
      <c r="O274" s="1491"/>
      <c r="P274" s="1491"/>
      <c r="Q274" s="1491"/>
      <c r="R274" s="1491"/>
      <c r="S274" s="1491"/>
      <c r="T274" s="1491"/>
      <c r="U274" s="1491"/>
      <c r="V274" s="1491"/>
    </row>
    <row r="275" spans="1:22" ht="15.75" customHeight="1">
      <c r="A275" s="1491"/>
      <c r="B275" s="1491"/>
      <c r="C275" s="1491"/>
      <c r="D275" s="1491"/>
      <c r="E275" s="1491"/>
      <c r="F275" s="1491"/>
      <c r="G275" s="1491"/>
      <c r="H275" s="1491"/>
      <c r="I275" s="1491"/>
      <c r="J275" s="1491"/>
      <c r="K275" s="1491"/>
      <c r="L275" s="1491"/>
      <c r="M275" s="1491"/>
      <c r="N275" s="1491"/>
      <c r="O275" s="1491"/>
      <c r="P275" s="1491"/>
      <c r="Q275" s="1491"/>
      <c r="R275" s="1491"/>
      <c r="S275" s="1491"/>
      <c r="T275" s="1491"/>
      <c r="U275" s="1491"/>
      <c r="V275" s="1491"/>
    </row>
    <row r="276" spans="1:22" ht="15.75" customHeight="1">
      <c r="A276" s="1491"/>
      <c r="B276" s="1491"/>
      <c r="C276" s="1491"/>
      <c r="D276" s="1491"/>
      <c r="E276" s="1491"/>
      <c r="F276" s="1491"/>
      <c r="G276" s="1491"/>
      <c r="H276" s="1491"/>
      <c r="I276" s="1491"/>
      <c r="J276" s="1491"/>
      <c r="K276" s="1491"/>
      <c r="L276" s="1491"/>
      <c r="M276" s="1491"/>
      <c r="N276" s="1491"/>
      <c r="O276" s="1491"/>
      <c r="P276" s="1491"/>
      <c r="Q276" s="1491"/>
      <c r="R276" s="1491"/>
      <c r="S276" s="1491"/>
      <c r="T276" s="1491"/>
      <c r="U276" s="1491"/>
      <c r="V276" s="1491"/>
    </row>
    <row r="277" spans="1:22" ht="15.75" customHeight="1">
      <c r="A277" s="1491"/>
      <c r="B277" s="1491"/>
      <c r="C277" s="1491"/>
      <c r="D277" s="1491"/>
      <c r="E277" s="1491"/>
      <c r="F277" s="1491"/>
      <c r="G277" s="1491"/>
      <c r="H277" s="1491"/>
      <c r="I277" s="1491"/>
      <c r="J277" s="1491"/>
      <c r="K277" s="1491"/>
      <c r="L277" s="1491"/>
      <c r="M277" s="1491"/>
      <c r="N277" s="1491"/>
      <c r="O277" s="1491"/>
      <c r="P277" s="1491"/>
      <c r="Q277" s="1491"/>
      <c r="R277" s="1491"/>
      <c r="S277" s="1491"/>
      <c r="T277" s="1491"/>
      <c r="U277" s="1491"/>
      <c r="V277" s="1491"/>
    </row>
    <row r="278" spans="1:22" ht="15.75" customHeight="1">
      <c r="A278" s="1491"/>
      <c r="B278" s="1491"/>
      <c r="C278" s="1491"/>
      <c r="D278" s="1491"/>
      <c r="E278" s="1491"/>
      <c r="F278" s="1491"/>
      <c r="G278" s="1491"/>
      <c r="H278" s="1491"/>
      <c r="I278" s="1491"/>
      <c r="J278" s="1491"/>
      <c r="K278" s="1491"/>
      <c r="L278" s="1491"/>
      <c r="M278" s="1491"/>
      <c r="N278" s="1491"/>
      <c r="O278" s="1491"/>
      <c r="P278" s="1491"/>
      <c r="Q278" s="1491"/>
      <c r="R278" s="1491"/>
      <c r="S278" s="1491"/>
      <c r="T278" s="1491"/>
      <c r="U278" s="1491"/>
      <c r="V278" s="1491"/>
    </row>
    <row r="279" spans="1:22" ht="15.75" customHeight="1">
      <c r="A279" s="1491"/>
      <c r="B279" s="1491"/>
      <c r="C279" s="1491"/>
      <c r="D279" s="1491"/>
      <c r="E279" s="1491"/>
      <c r="F279" s="1491"/>
      <c r="G279" s="1491"/>
      <c r="H279" s="1491"/>
      <c r="I279" s="1491"/>
      <c r="J279" s="1491"/>
      <c r="K279" s="1491"/>
      <c r="L279" s="1491"/>
      <c r="M279" s="1491"/>
      <c r="N279" s="1491"/>
      <c r="O279" s="1491"/>
      <c r="P279" s="1491"/>
      <c r="Q279" s="1491"/>
      <c r="R279" s="1491"/>
      <c r="S279" s="1491"/>
      <c r="T279" s="1491"/>
      <c r="U279" s="1491"/>
      <c r="V279" s="1491"/>
    </row>
    <row r="280" spans="1:22" ht="15.75" customHeight="1">
      <c r="A280" s="1491"/>
      <c r="B280" s="1491"/>
      <c r="C280" s="1491"/>
      <c r="D280" s="1491"/>
      <c r="E280" s="1491"/>
      <c r="F280" s="1491"/>
      <c r="G280" s="1491"/>
      <c r="H280" s="1491"/>
      <c r="I280" s="1491"/>
      <c r="J280" s="1491"/>
      <c r="K280" s="1491"/>
      <c r="L280" s="1491"/>
      <c r="M280" s="1491"/>
      <c r="N280" s="1491"/>
      <c r="O280" s="1491"/>
      <c r="P280" s="1491"/>
      <c r="Q280" s="1491"/>
      <c r="R280" s="1491"/>
      <c r="S280" s="1491"/>
      <c r="T280" s="1491"/>
      <c r="U280" s="1491"/>
      <c r="V280" s="1491"/>
    </row>
    <row r="281" spans="1:22" ht="15.75" customHeight="1">
      <c r="A281" s="1491"/>
      <c r="B281" s="1491"/>
      <c r="C281" s="1491"/>
      <c r="D281" s="1491"/>
      <c r="E281" s="1491"/>
      <c r="F281" s="1491"/>
      <c r="G281" s="1491"/>
      <c r="H281" s="1491"/>
      <c r="I281" s="1491"/>
      <c r="J281" s="1491"/>
      <c r="K281" s="1491"/>
      <c r="L281" s="1491"/>
      <c r="M281" s="1491"/>
      <c r="N281" s="1491"/>
      <c r="O281" s="1491"/>
      <c r="P281" s="1491"/>
      <c r="Q281" s="1491"/>
      <c r="R281" s="1491"/>
      <c r="S281" s="1491"/>
      <c r="T281" s="1491"/>
      <c r="U281" s="1491"/>
      <c r="V281" s="1491"/>
    </row>
    <row r="282" spans="1:22" ht="15.75" customHeight="1">
      <c r="A282" s="1491"/>
      <c r="B282" s="1491"/>
      <c r="C282" s="1491"/>
      <c r="D282" s="1491"/>
      <c r="E282" s="1491"/>
      <c r="F282" s="1491"/>
      <c r="G282" s="1491"/>
      <c r="H282" s="1491"/>
      <c r="I282" s="1491"/>
      <c r="J282" s="1491"/>
      <c r="K282" s="1491"/>
      <c r="L282" s="1491"/>
      <c r="M282" s="1491"/>
      <c r="N282" s="1491"/>
      <c r="O282" s="1491"/>
      <c r="P282" s="1491"/>
      <c r="Q282" s="1491"/>
      <c r="R282" s="1491"/>
      <c r="S282" s="1491"/>
      <c r="T282" s="1491"/>
      <c r="U282" s="1491"/>
      <c r="V282" s="1491"/>
    </row>
    <row r="283" spans="1:22" ht="15.75" customHeight="1">
      <c r="A283" s="1491"/>
      <c r="B283" s="1491"/>
      <c r="C283" s="1491"/>
      <c r="D283" s="1491"/>
      <c r="E283" s="1491"/>
      <c r="F283" s="1491"/>
      <c r="G283" s="1491"/>
      <c r="H283" s="1491"/>
      <c r="I283" s="1491"/>
      <c r="J283" s="1491"/>
      <c r="K283" s="1491"/>
      <c r="L283" s="1491"/>
      <c r="M283" s="1491"/>
      <c r="N283" s="1491"/>
      <c r="O283" s="1491"/>
      <c r="P283" s="1491"/>
      <c r="Q283" s="1491"/>
      <c r="R283" s="1491"/>
      <c r="S283" s="1491"/>
      <c r="T283" s="1491"/>
      <c r="U283" s="1491"/>
      <c r="V283" s="1491"/>
    </row>
    <row r="284" spans="1:22" ht="15.75" customHeight="1">
      <c r="A284" s="1491"/>
      <c r="B284" s="1491"/>
      <c r="C284" s="1491"/>
      <c r="D284" s="1491"/>
      <c r="E284" s="1491"/>
      <c r="F284" s="1491"/>
      <c r="G284" s="1491"/>
      <c r="H284" s="1491"/>
      <c r="I284" s="1491"/>
      <c r="J284" s="1491"/>
      <c r="K284" s="1491"/>
      <c r="L284" s="1491"/>
      <c r="M284" s="1491"/>
      <c r="N284" s="1491"/>
      <c r="O284" s="1491"/>
      <c r="P284" s="1491"/>
      <c r="Q284" s="1491"/>
      <c r="R284" s="1491"/>
      <c r="S284" s="1491"/>
      <c r="T284" s="1491"/>
      <c r="U284" s="1491"/>
      <c r="V284" s="1491"/>
    </row>
    <row r="285" spans="1:22" ht="15.75" customHeight="1">
      <c r="A285" s="1491"/>
      <c r="B285" s="1491"/>
      <c r="C285" s="1491"/>
      <c r="D285" s="1491"/>
      <c r="E285" s="1491"/>
      <c r="F285" s="1491"/>
      <c r="G285" s="1491"/>
      <c r="H285" s="1491"/>
      <c r="I285" s="1491"/>
      <c r="J285" s="1491"/>
      <c r="K285" s="1491"/>
      <c r="L285" s="1491"/>
      <c r="M285" s="1491"/>
      <c r="N285" s="1491"/>
      <c r="O285" s="1491"/>
      <c r="P285" s="1491"/>
      <c r="Q285" s="1491"/>
      <c r="R285" s="1491"/>
      <c r="S285" s="1491"/>
      <c r="T285" s="1491"/>
      <c r="U285" s="1491"/>
      <c r="V285" s="1491"/>
    </row>
    <row r="286" spans="1:22" ht="15.75" customHeight="1">
      <c r="A286" s="1491"/>
      <c r="B286" s="1491"/>
      <c r="C286" s="1491"/>
      <c r="D286" s="1491"/>
      <c r="E286" s="1491"/>
      <c r="F286" s="1491"/>
      <c r="G286" s="1491"/>
      <c r="H286" s="1491"/>
      <c r="I286" s="1491"/>
      <c r="J286" s="1491"/>
      <c r="K286" s="1491"/>
      <c r="L286" s="1491"/>
      <c r="M286" s="1491"/>
      <c r="N286" s="1491"/>
      <c r="O286" s="1491"/>
      <c r="P286" s="1491"/>
      <c r="Q286" s="1491"/>
      <c r="R286" s="1491"/>
      <c r="S286" s="1491"/>
      <c r="T286" s="1491"/>
      <c r="U286" s="1491"/>
      <c r="V286" s="1491"/>
    </row>
    <row r="287" spans="1:22" ht="15.75" customHeight="1">
      <c r="A287" s="1491"/>
      <c r="B287" s="1491"/>
      <c r="C287" s="1491"/>
      <c r="D287" s="1491"/>
      <c r="E287" s="1491"/>
      <c r="F287" s="1491"/>
      <c r="G287" s="1491"/>
      <c r="H287" s="1491"/>
      <c r="I287" s="1491"/>
      <c r="J287" s="1491"/>
      <c r="K287" s="1491"/>
      <c r="L287" s="1491"/>
      <c r="M287" s="1491"/>
      <c r="N287" s="1491"/>
      <c r="O287" s="1491"/>
      <c r="P287" s="1491"/>
      <c r="Q287" s="1491"/>
      <c r="R287" s="1491"/>
      <c r="S287" s="1491"/>
      <c r="T287" s="1491"/>
      <c r="U287" s="1491"/>
      <c r="V287" s="1491"/>
    </row>
    <row r="288" spans="1:22" ht="15.75" customHeight="1">
      <c r="A288" s="1491"/>
      <c r="B288" s="1491"/>
      <c r="C288" s="1491"/>
      <c r="D288" s="1491"/>
      <c r="E288" s="1491"/>
      <c r="F288" s="1491"/>
      <c r="G288" s="1491"/>
      <c r="H288" s="1491"/>
      <c r="I288" s="1491"/>
      <c r="J288" s="1491"/>
      <c r="K288" s="1491"/>
      <c r="L288" s="1491"/>
      <c r="M288" s="1491"/>
      <c r="N288" s="1491"/>
      <c r="O288" s="1491"/>
      <c r="P288" s="1491"/>
      <c r="Q288" s="1491"/>
      <c r="R288" s="1491"/>
      <c r="S288" s="1491"/>
      <c r="T288" s="1491"/>
      <c r="U288" s="1491"/>
      <c r="V288" s="1491"/>
    </row>
    <row r="289" spans="1:22" ht="15.75" customHeight="1">
      <c r="A289" s="1491"/>
      <c r="B289" s="1491"/>
      <c r="C289" s="1491"/>
      <c r="D289" s="1491"/>
      <c r="E289" s="1491"/>
      <c r="F289" s="1491"/>
      <c r="G289" s="1491"/>
      <c r="H289" s="1491"/>
      <c r="I289" s="1491"/>
      <c r="J289" s="1491"/>
      <c r="K289" s="1491"/>
      <c r="L289" s="1491"/>
      <c r="M289" s="1491"/>
      <c r="N289" s="1491"/>
      <c r="O289" s="1491"/>
      <c r="P289" s="1491"/>
      <c r="Q289" s="1491"/>
      <c r="R289" s="1491"/>
      <c r="S289" s="1491"/>
      <c r="T289" s="1491"/>
      <c r="U289" s="1491"/>
      <c r="V289" s="1491"/>
    </row>
    <row r="290" spans="1:22" ht="15.75" customHeight="1">
      <c r="A290" s="1491"/>
      <c r="B290" s="1491"/>
      <c r="C290" s="1491"/>
      <c r="D290" s="1491"/>
      <c r="E290" s="1491"/>
      <c r="F290" s="1491"/>
      <c r="G290" s="1491"/>
      <c r="H290" s="1491"/>
      <c r="I290" s="1491"/>
      <c r="J290" s="1491"/>
      <c r="K290" s="1491"/>
      <c r="L290" s="1491"/>
      <c r="M290" s="1491"/>
      <c r="N290" s="1491"/>
      <c r="O290" s="1491"/>
      <c r="P290" s="1491"/>
      <c r="Q290" s="1491"/>
      <c r="R290" s="1491"/>
      <c r="S290" s="1491"/>
      <c r="T290" s="1491"/>
      <c r="U290" s="1491"/>
      <c r="V290" s="1491"/>
    </row>
    <row r="291" spans="1:22" ht="15.75" customHeight="1">
      <c r="A291" s="1491"/>
      <c r="B291" s="1491"/>
      <c r="C291" s="1491"/>
      <c r="D291" s="1491"/>
      <c r="E291" s="1491"/>
      <c r="F291" s="1491"/>
      <c r="G291" s="1491"/>
      <c r="H291" s="1491"/>
      <c r="I291" s="1491"/>
      <c r="J291" s="1491"/>
      <c r="K291" s="1491"/>
      <c r="L291" s="1491"/>
      <c r="M291" s="1491"/>
      <c r="N291" s="1491"/>
      <c r="O291" s="1491"/>
      <c r="P291" s="1491"/>
      <c r="Q291" s="1491"/>
      <c r="R291" s="1491"/>
      <c r="S291" s="1491"/>
      <c r="T291" s="1491"/>
      <c r="U291" s="1491"/>
      <c r="V291" s="1491"/>
    </row>
    <row r="292" spans="1:22" ht="15.75" customHeight="1">
      <c r="A292" s="1491"/>
      <c r="B292" s="1491"/>
      <c r="C292" s="1491"/>
      <c r="D292" s="1491"/>
      <c r="E292" s="1491"/>
      <c r="F292" s="1491"/>
      <c r="G292" s="1491"/>
      <c r="H292" s="1491"/>
      <c r="I292" s="1491"/>
      <c r="J292" s="1491"/>
      <c r="K292" s="1491"/>
      <c r="L292" s="1491"/>
      <c r="M292" s="1491"/>
      <c r="N292" s="1491"/>
      <c r="O292" s="1491"/>
      <c r="P292" s="1491"/>
      <c r="Q292" s="1491"/>
      <c r="R292" s="1491"/>
      <c r="S292" s="1491"/>
      <c r="T292" s="1491"/>
      <c r="U292" s="1491"/>
      <c r="V292" s="1491"/>
    </row>
    <row r="293" spans="1:22" ht="15.75" customHeight="1">
      <c r="A293" s="1491"/>
      <c r="B293" s="1491"/>
      <c r="C293" s="1491"/>
      <c r="D293" s="1491"/>
      <c r="E293" s="1491"/>
      <c r="F293" s="1491"/>
      <c r="G293" s="1491"/>
      <c r="H293" s="1491"/>
      <c r="I293" s="1491"/>
      <c r="J293" s="1491"/>
      <c r="K293" s="1491"/>
      <c r="L293" s="1491"/>
      <c r="M293" s="1491"/>
      <c r="N293" s="1491"/>
      <c r="O293" s="1491"/>
      <c r="P293" s="1491"/>
      <c r="Q293" s="1491"/>
      <c r="R293" s="1491"/>
      <c r="S293" s="1491"/>
      <c r="T293" s="1491"/>
      <c r="U293" s="1491"/>
      <c r="V293" s="1491"/>
    </row>
    <row r="294" spans="1:22" ht="15.75" customHeight="1">
      <c r="A294" s="1491"/>
      <c r="B294" s="1491"/>
      <c r="C294" s="1491"/>
      <c r="D294" s="1491"/>
      <c r="E294" s="1491"/>
      <c r="F294" s="1491"/>
      <c r="G294" s="1491"/>
      <c r="H294" s="1491"/>
      <c r="I294" s="1491"/>
      <c r="J294" s="1491"/>
      <c r="K294" s="1491"/>
      <c r="L294" s="1491"/>
      <c r="M294" s="1491"/>
      <c r="N294" s="1491"/>
      <c r="O294" s="1491"/>
      <c r="P294" s="1491"/>
      <c r="Q294" s="1491"/>
      <c r="R294" s="1491"/>
      <c r="S294" s="1491"/>
      <c r="T294" s="1491"/>
      <c r="U294" s="1491"/>
      <c r="V294" s="1491"/>
    </row>
    <row r="295" spans="1:22" ht="15.75" customHeight="1">
      <c r="A295" s="1491"/>
      <c r="B295" s="1491"/>
      <c r="C295" s="1491"/>
      <c r="D295" s="1491"/>
      <c r="E295" s="1491"/>
      <c r="F295" s="1491"/>
      <c r="G295" s="1491"/>
      <c r="H295" s="1491"/>
      <c r="I295" s="1491"/>
      <c r="J295" s="1491"/>
      <c r="K295" s="1491"/>
      <c r="L295" s="1491"/>
      <c r="M295" s="1491"/>
      <c r="N295" s="1491"/>
      <c r="O295" s="1491"/>
      <c r="P295" s="1491"/>
      <c r="Q295" s="1491"/>
      <c r="R295" s="1491"/>
      <c r="S295" s="1491"/>
      <c r="T295" s="1491"/>
      <c r="U295" s="1491"/>
      <c r="V295" s="1491"/>
    </row>
    <row r="296" spans="1:22" ht="15.75" customHeight="1">
      <c r="A296" s="1491"/>
      <c r="B296" s="1491"/>
      <c r="C296" s="1491"/>
      <c r="D296" s="1491"/>
      <c r="E296" s="1491"/>
      <c r="F296" s="1491"/>
      <c r="G296" s="1491"/>
      <c r="H296" s="1491"/>
      <c r="I296" s="1491"/>
      <c r="J296" s="1491"/>
      <c r="K296" s="1491"/>
      <c r="L296" s="1491"/>
      <c r="M296" s="1491"/>
      <c r="N296" s="1491"/>
      <c r="O296" s="1491"/>
      <c r="P296" s="1491"/>
      <c r="Q296" s="1491"/>
      <c r="R296" s="1491"/>
      <c r="S296" s="1491"/>
      <c r="T296" s="1491"/>
      <c r="U296" s="1491"/>
      <c r="V296" s="1491"/>
    </row>
    <row r="297" spans="1:22" ht="15.75" customHeight="1">
      <c r="A297" s="1491"/>
      <c r="B297" s="1491"/>
      <c r="C297" s="1491"/>
      <c r="D297" s="1491"/>
      <c r="E297" s="1491"/>
      <c r="F297" s="1491"/>
      <c r="G297" s="1491"/>
      <c r="H297" s="1491"/>
      <c r="I297" s="1491"/>
      <c r="J297" s="1491"/>
      <c r="K297" s="1491"/>
      <c r="L297" s="1491"/>
      <c r="M297" s="1491"/>
      <c r="N297" s="1491"/>
      <c r="O297" s="1491"/>
      <c r="P297" s="1491"/>
      <c r="Q297" s="1491"/>
      <c r="R297" s="1491"/>
      <c r="S297" s="1491"/>
      <c r="T297" s="1491"/>
      <c r="U297" s="1491"/>
      <c r="V297" s="1491"/>
    </row>
    <row r="298" spans="1:22" ht="15.75" customHeight="1">
      <c r="A298" s="1491"/>
      <c r="B298" s="1491"/>
      <c r="C298" s="1491"/>
      <c r="D298" s="1491"/>
      <c r="E298" s="1491"/>
      <c r="F298" s="1491"/>
      <c r="G298" s="1491"/>
      <c r="H298" s="1491"/>
      <c r="I298" s="1491"/>
      <c r="J298" s="1491"/>
      <c r="K298" s="1491"/>
      <c r="L298" s="1491"/>
      <c r="M298" s="1491"/>
      <c r="N298" s="1491"/>
      <c r="O298" s="1491"/>
      <c r="P298" s="1491"/>
      <c r="Q298" s="1491"/>
      <c r="R298" s="1491"/>
      <c r="S298" s="1491"/>
      <c r="T298" s="1491"/>
      <c r="U298" s="1491"/>
      <c r="V298" s="1491"/>
    </row>
    <row r="299" spans="1:22" ht="15.75" customHeight="1">
      <c r="A299" s="1491"/>
      <c r="B299" s="1491"/>
      <c r="C299" s="1491"/>
      <c r="D299" s="1491"/>
      <c r="E299" s="1491"/>
      <c r="F299" s="1491"/>
      <c r="G299" s="1491"/>
      <c r="H299" s="1491"/>
      <c r="I299" s="1491"/>
      <c r="J299" s="1491"/>
      <c r="K299" s="1491"/>
      <c r="L299" s="1491"/>
      <c r="M299" s="1491"/>
      <c r="N299" s="1491"/>
      <c r="O299" s="1491"/>
      <c r="P299" s="1491"/>
      <c r="Q299" s="1491"/>
      <c r="R299" s="1491"/>
      <c r="S299" s="1491"/>
      <c r="T299" s="1491"/>
      <c r="U299" s="1491"/>
      <c r="V299" s="1491"/>
    </row>
    <row r="300" spans="1:22" ht="15.75" customHeight="1">
      <c r="A300" s="1491"/>
      <c r="B300" s="1491"/>
      <c r="C300" s="1491"/>
      <c r="D300" s="1491"/>
      <c r="E300" s="1491"/>
      <c r="F300" s="1491"/>
      <c r="G300" s="1491"/>
      <c r="H300" s="1491"/>
      <c r="I300" s="1491"/>
      <c r="J300" s="1491"/>
      <c r="K300" s="1491"/>
      <c r="L300" s="1491"/>
      <c r="M300" s="1491"/>
      <c r="N300" s="1491"/>
      <c r="O300" s="1491"/>
      <c r="P300" s="1491"/>
      <c r="Q300" s="1491"/>
      <c r="R300" s="1491"/>
      <c r="S300" s="1491"/>
      <c r="T300" s="1491"/>
      <c r="U300" s="1491"/>
      <c r="V300" s="1491"/>
    </row>
    <row r="301" spans="1:22" ht="15.75" customHeight="1">
      <c r="A301" s="1491"/>
      <c r="B301" s="1491"/>
      <c r="C301" s="1491"/>
      <c r="D301" s="1491"/>
      <c r="E301" s="1491"/>
      <c r="F301" s="1491"/>
      <c r="G301" s="1491"/>
      <c r="H301" s="1491"/>
      <c r="I301" s="1491"/>
      <c r="J301" s="1491"/>
      <c r="K301" s="1491"/>
      <c r="L301" s="1491"/>
      <c r="M301" s="1491"/>
      <c r="N301" s="1491"/>
      <c r="O301" s="1491"/>
      <c r="P301" s="1491"/>
      <c r="Q301" s="1491"/>
      <c r="R301" s="1491"/>
      <c r="S301" s="1491"/>
      <c r="T301" s="1491"/>
      <c r="U301" s="1491"/>
      <c r="V301" s="1491"/>
    </row>
    <row r="302" spans="1:22" ht="15.75" customHeight="1">
      <c r="A302" s="1491"/>
      <c r="B302" s="1491"/>
      <c r="C302" s="1491"/>
      <c r="D302" s="1491"/>
      <c r="E302" s="1491"/>
      <c r="F302" s="1491"/>
      <c r="G302" s="1491"/>
      <c r="H302" s="1491"/>
      <c r="I302" s="1491"/>
      <c r="J302" s="1491"/>
      <c r="K302" s="1491"/>
      <c r="L302" s="1491"/>
      <c r="M302" s="1491"/>
      <c r="N302" s="1491"/>
      <c r="O302" s="1491"/>
      <c r="P302" s="1491"/>
      <c r="Q302" s="1491"/>
      <c r="R302" s="1491"/>
      <c r="S302" s="1491"/>
      <c r="T302" s="1491"/>
      <c r="U302" s="1491"/>
      <c r="V302" s="1491"/>
    </row>
    <row r="303" spans="1:22" ht="15.75" customHeight="1">
      <c r="A303" s="1491"/>
      <c r="B303" s="1491"/>
      <c r="C303" s="1491"/>
      <c r="D303" s="1491"/>
      <c r="E303" s="1491"/>
      <c r="F303" s="1491"/>
      <c r="G303" s="1491"/>
      <c r="H303" s="1491"/>
      <c r="I303" s="1491"/>
      <c r="J303" s="1491"/>
      <c r="K303" s="1491"/>
      <c r="L303" s="1491"/>
      <c r="M303" s="1491"/>
      <c r="N303" s="1491"/>
      <c r="O303" s="1491"/>
      <c r="P303" s="1491"/>
      <c r="Q303" s="1491"/>
      <c r="R303" s="1491"/>
      <c r="S303" s="1491"/>
      <c r="T303" s="1491"/>
      <c r="U303" s="1491"/>
      <c r="V303" s="1491"/>
    </row>
    <row r="304" spans="1:22" ht="15.75" customHeight="1">
      <c r="A304" s="1491"/>
      <c r="B304" s="1491"/>
      <c r="C304" s="1491"/>
      <c r="D304" s="1491"/>
      <c r="E304" s="1491"/>
      <c r="F304" s="1491"/>
      <c r="G304" s="1491"/>
      <c r="H304" s="1491"/>
      <c r="I304" s="1491"/>
      <c r="J304" s="1491"/>
      <c r="K304" s="1491"/>
      <c r="L304" s="1491"/>
      <c r="M304" s="1491"/>
      <c r="N304" s="1491"/>
      <c r="O304" s="1491"/>
      <c r="P304" s="1491"/>
      <c r="Q304" s="1491"/>
      <c r="R304" s="1491"/>
      <c r="S304" s="1491"/>
      <c r="T304" s="1491"/>
      <c r="U304" s="1491"/>
      <c r="V304" s="1491"/>
    </row>
    <row r="305" spans="1:22" ht="15.75" customHeight="1">
      <c r="A305" s="1491"/>
      <c r="B305" s="1491"/>
      <c r="C305" s="1491"/>
      <c r="D305" s="1491"/>
      <c r="E305" s="1491"/>
      <c r="F305" s="1491"/>
      <c r="G305" s="1491"/>
      <c r="H305" s="1491"/>
      <c r="I305" s="1491"/>
      <c r="J305" s="1491"/>
      <c r="K305" s="1491"/>
      <c r="L305" s="1491"/>
      <c r="M305" s="1491"/>
      <c r="N305" s="1491"/>
      <c r="O305" s="1491"/>
      <c r="P305" s="1491"/>
      <c r="Q305" s="1491"/>
      <c r="R305" s="1491"/>
      <c r="S305" s="1491"/>
      <c r="T305" s="1491"/>
      <c r="U305" s="1491"/>
      <c r="V305" s="1491"/>
    </row>
    <row r="306" spans="1:22" ht="15.75" customHeight="1">
      <c r="A306" s="1491"/>
      <c r="B306" s="1491"/>
      <c r="C306" s="1491"/>
      <c r="D306" s="1491"/>
      <c r="E306" s="1491"/>
      <c r="F306" s="1491"/>
      <c r="G306" s="1491"/>
      <c r="H306" s="1491"/>
      <c r="I306" s="1491"/>
      <c r="J306" s="1491"/>
      <c r="K306" s="1491"/>
      <c r="L306" s="1491"/>
      <c r="M306" s="1491"/>
      <c r="N306" s="1491"/>
      <c r="O306" s="1491"/>
      <c r="P306" s="1491"/>
      <c r="Q306" s="1491"/>
      <c r="R306" s="1491"/>
      <c r="S306" s="1491"/>
      <c r="T306" s="1491"/>
      <c r="U306" s="1491"/>
      <c r="V306" s="1491"/>
    </row>
    <row r="307" spans="1:22" ht="15.75" customHeight="1">
      <c r="A307" s="1491"/>
      <c r="B307" s="1491"/>
      <c r="C307" s="1491"/>
      <c r="D307" s="1491"/>
      <c r="E307" s="1491"/>
      <c r="F307" s="1491"/>
      <c r="G307" s="1491"/>
      <c r="H307" s="1491"/>
      <c r="I307" s="1491"/>
      <c r="J307" s="1491"/>
      <c r="K307" s="1491"/>
      <c r="L307" s="1491"/>
      <c r="M307" s="1491"/>
      <c r="N307" s="1491"/>
      <c r="O307" s="1491"/>
      <c r="P307" s="1491"/>
      <c r="Q307" s="1491"/>
      <c r="R307" s="1491"/>
      <c r="S307" s="1491"/>
      <c r="T307" s="1491"/>
      <c r="U307" s="1491"/>
      <c r="V307" s="1491"/>
    </row>
    <row r="308" spans="1:22" ht="15.75" customHeight="1">
      <c r="A308" s="1491"/>
      <c r="B308" s="1491"/>
      <c r="C308" s="1491"/>
      <c r="D308" s="1491"/>
      <c r="E308" s="1491"/>
      <c r="F308" s="1491"/>
      <c r="G308" s="1491"/>
      <c r="H308" s="1491"/>
      <c r="I308" s="1491"/>
      <c r="J308" s="1491"/>
      <c r="K308" s="1491"/>
      <c r="L308" s="1491"/>
      <c r="M308" s="1491"/>
      <c r="N308" s="1491"/>
      <c r="O308" s="1491"/>
      <c r="P308" s="1491"/>
      <c r="Q308" s="1491"/>
      <c r="R308" s="1491"/>
      <c r="S308" s="1491"/>
      <c r="T308" s="1491"/>
      <c r="U308" s="1491"/>
      <c r="V308" s="1491"/>
    </row>
    <row r="309" spans="1:22" ht="15.75" customHeight="1">
      <c r="A309" s="1491"/>
      <c r="B309" s="1491"/>
      <c r="C309" s="1491"/>
      <c r="D309" s="1491"/>
      <c r="E309" s="1491"/>
      <c r="F309" s="1491"/>
      <c r="G309" s="1491"/>
      <c r="H309" s="1491"/>
      <c r="I309" s="1491"/>
      <c r="J309" s="1491"/>
      <c r="K309" s="1491"/>
      <c r="L309" s="1491"/>
      <c r="M309" s="1491"/>
      <c r="N309" s="1491"/>
      <c r="O309" s="1491"/>
      <c r="P309" s="1491"/>
      <c r="Q309" s="1491"/>
      <c r="R309" s="1491"/>
      <c r="S309" s="1491"/>
      <c r="T309" s="1491"/>
      <c r="U309" s="1491"/>
      <c r="V309" s="1491"/>
    </row>
    <row r="310" spans="1:22" ht="15.75" customHeight="1">
      <c r="A310" s="1491"/>
      <c r="B310" s="1491"/>
      <c r="C310" s="1491"/>
      <c r="D310" s="1491"/>
      <c r="E310" s="1491"/>
      <c r="F310" s="1491"/>
      <c r="G310" s="1491"/>
      <c r="H310" s="1491"/>
      <c r="I310" s="1491"/>
      <c r="J310" s="1491"/>
      <c r="K310" s="1491"/>
      <c r="L310" s="1491"/>
      <c r="M310" s="1491"/>
      <c r="N310" s="1491"/>
      <c r="O310" s="1491"/>
      <c r="P310" s="1491"/>
      <c r="Q310" s="1491"/>
      <c r="R310" s="1491"/>
      <c r="S310" s="1491"/>
      <c r="T310" s="1491"/>
      <c r="U310" s="1491"/>
      <c r="V310" s="1491"/>
    </row>
    <row r="311" spans="1:22" ht="15.75" customHeight="1">
      <c r="A311" s="1491"/>
      <c r="B311" s="1491"/>
      <c r="C311" s="1491"/>
      <c r="D311" s="1491"/>
      <c r="E311" s="1491"/>
      <c r="F311" s="1491"/>
      <c r="G311" s="1491"/>
      <c r="H311" s="1491"/>
      <c r="I311" s="1491"/>
      <c r="J311" s="1491"/>
      <c r="K311" s="1491"/>
      <c r="L311" s="1491"/>
      <c r="M311" s="1491"/>
      <c r="N311" s="1491"/>
      <c r="O311" s="1491"/>
      <c r="P311" s="1491"/>
      <c r="Q311" s="1491"/>
      <c r="R311" s="1491"/>
      <c r="S311" s="1491"/>
      <c r="T311" s="1491"/>
      <c r="U311" s="1491"/>
      <c r="V311" s="1491"/>
    </row>
    <row r="312" spans="1:22" ht="15.75" customHeight="1">
      <c r="A312" s="1491"/>
      <c r="B312" s="1491"/>
      <c r="C312" s="1491"/>
      <c r="D312" s="1491"/>
      <c r="E312" s="1491"/>
      <c r="F312" s="1491"/>
      <c r="G312" s="1491"/>
      <c r="H312" s="1491"/>
      <c r="I312" s="1491"/>
      <c r="J312" s="1491"/>
      <c r="K312" s="1491"/>
      <c r="L312" s="1491"/>
      <c r="M312" s="1491"/>
      <c r="N312" s="1491"/>
      <c r="O312" s="1491"/>
      <c r="P312" s="1491"/>
      <c r="Q312" s="1491"/>
      <c r="R312" s="1491"/>
      <c r="S312" s="1491"/>
      <c r="T312" s="1491"/>
      <c r="U312" s="1491"/>
      <c r="V312" s="1491"/>
    </row>
    <row r="313" spans="1:22" ht="15.75" customHeight="1">
      <c r="A313" s="1491"/>
      <c r="B313" s="1491"/>
      <c r="C313" s="1491"/>
      <c r="D313" s="1491"/>
      <c r="E313" s="1491"/>
      <c r="F313" s="1491"/>
      <c r="G313" s="1491"/>
      <c r="H313" s="1491"/>
      <c r="I313" s="1491"/>
      <c r="J313" s="1491"/>
      <c r="K313" s="1491"/>
      <c r="L313" s="1491"/>
      <c r="M313" s="1491"/>
      <c r="N313" s="1491"/>
      <c r="O313" s="1491"/>
      <c r="P313" s="1491"/>
      <c r="Q313" s="1491"/>
      <c r="R313" s="1491"/>
      <c r="S313" s="1491"/>
      <c r="T313" s="1491"/>
      <c r="U313" s="1491"/>
      <c r="V313" s="1491"/>
    </row>
    <row r="314" spans="1:22" ht="15.75" customHeight="1">
      <c r="A314" s="1491"/>
      <c r="B314" s="1491"/>
      <c r="C314" s="1491"/>
      <c r="D314" s="1491"/>
      <c r="E314" s="1491"/>
      <c r="F314" s="1491"/>
      <c r="G314" s="1491"/>
      <c r="H314" s="1491"/>
      <c r="I314" s="1491"/>
      <c r="J314" s="1491"/>
      <c r="K314" s="1491"/>
      <c r="L314" s="1491"/>
      <c r="M314" s="1491"/>
      <c r="N314" s="1491"/>
      <c r="O314" s="1491"/>
      <c r="P314" s="1491"/>
      <c r="Q314" s="1491"/>
      <c r="R314" s="1491"/>
      <c r="S314" s="1491"/>
      <c r="T314" s="1491"/>
      <c r="U314" s="1491"/>
      <c r="V314" s="1491"/>
    </row>
    <row r="315" spans="1:22" ht="15.75" customHeight="1">
      <c r="A315" s="1491"/>
      <c r="B315" s="1491"/>
      <c r="C315" s="1491"/>
      <c r="D315" s="1491"/>
      <c r="E315" s="1491"/>
      <c r="F315" s="1491"/>
      <c r="G315" s="1491"/>
      <c r="H315" s="1491"/>
      <c r="I315" s="1491"/>
      <c r="J315" s="1491"/>
      <c r="K315" s="1491"/>
      <c r="L315" s="1491"/>
      <c r="M315" s="1491"/>
      <c r="N315" s="1491"/>
      <c r="O315" s="1491"/>
      <c r="P315" s="1491"/>
      <c r="Q315" s="1491"/>
      <c r="R315" s="1491"/>
      <c r="S315" s="1491"/>
      <c r="T315" s="1491"/>
      <c r="U315" s="1491"/>
      <c r="V315" s="1491"/>
    </row>
    <row r="316" spans="1:22" ht="15.75" customHeight="1">
      <c r="A316" s="1491"/>
      <c r="B316" s="1491"/>
      <c r="C316" s="1491"/>
      <c r="D316" s="1491"/>
      <c r="E316" s="1491"/>
      <c r="F316" s="1491"/>
      <c r="G316" s="1491"/>
      <c r="H316" s="1491"/>
      <c r="I316" s="1491"/>
      <c r="J316" s="1491"/>
      <c r="K316" s="1491"/>
      <c r="L316" s="1491"/>
      <c r="M316" s="1491"/>
      <c r="N316" s="1491"/>
      <c r="O316" s="1491"/>
      <c r="P316" s="1491"/>
      <c r="Q316" s="1491"/>
      <c r="R316" s="1491"/>
      <c r="S316" s="1491"/>
      <c r="T316" s="1491"/>
      <c r="U316" s="1491"/>
      <c r="V316" s="1491"/>
    </row>
    <row r="317" spans="1:22" ht="15.75" customHeight="1">
      <c r="A317" s="1491"/>
      <c r="B317" s="1491"/>
      <c r="C317" s="1491"/>
      <c r="D317" s="1491"/>
      <c r="E317" s="1491"/>
      <c r="F317" s="1491"/>
      <c r="G317" s="1491"/>
      <c r="H317" s="1491"/>
      <c r="I317" s="1491"/>
      <c r="J317" s="1491"/>
      <c r="K317" s="1491"/>
      <c r="L317" s="1491"/>
      <c r="M317" s="1491"/>
      <c r="N317" s="1491"/>
      <c r="O317" s="1491"/>
      <c r="P317" s="1491"/>
      <c r="Q317" s="1491"/>
      <c r="R317" s="1491"/>
      <c r="S317" s="1491"/>
      <c r="T317" s="1491"/>
      <c r="U317" s="1491"/>
      <c r="V317" s="1491"/>
    </row>
    <row r="318" spans="1:22" ht="15.75" customHeight="1">
      <c r="A318" s="1491"/>
      <c r="B318" s="1491"/>
      <c r="C318" s="1491"/>
      <c r="D318" s="1491"/>
      <c r="E318" s="1491"/>
      <c r="F318" s="1491"/>
      <c r="G318" s="1491"/>
      <c r="H318" s="1491"/>
      <c r="I318" s="1491"/>
      <c r="J318" s="1491"/>
      <c r="K318" s="1491"/>
      <c r="L318" s="1491"/>
      <c r="M318" s="1491"/>
      <c r="N318" s="1491"/>
      <c r="O318" s="1491"/>
      <c r="P318" s="1491"/>
      <c r="Q318" s="1491"/>
      <c r="R318" s="1491"/>
      <c r="S318" s="1491"/>
      <c r="T318" s="1491"/>
      <c r="U318" s="1491"/>
      <c r="V318" s="1491"/>
    </row>
    <row r="319" spans="1:22" ht="15.75" customHeight="1">
      <c r="A319" s="1491"/>
      <c r="B319" s="1491"/>
      <c r="C319" s="1491"/>
      <c r="D319" s="1491"/>
      <c r="E319" s="1491"/>
      <c r="F319" s="1491"/>
      <c r="G319" s="1491"/>
      <c r="H319" s="1491"/>
      <c r="I319" s="1491"/>
      <c r="J319" s="1491"/>
      <c r="K319" s="1491"/>
      <c r="L319" s="1491"/>
      <c r="M319" s="1491"/>
      <c r="N319" s="1491"/>
      <c r="O319" s="1491"/>
      <c r="P319" s="1491"/>
      <c r="Q319" s="1491"/>
      <c r="R319" s="1491"/>
      <c r="S319" s="1491"/>
      <c r="T319" s="1491"/>
      <c r="U319" s="1491"/>
      <c r="V319" s="1491"/>
    </row>
    <row r="320" spans="1:22" ht="15.75" customHeight="1">
      <c r="A320" s="1491"/>
      <c r="B320" s="1491"/>
      <c r="C320" s="1491"/>
      <c r="D320" s="1491"/>
      <c r="E320" s="1491"/>
      <c r="F320" s="1491"/>
      <c r="G320" s="1491"/>
      <c r="H320" s="1491"/>
      <c r="I320" s="1491"/>
      <c r="J320" s="1491"/>
      <c r="K320" s="1491"/>
      <c r="L320" s="1491"/>
      <c r="M320" s="1491"/>
      <c r="N320" s="1491"/>
      <c r="O320" s="1491"/>
      <c r="P320" s="1491"/>
      <c r="Q320" s="1491"/>
      <c r="R320" s="1491"/>
      <c r="S320" s="1491"/>
      <c r="T320" s="1491"/>
      <c r="U320" s="1491"/>
      <c r="V320" s="1491"/>
    </row>
    <row r="321" spans="1:22" ht="15.75" customHeight="1">
      <c r="A321" s="1491"/>
      <c r="B321" s="1491"/>
      <c r="C321" s="1491"/>
      <c r="D321" s="1491"/>
      <c r="E321" s="1491"/>
      <c r="F321" s="1491"/>
      <c r="G321" s="1491"/>
      <c r="H321" s="1491"/>
      <c r="I321" s="1491"/>
      <c r="J321" s="1491"/>
      <c r="K321" s="1491"/>
      <c r="L321" s="1491"/>
      <c r="M321" s="1491"/>
      <c r="N321" s="1491"/>
      <c r="O321" s="1491"/>
      <c r="P321" s="1491"/>
      <c r="Q321" s="1491"/>
      <c r="R321" s="1491"/>
      <c r="S321" s="1491"/>
      <c r="T321" s="1491"/>
      <c r="U321" s="1491"/>
      <c r="V321" s="1491"/>
    </row>
    <row r="322" spans="1:22" ht="15.75" customHeight="1">
      <c r="A322" s="1491"/>
      <c r="B322" s="1491"/>
      <c r="C322" s="1491"/>
      <c r="D322" s="1491"/>
      <c r="E322" s="1491"/>
      <c r="F322" s="1491"/>
      <c r="G322" s="1491"/>
      <c r="H322" s="1491"/>
      <c r="I322" s="1491"/>
      <c r="J322" s="1491"/>
      <c r="K322" s="1491"/>
      <c r="L322" s="1491"/>
      <c r="M322" s="1491"/>
      <c r="N322" s="1491"/>
      <c r="O322" s="1491"/>
      <c r="P322" s="1491"/>
      <c r="Q322" s="1491"/>
      <c r="R322" s="1491"/>
      <c r="S322" s="1491"/>
      <c r="T322" s="1491"/>
      <c r="U322" s="1491"/>
      <c r="V322" s="1491"/>
    </row>
    <row r="323" spans="1:22" ht="15.75" customHeight="1">
      <c r="A323" s="1491"/>
      <c r="B323" s="1491"/>
      <c r="C323" s="1491"/>
      <c r="D323" s="1491"/>
      <c r="E323" s="1491"/>
      <c r="F323" s="1491"/>
      <c r="G323" s="1491"/>
      <c r="H323" s="1491"/>
      <c r="I323" s="1491"/>
      <c r="J323" s="1491"/>
      <c r="K323" s="1491"/>
      <c r="L323" s="1491"/>
      <c r="M323" s="1491"/>
      <c r="N323" s="1491"/>
      <c r="O323" s="1491"/>
      <c r="P323" s="1491"/>
      <c r="Q323" s="1491"/>
      <c r="R323" s="1491"/>
      <c r="S323" s="1491"/>
      <c r="T323" s="1491"/>
      <c r="U323" s="1491"/>
      <c r="V323" s="1491"/>
    </row>
    <row r="324" spans="1:22" ht="15.75" customHeight="1">
      <c r="A324" s="1491"/>
      <c r="B324" s="1491"/>
      <c r="C324" s="1491"/>
      <c r="D324" s="1491"/>
      <c r="E324" s="1491"/>
      <c r="F324" s="1491"/>
      <c r="G324" s="1491"/>
      <c r="H324" s="1491"/>
      <c r="I324" s="1491"/>
      <c r="J324" s="1491"/>
      <c r="K324" s="1491"/>
      <c r="L324" s="1491"/>
      <c r="M324" s="1491"/>
      <c r="N324" s="1491"/>
      <c r="O324" s="1491"/>
      <c r="P324" s="1491"/>
      <c r="Q324" s="1491"/>
      <c r="R324" s="1491"/>
      <c r="S324" s="1491"/>
      <c r="T324" s="1491"/>
      <c r="U324" s="1491"/>
      <c r="V324" s="1491"/>
    </row>
    <row r="325" spans="1:22" ht="15.75" customHeight="1">
      <c r="A325" s="1491"/>
      <c r="B325" s="1491"/>
      <c r="C325" s="1491"/>
      <c r="D325" s="1491"/>
      <c r="E325" s="1491"/>
      <c r="F325" s="1491"/>
      <c r="G325" s="1491"/>
      <c r="H325" s="1491"/>
      <c r="I325" s="1491"/>
      <c r="J325" s="1491"/>
      <c r="K325" s="1491"/>
      <c r="L325" s="1491"/>
      <c r="M325" s="1491"/>
      <c r="N325" s="1491"/>
      <c r="O325" s="1491"/>
      <c r="P325" s="1491"/>
      <c r="Q325" s="1491"/>
      <c r="R325" s="1491"/>
      <c r="S325" s="1491"/>
      <c r="T325" s="1491"/>
      <c r="U325" s="1491"/>
      <c r="V325" s="1491"/>
    </row>
    <row r="326" spans="1:22" ht="15.75" customHeight="1">
      <c r="A326" s="1491"/>
      <c r="B326" s="1491"/>
      <c r="C326" s="1491"/>
      <c r="D326" s="1491"/>
      <c r="E326" s="1491"/>
      <c r="F326" s="1491"/>
      <c r="G326" s="1491"/>
      <c r="H326" s="1491"/>
      <c r="I326" s="1491"/>
      <c r="J326" s="1491"/>
      <c r="K326" s="1491"/>
      <c r="L326" s="1491"/>
      <c r="M326" s="1491"/>
      <c r="N326" s="1491"/>
      <c r="O326" s="1491"/>
      <c r="P326" s="1491"/>
      <c r="Q326" s="1491"/>
      <c r="R326" s="1491"/>
      <c r="S326" s="1491"/>
      <c r="T326" s="1491"/>
      <c r="U326" s="1491"/>
      <c r="V326" s="1491"/>
    </row>
    <row r="327" spans="1:22" ht="15.75" customHeight="1">
      <c r="A327" s="1491"/>
      <c r="B327" s="1491"/>
      <c r="C327" s="1491"/>
      <c r="D327" s="1491"/>
      <c r="E327" s="1491"/>
      <c r="F327" s="1491"/>
      <c r="G327" s="1491"/>
      <c r="H327" s="1491"/>
      <c r="I327" s="1491"/>
      <c r="J327" s="1491"/>
      <c r="K327" s="1491"/>
      <c r="L327" s="1491"/>
      <c r="M327" s="1491"/>
      <c r="N327" s="1491"/>
      <c r="O327" s="1491"/>
      <c r="P327" s="1491"/>
      <c r="Q327" s="1491"/>
      <c r="R327" s="1491"/>
      <c r="S327" s="1491"/>
      <c r="T327" s="1491"/>
      <c r="U327" s="1491"/>
      <c r="V327" s="1491"/>
    </row>
    <row r="328" spans="1:22" ht="15.75" customHeight="1">
      <c r="A328" s="1491"/>
      <c r="B328" s="1491"/>
      <c r="C328" s="1491"/>
      <c r="D328" s="1491"/>
      <c r="E328" s="1491"/>
      <c r="F328" s="1491"/>
      <c r="G328" s="1491"/>
      <c r="H328" s="1491"/>
      <c r="I328" s="1491"/>
      <c r="J328" s="1491"/>
      <c r="K328" s="1491"/>
      <c r="L328" s="1491"/>
      <c r="M328" s="1491"/>
      <c r="N328" s="1491"/>
      <c r="O328" s="1491"/>
      <c r="P328" s="1491"/>
      <c r="Q328" s="1491"/>
      <c r="R328" s="1491"/>
      <c r="S328" s="1491"/>
      <c r="T328" s="1491"/>
      <c r="U328" s="1491"/>
      <c r="V328" s="1491"/>
    </row>
    <row r="329" spans="1:22" ht="15.75" customHeight="1">
      <c r="A329" s="1491"/>
      <c r="B329" s="1491"/>
      <c r="C329" s="1491"/>
      <c r="D329" s="1491"/>
      <c r="E329" s="1491"/>
      <c r="F329" s="1491"/>
      <c r="G329" s="1491"/>
      <c r="H329" s="1491"/>
      <c r="I329" s="1491"/>
      <c r="J329" s="1491"/>
      <c r="K329" s="1491"/>
      <c r="L329" s="1491"/>
      <c r="M329" s="1491"/>
      <c r="N329" s="1491"/>
      <c r="O329" s="1491"/>
      <c r="P329" s="1491"/>
      <c r="Q329" s="1491"/>
      <c r="R329" s="1491"/>
      <c r="S329" s="1491"/>
      <c r="T329" s="1491"/>
      <c r="U329" s="1491"/>
      <c r="V329" s="1491"/>
    </row>
    <row r="330" spans="1:22" ht="15.75" customHeight="1">
      <c r="A330" s="1491"/>
      <c r="B330" s="1491"/>
      <c r="C330" s="1491"/>
      <c r="D330" s="1491"/>
      <c r="E330" s="1491"/>
      <c r="F330" s="1491"/>
      <c r="G330" s="1491"/>
      <c r="H330" s="1491"/>
      <c r="I330" s="1491"/>
      <c r="J330" s="1491"/>
      <c r="K330" s="1491"/>
      <c r="L330" s="1491"/>
      <c r="M330" s="1491"/>
      <c r="N330" s="1491"/>
      <c r="O330" s="1491"/>
      <c r="P330" s="1491"/>
      <c r="Q330" s="1491"/>
      <c r="R330" s="1491"/>
      <c r="S330" s="1491"/>
      <c r="T330" s="1491"/>
      <c r="U330" s="1491"/>
      <c r="V330" s="1491"/>
    </row>
    <row r="331" spans="1:22" ht="15.75" customHeight="1">
      <c r="A331" s="1491"/>
      <c r="B331" s="1491"/>
      <c r="C331" s="1491"/>
      <c r="D331" s="1491"/>
      <c r="E331" s="1491"/>
      <c r="F331" s="1491"/>
      <c r="G331" s="1491"/>
      <c r="H331" s="1491"/>
      <c r="I331" s="1491"/>
      <c r="J331" s="1491"/>
      <c r="K331" s="1491"/>
      <c r="L331" s="1491"/>
      <c r="M331" s="1491"/>
      <c r="N331" s="1491"/>
      <c r="O331" s="1491"/>
      <c r="P331" s="1491"/>
      <c r="Q331" s="1491"/>
      <c r="R331" s="1491"/>
      <c r="S331" s="1491"/>
      <c r="T331" s="1491"/>
      <c r="U331" s="1491"/>
      <c r="V331" s="1491"/>
    </row>
    <row r="332" spans="1:22" ht="15.75" customHeight="1">
      <c r="A332" s="1491"/>
      <c r="B332" s="1491"/>
      <c r="C332" s="1491"/>
      <c r="D332" s="1491"/>
      <c r="E332" s="1491"/>
      <c r="F332" s="1491"/>
      <c r="G332" s="1491"/>
      <c r="H332" s="1491"/>
      <c r="I332" s="1491"/>
      <c r="J332" s="1491"/>
      <c r="K332" s="1491"/>
      <c r="L332" s="1491"/>
      <c r="M332" s="1491"/>
      <c r="N332" s="1491"/>
      <c r="O332" s="1491"/>
      <c r="P332" s="1491"/>
      <c r="Q332" s="1491"/>
      <c r="R332" s="1491"/>
      <c r="S332" s="1491"/>
      <c r="T332" s="1491"/>
      <c r="U332" s="1491"/>
      <c r="V332" s="1491"/>
    </row>
    <row r="333" spans="1:22" ht="15.75" customHeight="1">
      <c r="A333" s="1491"/>
      <c r="B333" s="1491"/>
      <c r="C333" s="1491"/>
      <c r="D333" s="1491"/>
      <c r="E333" s="1491"/>
      <c r="F333" s="1491"/>
      <c r="G333" s="1491"/>
      <c r="H333" s="1491"/>
      <c r="I333" s="1491"/>
      <c r="J333" s="1491"/>
      <c r="K333" s="1491"/>
      <c r="L333" s="1491"/>
      <c r="M333" s="1491"/>
      <c r="N333" s="1491"/>
      <c r="O333" s="1491"/>
      <c r="P333" s="1491"/>
      <c r="Q333" s="1491"/>
      <c r="R333" s="1491"/>
      <c r="S333" s="1491"/>
      <c r="T333" s="1491"/>
      <c r="U333" s="1491"/>
      <c r="V333" s="1491"/>
    </row>
    <row r="334" spans="1:22" ht="15.75" customHeight="1">
      <c r="A334" s="1491"/>
      <c r="B334" s="1491"/>
      <c r="C334" s="1491"/>
      <c r="D334" s="1491"/>
      <c r="E334" s="1491"/>
      <c r="F334" s="1491"/>
      <c r="G334" s="1491"/>
      <c r="H334" s="1491"/>
      <c r="I334" s="1491"/>
      <c r="J334" s="1491"/>
      <c r="K334" s="1491"/>
      <c r="L334" s="1491"/>
      <c r="M334" s="1491"/>
      <c r="N334" s="1491"/>
      <c r="O334" s="1491"/>
      <c r="P334" s="1491"/>
      <c r="Q334" s="1491"/>
      <c r="R334" s="1491"/>
      <c r="S334" s="1491"/>
      <c r="T334" s="1491"/>
      <c r="U334" s="1491"/>
      <c r="V334" s="1491"/>
    </row>
    <row r="335" spans="1:22" ht="15.75" customHeight="1">
      <c r="A335" s="1491"/>
      <c r="B335" s="1491"/>
      <c r="C335" s="1491"/>
      <c r="D335" s="1491"/>
      <c r="E335" s="1491"/>
      <c r="F335" s="1491"/>
      <c r="G335" s="1491"/>
      <c r="H335" s="1491"/>
      <c r="I335" s="1491"/>
      <c r="J335" s="1491"/>
      <c r="K335" s="1491"/>
      <c r="L335" s="1491"/>
      <c r="M335" s="1491"/>
      <c r="N335" s="1491"/>
      <c r="O335" s="1491"/>
      <c r="P335" s="1491"/>
      <c r="Q335" s="1491"/>
      <c r="R335" s="1491"/>
      <c r="S335" s="1491"/>
      <c r="T335" s="1491"/>
      <c r="U335" s="1491"/>
      <c r="V335" s="1491"/>
    </row>
    <row r="336" spans="1:22" ht="15.75" customHeight="1">
      <c r="A336" s="1491"/>
      <c r="B336" s="1491"/>
      <c r="C336" s="1491"/>
      <c r="D336" s="1491"/>
      <c r="E336" s="1491"/>
      <c r="F336" s="1491"/>
      <c r="G336" s="1491"/>
      <c r="H336" s="1491"/>
      <c r="I336" s="1491"/>
      <c r="J336" s="1491"/>
      <c r="K336" s="1491"/>
      <c r="L336" s="1491"/>
      <c r="M336" s="1491"/>
      <c r="N336" s="1491"/>
      <c r="O336" s="1491"/>
      <c r="P336" s="1491"/>
      <c r="Q336" s="1491"/>
      <c r="R336" s="1491"/>
      <c r="S336" s="1491"/>
      <c r="T336" s="1491"/>
      <c r="U336" s="1491"/>
      <c r="V336" s="1491"/>
    </row>
    <row r="337" spans="1:22" ht="15.75" customHeight="1">
      <c r="A337" s="1491"/>
      <c r="B337" s="1491"/>
      <c r="C337" s="1491"/>
      <c r="D337" s="1491"/>
      <c r="E337" s="1491"/>
      <c r="F337" s="1491"/>
      <c r="G337" s="1491"/>
      <c r="H337" s="1491"/>
      <c r="I337" s="1491"/>
      <c r="J337" s="1491"/>
      <c r="K337" s="1491"/>
      <c r="L337" s="1491"/>
      <c r="M337" s="1491"/>
      <c r="N337" s="1491"/>
      <c r="O337" s="1491"/>
      <c r="P337" s="1491"/>
      <c r="Q337" s="1491"/>
      <c r="R337" s="1491"/>
      <c r="S337" s="1491"/>
      <c r="T337" s="1491"/>
      <c r="U337" s="1491"/>
      <c r="V337" s="1491"/>
    </row>
    <row r="338" spans="1:22" ht="15.75" customHeight="1">
      <c r="A338" s="1491"/>
      <c r="B338" s="1491"/>
      <c r="C338" s="1491"/>
      <c r="D338" s="1491"/>
      <c r="E338" s="1491"/>
      <c r="F338" s="1491"/>
      <c r="G338" s="1491"/>
      <c r="H338" s="1491"/>
      <c r="I338" s="1491"/>
      <c r="J338" s="1491"/>
      <c r="K338" s="1491"/>
      <c r="L338" s="1491"/>
      <c r="M338" s="1491"/>
      <c r="N338" s="1491"/>
      <c r="O338" s="1491"/>
      <c r="P338" s="1491"/>
      <c r="Q338" s="1491"/>
      <c r="R338" s="1491"/>
      <c r="S338" s="1491"/>
      <c r="T338" s="1491"/>
      <c r="U338" s="1491"/>
      <c r="V338" s="1491"/>
    </row>
    <row r="339" spans="1:22" ht="15.75" customHeight="1">
      <c r="A339" s="1491"/>
      <c r="B339" s="1491"/>
      <c r="C339" s="1491"/>
      <c r="D339" s="1491"/>
      <c r="E339" s="1491"/>
      <c r="F339" s="1491"/>
      <c r="G339" s="1491"/>
      <c r="H339" s="1491"/>
      <c r="I339" s="1491"/>
      <c r="J339" s="1491"/>
      <c r="K339" s="1491"/>
      <c r="L339" s="1491"/>
      <c r="M339" s="1491"/>
      <c r="N339" s="1491"/>
      <c r="O339" s="1491"/>
      <c r="P339" s="1491"/>
      <c r="Q339" s="1491"/>
      <c r="R339" s="1491"/>
      <c r="S339" s="1491"/>
      <c r="T339" s="1491"/>
      <c r="U339" s="1491"/>
      <c r="V339" s="1491"/>
    </row>
    <row r="340" spans="1:22" ht="15.75" customHeight="1">
      <c r="A340" s="1491"/>
      <c r="B340" s="1491"/>
      <c r="C340" s="1491"/>
      <c r="D340" s="1491"/>
      <c r="E340" s="1491"/>
      <c r="F340" s="1491"/>
      <c r="G340" s="1491"/>
      <c r="H340" s="1491"/>
      <c r="I340" s="1491"/>
      <c r="J340" s="1491"/>
      <c r="K340" s="1491"/>
      <c r="L340" s="1491"/>
      <c r="M340" s="1491"/>
      <c r="N340" s="1491"/>
      <c r="O340" s="1491"/>
      <c r="P340" s="1491"/>
      <c r="Q340" s="1491"/>
      <c r="R340" s="1491"/>
      <c r="S340" s="1491"/>
      <c r="T340" s="1491"/>
      <c r="U340" s="1491"/>
      <c r="V340" s="1491"/>
    </row>
    <row r="341" spans="1:22" ht="15.75" customHeight="1">
      <c r="A341" s="1491"/>
      <c r="B341" s="1491"/>
      <c r="C341" s="1491"/>
      <c r="D341" s="1491"/>
      <c r="E341" s="1491"/>
      <c r="F341" s="1491"/>
      <c r="G341" s="1491"/>
      <c r="H341" s="1491"/>
      <c r="I341" s="1491"/>
      <c r="J341" s="1491"/>
      <c r="K341" s="1491"/>
      <c r="L341" s="1491"/>
      <c r="M341" s="1491"/>
      <c r="N341" s="1491"/>
      <c r="O341" s="1491"/>
      <c r="P341" s="1491"/>
      <c r="Q341" s="1491"/>
      <c r="R341" s="1491"/>
      <c r="S341" s="1491"/>
      <c r="T341" s="1491"/>
      <c r="U341" s="1491"/>
      <c r="V341" s="1491"/>
    </row>
    <row r="342" spans="1:22" ht="15.75" customHeight="1">
      <c r="A342" s="1491"/>
      <c r="B342" s="1491"/>
      <c r="C342" s="1491"/>
      <c r="D342" s="1491"/>
      <c r="E342" s="1491"/>
      <c r="F342" s="1491"/>
      <c r="G342" s="1491"/>
      <c r="H342" s="1491"/>
      <c r="I342" s="1491"/>
      <c r="J342" s="1491"/>
      <c r="K342" s="1491"/>
      <c r="L342" s="1491"/>
      <c r="M342" s="1491"/>
      <c r="N342" s="1491"/>
      <c r="O342" s="1491"/>
      <c r="P342" s="1491"/>
      <c r="Q342" s="1491"/>
      <c r="R342" s="1491"/>
      <c r="S342" s="1491"/>
      <c r="T342" s="1491"/>
      <c r="U342" s="1491"/>
      <c r="V342" s="1491"/>
    </row>
    <row r="343" spans="1:22" ht="15.75" customHeight="1">
      <c r="A343" s="1491"/>
      <c r="B343" s="1491"/>
      <c r="C343" s="1491"/>
      <c r="D343" s="1491"/>
      <c r="E343" s="1491"/>
      <c r="F343" s="1491"/>
      <c r="G343" s="1491"/>
      <c r="H343" s="1491"/>
      <c r="I343" s="1491"/>
      <c r="J343" s="1491"/>
      <c r="K343" s="1491"/>
      <c r="L343" s="1491"/>
      <c r="M343" s="1491"/>
      <c r="N343" s="1491"/>
      <c r="O343" s="1491"/>
      <c r="P343" s="1491"/>
      <c r="Q343" s="1491"/>
      <c r="R343" s="1491"/>
      <c r="S343" s="1491"/>
      <c r="T343" s="1491"/>
      <c r="U343" s="1491"/>
      <c r="V343" s="1491"/>
    </row>
    <row r="344" spans="1:22" ht="15.75" customHeight="1">
      <c r="A344" s="1491"/>
      <c r="B344" s="1491"/>
      <c r="C344" s="1491"/>
      <c r="D344" s="1491"/>
      <c r="E344" s="1491"/>
      <c r="F344" s="1491"/>
      <c r="G344" s="1491"/>
      <c r="H344" s="1491"/>
      <c r="I344" s="1491"/>
      <c r="J344" s="1491"/>
      <c r="K344" s="1491"/>
      <c r="L344" s="1491"/>
      <c r="M344" s="1491"/>
      <c r="N344" s="1491"/>
      <c r="O344" s="1491"/>
      <c r="P344" s="1491"/>
      <c r="Q344" s="1491"/>
      <c r="R344" s="1491"/>
      <c r="S344" s="1491"/>
      <c r="T344" s="1491"/>
      <c r="U344" s="1491"/>
      <c r="V344" s="1491"/>
    </row>
    <row r="345" spans="1:22" ht="15.75" customHeight="1">
      <c r="A345" s="1491"/>
      <c r="B345" s="1491"/>
      <c r="C345" s="1491"/>
      <c r="D345" s="1491"/>
      <c r="E345" s="1491"/>
      <c r="F345" s="1491"/>
      <c r="G345" s="1491"/>
      <c r="H345" s="1491"/>
      <c r="I345" s="1491"/>
      <c r="J345" s="1491"/>
      <c r="K345" s="1491"/>
      <c r="L345" s="1491"/>
      <c r="M345" s="1491"/>
      <c r="N345" s="1491"/>
      <c r="O345" s="1491"/>
      <c r="P345" s="1491"/>
      <c r="Q345" s="1491"/>
      <c r="R345" s="1491"/>
      <c r="S345" s="1491"/>
      <c r="T345" s="1491"/>
      <c r="U345" s="1491"/>
      <c r="V345" s="1491"/>
    </row>
    <row r="346" spans="1:22" ht="15.75" customHeight="1">
      <c r="A346" s="1491"/>
      <c r="B346" s="1491"/>
      <c r="C346" s="1491"/>
      <c r="D346" s="1491"/>
      <c r="E346" s="1491"/>
      <c r="F346" s="1491"/>
      <c r="G346" s="1491"/>
      <c r="H346" s="1491"/>
      <c r="I346" s="1491"/>
      <c r="J346" s="1491"/>
      <c r="K346" s="1491"/>
      <c r="L346" s="1491"/>
      <c r="M346" s="1491"/>
      <c r="N346" s="1491"/>
      <c r="O346" s="1491"/>
      <c r="P346" s="1491"/>
      <c r="Q346" s="1491"/>
      <c r="R346" s="1491"/>
      <c r="S346" s="1491"/>
      <c r="T346" s="1491"/>
      <c r="U346" s="1491"/>
      <c r="V346" s="1491"/>
    </row>
    <row r="347" spans="1:22" ht="15.75" customHeight="1">
      <c r="A347" s="1491"/>
      <c r="B347" s="1491"/>
      <c r="C347" s="1491"/>
      <c r="D347" s="1491"/>
      <c r="E347" s="1491"/>
      <c r="F347" s="1491"/>
      <c r="G347" s="1491"/>
      <c r="H347" s="1491"/>
      <c r="I347" s="1491"/>
      <c r="J347" s="1491"/>
      <c r="K347" s="1491"/>
      <c r="L347" s="1491"/>
      <c r="M347" s="1491"/>
      <c r="N347" s="1491"/>
      <c r="O347" s="1491"/>
      <c r="P347" s="1491"/>
      <c r="Q347" s="1491"/>
      <c r="R347" s="1491"/>
      <c r="S347" s="1491"/>
      <c r="T347" s="1491"/>
      <c r="U347" s="1491"/>
      <c r="V347" s="1491"/>
    </row>
    <row r="348" spans="1:22" ht="15.75" customHeight="1">
      <c r="A348" s="1491"/>
      <c r="B348" s="1491"/>
      <c r="C348" s="1491"/>
      <c r="D348" s="1491"/>
      <c r="E348" s="1491"/>
      <c r="F348" s="1491"/>
      <c r="G348" s="1491"/>
      <c r="H348" s="1491"/>
      <c r="I348" s="1491"/>
      <c r="J348" s="1491"/>
      <c r="K348" s="1491"/>
      <c r="L348" s="1491"/>
      <c r="M348" s="1491"/>
      <c r="N348" s="1491"/>
      <c r="O348" s="1491"/>
      <c r="P348" s="1491"/>
      <c r="Q348" s="1491"/>
      <c r="R348" s="1491"/>
      <c r="S348" s="1491"/>
      <c r="T348" s="1491"/>
      <c r="U348" s="1491"/>
      <c r="V348" s="1491"/>
    </row>
    <row r="349" spans="1:22" ht="15.75" customHeight="1">
      <c r="A349" s="1491"/>
      <c r="B349" s="1491"/>
      <c r="C349" s="1491"/>
      <c r="D349" s="1491"/>
      <c r="E349" s="1491"/>
      <c r="F349" s="1491"/>
      <c r="G349" s="1491"/>
      <c r="H349" s="1491"/>
      <c r="I349" s="1491"/>
      <c r="J349" s="1491"/>
      <c r="K349" s="1491"/>
      <c r="L349" s="1491"/>
      <c r="M349" s="1491"/>
      <c r="N349" s="1491"/>
      <c r="O349" s="1491"/>
      <c r="P349" s="1491"/>
      <c r="Q349" s="1491"/>
      <c r="R349" s="1491"/>
      <c r="S349" s="1491"/>
      <c r="T349" s="1491"/>
      <c r="U349" s="1491"/>
      <c r="V349" s="1491"/>
    </row>
    <row r="350" spans="1:22" ht="15.75" customHeight="1">
      <c r="A350" s="1491"/>
      <c r="B350" s="1491"/>
      <c r="C350" s="1491"/>
      <c r="D350" s="1491"/>
      <c r="E350" s="1491"/>
      <c r="F350" s="1491"/>
      <c r="G350" s="1491"/>
      <c r="H350" s="1491"/>
      <c r="I350" s="1491"/>
      <c r="J350" s="1491"/>
      <c r="K350" s="1491"/>
      <c r="L350" s="1491"/>
      <c r="M350" s="1491"/>
      <c r="N350" s="1491"/>
      <c r="O350" s="1491"/>
      <c r="P350" s="1491"/>
      <c r="Q350" s="1491"/>
      <c r="R350" s="1491"/>
      <c r="S350" s="1491"/>
      <c r="T350" s="1491"/>
      <c r="U350" s="1491"/>
      <c r="V350" s="1491"/>
    </row>
    <row r="351" spans="1:22" ht="15.75" customHeight="1">
      <c r="A351" s="1491"/>
      <c r="B351" s="1491"/>
      <c r="C351" s="1491"/>
      <c r="D351" s="1491"/>
      <c r="E351" s="1491"/>
      <c r="F351" s="1491"/>
      <c r="G351" s="1491"/>
      <c r="H351" s="1491"/>
      <c r="I351" s="1491"/>
      <c r="J351" s="1491"/>
      <c r="K351" s="1491"/>
      <c r="L351" s="1491"/>
      <c r="M351" s="1491"/>
      <c r="N351" s="1491"/>
      <c r="O351" s="1491"/>
      <c r="P351" s="1491"/>
      <c r="Q351" s="1491"/>
      <c r="R351" s="1491"/>
      <c r="S351" s="1491"/>
      <c r="T351" s="1491"/>
      <c r="U351" s="1491"/>
      <c r="V351" s="1491"/>
    </row>
    <row r="352" spans="1:22" ht="15.75" customHeight="1">
      <c r="A352" s="1491"/>
      <c r="B352" s="1491"/>
      <c r="C352" s="1491"/>
      <c r="D352" s="1491"/>
      <c r="E352" s="1491"/>
      <c r="F352" s="1491"/>
      <c r="G352" s="1491"/>
      <c r="H352" s="1491"/>
      <c r="I352" s="1491"/>
      <c r="J352" s="1491"/>
      <c r="K352" s="1491"/>
      <c r="L352" s="1491"/>
      <c r="M352" s="1491"/>
      <c r="N352" s="1491"/>
      <c r="O352" s="1491"/>
      <c r="P352" s="1491"/>
      <c r="Q352" s="1491"/>
      <c r="R352" s="1491"/>
      <c r="S352" s="1491"/>
      <c r="T352" s="1491"/>
      <c r="U352" s="1491"/>
      <c r="V352" s="1491"/>
    </row>
    <row r="353" spans="1:22" ht="15.75" customHeight="1">
      <c r="A353" s="1491"/>
      <c r="B353" s="1491"/>
      <c r="C353" s="1491"/>
      <c r="D353" s="1491"/>
      <c r="E353" s="1491"/>
      <c r="F353" s="1491"/>
      <c r="G353" s="1491"/>
      <c r="H353" s="1491"/>
      <c r="I353" s="1491"/>
      <c r="J353" s="1491"/>
      <c r="K353" s="1491"/>
      <c r="L353" s="1491"/>
      <c r="M353" s="1491"/>
      <c r="N353" s="1491"/>
      <c r="O353" s="1491"/>
      <c r="P353" s="1491"/>
      <c r="Q353" s="1491"/>
      <c r="R353" s="1491"/>
      <c r="S353" s="1491"/>
      <c r="T353" s="1491"/>
      <c r="U353" s="1491"/>
      <c r="V353" s="1491"/>
    </row>
    <row r="354" spans="1:22" ht="15.75" customHeight="1">
      <c r="A354" s="1491"/>
      <c r="B354" s="1491"/>
      <c r="C354" s="1491"/>
      <c r="D354" s="1491"/>
      <c r="E354" s="1491"/>
      <c r="F354" s="1491"/>
      <c r="G354" s="1491"/>
      <c r="H354" s="1491"/>
      <c r="I354" s="1491"/>
      <c r="J354" s="1491"/>
      <c r="K354" s="1491"/>
      <c r="L354" s="1491"/>
      <c r="M354" s="1491"/>
      <c r="N354" s="1491"/>
      <c r="O354" s="1491"/>
      <c r="P354" s="1491"/>
      <c r="Q354" s="1491"/>
      <c r="R354" s="1491"/>
      <c r="S354" s="1491"/>
      <c r="T354" s="1491"/>
      <c r="U354" s="1491"/>
      <c r="V354" s="1491"/>
    </row>
    <row r="355" spans="1:22" ht="15.75" customHeight="1">
      <c r="A355" s="1491"/>
      <c r="B355" s="1491"/>
      <c r="C355" s="1491"/>
      <c r="D355" s="1491"/>
      <c r="E355" s="1491"/>
      <c r="F355" s="1491"/>
      <c r="G355" s="1491"/>
      <c r="H355" s="1491"/>
      <c r="I355" s="1491"/>
      <c r="J355" s="1491"/>
      <c r="K355" s="1491"/>
      <c r="L355" s="1491"/>
      <c r="M355" s="1491"/>
      <c r="N355" s="1491"/>
      <c r="O355" s="1491"/>
      <c r="P355" s="1491"/>
      <c r="Q355" s="1491"/>
      <c r="R355" s="1491"/>
      <c r="S355" s="1491"/>
      <c r="T355" s="1491"/>
      <c r="U355" s="1491"/>
      <c r="V355" s="1491"/>
    </row>
    <row r="356" spans="1:22" ht="15.75" customHeight="1">
      <c r="A356" s="1491"/>
      <c r="B356" s="1491"/>
      <c r="C356" s="1491"/>
      <c r="D356" s="1491"/>
      <c r="E356" s="1491"/>
      <c r="F356" s="1491"/>
      <c r="G356" s="1491"/>
      <c r="H356" s="1491"/>
      <c r="I356" s="1491"/>
      <c r="J356" s="1491"/>
      <c r="K356" s="1491"/>
      <c r="L356" s="1491"/>
      <c r="M356" s="1491"/>
      <c r="N356" s="1491"/>
      <c r="O356" s="1491"/>
      <c r="P356" s="1491"/>
      <c r="Q356" s="1491"/>
      <c r="R356" s="1491"/>
      <c r="S356" s="1491"/>
      <c r="T356" s="1491"/>
      <c r="U356" s="1491"/>
      <c r="V356" s="1491"/>
    </row>
    <row r="357" spans="1:22" ht="15.75" customHeight="1">
      <c r="A357" s="1491"/>
      <c r="B357" s="1491"/>
      <c r="C357" s="1491"/>
      <c r="D357" s="1491"/>
      <c r="E357" s="1491"/>
      <c r="F357" s="1491"/>
      <c r="G357" s="1491"/>
      <c r="H357" s="1491"/>
      <c r="I357" s="1491"/>
      <c r="J357" s="1491"/>
      <c r="K357" s="1491"/>
      <c r="L357" s="1491"/>
      <c r="M357" s="1491"/>
      <c r="N357" s="1491"/>
      <c r="O357" s="1491"/>
      <c r="P357" s="1491"/>
      <c r="Q357" s="1491"/>
      <c r="R357" s="1491"/>
      <c r="S357" s="1491"/>
      <c r="T357" s="1491"/>
      <c r="U357" s="1491"/>
      <c r="V357" s="1491"/>
    </row>
    <row r="358" spans="1:22" ht="15.75" customHeight="1">
      <c r="A358" s="1491"/>
      <c r="B358" s="1491"/>
      <c r="C358" s="1491"/>
      <c r="D358" s="1491"/>
      <c r="E358" s="1491"/>
      <c r="F358" s="1491"/>
      <c r="G358" s="1491"/>
      <c r="H358" s="1491"/>
      <c r="I358" s="1491"/>
      <c r="J358" s="1491"/>
      <c r="K358" s="1491"/>
      <c r="L358" s="1491"/>
      <c r="M358" s="1491"/>
      <c r="N358" s="1491"/>
      <c r="O358" s="1491"/>
      <c r="P358" s="1491"/>
      <c r="Q358" s="1491"/>
      <c r="R358" s="1491"/>
      <c r="S358" s="1491"/>
      <c r="T358" s="1491"/>
      <c r="U358" s="1491"/>
      <c r="V358" s="1491"/>
    </row>
    <row r="359" spans="1:22" ht="15.75" customHeight="1">
      <c r="A359" s="1491"/>
      <c r="B359" s="1491"/>
      <c r="C359" s="1491"/>
      <c r="D359" s="1491"/>
      <c r="E359" s="1491"/>
      <c r="F359" s="1491"/>
      <c r="G359" s="1491"/>
      <c r="H359" s="1491"/>
      <c r="I359" s="1491"/>
      <c r="J359" s="1491"/>
      <c r="K359" s="1491"/>
      <c r="L359" s="1491"/>
      <c r="M359" s="1491"/>
      <c r="N359" s="1491"/>
      <c r="O359" s="1491"/>
      <c r="P359" s="1491"/>
      <c r="Q359" s="1491"/>
      <c r="R359" s="1491"/>
      <c r="S359" s="1491"/>
      <c r="T359" s="1491"/>
      <c r="U359" s="1491"/>
      <c r="V359" s="1491"/>
    </row>
    <row r="360" spans="1:22" ht="15.75" customHeight="1">
      <c r="A360" s="1491"/>
      <c r="B360" s="1491"/>
      <c r="C360" s="1491"/>
      <c r="D360" s="1491"/>
      <c r="E360" s="1491"/>
      <c r="F360" s="1491"/>
      <c r="G360" s="1491"/>
      <c r="H360" s="1491"/>
      <c r="I360" s="1491"/>
      <c r="J360" s="1491"/>
      <c r="K360" s="1491"/>
      <c r="L360" s="1491"/>
      <c r="M360" s="1491"/>
      <c r="N360" s="1491"/>
      <c r="O360" s="1491"/>
      <c r="P360" s="1491"/>
      <c r="Q360" s="1491"/>
      <c r="R360" s="1491"/>
      <c r="S360" s="1491"/>
      <c r="T360" s="1491"/>
      <c r="U360" s="1491"/>
      <c r="V360" s="1491"/>
    </row>
    <row r="361" spans="1:22" ht="15.75" customHeight="1">
      <c r="A361" s="1491"/>
      <c r="B361" s="1491"/>
      <c r="C361" s="1491"/>
      <c r="D361" s="1491"/>
      <c r="E361" s="1491"/>
      <c r="F361" s="1491"/>
      <c r="G361" s="1491"/>
      <c r="H361" s="1491"/>
      <c r="I361" s="1491"/>
      <c r="J361" s="1491"/>
      <c r="K361" s="1491"/>
      <c r="L361" s="1491"/>
      <c r="M361" s="1491"/>
      <c r="N361" s="1491"/>
      <c r="O361" s="1491"/>
      <c r="P361" s="1491"/>
      <c r="Q361" s="1491"/>
      <c r="R361" s="1491"/>
      <c r="S361" s="1491"/>
      <c r="T361" s="1491"/>
      <c r="U361" s="1491"/>
      <c r="V361" s="1491"/>
    </row>
    <row r="362" spans="1:22" ht="15.75" customHeight="1">
      <c r="A362" s="1491"/>
      <c r="B362" s="1491"/>
      <c r="C362" s="1491"/>
      <c r="D362" s="1491"/>
      <c r="E362" s="1491"/>
      <c r="F362" s="1491"/>
      <c r="G362" s="1491"/>
      <c r="H362" s="1491"/>
      <c r="I362" s="1491"/>
      <c r="J362" s="1491"/>
      <c r="K362" s="1491"/>
      <c r="L362" s="1491"/>
      <c r="M362" s="1491"/>
      <c r="N362" s="1491"/>
      <c r="O362" s="1491"/>
      <c r="P362" s="1491"/>
      <c r="Q362" s="1491"/>
      <c r="R362" s="1491"/>
      <c r="S362" s="1491"/>
      <c r="T362" s="1491"/>
      <c r="U362" s="1491"/>
      <c r="V362" s="1491"/>
    </row>
    <row r="363" spans="1:22" ht="15.75" customHeight="1">
      <c r="A363" s="1491"/>
      <c r="B363" s="1491"/>
      <c r="C363" s="1491"/>
      <c r="D363" s="1491"/>
      <c r="E363" s="1491"/>
      <c r="F363" s="1491"/>
      <c r="G363" s="1491"/>
      <c r="H363" s="1491"/>
      <c r="I363" s="1491"/>
      <c r="J363" s="1491"/>
      <c r="K363" s="1491"/>
      <c r="L363" s="1491"/>
      <c r="M363" s="1491"/>
      <c r="N363" s="1491"/>
      <c r="O363" s="1491"/>
      <c r="P363" s="1491"/>
      <c r="Q363" s="1491"/>
      <c r="R363" s="1491"/>
      <c r="S363" s="1491"/>
      <c r="T363" s="1491"/>
      <c r="U363" s="1491"/>
      <c r="V363" s="1491"/>
    </row>
    <row r="364" spans="1:22" ht="15.75" customHeight="1">
      <c r="A364" s="1491"/>
      <c r="B364" s="1491"/>
      <c r="C364" s="1491"/>
      <c r="D364" s="1491"/>
      <c r="E364" s="1491"/>
      <c r="F364" s="1491"/>
      <c r="G364" s="1491"/>
      <c r="H364" s="1491"/>
      <c r="I364" s="1491"/>
      <c r="J364" s="1491"/>
      <c r="K364" s="1491"/>
      <c r="L364" s="1491"/>
      <c r="M364" s="1491"/>
      <c r="N364" s="1491"/>
      <c r="O364" s="1491"/>
      <c r="P364" s="1491"/>
      <c r="Q364" s="1491"/>
      <c r="R364" s="1491"/>
      <c r="S364" s="1491"/>
      <c r="T364" s="1491"/>
      <c r="U364" s="1491"/>
      <c r="V364" s="1491"/>
    </row>
    <row r="365" spans="1:22" ht="15.75" customHeight="1">
      <c r="A365" s="1491"/>
      <c r="B365" s="1491"/>
      <c r="C365" s="1491"/>
      <c r="D365" s="1491"/>
      <c r="E365" s="1491"/>
      <c r="F365" s="1491"/>
      <c r="G365" s="1491"/>
      <c r="H365" s="1491"/>
      <c r="I365" s="1491"/>
      <c r="J365" s="1491"/>
      <c r="K365" s="1491"/>
      <c r="L365" s="1491"/>
      <c r="M365" s="1491"/>
      <c r="N365" s="1491"/>
      <c r="O365" s="1491"/>
      <c r="P365" s="1491"/>
      <c r="Q365" s="1491"/>
      <c r="R365" s="1491"/>
      <c r="S365" s="1491"/>
      <c r="T365" s="1491"/>
      <c r="U365" s="1491"/>
      <c r="V365" s="1491"/>
    </row>
    <row r="366" spans="1:22" ht="15.75" customHeight="1">
      <c r="A366" s="1491"/>
      <c r="B366" s="1491"/>
      <c r="C366" s="1491"/>
      <c r="D366" s="1491"/>
      <c r="E366" s="1491"/>
      <c r="F366" s="1491"/>
      <c r="G366" s="1491"/>
      <c r="H366" s="1491"/>
      <c r="I366" s="1491"/>
      <c r="J366" s="1491"/>
      <c r="K366" s="1491"/>
      <c r="L366" s="1491"/>
      <c r="M366" s="1491"/>
      <c r="N366" s="1491"/>
      <c r="O366" s="1491"/>
      <c r="P366" s="1491"/>
      <c r="Q366" s="1491"/>
      <c r="R366" s="1491"/>
      <c r="S366" s="1491"/>
      <c r="T366" s="1491"/>
      <c r="U366" s="1491"/>
      <c r="V366" s="1491"/>
    </row>
    <row r="367" spans="1:22" ht="15.75" customHeight="1">
      <c r="A367" s="1491"/>
      <c r="B367" s="1491"/>
      <c r="C367" s="1491"/>
      <c r="D367" s="1491"/>
      <c r="E367" s="1491"/>
      <c r="F367" s="1491"/>
      <c r="G367" s="1491"/>
      <c r="H367" s="1491"/>
      <c r="I367" s="1491"/>
      <c r="J367" s="1491"/>
      <c r="K367" s="1491"/>
      <c r="L367" s="1491"/>
      <c r="M367" s="1491"/>
      <c r="N367" s="1491"/>
      <c r="O367" s="1491"/>
      <c r="P367" s="1491"/>
      <c r="Q367" s="1491"/>
      <c r="R367" s="1491"/>
      <c r="S367" s="1491"/>
      <c r="T367" s="1491"/>
      <c r="U367" s="1491"/>
      <c r="V367" s="1491"/>
    </row>
    <row r="368" spans="1:22" ht="15.75" customHeight="1">
      <c r="A368" s="1491"/>
      <c r="B368" s="1491"/>
      <c r="C368" s="1491"/>
      <c r="D368" s="1491"/>
      <c r="E368" s="1491"/>
      <c r="F368" s="1491"/>
      <c r="G368" s="1491"/>
      <c r="H368" s="1491"/>
      <c r="I368" s="1491"/>
      <c r="J368" s="1491"/>
      <c r="K368" s="1491"/>
      <c r="L368" s="1491"/>
      <c r="M368" s="1491"/>
      <c r="N368" s="1491"/>
      <c r="O368" s="1491"/>
      <c r="P368" s="1491"/>
      <c r="Q368" s="1491"/>
      <c r="R368" s="1491"/>
      <c r="S368" s="1491"/>
      <c r="T368" s="1491"/>
      <c r="U368" s="1491"/>
      <c r="V368" s="1491"/>
    </row>
    <row r="369" spans="1:22" ht="15.75" customHeight="1">
      <c r="A369" s="1491"/>
      <c r="B369" s="1491"/>
      <c r="C369" s="1491"/>
      <c r="D369" s="1491"/>
      <c r="E369" s="1491"/>
      <c r="F369" s="1491"/>
      <c r="G369" s="1491"/>
      <c r="H369" s="1491"/>
      <c r="I369" s="1491"/>
      <c r="J369" s="1491"/>
      <c r="K369" s="1491"/>
      <c r="L369" s="1491"/>
      <c r="M369" s="1491"/>
      <c r="N369" s="1491"/>
      <c r="O369" s="1491"/>
      <c r="P369" s="1491"/>
      <c r="Q369" s="1491"/>
      <c r="R369" s="1491"/>
      <c r="S369" s="1491"/>
      <c r="T369" s="1491"/>
      <c r="U369" s="1491"/>
      <c r="V369" s="1491"/>
    </row>
    <row r="370" spans="1:22" ht="15.75" customHeight="1">
      <c r="A370" s="1491"/>
      <c r="B370" s="1491"/>
      <c r="C370" s="1491"/>
      <c r="D370" s="1491"/>
      <c r="E370" s="1491"/>
      <c r="F370" s="1491"/>
      <c r="G370" s="1491"/>
      <c r="H370" s="1491"/>
      <c r="I370" s="1491"/>
      <c r="J370" s="1491"/>
      <c r="K370" s="1491"/>
      <c r="L370" s="1491"/>
      <c r="M370" s="1491"/>
      <c r="N370" s="1491"/>
      <c r="O370" s="1491"/>
      <c r="P370" s="1491"/>
      <c r="Q370" s="1491"/>
      <c r="R370" s="1491"/>
      <c r="S370" s="1491"/>
      <c r="T370" s="1491"/>
      <c r="U370" s="1491"/>
      <c r="V370" s="1491"/>
    </row>
    <row r="371" spans="1:22" ht="15.75" customHeight="1">
      <c r="A371" s="1491"/>
      <c r="B371" s="1491"/>
      <c r="C371" s="1491"/>
      <c r="D371" s="1491"/>
      <c r="E371" s="1491"/>
      <c r="F371" s="1491"/>
      <c r="G371" s="1491"/>
      <c r="H371" s="1491"/>
      <c r="I371" s="1491"/>
      <c r="J371" s="1491"/>
      <c r="K371" s="1491"/>
      <c r="L371" s="1491"/>
      <c r="M371" s="1491"/>
      <c r="N371" s="1491"/>
      <c r="O371" s="1491"/>
      <c r="P371" s="1491"/>
      <c r="Q371" s="1491"/>
      <c r="R371" s="1491"/>
      <c r="S371" s="1491"/>
      <c r="T371" s="1491"/>
      <c r="U371" s="1491"/>
      <c r="V371" s="1491"/>
    </row>
    <row r="372" spans="1:22" ht="15.75" customHeight="1">
      <c r="A372" s="1491"/>
      <c r="B372" s="1491"/>
      <c r="C372" s="1491"/>
      <c r="D372" s="1491"/>
      <c r="E372" s="1491"/>
      <c r="F372" s="1491"/>
      <c r="G372" s="1491"/>
      <c r="H372" s="1491"/>
      <c r="I372" s="1491"/>
      <c r="J372" s="1491"/>
      <c r="K372" s="1491"/>
      <c r="L372" s="1491"/>
      <c r="M372" s="1491"/>
      <c r="N372" s="1491"/>
      <c r="O372" s="1491"/>
      <c r="P372" s="1491"/>
      <c r="Q372" s="1491"/>
      <c r="R372" s="1491"/>
      <c r="S372" s="1491"/>
      <c r="T372" s="1491"/>
      <c r="U372" s="1491"/>
      <c r="V372" s="1491"/>
    </row>
    <row r="373" spans="1:22" ht="15.75" customHeight="1">
      <c r="A373" s="1491"/>
      <c r="B373" s="1491"/>
      <c r="C373" s="1491"/>
      <c r="D373" s="1491"/>
      <c r="E373" s="1491"/>
      <c r="F373" s="1491"/>
      <c r="G373" s="1491"/>
      <c r="H373" s="1491"/>
      <c r="I373" s="1491"/>
      <c r="J373" s="1491"/>
      <c r="K373" s="1491"/>
      <c r="L373" s="1491"/>
      <c r="M373" s="1491"/>
      <c r="N373" s="1491"/>
      <c r="O373" s="1491"/>
      <c r="P373" s="1491"/>
      <c r="Q373" s="1491"/>
      <c r="R373" s="1491"/>
      <c r="S373" s="1491"/>
      <c r="T373" s="1491"/>
      <c r="U373" s="1491"/>
      <c r="V373" s="1491"/>
    </row>
    <row r="374" spans="1:22" ht="15.75" customHeight="1">
      <c r="A374" s="1491"/>
      <c r="B374" s="1491"/>
      <c r="C374" s="1491"/>
      <c r="D374" s="1491"/>
      <c r="E374" s="1491"/>
      <c r="F374" s="1491"/>
      <c r="G374" s="1491"/>
      <c r="H374" s="1491"/>
      <c r="I374" s="1491"/>
      <c r="J374" s="1491"/>
      <c r="K374" s="1491"/>
      <c r="L374" s="1491"/>
      <c r="M374" s="1491"/>
      <c r="N374" s="1491"/>
      <c r="O374" s="1491"/>
      <c r="P374" s="1491"/>
      <c r="Q374" s="1491"/>
      <c r="R374" s="1491"/>
      <c r="S374" s="1491"/>
      <c r="T374" s="1491"/>
      <c r="U374" s="1491"/>
      <c r="V374" s="1491"/>
    </row>
    <row r="375" spans="1:22" ht="15.75" customHeight="1">
      <c r="A375" s="1491"/>
      <c r="B375" s="1491"/>
      <c r="C375" s="1491"/>
      <c r="D375" s="1491"/>
      <c r="E375" s="1491"/>
      <c r="F375" s="1491"/>
      <c r="G375" s="1491"/>
      <c r="H375" s="1491"/>
      <c r="I375" s="1491"/>
      <c r="J375" s="1491"/>
      <c r="K375" s="1491"/>
      <c r="L375" s="1491"/>
      <c r="M375" s="1491"/>
      <c r="N375" s="1491"/>
      <c r="O375" s="1491"/>
      <c r="P375" s="1491"/>
      <c r="Q375" s="1491"/>
      <c r="R375" s="1491"/>
      <c r="S375" s="1491"/>
      <c r="T375" s="1491"/>
      <c r="U375" s="1491"/>
      <c r="V375" s="1491"/>
    </row>
    <row r="376" spans="1:22" ht="15.75" customHeight="1">
      <c r="A376" s="1491"/>
      <c r="B376" s="1491"/>
      <c r="C376" s="1491"/>
      <c r="D376" s="1491"/>
      <c r="E376" s="1491"/>
      <c r="F376" s="1491"/>
      <c r="G376" s="1491"/>
      <c r="H376" s="1491"/>
      <c r="I376" s="1491"/>
      <c r="J376" s="1491"/>
      <c r="K376" s="1491"/>
      <c r="L376" s="1491"/>
      <c r="M376" s="1491"/>
      <c r="N376" s="1491"/>
      <c r="O376" s="1491"/>
      <c r="P376" s="1491"/>
      <c r="Q376" s="1491"/>
      <c r="R376" s="1491"/>
      <c r="S376" s="1491"/>
      <c r="T376" s="1491"/>
      <c r="U376" s="1491"/>
      <c r="V376" s="1491"/>
    </row>
    <row r="377" spans="1:22" ht="15.75" customHeight="1">
      <c r="A377" s="1491"/>
      <c r="B377" s="1491"/>
      <c r="C377" s="1491"/>
      <c r="D377" s="1491"/>
      <c r="E377" s="1491"/>
      <c r="F377" s="1491"/>
      <c r="G377" s="1491"/>
      <c r="H377" s="1491"/>
      <c r="I377" s="1491"/>
      <c r="J377" s="1491"/>
      <c r="K377" s="1491"/>
      <c r="L377" s="1491"/>
      <c r="M377" s="1491"/>
      <c r="N377" s="1491"/>
      <c r="O377" s="1491"/>
      <c r="P377" s="1491"/>
      <c r="Q377" s="1491"/>
      <c r="R377" s="1491"/>
      <c r="S377" s="1491"/>
      <c r="T377" s="1491"/>
      <c r="U377" s="1491"/>
      <c r="V377" s="1491"/>
    </row>
    <row r="378" spans="1:22" ht="15.75" customHeight="1">
      <c r="A378" s="1491"/>
      <c r="B378" s="1491"/>
      <c r="C378" s="1491"/>
      <c r="D378" s="1491"/>
      <c r="E378" s="1491"/>
      <c r="F378" s="1491"/>
      <c r="G378" s="1491"/>
      <c r="H378" s="1491"/>
      <c r="I378" s="1491"/>
      <c r="J378" s="1491"/>
      <c r="K378" s="1491"/>
      <c r="L378" s="1491"/>
      <c r="M378" s="1491"/>
      <c r="N378" s="1491"/>
      <c r="O378" s="1491"/>
      <c r="P378" s="1491"/>
      <c r="Q378" s="1491"/>
      <c r="R378" s="1491"/>
      <c r="S378" s="1491"/>
      <c r="T378" s="1491"/>
      <c r="U378" s="1491"/>
      <c r="V378" s="1491"/>
    </row>
    <row r="379" spans="1:22" ht="15.75" customHeight="1">
      <c r="A379" s="1491"/>
      <c r="B379" s="1491"/>
      <c r="C379" s="1491"/>
      <c r="D379" s="1491"/>
      <c r="E379" s="1491"/>
      <c r="F379" s="1491"/>
      <c r="G379" s="1491"/>
      <c r="H379" s="1491"/>
      <c r="I379" s="1491"/>
      <c r="J379" s="1491"/>
      <c r="K379" s="1491"/>
      <c r="L379" s="1491"/>
      <c r="M379" s="1491"/>
      <c r="N379" s="1491"/>
      <c r="O379" s="1491"/>
      <c r="P379" s="1491"/>
      <c r="Q379" s="1491"/>
      <c r="R379" s="1491"/>
      <c r="S379" s="1491"/>
      <c r="T379" s="1491"/>
      <c r="U379" s="1491"/>
      <c r="V379" s="1491"/>
    </row>
    <row r="380" spans="1:22" ht="15.75" customHeight="1">
      <c r="A380" s="1491"/>
      <c r="B380" s="1491"/>
      <c r="C380" s="1491"/>
      <c r="D380" s="1491"/>
      <c r="E380" s="1491"/>
      <c r="F380" s="1491"/>
      <c r="G380" s="1491"/>
      <c r="H380" s="1491"/>
      <c r="I380" s="1491"/>
      <c r="J380" s="1491"/>
      <c r="K380" s="1491"/>
      <c r="L380" s="1491"/>
      <c r="M380" s="1491"/>
      <c r="N380" s="1491"/>
      <c r="O380" s="1491"/>
      <c r="P380" s="1491"/>
      <c r="Q380" s="1491"/>
      <c r="R380" s="1491"/>
      <c r="S380" s="1491"/>
      <c r="T380" s="1491"/>
      <c r="U380" s="1491"/>
      <c r="V380" s="1491"/>
    </row>
    <row r="381" spans="1:22" ht="15.75" customHeight="1">
      <c r="A381" s="1491"/>
      <c r="B381" s="1491"/>
      <c r="C381" s="1491"/>
      <c r="D381" s="1491"/>
      <c r="E381" s="1491"/>
      <c r="F381" s="1491"/>
      <c r="G381" s="1491"/>
      <c r="H381" s="1491"/>
      <c r="I381" s="1491"/>
      <c r="J381" s="1491"/>
      <c r="K381" s="1491"/>
      <c r="L381" s="1491"/>
      <c r="M381" s="1491"/>
      <c r="N381" s="1491"/>
      <c r="O381" s="1491"/>
      <c r="P381" s="1491"/>
      <c r="Q381" s="1491"/>
      <c r="R381" s="1491"/>
      <c r="S381" s="1491"/>
      <c r="T381" s="1491"/>
      <c r="U381" s="1491"/>
      <c r="V381" s="1491"/>
    </row>
    <row r="382" spans="1:22" ht="15.75" customHeight="1">
      <c r="A382" s="1491"/>
      <c r="B382" s="1491"/>
      <c r="C382" s="1491"/>
      <c r="D382" s="1491"/>
      <c r="E382" s="1491"/>
      <c r="F382" s="1491"/>
      <c r="G382" s="1491"/>
      <c r="H382" s="1491"/>
      <c r="I382" s="1491"/>
      <c r="J382" s="1491"/>
      <c r="K382" s="1491"/>
      <c r="L382" s="1491"/>
      <c r="M382" s="1491"/>
      <c r="N382" s="1491"/>
      <c r="O382" s="1491"/>
      <c r="P382" s="1491"/>
      <c r="Q382" s="1491"/>
      <c r="R382" s="1491"/>
      <c r="S382" s="1491"/>
      <c r="T382" s="1491"/>
      <c r="U382" s="1491"/>
      <c r="V382" s="1491"/>
    </row>
    <row r="383" spans="1:22" ht="15.75" customHeight="1">
      <c r="A383" s="1491"/>
      <c r="B383" s="1491"/>
      <c r="C383" s="1491"/>
      <c r="D383" s="1491"/>
      <c r="E383" s="1491"/>
      <c r="F383" s="1491"/>
      <c r="G383" s="1491"/>
      <c r="H383" s="1491"/>
      <c r="I383" s="1491"/>
      <c r="J383" s="1491"/>
      <c r="K383" s="1491"/>
      <c r="L383" s="1491"/>
      <c r="M383" s="1491"/>
      <c r="N383" s="1491"/>
      <c r="O383" s="1491"/>
      <c r="P383" s="1491"/>
      <c r="Q383" s="1491"/>
      <c r="R383" s="1491"/>
      <c r="S383" s="1491"/>
      <c r="T383" s="1491"/>
      <c r="U383" s="1491"/>
      <c r="V383" s="1491"/>
    </row>
    <row r="384" spans="1:22" ht="15.75" customHeight="1">
      <c r="A384" s="1491"/>
      <c r="B384" s="1491"/>
      <c r="C384" s="1491"/>
      <c r="D384" s="1491"/>
      <c r="E384" s="1491"/>
      <c r="F384" s="1491"/>
      <c r="G384" s="1491"/>
      <c r="H384" s="1491"/>
      <c r="I384" s="1491"/>
      <c r="J384" s="1491"/>
      <c r="K384" s="1491"/>
      <c r="L384" s="1491"/>
      <c r="M384" s="1491"/>
      <c r="N384" s="1491"/>
      <c r="O384" s="1491"/>
      <c r="P384" s="1491"/>
      <c r="Q384" s="1491"/>
      <c r="R384" s="1491"/>
      <c r="S384" s="1491"/>
      <c r="T384" s="1491"/>
      <c r="U384" s="1491"/>
      <c r="V384" s="1491"/>
    </row>
    <row r="385" spans="1:22" ht="15.75" customHeight="1">
      <c r="A385" s="1491"/>
      <c r="B385" s="1491"/>
      <c r="C385" s="1491"/>
      <c r="D385" s="1491"/>
      <c r="E385" s="1491"/>
      <c r="F385" s="1491"/>
      <c r="G385" s="1491"/>
      <c r="H385" s="1491"/>
      <c r="I385" s="1491"/>
      <c r="J385" s="1491"/>
      <c r="K385" s="1491"/>
      <c r="L385" s="1491"/>
      <c r="M385" s="1491"/>
      <c r="N385" s="1491"/>
      <c r="O385" s="1491"/>
      <c r="P385" s="1491"/>
      <c r="Q385" s="1491"/>
      <c r="R385" s="1491"/>
      <c r="S385" s="1491"/>
      <c r="T385" s="1491"/>
      <c r="U385" s="1491"/>
      <c r="V385" s="1491"/>
    </row>
    <row r="386" spans="1:22" ht="15.75" customHeight="1">
      <c r="A386" s="1491"/>
      <c r="B386" s="1491"/>
      <c r="C386" s="1491"/>
      <c r="D386" s="1491"/>
      <c r="E386" s="1491"/>
      <c r="F386" s="1491"/>
      <c r="G386" s="1491"/>
      <c r="H386" s="1491"/>
      <c r="I386" s="1491"/>
      <c r="J386" s="1491"/>
      <c r="K386" s="1491"/>
      <c r="L386" s="1491"/>
      <c r="M386" s="1491"/>
      <c r="N386" s="1491"/>
      <c r="O386" s="1491"/>
      <c r="P386" s="1491"/>
      <c r="Q386" s="1491"/>
      <c r="R386" s="1491"/>
      <c r="S386" s="1491"/>
      <c r="T386" s="1491"/>
      <c r="U386" s="1491"/>
      <c r="V386" s="1491"/>
    </row>
    <row r="387" spans="1:22" ht="15.75" customHeight="1">
      <c r="A387" s="1491"/>
      <c r="B387" s="1491"/>
      <c r="C387" s="1491"/>
      <c r="D387" s="1491"/>
      <c r="E387" s="1491"/>
      <c r="F387" s="1491"/>
      <c r="G387" s="1491"/>
      <c r="H387" s="1491"/>
      <c r="I387" s="1491"/>
      <c r="J387" s="1491"/>
      <c r="K387" s="1491"/>
      <c r="L387" s="1491"/>
      <c r="M387" s="1491"/>
      <c r="N387" s="1491"/>
      <c r="O387" s="1491"/>
      <c r="P387" s="1491"/>
      <c r="Q387" s="1491"/>
      <c r="R387" s="1491"/>
      <c r="S387" s="1491"/>
      <c r="T387" s="1491"/>
      <c r="U387" s="1491"/>
      <c r="V387" s="1491"/>
    </row>
    <row r="388" spans="1:22" ht="15.75" customHeight="1">
      <c r="A388" s="1491"/>
      <c r="B388" s="1491"/>
      <c r="C388" s="1491"/>
      <c r="D388" s="1491"/>
      <c r="E388" s="1491"/>
      <c r="F388" s="1491"/>
      <c r="G388" s="1491"/>
      <c r="H388" s="1491"/>
      <c r="I388" s="1491"/>
      <c r="J388" s="1491"/>
      <c r="K388" s="1491"/>
      <c r="L388" s="1491"/>
      <c r="M388" s="1491"/>
      <c r="N388" s="1491"/>
      <c r="O388" s="1491"/>
      <c r="P388" s="1491"/>
      <c r="Q388" s="1491"/>
      <c r="R388" s="1491"/>
      <c r="S388" s="1491"/>
      <c r="T388" s="1491"/>
      <c r="U388" s="1491"/>
      <c r="V388" s="1491"/>
    </row>
    <row r="389" spans="1:22" ht="15.75" customHeight="1">
      <c r="A389" s="1491"/>
      <c r="B389" s="1491"/>
      <c r="C389" s="1491"/>
      <c r="D389" s="1491"/>
      <c r="E389" s="1491"/>
      <c r="F389" s="1491"/>
      <c r="G389" s="1491"/>
      <c r="H389" s="1491"/>
      <c r="I389" s="1491"/>
      <c r="J389" s="1491"/>
      <c r="K389" s="1491"/>
      <c r="L389" s="1491"/>
      <c r="M389" s="1491"/>
      <c r="N389" s="1491"/>
      <c r="O389" s="1491"/>
      <c r="P389" s="1491"/>
      <c r="Q389" s="1491"/>
      <c r="R389" s="1491"/>
      <c r="S389" s="1491"/>
      <c r="T389" s="1491"/>
      <c r="U389" s="1491"/>
      <c r="V389" s="1491"/>
    </row>
    <row r="390" spans="1:22" ht="15.75" customHeight="1">
      <c r="A390" s="1491"/>
      <c r="B390" s="1491"/>
      <c r="C390" s="1491"/>
      <c r="D390" s="1491"/>
      <c r="E390" s="1491"/>
      <c r="F390" s="1491"/>
      <c r="G390" s="1491"/>
      <c r="H390" s="1491"/>
      <c r="I390" s="1491"/>
      <c r="J390" s="1491"/>
      <c r="K390" s="1491"/>
      <c r="L390" s="1491"/>
      <c r="M390" s="1491"/>
      <c r="N390" s="1491"/>
      <c r="O390" s="1491"/>
      <c r="P390" s="1491"/>
      <c r="Q390" s="1491"/>
      <c r="R390" s="1491"/>
      <c r="S390" s="1491"/>
      <c r="T390" s="1491"/>
      <c r="U390" s="1491"/>
      <c r="V390" s="1491"/>
    </row>
    <row r="391" spans="1:22" ht="15.75" customHeight="1">
      <c r="A391" s="1491"/>
      <c r="B391" s="1491"/>
      <c r="C391" s="1491"/>
      <c r="D391" s="1491"/>
      <c r="E391" s="1491"/>
      <c r="F391" s="1491"/>
      <c r="G391" s="1491"/>
      <c r="H391" s="1491"/>
      <c r="I391" s="1491"/>
      <c r="J391" s="1491"/>
      <c r="K391" s="1491"/>
      <c r="L391" s="1491"/>
      <c r="M391" s="1491"/>
      <c r="N391" s="1491"/>
      <c r="O391" s="1491"/>
      <c r="P391" s="1491"/>
      <c r="Q391" s="1491"/>
      <c r="R391" s="1491"/>
      <c r="S391" s="1491"/>
      <c r="T391" s="1491"/>
      <c r="U391" s="1491"/>
      <c r="V391" s="1491"/>
    </row>
    <row r="392" spans="1:22" ht="15.75" customHeight="1">
      <c r="A392" s="1491"/>
      <c r="B392" s="1491"/>
      <c r="C392" s="1491"/>
      <c r="D392" s="1491"/>
      <c r="E392" s="1491"/>
      <c r="F392" s="1491"/>
      <c r="G392" s="1491"/>
      <c r="H392" s="1491"/>
      <c r="I392" s="1491"/>
      <c r="J392" s="1491"/>
      <c r="K392" s="1491"/>
      <c r="L392" s="1491"/>
      <c r="M392" s="1491"/>
      <c r="N392" s="1491"/>
      <c r="O392" s="1491"/>
      <c r="P392" s="1491"/>
      <c r="Q392" s="1491"/>
      <c r="R392" s="1491"/>
      <c r="S392" s="1491"/>
      <c r="T392" s="1491"/>
      <c r="U392" s="1491"/>
      <c r="V392" s="1491"/>
    </row>
    <row r="393" spans="1:22" ht="15.75" customHeight="1">
      <c r="A393" s="1491"/>
      <c r="B393" s="1491"/>
      <c r="C393" s="1491"/>
      <c r="D393" s="1491"/>
      <c r="E393" s="1491"/>
      <c r="F393" s="1491"/>
      <c r="G393" s="1491"/>
      <c r="H393" s="1491"/>
      <c r="I393" s="1491"/>
      <c r="J393" s="1491"/>
      <c r="K393" s="1491"/>
      <c r="L393" s="1491"/>
      <c r="M393" s="1491"/>
      <c r="N393" s="1491"/>
      <c r="O393" s="1491"/>
      <c r="P393" s="1491"/>
      <c r="Q393" s="1491"/>
      <c r="R393" s="1491"/>
      <c r="S393" s="1491"/>
      <c r="T393" s="1491"/>
      <c r="U393" s="1491"/>
      <c r="V393" s="1491"/>
    </row>
    <row r="394" spans="1:22" ht="15.75" customHeight="1">
      <c r="A394" s="1491"/>
      <c r="B394" s="1491"/>
      <c r="C394" s="1491"/>
      <c r="D394" s="1491"/>
      <c r="E394" s="1491"/>
      <c r="F394" s="1491"/>
      <c r="G394" s="1491"/>
      <c r="H394" s="1491"/>
      <c r="I394" s="1491"/>
      <c r="J394" s="1491"/>
      <c r="K394" s="1491"/>
      <c r="L394" s="1491"/>
      <c r="M394" s="1491"/>
      <c r="N394" s="1491"/>
      <c r="O394" s="1491"/>
      <c r="P394" s="1491"/>
      <c r="Q394" s="1491"/>
      <c r="R394" s="1491"/>
      <c r="S394" s="1491"/>
      <c r="T394" s="1491"/>
      <c r="U394" s="1491"/>
      <c r="V394" s="1491"/>
    </row>
    <row r="395" spans="1:22" ht="15.75" customHeight="1">
      <c r="A395" s="1491"/>
      <c r="B395" s="1491"/>
      <c r="C395" s="1491"/>
      <c r="D395" s="1491"/>
      <c r="E395" s="1491"/>
      <c r="F395" s="1491"/>
      <c r="G395" s="1491"/>
      <c r="H395" s="1491"/>
      <c r="I395" s="1491"/>
      <c r="J395" s="1491"/>
      <c r="K395" s="1491"/>
      <c r="L395" s="1491"/>
      <c r="M395" s="1491"/>
      <c r="N395" s="1491"/>
      <c r="O395" s="1491"/>
      <c r="P395" s="1491"/>
      <c r="Q395" s="1491"/>
      <c r="R395" s="1491"/>
      <c r="S395" s="1491"/>
      <c r="T395" s="1491"/>
      <c r="U395" s="1491"/>
      <c r="V395" s="1491"/>
    </row>
    <row r="396" spans="1:22" ht="15.75" customHeight="1">
      <c r="A396" s="1491"/>
      <c r="B396" s="1491"/>
      <c r="C396" s="1491"/>
      <c r="D396" s="1491"/>
      <c r="E396" s="1491"/>
      <c r="F396" s="1491"/>
      <c r="G396" s="1491"/>
      <c r="H396" s="1491"/>
      <c r="I396" s="1491"/>
      <c r="J396" s="1491"/>
      <c r="K396" s="1491"/>
      <c r="L396" s="1491"/>
      <c r="M396" s="1491"/>
      <c r="N396" s="1491"/>
      <c r="O396" s="1491"/>
      <c r="P396" s="1491"/>
      <c r="Q396" s="1491"/>
      <c r="R396" s="1491"/>
      <c r="S396" s="1491"/>
      <c r="T396" s="1491"/>
      <c r="U396" s="1491"/>
      <c r="V396" s="1491"/>
    </row>
    <row r="397" spans="1:22" ht="15.75" customHeight="1">
      <c r="A397" s="1491"/>
      <c r="B397" s="1491"/>
      <c r="C397" s="1491"/>
      <c r="D397" s="1491"/>
      <c r="E397" s="1491"/>
      <c r="F397" s="1491"/>
      <c r="G397" s="1491"/>
      <c r="H397" s="1491"/>
      <c r="I397" s="1491"/>
      <c r="J397" s="1491"/>
      <c r="K397" s="1491"/>
      <c r="L397" s="1491"/>
      <c r="M397" s="1491"/>
      <c r="N397" s="1491"/>
      <c r="O397" s="1491"/>
      <c r="P397" s="1491"/>
      <c r="Q397" s="1491"/>
      <c r="R397" s="1491"/>
      <c r="S397" s="1491"/>
      <c r="T397" s="1491"/>
      <c r="U397" s="1491"/>
      <c r="V397" s="1491"/>
    </row>
    <row r="398" spans="1:22" ht="15.75" customHeight="1">
      <c r="A398" s="1491"/>
      <c r="B398" s="1491"/>
      <c r="C398" s="1491"/>
      <c r="D398" s="1491"/>
      <c r="E398" s="1491"/>
      <c r="F398" s="1491"/>
      <c r="G398" s="1491"/>
      <c r="H398" s="1491"/>
      <c r="I398" s="1491"/>
      <c r="J398" s="1491"/>
      <c r="K398" s="1491"/>
      <c r="L398" s="1491"/>
      <c r="M398" s="1491"/>
      <c r="N398" s="1491"/>
      <c r="O398" s="1491"/>
      <c r="P398" s="1491"/>
      <c r="Q398" s="1491"/>
      <c r="R398" s="1491"/>
      <c r="S398" s="1491"/>
      <c r="T398" s="1491"/>
      <c r="U398" s="1491"/>
      <c r="V398" s="1491"/>
    </row>
    <row r="399" spans="1:22" ht="15.75" customHeight="1">
      <c r="A399" s="1491"/>
      <c r="B399" s="1491"/>
      <c r="C399" s="1491"/>
      <c r="D399" s="1491"/>
      <c r="E399" s="1491"/>
      <c r="F399" s="1491"/>
      <c r="G399" s="1491"/>
      <c r="H399" s="1491"/>
      <c r="I399" s="1491"/>
      <c r="J399" s="1491"/>
      <c r="K399" s="1491"/>
      <c r="L399" s="1491"/>
      <c r="M399" s="1491"/>
      <c r="N399" s="1491"/>
      <c r="O399" s="1491"/>
      <c r="P399" s="1491"/>
      <c r="Q399" s="1491"/>
      <c r="R399" s="1491"/>
      <c r="S399" s="1491"/>
      <c r="T399" s="1491"/>
      <c r="U399" s="1491"/>
      <c r="V399" s="1491"/>
    </row>
    <row r="400" spans="1:22" ht="15.75" customHeight="1">
      <c r="A400" s="1491"/>
      <c r="B400" s="1491"/>
      <c r="C400" s="1491"/>
      <c r="D400" s="1491"/>
      <c r="E400" s="1491"/>
      <c r="F400" s="1491"/>
      <c r="G400" s="1491"/>
      <c r="H400" s="1491"/>
      <c r="I400" s="1491"/>
      <c r="J400" s="1491"/>
      <c r="K400" s="1491"/>
      <c r="L400" s="1491"/>
      <c r="M400" s="1491"/>
      <c r="N400" s="1491"/>
      <c r="O400" s="1491"/>
      <c r="P400" s="1491"/>
      <c r="Q400" s="1491"/>
      <c r="R400" s="1491"/>
      <c r="S400" s="1491"/>
      <c r="T400" s="1491"/>
      <c r="U400" s="1491"/>
      <c r="V400" s="1491"/>
    </row>
    <row r="401" spans="1:22" ht="15.75" customHeight="1">
      <c r="A401" s="1491"/>
      <c r="B401" s="1491"/>
      <c r="C401" s="1491"/>
      <c r="D401" s="1491"/>
      <c r="E401" s="1491"/>
      <c r="F401" s="1491"/>
      <c r="G401" s="1491"/>
      <c r="H401" s="1491"/>
      <c r="I401" s="1491"/>
      <c r="J401" s="1491"/>
      <c r="K401" s="1491"/>
      <c r="L401" s="1491"/>
      <c r="M401" s="1491"/>
      <c r="N401" s="1491"/>
      <c r="O401" s="1491"/>
      <c r="P401" s="1491"/>
      <c r="Q401" s="1491"/>
      <c r="R401" s="1491"/>
      <c r="S401" s="1491"/>
      <c r="T401" s="1491"/>
      <c r="U401" s="1491"/>
      <c r="V401" s="1491"/>
    </row>
    <row r="402" spans="1:22" ht="15.75" customHeight="1">
      <c r="A402" s="1491"/>
      <c r="B402" s="1491"/>
      <c r="C402" s="1491"/>
      <c r="D402" s="1491"/>
      <c r="E402" s="1491"/>
      <c r="F402" s="1491"/>
      <c r="G402" s="1491"/>
      <c r="H402" s="1491"/>
      <c r="I402" s="1491"/>
      <c r="J402" s="1491"/>
      <c r="K402" s="1491"/>
      <c r="L402" s="1491"/>
      <c r="M402" s="1491"/>
      <c r="N402" s="1491"/>
      <c r="O402" s="1491"/>
      <c r="P402" s="1491"/>
      <c r="Q402" s="1491"/>
      <c r="R402" s="1491"/>
      <c r="S402" s="1491"/>
      <c r="T402" s="1491"/>
      <c r="U402" s="1491"/>
      <c r="V402" s="1491"/>
    </row>
    <row r="403" spans="1:22" ht="15.75" customHeight="1">
      <c r="A403" s="1491"/>
      <c r="B403" s="1491"/>
      <c r="C403" s="1491"/>
      <c r="D403" s="1491"/>
      <c r="E403" s="1491"/>
      <c r="F403" s="1491"/>
      <c r="G403" s="1491"/>
      <c r="H403" s="1491"/>
      <c r="I403" s="1491"/>
      <c r="J403" s="1491"/>
      <c r="K403" s="1491"/>
      <c r="L403" s="1491"/>
      <c r="M403" s="1491"/>
      <c r="N403" s="1491"/>
      <c r="O403" s="1491"/>
      <c r="P403" s="1491"/>
      <c r="Q403" s="1491"/>
      <c r="R403" s="1491"/>
      <c r="S403" s="1491"/>
      <c r="T403" s="1491"/>
      <c r="U403" s="1491"/>
      <c r="V403" s="1491"/>
    </row>
    <row r="404" spans="1:22" ht="15.75" customHeight="1">
      <c r="A404" s="1491"/>
      <c r="B404" s="1491"/>
      <c r="C404" s="1491"/>
      <c r="D404" s="1491"/>
      <c r="E404" s="1491"/>
      <c r="F404" s="1491"/>
      <c r="G404" s="1491"/>
      <c r="H404" s="1491"/>
      <c r="I404" s="1491"/>
      <c r="J404" s="1491"/>
      <c r="K404" s="1491"/>
      <c r="L404" s="1491"/>
      <c r="M404" s="1491"/>
      <c r="N404" s="1491"/>
      <c r="O404" s="1491"/>
      <c r="P404" s="1491"/>
      <c r="Q404" s="1491"/>
      <c r="R404" s="1491"/>
      <c r="S404" s="1491"/>
      <c r="T404" s="1491"/>
      <c r="U404" s="1491"/>
      <c r="V404" s="1491"/>
    </row>
    <row r="405" spans="1:22" ht="15.75" customHeight="1">
      <c r="A405" s="1491"/>
      <c r="B405" s="1491"/>
      <c r="C405" s="1491"/>
      <c r="D405" s="1491"/>
      <c r="E405" s="1491"/>
      <c r="F405" s="1491"/>
      <c r="G405" s="1491"/>
      <c r="H405" s="1491"/>
      <c r="I405" s="1491"/>
      <c r="J405" s="1491"/>
      <c r="K405" s="1491"/>
      <c r="L405" s="1491"/>
      <c r="M405" s="1491"/>
      <c r="N405" s="1491"/>
      <c r="O405" s="1491"/>
      <c r="P405" s="1491"/>
      <c r="Q405" s="1491"/>
      <c r="R405" s="1491"/>
      <c r="S405" s="1491"/>
      <c r="T405" s="1491"/>
      <c r="U405" s="1491"/>
      <c r="V405" s="1491"/>
    </row>
    <row r="406" spans="1:22" ht="15.75" customHeight="1">
      <c r="A406" s="1491"/>
      <c r="B406" s="1491"/>
      <c r="C406" s="1491"/>
      <c r="D406" s="1491"/>
      <c r="E406" s="1491"/>
      <c r="F406" s="1491"/>
      <c r="G406" s="1491"/>
      <c r="H406" s="1491"/>
      <c r="I406" s="1491"/>
      <c r="J406" s="1491"/>
      <c r="K406" s="1491"/>
      <c r="L406" s="1491"/>
      <c r="M406" s="1491"/>
      <c r="N406" s="1491"/>
      <c r="O406" s="1491"/>
      <c r="P406" s="1491"/>
      <c r="Q406" s="1491"/>
      <c r="R406" s="1491"/>
      <c r="S406" s="1491"/>
      <c r="T406" s="1491"/>
      <c r="U406" s="1491"/>
      <c r="V406" s="1491"/>
    </row>
    <row r="407" spans="1:22" ht="15.75" customHeight="1">
      <c r="A407" s="1491"/>
      <c r="B407" s="1491"/>
      <c r="C407" s="1491"/>
      <c r="D407" s="1491"/>
      <c r="E407" s="1491"/>
      <c r="F407" s="1491"/>
      <c r="G407" s="1491"/>
      <c r="H407" s="1491"/>
      <c r="I407" s="1491"/>
      <c r="J407" s="1491"/>
      <c r="K407" s="1491"/>
      <c r="L407" s="1491"/>
      <c r="M407" s="1491"/>
      <c r="N407" s="1491"/>
      <c r="O407" s="1491"/>
      <c r="P407" s="1491"/>
      <c r="Q407" s="1491"/>
      <c r="R407" s="1491"/>
      <c r="S407" s="1491"/>
      <c r="T407" s="1491"/>
      <c r="U407" s="1491"/>
      <c r="V407" s="1491"/>
    </row>
    <row r="408" spans="1:22" ht="15.75" customHeight="1">
      <c r="A408" s="1491"/>
      <c r="B408" s="1491"/>
      <c r="C408" s="1491"/>
      <c r="D408" s="1491"/>
      <c r="E408" s="1491"/>
      <c r="F408" s="1491"/>
      <c r="G408" s="1491"/>
      <c r="H408" s="1491"/>
      <c r="I408" s="1491"/>
      <c r="J408" s="1491"/>
      <c r="K408" s="1491"/>
      <c r="L408" s="1491"/>
      <c r="M408" s="1491"/>
      <c r="N408" s="1491"/>
      <c r="O408" s="1491"/>
      <c r="P408" s="1491"/>
      <c r="Q408" s="1491"/>
      <c r="R408" s="1491"/>
      <c r="S408" s="1491"/>
      <c r="T408" s="1491"/>
      <c r="U408" s="1491"/>
      <c r="V408" s="1491"/>
    </row>
    <row r="409" spans="1:22" ht="15.75" customHeight="1">
      <c r="A409" s="1491"/>
      <c r="B409" s="1491"/>
      <c r="C409" s="1491"/>
      <c r="D409" s="1491"/>
      <c r="E409" s="1491"/>
      <c r="F409" s="1491"/>
      <c r="G409" s="1491"/>
      <c r="H409" s="1491"/>
      <c r="I409" s="1491"/>
      <c r="J409" s="1491"/>
      <c r="K409" s="1491"/>
      <c r="L409" s="1491"/>
      <c r="M409" s="1491"/>
      <c r="N409" s="1491"/>
      <c r="O409" s="1491"/>
      <c r="P409" s="1491"/>
      <c r="Q409" s="1491"/>
      <c r="R409" s="1491"/>
      <c r="S409" s="1491"/>
      <c r="T409" s="1491"/>
      <c r="U409" s="1491"/>
      <c r="V409" s="1491"/>
    </row>
    <row r="410" spans="1:22" ht="15.75" customHeight="1">
      <c r="A410" s="1491"/>
      <c r="B410" s="1491"/>
      <c r="C410" s="1491"/>
      <c r="D410" s="1491"/>
      <c r="E410" s="1491"/>
      <c r="F410" s="1491"/>
      <c r="G410" s="1491"/>
      <c r="H410" s="1491"/>
      <c r="I410" s="1491"/>
      <c r="J410" s="1491"/>
      <c r="K410" s="1491"/>
      <c r="L410" s="1491"/>
      <c r="M410" s="1491"/>
      <c r="N410" s="1491"/>
      <c r="O410" s="1491"/>
      <c r="P410" s="1491"/>
      <c r="Q410" s="1491"/>
      <c r="R410" s="1491"/>
      <c r="S410" s="1491"/>
      <c r="T410" s="1491"/>
      <c r="U410" s="1491"/>
      <c r="V410" s="1491"/>
    </row>
    <row r="411" spans="1:22" ht="15.75" customHeight="1">
      <c r="A411" s="1491"/>
      <c r="B411" s="1491"/>
      <c r="C411" s="1491"/>
      <c r="D411" s="1491"/>
      <c r="E411" s="1491"/>
      <c r="F411" s="1491"/>
      <c r="G411" s="1491"/>
      <c r="H411" s="1491"/>
      <c r="I411" s="1491"/>
      <c r="J411" s="1491"/>
      <c r="K411" s="1491"/>
      <c r="L411" s="1491"/>
      <c r="M411" s="1491"/>
      <c r="N411" s="1491"/>
      <c r="O411" s="1491"/>
      <c r="P411" s="1491"/>
      <c r="Q411" s="1491"/>
      <c r="R411" s="1491"/>
      <c r="S411" s="1491"/>
      <c r="T411" s="1491"/>
      <c r="U411" s="1491"/>
      <c r="V411" s="1491"/>
    </row>
    <row r="412" spans="1:22" ht="15.75" customHeight="1">
      <c r="A412" s="1491"/>
      <c r="B412" s="1491"/>
      <c r="C412" s="1491"/>
      <c r="D412" s="1491"/>
      <c r="E412" s="1491"/>
      <c r="F412" s="1491"/>
      <c r="G412" s="1491"/>
      <c r="H412" s="1491"/>
      <c r="I412" s="1491"/>
      <c r="J412" s="1491"/>
      <c r="K412" s="1491"/>
      <c r="L412" s="1491"/>
      <c r="M412" s="1491"/>
      <c r="N412" s="1491"/>
      <c r="O412" s="1491"/>
      <c r="P412" s="1491"/>
      <c r="Q412" s="1491"/>
      <c r="R412" s="1491"/>
      <c r="S412" s="1491"/>
      <c r="T412" s="1491"/>
      <c r="U412" s="1491"/>
      <c r="V412" s="1491"/>
    </row>
    <row r="413" spans="1:22" ht="15.75" customHeight="1">
      <c r="A413" s="1491"/>
      <c r="B413" s="1491"/>
      <c r="C413" s="1491"/>
      <c r="D413" s="1491"/>
      <c r="E413" s="1491"/>
      <c r="F413" s="1491"/>
      <c r="G413" s="1491"/>
      <c r="H413" s="1491"/>
      <c r="I413" s="1491"/>
      <c r="J413" s="1491"/>
      <c r="K413" s="1491"/>
      <c r="L413" s="1491"/>
      <c r="M413" s="1491"/>
      <c r="N413" s="1491"/>
      <c r="O413" s="1491"/>
      <c r="P413" s="1491"/>
      <c r="Q413" s="1491"/>
      <c r="R413" s="1491"/>
      <c r="S413" s="1491"/>
      <c r="T413" s="1491"/>
      <c r="U413" s="1491"/>
      <c r="V413" s="1491"/>
    </row>
    <row r="414" spans="1:22" ht="15.75" customHeight="1">
      <c r="A414" s="1491"/>
      <c r="B414" s="1491"/>
      <c r="C414" s="1491"/>
      <c r="D414" s="1491"/>
      <c r="E414" s="1491"/>
      <c r="F414" s="1491"/>
      <c r="G414" s="1491"/>
      <c r="H414" s="1491"/>
      <c r="I414" s="1491"/>
      <c r="J414" s="1491"/>
      <c r="K414" s="1491"/>
      <c r="L414" s="1491"/>
      <c r="M414" s="1491"/>
      <c r="N414" s="1491"/>
      <c r="O414" s="1491"/>
      <c r="P414" s="1491"/>
      <c r="Q414" s="1491"/>
      <c r="R414" s="1491"/>
      <c r="S414" s="1491"/>
      <c r="T414" s="1491"/>
      <c r="U414" s="1491"/>
      <c r="V414" s="1491"/>
    </row>
    <row r="415" spans="1:22" ht="15.75" customHeight="1">
      <c r="A415" s="1491"/>
      <c r="B415" s="1491"/>
      <c r="C415" s="1491"/>
      <c r="D415" s="1491"/>
      <c r="E415" s="1491"/>
      <c r="F415" s="1491"/>
      <c r="G415" s="1491"/>
      <c r="H415" s="1491"/>
      <c r="I415" s="1491"/>
      <c r="J415" s="1491"/>
      <c r="K415" s="1491"/>
      <c r="L415" s="1491"/>
      <c r="M415" s="1491"/>
      <c r="N415" s="1491"/>
      <c r="O415" s="1491"/>
      <c r="P415" s="1491"/>
      <c r="Q415" s="1491"/>
      <c r="R415" s="1491"/>
      <c r="S415" s="1491"/>
      <c r="T415" s="1491"/>
      <c r="U415" s="1491"/>
      <c r="V415" s="1491"/>
    </row>
    <row r="416" spans="1:22" ht="15.75" customHeight="1">
      <c r="A416" s="1491"/>
      <c r="B416" s="1491"/>
      <c r="C416" s="1491"/>
      <c r="D416" s="1491"/>
      <c r="E416" s="1491"/>
      <c r="F416" s="1491"/>
      <c r="G416" s="1491"/>
      <c r="H416" s="1491"/>
      <c r="I416" s="1491"/>
      <c r="J416" s="1491"/>
      <c r="K416" s="1491"/>
      <c r="L416" s="1491"/>
      <c r="M416" s="1491"/>
      <c r="N416" s="1491"/>
      <c r="O416" s="1491"/>
      <c r="P416" s="1491"/>
      <c r="Q416" s="1491"/>
      <c r="R416" s="1491"/>
      <c r="S416" s="1491"/>
      <c r="T416" s="1491"/>
      <c r="U416" s="1491"/>
      <c r="V416" s="1491"/>
    </row>
    <row r="417" spans="1:22" ht="15.75" customHeight="1">
      <c r="A417" s="1491"/>
      <c r="B417" s="1491"/>
      <c r="C417" s="1491"/>
      <c r="D417" s="1491"/>
      <c r="E417" s="1491"/>
      <c r="F417" s="1491"/>
      <c r="G417" s="1491"/>
      <c r="H417" s="1491"/>
      <c r="I417" s="1491"/>
      <c r="J417" s="1491"/>
      <c r="K417" s="1491"/>
      <c r="L417" s="1491"/>
      <c r="M417" s="1491"/>
      <c r="N417" s="1491"/>
      <c r="O417" s="1491"/>
      <c r="P417" s="1491"/>
      <c r="Q417" s="1491"/>
      <c r="R417" s="1491"/>
      <c r="S417" s="1491"/>
      <c r="T417" s="1491"/>
      <c r="U417" s="1491"/>
      <c r="V417" s="1491"/>
    </row>
    <row r="418" spans="1:22" ht="15.75" customHeight="1">
      <c r="A418" s="1491"/>
      <c r="B418" s="1491"/>
      <c r="C418" s="1491"/>
      <c r="D418" s="1491"/>
      <c r="E418" s="1491"/>
      <c r="F418" s="1491"/>
      <c r="G418" s="1491"/>
      <c r="H418" s="1491"/>
      <c r="I418" s="1491"/>
      <c r="J418" s="1491"/>
      <c r="K418" s="1491"/>
      <c r="L418" s="1491"/>
      <c r="M418" s="1491"/>
      <c r="N418" s="1491"/>
      <c r="O418" s="1491"/>
      <c r="P418" s="1491"/>
      <c r="Q418" s="1491"/>
      <c r="R418" s="1491"/>
      <c r="S418" s="1491"/>
      <c r="T418" s="1491"/>
      <c r="U418" s="1491"/>
      <c r="V418" s="1491"/>
    </row>
    <row r="419" spans="1:22" ht="15.75" customHeight="1">
      <c r="A419" s="1491"/>
      <c r="B419" s="1491"/>
      <c r="C419" s="1491"/>
      <c r="D419" s="1491"/>
      <c r="E419" s="1491"/>
      <c r="F419" s="1491"/>
      <c r="G419" s="1491"/>
      <c r="H419" s="1491"/>
      <c r="I419" s="1491"/>
      <c r="J419" s="1491"/>
      <c r="K419" s="1491"/>
      <c r="L419" s="1491"/>
      <c r="M419" s="1491"/>
      <c r="N419" s="1491"/>
      <c r="O419" s="1491"/>
      <c r="P419" s="1491"/>
      <c r="Q419" s="1491"/>
      <c r="R419" s="1491"/>
      <c r="S419" s="1491"/>
      <c r="T419" s="1491"/>
      <c r="U419" s="1491"/>
      <c r="V419" s="1491"/>
    </row>
    <row r="420" spans="1:22" ht="15.75" customHeight="1">
      <c r="A420" s="1491"/>
      <c r="B420" s="1491"/>
      <c r="C420" s="1491"/>
      <c r="D420" s="1491"/>
      <c r="E420" s="1491"/>
      <c r="F420" s="1491"/>
      <c r="G420" s="1491"/>
      <c r="H420" s="1491"/>
      <c r="I420" s="1491"/>
      <c r="J420" s="1491"/>
      <c r="K420" s="1491"/>
      <c r="L420" s="1491"/>
      <c r="M420" s="1491"/>
      <c r="N420" s="1491"/>
      <c r="O420" s="1491"/>
      <c r="P420" s="1491"/>
      <c r="Q420" s="1491"/>
      <c r="R420" s="1491"/>
      <c r="S420" s="1491"/>
      <c r="T420" s="1491"/>
      <c r="U420" s="1491"/>
      <c r="V420" s="1491"/>
    </row>
    <row r="421" spans="1:22" ht="15.75" customHeight="1">
      <c r="A421" s="1491"/>
      <c r="B421" s="1491"/>
      <c r="C421" s="1491"/>
      <c r="D421" s="1491"/>
      <c r="E421" s="1491"/>
      <c r="F421" s="1491"/>
      <c r="G421" s="1491"/>
      <c r="H421" s="1491"/>
      <c r="I421" s="1491"/>
      <c r="J421" s="1491"/>
      <c r="K421" s="1491"/>
      <c r="L421" s="1491"/>
      <c r="M421" s="1491"/>
      <c r="N421" s="1491"/>
      <c r="O421" s="1491"/>
      <c r="P421" s="1491"/>
      <c r="Q421" s="1491"/>
      <c r="R421" s="1491"/>
      <c r="S421" s="1491"/>
      <c r="T421" s="1491"/>
      <c r="U421" s="1491"/>
      <c r="V421" s="1491"/>
    </row>
    <row r="422" spans="1:22" ht="15.75" customHeight="1">
      <c r="A422" s="1491"/>
      <c r="B422" s="1491"/>
      <c r="C422" s="1491"/>
      <c r="D422" s="1491"/>
      <c r="E422" s="1491"/>
      <c r="F422" s="1491"/>
      <c r="G422" s="1491"/>
      <c r="H422" s="1491"/>
      <c r="I422" s="1491"/>
      <c r="J422" s="1491"/>
      <c r="K422" s="1491"/>
      <c r="L422" s="1491"/>
      <c r="M422" s="1491"/>
      <c r="N422" s="1491"/>
      <c r="O422" s="1491"/>
      <c r="P422" s="1491"/>
      <c r="Q422" s="1491"/>
      <c r="R422" s="1491"/>
      <c r="S422" s="1491"/>
      <c r="T422" s="1491"/>
      <c r="U422" s="1491"/>
      <c r="V422" s="1491"/>
    </row>
    <row r="423" spans="1:22" ht="15.75" customHeight="1">
      <c r="A423" s="1491"/>
      <c r="B423" s="1491"/>
      <c r="C423" s="1491"/>
      <c r="D423" s="1491"/>
      <c r="E423" s="1491"/>
      <c r="F423" s="1491"/>
      <c r="G423" s="1491"/>
      <c r="H423" s="1491"/>
      <c r="I423" s="1491"/>
      <c r="J423" s="1491"/>
      <c r="K423" s="1491"/>
      <c r="L423" s="1491"/>
      <c r="M423" s="1491"/>
      <c r="N423" s="1491"/>
      <c r="O423" s="1491"/>
      <c r="P423" s="1491"/>
      <c r="Q423" s="1491"/>
      <c r="R423" s="1491"/>
      <c r="S423" s="1491"/>
      <c r="T423" s="1491"/>
      <c r="U423" s="1491"/>
      <c r="V423" s="1491"/>
    </row>
    <row r="424" spans="1:22" ht="15.75" customHeight="1">
      <c r="A424" s="1491"/>
      <c r="B424" s="1491"/>
      <c r="C424" s="1491"/>
      <c r="D424" s="1491"/>
      <c r="E424" s="1491"/>
      <c r="F424" s="1491"/>
      <c r="G424" s="1491"/>
      <c r="H424" s="1491"/>
      <c r="I424" s="1491"/>
      <c r="J424" s="1491"/>
      <c r="K424" s="1491"/>
      <c r="L424" s="1491"/>
      <c r="M424" s="1491"/>
      <c r="N424" s="1491"/>
      <c r="O424" s="1491"/>
      <c r="P424" s="1491"/>
      <c r="Q424" s="1491"/>
      <c r="R424" s="1491"/>
      <c r="S424" s="1491"/>
      <c r="T424" s="1491"/>
      <c r="U424" s="1491"/>
      <c r="V424" s="1491"/>
    </row>
    <row r="425" spans="1:22" ht="15.75" customHeight="1">
      <c r="A425" s="1491"/>
      <c r="B425" s="1491"/>
      <c r="C425" s="1491"/>
      <c r="D425" s="1491"/>
      <c r="E425" s="1491"/>
      <c r="F425" s="1491"/>
      <c r="G425" s="1491"/>
      <c r="H425" s="1491"/>
      <c r="I425" s="1491"/>
      <c r="J425" s="1491"/>
      <c r="K425" s="1491"/>
      <c r="L425" s="1491"/>
      <c r="M425" s="1491"/>
      <c r="N425" s="1491"/>
      <c r="O425" s="1491"/>
      <c r="P425" s="1491"/>
      <c r="Q425" s="1491"/>
      <c r="R425" s="1491"/>
      <c r="S425" s="1491"/>
      <c r="T425" s="1491"/>
      <c r="U425" s="1491"/>
      <c r="V425" s="1491"/>
    </row>
    <row r="426" spans="1:22" ht="15.75" customHeight="1">
      <c r="A426" s="1491"/>
      <c r="B426" s="1491"/>
      <c r="C426" s="1491"/>
      <c r="D426" s="1491"/>
      <c r="E426" s="1491"/>
      <c r="F426" s="1491"/>
      <c r="G426" s="1491"/>
      <c r="H426" s="1491"/>
      <c r="I426" s="1491"/>
      <c r="J426" s="1491"/>
      <c r="K426" s="1491"/>
      <c r="L426" s="1491"/>
      <c r="M426" s="1491"/>
      <c r="N426" s="1491"/>
      <c r="O426" s="1491"/>
      <c r="P426" s="1491"/>
      <c r="Q426" s="1491"/>
      <c r="R426" s="1491"/>
      <c r="S426" s="1491"/>
      <c r="T426" s="1491"/>
      <c r="U426" s="1491"/>
      <c r="V426" s="1491"/>
    </row>
    <row r="427" spans="1:22" ht="15.75" customHeight="1">
      <c r="A427" s="1491"/>
      <c r="B427" s="1491"/>
      <c r="C427" s="1491"/>
      <c r="D427" s="1491"/>
      <c r="E427" s="1491"/>
      <c r="F427" s="1491"/>
      <c r="G427" s="1491"/>
      <c r="H427" s="1491"/>
      <c r="I427" s="1491"/>
      <c r="J427" s="1491"/>
      <c r="K427" s="1491"/>
      <c r="L427" s="1491"/>
      <c r="M427" s="1491"/>
      <c r="N427" s="1491"/>
      <c r="O427" s="1491"/>
      <c r="P427" s="1491"/>
      <c r="Q427" s="1491"/>
      <c r="R427" s="1491"/>
      <c r="S427" s="1491"/>
      <c r="T427" s="1491"/>
      <c r="U427" s="1491"/>
      <c r="V427" s="1491"/>
    </row>
    <row r="428" spans="1:22" ht="15.75" customHeight="1">
      <c r="A428" s="1491"/>
      <c r="B428" s="1491"/>
      <c r="C428" s="1491"/>
      <c r="D428" s="1491"/>
      <c r="E428" s="1491"/>
      <c r="F428" s="1491"/>
      <c r="G428" s="1491"/>
      <c r="H428" s="1491"/>
      <c r="I428" s="1491"/>
      <c r="J428" s="1491"/>
      <c r="K428" s="1491"/>
      <c r="L428" s="1491"/>
      <c r="M428" s="1491"/>
      <c r="N428" s="1491"/>
      <c r="O428" s="1491"/>
      <c r="P428" s="1491"/>
      <c r="Q428" s="1491"/>
      <c r="R428" s="1491"/>
      <c r="S428" s="1491"/>
      <c r="T428" s="1491"/>
      <c r="U428" s="1491"/>
      <c r="V428" s="1491"/>
    </row>
    <row r="429" spans="1:22" ht="15.75" customHeight="1">
      <c r="A429" s="1491"/>
      <c r="B429" s="1491"/>
      <c r="C429" s="1491"/>
      <c r="D429" s="1491"/>
      <c r="E429" s="1491"/>
      <c r="F429" s="1491"/>
      <c r="G429" s="1491"/>
      <c r="H429" s="1491"/>
      <c r="I429" s="1491"/>
      <c r="J429" s="1491"/>
      <c r="K429" s="1491"/>
      <c r="L429" s="1491"/>
      <c r="M429" s="1491"/>
      <c r="N429" s="1491"/>
      <c r="O429" s="1491"/>
      <c r="P429" s="1491"/>
      <c r="Q429" s="1491"/>
      <c r="R429" s="1491"/>
      <c r="S429" s="1491"/>
      <c r="T429" s="1491"/>
      <c r="U429" s="1491"/>
      <c r="V429" s="1491"/>
    </row>
    <row r="430" spans="1:22" ht="15.75" customHeight="1">
      <c r="A430" s="1491"/>
      <c r="B430" s="1491"/>
      <c r="C430" s="1491"/>
      <c r="D430" s="1491"/>
      <c r="E430" s="1491"/>
      <c r="F430" s="1491"/>
      <c r="G430" s="1491"/>
      <c r="H430" s="1491"/>
      <c r="I430" s="1491"/>
      <c r="J430" s="1491"/>
      <c r="K430" s="1491"/>
      <c r="L430" s="1491"/>
      <c r="M430" s="1491"/>
      <c r="N430" s="1491"/>
      <c r="O430" s="1491"/>
      <c r="P430" s="1491"/>
      <c r="Q430" s="1491"/>
      <c r="R430" s="1491"/>
      <c r="S430" s="1491"/>
      <c r="T430" s="1491"/>
      <c r="U430" s="1491"/>
      <c r="V430" s="1491"/>
    </row>
    <row r="431" spans="1:22" ht="15.75" customHeight="1">
      <c r="A431" s="1491"/>
      <c r="B431" s="1491"/>
      <c r="C431" s="1491"/>
      <c r="D431" s="1491"/>
      <c r="E431" s="1491"/>
      <c r="F431" s="1491"/>
      <c r="G431" s="1491"/>
      <c r="H431" s="1491"/>
      <c r="I431" s="1491"/>
      <c r="J431" s="1491"/>
      <c r="K431" s="1491"/>
      <c r="L431" s="1491"/>
      <c r="M431" s="1491"/>
      <c r="N431" s="1491"/>
      <c r="O431" s="1491"/>
      <c r="P431" s="1491"/>
      <c r="Q431" s="1491"/>
      <c r="R431" s="1491"/>
      <c r="S431" s="1491"/>
      <c r="T431" s="1491"/>
      <c r="U431" s="1491"/>
      <c r="V431" s="1491"/>
    </row>
    <row r="432" spans="1:22" ht="15.75" customHeight="1">
      <c r="A432" s="1491"/>
      <c r="B432" s="1491"/>
      <c r="C432" s="1491"/>
      <c r="D432" s="1491"/>
      <c r="E432" s="1491"/>
      <c r="F432" s="1491"/>
      <c r="G432" s="1491"/>
      <c r="H432" s="1491"/>
      <c r="I432" s="1491"/>
      <c r="J432" s="1491"/>
      <c r="K432" s="1491"/>
      <c r="L432" s="1491"/>
      <c r="M432" s="1491"/>
      <c r="N432" s="1491"/>
      <c r="O432" s="1491"/>
      <c r="P432" s="1491"/>
      <c r="Q432" s="1491"/>
      <c r="R432" s="1491"/>
      <c r="S432" s="1491"/>
      <c r="T432" s="1491"/>
      <c r="U432" s="1491"/>
      <c r="V432" s="1491"/>
    </row>
    <row r="433" spans="1:22" ht="15.75" customHeight="1">
      <c r="A433" s="1491"/>
      <c r="B433" s="1491"/>
      <c r="C433" s="1491"/>
      <c r="D433" s="1491"/>
      <c r="E433" s="1491"/>
      <c r="F433" s="1491"/>
      <c r="G433" s="1491"/>
      <c r="H433" s="1491"/>
      <c r="I433" s="1491"/>
      <c r="J433" s="1491"/>
      <c r="K433" s="1491"/>
      <c r="L433" s="1491"/>
      <c r="M433" s="1491"/>
      <c r="N433" s="1491"/>
      <c r="O433" s="1491"/>
      <c r="P433" s="1491"/>
      <c r="Q433" s="1491"/>
      <c r="R433" s="1491"/>
      <c r="S433" s="1491"/>
      <c r="T433" s="1491"/>
      <c r="U433" s="1491"/>
      <c r="V433" s="1491"/>
    </row>
    <row r="434" spans="1:22" ht="15.75" customHeight="1">
      <c r="A434" s="1491"/>
      <c r="B434" s="1491"/>
      <c r="C434" s="1491"/>
      <c r="D434" s="1491"/>
      <c r="E434" s="1491"/>
      <c r="F434" s="1491"/>
      <c r="G434" s="1491"/>
      <c r="H434" s="1491"/>
      <c r="I434" s="1491"/>
      <c r="J434" s="1491"/>
      <c r="K434" s="1491"/>
      <c r="L434" s="1491"/>
      <c r="M434" s="1491"/>
      <c r="N434" s="1491"/>
      <c r="O434" s="1491"/>
      <c r="P434" s="1491"/>
      <c r="Q434" s="1491"/>
      <c r="R434" s="1491"/>
      <c r="S434" s="1491"/>
      <c r="T434" s="1491"/>
      <c r="U434" s="1491"/>
      <c r="V434" s="1491"/>
    </row>
    <row r="435" spans="1:22" ht="15.75" customHeight="1">
      <c r="A435" s="1491"/>
      <c r="B435" s="1491"/>
      <c r="C435" s="1491"/>
      <c r="D435" s="1491"/>
      <c r="E435" s="1491"/>
      <c r="F435" s="1491"/>
      <c r="G435" s="1491"/>
      <c r="H435" s="1491"/>
      <c r="I435" s="1491"/>
      <c r="J435" s="1491"/>
      <c r="K435" s="1491"/>
      <c r="L435" s="1491"/>
      <c r="M435" s="1491"/>
      <c r="N435" s="1491"/>
      <c r="O435" s="1491"/>
      <c r="P435" s="1491"/>
      <c r="Q435" s="1491"/>
      <c r="R435" s="1491"/>
      <c r="S435" s="1491"/>
      <c r="T435" s="1491"/>
      <c r="U435" s="1491"/>
      <c r="V435" s="1491"/>
    </row>
    <row r="436" spans="1:22" ht="15.75" customHeight="1">
      <c r="A436" s="1491"/>
      <c r="B436" s="1491"/>
      <c r="C436" s="1491"/>
      <c r="D436" s="1491"/>
      <c r="E436" s="1491"/>
      <c r="F436" s="1491"/>
      <c r="G436" s="1491"/>
      <c r="H436" s="1491"/>
      <c r="I436" s="1491"/>
      <c r="J436" s="1491"/>
      <c r="K436" s="1491"/>
      <c r="L436" s="1491"/>
      <c r="M436" s="1491"/>
      <c r="N436" s="1491"/>
      <c r="O436" s="1491"/>
      <c r="P436" s="1491"/>
      <c r="Q436" s="1491"/>
      <c r="R436" s="1491"/>
      <c r="S436" s="1491"/>
      <c r="T436" s="1491"/>
      <c r="U436" s="1491"/>
      <c r="V436" s="1491"/>
    </row>
    <row r="437" spans="1:22" ht="15.75" customHeight="1">
      <c r="A437" s="1491"/>
      <c r="B437" s="1491"/>
      <c r="C437" s="1491"/>
      <c r="D437" s="1491"/>
      <c r="E437" s="1491"/>
      <c r="F437" s="1491"/>
      <c r="G437" s="1491"/>
      <c r="H437" s="1491"/>
      <c r="I437" s="1491"/>
      <c r="J437" s="1491"/>
      <c r="K437" s="1491"/>
      <c r="L437" s="1491"/>
      <c r="M437" s="1491"/>
      <c r="N437" s="1491"/>
      <c r="O437" s="1491"/>
      <c r="P437" s="1491"/>
      <c r="Q437" s="1491"/>
      <c r="R437" s="1491"/>
      <c r="S437" s="1491"/>
      <c r="T437" s="1491"/>
      <c r="U437" s="1491"/>
      <c r="V437" s="1491"/>
    </row>
    <row r="438" spans="1:22" ht="15.75" customHeight="1">
      <c r="A438" s="1491"/>
      <c r="B438" s="1491"/>
      <c r="C438" s="1491"/>
      <c r="D438" s="1491"/>
      <c r="E438" s="1491"/>
      <c r="F438" s="1491"/>
      <c r="G438" s="1491"/>
      <c r="H438" s="1491"/>
      <c r="I438" s="1491"/>
      <c r="J438" s="1491"/>
      <c r="K438" s="1491"/>
      <c r="L438" s="1491"/>
      <c r="M438" s="1491"/>
      <c r="N438" s="1491"/>
      <c r="O438" s="1491"/>
      <c r="P438" s="1491"/>
      <c r="Q438" s="1491"/>
      <c r="R438" s="1491"/>
      <c r="S438" s="1491"/>
      <c r="T438" s="1491"/>
      <c r="U438" s="1491"/>
      <c r="V438" s="1491"/>
    </row>
    <row r="439" spans="1:22" ht="15.75" customHeight="1">
      <c r="A439" s="1491"/>
      <c r="B439" s="1491"/>
      <c r="C439" s="1491"/>
      <c r="D439" s="1491"/>
      <c r="E439" s="1491"/>
      <c r="F439" s="1491"/>
      <c r="G439" s="1491"/>
      <c r="H439" s="1491"/>
      <c r="I439" s="1491"/>
      <c r="J439" s="1491"/>
      <c r="K439" s="1491"/>
      <c r="L439" s="1491"/>
      <c r="M439" s="1491"/>
      <c r="N439" s="1491"/>
      <c r="O439" s="1491"/>
      <c r="P439" s="1491"/>
      <c r="Q439" s="1491"/>
      <c r="R439" s="1491"/>
      <c r="S439" s="1491"/>
      <c r="T439" s="1491"/>
      <c r="U439" s="1491"/>
      <c r="V439" s="1491"/>
    </row>
    <row r="440" spans="1:22" ht="15.75" customHeight="1">
      <c r="A440" s="1491"/>
      <c r="B440" s="1491"/>
      <c r="C440" s="1491"/>
      <c r="D440" s="1491"/>
      <c r="E440" s="1491"/>
      <c r="F440" s="1491"/>
      <c r="G440" s="1491"/>
      <c r="H440" s="1491"/>
      <c r="I440" s="1491"/>
      <c r="J440" s="1491"/>
      <c r="K440" s="1491"/>
      <c r="L440" s="1491"/>
      <c r="M440" s="1491"/>
      <c r="N440" s="1491"/>
      <c r="O440" s="1491"/>
      <c r="P440" s="1491"/>
      <c r="Q440" s="1491"/>
      <c r="R440" s="1491"/>
      <c r="S440" s="1491"/>
      <c r="T440" s="1491"/>
      <c r="U440" s="1491"/>
      <c r="V440" s="1491"/>
    </row>
    <row r="441" spans="1:22" ht="15.75" customHeight="1">
      <c r="A441" s="1491"/>
      <c r="B441" s="1491"/>
      <c r="C441" s="1491"/>
      <c r="D441" s="1491"/>
      <c r="E441" s="1491"/>
      <c r="F441" s="1491"/>
      <c r="G441" s="1491"/>
      <c r="H441" s="1491"/>
      <c r="I441" s="1491"/>
      <c r="J441" s="1491"/>
      <c r="K441" s="1491"/>
      <c r="L441" s="1491"/>
      <c r="M441" s="1491"/>
      <c r="N441" s="1491"/>
      <c r="O441" s="1491"/>
      <c r="P441" s="1491"/>
      <c r="Q441" s="1491"/>
      <c r="R441" s="1491"/>
      <c r="S441" s="1491"/>
      <c r="T441" s="1491"/>
      <c r="U441" s="1491"/>
      <c r="V441" s="1491"/>
    </row>
    <row r="442" spans="1:22" ht="15.75" customHeight="1">
      <c r="A442" s="1491"/>
      <c r="B442" s="1491"/>
      <c r="C442" s="1491"/>
      <c r="D442" s="1491"/>
      <c r="E442" s="1491"/>
      <c r="F442" s="1491"/>
      <c r="G442" s="1491"/>
      <c r="H442" s="1491"/>
      <c r="I442" s="1491"/>
      <c r="J442" s="1491"/>
      <c r="K442" s="1491"/>
      <c r="L442" s="1491"/>
      <c r="M442" s="1491"/>
      <c r="N442" s="1491"/>
      <c r="O442" s="1491"/>
      <c r="P442" s="1491"/>
      <c r="Q442" s="1491"/>
      <c r="R442" s="1491"/>
      <c r="S442" s="1491"/>
      <c r="T442" s="1491"/>
      <c r="U442" s="1491"/>
      <c r="V442" s="1491"/>
    </row>
    <row r="443" spans="1:22" ht="15.75" customHeight="1">
      <c r="A443" s="1491"/>
      <c r="B443" s="1491"/>
      <c r="C443" s="1491"/>
      <c r="D443" s="1491"/>
      <c r="E443" s="1491"/>
      <c r="F443" s="1491"/>
      <c r="G443" s="1491"/>
      <c r="H443" s="1491"/>
      <c r="I443" s="1491"/>
      <c r="J443" s="1491"/>
      <c r="K443" s="1491"/>
      <c r="L443" s="1491"/>
      <c r="M443" s="1491"/>
      <c r="N443" s="1491"/>
      <c r="O443" s="1491"/>
      <c r="P443" s="1491"/>
      <c r="Q443" s="1491"/>
      <c r="R443" s="1491"/>
      <c r="S443" s="1491"/>
      <c r="T443" s="1491"/>
      <c r="U443" s="1491"/>
      <c r="V443" s="1491"/>
    </row>
    <row r="444" spans="1:22" ht="15.75" customHeight="1">
      <c r="A444" s="1491"/>
      <c r="B444" s="1491"/>
      <c r="C444" s="1491"/>
      <c r="D444" s="1491"/>
      <c r="E444" s="1491"/>
      <c r="F444" s="1491"/>
      <c r="G444" s="1491"/>
      <c r="H444" s="1491"/>
      <c r="I444" s="1491"/>
      <c r="J444" s="1491"/>
      <c r="K444" s="1491"/>
      <c r="L444" s="1491"/>
      <c r="M444" s="1491"/>
      <c r="N444" s="1491"/>
      <c r="O444" s="1491"/>
      <c r="P444" s="1491"/>
      <c r="Q444" s="1491"/>
      <c r="R444" s="1491"/>
      <c r="S444" s="1491"/>
      <c r="T444" s="1491"/>
      <c r="U444" s="1491"/>
      <c r="V444" s="1491"/>
    </row>
    <row r="445" spans="1:22" ht="15.75" customHeight="1">
      <c r="A445" s="1491"/>
      <c r="B445" s="1491"/>
      <c r="C445" s="1491"/>
      <c r="D445" s="1491"/>
      <c r="E445" s="1491"/>
      <c r="F445" s="1491"/>
      <c r="G445" s="1491"/>
      <c r="H445" s="1491"/>
      <c r="I445" s="1491"/>
      <c r="J445" s="1491"/>
      <c r="K445" s="1491"/>
      <c r="L445" s="1491"/>
      <c r="M445" s="1491"/>
      <c r="N445" s="1491"/>
      <c r="O445" s="1491"/>
      <c r="P445" s="1491"/>
      <c r="Q445" s="1491"/>
      <c r="R445" s="1491"/>
      <c r="S445" s="1491"/>
      <c r="T445" s="1491"/>
      <c r="U445" s="1491"/>
      <c r="V445" s="1491"/>
    </row>
    <row r="446" spans="1:22" ht="15.75" customHeight="1">
      <c r="A446" s="1491"/>
      <c r="B446" s="1491"/>
      <c r="C446" s="1491"/>
      <c r="D446" s="1491"/>
      <c r="E446" s="1491"/>
      <c r="F446" s="1491"/>
      <c r="G446" s="1491"/>
      <c r="H446" s="1491"/>
      <c r="I446" s="1491"/>
      <c r="J446" s="1491"/>
      <c r="K446" s="1491"/>
      <c r="L446" s="1491"/>
      <c r="M446" s="1491"/>
      <c r="N446" s="1491"/>
      <c r="O446" s="1491"/>
      <c r="P446" s="1491"/>
      <c r="Q446" s="1491"/>
      <c r="R446" s="1491"/>
      <c r="S446" s="1491"/>
      <c r="T446" s="1491"/>
      <c r="U446" s="1491"/>
      <c r="V446" s="1491"/>
    </row>
    <row r="447" spans="1:22" ht="15.75" customHeight="1">
      <c r="A447" s="1491"/>
      <c r="B447" s="1491"/>
      <c r="C447" s="1491"/>
      <c r="D447" s="1491"/>
      <c r="E447" s="1491"/>
      <c r="F447" s="1491"/>
      <c r="G447" s="1491"/>
      <c r="H447" s="1491"/>
      <c r="I447" s="1491"/>
      <c r="J447" s="1491"/>
      <c r="K447" s="1491"/>
      <c r="L447" s="1491"/>
      <c r="M447" s="1491"/>
      <c r="N447" s="1491"/>
      <c r="O447" s="1491"/>
      <c r="P447" s="1491"/>
      <c r="Q447" s="1491"/>
      <c r="R447" s="1491"/>
      <c r="S447" s="1491"/>
      <c r="T447" s="1491"/>
      <c r="U447" s="1491"/>
      <c r="V447" s="1491"/>
    </row>
    <row r="448" spans="1:22" ht="15.75" customHeight="1">
      <c r="A448" s="1491"/>
      <c r="B448" s="1491"/>
      <c r="C448" s="1491"/>
      <c r="D448" s="1491"/>
      <c r="E448" s="1491"/>
      <c r="F448" s="1491"/>
      <c r="G448" s="1491"/>
      <c r="H448" s="1491"/>
      <c r="I448" s="1491"/>
      <c r="J448" s="1491"/>
      <c r="K448" s="1491"/>
      <c r="L448" s="1491"/>
      <c r="M448" s="1491"/>
      <c r="N448" s="1491"/>
      <c r="O448" s="1491"/>
      <c r="P448" s="1491"/>
      <c r="Q448" s="1491"/>
      <c r="R448" s="1491"/>
      <c r="S448" s="1491"/>
      <c r="T448" s="1491"/>
      <c r="U448" s="1491"/>
      <c r="V448" s="1491"/>
    </row>
    <row r="449" spans="1:22" ht="15.75" customHeight="1">
      <c r="A449" s="1491"/>
      <c r="B449" s="1491"/>
      <c r="C449" s="1491"/>
      <c r="D449" s="1491"/>
      <c r="E449" s="1491"/>
      <c r="F449" s="1491"/>
      <c r="G449" s="1491"/>
      <c r="H449" s="1491"/>
      <c r="I449" s="1491"/>
      <c r="J449" s="1491"/>
      <c r="K449" s="1491"/>
      <c r="L449" s="1491"/>
      <c r="M449" s="1491"/>
      <c r="N449" s="1491"/>
      <c r="O449" s="1491"/>
      <c r="P449" s="1491"/>
      <c r="Q449" s="1491"/>
      <c r="R449" s="1491"/>
      <c r="S449" s="1491"/>
      <c r="T449" s="1491"/>
      <c r="U449" s="1491"/>
      <c r="V449" s="1491"/>
    </row>
    <row r="450" spans="1:22" ht="15.75" customHeight="1">
      <c r="A450" s="1491"/>
      <c r="B450" s="1491"/>
      <c r="C450" s="1491"/>
      <c r="D450" s="1491"/>
      <c r="E450" s="1491"/>
      <c r="F450" s="1491"/>
      <c r="G450" s="1491"/>
      <c r="H450" s="1491"/>
      <c r="I450" s="1491"/>
      <c r="J450" s="1491"/>
      <c r="K450" s="1491"/>
      <c r="L450" s="1491"/>
      <c r="M450" s="1491"/>
      <c r="N450" s="1491"/>
      <c r="O450" s="1491"/>
      <c r="P450" s="1491"/>
      <c r="Q450" s="1491"/>
      <c r="R450" s="1491"/>
      <c r="S450" s="1491"/>
      <c r="T450" s="1491"/>
      <c r="U450" s="1491"/>
      <c r="V450" s="1491"/>
    </row>
    <row r="451" spans="1:22" ht="15.75" customHeight="1">
      <c r="A451" s="1491"/>
      <c r="B451" s="1491"/>
      <c r="C451" s="1491"/>
      <c r="D451" s="1491"/>
      <c r="E451" s="1491"/>
      <c r="F451" s="1491"/>
      <c r="G451" s="1491"/>
      <c r="H451" s="1491"/>
      <c r="I451" s="1491"/>
      <c r="J451" s="1491"/>
      <c r="K451" s="1491"/>
      <c r="L451" s="1491"/>
      <c r="M451" s="1491"/>
      <c r="N451" s="1491"/>
      <c r="O451" s="1491"/>
      <c r="P451" s="1491"/>
      <c r="Q451" s="1491"/>
      <c r="R451" s="1491"/>
      <c r="S451" s="1491"/>
      <c r="T451" s="1491"/>
      <c r="U451" s="1491"/>
      <c r="V451" s="1491"/>
    </row>
    <row r="452" spans="1:22" ht="15.75" customHeight="1">
      <c r="A452" s="1491"/>
      <c r="B452" s="1491"/>
      <c r="C452" s="1491"/>
      <c r="D452" s="1491"/>
      <c r="E452" s="1491"/>
      <c r="F452" s="1491"/>
      <c r="G452" s="1491"/>
      <c r="H452" s="1491"/>
      <c r="I452" s="1491"/>
      <c r="J452" s="1491"/>
      <c r="K452" s="1491"/>
      <c r="L452" s="1491"/>
      <c r="M452" s="1491"/>
      <c r="N452" s="1491"/>
      <c r="O452" s="1491"/>
      <c r="P452" s="1491"/>
      <c r="Q452" s="1491"/>
      <c r="R452" s="1491"/>
      <c r="S452" s="1491"/>
      <c r="T452" s="1491"/>
      <c r="U452" s="1491"/>
      <c r="V452" s="1491"/>
    </row>
    <row r="453" spans="1:22" ht="15.75" customHeight="1">
      <c r="A453" s="1491"/>
      <c r="B453" s="1491"/>
      <c r="C453" s="1491"/>
      <c r="D453" s="1491"/>
      <c r="E453" s="1491"/>
      <c r="F453" s="1491"/>
      <c r="G453" s="1491"/>
      <c r="H453" s="1491"/>
      <c r="I453" s="1491"/>
      <c r="J453" s="1491"/>
      <c r="K453" s="1491"/>
      <c r="L453" s="1491"/>
      <c r="M453" s="1491"/>
      <c r="N453" s="1491"/>
      <c r="O453" s="1491"/>
      <c r="P453" s="1491"/>
      <c r="Q453" s="1491"/>
      <c r="R453" s="1491"/>
      <c r="S453" s="1491"/>
      <c r="T453" s="1491"/>
      <c r="U453" s="1491"/>
      <c r="V453" s="1491"/>
    </row>
    <row r="454" spans="1:22" ht="15.75" customHeight="1">
      <c r="A454" s="1491"/>
      <c r="B454" s="1491"/>
      <c r="C454" s="1491"/>
      <c r="D454" s="1491"/>
      <c r="E454" s="1491"/>
      <c r="F454" s="1491"/>
      <c r="G454" s="1491"/>
      <c r="H454" s="1491"/>
      <c r="I454" s="1491"/>
      <c r="J454" s="1491"/>
      <c r="K454" s="1491"/>
      <c r="L454" s="1491"/>
      <c r="M454" s="1491"/>
      <c r="N454" s="1491"/>
      <c r="O454" s="1491"/>
      <c r="P454" s="1491"/>
      <c r="Q454" s="1491"/>
      <c r="R454" s="1491"/>
      <c r="S454" s="1491"/>
      <c r="T454" s="1491"/>
      <c r="U454" s="1491"/>
      <c r="V454" s="1491"/>
    </row>
    <row r="455" spans="1:22" ht="15.75" customHeight="1">
      <c r="A455" s="1491"/>
      <c r="B455" s="1491"/>
      <c r="C455" s="1491"/>
      <c r="D455" s="1491"/>
      <c r="E455" s="1491"/>
      <c r="F455" s="1491"/>
      <c r="G455" s="1491"/>
      <c r="H455" s="1491"/>
      <c r="I455" s="1491"/>
      <c r="J455" s="1491"/>
      <c r="K455" s="1491"/>
      <c r="L455" s="1491"/>
      <c r="M455" s="1491"/>
      <c r="N455" s="1491"/>
      <c r="O455" s="1491"/>
      <c r="P455" s="1491"/>
      <c r="Q455" s="1491"/>
      <c r="R455" s="1491"/>
      <c r="S455" s="1491"/>
      <c r="T455" s="1491"/>
      <c r="U455" s="1491"/>
      <c r="V455" s="1491"/>
    </row>
    <row r="456" spans="1:22" ht="15.75" customHeight="1">
      <c r="A456" s="1491"/>
      <c r="B456" s="1491"/>
      <c r="C456" s="1491"/>
      <c r="D456" s="1491"/>
      <c r="E456" s="1491"/>
      <c r="F456" s="1491"/>
      <c r="G456" s="1491"/>
      <c r="H456" s="1491"/>
      <c r="I456" s="1491"/>
      <c r="J456" s="1491"/>
      <c r="K456" s="1491"/>
      <c r="L456" s="1491"/>
      <c r="M456" s="1491"/>
      <c r="N456" s="1491"/>
      <c r="O456" s="1491"/>
      <c r="P456" s="1491"/>
      <c r="Q456" s="1491"/>
      <c r="R456" s="1491"/>
      <c r="S456" s="1491"/>
      <c r="T456" s="1491"/>
      <c r="U456" s="1491"/>
      <c r="V456" s="1491"/>
    </row>
    <row r="457" spans="1:22" ht="15.75" customHeight="1">
      <c r="A457" s="1491"/>
      <c r="B457" s="1491"/>
      <c r="C457" s="1491"/>
      <c r="D457" s="1491"/>
      <c r="E457" s="1491"/>
      <c r="F457" s="1491"/>
      <c r="G457" s="1491"/>
      <c r="H457" s="1491"/>
      <c r="I457" s="1491"/>
      <c r="J457" s="1491"/>
      <c r="K457" s="1491"/>
      <c r="L457" s="1491"/>
      <c r="M457" s="1491"/>
      <c r="N457" s="1491"/>
      <c r="O457" s="1491"/>
      <c r="P457" s="1491"/>
      <c r="Q457" s="1491"/>
      <c r="R457" s="1491"/>
      <c r="S457" s="1491"/>
      <c r="T457" s="1491"/>
      <c r="U457" s="1491"/>
      <c r="V457" s="1491"/>
    </row>
    <row r="458" spans="1:22" ht="15.75" customHeight="1">
      <c r="A458" s="1491"/>
      <c r="B458" s="1491"/>
      <c r="C458" s="1491"/>
      <c r="D458" s="1491"/>
      <c r="E458" s="1491"/>
      <c r="F458" s="1491"/>
      <c r="G458" s="1491"/>
      <c r="H458" s="1491"/>
      <c r="I458" s="1491"/>
      <c r="J458" s="1491"/>
      <c r="K458" s="1491"/>
      <c r="L458" s="1491"/>
      <c r="M458" s="1491"/>
      <c r="N458" s="1491"/>
      <c r="O458" s="1491"/>
      <c r="P458" s="1491"/>
      <c r="Q458" s="1491"/>
      <c r="R458" s="1491"/>
      <c r="S458" s="1491"/>
      <c r="T458" s="1491"/>
      <c r="U458" s="1491"/>
      <c r="V458" s="1491"/>
    </row>
    <row r="459" spans="1:22" ht="15.75" customHeight="1">
      <c r="A459" s="1491"/>
      <c r="B459" s="1491"/>
      <c r="C459" s="1491"/>
      <c r="D459" s="1491"/>
      <c r="E459" s="1491"/>
      <c r="F459" s="1491"/>
      <c r="G459" s="1491"/>
      <c r="H459" s="1491"/>
      <c r="I459" s="1491"/>
      <c r="J459" s="1491"/>
      <c r="K459" s="1491"/>
      <c r="L459" s="1491"/>
      <c r="M459" s="1491"/>
      <c r="N459" s="1491"/>
      <c r="O459" s="1491"/>
      <c r="P459" s="1491"/>
      <c r="Q459" s="1491"/>
      <c r="R459" s="1491"/>
      <c r="S459" s="1491"/>
      <c r="T459" s="1491"/>
      <c r="U459" s="1491"/>
      <c r="V459" s="1491"/>
    </row>
    <row r="460" spans="1:22" ht="15.75" customHeight="1">
      <c r="A460" s="1491"/>
      <c r="B460" s="1491"/>
      <c r="C460" s="1491"/>
      <c r="D460" s="1491"/>
      <c r="E460" s="1491"/>
      <c r="F460" s="1491"/>
      <c r="G460" s="1491"/>
      <c r="H460" s="1491"/>
      <c r="I460" s="1491"/>
      <c r="J460" s="1491"/>
      <c r="K460" s="1491"/>
      <c r="L460" s="1491"/>
      <c r="M460" s="1491"/>
      <c r="N460" s="1491"/>
      <c r="O460" s="1491"/>
      <c r="P460" s="1491"/>
      <c r="Q460" s="1491"/>
      <c r="R460" s="1491"/>
      <c r="S460" s="1491"/>
      <c r="T460" s="1491"/>
      <c r="U460" s="1491"/>
      <c r="V460" s="1491"/>
    </row>
    <row r="461" spans="1:22" ht="15.75" customHeight="1">
      <c r="A461" s="1491"/>
      <c r="B461" s="1491"/>
      <c r="C461" s="1491"/>
      <c r="D461" s="1491"/>
      <c r="E461" s="1491"/>
      <c r="F461" s="1491"/>
      <c r="G461" s="1491"/>
      <c r="H461" s="1491"/>
      <c r="I461" s="1491"/>
      <c r="J461" s="1491"/>
      <c r="K461" s="1491"/>
      <c r="L461" s="1491"/>
      <c r="M461" s="1491"/>
      <c r="N461" s="1491"/>
      <c r="O461" s="1491"/>
      <c r="P461" s="1491"/>
      <c r="Q461" s="1491"/>
      <c r="R461" s="1491"/>
      <c r="S461" s="1491"/>
      <c r="T461" s="1491"/>
      <c r="U461" s="1491"/>
      <c r="V461" s="1491"/>
    </row>
    <row r="462" spans="1:22" ht="15.75" customHeight="1">
      <c r="A462" s="1491"/>
      <c r="B462" s="1491"/>
      <c r="C462" s="1491"/>
      <c r="D462" s="1491"/>
      <c r="E462" s="1491"/>
      <c r="F462" s="1491"/>
      <c r="G462" s="1491"/>
      <c r="H462" s="1491"/>
      <c r="I462" s="1491"/>
      <c r="J462" s="1491"/>
      <c r="K462" s="1491"/>
      <c r="L462" s="1491"/>
      <c r="M462" s="1491"/>
      <c r="N462" s="1491"/>
      <c r="O462" s="1491"/>
      <c r="P462" s="1491"/>
      <c r="Q462" s="1491"/>
      <c r="R462" s="1491"/>
      <c r="S462" s="1491"/>
      <c r="T462" s="1491"/>
      <c r="U462" s="1491"/>
      <c r="V462" s="1491"/>
    </row>
    <row r="463" spans="1:22" ht="15.75" customHeight="1">
      <c r="A463" s="1491"/>
      <c r="B463" s="1491"/>
      <c r="C463" s="1491"/>
      <c r="D463" s="1491"/>
      <c r="E463" s="1491"/>
      <c r="F463" s="1491"/>
      <c r="G463" s="1491"/>
      <c r="H463" s="1491"/>
      <c r="I463" s="1491"/>
      <c r="J463" s="1491"/>
      <c r="K463" s="1491"/>
      <c r="L463" s="1491"/>
      <c r="M463" s="1491"/>
      <c r="N463" s="1491"/>
      <c r="O463" s="1491"/>
      <c r="P463" s="1491"/>
      <c r="Q463" s="1491"/>
      <c r="R463" s="1491"/>
      <c r="S463" s="1491"/>
      <c r="T463" s="1491"/>
      <c r="U463" s="1491"/>
      <c r="V463" s="1491"/>
    </row>
    <row r="464" spans="1:22" ht="15.75" customHeight="1">
      <c r="A464" s="1491"/>
      <c r="B464" s="1491"/>
      <c r="C464" s="1491"/>
      <c r="D464" s="1491"/>
      <c r="E464" s="1491"/>
      <c r="F464" s="1491"/>
      <c r="G464" s="1491"/>
      <c r="H464" s="1491"/>
      <c r="I464" s="1491"/>
      <c r="J464" s="1491"/>
      <c r="K464" s="1491"/>
      <c r="L464" s="1491"/>
      <c r="M464" s="1491"/>
      <c r="N464" s="1491"/>
      <c r="O464" s="1491"/>
      <c r="P464" s="1491"/>
      <c r="Q464" s="1491"/>
      <c r="R464" s="1491"/>
      <c r="S464" s="1491"/>
      <c r="T464" s="1491"/>
      <c r="U464" s="1491"/>
      <c r="V464" s="1491"/>
    </row>
    <row r="465" spans="1:22" ht="15.75" customHeight="1">
      <c r="A465" s="1491"/>
      <c r="B465" s="1491"/>
      <c r="C465" s="1491"/>
      <c r="D465" s="1491"/>
      <c r="E465" s="1491"/>
      <c r="F465" s="1491"/>
      <c r="G465" s="1491"/>
      <c r="H465" s="1491"/>
      <c r="I465" s="1491"/>
      <c r="J465" s="1491"/>
      <c r="K465" s="1491"/>
      <c r="L465" s="1491"/>
      <c r="M465" s="1491"/>
      <c r="N465" s="1491"/>
      <c r="O465" s="1491"/>
      <c r="P465" s="1491"/>
      <c r="Q465" s="1491"/>
      <c r="R465" s="1491"/>
      <c r="S465" s="1491"/>
      <c r="T465" s="1491"/>
      <c r="U465" s="1491"/>
      <c r="V465" s="1491"/>
    </row>
    <row r="466" spans="1:22" ht="15.75" customHeight="1">
      <c r="A466" s="1491"/>
      <c r="B466" s="1491"/>
      <c r="C466" s="1491"/>
      <c r="D466" s="1491"/>
      <c r="E466" s="1491"/>
      <c r="F466" s="1491"/>
      <c r="G466" s="1491"/>
      <c r="H466" s="1491"/>
      <c r="I466" s="1491"/>
      <c r="J466" s="1491"/>
      <c r="K466" s="1491"/>
      <c r="L466" s="1491"/>
      <c r="M466" s="1491"/>
      <c r="N466" s="1491"/>
      <c r="O466" s="1491"/>
      <c r="P466" s="1491"/>
      <c r="Q466" s="1491"/>
      <c r="R466" s="1491"/>
      <c r="S466" s="1491"/>
      <c r="T466" s="1491"/>
      <c r="U466" s="1491"/>
      <c r="V466" s="1491"/>
    </row>
    <row r="467" spans="1:22" ht="15.75" customHeight="1">
      <c r="A467" s="1491"/>
      <c r="B467" s="1491"/>
      <c r="C467" s="1491"/>
      <c r="D467" s="1491"/>
      <c r="E467" s="1491"/>
      <c r="F467" s="1491"/>
      <c r="G467" s="1491"/>
      <c r="H467" s="1491"/>
      <c r="I467" s="1491"/>
      <c r="J467" s="1491"/>
      <c r="K467" s="1491"/>
      <c r="L467" s="1491"/>
      <c r="M467" s="1491"/>
      <c r="N467" s="1491"/>
      <c r="O467" s="1491"/>
      <c r="P467" s="1491"/>
      <c r="Q467" s="1491"/>
      <c r="R467" s="1491"/>
      <c r="S467" s="1491"/>
      <c r="T467" s="1491"/>
      <c r="U467" s="1491"/>
      <c r="V467" s="1491"/>
    </row>
    <row r="468" spans="1:22" ht="15.75" customHeight="1">
      <c r="A468" s="1491"/>
      <c r="B468" s="1491"/>
      <c r="C468" s="1491"/>
      <c r="D468" s="1491"/>
      <c r="E468" s="1491"/>
      <c r="F468" s="1491"/>
      <c r="G468" s="1491"/>
      <c r="H468" s="1491"/>
      <c r="I468" s="1491"/>
      <c r="J468" s="1491"/>
      <c r="K468" s="1491"/>
      <c r="L468" s="1491"/>
      <c r="M468" s="1491"/>
      <c r="N468" s="1491"/>
      <c r="O468" s="1491"/>
      <c r="P468" s="1491"/>
      <c r="Q468" s="1491"/>
      <c r="R468" s="1491"/>
      <c r="S468" s="1491"/>
      <c r="T468" s="1491"/>
      <c r="U468" s="1491"/>
      <c r="V468" s="1491"/>
    </row>
    <row r="469" spans="1:22" ht="15.75" customHeight="1">
      <c r="A469" s="1491"/>
      <c r="B469" s="1491"/>
      <c r="C469" s="1491"/>
      <c r="D469" s="1491"/>
      <c r="E469" s="1491"/>
      <c r="F469" s="1491"/>
      <c r="G469" s="1491"/>
      <c r="H469" s="1491"/>
      <c r="I469" s="1491"/>
      <c r="J469" s="1491"/>
      <c r="K469" s="1491"/>
      <c r="L469" s="1491"/>
      <c r="M469" s="1491"/>
      <c r="N469" s="1491"/>
      <c r="O469" s="1491"/>
      <c r="P469" s="1491"/>
      <c r="Q469" s="1491"/>
      <c r="R469" s="1491"/>
      <c r="S469" s="1491"/>
      <c r="T469" s="1491"/>
      <c r="U469" s="1491"/>
      <c r="V469" s="1491"/>
    </row>
    <row r="470" spans="1:22" ht="15.75" customHeight="1">
      <c r="A470" s="1491"/>
      <c r="B470" s="1491"/>
      <c r="C470" s="1491"/>
      <c r="D470" s="1491"/>
      <c r="E470" s="1491"/>
      <c r="F470" s="1491"/>
      <c r="G470" s="1491"/>
      <c r="H470" s="1491"/>
      <c r="I470" s="1491"/>
      <c r="J470" s="1491"/>
      <c r="K470" s="1491"/>
      <c r="L470" s="1491"/>
      <c r="M470" s="1491"/>
      <c r="N470" s="1491"/>
      <c r="O470" s="1491"/>
      <c r="P470" s="1491"/>
      <c r="Q470" s="1491"/>
      <c r="R470" s="1491"/>
      <c r="S470" s="1491"/>
      <c r="T470" s="1491"/>
      <c r="U470" s="1491"/>
      <c r="V470" s="1491"/>
    </row>
    <row r="471" spans="1:22" ht="15.75" customHeight="1">
      <c r="A471" s="1491"/>
      <c r="B471" s="1491"/>
      <c r="C471" s="1491"/>
      <c r="D471" s="1491"/>
      <c r="E471" s="1491"/>
      <c r="F471" s="1491"/>
      <c r="G471" s="1491"/>
      <c r="H471" s="1491"/>
      <c r="I471" s="1491"/>
      <c r="J471" s="1491"/>
      <c r="K471" s="1491"/>
      <c r="L471" s="1491"/>
      <c r="M471" s="1491"/>
      <c r="N471" s="1491"/>
      <c r="O471" s="1491"/>
      <c r="P471" s="1491"/>
      <c r="Q471" s="1491"/>
      <c r="R471" s="1491"/>
      <c r="S471" s="1491"/>
      <c r="T471" s="1491"/>
      <c r="U471" s="1491"/>
      <c r="V471" s="1491"/>
    </row>
    <row r="472" spans="1:22" ht="15.75" customHeight="1">
      <c r="A472" s="1491"/>
      <c r="B472" s="1491"/>
      <c r="C472" s="1491"/>
      <c r="D472" s="1491"/>
      <c r="E472" s="1491"/>
      <c r="F472" s="1491"/>
      <c r="G472" s="1491"/>
      <c r="H472" s="1491"/>
      <c r="I472" s="1491"/>
      <c r="J472" s="1491"/>
      <c r="K472" s="1491"/>
      <c r="L472" s="1491"/>
      <c r="M472" s="1491"/>
      <c r="N472" s="1491"/>
      <c r="O472" s="1491"/>
      <c r="P472" s="1491"/>
      <c r="Q472" s="1491"/>
      <c r="R472" s="1491"/>
      <c r="S472" s="1491"/>
      <c r="T472" s="1491"/>
      <c r="U472" s="1491"/>
      <c r="V472" s="1491"/>
    </row>
    <row r="473" spans="1:22" ht="15.75" customHeight="1">
      <c r="A473" s="1491"/>
      <c r="B473" s="1491"/>
      <c r="C473" s="1491"/>
      <c r="D473" s="1491"/>
      <c r="E473" s="1491"/>
      <c r="F473" s="1491"/>
      <c r="G473" s="1491"/>
      <c r="H473" s="1491"/>
      <c r="I473" s="1491"/>
      <c r="J473" s="1491"/>
      <c r="K473" s="1491"/>
      <c r="L473" s="1491"/>
      <c r="M473" s="1491"/>
      <c r="N473" s="1491"/>
      <c r="O473" s="1491"/>
      <c r="P473" s="1491"/>
      <c r="Q473" s="1491"/>
      <c r="R473" s="1491"/>
      <c r="S473" s="1491"/>
      <c r="T473" s="1491"/>
      <c r="U473" s="1491"/>
      <c r="V473" s="1491"/>
    </row>
    <row r="474" spans="1:22" ht="15.75" customHeight="1">
      <c r="A474" s="1491"/>
      <c r="B474" s="1491"/>
      <c r="C474" s="1491"/>
      <c r="D474" s="1491"/>
      <c r="E474" s="1491"/>
      <c r="F474" s="1491"/>
      <c r="G474" s="1491"/>
      <c r="H474" s="1491"/>
      <c r="I474" s="1491"/>
      <c r="J474" s="1491"/>
      <c r="K474" s="1491"/>
      <c r="L474" s="1491"/>
      <c r="M474" s="1491"/>
      <c r="N474" s="1491"/>
      <c r="O474" s="1491"/>
      <c r="P474" s="1491"/>
      <c r="Q474" s="1491"/>
      <c r="R474" s="1491"/>
      <c r="S474" s="1491"/>
      <c r="T474" s="1491"/>
      <c r="U474" s="1491"/>
      <c r="V474" s="1491"/>
    </row>
    <row r="475" spans="1:22" ht="15.75" customHeight="1">
      <c r="A475" s="1491"/>
      <c r="B475" s="1491"/>
      <c r="C475" s="1491"/>
      <c r="D475" s="1491"/>
      <c r="E475" s="1491"/>
      <c r="F475" s="1491"/>
      <c r="G475" s="1491"/>
      <c r="H475" s="1491"/>
      <c r="I475" s="1491"/>
      <c r="J475" s="1491"/>
      <c r="K475" s="1491"/>
      <c r="L475" s="1491"/>
      <c r="M475" s="1491"/>
      <c r="N475" s="1491"/>
      <c r="O475" s="1491"/>
      <c r="P475" s="1491"/>
      <c r="Q475" s="1491"/>
      <c r="R475" s="1491"/>
      <c r="S475" s="1491"/>
      <c r="T475" s="1491"/>
      <c r="U475" s="1491"/>
      <c r="V475" s="1491"/>
    </row>
    <row r="476" spans="1:22" ht="15.75" customHeight="1">
      <c r="A476" s="1491"/>
      <c r="B476" s="1491"/>
      <c r="C476" s="1491"/>
      <c r="D476" s="1491"/>
      <c r="E476" s="1491"/>
      <c r="F476" s="1491"/>
      <c r="G476" s="1491"/>
      <c r="H476" s="1491"/>
      <c r="I476" s="1491"/>
      <c r="J476" s="1491"/>
      <c r="K476" s="1491"/>
      <c r="L476" s="1491"/>
      <c r="M476" s="1491"/>
      <c r="N476" s="1491"/>
      <c r="O476" s="1491"/>
      <c r="P476" s="1491"/>
      <c r="Q476" s="1491"/>
      <c r="R476" s="1491"/>
      <c r="S476" s="1491"/>
      <c r="T476" s="1491"/>
      <c r="U476" s="1491"/>
      <c r="V476" s="1491"/>
    </row>
    <row r="477" spans="1:22" ht="15.75" customHeight="1">
      <c r="A477" s="1491"/>
      <c r="B477" s="1491"/>
      <c r="C477" s="1491"/>
      <c r="D477" s="1491"/>
      <c r="E477" s="1491"/>
      <c r="F477" s="1491"/>
      <c r="G477" s="1491"/>
      <c r="H477" s="1491"/>
      <c r="I477" s="1491"/>
      <c r="J477" s="1491"/>
      <c r="K477" s="1491"/>
      <c r="L477" s="1491"/>
      <c r="M477" s="1491"/>
      <c r="N477" s="1491"/>
      <c r="O477" s="1491"/>
      <c r="P477" s="1491"/>
      <c r="Q477" s="1491"/>
      <c r="R477" s="1491"/>
      <c r="S477" s="1491"/>
      <c r="T477" s="1491"/>
      <c r="U477" s="1491"/>
      <c r="V477" s="1491"/>
    </row>
    <row r="478" spans="1:22" ht="15.75" customHeight="1">
      <c r="A478" s="1491"/>
      <c r="B478" s="1491"/>
      <c r="C478" s="1491"/>
      <c r="D478" s="1491"/>
      <c r="E478" s="1491"/>
      <c r="F478" s="1491"/>
      <c r="G478" s="1491"/>
      <c r="H478" s="1491"/>
      <c r="I478" s="1491"/>
      <c r="J478" s="1491"/>
      <c r="K478" s="1491"/>
      <c r="L478" s="1491"/>
      <c r="M478" s="1491"/>
      <c r="N478" s="1491"/>
      <c r="O478" s="1491"/>
      <c r="P478" s="1491"/>
      <c r="Q478" s="1491"/>
      <c r="R478" s="1491"/>
      <c r="S478" s="1491"/>
      <c r="T478" s="1491"/>
      <c r="U478" s="1491"/>
      <c r="V478" s="1491"/>
    </row>
    <row r="479" spans="1:22" ht="15.75" customHeight="1">
      <c r="A479" s="1491"/>
      <c r="B479" s="1491"/>
      <c r="C479" s="1491"/>
      <c r="D479" s="1491"/>
      <c r="E479" s="1491"/>
      <c r="F479" s="1491"/>
      <c r="G479" s="1491"/>
      <c r="H479" s="1491"/>
      <c r="I479" s="1491"/>
      <c r="J479" s="1491"/>
      <c r="K479" s="1491"/>
      <c r="L479" s="1491"/>
      <c r="M479" s="1491"/>
      <c r="N479" s="1491"/>
      <c r="O479" s="1491"/>
      <c r="P479" s="1491"/>
      <c r="Q479" s="1491"/>
      <c r="R479" s="1491"/>
      <c r="S479" s="1491"/>
      <c r="T479" s="1491"/>
      <c r="U479" s="1491"/>
      <c r="V479" s="1491"/>
    </row>
    <row r="480" spans="1:22" ht="15.75" customHeight="1">
      <c r="A480" s="1491"/>
      <c r="B480" s="1491"/>
      <c r="C480" s="1491"/>
      <c r="D480" s="1491"/>
      <c r="E480" s="1491"/>
      <c r="F480" s="1491"/>
      <c r="G480" s="1491"/>
      <c r="H480" s="1491"/>
      <c r="I480" s="1491"/>
      <c r="J480" s="1491"/>
      <c r="K480" s="1491"/>
      <c r="L480" s="1491"/>
      <c r="M480" s="1491"/>
      <c r="N480" s="1491"/>
      <c r="O480" s="1491"/>
      <c r="P480" s="1491"/>
      <c r="Q480" s="1491"/>
      <c r="R480" s="1491"/>
      <c r="S480" s="1491"/>
      <c r="T480" s="1491"/>
      <c r="U480" s="1491"/>
      <c r="V480" s="1491"/>
    </row>
    <row r="481" spans="1:22" ht="15.75" customHeight="1">
      <c r="A481" s="1491"/>
      <c r="B481" s="1491"/>
      <c r="C481" s="1491"/>
      <c r="D481" s="1491"/>
      <c r="E481" s="1491"/>
      <c r="F481" s="1491"/>
      <c r="G481" s="1491"/>
      <c r="H481" s="1491"/>
      <c r="I481" s="1491"/>
      <c r="J481" s="1491"/>
      <c r="K481" s="1491"/>
      <c r="L481" s="1491"/>
      <c r="M481" s="1491"/>
      <c r="N481" s="1491"/>
      <c r="O481" s="1491"/>
      <c r="P481" s="1491"/>
      <c r="Q481" s="1491"/>
      <c r="R481" s="1491"/>
      <c r="S481" s="1491"/>
      <c r="T481" s="1491"/>
      <c r="U481" s="1491"/>
      <c r="V481" s="1491"/>
    </row>
    <row r="482" spans="1:22" ht="15.75" customHeight="1">
      <c r="A482" s="1491"/>
      <c r="B482" s="1491"/>
      <c r="C482" s="1491"/>
      <c r="D482" s="1491"/>
      <c r="E482" s="1491"/>
      <c r="F482" s="1491"/>
      <c r="G482" s="1491"/>
      <c r="H482" s="1491"/>
      <c r="I482" s="1491"/>
      <c r="J482" s="1491"/>
      <c r="K482" s="1491"/>
      <c r="L482" s="1491"/>
      <c r="M482" s="1491"/>
      <c r="N482" s="1491"/>
      <c r="O482" s="1491"/>
      <c r="P482" s="1491"/>
      <c r="Q482" s="1491"/>
      <c r="R482" s="1491"/>
      <c r="S482" s="1491"/>
      <c r="T482" s="1491"/>
      <c r="U482" s="1491"/>
      <c r="V482" s="1491"/>
    </row>
    <row r="483" spans="1:22" ht="15.75" customHeight="1">
      <c r="A483" s="1491"/>
      <c r="B483" s="1491"/>
      <c r="C483" s="1491"/>
      <c r="D483" s="1491"/>
      <c r="E483" s="1491"/>
      <c r="F483" s="1491"/>
      <c r="G483" s="1491"/>
      <c r="H483" s="1491"/>
      <c r="I483" s="1491"/>
      <c r="J483" s="1491"/>
      <c r="K483" s="1491"/>
      <c r="L483" s="1491"/>
      <c r="M483" s="1491"/>
      <c r="N483" s="1491"/>
      <c r="O483" s="1491"/>
      <c r="P483" s="1491"/>
      <c r="Q483" s="1491"/>
      <c r="R483" s="1491"/>
      <c r="S483" s="1491"/>
      <c r="T483" s="1491"/>
      <c r="U483" s="1491"/>
      <c r="V483" s="1491"/>
    </row>
    <row r="484" spans="1:22" ht="15.75" customHeight="1">
      <c r="A484" s="1491"/>
      <c r="B484" s="1491"/>
      <c r="C484" s="1491"/>
      <c r="D484" s="1491"/>
      <c r="E484" s="1491"/>
      <c r="F484" s="1491"/>
      <c r="G484" s="1491"/>
      <c r="H484" s="1491"/>
      <c r="I484" s="1491"/>
      <c r="J484" s="1491"/>
      <c r="K484" s="1491"/>
      <c r="L484" s="1491"/>
      <c r="M484" s="1491"/>
      <c r="N484" s="1491"/>
      <c r="O484" s="1491"/>
      <c r="P484" s="1491"/>
      <c r="Q484" s="1491"/>
      <c r="R484" s="1491"/>
      <c r="S484" s="1491"/>
      <c r="T484" s="1491"/>
      <c r="U484" s="1491"/>
      <c r="V484" s="1491"/>
    </row>
    <row r="485" spans="1:22" ht="15.75" customHeight="1">
      <c r="A485" s="1491"/>
      <c r="B485" s="1491"/>
      <c r="C485" s="1491"/>
      <c r="D485" s="1491"/>
      <c r="E485" s="1491"/>
      <c r="F485" s="1491"/>
      <c r="G485" s="1491"/>
      <c r="H485" s="1491"/>
      <c r="I485" s="1491"/>
      <c r="J485" s="1491"/>
      <c r="K485" s="1491"/>
      <c r="L485" s="1491"/>
      <c r="M485" s="1491"/>
      <c r="N485" s="1491"/>
      <c r="O485" s="1491"/>
      <c r="P485" s="1491"/>
      <c r="Q485" s="1491"/>
      <c r="R485" s="1491"/>
      <c r="S485" s="1491"/>
      <c r="T485" s="1491"/>
      <c r="U485" s="1491"/>
      <c r="V485" s="1491"/>
    </row>
    <row r="486" spans="1:22" ht="15.75" customHeight="1">
      <c r="A486" s="1491"/>
      <c r="B486" s="1491"/>
      <c r="C486" s="1491"/>
      <c r="D486" s="1491"/>
      <c r="E486" s="1491"/>
      <c r="F486" s="1491"/>
      <c r="G486" s="1491"/>
      <c r="H486" s="1491"/>
      <c r="I486" s="1491"/>
      <c r="J486" s="1491"/>
      <c r="K486" s="1491"/>
      <c r="L486" s="1491"/>
      <c r="M486" s="1491"/>
      <c r="N486" s="1491"/>
      <c r="O486" s="1491"/>
      <c r="P486" s="1491"/>
      <c r="Q486" s="1491"/>
      <c r="R486" s="1491"/>
      <c r="S486" s="1491"/>
      <c r="T486" s="1491"/>
      <c r="U486" s="1491"/>
      <c r="V486" s="1491"/>
    </row>
    <row r="487" spans="1:22" ht="15.75" customHeight="1">
      <c r="A487" s="1491"/>
      <c r="B487" s="1491"/>
      <c r="C487" s="1491"/>
      <c r="D487" s="1491"/>
      <c r="E487" s="1491"/>
      <c r="F487" s="1491"/>
      <c r="G487" s="1491"/>
      <c r="H487" s="1491"/>
      <c r="I487" s="1491"/>
      <c r="J487" s="1491"/>
      <c r="K487" s="1491"/>
      <c r="L487" s="1491"/>
      <c r="M487" s="1491"/>
      <c r="N487" s="1491"/>
      <c r="O487" s="1491"/>
      <c r="P487" s="1491"/>
      <c r="Q487" s="1491"/>
      <c r="R487" s="1491"/>
      <c r="S487" s="1491"/>
      <c r="T487" s="1491"/>
      <c r="U487" s="1491"/>
      <c r="V487" s="1491"/>
    </row>
    <row r="488" spans="1:22" ht="15.75" customHeight="1">
      <c r="A488" s="1491"/>
      <c r="B488" s="1491"/>
      <c r="C488" s="1491"/>
      <c r="D488" s="1491"/>
      <c r="E488" s="1491"/>
      <c r="F488" s="1491"/>
      <c r="G488" s="1491"/>
      <c r="H488" s="1491"/>
      <c r="I488" s="1491"/>
      <c r="J488" s="1491"/>
      <c r="K488" s="1491"/>
      <c r="L488" s="1491"/>
      <c r="M488" s="1491"/>
      <c r="N488" s="1491"/>
      <c r="O488" s="1491"/>
      <c r="P488" s="1491"/>
      <c r="Q488" s="1491"/>
      <c r="R488" s="1491"/>
      <c r="S488" s="1491"/>
      <c r="T488" s="1491"/>
      <c r="U488" s="1491"/>
      <c r="V488" s="1491"/>
    </row>
    <row r="489" spans="1:22" ht="15.75" customHeight="1">
      <c r="A489" s="1491"/>
      <c r="B489" s="1491"/>
      <c r="C489" s="1491"/>
      <c r="D489" s="1491"/>
      <c r="E489" s="1491"/>
      <c r="F489" s="1491"/>
      <c r="G489" s="1491"/>
      <c r="H489" s="1491"/>
      <c r="I489" s="1491"/>
      <c r="J489" s="1491"/>
      <c r="K489" s="1491"/>
      <c r="L489" s="1491"/>
      <c r="M489" s="1491"/>
      <c r="N489" s="1491"/>
      <c r="O489" s="1491"/>
      <c r="P489" s="1491"/>
      <c r="Q489" s="1491"/>
      <c r="R489" s="1491"/>
      <c r="S489" s="1491"/>
      <c r="T489" s="1491"/>
      <c r="U489" s="1491"/>
      <c r="V489" s="1491"/>
    </row>
    <row r="490" spans="1:22" ht="15.75" customHeight="1">
      <c r="A490" s="1491"/>
      <c r="B490" s="1491"/>
      <c r="C490" s="1491"/>
      <c r="D490" s="1491"/>
      <c r="E490" s="1491"/>
      <c r="F490" s="1491"/>
      <c r="G490" s="1491"/>
      <c r="H490" s="1491"/>
      <c r="I490" s="1491"/>
      <c r="J490" s="1491"/>
      <c r="K490" s="1491"/>
      <c r="L490" s="1491"/>
      <c r="M490" s="1491"/>
      <c r="N490" s="1491"/>
      <c r="O490" s="1491"/>
      <c r="P490" s="1491"/>
      <c r="Q490" s="1491"/>
      <c r="R490" s="1491"/>
      <c r="S490" s="1491"/>
      <c r="T490" s="1491"/>
      <c r="U490" s="1491"/>
      <c r="V490" s="1491"/>
    </row>
    <row r="491" spans="1:22" ht="15.75" customHeight="1">
      <c r="A491" s="1491"/>
      <c r="B491" s="1491"/>
      <c r="C491" s="1491"/>
      <c r="D491" s="1491"/>
      <c r="E491" s="1491"/>
      <c r="F491" s="1491"/>
      <c r="G491" s="1491"/>
      <c r="H491" s="1491"/>
      <c r="I491" s="1491"/>
      <c r="J491" s="1491"/>
      <c r="K491" s="1491"/>
      <c r="L491" s="1491"/>
      <c r="M491" s="1491"/>
      <c r="N491" s="1491"/>
      <c r="O491" s="1491"/>
      <c r="P491" s="1491"/>
      <c r="Q491" s="1491"/>
      <c r="R491" s="1491"/>
      <c r="S491" s="1491"/>
      <c r="T491" s="1491"/>
      <c r="U491" s="1491"/>
      <c r="V491" s="1491"/>
    </row>
    <row r="492" spans="1:22" ht="15.75" customHeight="1">
      <c r="A492" s="1491"/>
      <c r="B492" s="1491"/>
      <c r="C492" s="1491"/>
      <c r="D492" s="1491"/>
      <c r="E492" s="1491"/>
      <c r="F492" s="1491"/>
      <c r="G492" s="1491"/>
      <c r="H492" s="1491"/>
      <c r="I492" s="1491"/>
      <c r="J492" s="1491"/>
      <c r="K492" s="1491"/>
      <c r="L492" s="1491"/>
      <c r="M492" s="1491"/>
      <c r="N492" s="1491"/>
      <c r="O492" s="1491"/>
      <c r="P492" s="1491"/>
      <c r="Q492" s="1491"/>
      <c r="R492" s="1491"/>
      <c r="S492" s="1491"/>
      <c r="T492" s="1491"/>
      <c r="U492" s="1491"/>
      <c r="V492" s="1491"/>
    </row>
    <row r="493" spans="1:22" ht="15.75" customHeight="1">
      <c r="A493" s="1491"/>
      <c r="B493" s="1491"/>
      <c r="C493" s="1491"/>
      <c r="D493" s="1491"/>
      <c r="E493" s="1491"/>
      <c r="F493" s="1491"/>
      <c r="G493" s="1491"/>
      <c r="H493" s="1491"/>
      <c r="I493" s="1491"/>
      <c r="J493" s="1491"/>
      <c r="K493" s="1491"/>
      <c r="L493" s="1491"/>
      <c r="M493" s="1491"/>
      <c r="N493" s="1491"/>
      <c r="O493" s="1491"/>
      <c r="P493" s="1491"/>
      <c r="Q493" s="1491"/>
      <c r="R493" s="1491"/>
      <c r="S493" s="1491"/>
      <c r="T493" s="1491"/>
      <c r="U493" s="1491"/>
      <c r="V493" s="1491"/>
    </row>
    <row r="494" spans="1:22" ht="15.75" customHeight="1">
      <c r="A494" s="1491"/>
      <c r="B494" s="1491"/>
      <c r="C494" s="1491"/>
      <c r="D494" s="1491"/>
      <c r="E494" s="1491"/>
      <c r="F494" s="1491"/>
      <c r="G494" s="1491"/>
      <c r="H494" s="1491"/>
      <c r="I494" s="1491"/>
      <c r="J494" s="1491"/>
      <c r="K494" s="1491"/>
      <c r="L494" s="1491"/>
      <c r="M494" s="1491"/>
      <c r="N494" s="1491"/>
      <c r="O494" s="1491"/>
      <c r="P494" s="1491"/>
      <c r="Q494" s="1491"/>
      <c r="R494" s="1491"/>
      <c r="S494" s="1491"/>
      <c r="T494" s="1491"/>
      <c r="U494" s="1491"/>
      <c r="V494" s="1491"/>
    </row>
    <row r="495" spans="1:22" ht="15.75" customHeight="1">
      <c r="A495" s="1491"/>
      <c r="B495" s="1491"/>
      <c r="C495" s="1491"/>
      <c r="D495" s="1491"/>
      <c r="E495" s="1491"/>
      <c r="F495" s="1491"/>
      <c r="G495" s="1491"/>
      <c r="H495" s="1491"/>
      <c r="I495" s="1491"/>
      <c r="J495" s="1491"/>
      <c r="K495" s="1491"/>
      <c r="L495" s="1491"/>
      <c r="M495" s="1491"/>
      <c r="N495" s="1491"/>
      <c r="O495" s="1491"/>
      <c r="P495" s="1491"/>
      <c r="Q495" s="1491"/>
      <c r="R495" s="1491"/>
      <c r="S495" s="1491"/>
      <c r="T495" s="1491"/>
      <c r="U495" s="1491"/>
      <c r="V495" s="1491"/>
    </row>
    <row r="496" spans="1:22" ht="15.75" customHeight="1">
      <c r="A496" s="1491"/>
      <c r="B496" s="1491"/>
      <c r="C496" s="1491"/>
      <c r="D496" s="1491"/>
      <c r="E496" s="1491"/>
      <c r="F496" s="1491"/>
      <c r="G496" s="1491"/>
      <c r="H496" s="1491"/>
      <c r="I496" s="1491"/>
      <c r="J496" s="1491"/>
      <c r="K496" s="1491"/>
      <c r="L496" s="1491"/>
      <c r="M496" s="1491"/>
      <c r="N496" s="1491"/>
      <c r="O496" s="1491"/>
      <c r="P496" s="1491"/>
      <c r="Q496" s="1491"/>
      <c r="R496" s="1491"/>
      <c r="S496" s="1491"/>
      <c r="T496" s="1491"/>
      <c r="U496" s="1491"/>
      <c r="V496" s="1491"/>
    </row>
    <row r="497" spans="1:22" ht="15.75" customHeight="1">
      <c r="A497" s="1491"/>
      <c r="B497" s="1491"/>
      <c r="C497" s="1491"/>
      <c r="D497" s="1491"/>
      <c r="E497" s="1491"/>
      <c r="F497" s="1491"/>
      <c r="G497" s="1491"/>
      <c r="H497" s="1491"/>
      <c r="I497" s="1491"/>
      <c r="J497" s="1491"/>
      <c r="K497" s="1491"/>
      <c r="L497" s="1491"/>
      <c r="M497" s="1491"/>
      <c r="N497" s="1491"/>
      <c r="O497" s="1491"/>
      <c r="P497" s="1491"/>
      <c r="Q497" s="1491"/>
      <c r="R497" s="1491"/>
      <c r="S497" s="1491"/>
      <c r="T497" s="1491"/>
      <c r="U497" s="1491"/>
      <c r="V497" s="1491"/>
    </row>
    <row r="498" spans="1:22" ht="15.75" customHeight="1">
      <c r="A498" s="1491"/>
      <c r="B498" s="1491"/>
      <c r="C498" s="1491"/>
      <c r="D498" s="1491"/>
      <c r="E498" s="1491"/>
      <c r="F498" s="1491"/>
      <c r="G498" s="1491"/>
      <c r="H498" s="1491"/>
      <c r="I498" s="1491"/>
      <c r="J498" s="1491"/>
      <c r="K498" s="1491"/>
      <c r="L498" s="1491"/>
      <c r="M498" s="1491"/>
      <c r="N498" s="1491"/>
      <c r="O498" s="1491"/>
      <c r="P498" s="1491"/>
      <c r="Q498" s="1491"/>
      <c r="R498" s="1491"/>
      <c r="S498" s="1491"/>
      <c r="T498" s="1491"/>
      <c r="U498" s="1491"/>
      <c r="V498" s="1491"/>
    </row>
    <row r="499" spans="1:22" ht="15.75" customHeight="1">
      <c r="A499" s="1491"/>
      <c r="B499" s="1491"/>
      <c r="C499" s="1491"/>
      <c r="D499" s="1491"/>
      <c r="E499" s="1491"/>
      <c r="F499" s="1491"/>
      <c r="G499" s="1491"/>
      <c r="H499" s="1491"/>
      <c r="I499" s="1491"/>
      <c r="J499" s="1491"/>
      <c r="K499" s="1491"/>
      <c r="L499" s="1491"/>
      <c r="M499" s="1491"/>
      <c r="N499" s="1491"/>
      <c r="O499" s="1491"/>
      <c r="P499" s="1491"/>
      <c r="Q499" s="1491"/>
      <c r="R499" s="1491"/>
      <c r="S499" s="1491"/>
      <c r="T499" s="1491"/>
      <c r="U499" s="1491"/>
      <c r="V499" s="1491"/>
    </row>
    <row r="500" spans="1:22" ht="15.75" customHeight="1">
      <c r="A500" s="1491"/>
      <c r="B500" s="1491"/>
      <c r="C500" s="1491"/>
      <c r="D500" s="1491"/>
      <c r="E500" s="1491"/>
      <c r="F500" s="1491"/>
      <c r="G500" s="1491"/>
      <c r="H500" s="1491"/>
      <c r="I500" s="1491"/>
      <c r="J500" s="1491"/>
      <c r="K500" s="1491"/>
      <c r="L500" s="1491"/>
      <c r="M500" s="1491"/>
      <c r="N500" s="1491"/>
      <c r="O500" s="1491"/>
      <c r="P500" s="1491"/>
      <c r="Q500" s="1491"/>
      <c r="R500" s="1491"/>
      <c r="S500" s="1491"/>
      <c r="T500" s="1491"/>
      <c r="U500" s="1491"/>
      <c r="V500" s="1491"/>
    </row>
    <row r="501" spans="1:22" ht="15.75" customHeight="1">
      <c r="A501" s="1491"/>
      <c r="B501" s="1491"/>
      <c r="C501" s="1491"/>
      <c r="D501" s="1491"/>
      <c r="E501" s="1491"/>
      <c r="F501" s="1491"/>
      <c r="G501" s="1491"/>
      <c r="H501" s="1491"/>
      <c r="I501" s="1491"/>
      <c r="J501" s="1491"/>
      <c r="K501" s="1491"/>
      <c r="L501" s="1491"/>
      <c r="M501" s="1491"/>
      <c r="N501" s="1491"/>
      <c r="O501" s="1491"/>
      <c r="P501" s="1491"/>
      <c r="Q501" s="1491"/>
      <c r="R501" s="1491"/>
      <c r="S501" s="1491"/>
      <c r="T501" s="1491"/>
      <c r="U501" s="1491"/>
      <c r="V501" s="1491"/>
    </row>
    <row r="502" spans="1:22" ht="15.75" customHeight="1">
      <c r="A502" s="1491"/>
      <c r="B502" s="1491"/>
      <c r="C502" s="1491"/>
      <c r="D502" s="1491"/>
      <c r="E502" s="1491"/>
      <c r="F502" s="1491"/>
      <c r="G502" s="1491"/>
      <c r="H502" s="1491"/>
      <c r="I502" s="1491"/>
      <c r="J502" s="1491"/>
      <c r="K502" s="1491"/>
      <c r="L502" s="1491"/>
      <c r="M502" s="1491"/>
      <c r="N502" s="1491"/>
      <c r="O502" s="1491"/>
      <c r="P502" s="1491"/>
      <c r="Q502" s="1491"/>
      <c r="R502" s="1491"/>
      <c r="S502" s="1491"/>
      <c r="T502" s="1491"/>
      <c r="U502" s="1491"/>
      <c r="V502" s="1491"/>
    </row>
    <row r="503" spans="1:22" ht="15.75" customHeight="1">
      <c r="A503" s="1491"/>
      <c r="B503" s="1491"/>
      <c r="C503" s="1491"/>
      <c r="D503" s="1491"/>
      <c r="E503" s="1491"/>
      <c r="F503" s="1491"/>
      <c r="G503" s="1491"/>
      <c r="H503" s="1491"/>
      <c r="I503" s="1491"/>
      <c r="J503" s="1491"/>
      <c r="K503" s="1491"/>
      <c r="L503" s="1491"/>
      <c r="M503" s="1491"/>
      <c r="N503" s="1491"/>
      <c r="O503" s="1491"/>
      <c r="P503" s="1491"/>
      <c r="Q503" s="1491"/>
      <c r="R503" s="1491"/>
      <c r="S503" s="1491"/>
      <c r="T503" s="1491"/>
      <c r="U503" s="1491"/>
      <c r="V503" s="1491"/>
    </row>
    <row r="504" spans="1:22" ht="15.75" customHeight="1">
      <c r="A504" s="1491"/>
      <c r="B504" s="1491"/>
      <c r="C504" s="1491"/>
      <c r="D504" s="1491"/>
      <c r="E504" s="1491"/>
      <c r="F504" s="1491"/>
      <c r="G504" s="1491"/>
      <c r="H504" s="1491"/>
      <c r="I504" s="1491"/>
      <c r="J504" s="1491"/>
      <c r="K504" s="1491"/>
      <c r="L504" s="1491"/>
      <c r="M504" s="1491"/>
      <c r="N504" s="1491"/>
      <c r="O504" s="1491"/>
      <c r="P504" s="1491"/>
      <c r="Q504" s="1491"/>
      <c r="R504" s="1491"/>
      <c r="S504" s="1491"/>
      <c r="T504" s="1491"/>
      <c r="U504" s="1491"/>
      <c r="V504" s="1491"/>
    </row>
    <row r="505" spans="1:22" ht="15.75" customHeight="1">
      <c r="A505" s="1491"/>
      <c r="B505" s="1491"/>
      <c r="C505" s="1491"/>
      <c r="D505" s="1491"/>
      <c r="E505" s="1491"/>
      <c r="F505" s="1491"/>
      <c r="G505" s="1491"/>
      <c r="H505" s="1491"/>
      <c r="I505" s="1491"/>
      <c r="J505" s="1491"/>
      <c r="K505" s="1491"/>
      <c r="L505" s="1491"/>
      <c r="M505" s="1491"/>
      <c r="N505" s="1491"/>
      <c r="O505" s="1491"/>
      <c r="P505" s="1491"/>
      <c r="Q505" s="1491"/>
      <c r="R505" s="1491"/>
      <c r="S505" s="1491"/>
      <c r="T505" s="1491"/>
      <c r="U505" s="1491"/>
      <c r="V505" s="1491"/>
    </row>
    <row r="506" spans="1:22" ht="15.75" customHeight="1">
      <c r="A506" s="1491"/>
      <c r="B506" s="1491"/>
      <c r="C506" s="1491"/>
      <c r="D506" s="1491"/>
      <c r="E506" s="1491"/>
      <c r="F506" s="1491"/>
      <c r="G506" s="1491"/>
      <c r="H506" s="1491"/>
      <c r="I506" s="1491"/>
      <c r="J506" s="1491"/>
      <c r="K506" s="1491"/>
      <c r="L506" s="1491"/>
      <c r="M506" s="1491"/>
      <c r="N506" s="1491"/>
      <c r="O506" s="1491"/>
      <c r="P506" s="1491"/>
      <c r="Q506" s="1491"/>
      <c r="R506" s="1491"/>
      <c r="S506" s="1491"/>
      <c r="T506" s="1491"/>
      <c r="U506" s="1491"/>
      <c r="V506" s="1491"/>
    </row>
    <row r="507" spans="1:22" ht="15.75" customHeight="1">
      <c r="A507" s="1491"/>
      <c r="B507" s="1491"/>
      <c r="C507" s="1491"/>
      <c r="D507" s="1491"/>
      <c r="E507" s="1491"/>
      <c r="F507" s="1491"/>
      <c r="G507" s="1491"/>
      <c r="H507" s="1491"/>
      <c r="I507" s="1491"/>
      <c r="J507" s="1491"/>
      <c r="K507" s="1491"/>
      <c r="L507" s="1491"/>
      <c r="M507" s="1491"/>
      <c r="N507" s="1491"/>
      <c r="O507" s="1491"/>
      <c r="P507" s="1491"/>
      <c r="Q507" s="1491"/>
      <c r="R507" s="1491"/>
      <c r="S507" s="1491"/>
      <c r="T507" s="1491"/>
      <c r="U507" s="1491"/>
      <c r="V507" s="1491"/>
    </row>
    <row r="508" spans="1:22" ht="15.75" customHeight="1">
      <c r="A508" s="1491"/>
      <c r="B508" s="1491"/>
      <c r="C508" s="1491"/>
      <c r="D508" s="1491"/>
      <c r="E508" s="1491"/>
      <c r="F508" s="1491"/>
      <c r="G508" s="1491"/>
      <c r="H508" s="1491"/>
      <c r="I508" s="1491"/>
      <c r="J508" s="1491"/>
      <c r="K508" s="1491"/>
      <c r="L508" s="1491"/>
      <c r="M508" s="1491"/>
      <c r="N508" s="1491"/>
      <c r="O508" s="1491"/>
      <c r="P508" s="1491"/>
      <c r="Q508" s="1491"/>
      <c r="R508" s="1491"/>
      <c r="S508" s="1491"/>
      <c r="T508" s="1491"/>
      <c r="U508" s="1491"/>
      <c r="V508" s="1491"/>
    </row>
    <row r="509" spans="1:22" ht="15.75" customHeight="1">
      <c r="A509" s="1491"/>
      <c r="B509" s="1491"/>
      <c r="C509" s="1491"/>
      <c r="D509" s="1491"/>
      <c r="E509" s="1491"/>
      <c r="F509" s="1491"/>
      <c r="G509" s="1491"/>
      <c r="H509" s="1491"/>
      <c r="I509" s="1491"/>
      <c r="J509" s="1491"/>
      <c r="K509" s="1491"/>
      <c r="L509" s="1491"/>
      <c r="M509" s="1491"/>
      <c r="N509" s="1491"/>
      <c r="O509" s="1491"/>
      <c r="P509" s="1491"/>
      <c r="Q509" s="1491"/>
      <c r="R509" s="1491"/>
      <c r="S509" s="1491"/>
      <c r="T509" s="1491"/>
      <c r="U509" s="1491"/>
      <c r="V509" s="1491"/>
    </row>
    <row r="510" spans="1:22" ht="15.75" customHeight="1">
      <c r="A510" s="1491"/>
      <c r="B510" s="1491"/>
      <c r="C510" s="1491"/>
      <c r="D510" s="1491"/>
      <c r="E510" s="1491"/>
      <c r="F510" s="1491"/>
      <c r="G510" s="1491"/>
      <c r="H510" s="1491"/>
      <c r="I510" s="1491"/>
      <c r="J510" s="1491"/>
      <c r="K510" s="1491"/>
      <c r="L510" s="1491"/>
      <c r="M510" s="1491"/>
      <c r="N510" s="1491"/>
      <c r="O510" s="1491"/>
      <c r="P510" s="1491"/>
      <c r="Q510" s="1491"/>
      <c r="R510" s="1491"/>
      <c r="S510" s="1491"/>
      <c r="T510" s="1491"/>
      <c r="U510" s="1491"/>
      <c r="V510" s="1491"/>
    </row>
    <row r="511" spans="1:22" ht="15.75" customHeight="1">
      <c r="A511" s="1491"/>
      <c r="B511" s="1491"/>
      <c r="C511" s="1491"/>
      <c r="D511" s="1491"/>
      <c r="E511" s="1491"/>
      <c r="F511" s="1491"/>
      <c r="G511" s="1491"/>
      <c r="H511" s="1491"/>
      <c r="I511" s="1491"/>
      <c r="J511" s="1491"/>
      <c r="K511" s="1491"/>
      <c r="L511" s="1491"/>
      <c r="M511" s="1491"/>
      <c r="N511" s="1491"/>
      <c r="O511" s="1491"/>
      <c r="P511" s="1491"/>
      <c r="Q511" s="1491"/>
      <c r="R511" s="1491"/>
      <c r="S511" s="1491"/>
      <c r="T511" s="1491"/>
      <c r="U511" s="1491"/>
      <c r="V511" s="1491"/>
    </row>
    <row r="512" spans="1:22" ht="15.75" customHeight="1">
      <c r="A512" s="1491"/>
      <c r="B512" s="1491"/>
      <c r="C512" s="1491"/>
      <c r="D512" s="1491"/>
      <c r="E512" s="1491"/>
      <c r="F512" s="1491"/>
      <c r="G512" s="1491"/>
      <c r="H512" s="1491"/>
      <c r="I512" s="1491"/>
      <c r="J512" s="1491"/>
      <c r="K512" s="1491"/>
      <c r="L512" s="1491"/>
      <c r="M512" s="1491"/>
      <c r="N512" s="1491"/>
      <c r="O512" s="1491"/>
      <c r="P512" s="1491"/>
      <c r="Q512" s="1491"/>
      <c r="R512" s="1491"/>
      <c r="S512" s="1491"/>
      <c r="T512" s="1491"/>
      <c r="U512" s="1491"/>
      <c r="V512" s="1491"/>
    </row>
    <row r="513" spans="1:22" ht="15.75" customHeight="1">
      <c r="A513" s="1491"/>
      <c r="B513" s="1491"/>
      <c r="C513" s="1491"/>
      <c r="D513" s="1491"/>
      <c r="E513" s="1491"/>
      <c r="F513" s="1491"/>
      <c r="G513" s="1491"/>
      <c r="H513" s="1491"/>
      <c r="I513" s="1491"/>
      <c r="J513" s="1491"/>
      <c r="K513" s="1491"/>
      <c r="L513" s="1491"/>
      <c r="M513" s="1491"/>
      <c r="N513" s="1491"/>
      <c r="O513" s="1491"/>
      <c r="P513" s="1491"/>
      <c r="Q513" s="1491"/>
      <c r="R513" s="1491"/>
      <c r="S513" s="1491"/>
      <c r="T513" s="1491"/>
      <c r="U513" s="1491"/>
      <c r="V513" s="1491"/>
    </row>
    <row r="514" spans="1:22" ht="15.75" customHeight="1">
      <c r="A514" s="1491"/>
      <c r="B514" s="1491"/>
      <c r="C514" s="1491"/>
      <c r="D514" s="1491"/>
      <c r="E514" s="1491"/>
      <c r="F514" s="1491"/>
      <c r="G514" s="1491"/>
      <c r="H514" s="1491"/>
      <c r="I514" s="1491"/>
      <c r="J514" s="1491"/>
      <c r="K514" s="1491"/>
      <c r="L514" s="1491"/>
      <c r="M514" s="1491"/>
      <c r="N514" s="1491"/>
      <c r="O514" s="1491"/>
      <c r="P514" s="1491"/>
      <c r="Q514" s="1491"/>
      <c r="R514" s="1491"/>
      <c r="S514" s="1491"/>
      <c r="T514" s="1491"/>
      <c r="U514" s="1491"/>
      <c r="V514" s="1491"/>
    </row>
    <row r="515" spans="1:22" ht="15.75" customHeight="1">
      <c r="A515" s="1491"/>
      <c r="B515" s="1491"/>
      <c r="C515" s="1491"/>
      <c r="D515" s="1491"/>
      <c r="E515" s="1491"/>
      <c r="F515" s="1491"/>
      <c r="G515" s="1491"/>
      <c r="H515" s="1491"/>
      <c r="I515" s="1491"/>
      <c r="J515" s="1491"/>
      <c r="K515" s="1491"/>
      <c r="L515" s="1491"/>
      <c r="M515" s="1491"/>
      <c r="N515" s="1491"/>
      <c r="O515" s="1491"/>
      <c r="P515" s="1491"/>
      <c r="Q515" s="1491"/>
      <c r="R515" s="1491"/>
      <c r="S515" s="1491"/>
      <c r="T515" s="1491"/>
      <c r="U515" s="1491"/>
      <c r="V515" s="1491"/>
    </row>
    <row r="516" spans="1:22" ht="15.75" customHeight="1">
      <c r="A516" s="1491"/>
      <c r="B516" s="1491"/>
      <c r="C516" s="1491"/>
      <c r="D516" s="1491"/>
      <c r="E516" s="1491"/>
      <c r="F516" s="1491"/>
      <c r="G516" s="1491"/>
      <c r="H516" s="1491"/>
      <c r="I516" s="1491"/>
      <c r="J516" s="1491"/>
      <c r="K516" s="1491"/>
      <c r="L516" s="1491"/>
      <c r="M516" s="1491"/>
      <c r="N516" s="1491"/>
      <c r="O516" s="1491"/>
      <c r="P516" s="1491"/>
      <c r="Q516" s="1491"/>
      <c r="R516" s="1491"/>
      <c r="S516" s="1491"/>
      <c r="T516" s="1491"/>
      <c r="U516" s="1491"/>
      <c r="V516" s="1491"/>
    </row>
    <row r="517" spans="1:22" ht="15.75" customHeight="1">
      <c r="A517" s="1491"/>
      <c r="B517" s="1491"/>
      <c r="C517" s="1491"/>
      <c r="D517" s="1491"/>
      <c r="E517" s="1491"/>
      <c r="F517" s="1491"/>
      <c r="G517" s="1491"/>
      <c r="H517" s="1491"/>
      <c r="I517" s="1491"/>
      <c r="J517" s="1491"/>
      <c r="K517" s="1491"/>
      <c r="L517" s="1491"/>
      <c r="M517" s="1491"/>
      <c r="N517" s="1491"/>
      <c r="O517" s="1491"/>
      <c r="P517" s="1491"/>
      <c r="Q517" s="1491"/>
      <c r="R517" s="1491"/>
      <c r="S517" s="1491"/>
      <c r="T517" s="1491"/>
      <c r="U517" s="1491"/>
      <c r="V517" s="1491"/>
    </row>
    <row r="518" spans="1:22" ht="15.75" customHeight="1">
      <c r="A518" s="1491"/>
      <c r="B518" s="1491"/>
      <c r="C518" s="1491"/>
      <c r="D518" s="1491"/>
      <c r="E518" s="1491"/>
      <c r="F518" s="1491"/>
      <c r="G518" s="1491"/>
      <c r="H518" s="1491"/>
      <c r="I518" s="1491"/>
      <c r="J518" s="1491"/>
      <c r="K518" s="1491"/>
      <c r="L518" s="1491"/>
      <c r="M518" s="1491"/>
      <c r="N518" s="1491"/>
      <c r="O518" s="1491"/>
      <c r="P518" s="1491"/>
      <c r="Q518" s="1491"/>
      <c r="R518" s="1491"/>
      <c r="S518" s="1491"/>
      <c r="T518" s="1491"/>
      <c r="U518" s="1491"/>
      <c r="V518" s="1491"/>
    </row>
    <row r="519" spans="1:22" ht="15.75" customHeight="1">
      <c r="A519" s="1491"/>
      <c r="B519" s="1491"/>
      <c r="C519" s="1491"/>
      <c r="D519" s="1491"/>
      <c r="E519" s="1491"/>
      <c r="F519" s="1491"/>
      <c r="G519" s="1491"/>
      <c r="H519" s="1491"/>
      <c r="I519" s="1491"/>
      <c r="J519" s="1491"/>
      <c r="K519" s="1491"/>
      <c r="L519" s="1491"/>
      <c r="M519" s="1491"/>
      <c r="N519" s="1491"/>
      <c r="O519" s="1491"/>
      <c r="P519" s="1491"/>
      <c r="Q519" s="1491"/>
      <c r="R519" s="1491"/>
      <c r="S519" s="1491"/>
      <c r="T519" s="1491"/>
      <c r="U519" s="1491"/>
      <c r="V519" s="1491"/>
    </row>
    <row r="520" spans="1:22" ht="15.75" customHeight="1">
      <c r="A520" s="1491"/>
      <c r="B520" s="1491"/>
      <c r="C520" s="1491"/>
      <c r="D520" s="1491"/>
      <c r="E520" s="1491"/>
      <c r="F520" s="1491"/>
      <c r="G520" s="1491"/>
      <c r="H520" s="1491"/>
      <c r="I520" s="1491"/>
      <c r="J520" s="1491"/>
      <c r="K520" s="1491"/>
      <c r="L520" s="1491"/>
      <c r="M520" s="1491"/>
      <c r="N520" s="1491"/>
      <c r="O520" s="1491"/>
      <c r="P520" s="1491"/>
      <c r="Q520" s="1491"/>
      <c r="R520" s="1491"/>
      <c r="S520" s="1491"/>
      <c r="T520" s="1491"/>
      <c r="U520" s="1491"/>
      <c r="V520" s="1491"/>
    </row>
    <row r="521" spans="1:22" ht="15.75" customHeight="1">
      <c r="A521" s="1491"/>
      <c r="B521" s="1491"/>
      <c r="C521" s="1491"/>
      <c r="D521" s="1491"/>
      <c r="E521" s="1491"/>
      <c r="F521" s="1491"/>
      <c r="G521" s="1491"/>
      <c r="H521" s="1491"/>
      <c r="I521" s="1491"/>
      <c r="J521" s="1491"/>
      <c r="K521" s="1491"/>
      <c r="L521" s="1491"/>
      <c r="M521" s="1491"/>
      <c r="N521" s="1491"/>
      <c r="O521" s="1491"/>
      <c r="P521" s="1491"/>
      <c r="Q521" s="1491"/>
      <c r="R521" s="1491"/>
      <c r="S521" s="1491"/>
      <c r="T521" s="1491"/>
      <c r="U521" s="1491"/>
      <c r="V521" s="1491"/>
    </row>
    <row r="522" spans="1:22" ht="15.75" customHeight="1">
      <c r="A522" s="1491"/>
      <c r="B522" s="1491"/>
      <c r="C522" s="1491"/>
      <c r="D522" s="1491"/>
      <c r="E522" s="1491"/>
      <c r="F522" s="1491"/>
      <c r="G522" s="1491"/>
      <c r="H522" s="1491"/>
      <c r="I522" s="1491"/>
      <c r="J522" s="1491"/>
      <c r="K522" s="1491"/>
      <c r="L522" s="1491"/>
      <c r="M522" s="1491"/>
      <c r="N522" s="1491"/>
      <c r="O522" s="1491"/>
      <c r="P522" s="1491"/>
      <c r="Q522" s="1491"/>
      <c r="R522" s="1491"/>
      <c r="S522" s="1491"/>
      <c r="T522" s="1491"/>
      <c r="U522" s="1491"/>
      <c r="V522" s="1491"/>
    </row>
    <row r="523" spans="1:22" ht="15.75" customHeight="1">
      <c r="A523" s="1491"/>
      <c r="B523" s="1491"/>
      <c r="C523" s="1491"/>
      <c r="D523" s="1491"/>
      <c r="E523" s="1491"/>
      <c r="F523" s="1491"/>
      <c r="G523" s="1491"/>
      <c r="H523" s="1491"/>
      <c r="I523" s="1491"/>
      <c r="J523" s="1491"/>
      <c r="K523" s="1491"/>
      <c r="L523" s="1491"/>
      <c r="M523" s="1491"/>
      <c r="N523" s="1491"/>
      <c r="O523" s="1491"/>
      <c r="P523" s="1491"/>
      <c r="Q523" s="1491"/>
      <c r="R523" s="1491"/>
      <c r="S523" s="1491"/>
      <c r="T523" s="1491"/>
      <c r="U523" s="1491"/>
      <c r="V523" s="1491"/>
    </row>
    <row r="524" spans="1:22" ht="15.75" customHeight="1">
      <c r="A524" s="1491"/>
      <c r="B524" s="1491"/>
      <c r="C524" s="1491"/>
      <c r="D524" s="1491"/>
      <c r="E524" s="1491"/>
      <c r="F524" s="1491"/>
      <c r="G524" s="1491"/>
      <c r="H524" s="1491"/>
      <c r="I524" s="1491"/>
      <c r="J524" s="1491"/>
      <c r="K524" s="1491"/>
      <c r="L524" s="1491"/>
      <c r="M524" s="1491"/>
      <c r="N524" s="1491"/>
      <c r="O524" s="1491"/>
      <c r="P524" s="1491"/>
      <c r="Q524" s="1491"/>
      <c r="R524" s="1491"/>
      <c r="S524" s="1491"/>
      <c r="T524" s="1491"/>
      <c r="U524" s="1491"/>
      <c r="V524" s="1491"/>
    </row>
    <row r="525" spans="1:22" ht="15.75" customHeight="1">
      <c r="A525" s="1491"/>
      <c r="B525" s="1491"/>
      <c r="C525" s="1491"/>
      <c r="D525" s="1491"/>
      <c r="E525" s="1491"/>
      <c r="F525" s="1491"/>
      <c r="G525" s="1491"/>
      <c r="H525" s="1491"/>
      <c r="I525" s="1491"/>
      <c r="J525" s="1491"/>
      <c r="K525" s="1491"/>
      <c r="L525" s="1491"/>
      <c r="M525" s="1491"/>
      <c r="N525" s="1491"/>
      <c r="O525" s="1491"/>
      <c r="P525" s="1491"/>
      <c r="Q525" s="1491"/>
      <c r="R525" s="1491"/>
      <c r="S525" s="1491"/>
      <c r="T525" s="1491"/>
      <c r="U525" s="1491"/>
      <c r="V525" s="1491"/>
    </row>
    <row r="526" spans="1:22" ht="15.75" customHeight="1">
      <c r="A526" s="1491"/>
      <c r="B526" s="1491"/>
      <c r="C526" s="1491"/>
      <c r="D526" s="1491"/>
      <c r="E526" s="1491"/>
      <c r="F526" s="1491"/>
      <c r="G526" s="1491"/>
      <c r="H526" s="1491"/>
      <c r="I526" s="1491"/>
      <c r="J526" s="1491"/>
      <c r="K526" s="1491"/>
      <c r="L526" s="1491"/>
      <c r="M526" s="1491"/>
      <c r="N526" s="1491"/>
      <c r="O526" s="1491"/>
      <c r="P526" s="1491"/>
      <c r="Q526" s="1491"/>
      <c r="R526" s="1491"/>
      <c r="S526" s="1491"/>
      <c r="T526" s="1491"/>
      <c r="U526" s="1491"/>
      <c r="V526" s="1491"/>
    </row>
    <row r="527" spans="1:22" ht="15.75" customHeight="1">
      <c r="A527" s="1491"/>
      <c r="B527" s="1491"/>
      <c r="C527" s="1491"/>
      <c r="D527" s="1491"/>
      <c r="E527" s="1491"/>
      <c r="F527" s="1491"/>
      <c r="G527" s="1491"/>
      <c r="H527" s="1491"/>
      <c r="I527" s="1491"/>
      <c r="J527" s="1491"/>
      <c r="K527" s="1491"/>
      <c r="L527" s="1491"/>
      <c r="M527" s="1491"/>
      <c r="N527" s="1491"/>
      <c r="O527" s="1491"/>
      <c r="P527" s="1491"/>
      <c r="Q527" s="1491"/>
      <c r="R527" s="1491"/>
      <c r="S527" s="1491"/>
      <c r="T527" s="1491"/>
      <c r="U527" s="1491"/>
      <c r="V527" s="1491"/>
    </row>
    <row r="528" spans="1:22" ht="15.75" customHeight="1">
      <c r="A528" s="1491"/>
      <c r="B528" s="1491"/>
      <c r="C528" s="1491"/>
      <c r="D528" s="1491"/>
      <c r="E528" s="1491"/>
      <c r="F528" s="1491"/>
      <c r="G528" s="1491"/>
      <c r="H528" s="1491"/>
      <c r="I528" s="1491"/>
      <c r="J528" s="1491"/>
      <c r="K528" s="1491"/>
      <c r="L528" s="1491"/>
      <c r="M528" s="1491"/>
      <c r="N528" s="1491"/>
      <c r="O528" s="1491"/>
      <c r="P528" s="1491"/>
      <c r="Q528" s="1491"/>
      <c r="R528" s="1491"/>
      <c r="S528" s="1491"/>
      <c r="T528" s="1491"/>
      <c r="U528" s="1491"/>
      <c r="V528" s="1491"/>
    </row>
    <row r="529" spans="1:22" ht="15.75" customHeight="1">
      <c r="A529" s="1491"/>
      <c r="B529" s="1491"/>
      <c r="C529" s="1491"/>
      <c r="D529" s="1491"/>
      <c r="E529" s="1491"/>
      <c r="F529" s="1491"/>
      <c r="G529" s="1491"/>
      <c r="H529" s="1491"/>
      <c r="I529" s="1491"/>
      <c r="J529" s="1491"/>
      <c r="K529" s="1491"/>
      <c r="L529" s="1491"/>
      <c r="M529" s="1491"/>
      <c r="N529" s="1491"/>
      <c r="O529" s="1491"/>
      <c r="P529" s="1491"/>
      <c r="Q529" s="1491"/>
      <c r="R529" s="1491"/>
      <c r="S529" s="1491"/>
      <c r="T529" s="1491"/>
      <c r="U529" s="1491"/>
      <c r="V529" s="1491"/>
    </row>
    <row r="530" spans="1:22" ht="15.75" customHeight="1">
      <c r="A530" s="1491"/>
      <c r="B530" s="1491"/>
      <c r="C530" s="1491"/>
      <c r="D530" s="1491"/>
      <c r="E530" s="1491"/>
      <c r="F530" s="1491"/>
      <c r="G530" s="1491"/>
      <c r="H530" s="1491"/>
      <c r="I530" s="1491"/>
      <c r="J530" s="1491"/>
      <c r="K530" s="1491"/>
      <c r="L530" s="1491"/>
      <c r="M530" s="1491"/>
      <c r="N530" s="1491"/>
      <c r="O530" s="1491"/>
      <c r="P530" s="1491"/>
      <c r="Q530" s="1491"/>
      <c r="R530" s="1491"/>
      <c r="S530" s="1491"/>
      <c r="T530" s="1491"/>
      <c r="U530" s="1491"/>
      <c r="V530" s="1491"/>
    </row>
    <row r="531" spans="1:22" ht="15.75" customHeight="1">
      <c r="A531" s="1491"/>
      <c r="B531" s="1491"/>
      <c r="C531" s="1491"/>
      <c r="D531" s="1491"/>
      <c r="E531" s="1491"/>
      <c r="F531" s="1491"/>
      <c r="G531" s="1491"/>
      <c r="H531" s="1491"/>
      <c r="I531" s="1491"/>
      <c r="J531" s="1491"/>
      <c r="K531" s="1491"/>
      <c r="L531" s="1491"/>
      <c r="M531" s="1491"/>
      <c r="N531" s="1491"/>
      <c r="O531" s="1491"/>
      <c r="P531" s="1491"/>
      <c r="Q531" s="1491"/>
      <c r="R531" s="1491"/>
      <c r="S531" s="1491"/>
      <c r="T531" s="1491"/>
      <c r="U531" s="1491"/>
      <c r="V531" s="1491"/>
    </row>
    <row r="532" spans="1:22" ht="15.75" customHeight="1">
      <c r="A532" s="1491"/>
      <c r="B532" s="1491"/>
      <c r="C532" s="1491"/>
      <c r="D532" s="1491"/>
      <c r="E532" s="1491"/>
      <c r="F532" s="1491"/>
      <c r="G532" s="1491"/>
      <c r="H532" s="1491"/>
      <c r="I532" s="1491"/>
      <c r="J532" s="1491"/>
      <c r="K532" s="1491"/>
      <c r="L532" s="1491"/>
      <c r="M532" s="1491"/>
      <c r="N532" s="1491"/>
      <c r="O532" s="1491"/>
      <c r="P532" s="1491"/>
      <c r="Q532" s="1491"/>
      <c r="R532" s="1491"/>
      <c r="S532" s="1491"/>
      <c r="T532" s="1491"/>
      <c r="U532" s="1491"/>
      <c r="V532" s="1491"/>
    </row>
    <row r="533" spans="1:22" ht="15.75" customHeight="1">
      <c r="A533" s="1491"/>
      <c r="B533" s="1491"/>
      <c r="C533" s="1491"/>
      <c r="D533" s="1491"/>
      <c r="E533" s="1491"/>
      <c r="F533" s="1491"/>
      <c r="G533" s="1491"/>
      <c r="H533" s="1491"/>
      <c r="I533" s="1491"/>
      <c r="J533" s="1491"/>
      <c r="K533" s="1491"/>
      <c r="L533" s="1491"/>
      <c r="M533" s="1491"/>
      <c r="N533" s="1491"/>
      <c r="O533" s="1491"/>
      <c r="P533" s="1491"/>
      <c r="Q533" s="1491"/>
      <c r="R533" s="1491"/>
      <c r="S533" s="1491"/>
      <c r="T533" s="1491"/>
      <c r="U533" s="1491"/>
      <c r="V533" s="1491"/>
    </row>
    <row r="534" spans="1:22" ht="15.75" customHeight="1">
      <c r="A534" s="1491"/>
      <c r="B534" s="1491"/>
      <c r="C534" s="1491"/>
      <c r="D534" s="1491"/>
      <c r="E534" s="1491"/>
      <c r="F534" s="1491"/>
      <c r="G534" s="1491"/>
      <c r="H534" s="1491"/>
      <c r="I534" s="1491"/>
      <c r="J534" s="1491"/>
      <c r="K534" s="1491"/>
      <c r="L534" s="1491"/>
      <c r="M534" s="1491"/>
      <c r="N534" s="1491"/>
      <c r="O534" s="1491"/>
      <c r="P534" s="1491"/>
      <c r="Q534" s="1491"/>
      <c r="R534" s="1491"/>
      <c r="S534" s="1491"/>
      <c r="T534" s="1491"/>
      <c r="U534" s="1491"/>
      <c r="V534" s="1491"/>
    </row>
    <row r="535" spans="1:22" ht="15.75" customHeight="1">
      <c r="A535" s="1491"/>
      <c r="B535" s="1491"/>
      <c r="C535" s="1491"/>
      <c r="D535" s="1491"/>
      <c r="E535" s="1491"/>
      <c r="F535" s="1491"/>
      <c r="G535" s="1491"/>
      <c r="H535" s="1491"/>
      <c r="I535" s="1491"/>
      <c r="J535" s="1491"/>
      <c r="K535" s="1491"/>
      <c r="L535" s="1491"/>
      <c r="M535" s="1491"/>
      <c r="N535" s="1491"/>
      <c r="O535" s="1491"/>
      <c r="P535" s="1491"/>
      <c r="Q535" s="1491"/>
      <c r="R535" s="1491"/>
      <c r="S535" s="1491"/>
      <c r="T535" s="1491"/>
      <c r="U535" s="1491"/>
      <c r="V535" s="1491"/>
    </row>
    <row r="536" spans="1:22" ht="15.75" customHeight="1">
      <c r="A536" s="1491"/>
      <c r="B536" s="1491"/>
      <c r="C536" s="1491"/>
      <c r="D536" s="1491"/>
      <c r="E536" s="1491"/>
      <c r="F536" s="1491"/>
      <c r="G536" s="1491"/>
      <c r="H536" s="1491"/>
      <c r="I536" s="1491"/>
      <c r="J536" s="1491"/>
      <c r="K536" s="1491"/>
      <c r="L536" s="1491"/>
      <c r="M536" s="1491"/>
      <c r="N536" s="1491"/>
      <c r="O536" s="1491"/>
      <c r="P536" s="1491"/>
      <c r="Q536" s="1491"/>
      <c r="R536" s="1491"/>
      <c r="S536" s="1491"/>
      <c r="T536" s="1491"/>
      <c r="U536" s="1491"/>
      <c r="V536" s="1491"/>
    </row>
    <row r="537" spans="1:22" ht="15.75" customHeight="1">
      <c r="A537" s="1491"/>
      <c r="B537" s="1491"/>
      <c r="C537" s="1491"/>
      <c r="D537" s="1491"/>
      <c r="E537" s="1491"/>
      <c r="F537" s="1491"/>
      <c r="G537" s="1491"/>
      <c r="H537" s="1491"/>
      <c r="I537" s="1491"/>
      <c r="J537" s="1491"/>
      <c r="K537" s="1491"/>
      <c r="L537" s="1491"/>
      <c r="M537" s="1491"/>
      <c r="N537" s="1491"/>
      <c r="O537" s="1491"/>
      <c r="P537" s="1491"/>
      <c r="Q537" s="1491"/>
      <c r="R537" s="1491"/>
      <c r="S537" s="1491"/>
      <c r="T537" s="1491"/>
      <c r="U537" s="1491"/>
      <c r="V537" s="1491"/>
    </row>
    <row r="538" spans="1:22" ht="15.75" customHeight="1">
      <c r="A538" s="1491"/>
      <c r="B538" s="1491"/>
      <c r="C538" s="1491"/>
      <c r="D538" s="1491"/>
      <c r="E538" s="1491"/>
      <c r="F538" s="1491"/>
      <c r="G538" s="1491"/>
      <c r="H538" s="1491"/>
      <c r="I538" s="1491"/>
      <c r="J538" s="1491"/>
      <c r="K538" s="1491"/>
      <c r="L538" s="1491"/>
      <c r="M538" s="1491"/>
      <c r="N538" s="1491"/>
      <c r="O538" s="1491"/>
      <c r="P538" s="1491"/>
      <c r="Q538" s="1491"/>
      <c r="R538" s="1491"/>
      <c r="S538" s="1491"/>
      <c r="T538" s="1491"/>
      <c r="U538" s="1491"/>
      <c r="V538" s="1491"/>
    </row>
    <row r="539" spans="1:22" ht="15.75" customHeight="1">
      <c r="A539" s="1491"/>
      <c r="B539" s="1491"/>
      <c r="C539" s="1491"/>
      <c r="D539" s="1491"/>
      <c r="E539" s="1491"/>
      <c r="F539" s="1491"/>
      <c r="G539" s="1491"/>
      <c r="H539" s="1491"/>
      <c r="I539" s="1491"/>
      <c r="J539" s="1491"/>
      <c r="K539" s="1491"/>
      <c r="L539" s="1491"/>
      <c r="M539" s="1491"/>
      <c r="N539" s="1491"/>
      <c r="O539" s="1491"/>
      <c r="P539" s="1491"/>
      <c r="Q539" s="1491"/>
      <c r="R539" s="1491"/>
      <c r="S539" s="1491"/>
      <c r="T539" s="1491"/>
      <c r="U539" s="1491"/>
      <c r="V539" s="1491"/>
    </row>
    <row r="540" spans="1:22" ht="15.75" customHeight="1">
      <c r="A540" s="1491"/>
      <c r="B540" s="1491"/>
      <c r="C540" s="1491"/>
      <c r="D540" s="1491"/>
      <c r="E540" s="1491"/>
      <c r="F540" s="1491"/>
      <c r="G540" s="1491"/>
      <c r="H540" s="1491"/>
      <c r="I540" s="1491"/>
      <c r="J540" s="1491"/>
      <c r="K540" s="1491"/>
      <c r="L540" s="1491"/>
      <c r="M540" s="1491"/>
      <c r="N540" s="1491"/>
      <c r="O540" s="1491"/>
      <c r="P540" s="1491"/>
      <c r="Q540" s="1491"/>
      <c r="R540" s="1491"/>
      <c r="S540" s="1491"/>
      <c r="T540" s="1491"/>
      <c r="U540" s="1491"/>
      <c r="V540" s="1491"/>
    </row>
    <row r="541" spans="1:22" ht="15.75" customHeight="1">
      <c r="A541" s="1491"/>
      <c r="B541" s="1491"/>
      <c r="C541" s="1491"/>
      <c r="D541" s="1491"/>
      <c r="E541" s="1491"/>
      <c r="F541" s="1491"/>
      <c r="G541" s="1491"/>
      <c r="H541" s="1491"/>
      <c r="I541" s="1491"/>
      <c r="J541" s="1491"/>
      <c r="K541" s="1491"/>
      <c r="L541" s="1491"/>
      <c r="M541" s="1491"/>
      <c r="N541" s="1491"/>
      <c r="O541" s="1491"/>
      <c r="P541" s="1491"/>
      <c r="Q541" s="1491"/>
      <c r="R541" s="1491"/>
      <c r="S541" s="1491"/>
      <c r="T541" s="1491"/>
      <c r="U541" s="1491"/>
      <c r="V541" s="1491"/>
    </row>
    <row r="542" spans="1:22" ht="15.75" customHeight="1">
      <c r="A542" s="1491"/>
      <c r="B542" s="1491"/>
      <c r="C542" s="1491"/>
      <c r="D542" s="1491"/>
      <c r="E542" s="1491"/>
      <c r="F542" s="1491"/>
      <c r="G542" s="1491"/>
      <c r="H542" s="1491"/>
      <c r="I542" s="1491"/>
      <c r="J542" s="1491"/>
      <c r="K542" s="1491"/>
      <c r="L542" s="1491"/>
      <c r="M542" s="1491"/>
      <c r="N542" s="1491"/>
      <c r="O542" s="1491"/>
      <c r="P542" s="1491"/>
      <c r="Q542" s="1491"/>
      <c r="R542" s="1491"/>
      <c r="S542" s="1491"/>
      <c r="T542" s="1491"/>
      <c r="U542" s="1491"/>
      <c r="V542" s="1491"/>
    </row>
    <row r="543" spans="1:22" ht="15.75" customHeight="1">
      <c r="A543" s="1491"/>
      <c r="B543" s="1491"/>
      <c r="C543" s="1491"/>
      <c r="D543" s="1491"/>
      <c r="E543" s="1491"/>
      <c r="F543" s="1491"/>
      <c r="G543" s="1491"/>
      <c r="H543" s="1491"/>
      <c r="I543" s="1491"/>
      <c r="J543" s="1491"/>
      <c r="K543" s="1491"/>
      <c r="L543" s="1491"/>
      <c r="M543" s="1491"/>
      <c r="N543" s="1491"/>
      <c r="O543" s="1491"/>
      <c r="P543" s="1491"/>
      <c r="Q543" s="1491"/>
      <c r="R543" s="1491"/>
      <c r="S543" s="1491"/>
      <c r="T543" s="1491"/>
      <c r="U543" s="1491"/>
      <c r="V543" s="1491"/>
    </row>
    <row r="544" spans="1:22" ht="15.75" customHeight="1">
      <c r="A544" s="1491"/>
      <c r="B544" s="1491"/>
      <c r="C544" s="1491"/>
      <c r="D544" s="1491"/>
      <c r="E544" s="1491"/>
      <c r="F544" s="1491"/>
      <c r="G544" s="1491"/>
      <c r="H544" s="1491"/>
      <c r="I544" s="1491"/>
      <c r="J544" s="1491"/>
      <c r="K544" s="1491"/>
      <c r="L544" s="1491"/>
      <c r="M544" s="1491"/>
      <c r="N544" s="1491"/>
      <c r="O544" s="1491"/>
      <c r="P544" s="1491"/>
      <c r="Q544" s="1491"/>
      <c r="R544" s="1491"/>
      <c r="S544" s="1491"/>
      <c r="T544" s="1491"/>
      <c r="U544" s="1491"/>
      <c r="V544" s="1491"/>
    </row>
    <row r="545" spans="1:22" ht="15.75" customHeight="1">
      <c r="A545" s="1491"/>
      <c r="B545" s="1491"/>
      <c r="C545" s="1491"/>
      <c r="D545" s="1491"/>
      <c r="E545" s="1491"/>
      <c r="F545" s="1491"/>
      <c r="G545" s="1491"/>
      <c r="H545" s="1491"/>
      <c r="I545" s="1491"/>
      <c r="J545" s="1491"/>
      <c r="K545" s="1491"/>
      <c r="L545" s="1491"/>
      <c r="M545" s="1491"/>
      <c r="N545" s="1491"/>
      <c r="O545" s="1491"/>
      <c r="P545" s="1491"/>
      <c r="Q545" s="1491"/>
      <c r="R545" s="1491"/>
      <c r="S545" s="1491"/>
      <c r="T545" s="1491"/>
      <c r="U545" s="1491"/>
      <c r="V545" s="1491"/>
    </row>
    <row r="546" spans="1:22" ht="15.75" customHeight="1">
      <c r="A546" s="1491"/>
      <c r="B546" s="1491"/>
      <c r="C546" s="1491"/>
      <c r="D546" s="1491"/>
      <c r="E546" s="1491"/>
      <c r="F546" s="1491"/>
      <c r="G546" s="1491"/>
      <c r="H546" s="1491"/>
      <c r="I546" s="1491"/>
      <c r="J546" s="1491"/>
      <c r="K546" s="1491"/>
      <c r="L546" s="1491"/>
      <c r="M546" s="1491"/>
      <c r="N546" s="1491"/>
      <c r="O546" s="1491"/>
      <c r="P546" s="1491"/>
      <c r="Q546" s="1491"/>
      <c r="R546" s="1491"/>
      <c r="S546" s="1491"/>
      <c r="T546" s="1491"/>
      <c r="U546" s="1491"/>
      <c r="V546" s="1491"/>
    </row>
    <row r="547" spans="1:22" ht="15.75" customHeight="1">
      <c r="A547" s="1491"/>
      <c r="B547" s="1491"/>
      <c r="C547" s="1491"/>
      <c r="D547" s="1491"/>
      <c r="E547" s="1491"/>
      <c r="F547" s="1491"/>
      <c r="G547" s="1491"/>
      <c r="H547" s="1491"/>
      <c r="I547" s="1491"/>
      <c r="J547" s="1491"/>
      <c r="K547" s="1491"/>
      <c r="L547" s="1491"/>
      <c r="M547" s="1491"/>
      <c r="N547" s="1491"/>
      <c r="O547" s="1491"/>
      <c r="P547" s="1491"/>
      <c r="Q547" s="1491"/>
      <c r="R547" s="1491"/>
      <c r="S547" s="1491"/>
      <c r="T547" s="1491"/>
      <c r="U547" s="1491"/>
      <c r="V547" s="1491"/>
    </row>
    <row r="548" spans="1:22" ht="15.75" customHeight="1">
      <c r="A548" s="1491"/>
      <c r="B548" s="1491"/>
      <c r="C548" s="1491"/>
      <c r="D548" s="1491"/>
      <c r="E548" s="1491"/>
      <c r="F548" s="1491"/>
      <c r="G548" s="1491"/>
      <c r="H548" s="1491"/>
      <c r="I548" s="1491"/>
      <c r="J548" s="1491"/>
      <c r="K548" s="1491"/>
      <c r="L548" s="1491"/>
      <c r="M548" s="1491"/>
      <c r="N548" s="1491"/>
      <c r="O548" s="1491"/>
      <c r="P548" s="1491"/>
      <c r="Q548" s="1491"/>
      <c r="R548" s="1491"/>
      <c r="S548" s="1491"/>
      <c r="T548" s="1491"/>
      <c r="U548" s="1491"/>
      <c r="V548" s="1491"/>
    </row>
    <row r="549" spans="1:22" ht="15.75" customHeight="1">
      <c r="A549" s="1491"/>
      <c r="B549" s="1491"/>
      <c r="C549" s="1491"/>
      <c r="D549" s="1491"/>
      <c r="E549" s="1491"/>
      <c r="F549" s="1491"/>
      <c r="G549" s="1491"/>
      <c r="H549" s="1491"/>
      <c r="I549" s="1491"/>
      <c r="J549" s="1491"/>
      <c r="K549" s="1491"/>
      <c r="L549" s="1491"/>
      <c r="M549" s="1491"/>
      <c r="N549" s="1491"/>
      <c r="O549" s="1491"/>
      <c r="P549" s="1491"/>
      <c r="Q549" s="1491"/>
      <c r="R549" s="1491"/>
      <c r="S549" s="1491"/>
      <c r="T549" s="1491"/>
      <c r="U549" s="1491"/>
      <c r="V549" s="1491"/>
    </row>
    <row r="550" spans="1:22" ht="15.75" customHeight="1">
      <c r="A550" s="1491"/>
      <c r="B550" s="1491"/>
      <c r="C550" s="1491"/>
      <c r="D550" s="1491"/>
      <c r="E550" s="1491"/>
      <c r="F550" s="1491"/>
      <c r="G550" s="1491"/>
      <c r="H550" s="1491"/>
      <c r="I550" s="1491"/>
      <c r="J550" s="1491"/>
      <c r="K550" s="1491"/>
      <c r="L550" s="1491"/>
      <c r="M550" s="1491"/>
      <c r="N550" s="1491"/>
      <c r="O550" s="1491"/>
      <c r="P550" s="1491"/>
      <c r="Q550" s="1491"/>
      <c r="R550" s="1491"/>
      <c r="S550" s="1491"/>
      <c r="T550" s="1491"/>
      <c r="U550" s="1491"/>
      <c r="V550" s="1491"/>
    </row>
    <row r="551" spans="1:22" ht="15.75" customHeight="1">
      <c r="A551" s="1491"/>
      <c r="B551" s="1491"/>
      <c r="C551" s="1491"/>
      <c r="D551" s="1491"/>
      <c r="E551" s="1491"/>
      <c r="F551" s="1491"/>
      <c r="G551" s="1491"/>
      <c r="H551" s="1491"/>
      <c r="I551" s="1491"/>
      <c r="J551" s="1491"/>
      <c r="K551" s="1491"/>
      <c r="L551" s="1491"/>
      <c r="M551" s="1491"/>
      <c r="N551" s="1491"/>
      <c r="O551" s="1491"/>
      <c r="P551" s="1491"/>
      <c r="Q551" s="1491"/>
      <c r="R551" s="1491"/>
      <c r="S551" s="1491"/>
      <c r="T551" s="1491"/>
      <c r="U551" s="1491"/>
      <c r="V551" s="1491"/>
    </row>
    <row r="552" spans="1:22" ht="15.75" customHeight="1">
      <c r="A552" s="1491"/>
      <c r="B552" s="1491"/>
      <c r="C552" s="1491"/>
      <c r="D552" s="1491"/>
      <c r="E552" s="1491"/>
      <c r="F552" s="1491"/>
      <c r="G552" s="1491"/>
      <c r="H552" s="1491"/>
      <c r="I552" s="1491"/>
      <c r="J552" s="1491"/>
      <c r="K552" s="1491"/>
      <c r="L552" s="1491"/>
      <c r="M552" s="1491"/>
      <c r="N552" s="1491"/>
      <c r="O552" s="1491"/>
      <c r="P552" s="1491"/>
      <c r="Q552" s="1491"/>
      <c r="R552" s="1491"/>
      <c r="S552" s="1491"/>
      <c r="T552" s="1491"/>
      <c r="U552" s="1491"/>
      <c r="V552" s="1491"/>
    </row>
    <row r="553" spans="1:22" ht="15.75" customHeight="1">
      <c r="A553" s="1491"/>
      <c r="B553" s="1491"/>
      <c r="C553" s="1491"/>
      <c r="D553" s="1491"/>
      <c r="E553" s="1491"/>
      <c r="F553" s="1491"/>
      <c r="G553" s="1491"/>
      <c r="H553" s="1491"/>
      <c r="I553" s="1491"/>
      <c r="J553" s="1491"/>
      <c r="K553" s="1491"/>
      <c r="L553" s="1491"/>
      <c r="M553" s="1491"/>
      <c r="N553" s="1491"/>
      <c r="O553" s="1491"/>
      <c r="P553" s="1491"/>
      <c r="Q553" s="1491"/>
      <c r="R553" s="1491"/>
      <c r="S553" s="1491"/>
      <c r="T553" s="1491"/>
      <c r="U553" s="1491"/>
      <c r="V553" s="1491"/>
    </row>
    <row r="554" spans="1:22" ht="15.75" customHeight="1">
      <c r="A554" s="1491"/>
      <c r="B554" s="1491"/>
      <c r="C554" s="1491"/>
      <c r="D554" s="1491"/>
      <c r="E554" s="1491"/>
      <c r="F554" s="1491"/>
      <c r="G554" s="1491"/>
      <c r="H554" s="1491"/>
      <c r="I554" s="1491"/>
      <c r="J554" s="1491"/>
      <c r="K554" s="1491"/>
      <c r="L554" s="1491"/>
      <c r="M554" s="1491"/>
      <c r="N554" s="1491"/>
      <c r="O554" s="1491"/>
      <c r="P554" s="1491"/>
      <c r="Q554" s="1491"/>
      <c r="R554" s="1491"/>
      <c r="S554" s="1491"/>
      <c r="T554" s="1491"/>
      <c r="U554" s="1491"/>
      <c r="V554" s="1491"/>
    </row>
    <row r="555" spans="1:22" ht="15.75" customHeight="1">
      <c r="A555" s="1491"/>
      <c r="B555" s="1491"/>
      <c r="C555" s="1491"/>
      <c r="D555" s="1491"/>
      <c r="E555" s="1491"/>
      <c r="F555" s="1491"/>
      <c r="G555" s="1491"/>
      <c r="H555" s="1491"/>
      <c r="I555" s="1491"/>
      <c r="J555" s="1491"/>
      <c r="K555" s="1491"/>
      <c r="L555" s="1491"/>
      <c r="M555" s="1491"/>
      <c r="N555" s="1491"/>
      <c r="O555" s="1491"/>
      <c r="P555" s="1491"/>
      <c r="Q555" s="1491"/>
      <c r="R555" s="1491"/>
      <c r="S555" s="1491"/>
      <c r="T555" s="1491"/>
      <c r="U555" s="1491"/>
      <c r="V555" s="1491"/>
    </row>
    <row r="556" spans="1:22" ht="15.75" customHeight="1">
      <c r="A556" s="1491"/>
      <c r="B556" s="1491"/>
      <c r="C556" s="1491"/>
      <c r="D556" s="1491"/>
      <c r="E556" s="1491"/>
      <c r="F556" s="1491"/>
      <c r="G556" s="1491"/>
      <c r="H556" s="1491"/>
      <c r="I556" s="1491"/>
      <c r="J556" s="1491"/>
      <c r="K556" s="1491"/>
      <c r="L556" s="1491"/>
      <c r="M556" s="1491"/>
      <c r="N556" s="1491"/>
      <c r="O556" s="1491"/>
      <c r="P556" s="1491"/>
      <c r="Q556" s="1491"/>
      <c r="R556" s="1491"/>
      <c r="S556" s="1491"/>
      <c r="T556" s="1491"/>
      <c r="U556" s="1491"/>
      <c r="V556" s="1491"/>
    </row>
    <row r="557" spans="1:22" ht="15.75" customHeight="1">
      <c r="A557" s="1491"/>
      <c r="B557" s="1491"/>
      <c r="C557" s="1491"/>
      <c r="D557" s="1491"/>
      <c r="E557" s="1491"/>
      <c r="F557" s="1491"/>
      <c r="G557" s="1491"/>
      <c r="H557" s="1491"/>
      <c r="I557" s="1491"/>
      <c r="J557" s="1491"/>
      <c r="K557" s="1491"/>
      <c r="L557" s="1491"/>
      <c r="M557" s="1491"/>
      <c r="N557" s="1491"/>
      <c r="O557" s="1491"/>
      <c r="P557" s="1491"/>
      <c r="Q557" s="1491"/>
      <c r="R557" s="1491"/>
      <c r="S557" s="1491"/>
      <c r="T557" s="1491"/>
      <c r="U557" s="1491"/>
      <c r="V557" s="1491"/>
    </row>
    <row r="558" spans="1:22" ht="15.75" customHeight="1">
      <c r="A558" s="1491"/>
      <c r="B558" s="1491"/>
      <c r="C558" s="1491"/>
      <c r="D558" s="1491"/>
      <c r="E558" s="1491"/>
      <c r="F558" s="1491"/>
      <c r="G558" s="1491"/>
      <c r="H558" s="1491"/>
      <c r="I558" s="1491"/>
      <c r="J558" s="1491"/>
      <c r="K558" s="1491"/>
      <c r="L558" s="1491"/>
      <c r="M558" s="1491"/>
      <c r="N558" s="1491"/>
      <c r="O558" s="1491"/>
      <c r="P558" s="1491"/>
      <c r="Q558" s="1491"/>
      <c r="R558" s="1491"/>
      <c r="S558" s="1491"/>
      <c r="T558" s="1491"/>
      <c r="U558" s="1491"/>
      <c r="V558" s="1491"/>
    </row>
    <row r="559" spans="1:22" ht="15.75" customHeight="1">
      <c r="A559" s="1491"/>
      <c r="B559" s="1491"/>
      <c r="C559" s="1491"/>
      <c r="D559" s="1491"/>
      <c r="E559" s="1491"/>
      <c r="F559" s="1491"/>
      <c r="G559" s="1491"/>
      <c r="H559" s="1491"/>
      <c r="I559" s="1491"/>
      <c r="J559" s="1491"/>
      <c r="K559" s="1491"/>
      <c r="L559" s="1491"/>
      <c r="M559" s="1491"/>
      <c r="N559" s="1491"/>
      <c r="O559" s="1491"/>
      <c r="P559" s="1491"/>
      <c r="Q559" s="1491"/>
      <c r="R559" s="1491"/>
      <c r="S559" s="1491"/>
      <c r="T559" s="1491"/>
      <c r="U559" s="1491"/>
      <c r="V559" s="1491"/>
    </row>
    <row r="560" spans="1:22" ht="15.75" customHeight="1">
      <c r="A560" s="1491"/>
      <c r="B560" s="1491"/>
      <c r="C560" s="1491"/>
      <c r="D560" s="1491"/>
      <c r="E560" s="1491"/>
      <c r="F560" s="1491"/>
      <c r="G560" s="1491"/>
      <c r="H560" s="1491"/>
      <c r="I560" s="1491"/>
      <c r="J560" s="1491"/>
      <c r="K560" s="1491"/>
      <c r="L560" s="1491"/>
      <c r="M560" s="1491"/>
      <c r="N560" s="1491"/>
      <c r="O560" s="1491"/>
      <c r="P560" s="1491"/>
      <c r="Q560" s="1491"/>
      <c r="R560" s="1491"/>
      <c r="S560" s="1491"/>
      <c r="T560" s="1491"/>
      <c r="U560" s="1491"/>
      <c r="V560" s="1491"/>
    </row>
    <row r="561" spans="1:22" ht="15.75" customHeight="1">
      <c r="A561" s="1491"/>
      <c r="B561" s="1491"/>
      <c r="C561" s="1491"/>
      <c r="D561" s="1491"/>
      <c r="E561" s="1491"/>
      <c r="F561" s="1491"/>
      <c r="G561" s="1491"/>
      <c r="H561" s="1491"/>
      <c r="I561" s="1491"/>
      <c r="J561" s="1491"/>
      <c r="K561" s="1491"/>
      <c r="L561" s="1491"/>
      <c r="M561" s="1491"/>
      <c r="N561" s="1491"/>
      <c r="O561" s="1491"/>
      <c r="P561" s="1491"/>
      <c r="Q561" s="1491"/>
      <c r="R561" s="1491"/>
      <c r="S561" s="1491"/>
      <c r="T561" s="1491"/>
      <c r="U561" s="1491"/>
      <c r="V561" s="1491"/>
    </row>
    <row r="562" spans="1:22" ht="15.75" customHeight="1">
      <c r="A562" s="1491"/>
      <c r="B562" s="1491"/>
      <c r="C562" s="1491"/>
      <c r="D562" s="1491"/>
      <c r="E562" s="1491"/>
      <c r="F562" s="1491"/>
      <c r="G562" s="1491"/>
      <c r="H562" s="1491"/>
      <c r="I562" s="1491"/>
      <c r="J562" s="1491"/>
      <c r="K562" s="1491"/>
      <c r="L562" s="1491"/>
      <c r="M562" s="1491"/>
      <c r="N562" s="1491"/>
      <c r="O562" s="1491"/>
      <c r="P562" s="1491"/>
      <c r="Q562" s="1491"/>
      <c r="R562" s="1491"/>
      <c r="S562" s="1491"/>
      <c r="T562" s="1491"/>
      <c r="U562" s="1491"/>
      <c r="V562" s="1491"/>
    </row>
    <row r="563" spans="1:22" ht="15.75" customHeight="1">
      <c r="A563" s="1491"/>
      <c r="B563" s="1491"/>
      <c r="C563" s="1491"/>
      <c r="D563" s="1491"/>
      <c r="E563" s="1491"/>
      <c r="F563" s="1491"/>
      <c r="G563" s="1491"/>
      <c r="H563" s="1491"/>
      <c r="I563" s="1491"/>
      <c r="J563" s="1491"/>
      <c r="K563" s="1491"/>
      <c r="L563" s="1491"/>
      <c r="M563" s="1491"/>
      <c r="N563" s="1491"/>
      <c r="O563" s="1491"/>
      <c r="P563" s="1491"/>
      <c r="Q563" s="1491"/>
      <c r="R563" s="1491"/>
      <c r="S563" s="1491"/>
      <c r="T563" s="1491"/>
      <c r="U563" s="1491"/>
      <c r="V563" s="1491"/>
    </row>
    <row r="564" spans="1:22" ht="15.75" customHeight="1">
      <c r="A564" s="1491"/>
      <c r="B564" s="1491"/>
      <c r="C564" s="1491"/>
      <c r="D564" s="1491"/>
      <c r="E564" s="1491"/>
      <c r="F564" s="1491"/>
      <c r="G564" s="1491"/>
      <c r="H564" s="1491"/>
      <c r="I564" s="1491"/>
      <c r="J564" s="1491"/>
      <c r="K564" s="1491"/>
      <c r="L564" s="1491"/>
      <c r="M564" s="1491"/>
      <c r="N564" s="1491"/>
      <c r="O564" s="1491"/>
      <c r="P564" s="1491"/>
      <c r="Q564" s="1491"/>
      <c r="R564" s="1491"/>
      <c r="S564" s="1491"/>
      <c r="T564" s="1491"/>
      <c r="U564" s="1491"/>
      <c r="V564" s="1491"/>
    </row>
    <row r="565" spans="1:22" ht="15.75" customHeight="1">
      <c r="A565" s="1491"/>
      <c r="B565" s="1491"/>
      <c r="C565" s="1491"/>
      <c r="D565" s="1491"/>
      <c r="E565" s="1491"/>
      <c r="F565" s="1491"/>
      <c r="G565" s="1491"/>
      <c r="H565" s="1491"/>
      <c r="I565" s="1491"/>
      <c r="J565" s="1491"/>
      <c r="K565" s="1491"/>
      <c r="L565" s="1491"/>
      <c r="M565" s="1491"/>
      <c r="N565" s="1491"/>
      <c r="O565" s="1491"/>
      <c r="P565" s="1491"/>
      <c r="Q565" s="1491"/>
      <c r="R565" s="1491"/>
      <c r="S565" s="1491"/>
      <c r="T565" s="1491"/>
      <c r="U565" s="1491"/>
      <c r="V565" s="1491"/>
    </row>
    <row r="566" spans="1:22" ht="15.75" customHeight="1">
      <c r="A566" s="1491"/>
      <c r="B566" s="1491"/>
      <c r="C566" s="1491"/>
      <c r="D566" s="1491"/>
      <c r="E566" s="1491"/>
      <c r="F566" s="1491"/>
      <c r="G566" s="1491"/>
      <c r="H566" s="1491"/>
      <c r="I566" s="1491"/>
      <c r="J566" s="1491"/>
      <c r="K566" s="1491"/>
      <c r="L566" s="1491"/>
      <c r="M566" s="1491"/>
      <c r="N566" s="1491"/>
      <c r="O566" s="1491"/>
      <c r="P566" s="1491"/>
      <c r="Q566" s="1491"/>
      <c r="R566" s="1491"/>
      <c r="S566" s="1491"/>
      <c r="T566" s="1491"/>
      <c r="U566" s="1491"/>
      <c r="V566" s="1491"/>
    </row>
    <row r="567" spans="1:22" ht="15.75" customHeight="1">
      <c r="A567" s="1491"/>
      <c r="B567" s="1491"/>
      <c r="C567" s="1491"/>
      <c r="D567" s="1491"/>
      <c r="E567" s="1491"/>
      <c r="F567" s="1491"/>
      <c r="G567" s="1491"/>
      <c r="H567" s="1491"/>
      <c r="I567" s="1491"/>
      <c r="J567" s="1491"/>
      <c r="K567" s="1491"/>
      <c r="L567" s="1491"/>
      <c r="M567" s="1491"/>
      <c r="N567" s="1491"/>
      <c r="O567" s="1491"/>
      <c r="P567" s="1491"/>
      <c r="Q567" s="1491"/>
      <c r="R567" s="1491"/>
      <c r="S567" s="1491"/>
      <c r="T567" s="1491"/>
      <c r="U567" s="1491"/>
      <c r="V567" s="1491"/>
    </row>
    <row r="568" spans="1:22" ht="15.75" customHeight="1">
      <c r="A568" s="1491"/>
      <c r="B568" s="1491"/>
      <c r="C568" s="1491"/>
      <c r="D568" s="1491"/>
      <c r="E568" s="1491"/>
      <c r="F568" s="1491"/>
      <c r="G568" s="1491"/>
      <c r="H568" s="1491"/>
      <c r="I568" s="1491"/>
      <c r="J568" s="1491"/>
      <c r="K568" s="1491"/>
      <c r="L568" s="1491"/>
      <c r="M568" s="1491"/>
      <c r="N568" s="1491"/>
      <c r="O568" s="1491"/>
      <c r="P568" s="1491"/>
      <c r="Q568" s="1491"/>
      <c r="R568" s="1491"/>
      <c r="S568" s="1491"/>
      <c r="T568" s="1491"/>
      <c r="U568" s="1491"/>
      <c r="V568" s="1491"/>
    </row>
    <row r="569" spans="1:22" ht="15.75" customHeight="1">
      <c r="A569" s="1491"/>
      <c r="B569" s="1491"/>
      <c r="C569" s="1491"/>
      <c r="D569" s="1491"/>
      <c r="E569" s="1491"/>
      <c r="F569" s="1491"/>
      <c r="G569" s="1491"/>
      <c r="H569" s="1491"/>
      <c r="I569" s="1491"/>
      <c r="J569" s="1491"/>
      <c r="K569" s="1491"/>
      <c r="L569" s="1491"/>
      <c r="M569" s="1491"/>
      <c r="N569" s="1491"/>
      <c r="O569" s="1491"/>
      <c r="P569" s="1491"/>
      <c r="Q569" s="1491"/>
      <c r="R569" s="1491"/>
      <c r="S569" s="1491"/>
      <c r="T569" s="1491"/>
      <c r="U569" s="1491"/>
      <c r="V569" s="1491"/>
    </row>
    <row r="570" spans="1:22" ht="15.75" customHeight="1">
      <c r="A570" s="1491"/>
      <c r="B570" s="1491"/>
      <c r="C570" s="1491"/>
      <c r="D570" s="1491"/>
      <c r="E570" s="1491"/>
      <c r="F570" s="1491"/>
      <c r="G570" s="1491"/>
      <c r="H570" s="1491"/>
      <c r="I570" s="1491"/>
      <c r="J570" s="1491"/>
      <c r="K570" s="1491"/>
      <c r="L570" s="1491"/>
      <c r="M570" s="1491"/>
      <c r="N570" s="1491"/>
      <c r="O570" s="1491"/>
      <c r="P570" s="1491"/>
      <c r="Q570" s="1491"/>
      <c r="R570" s="1491"/>
      <c r="S570" s="1491"/>
      <c r="T570" s="1491"/>
      <c r="U570" s="1491"/>
      <c r="V570" s="1491"/>
    </row>
    <row r="571" spans="1:22" ht="15.75" customHeight="1">
      <c r="A571" s="1491"/>
      <c r="B571" s="1491"/>
      <c r="C571" s="1491"/>
      <c r="D571" s="1491"/>
      <c r="E571" s="1491"/>
      <c r="F571" s="1491"/>
      <c r="G571" s="1491"/>
      <c r="H571" s="1491"/>
      <c r="I571" s="1491"/>
      <c r="J571" s="1491"/>
      <c r="K571" s="1491"/>
      <c r="L571" s="1491"/>
      <c r="M571" s="1491"/>
      <c r="N571" s="1491"/>
      <c r="O571" s="1491"/>
      <c r="P571" s="1491"/>
      <c r="Q571" s="1491"/>
      <c r="R571" s="1491"/>
      <c r="S571" s="1491"/>
      <c r="T571" s="1491"/>
      <c r="U571" s="1491"/>
      <c r="V571" s="1491"/>
    </row>
    <row r="572" spans="1:22" ht="15.75" customHeight="1">
      <c r="A572" s="1491"/>
      <c r="B572" s="1491"/>
      <c r="C572" s="1491"/>
      <c r="D572" s="1491"/>
      <c r="E572" s="1491"/>
      <c r="F572" s="1491"/>
      <c r="G572" s="1491"/>
      <c r="H572" s="1491"/>
      <c r="I572" s="1491"/>
      <c r="J572" s="1491"/>
      <c r="K572" s="1491"/>
      <c r="L572" s="1491"/>
      <c r="M572" s="1491"/>
      <c r="N572" s="1491"/>
      <c r="O572" s="1491"/>
      <c r="P572" s="1491"/>
      <c r="Q572" s="1491"/>
      <c r="R572" s="1491"/>
      <c r="S572" s="1491"/>
      <c r="T572" s="1491"/>
      <c r="U572" s="1491"/>
      <c r="V572" s="1491"/>
    </row>
    <row r="573" spans="1:22" ht="15.75" customHeight="1">
      <c r="A573" s="1491"/>
      <c r="B573" s="1491"/>
      <c r="C573" s="1491"/>
      <c r="D573" s="1491"/>
      <c r="E573" s="1491"/>
      <c r="F573" s="1491"/>
      <c r="G573" s="1491"/>
      <c r="H573" s="1491"/>
      <c r="I573" s="1491"/>
      <c r="J573" s="1491"/>
      <c r="K573" s="1491"/>
      <c r="L573" s="1491"/>
      <c r="M573" s="1491"/>
      <c r="N573" s="1491"/>
      <c r="O573" s="1491"/>
      <c r="P573" s="1491"/>
      <c r="Q573" s="1491"/>
      <c r="R573" s="1491"/>
      <c r="S573" s="1491"/>
      <c r="T573" s="1491"/>
      <c r="U573" s="1491"/>
      <c r="V573" s="1491"/>
    </row>
    <row r="574" spans="1:22" ht="15.75" customHeight="1">
      <c r="A574" s="1491"/>
      <c r="B574" s="1491"/>
      <c r="C574" s="1491"/>
      <c r="D574" s="1491"/>
      <c r="E574" s="1491"/>
      <c r="F574" s="1491"/>
      <c r="G574" s="1491"/>
      <c r="H574" s="1491"/>
      <c r="I574" s="1491"/>
      <c r="J574" s="1491"/>
      <c r="K574" s="1491"/>
      <c r="L574" s="1491"/>
      <c r="M574" s="1491"/>
      <c r="N574" s="1491"/>
      <c r="O574" s="1491"/>
      <c r="P574" s="1491"/>
      <c r="Q574" s="1491"/>
      <c r="R574" s="1491"/>
      <c r="S574" s="1491"/>
      <c r="T574" s="1491"/>
      <c r="U574" s="1491"/>
      <c r="V574" s="1491"/>
    </row>
    <row r="575" spans="1:22" ht="15.75" customHeight="1">
      <c r="A575" s="1491"/>
      <c r="B575" s="1491"/>
      <c r="C575" s="1491"/>
      <c r="D575" s="1491"/>
      <c r="E575" s="1491"/>
      <c r="F575" s="1491"/>
      <c r="G575" s="1491"/>
      <c r="H575" s="1491"/>
      <c r="I575" s="1491"/>
      <c r="J575" s="1491"/>
      <c r="K575" s="1491"/>
      <c r="L575" s="1491"/>
      <c r="M575" s="1491"/>
      <c r="N575" s="1491"/>
      <c r="O575" s="1491"/>
      <c r="P575" s="1491"/>
      <c r="Q575" s="1491"/>
      <c r="R575" s="1491"/>
      <c r="S575" s="1491"/>
      <c r="T575" s="1491"/>
      <c r="U575" s="1491"/>
      <c r="V575" s="1491"/>
    </row>
    <row r="576" spans="1:22" ht="15.75" customHeight="1">
      <c r="A576" s="1491"/>
      <c r="B576" s="1491"/>
      <c r="C576" s="1491"/>
      <c r="D576" s="1491"/>
      <c r="E576" s="1491"/>
      <c r="F576" s="1491"/>
      <c r="G576" s="1491"/>
      <c r="H576" s="1491"/>
      <c r="I576" s="1491"/>
      <c r="J576" s="1491"/>
      <c r="K576" s="1491"/>
      <c r="L576" s="1491"/>
      <c r="M576" s="1491"/>
      <c r="N576" s="1491"/>
      <c r="O576" s="1491"/>
      <c r="P576" s="1491"/>
      <c r="Q576" s="1491"/>
      <c r="R576" s="1491"/>
      <c r="S576" s="1491"/>
      <c r="T576" s="1491"/>
      <c r="U576" s="1491"/>
      <c r="V576" s="1491"/>
    </row>
    <row r="577" spans="1:22" ht="15.75" customHeight="1">
      <c r="A577" s="1491"/>
      <c r="B577" s="1491"/>
      <c r="C577" s="1491"/>
      <c r="D577" s="1491"/>
      <c r="E577" s="1491"/>
      <c r="F577" s="1491"/>
      <c r="G577" s="1491"/>
      <c r="H577" s="1491"/>
      <c r="I577" s="1491"/>
      <c r="J577" s="1491"/>
      <c r="K577" s="1491"/>
      <c r="L577" s="1491"/>
      <c r="M577" s="1491"/>
      <c r="N577" s="1491"/>
      <c r="O577" s="1491"/>
      <c r="P577" s="1491"/>
      <c r="Q577" s="1491"/>
      <c r="R577" s="1491"/>
      <c r="S577" s="1491"/>
      <c r="T577" s="1491"/>
      <c r="U577" s="1491"/>
      <c r="V577" s="1491"/>
    </row>
    <row r="578" spans="1:22" ht="15.75" customHeight="1">
      <c r="A578" s="1491"/>
      <c r="B578" s="1491"/>
      <c r="C578" s="1491"/>
      <c r="D578" s="1491"/>
      <c r="E578" s="1491"/>
      <c r="F578" s="1491"/>
      <c r="G578" s="1491"/>
      <c r="H578" s="1491"/>
      <c r="I578" s="1491"/>
      <c r="J578" s="1491"/>
      <c r="K578" s="1491"/>
      <c r="L578" s="1491"/>
      <c r="M578" s="1491"/>
      <c r="N578" s="1491"/>
      <c r="O578" s="1491"/>
      <c r="P578" s="1491"/>
      <c r="Q578" s="1491"/>
      <c r="R578" s="1491"/>
      <c r="S578" s="1491"/>
      <c r="T578" s="1491"/>
      <c r="U578" s="1491"/>
      <c r="V578" s="1491"/>
    </row>
    <row r="579" spans="1:22" ht="15.75" customHeight="1">
      <c r="A579" s="1491"/>
      <c r="B579" s="1491"/>
      <c r="C579" s="1491"/>
      <c r="D579" s="1491"/>
      <c r="E579" s="1491"/>
      <c r="F579" s="1491"/>
      <c r="G579" s="1491"/>
      <c r="H579" s="1491"/>
      <c r="I579" s="1491"/>
      <c r="J579" s="1491"/>
      <c r="K579" s="1491"/>
      <c r="L579" s="1491"/>
      <c r="M579" s="1491"/>
      <c r="N579" s="1491"/>
      <c r="O579" s="1491"/>
      <c r="P579" s="1491"/>
      <c r="Q579" s="1491"/>
      <c r="R579" s="1491"/>
      <c r="S579" s="1491"/>
      <c r="T579" s="1491"/>
      <c r="U579" s="1491"/>
      <c r="V579" s="1491"/>
    </row>
    <row r="580" spans="1:22" ht="15.75" customHeight="1">
      <c r="A580" s="1491"/>
      <c r="B580" s="1491"/>
      <c r="C580" s="1491"/>
      <c r="D580" s="1491"/>
      <c r="E580" s="1491"/>
      <c r="F580" s="1491"/>
      <c r="G580" s="1491"/>
      <c r="H580" s="1491"/>
      <c r="I580" s="1491"/>
      <c r="J580" s="1491"/>
      <c r="K580" s="1491"/>
      <c r="L580" s="1491"/>
      <c r="M580" s="1491"/>
      <c r="N580" s="1491"/>
      <c r="O580" s="1491"/>
      <c r="P580" s="1491"/>
      <c r="Q580" s="1491"/>
      <c r="R580" s="1491"/>
      <c r="S580" s="1491"/>
      <c r="T580" s="1491"/>
      <c r="U580" s="1491"/>
      <c r="V580" s="1491"/>
    </row>
    <row r="581" spans="1:22" ht="15.75" customHeight="1">
      <c r="A581" s="1491"/>
      <c r="B581" s="1491"/>
      <c r="C581" s="1491"/>
      <c r="D581" s="1491"/>
      <c r="E581" s="1491"/>
      <c r="F581" s="1491"/>
      <c r="G581" s="1491"/>
      <c r="H581" s="1491"/>
      <c r="I581" s="1491"/>
      <c r="J581" s="1491"/>
      <c r="K581" s="1491"/>
      <c r="L581" s="1491"/>
      <c r="M581" s="1491"/>
      <c r="N581" s="1491"/>
      <c r="O581" s="1491"/>
      <c r="P581" s="1491"/>
      <c r="Q581" s="1491"/>
      <c r="R581" s="1491"/>
      <c r="S581" s="1491"/>
      <c r="T581" s="1491"/>
      <c r="U581" s="1491"/>
      <c r="V581" s="1491"/>
    </row>
    <row r="582" spans="1:22" ht="15.75" customHeight="1">
      <c r="A582" s="1491"/>
      <c r="B582" s="1491"/>
      <c r="C582" s="1491"/>
      <c r="D582" s="1491"/>
      <c r="E582" s="1491"/>
      <c r="F582" s="1491"/>
      <c r="G582" s="1491"/>
      <c r="H582" s="1491"/>
      <c r="I582" s="1491"/>
      <c r="J582" s="1491"/>
      <c r="K582" s="1491"/>
      <c r="L582" s="1491"/>
      <c r="M582" s="1491"/>
      <c r="N582" s="1491"/>
      <c r="O582" s="1491"/>
      <c r="P582" s="1491"/>
      <c r="Q582" s="1491"/>
      <c r="R582" s="1491"/>
      <c r="S582" s="1491"/>
      <c r="T582" s="1491"/>
      <c r="U582" s="1491"/>
      <c r="V582" s="1491"/>
    </row>
    <row r="583" spans="1:22" ht="15.75" customHeight="1">
      <c r="A583" s="1491"/>
      <c r="B583" s="1491"/>
      <c r="C583" s="1491"/>
      <c r="D583" s="1491"/>
      <c r="E583" s="1491"/>
      <c r="F583" s="1491"/>
      <c r="G583" s="1491"/>
      <c r="H583" s="1491"/>
      <c r="I583" s="1491"/>
      <c r="J583" s="1491"/>
      <c r="K583" s="1491"/>
      <c r="L583" s="1491"/>
      <c r="M583" s="1491"/>
      <c r="N583" s="1491"/>
      <c r="O583" s="1491"/>
      <c r="P583" s="1491"/>
      <c r="Q583" s="1491"/>
      <c r="R583" s="1491"/>
      <c r="S583" s="1491"/>
      <c r="T583" s="1491"/>
      <c r="U583" s="1491"/>
      <c r="V583" s="1491"/>
    </row>
    <row r="584" spans="1:22" ht="15.75" customHeight="1">
      <c r="A584" s="1491"/>
      <c r="B584" s="1491"/>
      <c r="C584" s="1491"/>
      <c r="D584" s="1491"/>
      <c r="E584" s="1491"/>
      <c r="F584" s="1491"/>
      <c r="G584" s="1491"/>
      <c r="H584" s="1491"/>
      <c r="I584" s="1491"/>
      <c r="J584" s="1491"/>
      <c r="K584" s="1491"/>
      <c r="L584" s="1491"/>
      <c r="M584" s="1491"/>
      <c r="N584" s="1491"/>
      <c r="O584" s="1491"/>
      <c r="P584" s="1491"/>
      <c r="Q584" s="1491"/>
      <c r="R584" s="1491"/>
      <c r="S584" s="1491"/>
      <c r="T584" s="1491"/>
      <c r="U584" s="1491"/>
      <c r="V584" s="1491"/>
    </row>
    <row r="585" spans="1:22" ht="15.75" customHeight="1">
      <c r="A585" s="1491"/>
      <c r="B585" s="1491"/>
      <c r="C585" s="1491"/>
      <c r="D585" s="1491"/>
      <c r="E585" s="1491"/>
      <c r="F585" s="1491"/>
      <c r="G585" s="1491"/>
      <c r="H585" s="1491"/>
      <c r="I585" s="1491"/>
      <c r="J585" s="1491"/>
      <c r="K585" s="1491"/>
      <c r="L585" s="1491"/>
      <c r="M585" s="1491"/>
      <c r="N585" s="1491"/>
      <c r="O585" s="1491"/>
      <c r="P585" s="1491"/>
      <c r="Q585" s="1491"/>
      <c r="R585" s="1491"/>
      <c r="S585" s="1491"/>
      <c r="T585" s="1491"/>
      <c r="U585" s="1491"/>
      <c r="V585" s="1491"/>
    </row>
    <row r="586" spans="1:22" ht="15.75" customHeight="1">
      <c r="A586" s="1491"/>
      <c r="B586" s="1491"/>
      <c r="C586" s="1491"/>
      <c r="D586" s="1491"/>
      <c r="E586" s="1491"/>
      <c r="F586" s="1491"/>
      <c r="G586" s="1491"/>
      <c r="H586" s="1491"/>
      <c r="I586" s="1491"/>
      <c r="J586" s="1491"/>
      <c r="K586" s="1491"/>
      <c r="L586" s="1491"/>
      <c r="M586" s="1491"/>
      <c r="N586" s="1491"/>
      <c r="O586" s="1491"/>
      <c r="P586" s="1491"/>
      <c r="Q586" s="1491"/>
      <c r="R586" s="1491"/>
      <c r="S586" s="1491"/>
      <c r="T586" s="1491"/>
      <c r="U586" s="1491"/>
      <c r="V586" s="1491"/>
    </row>
    <row r="587" spans="1:22" ht="15.75" customHeight="1">
      <c r="A587" s="1491"/>
      <c r="B587" s="1491"/>
      <c r="C587" s="1491"/>
      <c r="D587" s="1491"/>
      <c r="E587" s="1491"/>
      <c r="F587" s="1491"/>
      <c r="G587" s="1491"/>
      <c r="H587" s="1491"/>
      <c r="I587" s="1491"/>
      <c r="J587" s="1491"/>
      <c r="K587" s="1491"/>
      <c r="L587" s="1491"/>
      <c r="M587" s="1491"/>
      <c r="N587" s="1491"/>
      <c r="O587" s="1491"/>
      <c r="P587" s="1491"/>
      <c r="Q587" s="1491"/>
      <c r="R587" s="1491"/>
      <c r="S587" s="1491"/>
      <c r="T587" s="1491"/>
      <c r="U587" s="1491"/>
      <c r="V587" s="1491"/>
    </row>
    <row r="588" spans="1:22" ht="15.75" customHeight="1">
      <c r="A588" s="1491"/>
      <c r="B588" s="1491"/>
      <c r="C588" s="1491"/>
      <c r="D588" s="1491"/>
      <c r="E588" s="1491"/>
      <c r="F588" s="1491"/>
      <c r="G588" s="1491"/>
      <c r="H588" s="1491"/>
      <c r="I588" s="1491"/>
      <c r="J588" s="1491"/>
      <c r="K588" s="1491"/>
      <c r="L588" s="1491"/>
      <c r="M588" s="1491"/>
      <c r="N588" s="1491"/>
      <c r="O588" s="1491"/>
      <c r="P588" s="1491"/>
      <c r="Q588" s="1491"/>
      <c r="R588" s="1491"/>
      <c r="S588" s="1491"/>
      <c r="T588" s="1491"/>
      <c r="U588" s="1491"/>
      <c r="V588" s="1491"/>
    </row>
    <row r="589" spans="1:22" ht="15.75" customHeight="1">
      <c r="A589" s="1491"/>
      <c r="B589" s="1491"/>
      <c r="C589" s="1491"/>
      <c r="D589" s="1491"/>
      <c r="E589" s="1491"/>
      <c r="F589" s="1491"/>
      <c r="G589" s="1491"/>
      <c r="H589" s="1491"/>
      <c r="I589" s="1491"/>
      <c r="J589" s="1491"/>
      <c r="K589" s="1491"/>
      <c r="L589" s="1491"/>
      <c r="M589" s="1491"/>
      <c r="N589" s="1491"/>
      <c r="O589" s="1491"/>
      <c r="P589" s="1491"/>
      <c r="Q589" s="1491"/>
      <c r="R589" s="1491"/>
      <c r="S589" s="1491"/>
      <c r="T589" s="1491"/>
      <c r="U589" s="1491"/>
      <c r="V589" s="1491"/>
    </row>
    <row r="590" spans="1:22" ht="15.75" customHeight="1">
      <c r="A590" s="1491"/>
      <c r="B590" s="1491"/>
      <c r="C590" s="1491"/>
      <c r="D590" s="1491"/>
      <c r="E590" s="1491"/>
      <c r="F590" s="1491"/>
      <c r="G590" s="1491"/>
      <c r="H590" s="1491"/>
      <c r="I590" s="1491"/>
      <c r="J590" s="1491"/>
      <c r="K590" s="1491"/>
      <c r="L590" s="1491"/>
      <c r="M590" s="1491"/>
      <c r="N590" s="1491"/>
      <c r="O590" s="1491"/>
      <c r="P590" s="1491"/>
      <c r="Q590" s="1491"/>
      <c r="R590" s="1491"/>
      <c r="S590" s="1491"/>
      <c r="T590" s="1491"/>
      <c r="U590" s="1491"/>
      <c r="V590" s="1491"/>
    </row>
    <row r="591" spans="1:22" ht="15.75" customHeight="1">
      <c r="A591" s="1491"/>
      <c r="B591" s="1491"/>
      <c r="C591" s="1491"/>
      <c r="D591" s="1491"/>
      <c r="E591" s="1491"/>
      <c r="F591" s="1491"/>
      <c r="G591" s="1491"/>
      <c r="H591" s="1491"/>
      <c r="I591" s="1491"/>
      <c r="J591" s="1491"/>
      <c r="K591" s="1491"/>
      <c r="L591" s="1491"/>
      <c r="M591" s="1491"/>
      <c r="N591" s="1491"/>
      <c r="O591" s="1491"/>
      <c r="P591" s="1491"/>
      <c r="Q591" s="1491"/>
      <c r="R591" s="1491"/>
      <c r="S591" s="1491"/>
      <c r="T591" s="1491"/>
      <c r="U591" s="1491"/>
      <c r="V591" s="1491"/>
    </row>
    <row r="592" spans="1:22" ht="15.75" customHeight="1">
      <c r="A592" s="1491"/>
      <c r="B592" s="1491"/>
      <c r="C592" s="1491"/>
      <c r="D592" s="1491"/>
      <c r="E592" s="1491"/>
      <c r="F592" s="1491"/>
      <c r="G592" s="1491"/>
      <c r="H592" s="1491"/>
      <c r="I592" s="1491"/>
      <c r="J592" s="1491"/>
      <c r="K592" s="1491"/>
      <c r="L592" s="1491"/>
      <c r="M592" s="1491"/>
      <c r="N592" s="1491"/>
      <c r="O592" s="1491"/>
      <c r="P592" s="1491"/>
      <c r="Q592" s="1491"/>
      <c r="R592" s="1491"/>
      <c r="S592" s="1491"/>
      <c r="T592" s="1491"/>
      <c r="U592" s="1491"/>
      <c r="V592" s="1491"/>
    </row>
    <row r="593" spans="1:22" ht="15.75" customHeight="1">
      <c r="A593" s="1491"/>
      <c r="B593" s="1491"/>
      <c r="C593" s="1491"/>
      <c r="D593" s="1491"/>
      <c r="E593" s="1491"/>
      <c r="F593" s="1491"/>
      <c r="G593" s="1491"/>
      <c r="H593" s="1491"/>
      <c r="I593" s="1491"/>
      <c r="J593" s="1491"/>
      <c r="K593" s="1491"/>
      <c r="L593" s="1491"/>
      <c r="M593" s="1491"/>
      <c r="N593" s="1491"/>
      <c r="O593" s="1491"/>
      <c r="P593" s="1491"/>
      <c r="Q593" s="1491"/>
      <c r="R593" s="1491"/>
      <c r="S593" s="1491"/>
      <c r="T593" s="1491"/>
      <c r="U593" s="1491"/>
      <c r="V593" s="1491"/>
    </row>
    <row r="594" spans="1:22" ht="15.75" customHeight="1">
      <c r="A594" s="1491"/>
      <c r="B594" s="1491"/>
      <c r="C594" s="1491"/>
      <c r="D594" s="1491"/>
      <c r="E594" s="1491"/>
      <c r="F594" s="1491"/>
      <c r="G594" s="1491"/>
      <c r="H594" s="1491"/>
      <c r="I594" s="1491"/>
      <c r="J594" s="1491"/>
      <c r="K594" s="1491"/>
      <c r="L594" s="1491"/>
      <c r="M594" s="1491"/>
      <c r="N594" s="1491"/>
      <c r="O594" s="1491"/>
      <c r="P594" s="1491"/>
      <c r="Q594" s="1491"/>
      <c r="R594" s="1491"/>
      <c r="S594" s="1491"/>
      <c r="T594" s="1491"/>
      <c r="U594" s="1491"/>
      <c r="V594" s="1491"/>
    </row>
    <row r="595" spans="1:22" ht="15.75" customHeight="1">
      <c r="A595" s="1491"/>
      <c r="B595" s="1491"/>
      <c r="C595" s="1491"/>
      <c r="D595" s="1491"/>
      <c r="E595" s="1491"/>
      <c r="F595" s="1491"/>
      <c r="G595" s="1491"/>
      <c r="H595" s="1491"/>
      <c r="I595" s="1491"/>
      <c r="J595" s="1491"/>
      <c r="K595" s="1491"/>
      <c r="L595" s="1491"/>
      <c r="M595" s="1491"/>
      <c r="N595" s="1491"/>
      <c r="O595" s="1491"/>
      <c r="P595" s="1491"/>
      <c r="Q595" s="1491"/>
      <c r="R595" s="1491"/>
      <c r="S595" s="1491"/>
      <c r="T595" s="1491"/>
      <c r="U595" s="1491"/>
      <c r="V595" s="1491"/>
    </row>
    <row r="596" spans="1:22" ht="15.75" customHeight="1">
      <c r="A596" s="1491"/>
      <c r="B596" s="1491"/>
      <c r="C596" s="1491"/>
      <c r="D596" s="1491"/>
      <c r="E596" s="1491"/>
      <c r="F596" s="1491"/>
      <c r="G596" s="1491"/>
      <c r="H596" s="1491"/>
      <c r="I596" s="1491"/>
      <c r="J596" s="1491"/>
      <c r="K596" s="1491"/>
      <c r="L596" s="1491"/>
      <c r="M596" s="1491"/>
      <c r="N596" s="1491"/>
      <c r="O596" s="1491"/>
      <c r="P596" s="1491"/>
      <c r="Q596" s="1491"/>
      <c r="R596" s="1491"/>
      <c r="S596" s="1491"/>
      <c r="T596" s="1491"/>
      <c r="U596" s="1491"/>
      <c r="V596" s="1491"/>
    </row>
    <row r="597" spans="1:22" ht="15.75" customHeight="1">
      <c r="A597" s="1491"/>
      <c r="B597" s="1491"/>
      <c r="C597" s="1491"/>
      <c r="D597" s="1491"/>
      <c r="E597" s="1491"/>
      <c r="F597" s="1491"/>
      <c r="G597" s="1491"/>
      <c r="H597" s="1491"/>
      <c r="I597" s="1491"/>
      <c r="J597" s="1491"/>
      <c r="K597" s="1491"/>
      <c r="L597" s="1491"/>
      <c r="M597" s="1491"/>
      <c r="N597" s="1491"/>
      <c r="O597" s="1491"/>
      <c r="P597" s="1491"/>
      <c r="Q597" s="1491"/>
      <c r="R597" s="1491"/>
      <c r="S597" s="1491"/>
      <c r="T597" s="1491"/>
      <c r="U597" s="1491"/>
      <c r="V597" s="1491"/>
    </row>
    <row r="598" spans="1:22" ht="15.75" customHeight="1">
      <c r="A598" s="1491"/>
      <c r="B598" s="1491"/>
      <c r="C598" s="1491"/>
      <c r="D598" s="1491"/>
      <c r="E598" s="1491"/>
      <c r="F598" s="1491"/>
      <c r="G598" s="1491"/>
      <c r="H598" s="1491"/>
      <c r="I598" s="1491"/>
      <c r="J598" s="1491"/>
      <c r="K598" s="1491"/>
      <c r="L598" s="1491"/>
      <c r="M598" s="1491"/>
      <c r="N598" s="1491"/>
      <c r="O598" s="1491"/>
      <c r="P598" s="1491"/>
      <c r="Q598" s="1491"/>
      <c r="R598" s="1491"/>
      <c r="S598" s="1491"/>
      <c r="T598" s="1491"/>
      <c r="U598" s="1491"/>
      <c r="V598" s="1491"/>
    </row>
    <row r="599" spans="1:22" ht="15.75" customHeight="1">
      <c r="A599" s="1491"/>
      <c r="B599" s="1491"/>
      <c r="C599" s="1491"/>
      <c r="D599" s="1491"/>
      <c r="E599" s="1491"/>
      <c r="F599" s="1491"/>
      <c r="G599" s="1491"/>
      <c r="H599" s="1491"/>
      <c r="I599" s="1491"/>
      <c r="J599" s="1491"/>
      <c r="K599" s="1491"/>
      <c r="L599" s="1491"/>
      <c r="M599" s="1491"/>
      <c r="N599" s="1491"/>
      <c r="O599" s="1491"/>
      <c r="P599" s="1491"/>
      <c r="Q599" s="1491"/>
      <c r="R599" s="1491"/>
      <c r="S599" s="1491"/>
      <c r="T599" s="1491"/>
      <c r="U599" s="1491"/>
      <c r="V599" s="1491"/>
    </row>
    <row r="600" spans="1:22" ht="15.75" customHeight="1">
      <c r="A600" s="1491"/>
      <c r="B600" s="1491"/>
      <c r="C600" s="1491"/>
      <c r="D600" s="1491"/>
      <c r="E600" s="1491"/>
      <c r="F600" s="1491"/>
      <c r="G600" s="1491"/>
      <c r="H600" s="1491"/>
      <c r="I600" s="1491"/>
      <c r="J600" s="1491"/>
      <c r="K600" s="1491"/>
      <c r="L600" s="1491"/>
      <c r="M600" s="1491"/>
      <c r="N600" s="1491"/>
      <c r="O600" s="1491"/>
      <c r="P600" s="1491"/>
      <c r="Q600" s="1491"/>
      <c r="R600" s="1491"/>
      <c r="S600" s="1491"/>
      <c r="T600" s="1491"/>
      <c r="U600" s="1491"/>
      <c r="V600" s="1491"/>
    </row>
    <row r="601" spans="1:22" ht="15.75" customHeight="1">
      <c r="A601" s="1491"/>
      <c r="B601" s="1491"/>
      <c r="C601" s="1491"/>
      <c r="D601" s="1491"/>
      <c r="E601" s="1491"/>
      <c r="F601" s="1491"/>
      <c r="G601" s="1491"/>
      <c r="H601" s="1491"/>
      <c r="I601" s="1491"/>
      <c r="J601" s="1491"/>
      <c r="K601" s="1491"/>
      <c r="L601" s="1491"/>
      <c r="M601" s="1491"/>
      <c r="N601" s="1491"/>
      <c r="O601" s="1491"/>
      <c r="P601" s="1491"/>
      <c r="Q601" s="1491"/>
      <c r="R601" s="1491"/>
      <c r="S601" s="1491"/>
      <c r="T601" s="1491"/>
      <c r="U601" s="1491"/>
      <c r="V601" s="1491"/>
    </row>
    <row r="602" spans="1:22" ht="15.75" customHeight="1">
      <c r="A602" s="1491"/>
      <c r="B602" s="1491"/>
      <c r="C602" s="1491"/>
      <c r="D602" s="1491"/>
      <c r="E602" s="1491"/>
      <c r="F602" s="1491"/>
      <c r="G602" s="1491"/>
      <c r="H602" s="1491"/>
      <c r="I602" s="1491"/>
      <c r="J602" s="1491"/>
      <c r="K602" s="1491"/>
      <c r="L602" s="1491"/>
      <c r="M602" s="1491"/>
      <c r="N602" s="1491"/>
      <c r="O602" s="1491"/>
      <c r="P602" s="1491"/>
      <c r="Q602" s="1491"/>
      <c r="R602" s="1491"/>
      <c r="S602" s="1491"/>
      <c r="T602" s="1491"/>
      <c r="U602" s="1491"/>
      <c r="V602" s="1491"/>
    </row>
    <row r="603" spans="1:22" ht="15.75" customHeight="1">
      <c r="A603" s="1491"/>
      <c r="B603" s="1491"/>
      <c r="C603" s="1491"/>
      <c r="D603" s="1491"/>
      <c r="E603" s="1491"/>
      <c r="F603" s="1491"/>
      <c r="G603" s="1491"/>
      <c r="H603" s="1491"/>
      <c r="I603" s="1491"/>
      <c r="J603" s="1491"/>
      <c r="K603" s="1491"/>
      <c r="L603" s="1491"/>
      <c r="M603" s="1491"/>
      <c r="N603" s="1491"/>
      <c r="O603" s="1491"/>
      <c r="P603" s="1491"/>
      <c r="Q603" s="1491"/>
      <c r="R603" s="1491"/>
      <c r="S603" s="1491"/>
      <c r="T603" s="1491"/>
      <c r="U603" s="1491"/>
      <c r="V603" s="1491"/>
    </row>
    <row r="604" spans="1:22" ht="15.75" customHeight="1">
      <c r="A604" s="1491"/>
      <c r="B604" s="1491"/>
      <c r="C604" s="1491"/>
      <c r="D604" s="1491"/>
      <c r="E604" s="1491"/>
      <c r="F604" s="1491"/>
      <c r="G604" s="1491"/>
      <c r="H604" s="1491"/>
      <c r="I604" s="1491"/>
      <c r="J604" s="1491"/>
      <c r="K604" s="1491"/>
      <c r="L604" s="1491"/>
      <c r="M604" s="1491"/>
      <c r="N604" s="1491"/>
      <c r="O604" s="1491"/>
      <c r="P604" s="1491"/>
      <c r="Q604" s="1491"/>
      <c r="R604" s="1491"/>
      <c r="S604" s="1491"/>
      <c r="T604" s="1491"/>
      <c r="U604" s="1491"/>
      <c r="V604" s="1491"/>
    </row>
    <row r="605" spans="1:22" ht="15.75" customHeight="1">
      <c r="A605" s="1491"/>
      <c r="B605" s="1491"/>
      <c r="C605" s="1491"/>
      <c r="D605" s="1491"/>
      <c r="E605" s="1491"/>
      <c r="F605" s="1491"/>
      <c r="G605" s="1491"/>
      <c r="H605" s="1491"/>
      <c r="I605" s="1491"/>
      <c r="J605" s="1491"/>
      <c r="K605" s="1491"/>
      <c r="L605" s="1491"/>
      <c r="M605" s="1491"/>
      <c r="N605" s="1491"/>
      <c r="O605" s="1491"/>
      <c r="P605" s="1491"/>
      <c r="Q605" s="1491"/>
      <c r="R605" s="1491"/>
      <c r="S605" s="1491"/>
      <c r="T605" s="1491"/>
      <c r="U605" s="1491"/>
      <c r="V605" s="1491"/>
    </row>
    <row r="606" spans="1:22" ht="15.75" customHeight="1">
      <c r="A606" s="1491"/>
      <c r="B606" s="1491"/>
      <c r="C606" s="1491"/>
      <c r="D606" s="1491"/>
      <c r="E606" s="1491"/>
      <c r="F606" s="1491"/>
      <c r="G606" s="1491"/>
      <c r="H606" s="1491"/>
      <c r="I606" s="1491"/>
      <c r="J606" s="1491"/>
      <c r="K606" s="1491"/>
      <c r="L606" s="1491"/>
      <c r="M606" s="1491"/>
      <c r="N606" s="1491"/>
      <c r="O606" s="1491"/>
      <c r="P606" s="1491"/>
      <c r="Q606" s="1491"/>
      <c r="R606" s="1491"/>
      <c r="S606" s="1491"/>
      <c r="T606" s="1491"/>
      <c r="U606" s="1491"/>
      <c r="V606" s="1491"/>
    </row>
    <row r="607" spans="1:22" ht="15.75" customHeight="1">
      <c r="A607" s="1491"/>
      <c r="B607" s="1491"/>
      <c r="C607" s="1491"/>
      <c r="D607" s="1491"/>
      <c r="E607" s="1491"/>
      <c r="F607" s="1491"/>
      <c r="G607" s="1491"/>
      <c r="H607" s="1491"/>
      <c r="I607" s="1491"/>
      <c r="J607" s="1491"/>
      <c r="K607" s="1491"/>
      <c r="L607" s="1491"/>
      <c r="M607" s="1491"/>
      <c r="N607" s="1491"/>
      <c r="O607" s="1491"/>
      <c r="P607" s="1491"/>
      <c r="Q607" s="1491"/>
      <c r="R607" s="1491"/>
      <c r="S607" s="1491"/>
      <c r="T607" s="1491"/>
      <c r="U607" s="1491"/>
      <c r="V607" s="1491"/>
    </row>
    <row r="608" spans="1:22" ht="15.75" customHeight="1">
      <c r="A608" s="1491"/>
      <c r="B608" s="1491"/>
      <c r="C608" s="1491"/>
      <c r="D608" s="1491"/>
      <c r="E608" s="1491"/>
      <c r="F608" s="1491"/>
      <c r="G608" s="1491"/>
      <c r="H608" s="1491"/>
      <c r="I608" s="1491"/>
      <c r="J608" s="1491"/>
      <c r="K608" s="1491"/>
      <c r="L608" s="1491"/>
      <c r="M608" s="1491"/>
      <c r="N608" s="1491"/>
      <c r="O608" s="1491"/>
      <c r="P608" s="1491"/>
      <c r="Q608" s="1491"/>
      <c r="R608" s="1491"/>
      <c r="S608" s="1491"/>
      <c r="T608" s="1491"/>
      <c r="U608" s="1491"/>
      <c r="V608" s="1491"/>
    </row>
    <row r="609" spans="1:22" ht="15.75" customHeight="1">
      <c r="A609" s="1491"/>
      <c r="B609" s="1491"/>
      <c r="C609" s="1491"/>
      <c r="D609" s="1491"/>
      <c r="E609" s="1491"/>
      <c r="F609" s="1491"/>
      <c r="G609" s="1491"/>
      <c r="H609" s="1491"/>
      <c r="I609" s="1491"/>
      <c r="J609" s="1491"/>
      <c r="K609" s="1491"/>
      <c r="L609" s="1491"/>
      <c r="M609" s="1491"/>
      <c r="N609" s="1491"/>
      <c r="O609" s="1491"/>
      <c r="P609" s="1491"/>
      <c r="Q609" s="1491"/>
      <c r="R609" s="1491"/>
      <c r="S609" s="1491"/>
      <c r="T609" s="1491"/>
      <c r="U609" s="1491"/>
      <c r="V609" s="1491"/>
    </row>
    <row r="610" spans="1:22" ht="15.75" customHeight="1">
      <c r="A610" s="1491"/>
      <c r="B610" s="1491"/>
      <c r="C610" s="1491"/>
      <c r="D610" s="1491"/>
      <c r="E610" s="1491"/>
      <c r="F610" s="1491"/>
      <c r="G610" s="1491"/>
      <c r="H610" s="1491"/>
      <c r="I610" s="1491"/>
      <c r="J610" s="1491"/>
      <c r="K610" s="1491"/>
      <c r="L610" s="1491"/>
      <c r="M610" s="1491"/>
      <c r="N610" s="1491"/>
      <c r="O610" s="1491"/>
      <c r="P610" s="1491"/>
      <c r="Q610" s="1491"/>
      <c r="R610" s="1491"/>
      <c r="S610" s="1491"/>
      <c r="T610" s="1491"/>
      <c r="U610" s="1491"/>
      <c r="V610" s="1491"/>
    </row>
    <row r="611" spans="1:22" ht="15.75" customHeight="1">
      <c r="A611" s="1491"/>
      <c r="B611" s="1491"/>
      <c r="C611" s="1491"/>
      <c r="D611" s="1491"/>
      <c r="E611" s="1491"/>
      <c r="F611" s="1491"/>
      <c r="G611" s="1491"/>
      <c r="H611" s="1491"/>
      <c r="I611" s="1491"/>
      <c r="J611" s="1491"/>
      <c r="K611" s="1491"/>
      <c r="L611" s="1491"/>
      <c r="M611" s="1491"/>
      <c r="N611" s="1491"/>
      <c r="O611" s="1491"/>
      <c r="P611" s="1491"/>
      <c r="Q611" s="1491"/>
      <c r="R611" s="1491"/>
      <c r="S611" s="1491"/>
      <c r="T611" s="1491"/>
      <c r="U611" s="1491"/>
      <c r="V611" s="1491"/>
    </row>
    <row r="612" spans="1:22" ht="15.75" customHeight="1">
      <c r="A612" s="1491"/>
      <c r="B612" s="1491"/>
      <c r="C612" s="1491"/>
      <c r="D612" s="1491"/>
      <c r="E612" s="1491"/>
      <c r="F612" s="1491"/>
      <c r="G612" s="1491"/>
      <c r="H612" s="1491"/>
      <c r="I612" s="1491"/>
      <c r="J612" s="1491"/>
      <c r="K612" s="1491"/>
      <c r="L612" s="1491"/>
      <c r="M612" s="1491"/>
      <c r="N612" s="1491"/>
      <c r="O612" s="1491"/>
      <c r="P612" s="1491"/>
      <c r="Q612" s="1491"/>
      <c r="R612" s="1491"/>
      <c r="S612" s="1491"/>
      <c r="T612" s="1491"/>
      <c r="U612" s="1491"/>
      <c r="V612" s="1491"/>
    </row>
    <row r="613" spans="1:22" ht="15.75" customHeight="1">
      <c r="A613" s="1491"/>
      <c r="B613" s="1491"/>
      <c r="C613" s="1491"/>
      <c r="D613" s="1491"/>
      <c r="E613" s="1491"/>
      <c r="F613" s="1491"/>
      <c r="G613" s="1491"/>
      <c r="H613" s="1491"/>
      <c r="I613" s="1491"/>
      <c r="J613" s="1491"/>
      <c r="K613" s="1491"/>
      <c r="L613" s="1491"/>
      <c r="M613" s="1491"/>
      <c r="N613" s="1491"/>
      <c r="O613" s="1491"/>
      <c r="P613" s="1491"/>
      <c r="Q613" s="1491"/>
      <c r="R613" s="1491"/>
      <c r="S613" s="1491"/>
      <c r="T613" s="1491"/>
      <c r="U613" s="1491"/>
      <c r="V613" s="1491"/>
    </row>
    <row r="614" spans="1:22" ht="15.75" customHeight="1">
      <c r="A614" s="1491"/>
      <c r="B614" s="1491"/>
      <c r="C614" s="1491"/>
      <c r="D614" s="1491"/>
      <c r="E614" s="1491"/>
      <c r="F614" s="1491"/>
      <c r="G614" s="1491"/>
      <c r="H614" s="1491"/>
      <c r="I614" s="1491"/>
      <c r="J614" s="1491"/>
      <c r="K614" s="1491"/>
      <c r="L614" s="1491"/>
      <c r="M614" s="1491"/>
      <c r="N614" s="1491"/>
      <c r="O614" s="1491"/>
      <c r="P614" s="1491"/>
      <c r="Q614" s="1491"/>
      <c r="R614" s="1491"/>
      <c r="S614" s="1491"/>
      <c r="T614" s="1491"/>
      <c r="U614" s="1491"/>
      <c r="V614" s="1491"/>
    </row>
    <row r="615" spans="1:22" ht="15.75" customHeight="1">
      <c r="A615" s="1491"/>
      <c r="B615" s="1491"/>
      <c r="C615" s="1491"/>
      <c r="D615" s="1491"/>
      <c r="E615" s="1491"/>
      <c r="F615" s="1491"/>
      <c r="G615" s="1491"/>
      <c r="H615" s="1491"/>
      <c r="I615" s="1491"/>
      <c r="J615" s="1491"/>
      <c r="K615" s="1491"/>
      <c r="L615" s="1491"/>
      <c r="M615" s="1491"/>
      <c r="N615" s="1491"/>
      <c r="O615" s="1491"/>
      <c r="P615" s="1491"/>
      <c r="Q615" s="1491"/>
      <c r="R615" s="1491"/>
      <c r="S615" s="1491"/>
      <c r="T615" s="1491"/>
      <c r="U615" s="1491"/>
      <c r="V615" s="1491"/>
    </row>
    <row r="616" spans="1:22" ht="15.75" customHeight="1">
      <c r="A616" s="1491"/>
      <c r="B616" s="1491"/>
      <c r="C616" s="1491"/>
      <c r="D616" s="1491"/>
      <c r="E616" s="1491"/>
      <c r="F616" s="1491"/>
      <c r="G616" s="1491"/>
      <c r="H616" s="1491"/>
      <c r="I616" s="1491"/>
      <c r="J616" s="1491"/>
      <c r="K616" s="1491"/>
      <c r="L616" s="1491"/>
      <c r="M616" s="1491"/>
      <c r="N616" s="1491"/>
      <c r="O616" s="1491"/>
      <c r="P616" s="1491"/>
      <c r="Q616" s="1491"/>
      <c r="R616" s="1491"/>
      <c r="S616" s="1491"/>
      <c r="T616" s="1491"/>
      <c r="U616" s="1491"/>
      <c r="V616" s="1491"/>
    </row>
    <row r="617" spans="1:22" ht="15.75" customHeight="1">
      <c r="A617" s="1491"/>
      <c r="B617" s="1491"/>
      <c r="C617" s="1491"/>
      <c r="D617" s="1491"/>
      <c r="E617" s="1491"/>
      <c r="F617" s="1491"/>
      <c r="G617" s="1491"/>
      <c r="H617" s="1491"/>
      <c r="I617" s="1491"/>
      <c r="J617" s="1491"/>
      <c r="K617" s="1491"/>
      <c r="L617" s="1491"/>
      <c r="M617" s="1491"/>
      <c r="N617" s="1491"/>
      <c r="O617" s="1491"/>
      <c r="P617" s="1491"/>
      <c r="Q617" s="1491"/>
      <c r="R617" s="1491"/>
      <c r="S617" s="1491"/>
      <c r="T617" s="1491"/>
      <c r="U617" s="1491"/>
      <c r="V617" s="1491"/>
    </row>
    <row r="618" spans="1:22" ht="15.75" customHeight="1">
      <c r="A618" s="1491"/>
      <c r="B618" s="1491"/>
      <c r="C618" s="1491"/>
      <c r="D618" s="1491"/>
      <c r="E618" s="1491"/>
      <c r="F618" s="1491"/>
      <c r="G618" s="1491"/>
      <c r="H618" s="1491"/>
      <c r="I618" s="1491"/>
      <c r="J618" s="1491"/>
      <c r="K618" s="1491"/>
      <c r="L618" s="1491"/>
      <c r="M618" s="1491"/>
      <c r="N618" s="1491"/>
      <c r="O618" s="1491"/>
      <c r="P618" s="1491"/>
      <c r="Q618" s="1491"/>
      <c r="R618" s="1491"/>
      <c r="S618" s="1491"/>
      <c r="T618" s="1491"/>
      <c r="U618" s="1491"/>
      <c r="V618" s="1491"/>
    </row>
    <row r="619" spans="1:22" ht="15.75" customHeight="1">
      <c r="A619" s="1491"/>
      <c r="B619" s="1491"/>
      <c r="C619" s="1491"/>
      <c r="D619" s="1491"/>
      <c r="E619" s="1491"/>
      <c r="F619" s="1491"/>
      <c r="G619" s="1491"/>
      <c r="H619" s="1491"/>
      <c r="I619" s="1491"/>
      <c r="J619" s="1491"/>
      <c r="K619" s="1491"/>
      <c r="L619" s="1491"/>
      <c r="M619" s="1491"/>
      <c r="N619" s="1491"/>
      <c r="O619" s="1491"/>
      <c r="P619" s="1491"/>
      <c r="Q619" s="1491"/>
      <c r="R619" s="1491"/>
      <c r="S619" s="1491"/>
      <c r="T619" s="1491"/>
      <c r="U619" s="1491"/>
      <c r="V619" s="1491"/>
    </row>
    <row r="620" spans="1:22" ht="15.75" customHeight="1">
      <c r="A620" s="1491"/>
      <c r="B620" s="1491"/>
      <c r="C620" s="1491"/>
      <c r="D620" s="1491"/>
      <c r="E620" s="1491"/>
      <c r="F620" s="1491"/>
      <c r="G620" s="1491"/>
      <c r="H620" s="1491"/>
      <c r="I620" s="1491"/>
      <c r="J620" s="1491"/>
      <c r="K620" s="1491"/>
      <c r="L620" s="1491"/>
      <c r="M620" s="1491"/>
      <c r="N620" s="1491"/>
      <c r="O620" s="1491"/>
      <c r="P620" s="1491"/>
      <c r="Q620" s="1491"/>
      <c r="R620" s="1491"/>
      <c r="S620" s="1491"/>
      <c r="T620" s="1491"/>
      <c r="U620" s="1491"/>
      <c r="V620" s="1491"/>
    </row>
    <row r="621" spans="1:22" ht="15.75" customHeight="1">
      <c r="A621" s="1491"/>
      <c r="B621" s="1491"/>
      <c r="C621" s="1491"/>
      <c r="D621" s="1491"/>
      <c r="E621" s="1491"/>
      <c r="F621" s="1491"/>
      <c r="G621" s="1491"/>
      <c r="H621" s="1491"/>
      <c r="I621" s="1491"/>
      <c r="J621" s="1491"/>
      <c r="K621" s="1491"/>
      <c r="L621" s="1491"/>
      <c r="M621" s="1491"/>
      <c r="N621" s="1491"/>
      <c r="O621" s="1491"/>
      <c r="P621" s="1491"/>
      <c r="Q621" s="1491"/>
      <c r="R621" s="1491"/>
      <c r="S621" s="1491"/>
      <c r="T621" s="1491"/>
      <c r="U621" s="1491"/>
      <c r="V621" s="1491"/>
    </row>
    <row r="622" spans="1:22" ht="15.75" customHeight="1">
      <c r="A622" s="1491"/>
      <c r="B622" s="1491"/>
      <c r="C622" s="1491"/>
      <c r="D622" s="1491"/>
      <c r="E622" s="1491"/>
      <c r="F622" s="1491"/>
      <c r="G622" s="1491"/>
      <c r="H622" s="1491"/>
      <c r="I622" s="1491"/>
      <c r="J622" s="1491"/>
      <c r="K622" s="1491"/>
      <c r="L622" s="1491"/>
      <c r="M622" s="1491"/>
      <c r="N622" s="1491"/>
      <c r="O622" s="1491"/>
      <c r="P622" s="1491"/>
      <c r="Q622" s="1491"/>
      <c r="R622" s="1491"/>
      <c r="S622" s="1491"/>
      <c r="T622" s="1491"/>
      <c r="U622" s="1491"/>
      <c r="V622" s="1491"/>
    </row>
    <row r="623" spans="1:22" ht="15.75" customHeight="1">
      <c r="A623" s="1491"/>
      <c r="B623" s="1491"/>
      <c r="C623" s="1491"/>
      <c r="D623" s="1491"/>
      <c r="E623" s="1491"/>
      <c r="F623" s="1491"/>
      <c r="G623" s="1491"/>
      <c r="H623" s="1491"/>
      <c r="I623" s="1491"/>
      <c r="J623" s="1491"/>
      <c r="K623" s="1491"/>
      <c r="L623" s="1491"/>
      <c r="M623" s="1491"/>
      <c r="N623" s="1491"/>
      <c r="O623" s="1491"/>
      <c r="P623" s="1491"/>
      <c r="Q623" s="1491"/>
      <c r="R623" s="1491"/>
      <c r="S623" s="1491"/>
      <c r="T623" s="1491"/>
      <c r="U623" s="1491"/>
      <c r="V623" s="1491"/>
    </row>
    <row r="624" spans="1:22" ht="15.75" customHeight="1">
      <c r="A624" s="1491"/>
      <c r="B624" s="1491"/>
      <c r="C624" s="1491"/>
      <c r="D624" s="1491"/>
      <c r="E624" s="1491"/>
      <c r="F624" s="1491"/>
      <c r="G624" s="1491"/>
      <c r="H624" s="1491"/>
      <c r="I624" s="1491"/>
      <c r="J624" s="1491"/>
      <c r="K624" s="1491"/>
      <c r="L624" s="1491"/>
      <c r="M624" s="1491"/>
      <c r="N624" s="1491"/>
      <c r="O624" s="1491"/>
      <c r="P624" s="1491"/>
      <c r="Q624" s="1491"/>
      <c r="R624" s="1491"/>
      <c r="S624" s="1491"/>
      <c r="T624" s="1491"/>
      <c r="U624" s="1491"/>
      <c r="V624" s="1491"/>
    </row>
    <row r="625" spans="1:22" ht="15.75" customHeight="1">
      <c r="A625" s="1491"/>
      <c r="B625" s="1491"/>
      <c r="C625" s="1491"/>
      <c r="D625" s="1491"/>
      <c r="E625" s="1491"/>
      <c r="F625" s="1491"/>
      <c r="G625" s="1491"/>
      <c r="H625" s="1491"/>
      <c r="I625" s="1491"/>
      <c r="J625" s="1491"/>
      <c r="K625" s="1491"/>
      <c r="L625" s="1491"/>
      <c r="M625" s="1491"/>
      <c r="N625" s="1491"/>
      <c r="O625" s="1491"/>
      <c r="P625" s="1491"/>
      <c r="Q625" s="1491"/>
      <c r="R625" s="1491"/>
      <c r="S625" s="1491"/>
      <c r="T625" s="1491"/>
      <c r="U625" s="1491"/>
      <c r="V625" s="1491"/>
    </row>
    <row r="626" spans="1:22" ht="15.75" customHeight="1">
      <c r="A626" s="1491"/>
      <c r="B626" s="1491"/>
      <c r="C626" s="1491"/>
      <c r="D626" s="1491"/>
      <c r="E626" s="1491"/>
      <c r="F626" s="1491"/>
      <c r="G626" s="1491"/>
      <c r="H626" s="1491"/>
      <c r="I626" s="1491"/>
      <c r="J626" s="1491"/>
      <c r="K626" s="1491"/>
      <c r="L626" s="1491"/>
      <c r="M626" s="1491"/>
      <c r="N626" s="1491"/>
      <c r="O626" s="1491"/>
      <c r="P626" s="1491"/>
      <c r="Q626" s="1491"/>
      <c r="R626" s="1491"/>
      <c r="S626" s="1491"/>
      <c r="T626" s="1491"/>
      <c r="U626" s="1491"/>
      <c r="V626" s="1491"/>
    </row>
    <row r="627" spans="1:22" ht="15.75" customHeight="1">
      <c r="A627" s="1491"/>
      <c r="B627" s="1491"/>
      <c r="C627" s="1491"/>
      <c r="D627" s="1491"/>
      <c r="E627" s="1491"/>
      <c r="F627" s="1491"/>
      <c r="G627" s="1491"/>
      <c r="H627" s="1491"/>
      <c r="I627" s="1491"/>
      <c r="J627" s="1491"/>
      <c r="K627" s="1491"/>
      <c r="L627" s="1491"/>
      <c r="M627" s="1491"/>
      <c r="N627" s="1491"/>
      <c r="O627" s="1491"/>
      <c r="P627" s="1491"/>
      <c r="Q627" s="1491"/>
      <c r="R627" s="1491"/>
      <c r="S627" s="1491"/>
      <c r="T627" s="1491"/>
      <c r="U627" s="1491"/>
      <c r="V627" s="1491"/>
    </row>
    <row r="628" spans="1:22" ht="15.75" customHeight="1">
      <c r="A628" s="1491"/>
      <c r="B628" s="1491"/>
      <c r="C628" s="1491"/>
      <c r="D628" s="1491"/>
      <c r="E628" s="1491"/>
      <c r="F628" s="1491"/>
      <c r="G628" s="1491"/>
      <c r="H628" s="1491"/>
      <c r="I628" s="1491"/>
      <c r="J628" s="1491"/>
      <c r="K628" s="1491"/>
      <c r="L628" s="1491"/>
      <c r="M628" s="1491"/>
      <c r="N628" s="1491"/>
      <c r="O628" s="1491"/>
      <c r="P628" s="1491"/>
      <c r="Q628" s="1491"/>
      <c r="R628" s="1491"/>
      <c r="S628" s="1491"/>
      <c r="T628" s="1491"/>
      <c r="U628" s="1491"/>
      <c r="V628" s="1491"/>
    </row>
    <row r="629" spans="1:22" ht="15.75" customHeight="1">
      <c r="A629" s="1491"/>
      <c r="B629" s="1491"/>
      <c r="C629" s="1491"/>
      <c r="D629" s="1491"/>
      <c r="E629" s="1491"/>
      <c r="F629" s="1491"/>
      <c r="G629" s="1491"/>
      <c r="H629" s="1491"/>
      <c r="I629" s="1491"/>
      <c r="J629" s="1491"/>
      <c r="K629" s="1491"/>
      <c r="L629" s="1491"/>
      <c r="M629" s="1491"/>
      <c r="N629" s="1491"/>
      <c r="O629" s="1491"/>
      <c r="P629" s="1491"/>
      <c r="Q629" s="1491"/>
      <c r="R629" s="1491"/>
      <c r="S629" s="1491"/>
      <c r="T629" s="1491"/>
      <c r="U629" s="1491"/>
      <c r="V629" s="1491"/>
    </row>
    <row r="630" spans="1:22" ht="15.75" customHeight="1">
      <c r="A630" s="1491"/>
      <c r="B630" s="1491"/>
      <c r="C630" s="1491"/>
      <c r="D630" s="1491"/>
      <c r="E630" s="1491"/>
      <c r="F630" s="1491"/>
      <c r="G630" s="1491"/>
      <c r="H630" s="1491"/>
      <c r="I630" s="1491"/>
      <c r="J630" s="1491"/>
      <c r="K630" s="1491"/>
      <c r="L630" s="1491"/>
      <c r="M630" s="1491"/>
      <c r="N630" s="1491"/>
      <c r="O630" s="1491"/>
      <c r="P630" s="1491"/>
      <c r="Q630" s="1491"/>
      <c r="R630" s="1491"/>
      <c r="S630" s="1491"/>
      <c r="T630" s="1491"/>
      <c r="U630" s="1491"/>
      <c r="V630" s="1491"/>
    </row>
    <row r="631" spans="1:22" ht="15.75" customHeight="1">
      <c r="A631" s="1491"/>
      <c r="B631" s="1491"/>
      <c r="C631" s="1491"/>
      <c r="D631" s="1491"/>
      <c r="E631" s="1491"/>
      <c r="F631" s="1491"/>
      <c r="G631" s="1491"/>
      <c r="H631" s="1491"/>
      <c r="I631" s="1491"/>
      <c r="J631" s="1491"/>
      <c r="K631" s="1491"/>
      <c r="L631" s="1491"/>
      <c r="M631" s="1491"/>
      <c r="N631" s="1491"/>
      <c r="O631" s="1491"/>
      <c r="P631" s="1491"/>
      <c r="Q631" s="1491"/>
      <c r="R631" s="1491"/>
      <c r="S631" s="1491"/>
      <c r="T631" s="1491"/>
      <c r="U631" s="1491"/>
      <c r="V631" s="1491"/>
    </row>
    <row r="632" spans="1:22" ht="15.75" customHeight="1">
      <c r="A632" s="1491"/>
      <c r="B632" s="1491"/>
      <c r="C632" s="1491"/>
      <c r="D632" s="1491"/>
      <c r="E632" s="1491"/>
      <c r="F632" s="1491"/>
      <c r="G632" s="1491"/>
      <c r="H632" s="1491"/>
      <c r="I632" s="1491"/>
      <c r="J632" s="1491"/>
      <c r="K632" s="1491"/>
      <c r="L632" s="1491"/>
      <c r="M632" s="1491"/>
      <c r="N632" s="1491"/>
      <c r="O632" s="1491"/>
      <c r="P632" s="1491"/>
      <c r="Q632" s="1491"/>
      <c r="R632" s="1491"/>
      <c r="S632" s="1491"/>
      <c r="T632" s="1491"/>
      <c r="U632" s="1491"/>
      <c r="V632" s="1491"/>
    </row>
    <row r="633" spans="1:22" ht="15.75" customHeight="1">
      <c r="A633" s="1491"/>
      <c r="B633" s="1491"/>
      <c r="C633" s="1491"/>
      <c r="D633" s="1491"/>
      <c r="E633" s="1491"/>
      <c r="F633" s="1491"/>
      <c r="G633" s="1491"/>
      <c r="H633" s="1491"/>
      <c r="I633" s="1491"/>
      <c r="J633" s="1491"/>
      <c r="K633" s="1491"/>
      <c r="L633" s="1491"/>
      <c r="M633" s="1491"/>
      <c r="N633" s="1491"/>
      <c r="O633" s="1491"/>
      <c r="P633" s="1491"/>
      <c r="Q633" s="1491"/>
      <c r="R633" s="1491"/>
      <c r="S633" s="1491"/>
      <c r="T633" s="1491"/>
      <c r="U633" s="1491"/>
      <c r="V633" s="1491"/>
    </row>
    <row r="634" spans="1:22" ht="15.75" customHeight="1">
      <c r="A634" s="1491"/>
      <c r="B634" s="1491"/>
      <c r="C634" s="1491"/>
      <c r="D634" s="1491"/>
      <c r="E634" s="1491"/>
      <c r="F634" s="1491"/>
      <c r="G634" s="1491"/>
      <c r="H634" s="1491"/>
      <c r="I634" s="1491"/>
      <c r="J634" s="1491"/>
      <c r="K634" s="1491"/>
      <c r="L634" s="1491"/>
      <c r="M634" s="1491"/>
      <c r="N634" s="1491"/>
      <c r="O634" s="1491"/>
      <c r="P634" s="1491"/>
      <c r="Q634" s="1491"/>
      <c r="R634" s="1491"/>
      <c r="S634" s="1491"/>
      <c r="T634" s="1491"/>
      <c r="U634" s="1491"/>
      <c r="V634" s="1491"/>
    </row>
    <row r="635" spans="1:22" ht="15.75" customHeight="1">
      <c r="A635" s="1491"/>
      <c r="B635" s="1491"/>
      <c r="C635" s="1491"/>
      <c r="D635" s="1491"/>
      <c r="E635" s="1491"/>
      <c r="F635" s="1491"/>
      <c r="G635" s="1491"/>
      <c r="H635" s="1491"/>
      <c r="I635" s="1491"/>
      <c r="J635" s="1491"/>
      <c r="K635" s="1491"/>
      <c r="L635" s="1491"/>
      <c r="M635" s="1491"/>
      <c r="N635" s="1491"/>
      <c r="O635" s="1491"/>
      <c r="P635" s="1491"/>
      <c r="Q635" s="1491"/>
      <c r="R635" s="1491"/>
      <c r="S635" s="1491"/>
      <c r="T635" s="1491"/>
      <c r="U635" s="1491"/>
      <c r="V635" s="1491"/>
    </row>
    <row r="636" spans="1:22" ht="15.75" customHeight="1">
      <c r="A636" s="1491"/>
      <c r="B636" s="1491"/>
      <c r="C636" s="1491"/>
      <c r="D636" s="1491"/>
      <c r="E636" s="1491"/>
      <c r="F636" s="1491"/>
      <c r="G636" s="1491"/>
      <c r="H636" s="1491"/>
      <c r="I636" s="1491"/>
      <c r="J636" s="1491"/>
      <c r="K636" s="1491"/>
      <c r="L636" s="1491"/>
      <c r="M636" s="1491"/>
      <c r="N636" s="1491"/>
      <c r="O636" s="1491"/>
      <c r="P636" s="1491"/>
      <c r="Q636" s="1491"/>
      <c r="R636" s="1491"/>
      <c r="S636" s="1491"/>
      <c r="T636" s="1491"/>
      <c r="U636" s="1491"/>
      <c r="V636" s="1491"/>
    </row>
    <row r="637" spans="1:22" ht="15.75" customHeight="1">
      <c r="A637" s="1491"/>
      <c r="B637" s="1491"/>
      <c r="C637" s="1491"/>
      <c r="D637" s="1491"/>
      <c r="E637" s="1491"/>
      <c r="F637" s="1491"/>
      <c r="G637" s="1491"/>
      <c r="H637" s="1491"/>
      <c r="I637" s="1491"/>
      <c r="J637" s="1491"/>
      <c r="K637" s="1491"/>
      <c r="L637" s="1491"/>
      <c r="M637" s="1491"/>
      <c r="N637" s="1491"/>
      <c r="O637" s="1491"/>
      <c r="P637" s="1491"/>
      <c r="Q637" s="1491"/>
      <c r="R637" s="1491"/>
      <c r="S637" s="1491"/>
      <c r="T637" s="1491"/>
      <c r="U637" s="1491"/>
      <c r="V637" s="1491"/>
    </row>
    <row r="638" spans="1:22" ht="15.75" customHeight="1">
      <c r="A638" s="1491"/>
      <c r="B638" s="1491"/>
      <c r="C638" s="1491"/>
      <c r="D638" s="1491"/>
      <c r="E638" s="1491"/>
      <c r="F638" s="1491"/>
      <c r="G638" s="1491"/>
      <c r="H638" s="1491"/>
      <c r="I638" s="1491"/>
      <c r="J638" s="1491"/>
      <c r="K638" s="1491"/>
      <c r="L638" s="1491"/>
      <c r="M638" s="1491"/>
      <c r="N638" s="1491"/>
      <c r="O638" s="1491"/>
      <c r="P638" s="1491"/>
      <c r="Q638" s="1491"/>
      <c r="R638" s="1491"/>
      <c r="S638" s="1491"/>
      <c r="T638" s="1491"/>
      <c r="U638" s="1491"/>
      <c r="V638" s="1491"/>
    </row>
    <row r="639" spans="1:22" ht="15.75" customHeight="1">
      <c r="A639" s="1491"/>
      <c r="B639" s="1491"/>
      <c r="C639" s="1491"/>
      <c r="D639" s="1491"/>
      <c r="E639" s="1491"/>
      <c r="F639" s="1491"/>
      <c r="G639" s="1491"/>
      <c r="H639" s="1491"/>
      <c r="I639" s="1491"/>
      <c r="J639" s="1491"/>
      <c r="K639" s="1491"/>
      <c r="L639" s="1491"/>
      <c r="M639" s="1491"/>
      <c r="N639" s="1491"/>
      <c r="O639" s="1491"/>
      <c r="P639" s="1491"/>
      <c r="Q639" s="1491"/>
      <c r="R639" s="1491"/>
      <c r="S639" s="1491"/>
      <c r="T639" s="1491"/>
      <c r="U639" s="1491"/>
      <c r="V639" s="1491"/>
    </row>
    <row r="640" spans="1:22" ht="15.75" customHeight="1">
      <c r="A640" s="1491"/>
      <c r="B640" s="1491"/>
      <c r="C640" s="1491"/>
      <c r="D640" s="1491"/>
      <c r="E640" s="1491"/>
      <c r="F640" s="1491"/>
      <c r="G640" s="1491"/>
      <c r="H640" s="1491"/>
      <c r="I640" s="1491"/>
      <c r="J640" s="1491"/>
      <c r="K640" s="1491"/>
      <c r="L640" s="1491"/>
      <c r="M640" s="1491"/>
      <c r="N640" s="1491"/>
      <c r="O640" s="1491"/>
      <c r="P640" s="1491"/>
      <c r="Q640" s="1491"/>
      <c r="R640" s="1491"/>
      <c r="S640" s="1491"/>
      <c r="T640" s="1491"/>
      <c r="U640" s="1491"/>
      <c r="V640" s="1491"/>
    </row>
    <row r="641" spans="1:22" ht="15.75" customHeight="1">
      <c r="A641" s="1491"/>
      <c r="B641" s="1491"/>
      <c r="C641" s="1491"/>
      <c r="D641" s="1491"/>
      <c r="E641" s="1491"/>
      <c r="F641" s="1491"/>
      <c r="G641" s="1491"/>
      <c r="H641" s="1491"/>
      <c r="I641" s="1491"/>
      <c r="J641" s="1491"/>
      <c r="K641" s="1491"/>
      <c r="L641" s="1491"/>
      <c r="M641" s="1491"/>
      <c r="N641" s="1491"/>
      <c r="O641" s="1491"/>
      <c r="P641" s="1491"/>
      <c r="Q641" s="1491"/>
      <c r="R641" s="1491"/>
      <c r="S641" s="1491"/>
      <c r="T641" s="1491"/>
      <c r="U641" s="1491"/>
      <c r="V641" s="1491"/>
    </row>
    <row r="642" spans="1:22" ht="15.75" customHeight="1">
      <c r="A642" s="1491"/>
      <c r="B642" s="1491"/>
      <c r="C642" s="1491"/>
      <c r="D642" s="1491"/>
      <c r="E642" s="1491"/>
      <c r="F642" s="1491"/>
      <c r="G642" s="1491"/>
      <c r="H642" s="1491"/>
      <c r="I642" s="1491"/>
      <c r="J642" s="1491"/>
      <c r="K642" s="1491"/>
      <c r="L642" s="1491"/>
      <c r="M642" s="1491"/>
      <c r="N642" s="1491"/>
      <c r="O642" s="1491"/>
      <c r="P642" s="1491"/>
      <c r="Q642" s="1491"/>
      <c r="R642" s="1491"/>
      <c r="S642" s="1491"/>
      <c r="T642" s="1491"/>
      <c r="U642" s="1491"/>
      <c r="V642" s="1491"/>
    </row>
    <row r="643" spans="1:22" ht="15.75" customHeight="1">
      <c r="A643" s="1491"/>
      <c r="B643" s="1491"/>
      <c r="C643" s="1491"/>
      <c r="D643" s="1491"/>
      <c r="E643" s="1491"/>
      <c r="F643" s="1491"/>
      <c r="G643" s="1491"/>
      <c r="H643" s="1491"/>
      <c r="I643" s="1491"/>
      <c r="J643" s="1491"/>
      <c r="K643" s="1491"/>
      <c r="L643" s="1491"/>
      <c r="M643" s="1491"/>
      <c r="N643" s="1491"/>
      <c r="O643" s="1491"/>
      <c r="P643" s="1491"/>
      <c r="Q643" s="1491"/>
      <c r="R643" s="1491"/>
      <c r="S643" s="1491"/>
      <c r="T643" s="1491"/>
      <c r="U643" s="1491"/>
      <c r="V643" s="1491"/>
    </row>
    <row r="644" spans="1:22" ht="15.75" customHeight="1">
      <c r="A644" s="1491"/>
      <c r="B644" s="1491"/>
      <c r="C644" s="1491"/>
      <c r="D644" s="1491"/>
      <c r="E644" s="1491"/>
      <c r="F644" s="1491"/>
      <c r="G644" s="1491"/>
      <c r="H644" s="1491"/>
      <c r="I644" s="1491"/>
      <c r="J644" s="1491"/>
      <c r="K644" s="1491"/>
      <c r="L644" s="1491"/>
      <c r="M644" s="1491"/>
      <c r="N644" s="1491"/>
      <c r="O644" s="1491"/>
      <c r="P644" s="1491"/>
      <c r="Q644" s="1491"/>
      <c r="R644" s="1491"/>
      <c r="S644" s="1491"/>
      <c r="T644" s="1491"/>
      <c r="U644" s="1491"/>
      <c r="V644" s="1491"/>
    </row>
    <row r="645" spans="1:22" ht="15.75" customHeight="1">
      <c r="A645" s="1491"/>
      <c r="B645" s="1491"/>
      <c r="C645" s="1491"/>
      <c r="D645" s="1491"/>
      <c r="E645" s="1491"/>
      <c r="F645" s="1491"/>
      <c r="G645" s="1491"/>
      <c r="H645" s="1491"/>
      <c r="I645" s="1491"/>
      <c r="J645" s="1491"/>
      <c r="K645" s="1491"/>
      <c r="L645" s="1491"/>
      <c r="M645" s="1491"/>
      <c r="N645" s="1491"/>
      <c r="O645" s="1491"/>
      <c r="P645" s="1491"/>
      <c r="Q645" s="1491"/>
      <c r="R645" s="1491"/>
      <c r="S645" s="1491"/>
      <c r="T645" s="1491"/>
      <c r="U645" s="1491"/>
      <c r="V645" s="1491"/>
    </row>
    <row r="646" spans="1:22" ht="15.75" customHeight="1">
      <c r="A646" s="1491"/>
      <c r="B646" s="1491"/>
      <c r="C646" s="1491"/>
      <c r="D646" s="1491"/>
      <c r="E646" s="1491"/>
      <c r="F646" s="1491"/>
      <c r="G646" s="1491"/>
      <c r="H646" s="1491"/>
      <c r="I646" s="1491"/>
      <c r="J646" s="1491"/>
      <c r="K646" s="1491"/>
      <c r="L646" s="1491"/>
      <c r="M646" s="1491"/>
      <c r="N646" s="1491"/>
      <c r="O646" s="1491"/>
      <c r="P646" s="1491"/>
      <c r="Q646" s="1491"/>
      <c r="R646" s="1491"/>
      <c r="S646" s="1491"/>
      <c r="T646" s="1491"/>
      <c r="U646" s="1491"/>
      <c r="V646" s="1491"/>
    </row>
    <row r="647" spans="1:22" ht="15.75" customHeight="1">
      <c r="A647" s="1491"/>
      <c r="B647" s="1491"/>
      <c r="C647" s="1491"/>
      <c r="D647" s="1491"/>
      <c r="E647" s="1491"/>
      <c r="F647" s="1491"/>
      <c r="G647" s="1491"/>
      <c r="H647" s="1491"/>
      <c r="I647" s="1491"/>
      <c r="J647" s="1491"/>
      <c r="K647" s="1491"/>
      <c r="L647" s="1491"/>
      <c r="M647" s="1491"/>
      <c r="N647" s="1491"/>
      <c r="O647" s="1491"/>
      <c r="P647" s="1491"/>
      <c r="Q647" s="1491"/>
      <c r="R647" s="1491"/>
      <c r="S647" s="1491"/>
      <c r="T647" s="1491"/>
      <c r="U647" s="1491"/>
      <c r="V647" s="1491"/>
    </row>
    <row r="648" spans="1:22" ht="15.75" customHeight="1">
      <c r="A648" s="1491"/>
      <c r="B648" s="1491"/>
      <c r="C648" s="1491"/>
      <c r="D648" s="1491"/>
      <c r="E648" s="1491"/>
      <c r="F648" s="1491"/>
      <c r="G648" s="1491"/>
      <c r="H648" s="1491"/>
      <c r="I648" s="1491"/>
      <c r="J648" s="1491"/>
      <c r="K648" s="1491"/>
      <c r="L648" s="1491"/>
      <c r="M648" s="1491"/>
      <c r="N648" s="1491"/>
      <c r="O648" s="1491"/>
      <c r="P648" s="1491"/>
      <c r="Q648" s="1491"/>
      <c r="R648" s="1491"/>
      <c r="S648" s="1491"/>
      <c r="T648" s="1491"/>
      <c r="U648" s="1491"/>
      <c r="V648" s="1491"/>
    </row>
    <row r="649" spans="1:22" ht="15.75" customHeight="1">
      <c r="A649" s="1491"/>
      <c r="B649" s="1491"/>
      <c r="C649" s="1491"/>
      <c r="D649" s="1491"/>
      <c r="E649" s="1491"/>
      <c r="F649" s="1491"/>
      <c r="G649" s="1491"/>
      <c r="H649" s="1491"/>
      <c r="I649" s="1491"/>
      <c r="J649" s="1491"/>
      <c r="K649" s="1491"/>
      <c r="L649" s="1491"/>
      <c r="M649" s="1491"/>
      <c r="N649" s="1491"/>
      <c r="O649" s="1491"/>
      <c r="P649" s="1491"/>
      <c r="Q649" s="1491"/>
      <c r="R649" s="1491"/>
      <c r="S649" s="1491"/>
      <c r="T649" s="1491"/>
      <c r="U649" s="1491"/>
      <c r="V649" s="1491"/>
    </row>
    <row r="650" spans="1:22" ht="15.75" customHeight="1">
      <c r="A650" s="1491"/>
      <c r="B650" s="1491"/>
      <c r="C650" s="1491"/>
      <c r="D650" s="1491"/>
      <c r="E650" s="1491"/>
      <c r="F650" s="1491"/>
      <c r="G650" s="1491"/>
      <c r="H650" s="1491"/>
      <c r="I650" s="1491"/>
      <c r="J650" s="1491"/>
      <c r="K650" s="1491"/>
      <c r="L650" s="1491"/>
      <c r="M650" s="1491"/>
      <c r="N650" s="1491"/>
      <c r="O650" s="1491"/>
      <c r="P650" s="1491"/>
      <c r="Q650" s="1491"/>
      <c r="R650" s="1491"/>
      <c r="S650" s="1491"/>
      <c r="T650" s="1491"/>
      <c r="U650" s="1491"/>
      <c r="V650" s="1491"/>
    </row>
    <row r="651" spans="1:22" ht="15.75" customHeight="1">
      <c r="A651" s="1491"/>
      <c r="B651" s="1491"/>
      <c r="C651" s="1491"/>
      <c r="D651" s="1491"/>
      <c r="E651" s="1491"/>
      <c r="F651" s="1491"/>
      <c r="G651" s="1491"/>
      <c r="H651" s="1491"/>
      <c r="I651" s="1491"/>
      <c r="J651" s="1491"/>
      <c r="K651" s="1491"/>
      <c r="L651" s="1491"/>
      <c r="M651" s="1491"/>
      <c r="N651" s="1491"/>
      <c r="O651" s="1491"/>
      <c r="P651" s="1491"/>
      <c r="Q651" s="1491"/>
      <c r="R651" s="1491"/>
      <c r="S651" s="1491"/>
      <c r="T651" s="1491"/>
      <c r="U651" s="1491"/>
      <c r="V651" s="1491"/>
    </row>
    <row r="652" spans="1:22" ht="15.75" customHeight="1">
      <c r="A652" s="1491"/>
      <c r="B652" s="1491"/>
      <c r="C652" s="1491"/>
      <c r="D652" s="1491"/>
      <c r="E652" s="1491"/>
      <c r="F652" s="1491"/>
      <c r="G652" s="1491"/>
      <c r="H652" s="1491"/>
      <c r="I652" s="1491"/>
      <c r="J652" s="1491"/>
      <c r="K652" s="1491"/>
      <c r="L652" s="1491"/>
      <c r="M652" s="1491"/>
      <c r="N652" s="1491"/>
      <c r="O652" s="1491"/>
      <c r="P652" s="1491"/>
      <c r="Q652" s="1491"/>
      <c r="R652" s="1491"/>
      <c r="S652" s="1491"/>
      <c r="T652" s="1491"/>
      <c r="U652" s="1491"/>
      <c r="V652" s="1491"/>
    </row>
    <row r="653" spans="1:22" ht="15.75" customHeight="1">
      <c r="A653" s="1491"/>
      <c r="B653" s="1491"/>
      <c r="C653" s="1491"/>
      <c r="D653" s="1491"/>
      <c r="E653" s="1491"/>
      <c r="F653" s="1491"/>
      <c r="G653" s="1491"/>
      <c r="H653" s="1491"/>
      <c r="I653" s="1491"/>
      <c r="J653" s="1491"/>
      <c r="K653" s="1491"/>
      <c r="L653" s="1491"/>
      <c r="M653" s="1491"/>
      <c r="N653" s="1491"/>
      <c r="O653" s="1491"/>
      <c r="P653" s="1491"/>
      <c r="Q653" s="1491"/>
      <c r="R653" s="1491"/>
      <c r="S653" s="1491"/>
      <c r="T653" s="1491"/>
      <c r="U653" s="1491"/>
      <c r="V653" s="1491"/>
    </row>
    <row r="654" spans="1:22" ht="15.75" customHeight="1">
      <c r="A654" s="1491"/>
      <c r="B654" s="1491"/>
      <c r="C654" s="1491"/>
      <c r="D654" s="1491"/>
      <c r="E654" s="1491"/>
      <c r="F654" s="1491"/>
      <c r="G654" s="1491"/>
      <c r="H654" s="1491"/>
      <c r="I654" s="1491"/>
      <c r="J654" s="1491"/>
      <c r="K654" s="1491"/>
      <c r="L654" s="1491"/>
      <c r="M654" s="1491"/>
      <c r="N654" s="1491"/>
      <c r="O654" s="1491"/>
      <c r="P654" s="1491"/>
      <c r="Q654" s="1491"/>
      <c r="R654" s="1491"/>
      <c r="S654" s="1491"/>
      <c r="T654" s="1491"/>
      <c r="U654" s="1491"/>
      <c r="V654" s="1491"/>
    </row>
    <row r="655" spans="1:22" ht="15.75" customHeight="1">
      <c r="A655" s="1491"/>
      <c r="B655" s="1491"/>
      <c r="C655" s="1491"/>
      <c r="D655" s="1491"/>
      <c r="E655" s="1491"/>
      <c r="F655" s="1491"/>
      <c r="G655" s="1491"/>
      <c r="H655" s="1491"/>
      <c r="I655" s="1491"/>
      <c r="J655" s="1491"/>
      <c r="K655" s="1491"/>
      <c r="L655" s="1491"/>
      <c r="M655" s="1491"/>
      <c r="N655" s="1491"/>
      <c r="O655" s="1491"/>
      <c r="P655" s="1491"/>
      <c r="Q655" s="1491"/>
      <c r="R655" s="1491"/>
      <c r="S655" s="1491"/>
      <c r="T655" s="1491"/>
      <c r="U655" s="1491"/>
      <c r="V655" s="1491"/>
    </row>
    <row r="656" spans="1:22" ht="15.75" customHeight="1">
      <c r="A656" s="1491"/>
      <c r="B656" s="1491"/>
      <c r="C656" s="1491"/>
      <c r="D656" s="1491"/>
      <c r="E656" s="1491"/>
      <c r="F656" s="1491"/>
      <c r="G656" s="1491"/>
      <c r="H656" s="1491"/>
      <c r="I656" s="1491"/>
      <c r="J656" s="1491"/>
      <c r="K656" s="1491"/>
      <c r="L656" s="1491"/>
      <c r="M656" s="1491"/>
      <c r="N656" s="1491"/>
      <c r="O656" s="1491"/>
      <c r="P656" s="1491"/>
      <c r="Q656" s="1491"/>
      <c r="R656" s="1491"/>
      <c r="S656" s="1491"/>
      <c r="T656" s="1491"/>
      <c r="U656" s="1491"/>
      <c r="V656" s="1491"/>
    </row>
    <row r="657" spans="1:22" ht="15.75" customHeight="1">
      <c r="A657" s="1491"/>
      <c r="B657" s="1491"/>
      <c r="C657" s="1491"/>
      <c r="D657" s="1491"/>
      <c r="E657" s="1491"/>
      <c r="F657" s="1491"/>
      <c r="G657" s="1491"/>
      <c r="H657" s="1491"/>
      <c r="I657" s="1491"/>
      <c r="J657" s="1491"/>
      <c r="K657" s="1491"/>
      <c r="L657" s="1491"/>
      <c r="M657" s="1491"/>
      <c r="N657" s="1491"/>
      <c r="O657" s="1491"/>
      <c r="P657" s="1491"/>
      <c r="Q657" s="1491"/>
      <c r="R657" s="1491"/>
      <c r="S657" s="1491"/>
      <c r="T657" s="1491"/>
      <c r="U657" s="1491"/>
      <c r="V657" s="1491"/>
    </row>
    <row r="658" spans="1:22" ht="15.75" customHeight="1">
      <c r="A658" s="1491"/>
      <c r="B658" s="1491"/>
      <c r="C658" s="1491"/>
      <c r="D658" s="1491"/>
      <c r="E658" s="1491"/>
      <c r="F658" s="1491"/>
      <c r="G658" s="1491"/>
      <c r="H658" s="1491"/>
      <c r="I658" s="1491"/>
      <c r="J658" s="1491"/>
      <c r="K658" s="1491"/>
      <c r="L658" s="1491"/>
      <c r="M658" s="1491"/>
      <c r="N658" s="1491"/>
      <c r="O658" s="1491"/>
      <c r="P658" s="1491"/>
      <c r="Q658" s="1491"/>
      <c r="R658" s="1491"/>
      <c r="S658" s="1491"/>
      <c r="T658" s="1491"/>
      <c r="U658" s="1491"/>
      <c r="V658" s="1491"/>
    </row>
    <row r="659" spans="1:22" ht="15.75" customHeight="1">
      <c r="A659" s="1491"/>
      <c r="B659" s="1491"/>
      <c r="C659" s="1491"/>
      <c r="D659" s="1491"/>
      <c r="E659" s="1491"/>
      <c r="F659" s="1491"/>
      <c r="G659" s="1491"/>
      <c r="H659" s="1491"/>
      <c r="I659" s="1491"/>
      <c r="J659" s="1491"/>
      <c r="K659" s="1491"/>
      <c r="L659" s="1491"/>
      <c r="M659" s="1491"/>
      <c r="N659" s="1491"/>
      <c r="O659" s="1491"/>
      <c r="P659" s="1491"/>
      <c r="Q659" s="1491"/>
      <c r="R659" s="1491"/>
      <c r="S659" s="1491"/>
      <c r="T659" s="1491"/>
      <c r="U659" s="1491"/>
      <c r="V659" s="1491"/>
    </row>
    <row r="660" spans="1:22" ht="15.75" customHeight="1">
      <c r="A660" s="1491"/>
      <c r="B660" s="1491"/>
      <c r="C660" s="1491"/>
      <c r="D660" s="1491"/>
      <c r="E660" s="1491"/>
      <c r="F660" s="1491"/>
      <c r="G660" s="1491"/>
      <c r="H660" s="1491"/>
      <c r="I660" s="1491"/>
      <c r="J660" s="1491"/>
      <c r="K660" s="1491"/>
      <c r="L660" s="1491"/>
      <c r="M660" s="1491"/>
      <c r="N660" s="1491"/>
      <c r="O660" s="1491"/>
      <c r="P660" s="1491"/>
      <c r="Q660" s="1491"/>
      <c r="R660" s="1491"/>
      <c r="S660" s="1491"/>
      <c r="T660" s="1491"/>
      <c r="U660" s="1491"/>
      <c r="V660" s="1491"/>
    </row>
    <row r="661" spans="1:22" ht="15.75" customHeight="1">
      <c r="A661" s="1491"/>
      <c r="B661" s="1491"/>
      <c r="C661" s="1491"/>
      <c r="D661" s="1491"/>
      <c r="E661" s="1491"/>
      <c r="F661" s="1491"/>
      <c r="G661" s="1491"/>
      <c r="H661" s="1491"/>
      <c r="I661" s="1491"/>
      <c r="J661" s="1491"/>
      <c r="K661" s="1491"/>
      <c r="L661" s="1491"/>
      <c r="M661" s="1491"/>
      <c r="N661" s="1491"/>
      <c r="O661" s="1491"/>
      <c r="P661" s="1491"/>
      <c r="Q661" s="1491"/>
      <c r="R661" s="1491"/>
      <c r="S661" s="1491"/>
      <c r="T661" s="1491"/>
      <c r="U661" s="1491"/>
      <c r="V661" s="1491"/>
    </row>
    <row r="662" spans="1:22" ht="15.75" customHeight="1">
      <c r="A662" s="1491"/>
      <c r="B662" s="1491"/>
      <c r="C662" s="1491"/>
      <c r="D662" s="1491"/>
      <c r="E662" s="1491"/>
      <c r="F662" s="1491"/>
      <c r="G662" s="1491"/>
      <c r="H662" s="1491"/>
      <c r="I662" s="1491"/>
      <c r="J662" s="1491"/>
      <c r="K662" s="1491"/>
      <c r="L662" s="1491"/>
      <c r="M662" s="1491"/>
      <c r="N662" s="1491"/>
      <c r="O662" s="1491"/>
      <c r="P662" s="1491"/>
      <c r="Q662" s="1491"/>
      <c r="R662" s="1491"/>
      <c r="S662" s="1491"/>
      <c r="T662" s="1491"/>
      <c r="U662" s="1491"/>
      <c r="V662" s="1491"/>
    </row>
    <row r="663" spans="1:22" ht="15.75" customHeight="1">
      <c r="A663" s="1491"/>
      <c r="B663" s="1491"/>
      <c r="C663" s="1491"/>
      <c r="D663" s="1491"/>
      <c r="E663" s="1491"/>
      <c r="F663" s="1491"/>
      <c r="G663" s="1491"/>
      <c r="H663" s="1491"/>
      <c r="I663" s="1491"/>
      <c r="J663" s="1491"/>
      <c r="K663" s="1491"/>
      <c r="L663" s="1491"/>
      <c r="M663" s="1491"/>
      <c r="N663" s="1491"/>
      <c r="O663" s="1491"/>
      <c r="P663" s="1491"/>
      <c r="Q663" s="1491"/>
      <c r="R663" s="1491"/>
      <c r="S663" s="1491"/>
      <c r="T663" s="1491"/>
      <c r="U663" s="1491"/>
      <c r="V663" s="1491"/>
    </row>
    <row r="664" spans="1:22" ht="15.75" customHeight="1">
      <c r="A664" s="1491"/>
      <c r="B664" s="1491"/>
      <c r="C664" s="1491"/>
      <c r="D664" s="1491"/>
      <c r="E664" s="1491"/>
      <c r="F664" s="1491"/>
      <c r="G664" s="1491"/>
      <c r="H664" s="1491"/>
      <c r="I664" s="1491"/>
      <c r="J664" s="1491"/>
      <c r="K664" s="1491"/>
      <c r="L664" s="1491"/>
      <c r="M664" s="1491"/>
      <c r="N664" s="1491"/>
      <c r="O664" s="1491"/>
      <c r="P664" s="1491"/>
      <c r="Q664" s="1491"/>
      <c r="R664" s="1491"/>
      <c r="S664" s="1491"/>
      <c r="T664" s="1491"/>
      <c r="U664" s="1491"/>
      <c r="V664" s="1491"/>
    </row>
    <row r="665" spans="1:22" ht="15.75" customHeight="1">
      <c r="A665" s="1491"/>
      <c r="B665" s="1491"/>
      <c r="C665" s="1491"/>
      <c r="D665" s="1491"/>
      <c r="E665" s="1491"/>
      <c r="F665" s="1491"/>
      <c r="G665" s="1491"/>
      <c r="H665" s="1491"/>
      <c r="I665" s="1491"/>
      <c r="J665" s="1491"/>
      <c r="K665" s="1491"/>
      <c r="L665" s="1491"/>
      <c r="M665" s="1491"/>
      <c r="N665" s="1491"/>
      <c r="O665" s="1491"/>
      <c r="P665" s="1491"/>
      <c r="Q665" s="1491"/>
      <c r="R665" s="1491"/>
      <c r="S665" s="1491"/>
      <c r="T665" s="1491"/>
      <c r="U665" s="1491"/>
      <c r="V665" s="1491"/>
    </row>
    <row r="666" spans="1:22" ht="15.75" customHeight="1">
      <c r="A666" s="1491"/>
      <c r="B666" s="1491"/>
      <c r="C666" s="1491"/>
      <c r="D666" s="1491"/>
      <c r="E666" s="1491"/>
      <c r="F666" s="1491"/>
      <c r="G666" s="1491"/>
      <c r="H666" s="1491"/>
      <c r="I666" s="1491"/>
      <c r="J666" s="1491"/>
      <c r="K666" s="1491"/>
      <c r="L666" s="1491"/>
      <c r="M666" s="1491"/>
      <c r="N666" s="1491"/>
      <c r="O666" s="1491"/>
      <c r="P666" s="1491"/>
      <c r="Q666" s="1491"/>
      <c r="R666" s="1491"/>
      <c r="S666" s="1491"/>
      <c r="T666" s="1491"/>
      <c r="U666" s="1491"/>
      <c r="V666" s="1491"/>
    </row>
    <row r="667" spans="1:22" ht="15.75" customHeight="1">
      <c r="A667" s="1491"/>
      <c r="B667" s="1491"/>
      <c r="C667" s="1491"/>
      <c r="D667" s="1491"/>
      <c r="E667" s="1491"/>
      <c r="F667" s="1491"/>
      <c r="G667" s="1491"/>
      <c r="H667" s="1491"/>
      <c r="I667" s="1491"/>
      <c r="J667" s="1491"/>
      <c r="K667" s="1491"/>
      <c r="L667" s="1491"/>
      <c r="M667" s="1491"/>
      <c r="N667" s="1491"/>
      <c r="O667" s="1491"/>
      <c r="P667" s="1491"/>
      <c r="Q667" s="1491"/>
      <c r="R667" s="1491"/>
      <c r="S667" s="1491"/>
      <c r="T667" s="1491"/>
      <c r="U667" s="1491"/>
      <c r="V667" s="1491"/>
    </row>
    <row r="668" spans="1:22" ht="15.75" customHeight="1">
      <c r="A668" s="1491"/>
      <c r="B668" s="1491"/>
      <c r="C668" s="1491"/>
      <c r="D668" s="1491"/>
      <c r="E668" s="1491"/>
      <c r="F668" s="1491"/>
      <c r="G668" s="1491"/>
      <c r="H668" s="1491"/>
      <c r="I668" s="1491"/>
      <c r="J668" s="1491"/>
      <c r="K668" s="1491"/>
      <c r="L668" s="1491"/>
      <c r="M668" s="1491"/>
      <c r="N668" s="1491"/>
      <c r="O668" s="1491"/>
      <c r="P668" s="1491"/>
      <c r="Q668" s="1491"/>
      <c r="R668" s="1491"/>
      <c r="S668" s="1491"/>
      <c r="T668" s="1491"/>
      <c r="U668" s="1491"/>
      <c r="V668" s="1491"/>
    </row>
    <row r="669" spans="1:22" ht="15.75" customHeight="1">
      <c r="A669" s="1491"/>
      <c r="B669" s="1491"/>
      <c r="C669" s="1491"/>
      <c r="D669" s="1491"/>
      <c r="E669" s="1491"/>
      <c r="F669" s="1491"/>
      <c r="G669" s="1491"/>
      <c r="H669" s="1491"/>
      <c r="I669" s="1491"/>
      <c r="J669" s="1491"/>
      <c r="K669" s="1491"/>
      <c r="L669" s="1491"/>
      <c r="M669" s="1491"/>
      <c r="N669" s="1491"/>
      <c r="O669" s="1491"/>
      <c r="P669" s="1491"/>
      <c r="Q669" s="1491"/>
      <c r="R669" s="1491"/>
      <c r="S669" s="1491"/>
      <c r="T669" s="1491"/>
      <c r="U669" s="1491"/>
      <c r="V669" s="1491"/>
    </row>
    <row r="670" spans="1:22" ht="15.75" customHeight="1">
      <c r="A670" s="1491"/>
      <c r="B670" s="1491"/>
      <c r="C670" s="1491"/>
      <c r="D670" s="1491"/>
      <c r="E670" s="1491"/>
      <c r="F670" s="1491"/>
      <c r="G670" s="1491"/>
      <c r="H670" s="1491"/>
      <c r="I670" s="1491"/>
      <c r="J670" s="1491"/>
      <c r="K670" s="1491"/>
      <c r="L670" s="1491"/>
      <c r="M670" s="1491"/>
      <c r="N670" s="1491"/>
      <c r="O670" s="1491"/>
      <c r="P670" s="1491"/>
      <c r="Q670" s="1491"/>
      <c r="R670" s="1491"/>
      <c r="S670" s="1491"/>
      <c r="T670" s="1491"/>
      <c r="U670" s="1491"/>
      <c r="V670" s="1491"/>
    </row>
    <row r="671" spans="1:22" ht="15.75" customHeight="1">
      <c r="A671" s="1491"/>
      <c r="B671" s="1491"/>
      <c r="C671" s="1491"/>
      <c r="D671" s="1491"/>
      <c r="E671" s="1491"/>
      <c r="F671" s="1491"/>
      <c r="G671" s="1491"/>
      <c r="H671" s="1491"/>
      <c r="I671" s="1491"/>
      <c r="J671" s="1491"/>
      <c r="K671" s="1491"/>
      <c r="L671" s="1491"/>
      <c r="M671" s="1491"/>
      <c r="N671" s="1491"/>
      <c r="O671" s="1491"/>
      <c r="P671" s="1491"/>
      <c r="Q671" s="1491"/>
      <c r="R671" s="1491"/>
      <c r="S671" s="1491"/>
      <c r="T671" s="1491"/>
      <c r="U671" s="1491"/>
      <c r="V671" s="1491"/>
    </row>
    <row r="672" spans="1:22" ht="15.75" customHeight="1">
      <c r="A672" s="1491"/>
      <c r="B672" s="1491"/>
      <c r="C672" s="1491"/>
      <c r="D672" s="1491"/>
      <c r="E672" s="1491"/>
      <c r="F672" s="1491"/>
      <c r="G672" s="1491"/>
      <c r="H672" s="1491"/>
      <c r="I672" s="1491"/>
      <c r="J672" s="1491"/>
      <c r="K672" s="1491"/>
      <c r="L672" s="1491"/>
      <c r="M672" s="1491"/>
      <c r="N672" s="1491"/>
      <c r="O672" s="1491"/>
      <c r="P672" s="1491"/>
      <c r="Q672" s="1491"/>
      <c r="R672" s="1491"/>
      <c r="S672" s="1491"/>
      <c r="T672" s="1491"/>
      <c r="U672" s="1491"/>
      <c r="V672" s="1491"/>
    </row>
    <row r="673" spans="1:22" ht="15.75" customHeight="1">
      <c r="A673" s="1491"/>
      <c r="B673" s="1491"/>
      <c r="C673" s="1491"/>
      <c r="D673" s="1491"/>
      <c r="E673" s="1491"/>
      <c r="F673" s="1491"/>
      <c r="G673" s="1491"/>
      <c r="H673" s="1491"/>
      <c r="I673" s="1491"/>
      <c r="J673" s="1491"/>
      <c r="K673" s="1491"/>
      <c r="L673" s="1491"/>
      <c r="M673" s="1491"/>
      <c r="N673" s="1491"/>
      <c r="O673" s="1491"/>
      <c r="P673" s="1491"/>
      <c r="Q673" s="1491"/>
      <c r="R673" s="1491"/>
      <c r="S673" s="1491"/>
      <c r="T673" s="1491"/>
      <c r="U673" s="1491"/>
      <c r="V673" s="1491"/>
    </row>
    <row r="674" spans="1:22" ht="15.75" customHeight="1">
      <c r="A674" s="1491"/>
      <c r="B674" s="1491"/>
      <c r="C674" s="1491"/>
      <c r="D674" s="1491"/>
      <c r="E674" s="1491"/>
      <c r="F674" s="1491"/>
      <c r="G674" s="1491"/>
      <c r="H674" s="1491"/>
      <c r="I674" s="1491"/>
      <c r="J674" s="1491"/>
      <c r="K674" s="1491"/>
      <c r="L674" s="1491"/>
      <c r="M674" s="1491"/>
      <c r="N674" s="1491"/>
      <c r="O674" s="1491"/>
      <c r="P674" s="1491"/>
      <c r="Q674" s="1491"/>
      <c r="R674" s="1491"/>
      <c r="S674" s="1491"/>
      <c r="T674" s="1491"/>
      <c r="U674" s="1491"/>
      <c r="V674" s="1491"/>
    </row>
    <row r="675" spans="1:22" ht="15.75" customHeight="1">
      <c r="A675" s="1491"/>
      <c r="B675" s="1491"/>
      <c r="C675" s="1491"/>
      <c r="D675" s="1491"/>
      <c r="E675" s="1491"/>
      <c r="F675" s="1491"/>
      <c r="G675" s="1491"/>
      <c r="H675" s="1491"/>
      <c r="I675" s="1491"/>
      <c r="J675" s="1491"/>
      <c r="K675" s="1491"/>
      <c r="L675" s="1491"/>
      <c r="M675" s="1491"/>
      <c r="N675" s="1491"/>
      <c r="O675" s="1491"/>
      <c r="P675" s="1491"/>
      <c r="Q675" s="1491"/>
      <c r="R675" s="1491"/>
      <c r="S675" s="1491"/>
      <c r="T675" s="1491"/>
      <c r="U675" s="1491"/>
      <c r="V675" s="1491"/>
    </row>
    <row r="676" spans="1:22" ht="15.75" customHeight="1">
      <c r="A676" s="1491"/>
      <c r="B676" s="1491"/>
      <c r="C676" s="1491"/>
      <c r="D676" s="1491"/>
      <c r="E676" s="1491"/>
      <c r="F676" s="1491"/>
      <c r="G676" s="1491"/>
      <c r="H676" s="1491"/>
      <c r="I676" s="1491"/>
      <c r="J676" s="1491"/>
      <c r="K676" s="1491"/>
      <c r="L676" s="1491"/>
      <c r="M676" s="1491"/>
      <c r="N676" s="1491"/>
      <c r="O676" s="1491"/>
      <c r="P676" s="1491"/>
      <c r="Q676" s="1491"/>
      <c r="R676" s="1491"/>
      <c r="S676" s="1491"/>
      <c r="T676" s="1491"/>
      <c r="U676" s="1491"/>
      <c r="V676" s="1491"/>
    </row>
    <row r="677" spans="1:22" ht="15.75" customHeight="1">
      <c r="A677" s="1491"/>
      <c r="B677" s="1491"/>
      <c r="C677" s="1491"/>
      <c r="D677" s="1491"/>
      <c r="E677" s="1491"/>
      <c r="F677" s="1491"/>
      <c r="G677" s="1491"/>
      <c r="H677" s="1491"/>
      <c r="I677" s="1491"/>
      <c r="J677" s="1491"/>
      <c r="K677" s="1491"/>
      <c r="L677" s="1491"/>
      <c r="M677" s="1491"/>
      <c r="N677" s="1491"/>
      <c r="O677" s="1491"/>
      <c r="P677" s="1491"/>
      <c r="Q677" s="1491"/>
      <c r="R677" s="1491"/>
      <c r="S677" s="1491"/>
      <c r="T677" s="1491"/>
      <c r="U677" s="1491"/>
      <c r="V677" s="1491"/>
    </row>
    <row r="678" spans="1:22" ht="15.75" customHeight="1">
      <c r="A678" s="1491"/>
      <c r="B678" s="1491"/>
      <c r="C678" s="1491"/>
      <c r="D678" s="1491"/>
      <c r="E678" s="1491"/>
      <c r="F678" s="1491"/>
      <c r="G678" s="1491"/>
      <c r="H678" s="1491"/>
      <c r="I678" s="1491"/>
      <c r="J678" s="1491"/>
      <c r="K678" s="1491"/>
      <c r="L678" s="1491"/>
      <c r="M678" s="1491"/>
      <c r="N678" s="1491"/>
      <c r="O678" s="1491"/>
      <c r="P678" s="1491"/>
      <c r="Q678" s="1491"/>
      <c r="R678" s="1491"/>
      <c r="S678" s="1491"/>
      <c r="T678" s="1491"/>
      <c r="U678" s="1491"/>
      <c r="V678" s="1491"/>
    </row>
    <row r="679" spans="1:22" ht="15.75" customHeight="1">
      <c r="A679" s="1491"/>
      <c r="B679" s="1491"/>
      <c r="C679" s="1491"/>
      <c r="D679" s="1491"/>
      <c r="E679" s="1491"/>
      <c r="F679" s="1491"/>
      <c r="G679" s="1491"/>
      <c r="H679" s="1491"/>
      <c r="I679" s="1491"/>
      <c r="J679" s="1491"/>
      <c r="K679" s="1491"/>
      <c r="L679" s="1491"/>
      <c r="M679" s="1491"/>
      <c r="N679" s="1491"/>
      <c r="O679" s="1491"/>
      <c r="P679" s="1491"/>
      <c r="Q679" s="1491"/>
      <c r="R679" s="1491"/>
      <c r="S679" s="1491"/>
      <c r="T679" s="1491"/>
      <c r="U679" s="1491"/>
      <c r="V679" s="1491"/>
    </row>
    <row r="680" spans="1:22" ht="15.75" customHeight="1">
      <c r="A680" s="1491"/>
      <c r="B680" s="1491"/>
      <c r="C680" s="1491"/>
      <c r="D680" s="1491"/>
      <c r="E680" s="1491"/>
      <c r="F680" s="1491"/>
      <c r="G680" s="1491"/>
      <c r="H680" s="1491"/>
      <c r="I680" s="1491"/>
      <c r="J680" s="1491"/>
      <c r="K680" s="1491"/>
      <c r="L680" s="1491"/>
      <c r="M680" s="1491"/>
      <c r="N680" s="1491"/>
      <c r="O680" s="1491"/>
      <c r="P680" s="1491"/>
      <c r="Q680" s="1491"/>
      <c r="R680" s="1491"/>
      <c r="S680" s="1491"/>
      <c r="T680" s="1491"/>
      <c r="U680" s="1491"/>
      <c r="V680" s="1491"/>
    </row>
    <row r="681" spans="1:22" ht="15.75" customHeight="1">
      <c r="A681" s="1491"/>
      <c r="B681" s="1491"/>
      <c r="C681" s="1491"/>
      <c r="D681" s="1491"/>
      <c r="E681" s="1491"/>
      <c r="F681" s="1491"/>
      <c r="G681" s="1491"/>
      <c r="H681" s="1491"/>
      <c r="I681" s="1491"/>
      <c r="J681" s="1491"/>
      <c r="K681" s="1491"/>
      <c r="L681" s="1491"/>
      <c r="M681" s="1491"/>
      <c r="N681" s="1491"/>
      <c r="O681" s="1491"/>
      <c r="P681" s="1491"/>
      <c r="Q681" s="1491"/>
      <c r="R681" s="1491"/>
      <c r="S681" s="1491"/>
      <c r="T681" s="1491"/>
      <c r="U681" s="1491"/>
      <c r="V681" s="1491"/>
    </row>
    <row r="682" spans="1:22" ht="15.75" customHeight="1">
      <c r="A682" s="1491"/>
      <c r="B682" s="1491"/>
      <c r="C682" s="1491"/>
      <c r="D682" s="1491"/>
      <c r="E682" s="1491"/>
      <c r="F682" s="1491"/>
      <c r="G682" s="1491"/>
      <c r="H682" s="1491"/>
      <c r="I682" s="1491"/>
      <c r="J682" s="1491"/>
      <c r="K682" s="1491"/>
      <c r="L682" s="1491"/>
      <c r="M682" s="1491"/>
      <c r="N682" s="1491"/>
      <c r="O682" s="1491"/>
      <c r="P682" s="1491"/>
      <c r="Q682" s="1491"/>
      <c r="R682" s="1491"/>
      <c r="S682" s="1491"/>
      <c r="T682" s="1491"/>
      <c r="U682" s="1491"/>
      <c r="V682" s="1491"/>
    </row>
    <row r="683" spans="1:22" ht="15.75" customHeight="1">
      <c r="A683" s="1491"/>
      <c r="B683" s="1491"/>
      <c r="C683" s="1491"/>
      <c r="D683" s="1491"/>
      <c r="E683" s="1491"/>
      <c r="F683" s="1491"/>
      <c r="G683" s="1491"/>
      <c r="H683" s="1491"/>
      <c r="I683" s="1491"/>
      <c r="J683" s="1491"/>
      <c r="K683" s="1491"/>
      <c r="L683" s="1491"/>
      <c r="M683" s="1491"/>
      <c r="N683" s="1491"/>
      <c r="O683" s="1491"/>
      <c r="P683" s="1491"/>
      <c r="Q683" s="1491"/>
      <c r="R683" s="1491"/>
      <c r="S683" s="1491"/>
      <c r="T683" s="1491"/>
      <c r="U683" s="1491"/>
      <c r="V683" s="1491"/>
    </row>
    <row r="684" spans="1:22" ht="15.75" customHeight="1">
      <c r="A684" s="1491"/>
      <c r="B684" s="1491"/>
      <c r="C684" s="1491"/>
      <c r="D684" s="1491"/>
      <c r="E684" s="1491"/>
      <c r="F684" s="1491"/>
      <c r="G684" s="1491"/>
      <c r="H684" s="1491"/>
      <c r="I684" s="1491"/>
      <c r="J684" s="1491"/>
      <c r="K684" s="1491"/>
      <c r="L684" s="1491"/>
      <c r="M684" s="1491"/>
      <c r="N684" s="1491"/>
      <c r="O684" s="1491"/>
      <c r="P684" s="1491"/>
      <c r="Q684" s="1491"/>
      <c r="R684" s="1491"/>
      <c r="S684" s="1491"/>
      <c r="T684" s="1491"/>
      <c r="U684" s="1491"/>
      <c r="V684" s="1491"/>
    </row>
    <row r="685" spans="1:22" ht="15.75" customHeight="1">
      <c r="A685" s="1491"/>
      <c r="B685" s="1491"/>
      <c r="C685" s="1491"/>
      <c r="D685" s="1491"/>
      <c r="E685" s="1491"/>
      <c r="F685" s="1491"/>
      <c r="G685" s="1491"/>
      <c r="H685" s="1491"/>
      <c r="I685" s="1491"/>
      <c r="J685" s="1491"/>
      <c r="K685" s="1491"/>
      <c r="L685" s="1491"/>
      <c r="M685" s="1491"/>
      <c r="N685" s="1491"/>
      <c r="O685" s="1491"/>
      <c r="P685" s="1491"/>
      <c r="Q685" s="1491"/>
      <c r="R685" s="1491"/>
      <c r="S685" s="1491"/>
      <c r="T685" s="1491"/>
      <c r="U685" s="1491"/>
      <c r="V685" s="1491"/>
    </row>
    <row r="686" spans="1:22" ht="15.75" customHeight="1">
      <c r="A686" s="1491"/>
      <c r="B686" s="1491"/>
      <c r="C686" s="1491"/>
      <c r="D686" s="1491"/>
      <c r="E686" s="1491"/>
      <c r="F686" s="1491"/>
      <c r="G686" s="1491"/>
      <c r="H686" s="1491"/>
      <c r="I686" s="1491"/>
      <c r="J686" s="1491"/>
      <c r="K686" s="1491"/>
      <c r="L686" s="1491"/>
      <c r="M686" s="1491"/>
      <c r="N686" s="1491"/>
      <c r="O686" s="1491"/>
      <c r="P686" s="1491"/>
      <c r="Q686" s="1491"/>
      <c r="R686" s="1491"/>
      <c r="S686" s="1491"/>
      <c r="T686" s="1491"/>
      <c r="U686" s="1491"/>
      <c r="V686" s="1491"/>
    </row>
    <row r="687" spans="1:22" ht="15.75" customHeight="1">
      <c r="A687" s="1491"/>
      <c r="B687" s="1491"/>
      <c r="C687" s="1491"/>
      <c r="D687" s="1491"/>
      <c r="E687" s="1491"/>
      <c r="F687" s="1491"/>
      <c r="G687" s="1491"/>
      <c r="H687" s="1491"/>
      <c r="I687" s="1491"/>
      <c r="J687" s="1491"/>
      <c r="K687" s="1491"/>
      <c r="L687" s="1491"/>
      <c r="M687" s="1491"/>
      <c r="N687" s="1491"/>
      <c r="O687" s="1491"/>
      <c r="P687" s="1491"/>
      <c r="Q687" s="1491"/>
      <c r="R687" s="1491"/>
      <c r="S687" s="1491"/>
      <c r="T687" s="1491"/>
      <c r="U687" s="1491"/>
      <c r="V687" s="1491"/>
    </row>
    <row r="688" spans="1:22" ht="15.75" customHeight="1">
      <c r="A688" s="1491"/>
      <c r="B688" s="1491"/>
      <c r="C688" s="1491"/>
      <c r="D688" s="1491"/>
      <c r="E688" s="1491"/>
      <c r="F688" s="1491"/>
      <c r="G688" s="1491"/>
      <c r="H688" s="1491"/>
      <c r="I688" s="1491"/>
      <c r="J688" s="1491"/>
      <c r="K688" s="1491"/>
      <c r="L688" s="1491"/>
      <c r="M688" s="1491"/>
      <c r="N688" s="1491"/>
      <c r="O688" s="1491"/>
      <c r="P688" s="1491"/>
      <c r="Q688" s="1491"/>
      <c r="R688" s="1491"/>
      <c r="S688" s="1491"/>
      <c r="T688" s="1491"/>
      <c r="U688" s="1491"/>
      <c r="V688" s="1491"/>
    </row>
    <row r="689" spans="1:22" ht="15.75" customHeight="1">
      <c r="A689" s="1491"/>
      <c r="B689" s="1491"/>
      <c r="C689" s="1491"/>
      <c r="D689" s="1491"/>
      <c r="E689" s="1491"/>
      <c r="F689" s="1491"/>
      <c r="G689" s="1491"/>
      <c r="H689" s="1491"/>
      <c r="I689" s="1491"/>
      <c r="J689" s="1491"/>
      <c r="K689" s="1491"/>
      <c r="L689" s="1491"/>
      <c r="M689" s="1491"/>
      <c r="N689" s="1491"/>
      <c r="O689" s="1491"/>
      <c r="P689" s="1491"/>
      <c r="Q689" s="1491"/>
      <c r="R689" s="1491"/>
      <c r="S689" s="1491"/>
      <c r="T689" s="1491"/>
      <c r="U689" s="1491"/>
      <c r="V689" s="1491"/>
    </row>
    <row r="690" spans="1:22" ht="15.75" customHeight="1">
      <c r="A690" s="1491"/>
      <c r="B690" s="1491"/>
      <c r="C690" s="1491"/>
      <c r="D690" s="1491"/>
      <c r="E690" s="1491"/>
      <c r="F690" s="1491"/>
      <c r="G690" s="1491"/>
      <c r="H690" s="1491"/>
      <c r="I690" s="1491"/>
      <c r="J690" s="1491"/>
      <c r="K690" s="1491"/>
      <c r="L690" s="1491"/>
      <c r="M690" s="1491"/>
      <c r="N690" s="1491"/>
      <c r="O690" s="1491"/>
      <c r="P690" s="1491"/>
      <c r="Q690" s="1491"/>
      <c r="R690" s="1491"/>
      <c r="S690" s="1491"/>
      <c r="T690" s="1491"/>
      <c r="U690" s="1491"/>
      <c r="V690" s="1491"/>
    </row>
    <row r="691" spans="1:22" ht="15.75" customHeight="1">
      <c r="A691" s="1491"/>
      <c r="B691" s="1491"/>
      <c r="C691" s="1491"/>
      <c r="D691" s="1491"/>
      <c r="E691" s="1491"/>
      <c r="F691" s="1491"/>
      <c r="G691" s="1491"/>
      <c r="H691" s="1491"/>
      <c r="I691" s="1491"/>
      <c r="J691" s="1491"/>
      <c r="K691" s="1491"/>
      <c r="L691" s="1491"/>
      <c r="M691" s="1491"/>
      <c r="N691" s="1491"/>
      <c r="O691" s="1491"/>
      <c r="P691" s="1491"/>
      <c r="Q691" s="1491"/>
      <c r="R691" s="1491"/>
      <c r="S691" s="1491"/>
      <c r="T691" s="1491"/>
      <c r="U691" s="1491"/>
      <c r="V691" s="1491"/>
    </row>
    <row r="692" spans="1:22" ht="15.75" customHeight="1">
      <c r="A692" s="1491"/>
      <c r="B692" s="1491"/>
      <c r="C692" s="1491"/>
      <c r="D692" s="1491"/>
      <c r="E692" s="1491"/>
      <c r="F692" s="1491"/>
      <c r="G692" s="1491"/>
      <c r="H692" s="1491"/>
      <c r="I692" s="1491"/>
      <c r="J692" s="1491"/>
      <c r="K692" s="1491"/>
      <c r="L692" s="1491"/>
      <c r="M692" s="1491"/>
      <c r="N692" s="1491"/>
      <c r="O692" s="1491"/>
      <c r="P692" s="1491"/>
      <c r="Q692" s="1491"/>
      <c r="R692" s="1491"/>
      <c r="S692" s="1491"/>
      <c r="T692" s="1491"/>
      <c r="U692" s="1491"/>
      <c r="V692" s="1491"/>
    </row>
    <row r="693" spans="1:22" ht="15.75" customHeight="1">
      <c r="A693" s="1491"/>
      <c r="B693" s="1491"/>
      <c r="C693" s="1491"/>
      <c r="D693" s="1491"/>
      <c r="E693" s="1491"/>
      <c r="F693" s="1491"/>
      <c r="G693" s="1491"/>
      <c r="H693" s="1491"/>
      <c r="I693" s="1491"/>
      <c r="J693" s="1491"/>
      <c r="K693" s="1491"/>
      <c r="L693" s="1491"/>
      <c r="M693" s="1491"/>
      <c r="N693" s="1491"/>
      <c r="O693" s="1491"/>
      <c r="P693" s="1491"/>
      <c r="Q693" s="1491"/>
      <c r="R693" s="1491"/>
      <c r="S693" s="1491"/>
      <c r="T693" s="1491"/>
      <c r="U693" s="1491"/>
      <c r="V693" s="1491"/>
    </row>
    <row r="694" spans="1:22" ht="15.75" customHeight="1">
      <c r="A694" s="1491"/>
      <c r="B694" s="1491"/>
      <c r="C694" s="1491"/>
      <c r="D694" s="1491"/>
      <c r="E694" s="1491"/>
      <c r="F694" s="1491"/>
      <c r="G694" s="1491"/>
      <c r="H694" s="1491"/>
      <c r="I694" s="1491"/>
      <c r="J694" s="1491"/>
      <c r="K694" s="1491"/>
      <c r="L694" s="1491"/>
      <c r="M694" s="1491"/>
      <c r="N694" s="1491"/>
      <c r="O694" s="1491"/>
      <c r="P694" s="1491"/>
      <c r="Q694" s="1491"/>
      <c r="R694" s="1491"/>
      <c r="S694" s="1491"/>
      <c r="T694" s="1491"/>
      <c r="U694" s="1491"/>
      <c r="V694" s="1491"/>
    </row>
    <row r="695" spans="1:22" ht="15.75" customHeight="1">
      <c r="A695" s="1491"/>
      <c r="B695" s="1491"/>
      <c r="C695" s="1491"/>
      <c r="D695" s="1491"/>
      <c r="E695" s="1491"/>
      <c r="F695" s="1491"/>
      <c r="G695" s="1491"/>
      <c r="H695" s="1491"/>
      <c r="I695" s="1491"/>
      <c r="J695" s="1491"/>
      <c r="K695" s="1491"/>
      <c r="L695" s="1491"/>
      <c r="M695" s="1491"/>
      <c r="N695" s="1491"/>
      <c r="O695" s="1491"/>
      <c r="P695" s="1491"/>
      <c r="Q695" s="1491"/>
      <c r="R695" s="1491"/>
      <c r="S695" s="1491"/>
      <c r="T695" s="1491"/>
      <c r="U695" s="1491"/>
      <c r="V695" s="1491"/>
    </row>
    <row r="696" spans="1:22" ht="15.75" customHeight="1">
      <c r="A696" s="1491"/>
      <c r="B696" s="1491"/>
      <c r="C696" s="1491"/>
      <c r="D696" s="1491"/>
      <c r="E696" s="1491"/>
      <c r="F696" s="1491"/>
      <c r="G696" s="1491"/>
      <c r="H696" s="1491"/>
      <c r="I696" s="1491"/>
      <c r="J696" s="1491"/>
      <c r="K696" s="1491"/>
      <c r="L696" s="1491"/>
      <c r="M696" s="1491"/>
      <c r="N696" s="1491"/>
      <c r="O696" s="1491"/>
      <c r="P696" s="1491"/>
      <c r="Q696" s="1491"/>
      <c r="R696" s="1491"/>
      <c r="S696" s="1491"/>
      <c r="T696" s="1491"/>
      <c r="U696" s="1491"/>
      <c r="V696" s="1491"/>
    </row>
    <row r="697" spans="1:22" ht="15.75" customHeight="1">
      <c r="A697" s="1491"/>
      <c r="B697" s="1491"/>
      <c r="C697" s="1491"/>
      <c r="D697" s="1491"/>
      <c r="E697" s="1491"/>
      <c r="F697" s="1491"/>
      <c r="G697" s="1491"/>
      <c r="H697" s="1491"/>
      <c r="I697" s="1491"/>
      <c r="J697" s="1491"/>
      <c r="K697" s="1491"/>
      <c r="L697" s="1491"/>
      <c r="M697" s="1491"/>
      <c r="N697" s="1491"/>
      <c r="O697" s="1491"/>
      <c r="P697" s="1491"/>
      <c r="Q697" s="1491"/>
      <c r="R697" s="1491"/>
      <c r="S697" s="1491"/>
      <c r="T697" s="1491"/>
      <c r="U697" s="1491"/>
      <c r="V697" s="1491"/>
    </row>
    <row r="698" spans="1:22" ht="15.75" customHeight="1">
      <c r="A698" s="1491"/>
      <c r="B698" s="1491"/>
      <c r="C698" s="1491"/>
      <c r="D698" s="1491"/>
      <c r="E698" s="1491"/>
      <c r="F698" s="1491"/>
      <c r="G698" s="1491"/>
      <c r="H698" s="1491"/>
      <c r="I698" s="1491"/>
      <c r="J698" s="1491"/>
      <c r="K698" s="1491"/>
      <c r="L698" s="1491"/>
      <c r="M698" s="1491"/>
      <c r="N698" s="1491"/>
      <c r="O698" s="1491"/>
      <c r="P698" s="1491"/>
      <c r="Q698" s="1491"/>
      <c r="R698" s="1491"/>
      <c r="S698" s="1491"/>
      <c r="T698" s="1491"/>
      <c r="U698" s="1491"/>
      <c r="V698" s="1491"/>
    </row>
    <row r="699" spans="1:22" ht="15.75" customHeight="1">
      <c r="A699" s="1491"/>
      <c r="B699" s="1491"/>
      <c r="C699" s="1491"/>
      <c r="D699" s="1491"/>
      <c r="E699" s="1491"/>
      <c r="F699" s="1491"/>
      <c r="G699" s="1491"/>
      <c r="H699" s="1491"/>
      <c r="I699" s="1491"/>
      <c r="J699" s="1491"/>
      <c r="K699" s="1491"/>
      <c r="L699" s="1491"/>
      <c r="M699" s="1491"/>
      <c r="N699" s="1491"/>
      <c r="O699" s="1491"/>
      <c r="P699" s="1491"/>
      <c r="Q699" s="1491"/>
      <c r="R699" s="1491"/>
      <c r="S699" s="1491"/>
      <c r="T699" s="1491"/>
      <c r="U699" s="1491"/>
      <c r="V699" s="1491"/>
    </row>
    <row r="700" spans="1:22" ht="15.75" customHeight="1">
      <c r="A700" s="1491"/>
      <c r="B700" s="1491"/>
      <c r="C700" s="1491"/>
      <c r="D700" s="1491"/>
      <c r="E700" s="1491"/>
      <c r="F700" s="1491"/>
      <c r="G700" s="1491"/>
      <c r="H700" s="1491"/>
      <c r="I700" s="1491"/>
      <c r="J700" s="1491"/>
      <c r="K700" s="1491"/>
      <c r="L700" s="1491"/>
      <c r="M700" s="1491"/>
      <c r="N700" s="1491"/>
      <c r="O700" s="1491"/>
      <c r="P700" s="1491"/>
      <c r="Q700" s="1491"/>
      <c r="R700" s="1491"/>
      <c r="S700" s="1491"/>
      <c r="T700" s="1491"/>
      <c r="U700" s="1491"/>
      <c r="V700" s="1491"/>
    </row>
    <row r="701" spans="1:22" ht="15.75" customHeight="1">
      <c r="A701" s="1491"/>
      <c r="B701" s="1491"/>
      <c r="C701" s="1491"/>
      <c r="D701" s="1491"/>
      <c r="E701" s="1491"/>
      <c r="F701" s="1491"/>
      <c r="G701" s="1491"/>
      <c r="H701" s="1491"/>
      <c r="I701" s="1491"/>
      <c r="J701" s="1491"/>
      <c r="K701" s="1491"/>
      <c r="L701" s="1491"/>
      <c r="M701" s="1491"/>
      <c r="N701" s="1491"/>
      <c r="O701" s="1491"/>
      <c r="P701" s="1491"/>
      <c r="Q701" s="1491"/>
      <c r="R701" s="1491"/>
      <c r="S701" s="1491"/>
      <c r="T701" s="1491"/>
      <c r="U701" s="1491"/>
      <c r="V701" s="1491"/>
    </row>
    <row r="702" spans="1:22" ht="15.75" customHeight="1">
      <c r="A702" s="1491"/>
      <c r="B702" s="1491"/>
      <c r="C702" s="1491"/>
      <c r="D702" s="1491"/>
      <c r="E702" s="1491"/>
      <c r="F702" s="1491"/>
      <c r="G702" s="1491"/>
      <c r="H702" s="1491"/>
      <c r="I702" s="1491"/>
      <c r="J702" s="1491"/>
      <c r="K702" s="1491"/>
      <c r="L702" s="1491"/>
      <c r="M702" s="1491"/>
      <c r="N702" s="1491"/>
      <c r="O702" s="1491"/>
      <c r="P702" s="1491"/>
      <c r="Q702" s="1491"/>
      <c r="R702" s="1491"/>
      <c r="S702" s="1491"/>
      <c r="T702" s="1491"/>
      <c r="U702" s="1491"/>
      <c r="V702" s="1491"/>
    </row>
    <row r="703" spans="1:22" ht="15.75" customHeight="1">
      <c r="A703" s="1491"/>
      <c r="B703" s="1491"/>
      <c r="C703" s="1491"/>
      <c r="D703" s="1491"/>
      <c r="E703" s="1491"/>
      <c r="F703" s="1491"/>
      <c r="G703" s="1491"/>
      <c r="H703" s="1491"/>
      <c r="I703" s="1491"/>
      <c r="J703" s="1491"/>
      <c r="K703" s="1491"/>
      <c r="L703" s="1491"/>
      <c r="M703" s="1491"/>
      <c r="N703" s="1491"/>
      <c r="O703" s="1491"/>
      <c r="P703" s="1491"/>
      <c r="Q703" s="1491"/>
      <c r="R703" s="1491"/>
      <c r="S703" s="1491"/>
      <c r="T703" s="1491"/>
      <c r="U703" s="1491"/>
      <c r="V703" s="1491"/>
    </row>
    <row r="704" spans="1:22" ht="15.75" customHeight="1">
      <c r="A704" s="1491"/>
      <c r="B704" s="1491"/>
      <c r="C704" s="1491"/>
      <c r="D704" s="1491"/>
      <c r="E704" s="1491"/>
      <c r="F704" s="1491"/>
      <c r="G704" s="1491"/>
      <c r="H704" s="1491"/>
      <c r="I704" s="1491"/>
      <c r="J704" s="1491"/>
      <c r="K704" s="1491"/>
      <c r="L704" s="1491"/>
      <c r="M704" s="1491"/>
      <c r="N704" s="1491"/>
      <c r="O704" s="1491"/>
      <c r="P704" s="1491"/>
      <c r="Q704" s="1491"/>
      <c r="R704" s="1491"/>
      <c r="S704" s="1491"/>
      <c r="T704" s="1491"/>
      <c r="U704" s="1491"/>
      <c r="V704" s="1491"/>
    </row>
    <row r="705" spans="1:22" ht="15.75" customHeight="1">
      <c r="A705" s="1491"/>
      <c r="B705" s="1491"/>
      <c r="C705" s="1491"/>
      <c r="D705" s="1491"/>
      <c r="E705" s="1491"/>
      <c r="F705" s="1491"/>
      <c r="G705" s="1491"/>
      <c r="H705" s="1491"/>
      <c r="I705" s="1491"/>
      <c r="J705" s="1491"/>
      <c r="K705" s="1491"/>
      <c r="L705" s="1491"/>
      <c r="M705" s="1491"/>
      <c r="N705" s="1491"/>
      <c r="O705" s="1491"/>
      <c r="P705" s="1491"/>
      <c r="Q705" s="1491"/>
      <c r="R705" s="1491"/>
      <c r="S705" s="1491"/>
      <c r="T705" s="1491"/>
      <c r="U705" s="1491"/>
      <c r="V705" s="1491"/>
    </row>
    <row r="706" spans="1:22" ht="15.75" customHeight="1">
      <c r="A706" s="1491"/>
      <c r="B706" s="1491"/>
      <c r="C706" s="1491"/>
      <c r="D706" s="1491"/>
      <c r="E706" s="1491"/>
      <c r="F706" s="1491"/>
      <c r="G706" s="1491"/>
      <c r="H706" s="1491"/>
      <c r="I706" s="1491"/>
      <c r="J706" s="1491"/>
      <c r="K706" s="1491"/>
      <c r="L706" s="1491"/>
      <c r="M706" s="1491"/>
      <c r="N706" s="1491"/>
      <c r="O706" s="1491"/>
      <c r="P706" s="1491"/>
      <c r="Q706" s="1491"/>
      <c r="R706" s="1491"/>
      <c r="S706" s="1491"/>
      <c r="T706" s="1491"/>
      <c r="U706" s="1491"/>
      <c r="V706" s="1491"/>
    </row>
    <row r="707" spans="1:22" ht="15.75" customHeight="1">
      <c r="A707" s="1491"/>
      <c r="B707" s="1491"/>
      <c r="C707" s="1491"/>
      <c r="D707" s="1491"/>
      <c r="E707" s="1491"/>
      <c r="F707" s="1491"/>
      <c r="G707" s="1491"/>
      <c r="H707" s="1491"/>
      <c r="I707" s="1491"/>
      <c r="J707" s="1491"/>
      <c r="K707" s="1491"/>
      <c r="L707" s="1491"/>
      <c r="M707" s="1491"/>
      <c r="N707" s="1491"/>
      <c r="O707" s="1491"/>
      <c r="P707" s="1491"/>
      <c r="Q707" s="1491"/>
      <c r="R707" s="1491"/>
      <c r="S707" s="1491"/>
      <c r="T707" s="1491"/>
      <c r="U707" s="1491"/>
      <c r="V707" s="1491"/>
    </row>
    <row r="708" spans="1:22" ht="15.75" customHeight="1">
      <c r="A708" s="1491"/>
      <c r="B708" s="1491"/>
      <c r="C708" s="1491"/>
      <c r="D708" s="1491"/>
      <c r="E708" s="1491"/>
      <c r="F708" s="1491"/>
      <c r="G708" s="1491"/>
      <c r="H708" s="1491"/>
      <c r="I708" s="1491"/>
      <c r="J708" s="1491"/>
      <c r="K708" s="1491"/>
      <c r="L708" s="1491"/>
      <c r="M708" s="1491"/>
      <c r="N708" s="1491"/>
      <c r="O708" s="1491"/>
      <c r="P708" s="1491"/>
      <c r="Q708" s="1491"/>
      <c r="R708" s="1491"/>
      <c r="S708" s="1491"/>
      <c r="T708" s="1491"/>
      <c r="U708" s="1491"/>
      <c r="V708" s="1491"/>
    </row>
    <row r="709" spans="1:22" ht="15.75" customHeight="1">
      <c r="A709" s="1491"/>
      <c r="B709" s="1491"/>
      <c r="C709" s="1491"/>
      <c r="D709" s="1491"/>
      <c r="E709" s="1491"/>
      <c r="F709" s="1491"/>
      <c r="G709" s="1491"/>
      <c r="H709" s="1491"/>
      <c r="I709" s="1491"/>
      <c r="J709" s="1491"/>
      <c r="K709" s="1491"/>
      <c r="L709" s="1491"/>
      <c r="M709" s="1491"/>
      <c r="N709" s="1491"/>
      <c r="O709" s="1491"/>
      <c r="P709" s="1491"/>
      <c r="Q709" s="1491"/>
      <c r="R709" s="1491"/>
      <c r="S709" s="1491"/>
      <c r="T709" s="1491"/>
      <c r="U709" s="1491"/>
      <c r="V709" s="1491"/>
    </row>
    <row r="710" spans="1:22" ht="15.75" customHeight="1">
      <c r="A710" s="1491"/>
      <c r="B710" s="1491"/>
      <c r="C710" s="1491"/>
      <c r="D710" s="1491"/>
      <c r="E710" s="1491"/>
      <c r="F710" s="1491"/>
      <c r="G710" s="1491"/>
      <c r="H710" s="1491"/>
      <c r="I710" s="1491"/>
      <c r="J710" s="1491"/>
      <c r="K710" s="1491"/>
      <c r="L710" s="1491"/>
      <c r="M710" s="1491"/>
      <c r="N710" s="1491"/>
      <c r="O710" s="1491"/>
      <c r="P710" s="1491"/>
      <c r="Q710" s="1491"/>
      <c r="R710" s="1491"/>
      <c r="S710" s="1491"/>
      <c r="T710" s="1491"/>
      <c r="U710" s="1491"/>
      <c r="V710" s="1491"/>
    </row>
    <row r="711" spans="1:22" ht="15.75" customHeight="1">
      <c r="A711" s="1491"/>
      <c r="B711" s="1491"/>
      <c r="C711" s="1491"/>
      <c r="D711" s="1491"/>
      <c r="E711" s="1491"/>
      <c r="F711" s="1491"/>
      <c r="G711" s="1491"/>
      <c r="H711" s="1491"/>
      <c r="I711" s="1491"/>
      <c r="J711" s="1491"/>
      <c r="K711" s="1491"/>
      <c r="L711" s="1491"/>
      <c r="M711" s="1491"/>
      <c r="N711" s="1491"/>
      <c r="O711" s="1491"/>
      <c r="P711" s="1491"/>
      <c r="Q711" s="1491"/>
      <c r="R711" s="1491"/>
      <c r="S711" s="1491"/>
      <c r="T711" s="1491"/>
      <c r="U711" s="1491"/>
      <c r="V711" s="1491"/>
    </row>
    <row r="712" spans="1:22" ht="15.75" customHeight="1">
      <c r="A712" s="1491"/>
      <c r="B712" s="1491"/>
      <c r="C712" s="1491"/>
      <c r="D712" s="1491"/>
      <c r="E712" s="1491"/>
      <c r="F712" s="1491"/>
      <c r="G712" s="1491"/>
      <c r="H712" s="1491"/>
      <c r="I712" s="1491"/>
      <c r="J712" s="1491"/>
      <c r="K712" s="1491"/>
      <c r="L712" s="1491"/>
      <c r="M712" s="1491"/>
      <c r="N712" s="1491"/>
      <c r="O712" s="1491"/>
      <c r="P712" s="1491"/>
      <c r="Q712" s="1491"/>
      <c r="R712" s="1491"/>
      <c r="S712" s="1491"/>
      <c r="T712" s="1491"/>
      <c r="U712" s="1491"/>
      <c r="V712" s="1491"/>
    </row>
    <row r="713" spans="1:22" ht="15.75" customHeight="1">
      <c r="A713" s="1491"/>
      <c r="B713" s="1491"/>
      <c r="C713" s="1491"/>
      <c r="D713" s="1491"/>
      <c r="E713" s="1491"/>
      <c r="F713" s="1491"/>
      <c r="G713" s="1491"/>
      <c r="H713" s="1491"/>
      <c r="I713" s="1491"/>
      <c r="J713" s="1491"/>
      <c r="K713" s="1491"/>
      <c r="L713" s="1491"/>
      <c r="M713" s="1491"/>
      <c r="N713" s="1491"/>
      <c r="O713" s="1491"/>
      <c r="P713" s="1491"/>
      <c r="Q713" s="1491"/>
      <c r="R713" s="1491"/>
      <c r="S713" s="1491"/>
      <c r="T713" s="1491"/>
      <c r="U713" s="1491"/>
      <c r="V713" s="1491"/>
    </row>
    <row r="714" spans="1:22" ht="15.75" customHeight="1">
      <c r="A714" s="1491"/>
      <c r="B714" s="1491"/>
      <c r="C714" s="1491"/>
      <c r="D714" s="1491"/>
      <c r="E714" s="1491"/>
      <c r="F714" s="1491"/>
      <c r="G714" s="1491"/>
      <c r="H714" s="1491"/>
      <c r="I714" s="1491"/>
      <c r="J714" s="1491"/>
      <c r="K714" s="1491"/>
      <c r="L714" s="1491"/>
      <c r="M714" s="1491"/>
      <c r="N714" s="1491"/>
      <c r="O714" s="1491"/>
      <c r="P714" s="1491"/>
      <c r="Q714" s="1491"/>
      <c r="R714" s="1491"/>
      <c r="S714" s="1491"/>
      <c r="T714" s="1491"/>
      <c r="U714" s="1491"/>
      <c r="V714" s="1491"/>
    </row>
    <row r="715" spans="1:22" ht="15.75" customHeight="1">
      <c r="A715" s="1491"/>
      <c r="B715" s="1491"/>
      <c r="C715" s="1491"/>
      <c r="D715" s="1491"/>
      <c r="E715" s="1491"/>
      <c r="F715" s="1491"/>
      <c r="G715" s="1491"/>
      <c r="H715" s="1491"/>
      <c r="I715" s="1491"/>
      <c r="J715" s="1491"/>
      <c r="K715" s="1491"/>
      <c r="L715" s="1491"/>
      <c r="M715" s="1491"/>
      <c r="N715" s="1491"/>
      <c r="O715" s="1491"/>
      <c r="P715" s="1491"/>
      <c r="Q715" s="1491"/>
      <c r="R715" s="1491"/>
      <c r="S715" s="1491"/>
      <c r="T715" s="1491"/>
      <c r="U715" s="1491"/>
      <c r="V715" s="1491"/>
    </row>
    <row r="716" spans="1:22" ht="15.75" customHeight="1">
      <c r="A716" s="1491"/>
      <c r="B716" s="1491"/>
      <c r="C716" s="1491"/>
      <c r="D716" s="1491"/>
      <c r="E716" s="1491"/>
      <c r="F716" s="1491"/>
      <c r="G716" s="1491"/>
      <c r="H716" s="1491"/>
      <c r="I716" s="1491"/>
      <c r="J716" s="1491"/>
      <c r="K716" s="1491"/>
      <c r="L716" s="1491"/>
      <c r="M716" s="1491"/>
      <c r="N716" s="1491"/>
      <c r="O716" s="1491"/>
      <c r="P716" s="1491"/>
      <c r="Q716" s="1491"/>
      <c r="R716" s="1491"/>
      <c r="S716" s="1491"/>
      <c r="T716" s="1491"/>
      <c r="U716" s="1491"/>
      <c r="V716" s="1491"/>
    </row>
    <row r="717" spans="1:22" ht="15.75" customHeight="1">
      <c r="A717" s="1491"/>
      <c r="B717" s="1491"/>
      <c r="C717" s="1491"/>
      <c r="D717" s="1491"/>
      <c r="E717" s="1491"/>
      <c r="F717" s="1491"/>
      <c r="G717" s="1491"/>
      <c r="H717" s="1491"/>
      <c r="I717" s="1491"/>
      <c r="J717" s="1491"/>
      <c r="K717" s="1491"/>
      <c r="L717" s="1491"/>
      <c r="M717" s="1491"/>
      <c r="N717" s="1491"/>
      <c r="O717" s="1491"/>
      <c r="P717" s="1491"/>
      <c r="Q717" s="1491"/>
      <c r="R717" s="1491"/>
      <c r="S717" s="1491"/>
      <c r="T717" s="1491"/>
      <c r="U717" s="1491"/>
      <c r="V717" s="1491"/>
    </row>
    <row r="718" spans="1:22" ht="15.75" customHeight="1">
      <c r="A718" s="1491"/>
      <c r="B718" s="1491"/>
      <c r="C718" s="1491"/>
      <c r="D718" s="1491"/>
      <c r="E718" s="1491"/>
      <c r="F718" s="1491"/>
      <c r="G718" s="1491"/>
      <c r="H718" s="1491"/>
      <c r="I718" s="1491"/>
      <c r="J718" s="1491"/>
      <c r="K718" s="1491"/>
      <c r="L718" s="1491"/>
      <c r="M718" s="1491"/>
      <c r="N718" s="1491"/>
      <c r="O718" s="1491"/>
      <c r="P718" s="1491"/>
      <c r="Q718" s="1491"/>
      <c r="R718" s="1491"/>
      <c r="S718" s="1491"/>
      <c r="T718" s="1491"/>
      <c r="U718" s="1491"/>
      <c r="V718" s="1491"/>
    </row>
    <row r="719" spans="1:22" ht="15.75" customHeight="1">
      <c r="A719" s="1491"/>
      <c r="B719" s="1491"/>
      <c r="C719" s="1491"/>
      <c r="D719" s="1491"/>
      <c r="E719" s="1491"/>
      <c r="F719" s="1491"/>
      <c r="G719" s="1491"/>
      <c r="H719" s="1491"/>
      <c r="I719" s="1491"/>
      <c r="J719" s="1491"/>
      <c r="K719" s="1491"/>
      <c r="L719" s="1491"/>
      <c r="M719" s="1491"/>
      <c r="N719" s="1491"/>
      <c r="O719" s="1491"/>
      <c r="P719" s="1491"/>
      <c r="Q719" s="1491"/>
      <c r="R719" s="1491"/>
      <c r="S719" s="1491"/>
      <c r="T719" s="1491"/>
      <c r="U719" s="1491"/>
      <c r="V719" s="1491"/>
    </row>
    <row r="720" spans="1:22" ht="15.75" customHeight="1">
      <c r="A720" s="1491"/>
      <c r="B720" s="1491"/>
      <c r="C720" s="1491"/>
      <c r="D720" s="1491"/>
      <c r="E720" s="1491"/>
      <c r="F720" s="1491"/>
      <c r="G720" s="1491"/>
      <c r="H720" s="1491"/>
      <c r="I720" s="1491"/>
      <c r="J720" s="1491"/>
      <c r="K720" s="1491"/>
      <c r="L720" s="1491"/>
      <c r="M720" s="1491"/>
      <c r="N720" s="1491"/>
      <c r="O720" s="1491"/>
      <c r="P720" s="1491"/>
      <c r="Q720" s="1491"/>
      <c r="R720" s="1491"/>
      <c r="S720" s="1491"/>
      <c r="T720" s="1491"/>
      <c r="U720" s="1491"/>
      <c r="V720" s="1491"/>
    </row>
    <row r="721" spans="1:22" ht="15.75" customHeight="1">
      <c r="A721" s="1491"/>
      <c r="B721" s="1491"/>
      <c r="C721" s="1491"/>
      <c r="D721" s="1491"/>
      <c r="E721" s="1491"/>
      <c r="F721" s="1491"/>
      <c r="G721" s="1491"/>
      <c r="H721" s="1491"/>
      <c r="I721" s="1491"/>
      <c r="J721" s="1491"/>
      <c r="K721" s="1491"/>
      <c r="L721" s="1491"/>
      <c r="M721" s="1491"/>
      <c r="N721" s="1491"/>
      <c r="O721" s="1491"/>
      <c r="P721" s="1491"/>
      <c r="Q721" s="1491"/>
      <c r="R721" s="1491"/>
      <c r="S721" s="1491"/>
      <c r="T721" s="1491"/>
      <c r="U721" s="1491"/>
      <c r="V721" s="1491"/>
    </row>
    <row r="722" spans="1:22" ht="15.75" customHeight="1">
      <c r="A722" s="1491"/>
      <c r="B722" s="1491"/>
      <c r="C722" s="1491"/>
      <c r="D722" s="1491"/>
      <c r="E722" s="1491"/>
      <c r="F722" s="1491"/>
      <c r="G722" s="1491"/>
      <c r="H722" s="1491"/>
      <c r="I722" s="1491"/>
      <c r="J722" s="1491"/>
      <c r="K722" s="1491"/>
      <c r="L722" s="1491"/>
      <c r="M722" s="1491"/>
      <c r="N722" s="1491"/>
      <c r="O722" s="1491"/>
      <c r="P722" s="1491"/>
      <c r="Q722" s="1491"/>
      <c r="R722" s="1491"/>
      <c r="S722" s="1491"/>
      <c r="T722" s="1491"/>
      <c r="U722" s="1491"/>
      <c r="V722" s="1491"/>
    </row>
    <row r="723" spans="1:22" ht="15.75" customHeight="1">
      <c r="A723" s="1491"/>
      <c r="B723" s="1491"/>
      <c r="C723" s="1491"/>
      <c r="D723" s="1491"/>
      <c r="E723" s="1491"/>
      <c r="F723" s="1491"/>
      <c r="G723" s="1491"/>
      <c r="H723" s="1491"/>
      <c r="I723" s="1491"/>
      <c r="J723" s="1491"/>
      <c r="K723" s="1491"/>
      <c r="L723" s="1491"/>
      <c r="M723" s="1491"/>
      <c r="N723" s="1491"/>
      <c r="O723" s="1491"/>
      <c r="P723" s="1491"/>
      <c r="Q723" s="1491"/>
      <c r="R723" s="1491"/>
      <c r="S723" s="1491"/>
      <c r="T723" s="1491"/>
      <c r="U723" s="1491"/>
      <c r="V723" s="1491"/>
    </row>
    <row r="724" spans="1:22" ht="15.75" customHeight="1">
      <c r="A724" s="1491"/>
      <c r="B724" s="1491"/>
      <c r="C724" s="1491"/>
      <c r="D724" s="1491"/>
      <c r="E724" s="1491"/>
      <c r="F724" s="1491"/>
      <c r="G724" s="1491"/>
      <c r="H724" s="1491"/>
      <c r="I724" s="1491"/>
      <c r="J724" s="1491"/>
      <c r="K724" s="1491"/>
      <c r="L724" s="1491"/>
      <c r="M724" s="1491"/>
      <c r="N724" s="1491"/>
      <c r="O724" s="1491"/>
      <c r="P724" s="1491"/>
      <c r="Q724" s="1491"/>
      <c r="R724" s="1491"/>
      <c r="S724" s="1491"/>
      <c r="T724" s="1491"/>
      <c r="U724" s="1491"/>
      <c r="V724" s="1491"/>
    </row>
    <row r="725" spans="1:22" ht="15.75" customHeight="1">
      <c r="A725" s="1491"/>
      <c r="B725" s="1491"/>
      <c r="C725" s="1491"/>
      <c r="D725" s="1491"/>
      <c r="E725" s="1491"/>
      <c r="F725" s="1491"/>
      <c r="G725" s="1491"/>
      <c r="H725" s="1491"/>
      <c r="I725" s="1491"/>
      <c r="J725" s="1491"/>
      <c r="K725" s="1491"/>
      <c r="L725" s="1491"/>
      <c r="M725" s="1491"/>
      <c r="N725" s="1491"/>
      <c r="O725" s="1491"/>
      <c r="P725" s="1491"/>
      <c r="Q725" s="1491"/>
      <c r="R725" s="1491"/>
      <c r="S725" s="1491"/>
      <c r="T725" s="1491"/>
      <c r="U725" s="1491"/>
      <c r="V725" s="1491"/>
    </row>
    <row r="726" spans="1:22" ht="15.75" customHeight="1">
      <c r="A726" s="1491"/>
      <c r="B726" s="1491"/>
      <c r="C726" s="1491"/>
      <c r="D726" s="1491"/>
      <c r="E726" s="1491"/>
      <c r="F726" s="1491"/>
      <c r="G726" s="1491"/>
      <c r="H726" s="1491"/>
      <c r="I726" s="1491"/>
      <c r="J726" s="1491"/>
      <c r="K726" s="1491"/>
      <c r="L726" s="1491"/>
      <c r="M726" s="1491"/>
      <c r="N726" s="1491"/>
      <c r="O726" s="1491"/>
      <c r="P726" s="1491"/>
      <c r="Q726" s="1491"/>
      <c r="R726" s="1491"/>
      <c r="S726" s="1491"/>
      <c r="T726" s="1491"/>
      <c r="U726" s="1491"/>
      <c r="V726" s="1491"/>
    </row>
    <row r="727" spans="1:22" ht="15.75" customHeight="1">
      <c r="A727" s="1491"/>
      <c r="B727" s="1491"/>
      <c r="C727" s="1491"/>
      <c r="D727" s="1491"/>
      <c r="E727" s="1491"/>
      <c r="F727" s="1491"/>
      <c r="G727" s="1491"/>
      <c r="H727" s="1491"/>
      <c r="I727" s="1491"/>
      <c r="J727" s="1491"/>
      <c r="K727" s="1491"/>
      <c r="L727" s="1491"/>
      <c r="M727" s="1491"/>
      <c r="N727" s="1491"/>
      <c r="O727" s="1491"/>
      <c r="P727" s="1491"/>
      <c r="Q727" s="1491"/>
      <c r="R727" s="1491"/>
      <c r="S727" s="1491"/>
      <c r="T727" s="1491"/>
      <c r="U727" s="1491"/>
      <c r="V727" s="1491"/>
    </row>
    <row r="728" spans="1:22" ht="15.75" customHeight="1">
      <c r="A728" s="1491"/>
      <c r="B728" s="1491"/>
      <c r="C728" s="1491"/>
      <c r="D728" s="1491"/>
      <c r="E728" s="1491"/>
      <c r="F728" s="1491"/>
      <c r="G728" s="1491"/>
      <c r="H728" s="1491"/>
      <c r="I728" s="1491"/>
      <c r="J728" s="1491"/>
      <c r="K728" s="1491"/>
      <c r="L728" s="1491"/>
      <c r="M728" s="1491"/>
      <c r="N728" s="1491"/>
      <c r="O728" s="1491"/>
      <c r="P728" s="1491"/>
      <c r="Q728" s="1491"/>
      <c r="R728" s="1491"/>
      <c r="S728" s="1491"/>
      <c r="T728" s="1491"/>
      <c r="U728" s="1491"/>
      <c r="V728" s="1491"/>
    </row>
    <row r="729" spans="1:22" ht="15.75" customHeight="1">
      <c r="A729" s="1491"/>
      <c r="B729" s="1491"/>
      <c r="C729" s="1491"/>
      <c r="D729" s="1491"/>
      <c r="E729" s="1491"/>
      <c r="F729" s="1491"/>
      <c r="G729" s="1491"/>
      <c r="H729" s="1491"/>
      <c r="I729" s="1491"/>
      <c r="J729" s="1491"/>
      <c r="K729" s="1491"/>
      <c r="L729" s="1491"/>
      <c r="M729" s="1491"/>
      <c r="N729" s="1491"/>
      <c r="O729" s="1491"/>
      <c r="P729" s="1491"/>
      <c r="Q729" s="1491"/>
      <c r="R729" s="1491"/>
      <c r="S729" s="1491"/>
      <c r="T729" s="1491"/>
      <c r="U729" s="1491"/>
      <c r="V729" s="1491"/>
    </row>
    <row r="730" spans="1:22" ht="15.75" customHeight="1">
      <c r="A730" s="1491"/>
      <c r="B730" s="1491"/>
      <c r="C730" s="1491"/>
      <c r="D730" s="1491"/>
      <c r="E730" s="1491"/>
      <c r="F730" s="1491"/>
      <c r="G730" s="1491"/>
      <c r="H730" s="1491"/>
      <c r="I730" s="1491"/>
      <c r="J730" s="1491"/>
      <c r="K730" s="1491"/>
      <c r="L730" s="1491"/>
      <c r="M730" s="1491"/>
      <c r="N730" s="1491"/>
      <c r="O730" s="1491"/>
      <c r="P730" s="1491"/>
      <c r="Q730" s="1491"/>
      <c r="R730" s="1491"/>
      <c r="S730" s="1491"/>
      <c r="T730" s="1491"/>
      <c r="U730" s="1491"/>
      <c r="V730" s="1491"/>
    </row>
    <row r="731" spans="1:22" ht="15.75" customHeight="1">
      <c r="A731" s="1491"/>
      <c r="B731" s="1491"/>
      <c r="C731" s="1491"/>
      <c r="D731" s="1491"/>
      <c r="E731" s="1491"/>
      <c r="F731" s="1491"/>
      <c r="G731" s="1491"/>
      <c r="H731" s="1491"/>
      <c r="I731" s="1491"/>
      <c r="J731" s="1491"/>
      <c r="K731" s="1491"/>
      <c r="L731" s="1491"/>
      <c r="M731" s="1491"/>
      <c r="N731" s="1491"/>
      <c r="O731" s="1491"/>
      <c r="P731" s="1491"/>
      <c r="Q731" s="1491"/>
      <c r="R731" s="1491"/>
      <c r="S731" s="1491"/>
      <c r="T731" s="1491"/>
      <c r="U731" s="1491"/>
      <c r="V731" s="1491"/>
    </row>
    <row r="732" spans="1:22" ht="15.75" customHeight="1">
      <c r="A732" s="1491"/>
      <c r="B732" s="1491"/>
      <c r="C732" s="1491"/>
      <c r="D732" s="1491"/>
      <c r="E732" s="1491"/>
      <c r="F732" s="1491"/>
      <c r="G732" s="1491"/>
      <c r="H732" s="1491"/>
      <c r="I732" s="1491"/>
      <c r="J732" s="1491"/>
      <c r="K732" s="1491"/>
      <c r="L732" s="1491"/>
      <c r="M732" s="1491"/>
      <c r="N732" s="1491"/>
      <c r="O732" s="1491"/>
      <c r="P732" s="1491"/>
      <c r="Q732" s="1491"/>
      <c r="R732" s="1491"/>
      <c r="S732" s="1491"/>
      <c r="T732" s="1491"/>
      <c r="U732" s="1491"/>
      <c r="V732" s="1491"/>
    </row>
    <row r="733" spans="1:22" ht="15.75" customHeight="1">
      <c r="A733" s="1491"/>
      <c r="B733" s="1491"/>
      <c r="C733" s="1491"/>
      <c r="D733" s="1491"/>
      <c r="E733" s="1491"/>
      <c r="F733" s="1491"/>
      <c r="G733" s="1491"/>
      <c r="H733" s="1491"/>
      <c r="I733" s="1491"/>
      <c r="J733" s="1491"/>
      <c r="K733" s="1491"/>
      <c r="L733" s="1491"/>
      <c r="M733" s="1491"/>
      <c r="N733" s="1491"/>
      <c r="O733" s="1491"/>
      <c r="P733" s="1491"/>
      <c r="Q733" s="1491"/>
      <c r="R733" s="1491"/>
      <c r="S733" s="1491"/>
      <c r="T733" s="1491"/>
      <c r="U733" s="1491"/>
      <c r="V733" s="1491"/>
    </row>
    <row r="734" spans="1:22" ht="15.75" customHeight="1">
      <c r="A734" s="1491"/>
      <c r="B734" s="1491"/>
      <c r="C734" s="1491"/>
      <c r="D734" s="1491"/>
      <c r="E734" s="1491"/>
      <c r="F734" s="1491"/>
      <c r="G734" s="1491"/>
      <c r="H734" s="1491"/>
      <c r="I734" s="1491"/>
      <c r="J734" s="1491"/>
      <c r="K734" s="1491"/>
      <c r="L734" s="1491"/>
      <c r="M734" s="1491"/>
      <c r="N734" s="1491"/>
      <c r="O734" s="1491"/>
      <c r="P734" s="1491"/>
      <c r="Q734" s="1491"/>
      <c r="R734" s="1491"/>
      <c r="S734" s="1491"/>
      <c r="T734" s="1491"/>
      <c r="U734" s="1491"/>
      <c r="V734" s="1491"/>
    </row>
    <row r="735" spans="1:22" ht="15.75" customHeight="1">
      <c r="A735" s="1491"/>
      <c r="B735" s="1491"/>
      <c r="C735" s="1491"/>
      <c r="D735" s="1491"/>
      <c r="E735" s="1491"/>
      <c r="F735" s="1491"/>
      <c r="G735" s="1491"/>
      <c r="H735" s="1491"/>
      <c r="I735" s="1491"/>
      <c r="J735" s="1491"/>
      <c r="K735" s="1491"/>
      <c r="L735" s="1491"/>
      <c r="M735" s="1491"/>
      <c r="N735" s="1491"/>
      <c r="O735" s="1491"/>
      <c r="P735" s="1491"/>
      <c r="Q735" s="1491"/>
      <c r="R735" s="1491"/>
      <c r="S735" s="1491"/>
      <c r="T735" s="1491"/>
      <c r="U735" s="1491"/>
      <c r="V735" s="1491"/>
    </row>
    <row r="736" spans="1:22" ht="15.75" customHeight="1">
      <c r="A736" s="1491"/>
      <c r="B736" s="1491"/>
      <c r="C736" s="1491"/>
      <c r="D736" s="1491"/>
      <c r="E736" s="1491"/>
      <c r="F736" s="1491"/>
      <c r="G736" s="1491"/>
      <c r="H736" s="1491"/>
      <c r="I736" s="1491"/>
      <c r="J736" s="1491"/>
      <c r="K736" s="1491"/>
      <c r="L736" s="1491"/>
      <c r="M736" s="1491"/>
      <c r="N736" s="1491"/>
      <c r="O736" s="1491"/>
      <c r="P736" s="1491"/>
      <c r="Q736" s="1491"/>
      <c r="R736" s="1491"/>
      <c r="S736" s="1491"/>
      <c r="T736" s="1491"/>
      <c r="U736" s="1491"/>
      <c r="V736" s="1491"/>
    </row>
    <row r="737" spans="1:22" ht="15.75" customHeight="1">
      <c r="A737" s="1491"/>
      <c r="B737" s="1491"/>
      <c r="C737" s="1491"/>
      <c r="D737" s="1491"/>
      <c r="E737" s="1491"/>
      <c r="F737" s="1491"/>
      <c r="G737" s="1491"/>
      <c r="H737" s="1491"/>
      <c r="I737" s="1491"/>
      <c r="J737" s="1491"/>
      <c r="K737" s="1491"/>
      <c r="L737" s="1491"/>
      <c r="M737" s="1491"/>
      <c r="N737" s="1491"/>
      <c r="O737" s="1491"/>
      <c r="P737" s="1491"/>
      <c r="Q737" s="1491"/>
      <c r="R737" s="1491"/>
      <c r="S737" s="1491"/>
      <c r="T737" s="1491"/>
      <c r="U737" s="1491"/>
      <c r="V737" s="1491"/>
    </row>
    <row r="738" spans="1:22" ht="15.75" customHeight="1">
      <c r="A738" s="1491"/>
      <c r="B738" s="1491"/>
      <c r="C738" s="1491"/>
      <c r="D738" s="1491"/>
      <c r="E738" s="1491"/>
      <c r="F738" s="1491"/>
      <c r="G738" s="1491"/>
      <c r="H738" s="1491"/>
      <c r="I738" s="1491"/>
      <c r="J738" s="1491"/>
      <c r="K738" s="1491"/>
      <c r="L738" s="1491"/>
      <c r="M738" s="1491"/>
      <c r="N738" s="1491"/>
      <c r="O738" s="1491"/>
      <c r="P738" s="1491"/>
      <c r="Q738" s="1491"/>
      <c r="R738" s="1491"/>
      <c r="S738" s="1491"/>
      <c r="T738" s="1491"/>
      <c r="U738" s="1491"/>
      <c r="V738" s="1491"/>
    </row>
    <row r="739" spans="1:22" ht="15.75" customHeight="1">
      <c r="A739" s="1491"/>
      <c r="B739" s="1491"/>
      <c r="C739" s="1491"/>
      <c r="D739" s="1491"/>
      <c r="E739" s="1491"/>
      <c r="F739" s="1491"/>
      <c r="G739" s="1491"/>
      <c r="H739" s="1491"/>
      <c r="I739" s="1491"/>
      <c r="J739" s="1491"/>
      <c r="K739" s="1491"/>
      <c r="L739" s="1491"/>
      <c r="M739" s="1491"/>
      <c r="N739" s="1491"/>
      <c r="O739" s="1491"/>
      <c r="P739" s="1491"/>
      <c r="Q739" s="1491"/>
      <c r="R739" s="1491"/>
      <c r="S739" s="1491"/>
      <c r="T739" s="1491"/>
      <c r="U739" s="1491"/>
      <c r="V739" s="1491"/>
    </row>
    <row r="740" spans="1:22" ht="15.75" customHeight="1">
      <c r="A740" s="1491"/>
      <c r="B740" s="1491"/>
      <c r="C740" s="1491"/>
      <c r="D740" s="1491"/>
      <c r="E740" s="1491"/>
      <c r="F740" s="1491"/>
      <c r="G740" s="1491"/>
      <c r="H740" s="1491"/>
      <c r="I740" s="1491"/>
      <c r="J740" s="1491"/>
      <c r="K740" s="1491"/>
      <c r="L740" s="1491"/>
      <c r="M740" s="1491"/>
      <c r="N740" s="1491"/>
      <c r="O740" s="1491"/>
      <c r="P740" s="1491"/>
      <c r="Q740" s="1491"/>
      <c r="R740" s="1491"/>
      <c r="S740" s="1491"/>
      <c r="T740" s="1491"/>
      <c r="U740" s="1491"/>
      <c r="V740" s="1491"/>
    </row>
    <row r="741" spans="1:22" ht="15.75" customHeight="1">
      <c r="A741" s="1491"/>
      <c r="B741" s="1491"/>
      <c r="C741" s="1491"/>
      <c r="D741" s="1491"/>
      <c r="E741" s="1491"/>
      <c r="F741" s="1491"/>
      <c r="G741" s="1491"/>
      <c r="H741" s="1491"/>
      <c r="I741" s="1491"/>
      <c r="J741" s="1491"/>
      <c r="K741" s="1491"/>
      <c r="L741" s="1491"/>
      <c r="M741" s="1491"/>
      <c r="N741" s="1491"/>
      <c r="O741" s="1491"/>
      <c r="P741" s="1491"/>
      <c r="Q741" s="1491"/>
      <c r="R741" s="1491"/>
      <c r="S741" s="1491"/>
      <c r="T741" s="1491"/>
      <c r="U741" s="1491"/>
      <c r="V741" s="1491"/>
    </row>
    <row r="742" spans="1:22" ht="15.75" customHeight="1">
      <c r="A742" s="1491"/>
      <c r="B742" s="1491"/>
      <c r="C742" s="1491"/>
      <c r="D742" s="1491"/>
      <c r="E742" s="1491"/>
      <c r="F742" s="1491"/>
      <c r="G742" s="1491"/>
      <c r="H742" s="1491"/>
      <c r="I742" s="1491"/>
      <c r="J742" s="1491"/>
      <c r="K742" s="1491"/>
      <c r="L742" s="1491"/>
      <c r="M742" s="1491"/>
      <c r="N742" s="1491"/>
      <c r="O742" s="1491"/>
      <c r="P742" s="1491"/>
      <c r="Q742" s="1491"/>
      <c r="R742" s="1491"/>
      <c r="S742" s="1491"/>
      <c r="T742" s="1491"/>
      <c r="U742" s="1491"/>
      <c r="V742" s="1491"/>
    </row>
    <row r="743" spans="1:22" ht="15.75" customHeight="1">
      <c r="A743" s="1491"/>
      <c r="B743" s="1491"/>
      <c r="C743" s="1491"/>
      <c r="D743" s="1491"/>
      <c r="E743" s="1491"/>
      <c r="F743" s="1491"/>
      <c r="G743" s="1491"/>
      <c r="H743" s="1491"/>
      <c r="I743" s="1491"/>
      <c r="J743" s="1491"/>
      <c r="K743" s="1491"/>
      <c r="L743" s="1491"/>
      <c r="M743" s="1491"/>
      <c r="N743" s="1491"/>
      <c r="O743" s="1491"/>
      <c r="P743" s="1491"/>
      <c r="Q743" s="1491"/>
      <c r="R743" s="1491"/>
      <c r="S743" s="1491"/>
      <c r="T743" s="1491"/>
      <c r="U743" s="1491"/>
      <c r="V743" s="1491"/>
    </row>
    <row r="744" spans="1:22" ht="15.75" customHeight="1">
      <c r="A744" s="1491"/>
      <c r="B744" s="1491"/>
      <c r="C744" s="1491"/>
      <c r="D744" s="1491"/>
      <c r="E744" s="1491"/>
      <c r="F744" s="1491"/>
      <c r="G744" s="1491"/>
      <c r="H744" s="1491"/>
      <c r="I744" s="1491"/>
      <c r="J744" s="1491"/>
      <c r="K744" s="1491"/>
      <c r="L744" s="1491"/>
      <c r="M744" s="1491"/>
      <c r="N744" s="1491"/>
      <c r="O744" s="1491"/>
      <c r="P744" s="1491"/>
      <c r="Q744" s="1491"/>
      <c r="R744" s="1491"/>
      <c r="S744" s="1491"/>
      <c r="T744" s="1491"/>
      <c r="U744" s="1491"/>
      <c r="V744" s="1491"/>
    </row>
    <row r="745" spans="1:22" ht="15.75" customHeight="1">
      <c r="A745" s="1491"/>
      <c r="B745" s="1491"/>
      <c r="C745" s="1491"/>
      <c r="D745" s="1491"/>
      <c r="E745" s="1491"/>
      <c r="F745" s="1491"/>
      <c r="G745" s="1491"/>
      <c r="H745" s="1491"/>
      <c r="I745" s="1491"/>
      <c r="J745" s="1491"/>
      <c r="K745" s="1491"/>
      <c r="L745" s="1491"/>
      <c r="M745" s="1491"/>
      <c r="N745" s="1491"/>
      <c r="O745" s="1491"/>
      <c r="P745" s="1491"/>
      <c r="Q745" s="1491"/>
      <c r="R745" s="1491"/>
      <c r="S745" s="1491"/>
      <c r="T745" s="1491"/>
      <c r="U745" s="1491"/>
      <c r="V745" s="1491"/>
    </row>
    <row r="746" spans="1:22" ht="15.75" customHeight="1">
      <c r="A746" s="1491"/>
      <c r="B746" s="1491"/>
      <c r="C746" s="1491"/>
      <c r="D746" s="1491"/>
      <c r="E746" s="1491"/>
      <c r="F746" s="1491"/>
      <c r="G746" s="1491"/>
      <c r="H746" s="1491"/>
      <c r="I746" s="1491"/>
      <c r="J746" s="1491"/>
      <c r="K746" s="1491"/>
      <c r="L746" s="1491"/>
      <c r="M746" s="1491"/>
      <c r="N746" s="1491"/>
      <c r="O746" s="1491"/>
      <c r="P746" s="1491"/>
      <c r="Q746" s="1491"/>
      <c r="R746" s="1491"/>
      <c r="S746" s="1491"/>
      <c r="T746" s="1491"/>
      <c r="U746" s="1491"/>
      <c r="V746" s="1491"/>
    </row>
    <row r="747" spans="1:22" ht="15.75" customHeight="1">
      <c r="A747" s="1491"/>
      <c r="B747" s="1491"/>
      <c r="C747" s="1491"/>
      <c r="D747" s="1491"/>
      <c r="E747" s="1491"/>
      <c r="F747" s="1491"/>
      <c r="G747" s="1491"/>
      <c r="H747" s="1491"/>
      <c r="I747" s="1491"/>
      <c r="J747" s="1491"/>
      <c r="K747" s="1491"/>
      <c r="L747" s="1491"/>
      <c r="M747" s="1491"/>
      <c r="N747" s="1491"/>
      <c r="O747" s="1491"/>
      <c r="P747" s="1491"/>
      <c r="Q747" s="1491"/>
      <c r="R747" s="1491"/>
      <c r="S747" s="1491"/>
      <c r="T747" s="1491"/>
      <c r="U747" s="1491"/>
      <c r="V747" s="1491"/>
    </row>
    <row r="748" spans="1:22" ht="15.75" customHeight="1">
      <c r="A748" s="1491"/>
      <c r="B748" s="1491"/>
      <c r="C748" s="1491"/>
      <c r="D748" s="1491"/>
      <c r="E748" s="1491"/>
      <c r="F748" s="1491"/>
      <c r="G748" s="1491"/>
      <c r="H748" s="1491"/>
      <c r="I748" s="1491"/>
      <c r="J748" s="1491"/>
      <c r="K748" s="1491"/>
      <c r="L748" s="1491"/>
      <c r="M748" s="1491"/>
      <c r="N748" s="1491"/>
      <c r="O748" s="1491"/>
      <c r="P748" s="1491"/>
      <c r="Q748" s="1491"/>
      <c r="R748" s="1491"/>
      <c r="S748" s="1491"/>
      <c r="T748" s="1491"/>
      <c r="U748" s="1491"/>
      <c r="V748" s="1491"/>
    </row>
    <row r="749" spans="1:22" ht="15.75" customHeight="1">
      <c r="A749" s="1491"/>
      <c r="B749" s="1491"/>
      <c r="C749" s="1491"/>
      <c r="D749" s="1491"/>
      <c r="E749" s="1491"/>
      <c r="F749" s="1491"/>
      <c r="G749" s="1491"/>
      <c r="H749" s="1491"/>
      <c r="I749" s="1491"/>
      <c r="J749" s="1491"/>
      <c r="K749" s="1491"/>
      <c r="L749" s="1491"/>
      <c r="M749" s="1491"/>
      <c r="N749" s="1491"/>
      <c r="O749" s="1491"/>
      <c r="P749" s="1491"/>
      <c r="Q749" s="1491"/>
      <c r="R749" s="1491"/>
      <c r="S749" s="1491"/>
      <c r="T749" s="1491"/>
      <c r="U749" s="1491"/>
      <c r="V749" s="1491"/>
    </row>
    <row r="750" spans="1:22" ht="15.75" customHeight="1">
      <c r="A750" s="1491"/>
      <c r="B750" s="1491"/>
      <c r="C750" s="1491"/>
      <c r="D750" s="1491"/>
      <c r="E750" s="1491"/>
      <c r="F750" s="1491"/>
      <c r="G750" s="1491"/>
      <c r="H750" s="1491"/>
      <c r="I750" s="1491"/>
      <c r="J750" s="1491"/>
      <c r="K750" s="1491"/>
      <c r="L750" s="1491"/>
      <c r="M750" s="1491"/>
      <c r="N750" s="1491"/>
      <c r="O750" s="1491"/>
      <c r="P750" s="1491"/>
      <c r="Q750" s="1491"/>
      <c r="R750" s="1491"/>
      <c r="S750" s="1491"/>
      <c r="T750" s="1491"/>
      <c r="U750" s="1491"/>
      <c r="V750" s="1491"/>
    </row>
    <row r="751" spans="1:22" ht="15.75" customHeight="1">
      <c r="A751" s="1491"/>
      <c r="B751" s="1491"/>
      <c r="C751" s="1491"/>
      <c r="D751" s="1491"/>
      <c r="E751" s="1491"/>
      <c r="F751" s="1491"/>
      <c r="G751" s="1491"/>
      <c r="H751" s="1491"/>
      <c r="I751" s="1491"/>
      <c r="J751" s="1491"/>
      <c r="K751" s="1491"/>
      <c r="L751" s="1491"/>
      <c r="M751" s="1491"/>
      <c r="N751" s="1491"/>
      <c r="O751" s="1491"/>
      <c r="P751" s="1491"/>
      <c r="Q751" s="1491"/>
      <c r="R751" s="1491"/>
      <c r="S751" s="1491"/>
      <c r="T751" s="1491"/>
      <c r="U751" s="1491"/>
      <c r="V751" s="1491"/>
    </row>
    <row r="752" spans="1:22" ht="15.75" customHeight="1">
      <c r="A752" s="1491"/>
      <c r="B752" s="1491"/>
      <c r="C752" s="1491"/>
      <c r="D752" s="1491"/>
      <c r="E752" s="1491"/>
      <c r="F752" s="1491"/>
      <c r="G752" s="1491"/>
      <c r="H752" s="1491"/>
      <c r="I752" s="1491"/>
      <c r="J752" s="1491"/>
      <c r="K752" s="1491"/>
      <c r="L752" s="1491"/>
      <c r="M752" s="1491"/>
      <c r="N752" s="1491"/>
      <c r="O752" s="1491"/>
      <c r="P752" s="1491"/>
      <c r="Q752" s="1491"/>
      <c r="R752" s="1491"/>
      <c r="S752" s="1491"/>
      <c r="T752" s="1491"/>
      <c r="U752" s="1491"/>
      <c r="V752" s="1491"/>
    </row>
    <row r="753" spans="1:22" ht="15.75" customHeight="1">
      <c r="A753" s="1491"/>
      <c r="B753" s="1491"/>
      <c r="C753" s="1491"/>
      <c r="D753" s="1491"/>
      <c r="E753" s="1491"/>
      <c r="F753" s="1491"/>
      <c r="G753" s="1491"/>
      <c r="H753" s="1491"/>
      <c r="I753" s="1491"/>
      <c r="J753" s="1491"/>
      <c r="K753" s="1491"/>
      <c r="L753" s="1491"/>
      <c r="M753" s="1491"/>
      <c r="N753" s="1491"/>
      <c r="O753" s="1491"/>
      <c r="P753" s="1491"/>
      <c r="Q753" s="1491"/>
      <c r="R753" s="1491"/>
      <c r="S753" s="1491"/>
      <c r="T753" s="1491"/>
      <c r="U753" s="1491"/>
      <c r="V753" s="1491"/>
    </row>
    <row r="754" spans="1:22" ht="15.75" customHeight="1">
      <c r="A754" s="1491"/>
      <c r="B754" s="1491"/>
      <c r="C754" s="1491"/>
      <c r="D754" s="1491"/>
      <c r="E754" s="1491"/>
      <c r="F754" s="1491"/>
      <c r="G754" s="1491"/>
      <c r="H754" s="1491"/>
      <c r="I754" s="1491"/>
      <c r="J754" s="1491"/>
      <c r="K754" s="1491"/>
      <c r="L754" s="1491"/>
      <c r="M754" s="1491"/>
      <c r="N754" s="1491"/>
      <c r="O754" s="1491"/>
      <c r="P754" s="1491"/>
      <c r="Q754" s="1491"/>
      <c r="R754" s="1491"/>
      <c r="S754" s="1491"/>
      <c r="T754" s="1491"/>
      <c r="U754" s="1491"/>
      <c r="V754" s="1491"/>
    </row>
    <row r="755" spans="1:22" ht="15.75" customHeight="1">
      <c r="A755" s="1491"/>
      <c r="B755" s="1491"/>
      <c r="C755" s="1491"/>
      <c r="D755" s="1491"/>
      <c r="E755" s="1491"/>
      <c r="F755" s="1491"/>
      <c r="G755" s="1491"/>
      <c r="H755" s="1491"/>
      <c r="I755" s="1491"/>
      <c r="J755" s="1491"/>
      <c r="K755" s="1491"/>
      <c r="L755" s="1491"/>
      <c r="M755" s="1491"/>
      <c r="N755" s="1491"/>
      <c r="O755" s="1491"/>
      <c r="P755" s="1491"/>
      <c r="Q755" s="1491"/>
      <c r="R755" s="1491"/>
      <c r="S755" s="1491"/>
      <c r="T755" s="1491"/>
      <c r="U755" s="1491"/>
      <c r="V755" s="1491"/>
    </row>
    <row r="756" spans="1:22" ht="15.75" customHeight="1">
      <c r="A756" s="1491"/>
      <c r="B756" s="1491"/>
      <c r="C756" s="1491"/>
      <c r="D756" s="1491"/>
      <c r="E756" s="1491"/>
      <c r="F756" s="1491"/>
      <c r="G756" s="1491"/>
      <c r="H756" s="1491"/>
      <c r="I756" s="1491"/>
      <c r="J756" s="1491"/>
      <c r="K756" s="1491"/>
      <c r="L756" s="1491"/>
      <c r="M756" s="1491"/>
      <c r="N756" s="1491"/>
      <c r="O756" s="1491"/>
      <c r="P756" s="1491"/>
      <c r="Q756" s="1491"/>
      <c r="R756" s="1491"/>
      <c r="S756" s="1491"/>
      <c r="T756" s="1491"/>
      <c r="U756" s="1491"/>
      <c r="V756" s="1491"/>
    </row>
    <row r="757" spans="1:22" ht="15.75" customHeight="1">
      <c r="A757" s="1491"/>
      <c r="B757" s="1491"/>
      <c r="C757" s="1491"/>
      <c r="D757" s="1491"/>
      <c r="E757" s="1491"/>
      <c r="F757" s="1491"/>
      <c r="G757" s="1491"/>
      <c r="H757" s="1491"/>
      <c r="I757" s="1491"/>
      <c r="J757" s="1491"/>
      <c r="K757" s="1491"/>
      <c r="L757" s="1491"/>
      <c r="M757" s="1491"/>
      <c r="N757" s="1491"/>
      <c r="O757" s="1491"/>
      <c r="P757" s="1491"/>
      <c r="Q757" s="1491"/>
      <c r="R757" s="1491"/>
      <c r="S757" s="1491"/>
      <c r="T757" s="1491"/>
      <c r="U757" s="1491"/>
      <c r="V757" s="1491"/>
    </row>
    <row r="758" spans="1:22" ht="15.75" customHeight="1">
      <c r="A758" s="1491"/>
      <c r="B758" s="1491"/>
      <c r="C758" s="1491"/>
      <c r="D758" s="1491"/>
      <c r="E758" s="1491"/>
      <c r="F758" s="1491"/>
      <c r="G758" s="1491"/>
      <c r="H758" s="1491"/>
      <c r="I758" s="1491"/>
      <c r="J758" s="1491"/>
      <c r="K758" s="1491"/>
      <c r="L758" s="1491"/>
      <c r="M758" s="1491"/>
      <c r="N758" s="1491"/>
      <c r="O758" s="1491"/>
      <c r="P758" s="1491"/>
      <c r="Q758" s="1491"/>
      <c r="R758" s="1491"/>
      <c r="S758" s="1491"/>
      <c r="T758" s="1491"/>
      <c r="U758" s="1491"/>
      <c r="V758" s="1491"/>
    </row>
    <row r="759" spans="1:22" ht="15.75" customHeight="1">
      <c r="A759" s="1491"/>
      <c r="B759" s="1491"/>
      <c r="C759" s="1491"/>
      <c r="D759" s="1491"/>
      <c r="E759" s="1491"/>
      <c r="F759" s="1491"/>
      <c r="G759" s="1491"/>
      <c r="H759" s="1491"/>
      <c r="I759" s="1491"/>
      <c r="J759" s="1491"/>
      <c r="K759" s="1491"/>
      <c r="L759" s="1491"/>
      <c r="M759" s="1491"/>
      <c r="N759" s="1491"/>
      <c r="O759" s="1491"/>
      <c r="P759" s="1491"/>
      <c r="Q759" s="1491"/>
      <c r="R759" s="1491"/>
      <c r="S759" s="1491"/>
      <c r="T759" s="1491"/>
      <c r="U759" s="1491"/>
      <c r="V759" s="1491"/>
    </row>
    <row r="760" spans="1:22" ht="15.75" customHeight="1">
      <c r="A760" s="1491"/>
      <c r="B760" s="1491"/>
      <c r="C760" s="1491"/>
      <c r="D760" s="1491"/>
      <c r="E760" s="1491"/>
      <c r="F760" s="1491"/>
      <c r="G760" s="1491"/>
      <c r="H760" s="1491"/>
      <c r="I760" s="1491"/>
      <c r="J760" s="1491"/>
      <c r="K760" s="1491"/>
      <c r="L760" s="1491"/>
      <c r="M760" s="1491"/>
      <c r="N760" s="1491"/>
      <c r="O760" s="1491"/>
      <c r="P760" s="1491"/>
      <c r="Q760" s="1491"/>
      <c r="R760" s="1491"/>
      <c r="S760" s="1491"/>
      <c r="T760" s="1491"/>
      <c r="U760" s="1491"/>
      <c r="V760" s="1491"/>
    </row>
    <row r="761" spans="1:22" ht="15.75" customHeight="1">
      <c r="A761" s="1491"/>
      <c r="B761" s="1491"/>
      <c r="C761" s="1491"/>
      <c r="D761" s="1491"/>
      <c r="E761" s="1491"/>
      <c r="F761" s="1491"/>
      <c r="G761" s="1491"/>
      <c r="H761" s="1491"/>
      <c r="I761" s="1491"/>
      <c r="J761" s="1491"/>
      <c r="K761" s="1491"/>
      <c r="L761" s="1491"/>
      <c r="M761" s="1491"/>
      <c r="N761" s="1491"/>
      <c r="O761" s="1491"/>
      <c r="P761" s="1491"/>
      <c r="Q761" s="1491"/>
      <c r="R761" s="1491"/>
      <c r="S761" s="1491"/>
      <c r="T761" s="1491"/>
      <c r="U761" s="1491"/>
      <c r="V761" s="1491"/>
    </row>
    <row r="762" spans="1:22" ht="15.75" customHeight="1">
      <c r="A762" s="1491"/>
      <c r="B762" s="1491"/>
      <c r="C762" s="1491"/>
      <c r="D762" s="1491"/>
      <c r="E762" s="1491"/>
      <c r="F762" s="1491"/>
      <c r="G762" s="1491"/>
      <c r="H762" s="1491"/>
      <c r="I762" s="1491"/>
      <c r="J762" s="1491"/>
      <c r="K762" s="1491"/>
      <c r="L762" s="1491"/>
      <c r="M762" s="1491"/>
      <c r="N762" s="1491"/>
      <c r="O762" s="1491"/>
      <c r="P762" s="1491"/>
      <c r="Q762" s="1491"/>
      <c r="R762" s="1491"/>
      <c r="S762" s="1491"/>
      <c r="T762" s="1491"/>
      <c r="U762" s="1491"/>
      <c r="V762" s="1491"/>
    </row>
    <row r="763" spans="1:22" ht="15.75" customHeight="1">
      <c r="A763" s="1491"/>
      <c r="B763" s="1491"/>
      <c r="C763" s="1491"/>
      <c r="D763" s="1491"/>
      <c r="E763" s="1491"/>
      <c r="F763" s="1491"/>
      <c r="G763" s="1491"/>
      <c r="H763" s="1491"/>
      <c r="I763" s="1491"/>
      <c r="J763" s="1491"/>
      <c r="K763" s="1491"/>
      <c r="L763" s="1491"/>
      <c r="M763" s="1491"/>
      <c r="N763" s="1491"/>
      <c r="O763" s="1491"/>
      <c r="P763" s="1491"/>
      <c r="Q763" s="1491"/>
      <c r="R763" s="1491"/>
      <c r="S763" s="1491"/>
      <c r="T763" s="1491"/>
      <c r="U763" s="1491"/>
      <c r="V763" s="1491"/>
    </row>
    <row r="764" spans="1:22" ht="15.75" customHeight="1">
      <c r="A764" s="1491"/>
      <c r="B764" s="1491"/>
      <c r="C764" s="1491"/>
      <c r="D764" s="1491"/>
      <c r="E764" s="1491"/>
      <c r="F764" s="1491"/>
      <c r="G764" s="1491"/>
      <c r="H764" s="1491"/>
      <c r="I764" s="1491"/>
      <c r="J764" s="1491"/>
      <c r="K764" s="1491"/>
      <c r="L764" s="1491"/>
      <c r="M764" s="1491"/>
      <c r="N764" s="1491"/>
      <c r="O764" s="1491"/>
      <c r="P764" s="1491"/>
      <c r="Q764" s="1491"/>
      <c r="R764" s="1491"/>
      <c r="S764" s="1491"/>
      <c r="T764" s="1491"/>
      <c r="U764" s="1491"/>
      <c r="V764" s="1491"/>
    </row>
    <row r="765" spans="1:22" ht="15.75" customHeight="1">
      <c r="A765" s="1491"/>
      <c r="B765" s="1491"/>
      <c r="C765" s="1491"/>
      <c r="D765" s="1491"/>
      <c r="E765" s="1491"/>
      <c r="F765" s="1491"/>
      <c r="G765" s="1491"/>
      <c r="H765" s="1491"/>
      <c r="I765" s="1491"/>
      <c r="J765" s="1491"/>
      <c r="K765" s="1491"/>
      <c r="L765" s="1491"/>
      <c r="M765" s="1491"/>
      <c r="N765" s="1491"/>
      <c r="O765" s="1491"/>
      <c r="P765" s="1491"/>
      <c r="Q765" s="1491"/>
      <c r="R765" s="1491"/>
      <c r="S765" s="1491"/>
      <c r="T765" s="1491"/>
      <c r="U765" s="1491"/>
      <c r="V765" s="1491"/>
    </row>
    <row r="766" spans="1:22" ht="15.75" customHeight="1">
      <c r="A766" s="1491"/>
      <c r="B766" s="1491"/>
      <c r="C766" s="1491"/>
      <c r="D766" s="1491"/>
      <c r="E766" s="1491"/>
      <c r="F766" s="1491"/>
      <c r="G766" s="1491"/>
      <c r="H766" s="1491"/>
      <c r="I766" s="1491"/>
      <c r="J766" s="1491"/>
      <c r="K766" s="1491"/>
      <c r="L766" s="1491"/>
      <c r="M766" s="1491"/>
      <c r="N766" s="1491"/>
      <c r="O766" s="1491"/>
      <c r="P766" s="1491"/>
      <c r="Q766" s="1491"/>
      <c r="R766" s="1491"/>
      <c r="S766" s="1491"/>
      <c r="T766" s="1491"/>
      <c r="U766" s="1491"/>
      <c r="V766" s="1491"/>
    </row>
    <row r="767" spans="1:22" ht="15.75" customHeight="1">
      <c r="A767" s="1491"/>
      <c r="B767" s="1491"/>
      <c r="C767" s="1491"/>
      <c r="D767" s="1491"/>
      <c r="E767" s="1491"/>
      <c r="F767" s="1491"/>
      <c r="G767" s="1491"/>
      <c r="H767" s="1491"/>
      <c r="I767" s="1491"/>
      <c r="J767" s="1491"/>
      <c r="K767" s="1491"/>
      <c r="L767" s="1491"/>
      <c r="M767" s="1491"/>
      <c r="N767" s="1491"/>
      <c r="O767" s="1491"/>
      <c r="P767" s="1491"/>
      <c r="Q767" s="1491"/>
      <c r="R767" s="1491"/>
      <c r="S767" s="1491"/>
      <c r="T767" s="1491"/>
      <c r="U767" s="1491"/>
      <c r="V767" s="1491"/>
    </row>
    <row r="768" spans="1:22" ht="15.75" customHeight="1">
      <c r="A768" s="1491"/>
      <c r="B768" s="1491"/>
      <c r="C768" s="1491"/>
      <c r="D768" s="1491"/>
      <c r="E768" s="1491"/>
      <c r="F768" s="1491"/>
      <c r="G768" s="1491"/>
      <c r="H768" s="1491"/>
      <c r="I768" s="1491"/>
      <c r="J768" s="1491"/>
      <c r="K768" s="1491"/>
      <c r="L768" s="1491"/>
      <c r="M768" s="1491"/>
      <c r="N768" s="1491"/>
      <c r="O768" s="1491"/>
      <c r="P768" s="1491"/>
      <c r="Q768" s="1491"/>
      <c r="R768" s="1491"/>
      <c r="S768" s="1491"/>
      <c r="T768" s="1491"/>
      <c r="U768" s="1491"/>
      <c r="V768" s="1491"/>
    </row>
    <row r="769" spans="1:22" ht="15.75" customHeight="1">
      <c r="A769" s="1491"/>
      <c r="B769" s="1491"/>
      <c r="C769" s="1491"/>
      <c r="D769" s="1491"/>
      <c r="E769" s="1491"/>
      <c r="F769" s="1491"/>
      <c r="G769" s="1491"/>
      <c r="H769" s="1491"/>
      <c r="I769" s="1491"/>
      <c r="J769" s="1491"/>
      <c r="K769" s="1491"/>
      <c r="L769" s="1491"/>
      <c r="M769" s="1491"/>
      <c r="N769" s="1491"/>
      <c r="O769" s="1491"/>
      <c r="P769" s="1491"/>
      <c r="Q769" s="1491"/>
      <c r="R769" s="1491"/>
      <c r="S769" s="1491"/>
      <c r="T769" s="1491"/>
      <c r="U769" s="1491"/>
      <c r="V769" s="1491"/>
    </row>
    <row r="770" spans="1:22" ht="15.75" customHeight="1">
      <c r="A770" s="1491"/>
      <c r="B770" s="1491"/>
      <c r="C770" s="1491"/>
      <c r="D770" s="1491"/>
      <c r="E770" s="1491"/>
      <c r="F770" s="1491"/>
      <c r="G770" s="1491"/>
      <c r="H770" s="1491"/>
      <c r="I770" s="1491"/>
      <c r="J770" s="1491"/>
      <c r="K770" s="1491"/>
      <c r="L770" s="1491"/>
      <c r="M770" s="1491"/>
      <c r="N770" s="1491"/>
      <c r="O770" s="1491"/>
      <c r="P770" s="1491"/>
      <c r="Q770" s="1491"/>
      <c r="R770" s="1491"/>
      <c r="S770" s="1491"/>
      <c r="T770" s="1491"/>
      <c r="U770" s="1491"/>
      <c r="V770" s="1491"/>
    </row>
    <row r="771" spans="1:22" ht="15.75" customHeight="1">
      <c r="A771" s="1491"/>
      <c r="B771" s="1491"/>
      <c r="C771" s="1491"/>
      <c r="D771" s="1491"/>
      <c r="E771" s="1491"/>
      <c r="F771" s="1491"/>
      <c r="G771" s="1491"/>
      <c r="H771" s="1491"/>
      <c r="I771" s="1491"/>
      <c r="J771" s="1491"/>
      <c r="K771" s="1491"/>
      <c r="L771" s="1491"/>
      <c r="M771" s="1491"/>
      <c r="N771" s="1491"/>
      <c r="O771" s="1491"/>
      <c r="P771" s="1491"/>
      <c r="Q771" s="1491"/>
      <c r="R771" s="1491"/>
      <c r="S771" s="1491"/>
      <c r="T771" s="1491"/>
      <c r="U771" s="1491"/>
      <c r="V771" s="1491"/>
    </row>
    <row r="772" spans="1:22" ht="15.75" customHeight="1">
      <c r="A772" s="1491"/>
      <c r="B772" s="1491"/>
      <c r="C772" s="1491"/>
      <c r="D772" s="1491"/>
      <c r="E772" s="1491"/>
      <c r="F772" s="1491"/>
      <c r="G772" s="1491"/>
      <c r="H772" s="1491"/>
      <c r="I772" s="1491"/>
      <c r="J772" s="1491"/>
      <c r="K772" s="1491"/>
      <c r="L772" s="1491"/>
      <c r="M772" s="1491"/>
      <c r="N772" s="1491"/>
      <c r="O772" s="1491"/>
      <c r="P772" s="1491"/>
      <c r="Q772" s="1491"/>
      <c r="R772" s="1491"/>
      <c r="S772" s="1491"/>
      <c r="T772" s="1491"/>
      <c r="U772" s="1491"/>
      <c r="V772" s="1491"/>
    </row>
    <row r="773" spans="1:22" ht="15.75" customHeight="1">
      <c r="A773" s="1491"/>
      <c r="B773" s="1491"/>
      <c r="C773" s="1491"/>
      <c r="D773" s="1491"/>
      <c r="E773" s="1491"/>
      <c r="F773" s="1491"/>
      <c r="G773" s="1491"/>
      <c r="H773" s="1491"/>
      <c r="I773" s="1491"/>
      <c r="J773" s="1491"/>
      <c r="K773" s="1491"/>
      <c r="L773" s="1491"/>
      <c r="M773" s="1491"/>
      <c r="N773" s="1491"/>
      <c r="O773" s="1491"/>
      <c r="P773" s="1491"/>
      <c r="Q773" s="1491"/>
      <c r="R773" s="1491"/>
      <c r="S773" s="1491"/>
      <c r="T773" s="1491"/>
      <c r="U773" s="1491"/>
      <c r="V773" s="1491"/>
    </row>
    <row r="774" spans="1:22" ht="15.75" customHeight="1">
      <c r="A774" s="1491"/>
      <c r="B774" s="1491"/>
      <c r="C774" s="1491"/>
      <c r="D774" s="1491"/>
      <c r="E774" s="1491"/>
      <c r="F774" s="1491"/>
      <c r="G774" s="1491"/>
      <c r="H774" s="1491"/>
      <c r="I774" s="1491"/>
      <c r="J774" s="1491"/>
      <c r="K774" s="1491"/>
      <c r="L774" s="1491"/>
      <c r="M774" s="1491"/>
      <c r="N774" s="1491"/>
      <c r="O774" s="1491"/>
      <c r="P774" s="1491"/>
      <c r="Q774" s="1491"/>
      <c r="R774" s="1491"/>
      <c r="S774" s="1491"/>
      <c r="T774" s="1491"/>
      <c r="U774" s="1491"/>
      <c r="V774" s="1491"/>
    </row>
    <row r="775" spans="1:22" ht="15.75" customHeight="1">
      <c r="A775" s="1491"/>
      <c r="B775" s="1491"/>
      <c r="C775" s="1491"/>
      <c r="D775" s="1491"/>
      <c r="E775" s="1491"/>
      <c r="F775" s="1491"/>
      <c r="G775" s="1491"/>
      <c r="H775" s="1491"/>
      <c r="I775" s="1491"/>
      <c r="J775" s="1491"/>
      <c r="K775" s="1491"/>
      <c r="L775" s="1491"/>
      <c r="M775" s="1491"/>
      <c r="N775" s="1491"/>
      <c r="O775" s="1491"/>
      <c r="P775" s="1491"/>
      <c r="Q775" s="1491"/>
      <c r="R775" s="1491"/>
      <c r="S775" s="1491"/>
      <c r="T775" s="1491"/>
      <c r="U775" s="1491"/>
      <c r="V775" s="1491"/>
    </row>
    <row r="776" spans="1:22" ht="15.75" customHeight="1">
      <c r="A776" s="1491"/>
      <c r="B776" s="1491"/>
      <c r="C776" s="1491"/>
      <c r="D776" s="1491"/>
      <c r="E776" s="1491"/>
      <c r="F776" s="1491"/>
      <c r="G776" s="1491"/>
      <c r="H776" s="1491"/>
      <c r="I776" s="1491"/>
      <c r="J776" s="1491"/>
      <c r="K776" s="1491"/>
      <c r="L776" s="1491"/>
      <c r="M776" s="1491"/>
      <c r="N776" s="1491"/>
      <c r="O776" s="1491"/>
      <c r="P776" s="1491"/>
      <c r="Q776" s="1491"/>
      <c r="R776" s="1491"/>
      <c r="S776" s="1491"/>
      <c r="T776" s="1491"/>
      <c r="U776" s="1491"/>
      <c r="V776" s="1491"/>
    </row>
    <row r="777" spans="1:22" ht="15.75" customHeight="1">
      <c r="A777" s="1491"/>
      <c r="B777" s="1491"/>
      <c r="C777" s="1491"/>
      <c r="D777" s="1491"/>
      <c r="E777" s="1491"/>
      <c r="F777" s="1491"/>
      <c r="G777" s="1491"/>
      <c r="H777" s="1491"/>
      <c r="I777" s="1491"/>
      <c r="J777" s="1491"/>
      <c r="K777" s="1491"/>
      <c r="L777" s="1491"/>
      <c r="M777" s="1491"/>
      <c r="N777" s="1491"/>
      <c r="O777" s="1491"/>
      <c r="P777" s="1491"/>
      <c r="Q777" s="1491"/>
      <c r="R777" s="1491"/>
      <c r="S777" s="1491"/>
      <c r="T777" s="1491"/>
      <c r="U777" s="1491"/>
      <c r="V777" s="1491"/>
    </row>
    <row r="778" spans="1:22" ht="15.75" customHeight="1">
      <c r="A778" s="1491"/>
      <c r="B778" s="1491"/>
      <c r="C778" s="1491"/>
      <c r="D778" s="1491"/>
      <c r="E778" s="1491"/>
      <c r="F778" s="1491"/>
      <c r="G778" s="1491"/>
      <c r="H778" s="1491"/>
      <c r="I778" s="1491"/>
      <c r="J778" s="1491"/>
      <c r="K778" s="1491"/>
      <c r="L778" s="1491"/>
      <c r="M778" s="1491"/>
      <c r="N778" s="1491"/>
      <c r="O778" s="1491"/>
      <c r="P778" s="1491"/>
      <c r="Q778" s="1491"/>
      <c r="R778" s="1491"/>
      <c r="S778" s="1491"/>
      <c r="T778" s="1491"/>
      <c r="U778" s="1491"/>
      <c r="V778" s="1491"/>
    </row>
    <row r="779" spans="1:22" ht="15.75" customHeight="1">
      <c r="A779" s="1491"/>
      <c r="B779" s="1491"/>
      <c r="C779" s="1491"/>
      <c r="D779" s="1491"/>
      <c r="E779" s="1491"/>
      <c r="F779" s="1491"/>
      <c r="G779" s="1491"/>
      <c r="H779" s="1491"/>
      <c r="I779" s="1491"/>
      <c r="J779" s="1491"/>
      <c r="K779" s="1491"/>
      <c r="L779" s="1491"/>
      <c r="M779" s="1491"/>
      <c r="N779" s="1491"/>
      <c r="O779" s="1491"/>
      <c r="P779" s="1491"/>
      <c r="Q779" s="1491"/>
      <c r="R779" s="1491"/>
      <c r="S779" s="1491"/>
      <c r="T779" s="1491"/>
      <c r="U779" s="1491"/>
      <c r="V779" s="1491"/>
    </row>
    <row r="780" spans="1:22" ht="15.75" customHeight="1">
      <c r="A780" s="1491"/>
      <c r="B780" s="1491"/>
      <c r="C780" s="1491"/>
      <c r="D780" s="1491"/>
      <c r="E780" s="1491"/>
      <c r="F780" s="1491"/>
      <c r="G780" s="1491"/>
      <c r="H780" s="1491"/>
      <c r="I780" s="1491"/>
      <c r="J780" s="1491"/>
      <c r="K780" s="1491"/>
      <c r="L780" s="1491"/>
      <c r="M780" s="1491"/>
      <c r="N780" s="1491"/>
      <c r="O780" s="1491"/>
      <c r="P780" s="1491"/>
      <c r="Q780" s="1491"/>
      <c r="R780" s="1491"/>
      <c r="S780" s="1491"/>
      <c r="T780" s="1491"/>
      <c r="U780" s="1491"/>
      <c r="V780" s="1491"/>
    </row>
    <row r="781" spans="1:22" ht="15.75" customHeight="1">
      <c r="A781" s="1491"/>
      <c r="B781" s="1491"/>
      <c r="C781" s="1491"/>
      <c r="D781" s="1491"/>
      <c r="E781" s="1491"/>
      <c r="F781" s="1491"/>
      <c r="G781" s="1491"/>
      <c r="H781" s="1491"/>
      <c r="I781" s="1491"/>
      <c r="J781" s="1491"/>
      <c r="K781" s="1491"/>
      <c r="L781" s="1491"/>
      <c r="M781" s="1491"/>
      <c r="N781" s="1491"/>
      <c r="O781" s="1491"/>
      <c r="P781" s="1491"/>
      <c r="Q781" s="1491"/>
      <c r="R781" s="1491"/>
      <c r="S781" s="1491"/>
      <c r="T781" s="1491"/>
      <c r="U781" s="1491"/>
      <c r="V781" s="1491"/>
    </row>
    <row r="782" spans="1:22" ht="15.75" customHeight="1">
      <c r="A782" s="1491"/>
      <c r="B782" s="1491"/>
      <c r="C782" s="1491"/>
      <c r="D782" s="1491"/>
      <c r="E782" s="1491"/>
      <c r="F782" s="1491"/>
      <c r="G782" s="1491"/>
      <c r="H782" s="1491"/>
      <c r="I782" s="1491"/>
      <c r="J782" s="1491"/>
      <c r="K782" s="1491"/>
      <c r="L782" s="1491"/>
      <c r="M782" s="1491"/>
      <c r="N782" s="1491"/>
      <c r="O782" s="1491"/>
      <c r="P782" s="1491"/>
      <c r="Q782" s="1491"/>
      <c r="R782" s="1491"/>
      <c r="S782" s="1491"/>
      <c r="T782" s="1491"/>
      <c r="U782" s="1491"/>
      <c r="V782" s="1491"/>
    </row>
    <row r="783" spans="1:22" ht="15.75" customHeight="1">
      <c r="A783" s="1491"/>
      <c r="B783" s="1491"/>
      <c r="C783" s="1491"/>
      <c r="D783" s="1491"/>
      <c r="E783" s="1491"/>
      <c r="F783" s="1491"/>
      <c r="G783" s="1491"/>
      <c r="H783" s="1491"/>
      <c r="I783" s="1491"/>
      <c r="J783" s="1491"/>
      <c r="K783" s="1491"/>
      <c r="L783" s="1491"/>
      <c r="M783" s="1491"/>
      <c r="N783" s="1491"/>
      <c r="O783" s="1491"/>
      <c r="P783" s="1491"/>
      <c r="Q783" s="1491"/>
      <c r="R783" s="1491"/>
      <c r="S783" s="1491"/>
      <c r="T783" s="1491"/>
      <c r="U783" s="1491"/>
      <c r="V783" s="1491"/>
    </row>
    <row r="784" spans="1:22" ht="15.75" customHeight="1">
      <c r="A784" s="1491"/>
      <c r="B784" s="1491"/>
      <c r="C784" s="1491"/>
      <c r="D784" s="1491"/>
      <c r="E784" s="1491"/>
      <c r="F784" s="1491"/>
      <c r="G784" s="1491"/>
      <c r="H784" s="1491"/>
      <c r="I784" s="1491"/>
      <c r="J784" s="1491"/>
      <c r="K784" s="1491"/>
      <c r="L784" s="1491"/>
      <c r="M784" s="1491"/>
      <c r="N784" s="1491"/>
      <c r="O784" s="1491"/>
      <c r="P784" s="1491"/>
      <c r="Q784" s="1491"/>
      <c r="R784" s="1491"/>
      <c r="S784" s="1491"/>
      <c r="T784" s="1491"/>
      <c r="U784" s="1491"/>
      <c r="V784" s="1491"/>
    </row>
    <row r="785" spans="1:22" ht="15.75" customHeight="1">
      <c r="A785" s="1491"/>
      <c r="B785" s="1491"/>
      <c r="C785" s="1491"/>
      <c r="D785" s="1491"/>
      <c r="E785" s="1491"/>
      <c r="F785" s="1491"/>
      <c r="G785" s="1491"/>
      <c r="H785" s="1491"/>
      <c r="I785" s="1491"/>
      <c r="J785" s="1491"/>
      <c r="K785" s="1491"/>
      <c r="L785" s="1491"/>
      <c r="M785" s="1491"/>
      <c r="N785" s="1491"/>
      <c r="O785" s="1491"/>
      <c r="P785" s="1491"/>
      <c r="Q785" s="1491"/>
      <c r="R785" s="1491"/>
      <c r="S785" s="1491"/>
      <c r="T785" s="1491"/>
      <c r="U785" s="1491"/>
      <c r="V785" s="1491"/>
    </row>
    <row r="786" spans="1:22" ht="15.75" customHeight="1">
      <c r="A786" s="1491"/>
      <c r="B786" s="1491"/>
      <c r="C786" s="1491"/>
      <c r="D786" s="1491"/>
      <c r="E786" s="1491"/>
      <c r="F786" s="1491"/>
      <c r="G786" s="1491"/>
      <c r="H786" s="1491"/>
      <c r="I786" s="1491"/>
      <c r="J786" s="1491"/>
      <c r="K786" s="1491"/>
      <c r="L786" s="1491"/>
      <c r="M786" s="1491"/>
      <c r="N786" s="1491"/>
      <c r="O786" s="1491"/>
      <c r="P786" s="1491"/>
      <c r="Q786" s="1491"/>
      <c r="R786" s="1491"/>
      <c r="S786" s="1491"/>
      <c r="T786" s="1491"/>
      <c r="U786" s="1491"/>
      <c r="V786" s="1491"/>
    </row>
    <row r="787" spans="1:22" ht="15.75" customHeight="1">
      <c r="A787" s="1491"/>
      <c r="B787" s="1491"/>
      <c r="C787" s="1491"/>
      <c r="D787" s="1491"/>
      <c r="E787" s="1491"/>
      <c r="F787" s="1491"/>
      <c r="G787" s="1491"/>
      <c r="H787" s="1491"/>
      <c r="I787" s="1491"/>
      <c r="J787" s="1491"/>
      <c r="K787" s="1491"/>
      <c r="L787" s="1491"/>
      <c r="M787" s="1491"/>
      <c r="N787" s="1491"/>
      <c r="O787" s="1491"/>
      <c r="P787" s="1491"/>
      <c r="Q787" s="1491"/>
      <c r="R787" s="1491"/>
      <c r="S787" s="1491"/>
      <c r="T787" s="1491"/>
      <c r="U787" s="1491"/>
      <c r="V787" s="1491"/>
    </row>
    <row r="788" spans="1:22" ht="15.75" customHeight="1">
      <c r="A788" s="1491"/>
      <c r="B788" s="1491"/>
      <c r="C788" s="1491"/>
      <c r="D788" s="1491"/>
      <c r="E788" s="1491"/>
      <c r="F788" s="1491"/>
      <c r="G788" s="1491"/>
      <c r="H788" s="1491"/>
      <c r="I788" s="1491"/>
      <c r="J788" s="1491"/>
      <c r="K788" s="1491"/>
      <c r="L788" s="1491"/>
      <c r="M788" s="1491"/>
      <c r="N788" s="1491"/>
      <c r="O788" s="1491"/>
      <c r="P788" s="1491"/>
      <c r="Q788" s="1491"/>
      <c r="R788" s="1491"/>
      <c r="S788" s="1491"/>
      <c r="T788" s="1491"/>
      <c r="U788" s="1491"/>
      <c r="V788" s="1491"/>
    </row>
    <row r="789" spans="1:22" ht="15.75" customHeight="1">
      <c r="A789" s="1491"/>
      <c r="B789" s="1491"/>
      <c r="C789" s="1491"/>
      <c r="D789" s="1491"/>
      <c r="E789" s="1491"/>
      <c r="F789" s="1491"/>
      <c r="G789" s="1491"/>
      <c r="H789" s="1491"/>
      <c r="I789" s="1491"/>
      <c r="J789" s="1491"/>
      <c r="K789" s="1491"/>
      <c r="L789" s="1491"/>
      <c r="M789" s="1491"/>
      <c r="N789" s="1491"/>
      <c r="O789" s="1491"/>
      <c r="P789" s="1491"/>
      <c r="Q789" s="1491"/>
      <c r="R789" s="1491"/>
      <c r="S789" s="1491"/>
      <c r="T789" s="1491"/>
      <c r="U789" s="1491"/>
      <c r="V789" s="1491"/>
    </row>
    <row r="790" spans="1:22" ht="15.75" customHeight="1">
      <c r="A790" s="1491"/>
      <c r="B790" s="1491"/>
      <c r="C790" s="1491"/>
      <c r="D790" s="1491"/>
      <c r="E790" s="1491"/>
      <c r="F790" s="1491"/>
      <c r="G790" s="1491"/>
      <c r="H790" s="1491"/>
      <c r="I790" s="1491"/>
      <c r="J790" s="1491"/>
      <c r="K790" s="1491"/>
      <c r="L790" s="1491"/>
      <c r="M790" s="1491"/>
      <c r="N790" s="1491"/>
      <c r="O790" s="1491"/>
      <c r="P790" s="1491"/>
      <c r="Q790" s="1491"/>
      <c r="R790" s="1491"/>
      <c r="S790" s="1491"/>
      <c r="T790" s="1491"/>
      <c r="U790" s="1491"/>
      <c r="V790" s="1491"/>
    </row>
    <row r="791" spans="1:22" ht="15.75" customHeight="1">
      <c r="A791" s="1491"/>
      <c r="B791" s="1491"/>
      <c r="C791" s="1491"/>
      <c r="D791" s="1491"/>
      <c r="E791" s="1491"/>
      <c r="F791" s="1491"/>
      <c r="G791" s="1491"/>
      <c r="H791" s="1491"/>
      <c r="I791" s="1491"/>
      <c r="J791" s="1491"/>
      <c r="K791" s="1491"/>
      <c r="L791" s="1491"/>
      <c r="M791" s="1491"/>
      <c r="N791" s="1491"/>
      <c r="O791" s="1491"/>
      <c r="P791" s="1491"/>
      <c r="Q791" s="1491"/>
      <c r="R791" s="1491"/>
      <c r="S791" s="1491"/>
      <c r="T791" s="1491"/>
      <c r="U791" s="1491"/>
      <c r="V791" s="1491"/>
    </row>
    <row r="792" spans="1:22" ht="15.75" customHeight="1">
      <c r="A792" s="1491"/>
      <c r="B792" s="1491"/>
      <c r="C792" s="1491"/>
      <c r="D792" s="1491"/>
      <c r="E792" s="1491"/>
      <c r="F792" s="1491"/>
      <c r="G792" s="1491"/>
      <c r="H792" s="1491"/>
      <c r="I792" s="1491"/>
      <c r="J792" s="1491"/>
      <c r="K792" s="1491"/>
      <c r="L792" s="1491"/>
      <c r="M792" s="1491"/>
      <c r="N792" s="1491"/>
      <c r="O792" s="1491"/>
      <c r="P792" s="1491"/>
      <c r="Q792" s="1491"/>
      <c r="R792" s="1491"/>
      <c r="S792" s="1491"/>
      <c r="T792" s="1491"/>
      <c r="U792" s="1491"/>
      <c r="V792" s="1491"/>
    </row>
    <row r="793" spans="1:22" ht="15.75" customHeight="1">
      <c r="A793" s="1491"/>
      <c r="B793" s="1491"/>
      <c r="C793" s="1491"/>
      <c r="D793" s="1491"/>
      <c r="E793" s="1491"/>
      <c r="F793" s="1491"/>
      <c r="G793" s="1491"/>
      <c r="H793" s="1491"/>
      <c r="I793" s="1491"/>
      <c r="J793" s="1491"/>
      <c r="K793" s="1491"/>
      <c r="L793" s="1491"/>
      <c r="M793" s="1491"/>
      <c r="N793" s="1491"/>
      <c r="O793" s="1491"/>
      <c r="P793" s="1491"/>
      <c r="Q793" s="1491"/>
      <c r="R793" s="1491"/>
      <c r="S793" s="1491"/>
      <c r="T793" s="1491"/>
      <c r="U793" s="1491"/>
      <c r="V793" s="1491"/>
    </row>
    <row r="794" spans="1:22" ht="15.75" customHeight="1">
      <c r="A794" s="1491"/>
      <c r="B794" s="1491"/>
      <c r="C794" s="1491"/>
      <c r="D794" s="1491"/>
      <c r="E794" s="1491"/>
      <c r="F794" s="1491"/>
      <c r="G794" s="1491"/>
      <c r="H794" s="1491"/>
      <c r="I794" s="1491"/>
      <c r="J794" s="1491"/>
      <c r="K794" s="1491"/>
      <c r="L794" s="1491"/>
      <c r="M794" s="1491"/>
      <c r="N794" s="1491"/>
      <c r="O794" s="1491"/>
      <c r="P794" s="1491"/>
      <c r="Q794" s="1491"/>
      <c r="R794" s="1491"/>
      <c r="S794" s="1491"/>
      <c r="T794" s="1491"/>
      <c r="U794" s="1491"/>
      <c r="V794" s="1491"/>
    </row>
    <row r="795" spans="1:22" ht="15.75" customHeight="1">
      <c r="A795" s="1491"/>
      <c r="B795" s="1491"/>
      <c r="C795" s="1491"/>
      <c r="D795" s="1491"/>
      <c r="E795" s="1491"/>
      <c r="F795" s="1491"/>
      <c r="G795" s="1491"/>
      <c r="H795" s="1491"/>
      <c r="I795" s="1491"/>
      <c r="J795" s="1491"/>
      <c r="K795" s="1491"/>
      <c r="L795" s="1491"/>
      <c r="M795" s="1491"/>
      <c r="N795" s="1491"/>
      <c r="O795" s="1491"/>
      <c r="P795" s="1491"/>
      <c r="Q795" s="1491"/>
      <c r="R795" s="1491"/>
      <c r="S795" s="1491"/>
      <c r="T795" s="1491"/>
      <c r="U795" s="1491"/>
      <c r="V795" s="1491"/>
    </row>
    <row r="796" spans="1:22" ht="15.75" customHeight="1">
      <c r="A796" s="1491"/>
      <c r="B796" s="1491"/>
      <c r="C796" s="1491"/>
      <c r="D796" s="1491"/>
      <c r="E796" s="1491"/>
      <c r="F796" s="1491"/>
      <c r="G796" s="1491"/>
      <c r="H796" s="1491"/>
      <c r="I796" s="1491"/>
      <c r="J796" s="1491"/>
      <c r="K796" s="1491"/>
      <c r="L796" s="1491"/>
      <c r="M796" s="1491"/>
      <c r="N796" s="1491"/>
      <c r="O796" s="1491"/>
      <c r="P796" s="1491"/>
      <c r="Q796" s="1491"/>
      <c r="R796" s="1491"/>
      <c r="S796" s="1491"/>
      <c r="T796" s="1491"/>
      <c r="U796" s="1491"/>
      <c r="V796" s="1491"/>
    </row>
    <row r="797" spans="1:22" ht="15.75" customHeight="1">
      <c r="A797" s="1491"/>
      <c r="B797" s="1491"/>
      <c r="C797" s="1491"/>
      <c r="D797" s="1491"/>
      <c r="E797" s="1491"/>
      <c r="F797" s="1491"/>
      <c r="G797" s="1491"/>
      <c r="H797" s="1491"/>
      <c r="I797" s="1491"/>
      <c r="J797" s="1491"/>
      <c r="K797" s="1491"/>
      <c r="L797" s="1491"/>
      <c r="M797" s="1491"/>
      <c r="N797" s="1491"/>
      <c r="O797" s="1491"/>
      <c r="P797" s="1491"/>
      <c r="Q797" s="1491"/>
      <c r="R797" s="1491"/>
      <c r="S797" s="1491"/>
      <c r="T797" s="1491"/>
      <c r="U797" s="1491"/>
      <c r="V797" s="1491"/>
    </row>
    <row r="798" spans="1:22" ht="15.75" customHeight="1">
      <c r="A798" s="1491"/>
      <c r="B798" s="1491"/>
      <c r="C798" s="1491"/>
      <c r="D798" s="1491"/>
      <c r="E798" s="1491"/>
      <c r="F798" s="1491"/>
      <c r="G798" s="1491"/>
      <c r="H798" s="1491"/>
      <c r="I798" s="1491"/>
      <c r="J798" s="1491"/>
      <c r="K798" s="1491"/>
      <c r="L798" s="1491"/>
      <c r="M798" s="1491"/>
      <c r="N798" s="1491"/>
      <c r="O798" s="1491"/>
      <c r="P798" s="1491"/>
      <c r="Q798" s="1491"/>
      <c r="R798" s="1491"/>
      <c r="S798" s="1491"/>
      <c r="T798" s="1491"/>
      <c r="U798" s="1491"/>
      <c r="V798" s="1491"/>
    </row>
    <row r="799" spans="1:22" ht="15.75" customHeight="1">
      <c r="A799" s="1491"/>
      <c r="B799" s="1491"/>
      <c r="C799" s="1491"/>
      <c r="D799" s="1491"/>
      <c r="E799" s="1491"/>
      <c r="F799" s="1491"/>
      <c r="G799" s="1491"/>
      <c r="H799" s="1491"/>
      <c r="I799" s="1491"/>
      <c r="J799" s="1491"/>
      <c r="K799" s="1491"/>
      <c r="L799" s="1491"/>
      <c r="M799" s="1491"/>
      <c r="N799" s="1491"/>
      <c r="O799" s="1491"/>
      <c r="P799" s="1491"/>
      <c r="Q799" s="1491"/>
      <c r="R799" s="1491"/>
      <c r="S799" s="1491"/>
      <c r="T799" s="1491"/>
      <c r="U799" s="1491"/>
      <c r="V799" s="1491"/>
    </row>
    <row r="800" spans="1:22" ht="15.75" customHeight="1">
      <c r="A800" s="1491"/>
      <c r="B800" s="1491"/>
      <c r="C800" s="1491"/>
      <c r="D800" s="1491"/>
      <c r="E800" s="1491"/>
      <c r="F800" s="1491"/>
      <c r="G800" s="1491"/>
      <c r="H800" s="1491"/>
      <c r="I800" s="1491"/>
      <c r="J800" s="1491"/>
      <c r="K800" s="1491"/>
      <c r="L800" s="1491"/>
      <c r="M800" s="1491"/>
      <c r="N800" s="1491"/>
      <c r="O800" s="1491"/>
      <c r="P800" s="1491"/>
      <c r="Q800" s="1491"/>
      <c r="R800" s="1491"/>
      <c r="S800" s="1491"/>
      <c r="T800" s="1491"/>
      <c r="U800" s="1491"/>
      <c r="V800" s="1491"/>
    </row>
    <row r="801" spans="1:22" ht="15.75" customHeight="1">
      <c r="A801" s="1491"/>
      <c r="B801" s="1491"/>
      <c r="C801" s="1491"/>
      <c r="D801" s="1491"/>
      <c r="E801" s="1491"/>
      <c r="F801" s="1491"/>
      <c r="G801" s="1491"/>
      <c r="H801" s="1491"/>
      <c r="I801" s="1491"/>
      <c r="J801" s="1491"/>
      <c r="K801" s="1491"/>
      <c r="L801" s="1491"/>
      <c r="M801" s="1491"/>
      <c r="N801" s="1491"/>
      <c r="O801" s="1491"/>
      <c r="P801" s="1491"/>
      <c r="Q801" s="1491"/>
      <c r="R801" s="1491"/>
      <c r="S801" s="1491"/>
      <c r="T801" s="1491"/>
      <c r="U801" s="1491"/>
      <c r="V801" s="1491"/>
    </row>
    <row r="802" spans="1:22" ht="15.75" customHeight="1">
      <c r="A802" s="1491"/>
      <c r="B802" s="1491"/>
      <c r="C802" s="1491"/>
      <c r="D802" s="1491"/>
      <c r="E802" s="1491"/>
      <c r="F802" s="1491"/>
      <c r="G802" s="1491"/>
      <c r="H802" s="1491"/>
      <c r="I802" s="1491"/>
      <c r="J802" s="1491"/>
      <c r="K802" s="1491"/>
      <c r="L802" s="1491"/>
      <c r="M802" s="1491"/>
      <c r="N802" s="1491"/>
      <c r="O802" s="1491"/>
      <c r="P802" s="1491"/>
      <c r="Q802" s="1491"/>
      <c r="R802" s="1491"/>
      <c r="S802" s="1491"/>
      <c r="T802" s="1491"/>
      <c r="U802" s="1491"/>
      <c r="V802" s="1491"/>
    </row>
    <row r="803" spans="1:22" ht="15.75" customHeight="1">
      <c r="A803" s="1491"/>
      <c r="B803" s="1491"/>
      <c r="C803" s="1491"/>
      <c r="D803" s="1491"/>
      <c r="E803" s="1491"/>
      <c r="F803" s="1491"/>
      <c r="G803" s="1491"/>
      <c r="H803" s="1491"/>
      <c r="I803" s="1491"/>
      <c r="J803" s="1491"/>
      <c r="K803" s="1491"/>
      <c r="L803" s="1491"/>
      <c r="M803" s="1491"/>
      <c r="N803" s="1491"/>
      <c r="O803" s="1491"/>
      <c r="P803" s="1491"/>
      <c r="Q803" s="1491"/>
      <c r="R803" s="1491"/>
      <c r="S803" s="1491"/>
      <c r="T803" s="1491"/>
      <c r="U803" s="1491"/>
      <c r="V803" s="1491"/>
    </row>
    <row r="804" spans="1:22" ht="15.75" customHeight="1">
      <c r="A804" s="1491"/>
      <c r="B804" s="1491"/>
      <c r="C804" s="1491"/>
      <c r="D804" s="1491"/>
      <c r="E804" s="1491"/>
      <c r="F804" s="1491"/>
      <c r="G804" s="1491"/>
      <c r="H804" s="1491"/>
      <c r="I804" s="1491"/>
      <c r="J804" s="1491"/>
      <c r="K804" s="1491"/>
      <c r="L804" s="1491"/>
      <c r="M804" s="1491"/>
      <c r="N804" s="1491"/>
      <c r="O804" s="1491"/>
      <c r="P804" s="1491"/>
      <c r="Q804" s="1491"/>
      <c r="R804" s="1491"/>
      <c r="S804" s="1491"/>
      <c r="T804" s="1491"/>
      <c r="U804" s="1491"/>
      <c r="V804" s="1491"/>
    </row>
    <row r="805" spans="1:22" ht="15.75" customHeight="1">
      <c r="A805" s="1491"/>
      <c r="B805" s="1491"/>
      <c r="C805" s="1491"/>
      <c r="D805" s="1491"/>
      <c r="E805" s="1491"/>
      <c r="F805" s="1491"/>
      <c r="G805" s="1491"/>
      <c r="H805" s="1491"/>
      <c r="I805" s="1491"/>
      <c r="J805" s="1491"/>
      <c r="K805" s="1491"/>
      <c r="L805" s="1491"/>
      <c r="M805" s="1491"/>
      <c r="N805" s="1491"/>
      <c r="O805" s="1491"/>
      <c r="P805" s="1491"/>
      <c r="Q805" s="1491"/>
      <c r="R805" s="1491"/>
      <c r="S805" s="1491"/>
      <c r="T805" s="1491"/>
      <c r="U805" s="1491"/>
      <c r="V805" s="1491"/>
    </row>
    <row r="806" spans="1:22" ht="15.75" customHeight="1">
      <c r="A806" s="1491"/>
      <c r="B806" s="1491"/>
      <c r="C806" s="1491"/>
      <c r="D806" s="1491"/>
      <c r="E806" s="1491"/>
      <c r="F806" s="1491"/>
      <c r="G806" s="1491"/>
      <c r="H806" s="1491"/>
      <c r="I806" s="1491"/>
      <c r="J806" s="1491"/>
      <c r="K806" s="1491"/>
      <c r="L806" s="1491"/>
      <c r="M806" s="1491"/>
      <c r="N806" s="1491"/>
      <c r="O806" s="1491"/>
      <c r="P806" s="1491"/>
      <c r="Q806" s="1491"/>
      <c r="R806" s="1491"/>
      <c r="S806" s="1491"/>
      <c r="T806" s="1491"/>
      <c r="U806" s="1491"/>
      <c r="V806" s="1491"/>
    </row>
    <row r="807" spans="1:22" ht="15.75" customHeight="1">
      <c r="A807" s="1491"/>
      <c r="B807" s="1491"/>
      <c r="C807" s="1491"/>
      <c r="D807" s="1491"/>
      <c r="E807" s="1491"/>
      <c r="F807" s="1491"/>
      <c r="G807" s="1491"/>
      <c r="H807" s="1491"/>
      <c r="I807" s="1491"/>
      <c r="J807" s="1491"/>
      <c r="K807" s="1491"/>
      <c r="L807" s="1491"/>
      <c r="M807" s="1491"/>
      <c r="N807" s="1491"/>
      <c r="O807" s="1491"/>
      <c r="P807" s="1491"/>
      <c r="Q807" s="1491"/>
      <c r="R807" s="1491"/>
      <c r="S807" s="1491"/>
      <c r="T807" s="1491"/>
      <c r="U807" s="1491"/>
      <c r="V807" s="1491"/>
    </row>
    <row r="808" spans="1:22" ht="15.75" customHeight="1">
      <c r="A808" s="1491"/>
      <c r="B808" s="1491"/>
      <c r="C808" s="1491"/>
      <c r="D808" s="1491"/>
      <c r="E808" s="1491"/>
      <c r="F808" s="1491"/>
      <c r="G808" s="1491"/>
      <c r="H808" s="1491"/>
      <c r="I808" s="1491"/>
      <c r="J808" s="1491"/>
      <c r="K808" s="1491"/>
      <c r="L808" s="1491"/>
      <c r="M808" s="1491"/>
      <c r="N808" s="1491"/>
      <c r="O808" s="1491"/>
      <c r="P808" s="1491"/>
      <c r="Q808" s="1491"/>
      <c r="R808" s="1491"/>
      <c r="S808" s="1491"/>
      <c r="T808" s="1491"/>
      <c r="U808" s="1491"/>
      <c r="V808" s="1491"/>
    </row>
    <row r="809" spans="1:22" ht="15.75" customHeight="1">
      <c r="A809" s="1491"/>
      <c r="B809" s="1491"/>
      <c r="C809" s="1491"/>
      <c r="D809" s="1491"/>
      <c r="E809" s="1491"/>
      <c r="F809" s="1491"/>
      <c r="G809" s="1491"/>
      <c r="H809" s="1491"/>
      <c r="I809" s="1491"/>
      <c r="J809" s="1491"/>
      <c r="K809" s="1491"/>
      <c r="L809" s="1491"/>
      <c r="M809" s="1491"/>
      <c r="N809" s="1491"/>
      <c r="O809" s="1491"/>
      <c r="P809" s="1491"/>
      <c r="Q809" s="1491"/>
      <c r="R809" s="1491"/>
      <c r="S809" s="1491"/>
      <c r="T809" s="1491"/>
      <c r="U809" s="1491"/>
      <c r="V809" s="1491"/>
    </row>
    <row r="810" spans="1:22" ht="15.75" customHeight="1">
      <c r="A810" s="1491"/>
      <c r="B810" s="1491"/>
      <c r="C810" s="1491"/>
      <c r="D810" s="1491"/>
      <c r="E810" s="1491"/>
      <c r="F810" s="1491"/>
      <c r="G810" s="1491"/>
      <c r="H810" s="1491"/>
      <c r="I810" s="1491"/>
      <c r="J810" s="1491"/>
      <c r="K810" s="1491"/>
      <c r="L810" s="1491"/>
      <c r="M810" s="1491"/>
      <c r="N810" s="1491"/>
      <c r="O810" s="1491"/>
      <c r="P810" s="1491"/>
      <c r="Q810" s="1491"/>
      <c r="R810" s="1491"/>
      <c r="S810" s="1491"/>
      <c r="T810" s="1491"/>
      <c r="U810" s="1491"/>
      <c r="V810" s="1491"/>
    </row>
    <row r="811" spans="1:22" ht="15.75" customHeight="1">
      <c r="A811" s="1491"/>
      <c r="B811" s="1491"/>
      <c r="C811" s="1491"/>
      <c r="D811" s="1491"/>
      <c r="E811" s="1491"/>
      <c r="F811" s="1491"/>
      <c r="G811" s="1491"/>
      <c r="H811" s="1491"/>
      <c r="I811" s="1491"/>
      <c r="J811" s="1491"/>
      <c r="K811" s="1491"/>
      <c r="L811" s="1491"/>
      <c r="M811" s="1491"/>
      <c r="N811" s="1491"/>
      <c r="O811" s="1491"/>
      <c r="P811" s="1491"/>
      <c r="Q811" s="1491"/>
      <c r="R811" s="1491"/>
      <c r="S811" s="1491"/>
      <c r="T811" s="1491"/>
      <c r="U811" s="1491"/>
      <c r="V811" s="1491"/>
    </row>
    <row r="812" spans="1:22" ht="15.75" customHeight="1">
      <c r="A812" s="1491"/>
      <c r="B812" s="1491"/>
      <c r="C812" s="1491"/>
      <c r="D812" s="1491"/>
      <c r="E812" s="1491"/>
      <c r="F812" s="1491"/>
      <c r="G812" s="1491"/>
      <c r="H812" s="1491"/>
      <c r="I812" s="1491"/>
      <c r="J812" s="1491"/>
      <c r="K812" s="1491"/>
      <c r="L812" s="1491"/>
      <c r="M812" s="1491"/>
      <c r="N812" s="1491"/>
      <c r="O812" s="1491"/>
      <c r="P812" s="1491"/>
      <c r="Q812" s="1491"/>
      <c r="R812" s="1491"/>
      <c r="S812" s="1491"/>
      <c r="T812" s="1491"/>
      <c r="U812" s="1491"/>
      <c r="V812" s="1491"/>
    </row>
    <row r="813" spans="1:22" ht="15.75" customHeight="1">
      <c r="A813" s="1491"/>
      <c r="B813" s="1491"/>
      <c r="C813" s="1491"/>
      <c r="D813" s="1491"/>
      <c r="E813" s="1491"/>
      <c r="F813" s="1491"/>
      <c r="G813" s="1491"/>
      <c r="H813" s="1491"/>
      <c r="I813" s="1491"/>
      <c r="J813" s="1491"/>
      <c r="K813" s="1491"/>
      <c r="L813" s="1491"/>
      <c r="M813" s="1491"/>
      <c r="N813" s="1491"/>
      <c r="O813" s="1491"/>
      <c r="P813" s="1491"/>
      <c r="Q813" s="1491"/>
      <c r="R813" s="1491"/>
      <c r="S813" s="1491"/>
      <c r="T813" s="1491"/>
      <c r="U813" s="1491"/>
      <c r="V813" s="1491"/>
    </row>
    <row r="814" spans="1:22" ht="15.75" customHeight="1">
      <c r="A814" s="1491"/>
      <c r="B814" s="1491"/>
      <c r="C814" s="1491"/>
      <c r="D814" s="1491"/>
      <c r="E814" s="1491"/>
      <c r="F814" s="1491"/>
      <c r="G814" s="1491"/>
      <c r="H814" s="1491"/>
      <c r="I814" s="1491"/>
      <c r="J814" s="1491"/>
      <c r="K814" s="1491"/>
      <c r="L814" s="1491"/>
      <c r="M814" s="1491"/>
      <c r="N814" s="1491"/>
      <c r="O814" s="1491"/>
      <c r="P814" s="1491"/>
      <c r="Q814" s="1491"/>
      <c r="R814" s="1491"/>
      <c r="S814" s="1491"/>
      <c r="T814" s="1491"/>
      <c r="U814" s="1491"/>
      <c r="V814" s="1491"/>
    </row>
    <row r="815" spans="1:22" ht="15.75" customHeight="1">
      <c r="A815" s="1491"/>
      <c r="B815" s="1491"/>
      <c r="C815" s="1491"/>
      <c r="D815" s="1491"/>
      <c r="E815" s="1491"/>
      <c r="F815" s="1491"/>
      <c r="G815" s="1491"/>
      <c r="H815" s="1491"/>
      <c r="I815" s="1491"/>
      <c r="J815" s="1491"/>
      <c r="K815" s="1491"/>
      <c r="L815" s="1491"/>
      <c r="M815" s="1491"/>
      <c r="N815" s="1491"/>
      <c r="O815" s="1491"/>
      <c r="P815" s="1491"/>
      <c r="Q815" s="1491"/>
      <c r="R815" s="1491"/>
      <c r="S815" s="1491"/>
      <c r="T815" s="1491"/>
      <c r="U815" s="1491"/>
      <c r="V815" s="1491"/>
    </row>
    <row r="816" spans="1:22" ht="15.75" customHeight="1">
      <c r="A816" s="1491"/>
      <c r="B816" s="1491"/>
      <c r="C816" s="1491"/>
      <c r="D816" s="1491"/>
      <c r="E816" s="1491"/>
      <c r="F816" s="1491"/>
      <c r="G816" s="1491"/>
      <c r="H816" s="1491"/>
      <c r="I816" s="1491"/>
      <c r="J816" s="1491"/>
      <c r="K816" s="1491"/>
      <c r="L816" s="1491"/>
      <c r="M816" s="1491"/>
      <c r="N816" s="1491"/>
      <c r="O816" s="1491"/>
      <c r="P816" s="1491"/>
      <c r="Q816" s="1491"/>
      <c r="R816" s="1491"/>
      <c r="S816" s="1491"/>
      <c r="T816" s="1491"/>
      <c r="U816" s="1491"/>
      <c r="V816" s="1491"/>
    </row>
    <row r="817" spans="1:22" ht="15.75" customHeight="1">
      <c r="A817" s="1491"/>
      <c r="B817" s="1491"/>
      <c r="C817" s="1491"/>
      <c r="D817" s="1491"/>
      <c r="E817" s="1491"/>
      <c r="F817" s="1491"/>
      <c r="G817" s="1491"/>
      <c r="H817" s="1491"/>
      <c r="I817" s="1491"/>
      <c r="J817" s="1491"/>
      <c r="K817" s="1491"/>
      <c r="L817" s="1491"/>
      <c r="M817" s="1491"/>
      <c r="N817" s="1491"/>
      <c r="O817" s="1491"/>
      <c r="P817" s="1491"/>
      <c r="Q817" s="1491"/>
      <c r="R817" s="1491"/>
      <c r="S817" s="1491"/>
      <c r="T817" s="1491"/>
      <c r="U817" s="1491"/>
      <c r="V817" s="1491"/>
    </row>
    <row r="818" spans="1:22" ht="15.75" customHeight="1">
      <c r="A818" s="1491"/>
      <c r="B818" s="1491"/>
      <c r="C818" s="1491"/>
      <c r="D818" s="1491"/>
      <c r="E818" s="1491"/>
      <c r="F818" s="1491"/>
      <c r="G818" s="1491"/>
      <c r="H818" s="1491"/>
      <c r="I818" s="1491"/>
      <c r="J818" s="1491"/>
      <c r="K818" s="1491"/>
      <c r="L818" s="1491"/>
      <c r="M818" s="1491"/>
      <c r="N818" s="1491"/>
      <c r="O818" s="1491"/>
      <c r="P818" s="1491"/>
      <c r="Q818" s="1491"/>
      <c r="R818" s="1491"/>
      <c r="S818" s="1491"/>
      <c r="T818" s="1491"/>
      <c r="U818" s="1491"/>
      <c r="V818" s="1491"/>
    </row>
    <row r="819" spans="1:22" ht="15.75" customHeight="1">
      <c r="A819" s="1491"/>
      <c r="B819" s="1491"/>
      <c r="C819" s="1491"/>
      <c r="D819" s="1491"/>
      <c r="E819" s="1491"/>
      <c r="F819" s="1491"/>
      <c r="G819" s="1491"/>
      <c r="H819" s="1491"/>
      <c r="I819" s="1491"/>
      <c r="J819" s="1491"/>
      <c r="K819" s="1491"/>
      <c r="L819" s="1491"/>
      <c r="M819" s="1491"/>
      <c r="N819" s="1491"/>
      <c r="O819" s="1491"/>
      <c r="P819" s="1491"/>
      <c r="Q819" s="1491"/>
      <c r="R819" s="1491"/>
      <c r="S819" s="1491"/>
      <c r="T819" s="1491"/>
      <c r="U819" s="1491"/>
      <c r="V819" s="1491"/>
    </row>
    <row r="820" spans="1:22" ht="15.75" customHeight="1">
      <c r="A820" s="1491"/>
      <c r="B820" s="1491"/>
      <c r="C820" s="1491"/>
      <c r="D820" s="1491"/>
      <c r="E820" s="1491"/>
      <c r="F820" s="1491"/>
      <c r="G820" s="1491"/>
      <c r="H820" s="1491"/>
      <c r="I820" s="1491"/>
      <c r="J820" s="1491"/>
      <c r="K820" s="1491"/>
      <c r="L820" s="1491"/>
      <c r="M820" s="1491"/>
      <c r="N820" s="1491"/>
      <c r="O820" s="1491"/>
      <c r="P820" s="1491"/>
      <c r="Q820" s="1491"/>
      <c r="R820" s="1491"/>
      <c r="S820" s="1491"/>
      <c r="T820" s="1491"/>
      <c r="U820" s="1491"/>
      <c r="V820" s="1491"/>
    </row>
    <row r="821" spans="1:22" ht="15.75" customHeight="1">
      <c r="A821" s="1491"/>
      <c r="B821" s="1491"/>
      <c r="C821" s="1491"/>
      <c r="D821" s="1491"/>
      <c r="E821" s="1491"/>
      <c r="F821" s="1491"/>
      <c r="G821" s="1491"/>
      <c r="H821" s="1491"/>
      <c r="I821" s="1491"/>
      <c r="J821" s="1491"/>
      <c r="K821" s="1491"/>
      <c r="L821" s="1491"/>
      <c r="M821" s="1491"/>
      <c r="N821" s="1491"/>
      <c r="O821" s="1491"/>
      <c r="P821" s="1491"/>
      <c r="Q821" s="1491"/>
      <c r="R821" s="1491"/>
      <c r="S821" s="1491"/>
      <c r="T821" s="1491"/>
      <c r="U821" s="1491"/>
      <c r="V821" s="1491"/>
    </row>
    <row r="822" spans="1:22" ht="15.75" customHeight="1">
      <c r="A822" s="1491"/>
      <c r="B822" s="1491"/>
      <c r="C822" s="1491"/>
      <c r="D822" s="1491"/>
      <c r="E822" s="1491"/>
      <c r="F822" s="1491"/>
      <c r="G822" s="1491"/>
      <c r="H822" s="1491"/>
      <c r="I822" s="1491"/>
      <c r="J822" s="1491"/>
      <c r="K822" s="1491"/>
      <c r="L822" s="1491"/>
      <c r="M822" s="1491"/>
      <c r="N822" s="1491"/>
      <c r="O822" s="1491"/>
      <c r="P822" s="1491"/>
      <c r="Q822" s="1491"/>
      <c r="R822" s="1491"/>
      <c r="S822" s="1491"/>
      <c r="T822" s="1491"/>
      <c r="U822" s="1491"/>
      <c r="V822" s="1491"/>
    </row>
    <row r="823" spans="1:22" ht="15.75" customHeight="1">
      <c r="A823" s="1491"/>
      <c r="B823" s="1491"/>
      <c r="C823" s="1491"/>
      <c r="D823" s="1491"/>
      <c r="E823" s="1491"/>
      <c r="F823" s="1491"/>
      <c r="G823" s="1491"/>
      <c r="H823" s="1491"/>
      <c r="I823" s="1491"/>
      <c r="J823" s="1491"/>
      <c r="K823" s="1491"/>
      <c r="L823" s="1491"/>
      <c r="M823" s="1491"/>
      <c r="N823" s="1491"/>
      <c r="O823" s="1491"/>
      <c r="P823" s="1491"/>
      <c r="Q823" s="1491"/>
      <c r="R823" s="1491"/>
      <c r="S823" s="1491"/>
      <c r="T823" s="1491"/>
      <c r="U823" s="1491"/>
      <c r="V823" s="1491"/>
    </row>
    <row r="824" spans="1:22" ht="15.75" customHeight="1">
      <c r="A824" s="1491"/>
      <c r="B824" s="1491"/>
      <c r="C824" s="1491"/>
      <c r="D824" s="1491"/>
      <c r="E824" s="1491"/>
      <c r="F824" s="1491"/>
      <c r="G824" s="1491"/>
      <c r="H824" s="1491"/>
      <c r="I824" s="1491"/>
      <c r="J824" s="1491"/>
      <c r="K824" s="1491"/>
      <c r="L824" s="1491"/>
      <c r="M824" s="1491"/>
      <c r="N824" s="1491"/>
      <c r="O824" s="1491"/>
      <c r="P824" s="1491"/>
      <c r="Q824" s="1491"/>
      <c r="R824" s="1491"/>
      <c r="S824" s="1491"/>
      <c r="T824" s="1491"/>
      <c r="U824" s="1491"/>
      <c r="V824" s="1491"/>
    </row>
    <row r="825" spans="1:22" ht="15.75" customHeight="1">
      <c r="A825" s="1491"/>
      <c r="B825" s="1491"/>
      <c r="C825" s="1491"/>
      <c r="D825" s="1491"/>
      <c r="E825" s="1491"/>
      <c r="F825" s="1491"/>
      <c r="G825" s="1491"/>
      <c r="H825" s="1491"/>
      <c r="I825" s="1491"/>
      <c r="J825" s="1491"/>
      <c r="K825" s="1491"/>
      <c r="L825" s="1491"/>
      <c r="M825" s="1491"/>
      <c r="N825" s="1491"/>
      <c r="O825" s="1491"/>
      <c r="P825" s="1491"/>
      <c r="Q825" s="1491"/>
      <c r="R825" s="1491"/>
      <c r="S825" s="1491"/>
      <c r="T825" s="1491"/>
      <c r="U825" s="1491"/>
      <c r="V825" s="1491"/>
    </row>
    <row r="826" spans="1:22" ht="15.75" customHeight="1">
      <c r="A826" s="1491"/>
      <c r="B826" s="1491"/>
      <c r="C826" s="1491"/>
      <c r="D826" s="1491"/>
      <c r="E826" s="1491"/>
      <c r="F826" s="1491"/>
      <c r="G826" s="1491"/>
      <c r="H826" s="1491"/>
      <c r="I826" s="1491"/>
      <c r="J826" s="1491"/>
      <c r="K826" s="1491"/>
      <c r="L826" s="1491"/>
      <c r="M826" s="1491"/>
      <c r="N826" s="1491"/>
      <c r="O826" s="1491"/>
      <c r="P826" s="1491"/>
      <c r="Q826" s="1491"/>
      <c r="R826" s="1491"/>
      <c r="S826" s="1491"/>
      <c r="T826" s="1491"/>
      <c r="U826" s="1491"/>
      <c r="V826" s="1491"/>
    </row>
    <row r="827" spans="1:22" ht="15.75" customHeight="1">
      <c r="A827" s="1491"/>
      <c r="B827" s="1491"/>
      <c r="C827" s="1491"/>
      <c r="D827" s="1491"/>
      <c r="E827" s="1491"/>
      <c r="F827" s="1491"/>
      <c r="G827" s="1491"/>
      <c r="H827" s="1491"/>
      <c r="I827" s="1491"/>
      <c r="J827" s="1491"/>
      <c r="K827" s="1491"/>
      <c r="L827" s="1491"/>
      <c r="M827" s="1491"/>
      <c r="N827" s="1491"/>
      <c r="O827" s="1491"/>
      <c r="P827" s="1491"/>
      <c r="Q827" s="1491"/>
      <c r="R827" s="1491"/>
      <c r="S827" s="1491"/>
      <c r="T827" s="1491"/>
      <c r="U827" s="1491"/>
      <c r="V827" s="1491"/>
    </row>
    <row r="828" spans="1:22" ht="15.75" customHeight="1">
      <c r="A828" s="1491"/>
      <c r="B828" s="1491"/>
      <c r="C828" s="1491"/>
      <c r="D828" s="1491"/>
      <c r="E828" s="1491"/>
      <c r="F828" s="1491"/>
      <c r="G828" s="1491"/>
      <c r="H828" s="1491"/>
      <c r="I828" s="1491"/>
      <c r="J828" s="1491"/>
      <c r="K828" s="1491"/>
      <c r="L828" s="1491"/>
      <c r="M828" s="1491"/>
      <c r="N828" s="1491"/>
      <c r="O828" s="1491"/>
      <c r="P828" s="1491"/>
      <c r="Q828" s="1491"/>
      <c r="R828" s="1491"/>
      <c r="S828" s="1491"/>
      <c r="T828" s="1491"/>
      <c r="U828" s="1491"/>
      <c r="V828" s="1491"/>
    </row>
    <row r="829" spans="1:22" ht="15.75" customHeight="1">
      <c r="A829" s="1491"/>
      <c r="B829" s="1491"/>
      <c r="C829" s="1491"/>
      <c r="D829" s="1491"/>
      <c r="E829" s="1491"/>
      <c r="F829" s="1491"/>
      <c r="G829" s="1491"/>
      <c r="H829" s="1491"/>
      <c r="I829" s="1491"/>
      <c r="J829" s="1491"/>
      <c r="K829" s="1491"/>
      <c r="L829" s="1491"/>
      <c r="M829" s="1491"/>
      <c r="N829" s="1491"/>
      <c r="O829" s="1491"/>
      <c r="P829" s="1491"/>
      <c r="Q829" s="1491"/>
      <c r="R829" s="1491"/>
      <c r="S829" s="1491"/>
      <c r="T829" s="1491"/>
      <c r="U829" s="1491"/>
      <c r="V829" s="1491"/>
    </row>
    <row r="830" spans="1:22" ht="15.75" customHeight="1">
      <c r="A830" s="1491"/>
      <c r="B830" s="1491"/>
      <c r="C830" s="1491"/>
      <c r="D830" s="1491"/>
      <c r="E830" s="1491"/>
      <c r="F830" s="1491"/>
      <c r="G830" s="1491"/>
      <c r="H830" s="1491"/>
      <c r="I830" s="1491"/>
      <c r="J830" s="1491"/>
      <c r="K830" s="1491"/>
      <c r="L830" s="1491"/>
      <c r="M830" s="1491"/>
      <c r="N830" s="1491"/>
      <c r="O830" s="1491"/>
      <c r="P830" s="1491"/>
      <c r="Q830" s="1491"/>
      <c r="R830" s="1491"/>
      <c r="S830" s="1491"/>
      <c r="T830" s="1491"/>
      <c r="U830" s="1491"/>
      <c r="V830" s="1491"/>
    </row>
    <row r="831" spans="1:22" ht="15.75" customHeight="1">
      <c r="A831" s="1491"/>
      <c r="B831" s="1491"/>
      <c r="C831" s="1491"/>
      <c r="D831" s="1491"/>
      <c r="E831" s="1491"/>
      <c r="F831" s="1491"/>
      <c r="G831" s="1491"/>
      <c r="H831" s="1491"/>
      <c r="I831" s="1491"/>
      <c r="J831" s="1491"/>
      <c r="K831" s="1491"/>
      <c r="L831" s="1491"/>
      <c r="M831" s="1491"/>
      <c r="N831" s="1491"/>
      <c r="O831" s="1491"/>
      <c r="P831" s="1491"/>
      <c r="Q831" s="1491"/>
      <c r="R831" s="1491"/>
      <c r="S831" s="1491"/>
      <c r="T831" s="1491"/>
      <c r="U831" s="1491"/>
      <c r="V831" s="1491"/>
    </row>
    <row r="832" spans="1:22" ht="15.75" customHeight="1">
      <c r="A832" s="1491"/>
      <c r="B832" s="1491"/>
      <c r="C832" s="1491"/>
      <c r="D832" s="1491"/>
      <c r="E832" s="1491"/>
      <c r="F832" s="1491"/>
      <c r="G832" s="1491"/>
      <c r="H832" s="1491"/>
      <c r="I832" s="1491"/>
      <c r="J832" s="1491"/>
      <c r="K832" s="1491"/>
      <c r="L832" s="1491"/>
      <c r="M832" s="1491"/>
      <c r="N832" s="1491"/>
      <c r="O832" s="1491"/>
      <c r="P832" s="1491"/>
      <c r="Q832" s="1491"/>
      <c r="R832" s="1491"/>
      <c r="S832" s="1491"/>
      <c r="T832" s="1491"/>
      <c r="U832" s="1491"/>
      <c r="V832" s="1491"/>
    </row>
    <row r="833" spans="1:22" ht="15.75" customHeight="1">
      <c r="A833" s="1491"/>
      <c r="B833" s="1491"/>
      <c r="C833" s="1491"/>
      <c r="D833" s="1491"/>
      <c r="E833" s="1491"/>
      <c r="F833" s="1491"/>
      <c r="G833" s="1491"/>
      <c r="H833" s="1491"/>
      <c r="I833" s="1491"/>
      <c r="J833" s="1491"/>
      <c r="K833" s="1491"/>
      <c r="L833" s="1491"/>
      <c r="M833" s="1491"/>
      <c r="N833" s="1491"/>
      <c r="O833" s="1491"/>
      <c r="P833" s="1491"/>
      <c r="Q833" s="1491"/>
      <c r="R833" s="1491"/>
      <c r="S833" s="1491"/>
      <c r="T833" s="1491"/>
      <c r="U833" s="1491"/>
      <c r="V833" s="1491"/>
    </row>
    <row r="834" spans="1:22" ht="15.75" customHeight="1">
      <c r="A834" s="1491"/>
      <c r="B834" s="1491"/>
      <c r="C834" s="1491"/>
      <c r="D834" s="1491"/>
      <c r="E834" s="1491"/>
      <c r="F834" s="1491"/>
      <c r="G834" s="1491"/>
      <c r="H834" s="1491"/>
      <c r="I834" s="1491"/>
      <c r="J834" s="1491"/>
      <c r="K834" s="1491"/>
      <c r="L834" s="1491"/>
      <c r="M834" s="1491"/>
      <c r="N834" s="1491"/>
      <c r="O834" s="1491"/>
      <c r="P834" s="1491"/>
      <c r="Q834" s="1491"/>
      <c r="R834" s="1491"/>
      <c r="S834" s="1491"/>
      <c r="T834" s="1491"/>
      <c r="U834" s="1491"/>
      <c r="V834" s="1491"/>
    </row>
    <row r="835" spans="1:22" ht="15.75" customHeight="1">
      <c r="A835" s="1491"/>
      <c r="B835" s="1491"/>
      <c r="C835" s="1491"/>
      <c r="D835" s="1491"/>
      <c r="E835" s="1491"/>
      <c r="F835" s="1491"/>
      <c r="G835" s="1491"/>
      <c r="H835" s="1491"/>
      <c r="I835" s="1491"/>
      <c r="J835" s="1491"/>
      <c r="K835" s="1491"/>
      <c r="L835" s="1491"/>
      <c r="M835" s="1491"/>
      <c r="N835" s="1491"/>
      <c r="O835" s="1491"/>
      <c r="P835" s="1491"/>
      <c r="Q835" s="1491"/>
      <c r="R835" s="1491"/>
      <c r="S835" s="1491"/>
      <c r="T835" s="1491"/>
      <c r="U835" s="1491"/>
      <c r="V835" s="1491"/>
    </row>
    <row r="836" spans="1:22" ht="15.75" customHeight="1">
      <c r="A836" s="1491"/>
      <c r="B836" s="1491"/>
      <c r="C836" s="1491"/>
      <c r="D836" s="1491"/>
      <c r="E836" s="1491"/>
      <c r="F836" s="1491"/>
      <c r="G836" s="1491"/>
      <c r="H836" s="1491"/>
      <c r="I836" s="1491"/>
      <c r="J836" s="1491"/>
      <c r="K836" s="1491"/>
      <c r="L836" s="1491"/>
      <c r="M836" s="1491"/>
      <c r="N836" s="1491"/>
      <c r="O836" s="1491"/>
      <c r="P836" s="1491"/>
      <c r="Q836" s="1491"/>
      <c r="R836" s="1491"/>
      <c r="S836" s="1491"/>
      <c r="T836" s="1491"/>
      <c r="U836" s="1491"/>
      <c r="V836" s="1491"/>
    </row>
    <row r="837" spans="1:22" ht="15.75" customHeight="1">
      <c r="A837" s="1491"/>
      <c r="B837" s="1491"/>
      <c r="C837" s="1491"/>
      <c r="D837" s="1491"/>
      <c r="E837" s="1491"/>
      <c r="F837" s="1491"/>
      <c r="G837" s="1491"/>
      <c r="H837" s="1491"/>
      <c r="I837" s="1491"/>
      <c r="J837" s="1491"/>
      <c r="K837" s="1491"/>
      <c r="L837" s="1491"/>
      <c r="M837" s="1491"/>
      <c r="N837" s="1491"/>
      <c r="O837" s="1491"/>
      <c r="P837" s="1491"/>
      <c r="Q837" s="1491"/>
      <c r="R837" s="1491"/>
      <c r="S837" s="1491"/>
      <c r="T837" s="1491"/>
      <c r="U837" s="1491"/>
      <c r="V837" s="1491"/>
    </row>
    <row r="838" spans="1:22" ht="15.75" customHeight="1">
      <c r="A838" s="1491"/>
      <c r="B838" s="1491"/>
      <c r="C838" s="1491"/>
      <c r="D838" s="1491"/>
      <c r="E838" s="1491"/>
      <c r="F838" s="1491"/>
      <c r="G838" s="1491"/>
      <c r="H838" s="1491"/>
      <c r="I838" s="1491"/>
      <c r="J838" s="1491"/>
      <c r="K838" s="1491"/>
      <c r="L838" s="1491"/>
      <c r="M838" s="1491"/>
      <c r="N838" s="1491"/>
      <c r="O838" s="1491"/>
      <c r="P838" s="1491"/>
      <c r="Q838" s="1491"/>
      <c r="R838" s="1491"/>
      <c r="S838" s="1491"/>
      <c r="T838" s="1491"/>
      <c r="U838" s="1491"/>
      <c r="V838" s="1491"/>
    </row>
    <row r="839" spans="1:22" ht="15.75" customHeight="1">
      <c r="A839" s="1491"/>
      <c r="B839" s="1491"/>
      <c r="C839" s="1491"/>
      <c r="D839" s="1491"/>
      <c r="E839" s="1491"/>
      <c r="F839" s="1491"/>
      <c r="G839" s="1491"/>
      <c r="H839" s="1491"/>
      <c r="I839" s="1491"/>
      <c r="J839" s="1491"/>
      <c r="K839" s="1491"/>
      <c r="L839" s="1491"/>
      <c r="M839" s="1491"/>
      <c r="N839" s="1491"/>
      <c r="O839" s="1491"/>
      <c r="P839" s="1491"/>
      <c r="Q839" s="1491"/>
      <c r="R839" s="1491"/>
      <c r="S839" s="1491"/>
      <c r="T839" s="1491"/>
      <c r="U839" s="1491"/>
      <c r="V839" s="1491"/>
    </row>
    <row r="840" spans="1:22" ht="15.75" customHeight="1">
      <c r="A840" s="1491"/>
      <c r="B840" s="1491"/>
      <c r="C840" s="1491"/>
      <c r="D840" s="1491"/>
      <c r="E840" s="1491"/>
      <c r="F840" s="1491"/>
      <c r="G840" s="1491"/>
      <c r="H840" s="1491"/>
      <c r="I840" s="1491"/>
      <c r="J840" s="1491"/>
      <c r="K840" s="1491"/>
      <c r="L840" s="1491"/>
      <c r="M840" s="1491"/>
      <c r="N840" s="1491"/>
      <c r="O840" s="1491"/>
      <c r="P840" s="1491"/>
      <c r="Q840" s="1491"/>
      <c r="R840" s="1491"/>
      <c r="S840" s="1491"/>
      <c r="T840" s="1491"/>
      <c r="U840" s="1491"/>
      <c r="V840" s="1491"/>
    </row>
    <row r="841" spans="1:22" ht="15.75" customHeight="1">
      <c r="A841" s="1491"/>
      <c r="B841" s="1491"/>
      <c r="C841" s="1491"/>
      <c r="D841" s="1491"/>
      <c r="E841" s="1491"/>
      <c r="F841" s="1491"/>
      <c r="G841" s="1491"/>
      <c r="H841" s="1491"/>
      <c r="I841" s="1491"/>
      <c r="J841" s="1491"/>
      <c r="K841" s="1491"/>
      <c r="L841" s="1491"/>
      <c r="M841" s="1491"/>
      <c r="N841" s="1491"/>
      <c r="O841" s="1491"/>
      <c r="P841" s="1491"/>
      <c r="Q841" s="1491"/>
      <c r="R841" s="1491"/>
      <c r="S841" s="1491"/>
      <c r="T841" s="1491"/>
      <c r="U841" s="1491"/>
      <c r="V841" s="1491"/>
    </row>
    <row r="842" spans="1:22" ht="15.75" customHeight="1">
      <c r="A842" s="1491"/>
      <c r="B842" s="1491"/>
      <c r="C842" s="1491"/>
      <c r="D842" s="1491"/>
      <c r="E842" s="1491"/>
      <c r="F842" s="1491"/>
      <c r="G842" s="1491"/>
      <c r="H842" s="1491"/>
      <c r="I842" s="1491"/>
      <c r="J842" s="1491"/>
      <c r="K842" s="1491"/>
      <c r="L842" s="1491"/>
      <c r="M842" s="1491"/>
      <c r="N842" s="1491"/>
      <c r="O842" s="1491"/>
      <c r="P842" s="1491"/>
      <c r="Q842" s="1491"/>
      <c r="R842" s="1491"/>
      <c r="S842" s="1491"/>
      <c r="T842" s="1491"/>
      <c r="U842" s="1491"/>
      <c r="V842" s="1491"/>
    </row>
    <row r="843" spans="1:22" ht="15.75" customHeight="1">
      <c r="A843" s="1491"/>
      <c r="B843" s="1491"/>
      <c r="C843" s="1491"/>
      <c r="D843" s="1491"/>
      <c r="E843" s="1491"/>
      <c r="F843" s="1491"/>
      <c r="G843" s="1491"/>
      <c r="H843" s="1491"/>
      <c r="I843" s="1491"/>
      <c r="J843" s="1491"/>
      <c r="K843" s="1491"/>
      <c r="L843" s="1491"/>
      <c r="M843" s="1491"/>
      <c r="N843" s="1491"/>
      <c r="O843" s="1491"/>
      <c r="P843" s="1491"/>
      <c r="Q843" s="1491"/>
      <c r="R843" s="1491"/>
      <c r="S843" s="1491"/>
      <c r="T843" s="1491"/>
      <c r="U843" s="1491"/>
      <c r="V843" s="1491"/>
    </row>
    <row r="844" spans="1:22" ht="15.75" customHeight="1">
      <c r="A844" s="1491"/>
      <c r="B844" s="1491"/>
      <c r="C844" s="1491"/>
      <c r="D844" s="1491"/>
      <c r="E844" s="1491"/>
      <c r="F844" s="1491"/>
      <c r="G844" s="1491"/>
      <c r="H844" s="1491"/>
      <c r="I844" s="1491"/>
      <c r="J844" s="1491"/>
      <c r="K844" s="1491"/>
      <c r="L844" s="1491"/>
      <c r="M844" s="1491"/>
      <c r="N844" s="1491"/>
      <c r="O844" s="1491"/>
      <c r="P844" s="1491"/>
      <c r="Q844" s="1491"/>
      <c r="R844" s="1491"/>
      <c r="S844" s="1491"/>
      <c r="T844" s="1491"/>
      <c r="U844" s="1491"/>
      <c r="V844" s="1491"/>
    </row>
    <row r="845" spans="1:22" ht="15.75" customHeight="1">
      <c r="A845" s="1491"/>
      <c r="B845" s="1491"/>
      <c r="C845" s="1491"/>
      <c r="D845" s="1491"/>
      <c r="E845" s="1491"/>
      <c r="F845" s="1491"/>
      <c r="G845" s="1491"/>
      <c r="H845" s="1491"/>
      <c r="I845" s="1491"/>
      <c r="J845" s="1491"/>
      <c r="K845" s="1491"/>
      <c r="L845" s="1491"/>
      <c r="M845" s="1491"/>
      <c r="N845" s="1491"/>
      <c r="O845" s="1491"/>
      <c r="P845" s="1491"/>
      <c r="Q845" s="1491"/>
      <c r="R845" s="1491"/>
      <c r="S845" s="1491"/>
      <c r="T845" s="1491"/>
      <c r="U845" s="1491"/>
      <c r="V845" s="1491"/>
    </row>
    <row r="846" spans="1:22" ht="15.75" customHeight="1">
      <c r="A846" s="1491"/>
      <c r="B846" s="1491"/>
      <c r="C846" s="1491"/>
      <c r="D846" s="1491"/>
      <c r="E846" s="1491"/>
      <c r="F846" s="1491"/>
      <c r="G846" s="1491"/>
      <c r="H846" s="1491"/>
      <c r="I846" s="1491"/>
      <c r="J846" s="1491"/>
      <c r="K846" s="1491"/>
      <c r="L846" s="1491"/>
      <c r="M846" s="1491"/>
      <c r="N846" s="1491"/>
      <c r="O846" s="1491"/>
      <c r="P846" s="1491"/>
      <c r="Q846" s="1491"/>
      <c r="R846" s="1491"/>
      <c r="S846" s="1491"/>
      <c r="T846" s="1491"/>
      <c r="U846" s="1491"/>
      <c r="V846" s="1491"/>
    </row>
    <row r="847" spans="1:22" ht="15.75" customHeight="1">
      <c r="A847" s="1491"/>
      <c r="B847" s="1491"/>
      <c r="C847" s="1491"/>
      <c r="D847" s="1491"/>
      <c r="E847" s="1491"/>
      <c r="F847" s="1491"/>
      <c r="G847" s="1491"/>
      <c r="H847" s="1491"/>
      <c r="I847" s="1491"/>
      <c r="J847" s="1491"/>
      <c r="K847" s="1491"/>
      <c r="L847" s="1491"/>
      <c r="M847" s="1491"/>
      <c r="N847" s="1491"/>
      <c r="O847" s="1491"/>
      <c r="P847" s="1491"/>
      <c r="Q847" s="1491"/>
      <c r="R847" s="1491"/>
      <c r="S847" s="1491"/>
      <c r="T847" s="1491"/>
      <c r="U847" s="1491"/>
      <c r="V847" s="1491"/>
    </row>
    <row r="848" spans="1:22" ht="15.75" customHeight="1">
      <c r="A848" s="1491"/>
      <c r="B848" s="1491"/>
      <c r="C848" s="1491"/>
      <c r="D848" s="1491"/>
      <c r="E848" s="1491"/>
      <c r="F848" s="1491"/>
      <c r="G848" s="1491"/>
      <c r="H848" s="1491"/>
      <c r="I848" s="1491"/>
      <c r="J848" s="1491"/>
      <c r="K848" s="1491"/>
      <c r="L848" s="1491"/>
      <c r="M848" s="1491"/>
      <c r="N848" s="1491"/>
      <c r="O848" s="1491"/>
      <c r="P848" s="1491"/>
      <c r="Q848" s="1491"/>
      <c r="R848" s="1491"/>
      <c r="S848" s="1491"/>
      <c r="T848" s="1491"/>
      <c r="U848" s="1491"/>
      <c r="V848" s="1491"/>
    </row>
    <row r="849" spans="1:22" ht="15.75" customHeight="1">
      <c r="A849" s="1491"/>
      <c r="B849" s="1491"/>
      <c r="C849" s="1491"/>
      <c r="D849" s="1491"/>
      <c r="E849" s="1491"/>
      <c r="F849" s="1491"/>
      <c r="G849" s="1491"/>
      <c r="H849" s="1491"/>
      <c r="I849" s="1491"/>
      <c r="J849" s="1491"/>
      <c r="K849" s="1491"/>
      <c r="L849" s="1491"/>
      <c r="M849" s="1491"/>
      <c r="N849" s="1491"/>
      <c r="O849" s="1491"/>
      <c r="P849" s="1491"/>
      <c r="Q849" s="1491"/>
      <c r="R849" s="1491"/>
      <c r="S849" s="1491"/>
      <c r="T849" s="1491"/>
      <c r="U849" s="1491"/>
      <c r="V849" s="1491"/>
    </row>
    <row r="850" spans="1:22" ht="15.75" customHeight="1">
      <c r="A850" s="1491"/>
      <c r="B850" s="1491"/>
      <c r="C850" s="1491"/>
      <c r="D850" s="1491"/>
      <c r="E850" s="1491"/>
      <c r="F850" s="1491"/>
      <c r="G850" s="1491"/>
      <c r="H850" s="1491"/>
      <c r="I850" s="1491"/>
      <c r="J850" s="1491"/>
      <c r="K850" s="1491"/>
      <c r="L850" s="1491"/>
      <c r="M850" s="1491"/>
      <c r="N850" s="1491"/>
      <c r="O850" s="1491"/>
      <c r="P850" s="1491"/>
      <c r="Q850" s="1491"/>
      <c r="R850" s="1491"/>
      <c r="S850" s="1491"/>
      <c r="T850" s="1491"/>
      <c r="U850" s="1491"/>
      <c r="V850" s="1491"/>
    </row>
    <row r="851" spans="1:22" ht="15.75" customHeight="1">
      <c r="A851" s="1491"/>
      <c r="B851" s="1491"/>
      <c r="C851" s="1491"/>
      <c r="D851" s="1491"/>
      <c r="E851" s="1491"/>
      <c r="F851" s="1491"/>
      <c r="G851" s="1491"/>
      <c r="H851" s="1491"/>
      <c r="I851" s="1491"/>
      <c r="J851" s="1491"/>
      <c r="K851" s="1491"/>
      <c r="L851" s="1491"/>
      <c r="M851" s="1491"/>
      <c r="N851" s="1491"/>
      <c r="O851" s="1491"/>
      <c r="P851" s="1491"/>
      <c r="Q851" s="1491"/>
      <c r="R851" s="1491"/>
      <c r="S851" s="1491"/>
      <c r="T851" s="1491"/>
      <c r="U851" s="1491"/>
      <c r="V851" s="1491"/>
    </row>
    <row r="852" spans="1:22" ht="15.75" customHeight="1">
      <c r="A852" s="1491"/>
      <c r="B852" s="1491"/>
      <c r="C852" s="1491"/>
      <c r="D852" s="1491"/>
      <c r="E852" s="1491"/>
      <c r="F852" s="1491"/>
      <c r="G852" s="1491"/>
      <c r="H852" s="1491"/>
      <c r="I852" s="1491"/>
      <c r="J852" s="1491"/>
      <c r="K852" s="1491"/>
      <c r="L852" s="1491"/>
      <c r="M852" s="1491"/>
      <c r="N852" s="1491"/>
      <c r="O852" s="1491"/>
      <c r="P852" s="1491"/>
      <c r="Q852" s="1491"/>
      <c r="R852" s="1491"/>
      <c r="S852" s="1491"/>
      <c r="T852" s="1491"/>
      <c r="U852" s="1491"/>
      <c r="V852" s="1491"/>
    </row>
    <row r="853" spans="1:22" ht="15.75" customHeight="1">
      <c r="A853" s="1491"/>
      <c r="B853" s="1491"/>
      <c r="C853" s="1491"/>
      <c r="D853" s="1491"/>
      <c r="E853" s="1491"/>
      <c r="F853" s="1491"/>
      <c r="G853" s="1491"/>
      <c r="H853" s="1491"/>
      <c r="I853" s="1491"/>
      <c r="J853" s="1491"/>
      <c r="K853" s="1491"/>
      <c r="L853" s="1491"/>
      <c r="M853" s="1491"/>
      <c r="N853" s="1491"/>
      <c r="O853" s="1491"/>
      <c r="P853" s="1491"/>
      <c r="Q853" s="1491"/>
      <c r="R853" s="1491"/>
      <c r="S853" s="1491"/>
      <c r="T853" s="1491"/>
      <c r="U853" s="1491"/>
      <c r="V853" s="1491"/>
    </row>
    <row r="854" spans="1:22" ht="15.75" customHeight="1">
      <c r="A854" s="1491"/>
      <c r="B854" s="1491"/>
      <c r="C854" s="1491"/>
      <c r="D854" s="1491"/>
      <c r="E854" s="1491"/>
      <c r="F854" s="1491"/>
      <c r="G854" s="1491"/>
      <c r="H854" s="1491"/>
      <c r="I854" s="1491"/>
      <c r="J854" s="1491"/>
      <c r="K854" s="1491"/>
      <c r="L854" s="1491"/>
      <c r="M854" s="1491"/>
      <c r="N854" s="1491"/>
      <c r="O854" s="1491"/>
      <c r="P854" s="1491"/>
      <c r="Q854" s="1491"/>
      <c r="R854" s="1491"/>
      <c r="S854" s="1491"/>
      <c r="T854" s="1491"/>
      <c r="U854" s="1491"/>
      <c r="V854" s="1491"/>
    </row>
    <row r="855" spans="1:22" ht="15.75" customHeight="1">
      <c r="A855" s="1491"/>
      <c r="B855" s="1491"/>
      <c r="C855" s="1491"/>
      <c r="D855" s="1491"/>
      <c r="E855" s="1491"/>
      <c r="F855" s="1491"/>
      <c r="G855" s="1491"/>
      <c r="H855" s="1491"/>
      <c r="I855" s="1491"/>
      <c r="J855" s="1491"/>
      <c r="K855" s="1491"/>
      <c r="L855" s="1491"/>
      <c r="M855" s="1491"/>
      <c r="N855" s="1491"/>
      <c r="O855" s="1491"/>
      <c r="P855" s="1491"/>
      <c r="Q855" s="1491"/>
      <c r="R855" s="1491"/>
      <c r="S855" s="1491"/>
      <c r="T855" s="1491"/>
      <c r="U855" s="1491"/>
      <c r="V855" s="1491"/>
    </row>
    <row r="856" spans="1:22" ht="15.75" customHeight="1">
      <c r="A856" s="1491"/>
      <c r="B856" s="1491"/>
      <c r="C856" s="1491"/>
      <c r="D856" s="1491"/>
      <c r="E856" s="1491"/>
      <c r="F856" s="1491"/>
      <c r="G856" s="1491"/>
      <c r="H856" s="1491"/>
      <c r="I856" s="1491"/>
      <c r="J856" s="1491"/>
      <c r="K856" s="1491"/>
      <c r="L856" s="1491"/>
      <c r="M856" s="1491"/>
      <c r="N856" s="1491"/>
      <c r="O856" s="1491"/>
      <c r="P856" s="1491"/>
      <c r="Q856" s="1491"/>
      <c r="R856" s="1491"/>
      <c r="S856" s="1491"/>
      <c r="T856" s="1491"/>
      <c r="U856" s="1491"/>
      <c r="V856" s="1491"/>
    </row>
    <row r="857" spans="1:22" ht="15.75" customHeight="1">
      <c r="A857" s="1491"/>
      <c r="B857" s="1491"/>
      <c r="C857" s="1491"/>
      <c r="D857" s="1491"/>
      <c r="E857" s="1491"/>
      <c r="F857" s="1491"/>
      <c r="G857" s="1491"/>
      <c r="H857" s="1491"/>
      <c r="I857" s="1491"/>
      <c r="J857" s="1491"/>
      <c r="K857" s="1491"/>
      <c r="L857" s="1491"/>
      <c r="M857" s="1491"/>
      <c r="N857" s="1491"/>
      <c r="O857" s="1491"/>
      <c r="P857" s="1491"/>
      <c r="Q857" s="1491"/>
      <c r="R857" s="1491"/>
      <c r="S857" s="1491"/>
      <c r="T857" s="1491"/>
      <c r="U857" s="1491"/>
      <c r="V857" s="1491"/>
    </row>
    <row r="858" spans="1:22" ht="15.75" customHeight="1">
      <c r="A858" s="1491"/>
      <c r="B858" s="1491"/>
      <c r="C858" s="1491"/>
      <c r="D858" s="1491"/>
      <c r="E858" s="1491"/>
      <c r="F858" s="1491"/>
      <c r="G858" s="1491"/>
      <c r="H858" s="1491"/>
      <c r="I858" s="1491"/>
      <c r="J858" s="1491"/>
      <c r="K858" s="1491"/>
      <c r="L858" s="1491"/>
      <c r="M858" s="1491"/>
      <c r="N858" s="1491"/>
      <c r="O858" s="1491"/>
      <c r="P858" s="1491"/>
      <c r="Q858" s="1491"/>
      <c r="R858" s="1491"/>
      <c r="S858" s="1491"/>
      <c r="T858" s="1491"/>
      <c r="U858" s="1491"/>
      <c r="V858" s="1491"/>
    </row>
    <row r="859" spans="1:22" ht="15.75" customHeight="1">
      <c r="A859" s="1491"/>
      <c r="B859" s="1491"/>
      <c r="C859" s="1491"/>
      <c r="D859" s="1491"/>
      <c r="E859" s="1491"/>
      <c r="F859" s="1491"/>
      <c r="G859" s="1491"/>
      <c r="H859" s="1491"/>
      <c r="I859" s="1491"/>
      <c r="J859" s="1491"/>
      <c r="K859" s="1491"/>
      <c r="L859" s="1491"/>
      <c r="M859" s="1491"/>
      <c r="N859" s="1491"/>
      <c r="O859" s="1491"/>
      <c r="P859" s="1491"/>
      <c r="Q859" s="1491"/>
      <c r="R859" s="1491"/>
      <c r="S859" s="1491"/>
      <c r="T859" s="1491"/>
      <c r="U859" s="1491"/>
      <c r="V859" s="1491"/>
    </row>
    <row r="860" spans="1:22" ht="15.75" customHeight="1">
      <c r="A860" s="1491"/>
      <c r="B860" s="1491"/>
      <c r="C860" s="1491"/>
      <c r="D860" s="1491"/>
      <c r="E860" s="1491"/>
      <c r="F860" s="1491"/>
      <c r="G860" s="1491"/>
      <c r="H860" s="1491"/>
      <c r="I860" s="1491"/>
      <c r="J860" s="1491"/>
      <c r="K860" s="1491"/>
      <c r="L860" s="1491"/>
      <c r="M860" s="1491"/>
      <c r="N860" s="1491"/>
      <c r="O860" s="1491"/>
      <c r="P860" s="1491"/>
      <c r="Q860" s="1491"/>
      <c r="R860" s="1491"/>
      <c r="S860" s="1491"/>
      <c r="T860" s="1491"/>
      <c r="U860" s="1491"/>
      <c r="V860" s="1491"/>
    </row>
    <row r="861" spans="1:22" ht="15.75" customHeight="1">
      <c r="A861" s="1491"/>
      <c r="B861" s="1491"/>
      <c r="C861" s="1491"/>
      <c r="D861" s="1491"/>
      <c r="E861" s="1491"/>
      <c r="F861" s="1491"/>
      <c r="G861" s="1491"/>
      <c r="H861" s="1491"/>
      <c r="I861" s="1491"/>
      <c r="J861" s="1491"/>
      <c r="K861" s="1491"/>
      <c r="L861" s="1491"/>
      <c r="M861" s="1491"/>
      <c r="N861" s="1491"/>
      <c r="O861" s="1491"/>
      <c r="P861" s="1491"/>
      <c r="Q861" s="1491"/>
      <c r="R861" s="1491"/>
      <c r="S861" s="1491"/>
      <c r="T861" s="1491"/>
      <c r="U861" s="1491"/>
      <c r="V861" s="1491"/>
    </row>
    <row r="862" spans="1:22" ht="15.75" customHeight="1">
      <c r="A862" s="1491"/>
      <c r="B862" s="1491"/>
      <c r="C862" s="1491"/>
      <c r="D862" s="1491"/>
      <c r="E862" s="1491"/>
      <c r="F862" s="1491"/>
      <c r="G862" s="1491"/>
      <c r="H862" s="1491"/>
      <c r="I862" s="1491"/>
      <c r="J862" s="1491"/>
      <c r="K862" s="1491"/>
      <c r="L862" s="1491"/>
      <c r="M862" s="1491"/>
      <c r="N862" s="1491"/>
      <c r="O862" s="1491"/>
      <c r="P862" s="1491"/>
      <c r="Q862" s="1491"/>
      <c r="R862" s="1491"/>
      <c r="S862" s="1491"/>
      <c r="T862" s="1491"/>
      <c r="U862" s="1491"/>
      <c r="V862" s="1491"/>
    </row>
    <row r="863" spans="1:22" ht="15.75" customHeight="1">
      <c r="A863" s="1491"/>
      <c r="B863" s="1491"/>
      <c r="C863" s="1491"/>
      <c r="D863" s="1491"/>
      <c r="E863" s="1491"/>
      <c r="F863" s="1491"/>
      <c r="G863" s="1491"/>
      <c r="H863" s="1491"/>
      <c r="I863" s="1491"/>
      <c r="J863" s="1491"/>
      <c r="K863" s="1491"/>
      <c r="L863" s="1491"/>
      <c r="M863" s="1491"/>
      <c r="N863" s="1491"/>
      <c r="O863" s="1491"/>
      <c r="P863" s="1491"/>
      <c r="Q863" s="1491"/>
      <c r="R863" s="1491"/>
      <c r="S863" s="1491"/>
      <c r="T863" s="1491"/>
      <c r="U863" s="1491"/>
      <c r="V863" s="1491"/>
    </row>
    <row r="864" spans="1:22" ht="15.75" customHeight="1">
      <c r="A864" s="1491"/>
      <c r="B864" s="1491"/>
      <c r="C864" s="1491"/>
      <c r="D864" s="1491"/>
      <c r="E864" s="1491"/>
      <c r="F864" s="1491"/>
      <c r="G864" s="1491"/>
      <c r="H864" s="1491"/>
      <c r="I864" s="1491"/>
      <c r="J864" s="1491"/>
      <c r="K864" s="1491"/>
      <c r="L864" s="1491"/>
      <c r="M864" s="1491"/>
      <c r="N864" s="1491"/>
      <c r="O864" s="1491"/>
      <c r="P864" s="1491"/>
      <c r="Q864" s="1491"/>
      <c r="R864" s="1491"/>
      <c r="S864" s="1491"/>
      <c r="T864" s="1491"/>
      <c r="U864" s="1491"/>
      <c r="V864" s="1491"/>
    </row>
    <row r="865" spans="1:22" ht="15.75" customHeight="1">
      <c r="A865" s="1491"/>
      <c r="B865" s="1491"/>
      <c r="C865" s="1491"/>
      <c r="D865" s="1491"/>
      <c r="E865" s="1491"/>
      <c r="F865" s="1491"/>
      <c r="G865" s="1491"/>
      <c r="H865" s="1491"/>
      <c r="I865" s="1491"/>
      <c r="J865" s="1491"/>
      <c r="K865" s="1491"/>
      <c r="L865" s="1491"/>
      <c r="M865" s="1491"/>
      <c r="N865" s="1491"/>
      <c r="O865" s="1491"/>
      <c r="P865" s="1491"/>
      <c r="Q865" s="1491"/>
      <c r="R865" s="1491"/>
      <c r="S865" s="1491"/>
      <c r="T865" s="1491"/>
      <c r="U865" s="1491"/>
      <c r="V865" s="1491"/>
    </row>
    <row r="866" spans="1:22" ht="15.75" customHeight="1">
      <c r="A866" s="1491"/>
      <c r="B866" s="1491"/>
      <c r="C866" s="1491"/>
      <c r="D866" s="1491"/>
      <c r="E866" s="1491"/>
      <c r="F866" s="1491"/>
      <c r="G866" s="1491"/>
      <c r="H866" s="1491"/>
      <c r="I866" s="1491"/>
      <c r="J866" s="1491"/>
      <c r="K866" s="1491"/>
      <c r="L866" s="1491"/>
      <c r="M866" s="1491"/>
      <c r="N866" s="1491"/>
      <c r="O866" s="1491"/>
      <c r="P866" s="1491"/>
      <c r="Q866" s="1491"/>
      <c r="R866" s="1491"/>
      <c r="S866" s="1491"/>
      <c r="T866" s="1491"/>
      <c r="U866" s="1491"/>
      <c r="V866" s="1491"/>
    </row>
    <row r="867" spans="1:22" ht="15.75" customHeight="1">
      <c r="A867" s="1491"/>
      <c r="B867" s="1491"/>
      <c r="C867" s="1491"/>
      <c r="D867" s="1491"/>
      <c r="E867" s="1491"/>
      <c r="F867" s="1491"/>
      <c r="G867" s="1491"/>
      <c r="H867" s="1491"/>
      <c r="I867" s="1491"/>
      <c r="J867" s="1491"/>
      <c r="K867" s="1491"/>
      <c r="L867" s="1491"/>
      <c r="M867" s="1491"/>
      <c r="N867" s="1491"/>
      <c r="O867" s="1491"/>
      <c r="P867" s="1491"/>
      <c r="Q867" s="1491"/>
      <c r="R867" s="1491"/>
      <c r="S867" s="1491"/>
      <c r="T867" s="1491"/>
      <c r="U867" s="1491"/>
      <c r="V867" s="1491"/>
    </row>
    <row r="868" spans="1:22" ht="15.75" customHeight="1">
      <c r="A868" s="1491"/>
      <c r="B868" s="1491"/>
      <c r="C868" s="1491"/>
      <c r="D868" s="1491"/>
      <c r="E868" s="1491"/>
      <c r="F868" s="1491"/>
      <c r="G868" s="1491"/>
      <c r="H868" s="1491"/>
      <c r="I868" s="1491"/>
      <c r="J868" s="1491"/>
      <c r="K868" s="1491"/>
      <c r="L868" s="1491"/>
      <c r="M868" s="1491"/>
      <c r="N868" s="1491"/>
      <c r="O868" s="1491"/>
      <c r="P868" s="1491"/>
      <c r="Q868" s="1491"/>
      <c r="R868" s="1491"/>
      <c r="S868" s="1491"/>
      <c r="T868" s="1491"/>
      <c r="U868" s="1491"/>
      <c r="V868" s="1491"/>
    </row>
    <row r="869" spans="1:22" ht="15.75" customHeight="1">
      <c r="A869" s="1491"/>
      <c r="B869" s="1491"/>
      <c r="C869" s="1491"/>
      <c r="D869" s="1491"/>
      <c r="E869" s="1491"/>
      <c r="F869" s="1491"/>
      <c r="G869" s="1491"/>
      <c r="H869" s="1491"/>
      <c r="I869" s="1491"/>
      <c r="J869" s="1491"/>
      <c r="K869" s="1491"/>
      <c r="L869" s="1491"/>
      <c r="M869" s="1491"/>
      <c r="N869" s="1491"/>
      <c r="O869" s="1491"/>
      <c r="P869" s="1491"/>
      <c r="Q869" s="1491"/>
      <c r="R869" s="1491"/>
      <c r="S869" s="1491"/>
      <c r="T869" s="1491"/>
      <c r="U869" s="1491"/>
      <c r="V869" s="1491"/>
    </row>
    <row r="870" spans="1:22" ht="15.75" customHeight="1">
      <c r="A870" s="1491"/>
      <c r="B870" s="1491"/>
      <c r="C870" s="1491"/>
      <c r="D870" s="1491"/>
      <c r="E870" s="1491"/>
      <c r="F870" s="1491"/>
      <c r="G870" s="1491"/>
      <c r="H870" s="1491"/>
      <c r="I870" s="1491"/>
      <c r="J870" s="1491"/>
      <c r="K870" s="1491"/>
      <c r="L870" s="1491"/>
      <c r="M870" s="1491"/>
      <c r="N870" s="1491"/>
      <c r="O870" s="1491"/>
      <c r="P870" s="1491"/>
      <c r="Q870" s="1491"/>
      <c r="R870" s="1491"/>
      <c r="S870" s="1491"/>
      <c r="T870" s="1491"/>
      <c r="U870" s="1491"/>
      <c r="V870" s="1491"/>
    </row>
    <row r="871" spans="1:22" ht="15.75" customHeight="1">
      <c r="A871" s="1491"/>
      <c r="B871" s="1491"/>
      <c r="C871" s="1491"/>
      <c r="D871" s="1491"/>
      <c r="E871" s="1491"/>
      <c r="F871" s="1491"/>
      <c r="G871" s="1491"/>
      <c r="H871" s="1491"/>
      <c r="I871" s="1491"/>
      <c r="J871" s="1491"/>
      <c r="K871" s="1491"/>
      <c r="L871" s="1491"/>
      <c r="M871" s="1491"/>
      <c r="N871" s="1491"/>
      <c r="O871" s="1491"/>
      <c r="P871" s="1491"/>
      <c r="Q871" s="1491"/>
      <c r="R871" s="1491"/>
      <c r="S871" s="1491"/>
      <c r="T871" s="1491"/>
      <c r="U871" s="1491"/>
      <c r="V871" s="1491"/>
    </row>
    <row r="872" spans="1:22" ht="15.75" customHeight="1">
      <c r="A872" s="1491"/>
      <c r="B872" s="1491"/>
      <c r="C872" s="1491"/>
      <c r="D872" s="1491"/>
      <c r="E872" s="1491"/>
      <c r="F872" s="1491"/>
      <c r="G872" s="1491"/>
      <c r="H872" s="1491"/>
      <c r="I872" s="1491"/>
      <c r="J872" s="1491"/>
      <c r="K872" s="1491"/>
      <c r="L872" s="1491"/>
      <c r="M872" s="1491"/>
      <c r="N872" s="1491"/>
      <c r="O872" s="1491"/>
      <c r="P872" s="1491"/>
      <c r="Q872" s="1491"/>
      <c r="R872" s="1491"/>
      <c r="S872" s="1491"/>
      <c r="T872" s="1491"/>
      <c r="U872" s="1491"/>
      <c r="V872" s="1491"/>
    </row>
    <row r="873" spans="1:22" ht="15.75" customHeight="1">
      <c r="A873" s="1491"/>
      <c r="B873" s="1491"/>
      <c r="C873" s="1491"/>
      <c r="D873" s="1491"/>
      <c r="E873" s="1491"/>
      <c r="F873" s="1491"/>
      <c r="G873" s="1491"/>
      <c r="H873" s="1491"/>
      <c r="I873" s="1491"/>
      <c r="J873" s="1491"/>
      <c r="K873" s="1491"/>
      <c r="L873" s="1491"/>
      <c r="M873" s="1491"/>
      <c r="N873" s="1491"/>
      <c r="O873" s="1491"/>
      <c r="P873" s="1491"/>
      <c r="Q873" s="1491"/>
      <c r="R873" s="1491"/>
      <c r="S873" s="1491"/>
      <c r="T873" s="1491"/>
      <c r="U873" s="1491"/>
      <c r="V873" s="1491"/>
    </row>
    <row r="874" spans="1:22" ht="15.75" customHeight="1">
      <c r="A874" s="1491"/>
      <c r="B874" s="1491"/>
      <c r="C874" s="1491"/>
      <c r="D874" s="1491"/>
      <c r="E874" s="1491"/>
      <c r="F874" s="1491"/>
      <c r="G874" s="1491"/>
      <c r="H874" s="1491"/>
      <c r="I874" s="1491"/>
      <c r="J874" s="1491"/>
      <c r="K874" s="1491"/>
      <c r="L874" s="1491"/>
      <c r="M874" s="1491"/>
      <c r="N874" s="1491"/>
      <c r="O874" s="1491"/>
      <c r="P874" s="1491"/>
      <c r="Q874" s="1491"/>
      <c r="R874" s="1491"/>
      <c r="S874" s="1491"/>
      <c r="T874" s="1491"/>
      <c r="U874" s="1491"/>
      <c r="V874" s="1491"/>
    </row>
    <row r="875" spans="1:22" ht="15.75" customHeight="1">
      <c r="A875" s="1491"/>
      <c r="B875" s="1491"/>
      <c r="C875" s="1491"/>
      <c r="D875" s="1491"/>
      <c r="E875" s="1491"/>
      <c r="F875" s="1491"/>
      <c r="G875" s="1491"/>
      <c r="H875" s="1491"/>
      <c r="I875" s="1491"/>
      <c r="J875" s="1491"/>
      <c r="K875" s="1491"/>
      <c r="L875" s="1491"/>
      <c r="M875" s="1491"/>
      <c r="N875" s="1491"/>
      <c r="O875" s="1491"/>
      <c r="P875" s="1491"/>
      <c r="Q875" s="1491"/>
      <c r="R875" s="1491"/>
      <c r="S875" s="1491"/>
      <c r="T875" s="1491"/>
      <c r="U875" s="1491"/>
      <c r="V875" s="1491"/>
    </row>
    <row r="876" spans="1:22" ht="15.75" customHeight="1">
      <c r="A876" s="1491"/>
      <c r="B876" s="1491"/>
      <c r="C876" s="1491"/>
      <c r="D876" s="1491"/>
      <c r="E876" s="1491"/>
      <c r="F876" s="1491"/>
      <c r="G876" s="1491"/>
      <c r="H876" s="1491"/>
      <c r="I876" s="1491"/>
      <c r="J876" s="1491"/>
      <c r="K876" s="1491"/>
      <c r="L876" s="1491"/>
      <c r="M876" s="1491"/>
      <c r="N876" s="1491"/>
      <c r="O876" s="1491"/>
      <c r="P876" s="1491"/>
      <c r="Q876" s="1491"/>
      <c r="R876" s="1491"/>
      <c r="S876" s="1491"/>
      <c r="T876" s="1491"/>
      <c r="U876" s="1491"/>
      <c r="V876" s="1491"/>
    </row>
    <row r="877" spans="1:22" ht="15.75" customHeight="1">
      <c r="A877" s="1491"/>
      <c r="B877" s="1491"/>
      <c r="C877" s="1491"/>
      <c r="D877" s="1491"/>
      <c r="E877" s="1491"/>
      <c r="F877" s="1491"/>
      <c r="G877" s="1491"/>
      <c r="H877" s="1491"/>
      <c r="I877" s="1491"/>
      <c r="J877" s="1491"/>
      <c r="K877" s="1491"/>
      <c r="L877" s="1491"/>
      <c r="M877" s="1491"/>
      <c r="N877" s="1491"/>
      <c r="O877" s="1491"/>
      <c r="P877" s="1491"/>
      <c r="Q877" s="1491"/>
      <c r="R877" s="1491"/>
      <c r="S877" s="1491"/>
      <c r="T877" s="1491"/>
      <c r="U877" s="1491"/>
      <c r="V877" s="1491"/>
    </row>
    <row r="878" spans="1:22" ht="15.75" customHeight="1">
      <c r="A878" s="1491"/>
      <c r="B878" s="1491"/>
      <c r="C878" s="1491"/>
      <c r="D878" s="1491"/>
      <c r="E878" s="1491"/>
      <c r="F878" s="1491"/>
      <c r="G878" s="1491"/>
      <c r="H878" s="1491"/>
      <c r="I878" s="1491"/>
      <c r="J878" s="1491"/>
      <c r="K878" s="1491"/>
      <c r="L878" s="1491"/>
      <c r="M878" s="1491"/>
      <c r="N878" s="1491"/>
      <c r="O878" s="1491"/>
      <c r="P878" s="1491"/>
      <c r="Q878" s="1491"/>
      <c r="R878" s="1491"/>
      <c r="S878" s="1491"/>
      <c r="T878" s="1491"/>
      <c r="U878" s="1491"/>
      <c r="V878" s="1491"/>
    </row>
    <row r="879" spans="1:22" ht="15.75" customHeight="1">
      <c r="A879" s="1491"/>
      <c r="B879" s="1491"/>
      <c r="C879" s="1491"/>
      <c r="D879" s="1491"/>
      <c r="E879" s="1491"/>
      <c r="F879" s="1491"/>
      <c r="G879" s="1491"/>
      <c r="H879" s="1491"/>
      <c r="I879" s="1491"/>
      <c r="J879" s="1491"/>
      <c r="K879" s="1491"/>
      <c r="L879" s="1491"/>
      <c r="M879" s="1491"/>
      <c r="N879" s="1491"/>
      <c r="O879" s="1491"/>
      <c r="P879" s="1491"/>
      <c r="Q879" s="1491"/>
      <c r="R879" s="1491"/>
      <c r="S879" s="1491"/>
      <c r="T879" s="1491"/>
      <c r="U879" s="1491"/>
      <c r="V879" s="1491"/>
    </row>
    <row r="880" spans="1:22" ht="15.75" customHeight="1">
      <c r="A880" s="1491"/>
      <c r="B880" s="1491"/>
      <c r="C880" s="1491"/>
      <c r="D880" s="1491"/>
      <c r="E880" s="1491"/>
      <c r="F880" s="1491"/>
      <c r="G880" s="1491"/>
      <c r="H880" s="1491"/>
      <c r="I880" s="1491"/>
      <c r="J880" s="1491"/>
      <c r="K880" s="1491"/>
      <c r="L880" s="1491"/>
      <c r="M880" s="1491"/>
      <c r="N880" s="1491"/>
      <c r="O880" s="1491"/>
      <c r="P880" s="1491"/>
      <c r="Q880" s="1491"/>
      <c r="R880" s="1491"/>
      <c r="S880" s="1491"/>
      <c r="T880" s="1491"/>
      <c r="U880" s="1491"/>
      <c r="V880" s="1491"/>
    </row>
    <row r="881" spans="1:22" ht="15.75" customHeight="1">
      <c r="A881" s="1491"/>
      <c r="B881" s="1491"/>
      <c r="C881" s="1491"/>
      <c r="D881" s="1491"/>
      <c r="E881" s="1491"/>
      <c r="F881" s="1491"/>
      <c r="G881" s="1491"/>
      <c r="H881" s="1491"/>
      <c r="I881" s="1491"/>
      <c r="J881" s="1491"/>
      <c r="K881" s="1491"/>
      <c r="L881" s="1491"/>
      <c r="M881" s="1491"/>
      <c r="N881" s="1491"/>
      <c r="O881" s="1491"/>
      <c r="P881" s="1491"/>
      <c r="Q881" s="1491"/>
      <c r="R881" s="1491"/>
      <c r="S881" s="1491"/>
      <c r="T881" s="1491"/>
      <c r="U881" s="1491"/>
      <c r="V881" s="1491"/>
    </row>
    <row r="882" spans="1:22" ht="15.75" customHeight="1">
      <c r="A882" s="1491"/>
      <c r="B882" s="1491"/>
      <c r="C882" s="1491"/>
      <c r="D882" s="1491"/>
      <c r="E882" s="1491"/>
      <c r="F882" s="1491"/>
      <c r="G882" s="1491"/>
      <c r="H882" s="1491"/>
      <c r="I882" s="1491"/>
      <c r="J882" s="1491"/>
      <c r="K882" s="1491"/>
      <c r="L882" s="1491"/>
      <c r="M882" s="1491"/>
      <c r="N882" s="1491"/>
      <c r="O882" s="1491"/>
      <c r="P882" s="1491"/>
      <c r="Q882" s="1491"/>
      <c r="R882" s="1491"/>
      <c r="S882" s="1491"/>
      <c r="T882" s="1491"/>
      <c r="U882" s="1491"/>
      <c r="V882" s="1491"/>
    </row>
    <row r="883" spans="1:22" ht="15.75" customHeight="1">
      <c r="A883" s="1491"/>
      <c r="B883" s="1491"/>
      <c r="C883" s="1491"/>
      <c r="D883" s="1491"/>
      <c r="E883" s="1491"/>
      <c r="F883" s="1491"/>
      <c r="G883" s="1491"/>
      <c r="H883" s="1491"/>
      <c r="I883" s="1491"/>
      <c r="J883" s="1491"/>
      <c r="K883" s="1491"/>
      <c r="L883" s="1491"/>
      <c r="M883" s="1491"/>
      <c r="N883" s="1491"/>
      <c r="O883" s="1491"/>
      <c r="P883" s="1491"/>
      <c r="Q883" s="1491"/>
      <c r="R883" s="1491"/>
      <c r="S883" s="1491"/>
      <c r="T883" s="1491"/>
      <c r="U883" s="1491"/>
      <c r="V883" s="1491"/>
    </row>
    <row r="884" spans="1:22" ht="15.75" customHeight="1">
      <c r="A884" s="1491"/>
      <c r="B884" s="1491"/>
      <c r="C884" s="1491"/>
      <c r="D884" s="1491"/>
      <c r="E884" s="1491"/>
      <c r="F884" s="1491"/>
      <c r="G884" s="1491"/>
      <c r="H884" s="1491"/>
      <c r="I884" s="1491"/>
      <c r="J884" s="1491"/>
      <c r="K884" s="1491"/>
      <c r="L884" s="1491"/>
      <c r="M884" s="1491"/>
      <c r="N884" s="1491"/>
      <c r="O884" s="1491"/>
      <c r="P884" s="1491"/>
      <c r="Q884" s="1491"/>
      <c r="R884" s="1491"/>
      <c r="S884" s="1491"/>
      <c r="T884" s="1491"/>
      <c r="U884" s="1491"/>
      <c r="V884" s="1491"/>
    </row>
    <row r="885" spans="1:22" ht="15.75" customHeight="1">
      <c r="A885" s="1491"/>
      <c r="B885" s="1491"/>
      <c r="C885" s="1491"/>
      <c r="D885" s="1491"/>
      <c r="E885" s="1491"/>
      <c r="F885" s="1491"/>
      <c r="G885" s="1491"/>
      <c r="H885" s="1491"/>
      <c r="I885" s="1491"/>
      <c r="J885" s="1491"/>
      <c r="K885" s="1491"/>
      <c r="L885" s="1491"/>
      <c r="M885" s="1491"/>
      <c r="N885" s="1491"/>
      <c r="O885" s="1491"/>
      <c r="P885" s="1491"/>
      <c r="Q885" s="1491"/>
      <c r="R885" s="1491"/>
      <c r="S885" s="1491"/>
      <c r="T885" s="1491"/>
      <c r="U885" s="1491"/>
      <c r="V885" s="1491"/>
    </row>
    <row r="886" spans="1:22" ht="15.75" customHeight="1">
      <c r="A886" s="1491"/>
      <c r="B886" s="1491"/>
      <c r="C886" s="1491"/>
      <c r="D886" s="1491"/>
      <c r="E886" s="1491"/>
      <c r="F886" s="1491"/>
      <c r="G886" s="1491"/>
      <c r="H886" s="1491"/>
      <c r="I886" s="1491"/>
      <c r="J886" s="1491"/>
      <c r="K886" s="1491"/>
      <c r="L886" s="1491"/>
      <c r="M886" s="1491"/>
      <c r="N886" s="1491"/>
      <c r="O886" s="1491"/>
      <c r="P886" s="1491"/>
      <c r="Q886" s="1491"/>
      <c r="R886" s="1491"/>
      <c r="S886" s="1491"/>
      <c r="T886" s="1491"/>
      <c r="U886" s="1491"/>
      <c r="V886" s="1491"/>
    </row>
    <row r="887" spans="1:22" ht="15.75" customHeight="1">
      <c r="A887" s="1491"/>
      <c r="B887" s="1491"/>
      <c r="C887" s="1491"/>
      <c r="D887" s="1491"/>
      <c r="E887" s="1491"/>
      <c r="F887" s="1491"/>
      <c r="G887" s="1491"/>
      <c r="H887" s="1491"/>
      <c r="I887" s="1491"/>
      <c r="J887" s="1491"/>
      <c r="K887" s="1491"/>
      <c r="L887" s="1491"/>
      <c r="M887" s="1491"/>
      <c r="N887" s="1491"/>
      <c r="O887" s="1491"/>
      <c r="P887" s="1491"/>
      <c r="Q887" s="1491"/>
      <c r="R887" s="1491"/>
      <c r="S887" s="1491"/>
      <c r="T887" s="1491"/>
      <c r="U887" s="1491"/>
      <c r="V887" s="1491"/>
    </row>
    <row r="888" spans="1:22" ht="15.75" customHeight="1">
      <c r="A888" s="1491"/>
      <c r="B888" s="1491"/>
      <c r="C888" s="1491"/>
      <c r="D888" s="1491"/>
      <c r="E888" s="1491"/>
      <c r="F888" s="1491"/>
      <c r="G888" s="1491"/>
      <c r="H888" s="1491"/>
      <c r="I888" s="1491"/>
      <c r="J888" s="1491"/>
      <c r="K888" s="1491"/>
      <c r="L888" s="1491"/>
      <c r="M888" s="1491"/>
      <c r="N888" s="1491"/>
      <c r="O888" s="1491"/>
      <c r="P888" s="1491"/>
      <c r="Q888" s="1491"/>
      <c r="R888" s="1491"/>
      <c r="S888" s="1491"/>
      <c r="T888" s="1491"/>
      <c r="U888" s="1491"/>
      <c r="V888" s="1491"/>
    </row>
    <row r="889" spans="1:22" ht="15.75" customHeight="1">
      <c r="A889" s="1491"/>
      <c r="B889" s="1491"/>
      <c r="C889" s="1491"/>
      <c r="D889" s="1491"/>
      <c r="E889" s="1491"/>
      <c r="F889" s="1491"/>
      <c r="G889" s="1491"/>
      <c r="H889" s="1491"/>
      <c r="I889" s="1491"/>
      <c r="J889" s="1491"/>
      <c r="K889" s="1491"/>
      <c r="L889" s="1491"/>
      <c r="M889" s="1491"/>
      <c r="N889" s="1491"/>
      <c r="O889" s="1491"/>
      <c r="P889" s="1491"/>
      <c r="Q889" s="1491"/>
      <c r="R889" s="1491"/>
      <c r="S889" s="1491"/>
      <c r="T889" s="1491"/>
      <c r="U889" s="1491"/>
      <c r="V889" s="1491"/>
    </row>
    <row r="890" spans="1:22" ht="15.75" customHeight="1">
      <c r="A890" s="1491"/>
      <c r="B890" s="1491"/>
      <c r="C890" s="1491"/>
      <c r="D890" s="1491"/>
      <c r="E890" s="1491"/>
      <c r="F890" s="1491"/>
      <c r="G890" s="1491"/>
      <c r="H890" s="1491"/>
      <c r="I890" s="1491"/>
      <c r="J890" s="1491"/>
      <c r="K890" s="1491"/>
      <c r="L890" s="1491"/>
      <c r="M890" s="1491"/>
      <c r="N890" s="1491"/>
      <c r="O890" s="1491"/>
      <c r="P890" s="1491"/>
      <c r="Q890" s="1491"/>
      <c r="R890" s="1491"/>
      <c r="S890" s="1491"/>
      <c r="T890" s="1491"/>
      <c r="U890" s="1491"/>
      <c r="V890" s="1491"/>
    </row>
    <row r="891" spans="1:22" ht="15.75" customHeight="1">
      <c r="A891" s="1491"/>
      <c r="B891" s="1491"/>
      <c r="C891" s="1491"/>
      <c r="D891" s="1491"/>
      <c r="E891" s="1491"/>
      <c r="F891" s="1491"/>
      <c r="G891" s="1491"/>
      <c r="H891" s="1491"/>
      <c r="I891" s="1491"/>
      <c r="J891" s="1491"/>
      <c r="K891" s="1491"/>
      <c r="L891" s="1491"/>
      <c r="M891" s="1491"/>
      <c r="N891" s="1491"/>
      <c r="O891" s="1491"/>
      <c r="P891" s="1491"/>
      <c r="Q891" s="1491"/>
      <c r="R891" s="1491"/>
      <c r="S891" s="1491"/>
      <c r="T891" s="1491"/>
      <c r="U891" s="1491"/>
      <c r="V891" s="1491"/>
    </row>
    <row r="892" spans="1:22" ht="15.75" customHeight="1">
      <c r="A892" s="1491"/>
      <c r="B892" s="1491"/>
      <c r="C892" s="1491"/>
      <c r="D892" s="1491"/>
      <c r="E892" s="1491"/>
      <c r="F892" s="1491"/>
      <c r="G892" s="1491"/>
      <c r="H892" s="1491"/>
      <c r="I892" s="1491"/>
      <c r="J892" s="1491"/>
      <c r="K892" s="1491"/>
      <c r="L892" s="1491"/>
      <c r="M892" s="1491"/>
      <c r="N892" s="1491"/>
      <c r="O892" s="1491"/>
      <c r="P892" s="1491"/>
      <c r="Q892" s="1491"/>
      <c r="R892" s="1491"/>
      <c r="S892" s="1491"/>
      <c r="T892" s="1491"/>
      <c r="U892" s="1491"/>
      <c r="V892" s="1491"/>
    </row>
    <row r="893" spans="1:22" ht="15.75" customHeight="1">
      <c r="A893" s="1491"/>
      <c r="B893" s="1491"/>
      <c r="C893" s="1491"/>
      <c r="D893" s="1491"/>
      <c r="E893" s="1491"/>
      <c r="F893" s="1491"/>
      <c r="G893" s="1491"/>
      <c r="H893" s="1491"/>
      <c r="I893" s="1491"/>
      <c r="J893" s="1491"/>
      <c r="K893" s="1491"/>
      <c r="L893" s="1491"/>
      <c r="M893" s="1491"/>
      <c r="N893" s="1491"/>
      <c r="O893" s="1491"/>
      <c r="P893" s="1491"/>
      <c r="Q893" s="1491"/>
      <c r="R893" s="1491"/>
      <c r="S893" s="1491"/>
      <c r="T893" s="1491"/>
      <c r="U893" s="1491"/>
      <c r="V893" s="1491"/>
    </row>
    <row r="894" spans="1:22" ht="15.75" customHeight="1">
      <c r="A894" s="1491"/>
      <c r="B894" s="1491"/>
      <c r="C894" s="1491"/>
      <c r="D894" s="1491"/>
      <c r="E894" s="1491"/>
      <c r="F894" s="1491"/>
      <c r="G894" s="1491"/>
      <c r="H894" s="1491"/>
      <c r="I894" s="1491"/>
      <c r="J894" s="1491"/>
      <c r="K894" s="1491"/>
      <c r="L894" s="1491"/>
      <c r="M894" s="1491"/>
      <c r="N894" s="1491"/>
      <c r="O894" s="1491"/>
      <c r="P894" s="1491"/>
      <c r="Q894" s="1491"/>
      <c r="R894" s="1491"/>
      <c r="S894" s="1491"/>
      <c r="T894" s="1491"/>
      <c r="U894" s="1491"/>
      <c r="V894" s="1491"/>
    </row>
    <row r="895" spans="1:22" ht="15.75" customHeight="1">
      <c r="A895" s="1491"/>
      <c r="B895" s="1491"/>
      <c r="C895" s="1491"/>
      <c r="D895" s="1491"/>
      <c r="E895" s="1491"/>
      <c r="F895" s="1491"/>
      <c r="G895" s="1491"/>
      <c r="H895" s="1491"/>
      <c r="I895" s="1491"/>
      <c r="J895" s="1491"/>
      <c r="K895" s="1491"/>
      <c r="L895" s="1491"/>
      <c r="M895" s="1491"/>
      <c r="N895" s="1491"/>
      <c r="O895" s="1491"/>
      <c r="P895" s="1491"/>
      <c r="Q895" s="1491"/>
      <c r="R895" s="1491"/>
      <c r="S895" s="1491"/>
      <c r="T895" s="1491"/>
      <c r="U895" s="1491"/>
      <c r="V895" s="1491"/>
    </row>
    <row r="896" spans="1:22" ht="15.75" customHeight="1">
      <c r="A896" s="1491"/>
      <c r="B896" s="1491"/>
      <c r="C896" s="1491"/>
      <c r="D896" s="1491"/>
      <c r="E896" s="1491"/>
      <c r="F896" s="1491"/>
      <c r="G896" s="1491"/>
      <c r="H896" s="1491"/>
      <c r="I896" s="1491"/>
      <c r="J896" s="1491"/>
      <c r="K896" s="1491"/>
      <c r="L896" s="1491"/>
      <c r="M896" s="1491"/>
      <c r="N896" s="1491"/>
      <c r="O896" s="1491"/>
      <c r="P896" s="1491"/>
      <c r="Q896" s="1491"/>
      <c r="R896" s="1491"/>
      <c r="S896" s="1491"/>
      <c r="T896" s="1491"/>
      <c r="U896" s="1491"/>
      <c r="V896" s="1491"/>
    </row>
    <row r="897" spans="1:22" ht="15.75" customHeight="1">
      <c r="A897" s="1491"/>
      <c r="B897" s="1491"/>
      <c r="C897" s="1491"/>
      <c r="D897" s="1491"/>
      <c r="E897" s="1491"/>
      <c r="F897" s="1491"/>
      <c r="G897" s="1491"/>
      <c r="H897" s="1491"/>
      <c r="I897" s="1491"/>
      <c r="J897" s="1491"/>
      <c r="K897" s="1491"/>
      <c r="L897" s="1491"/>
      <c r="M897" s="1491"/>
      <c r="N897" s="1491"/>
      <c r="O897" s="1491"/>
      <c r="P897" s="1491"/>
      <c r="Q897" s="1491"/>
      <c r="R897" s="1491"/>
      <c r="S897" s="1491"/>
      <c r="T897" s="1491"/>
      <c r="U897" s="1491"/>
      <c r="V897" s="1491"/>
    </row>
    <row r="898" spans="1:22" ht="15.75" customHeight="1">
      <c r="A898" s="1491"/>
      <c r="B898" s="1491"/>
      <c r="C898" s="1491"/>
      <c r="D898" s="1491"/>
      <c r="E898" s="1491"/>
      <c r="F898" s="1491"/>
      <c r="G898" s="1491"/>
      <c r="H898" s="1491"/>
      <c r="I898" s="1491"/>
      <c r="J898" s="1491"/>
      <c r="K898" s="1491"/>
      <c r="L898" s="1491"/>
      <c r="M898" s="1491"/>
      <c r="N898" s="1491"/>
      <c r="O898" s="1491"/>
      <c r="P898" s="1491"/>
      <c r="Q898" s="1491"/>
      <c r="R898" s="1491"/>
      <c r="S898" s="1491"/>
      <c r="T898" s="1491"/>
      <c r="U898" s="1491"/>
      <c r="V898" s="1491"/>
    </row>
    <row r="899" spans="1:22" ht="15.75" customHeight="1">
      <c r="A899" s="1491"/>
      <c r="B899" s="1491"/>
      <c r="C899" s="1491"/>
      <c r="D899" s="1491"/>
      <c r="E899" s="1491"/>
      <c r="F899" s="1491"/>
      <c r="G899" s="1491"/>
      <c r="H899" s="1491"/>
      <c r="I899" s="1491"/>
      <c r="J899" s="1491"/>
      <c r="K899" s="1491"/>
      <c r="L899" s="1491"/>
      <c r="M899" s="1491"/>
      <c r="N899" s="1491"/>
      <c r="O899" s="1491"/>
      <c r="P899" s="1491"/>
      <c r="Q899" s="1491"/>
      <c r="R899" s="1491"/>
      <c r="S899" s="1491"/>
      <c r="T899" s="1491"/>
      <c r="U899" s="1491"/>
      <c r="V899" s="1491"/>
    </row>
    <row r="900" spans="1:22" ht="15.75" customHeight="1">
      <c r="A900" s="1491"/>
      <c r="B900" s="1491"/>
      <c r="C900" s="1491"/>
      <c r="D900" s="1491"/>
      <c r="E900" s="1491"/>
      <c r="F900" s="1491"/>
      <c r="G900" s="1491"/>
      <c r="H900" s="1491"/>
      <c r="I900" s="1491"/>
      <c r="J900" s="1491"/>
      <c r="K900" s="1491"/>
      <c r="L900" s="1491"/>
      <c r="M900" s="1491"/>
      <c r="N900" s="1491"/>
      <c r="O900" s="1491"/>
      <c r="P900" s="1491"/>
      <c r="Q900" s="1491"/>
      <c r="R900" s="1491"/>
      <c r="S900" s="1491"/>
      <c r="T900" s="1491"/>
      <c r="U900" s="1491"/>
      <c r="V900" s="1491"/>
    </row>
    <row r="901" spans="1:22" ht="15.75" customHeight="1">
      <c r="A901" s="1491"/>
      <c r="B901" s="1491"/>
      <c r="C901" s="1491"/>
      <c r="D901" s="1491"/>
      <c r="E901" s="1491"/>
      <c r="F901" s="1491"/>
      <c r="G901" s="1491"/>
      <c r="H901" s="1491"/>
      <c r="I901" s="1491"/>
      <c r="J901" s="1491"/>
      <c r="K901" s="1491"/>
      <c r="L901" s="1491"/>
      <c r="M901" s="1491"/>
      <c r="N901" s="1491"/>
      <c r="O901" s="1491"/>
      <c r="P901" s="1491"/>
      <c r="Q901" s="1491"/>
      <c r="R901" s="1491"/>
      <c r="S901" s="1491"/>
      <c r="T901" s="1491"/>
      <c r="U901" s="1491"/>
      <c r="V901" s="1491"/>
    </row>
    <row r="902" spans="1:22" ht="15.75" customHeight="1">
      <c r="A902" s="1491"/>
      <c r="B902" s="1491"/>
      <c r="C902" s="1491"/>
      <c r="D902" s="1491"/>
      <c r="E902" s="1491"/>
      <c r="F902" s="1491"/>
      <c r="G902" s="1491"/>
      <c r="H902" s="1491"/>
      <c r="I902" s="1491"/>
      <c r="J902" s="1491"/>
      <c r="K902" s="1491"/>
      <c r="L902" s="1491"/>
      <c r="M902" s="1491"/>
      <c r="N902" s="1491"/>
      <c r="O902" s="1491"/>
      <c r="P902" s="1491"/>
      <c r="Q902" s="1491"/>
      <c r="R902" s="1491"/>
      <c r="S902" s="1491"/>
      <c r="T902" s="1491"/>
      <c r="U902" s="1491"/>
      <c r="V902" s="1491"/>
    </row>
    <row r="903" spans="1:22" ht="15.75" customHeight="1">
      <c r="A903" s="1491"/>
      <c r="B903" s="1491"/>
      <c r="C903" s="1491"/>
      <c r="D903" s="1491"/>
      <c r="E903" s="1491"/>
      <c r="F903" s="1491"/>
      <c r="G903" s="1491"/>
      <c r="H903" s="1491"/>
      <c r="I903" s="1491"/>
      <c r="J903" s="1491"/>
      <c r="K903" s="1491"/>
      <c r="L903" s="1491"/>
      <c r="M903" s="1491"/>
      <c r="N903" s="1491"/>
      <c r="O903" s="1491"/>
      <c r="P903" s="1491"/>
      <c r="Q903" s="1491"/>
      <c r="R903" s="1491"/>
      <c r="S903" s="1491"/>
      <c r="T903" s="1491"/>
      <c r="U903" s="1491"/>
      <c r="V903" s="1491"/>
    </row>
    <row r="904" spans="1:22" ht="15.75" customHeight="1">
      <c r="A904" s="1491"/>
      <c r="B904" s="1491"/>
      <c r="C904" s="1491"/>
      <c r="D904" s="1491"/>
      <c r="E904" s="1491"/>
      <c r="F904" s="1491"/>
      <c r="G904" s="1491"/>
      <c r="H904" s="1491"/>
      <c r="I904" s="1491"/>
      <c r="J904" s="1491"/>
      <c r="K904" s="1491"/>
      <c r="L904" s="1491"/>
      <c r="M904" s="1491"/>
      <c r="N904" s="1491"/>
      <c r="O904" s="1491"/>
      <c r="P904" s="1491"/>
      <c r="Q904" s="1491"/>
      <c r="R904" s="1491"/>
      <c r="S904" s="1491"/>
      <c r="T904" s="1491"/>
      <c r="U904" s="1491"/>
      <c r="V904" s="1491"/>
    </row>
    <row r="905" spans="1:22" ht="15.75" customHeight="1">
      <c r="A905" s="1491"/>
      <c r="B905" s="1491"/>
      <c r="C905" s="1491"/>
      <c r="D905" s="1491"/>
      <c r="E905" s="1491"/>
      <c r="F905" s="1491"/>
      <c r="G905" s="1491"/>
      <c r="H905" s="1491"/>
      <c r="I905" s="1491"/>
      <c r="J905" s="1491"/>
      <c r="K905" s="1491"/>
      <c r="L905" s="1491"/>
      <c r="M905" s="1491"/>
      <c r="N905" s="1491"/>
      <c r="O905" s="1491"/>
      <c r="P905" s="1491"/>
      <c r="Q905" s="1491"/>
      <c r="R905" s="1491"/>
      <c r="S905" s="1491"/>
      <c r="T905" s="1491"/>
      <c r="U905" s="1491"/>
      <c r="V905" s="1491"/>
    </row>
    <row r="906" spans="1:22" ht="15.75" customHeight="1">
      <c r="A906" s="1491"/>
      <c r="B906" s="1491"/>
      <c r="C906" s="1491"/>
      <c r="D906" s="1491"/>
      <c r="E906" s="1491"/>
      <c r="F906" s="1491"/>
      <c r="G906" s="1491"/>
      <c r="H906" s="1491"/>
      <c r="I906" s="1491"/>
      <c r="J906" s="1491"/>
      <c r="K906" s="1491"/>
      <c r="L906" s="1491"/>
      <c r="M906" s="1491"/>
      <c r="N906" s="1491"/>
      <c r="O906" s="1491"/>
      <c r="P906" s="1491"/>
      <c r="Q906" s="1491"/>
      <c r="R906" s="1491"/>
      <c r="S906" s="1491"/>
      <c r="T906" s="1491"/>
      <c r="U906" s="1491"/>
      <c r="V906" s="1491"/>
    </row>
    <row r="907" spans="1:22" ht="15.75" customHeight="1">
      <c r="A907" s="1491"/>
      <c r="B907" s="1491"/>
      <c r="C907" s="1491"/>
      <c r="D907" s="1491"/>
      <c r="E907" s="1491"/>
      <c r="F907" s="1491"/>
      <c r="G907" s="1491"/>
      <c r="H907" s="1491"/>
      <c r="I907" s="1491"/>
      <c r="J907" s="1491"/>
      <c r="K907" s="1491"/>
      <c r="L907" s="1491"/>
      <c r="M907" s="1491"/>
      <c r="N907" s="1491"/>
      <c r="O907" s="1491"/>
      <c r="P907" s="1491"/>
      <c r="Q907" s="1491"/>
      <c r="R907" s="1491"/>
      <c r="S907" s="1491"/>
      <c r="T907" s="1491"/>
      <c r="U907" s="1491"/>
      <c r="V907" s="1491"/>
    </row>
    <row r="908" spans="1:22" ht="15.75" customHeight="1">
      <c r="A908" s="1491"/>
      <c r="B908" s="1491"/>
      <c r="C908" s="1491"/>
      <c r="D908" s="1491"/>
      <c r="E908" s="1491"/>
      <c r="F908" s="1491"/>
      <c r="G908" s="1491"/>
      <c r="H908" s="1491"/>
      <c r="I908" s="1491"/>
      <c r="J908" s="1491"/>
      <c r="K908" s="1491"/>
      <c r="L908" s="1491"/>
      <c r="M908" s="1491"/>
      <c r="N908" s="1491"/>
      <c r="O908" s="1491"/>
      <c r="P908" s="1491"/>
      <c r="Q908" s="1491"/>
      <c r="R908" s="1491"/>
      <c r="S908" s="1491"/>
      <c r="T908" s="1491"/>
      <c r="U908" s="1491"/>
      <c r="V908" s="1491"/>
    </row>
    <row r="909" spans="1:22" ht="15.75" customHeight="1">
      <c r="A909" s="1491"/>
      <c r="B909" s="1491"/>
      <c r="C909" s="1491"/>
      <c r="D909" s="1491"/>
      <c r="E909" s="1491"/>
      <c r="F909" s="1491"/>
      <c r="G909" s="1491"/>
      <c r="H909" s="1491"/>
      <c r="I909" s="1491"/>
      <c r="J909" s="1491"/>
      <c r="K909" s="1491"/>
      <c r="L909" s="1491"/>
      <c r="M909" s="1491"/>
      <c r="N909" s="1491"/>
      <c r="O909" s="1491"/>
      <c r="P909" s="1491"/>
      <c r="Q909" s="1491"/>
      <c r="R909" s="1491"/>
      <c r="S909" s="1491"/>
      <c r="T909" s="1491"/>
      <c r="U909" s="1491"/>
      <c r="V909" s="1491"/>
    </row>
    <row r="910" spans="1:22" ht="15.75" customHeight="1">
      <c r="A910" s="1491"/>
      <c r="B910" s="1491"/>
      <c r="C910" s="1491"/>
      <c r="D910" s="1491"/>
      <c r="E910" s="1491"/>
      <c r="F910" s="1491"/>
      <c r="G910" s="1491"/>
      <c r="H910" s="1491"/>
      <c r="I910" s="1491"/>
      <c r="J910" s="1491"/>
      <c r="K910" s="1491"/>
      <c r="L910" s="1491"/>
      <c r="M910" s="1491"/>
      <c r="N910" s="1491"/>
      <c r="O910" s="1491"/>
      <c r="P910" s="1491"/>
      <c r="Q910" s="1491"/>
      <c r="R910" s="1491"/>
      <c r="S910" s="1491"/>
      <c r="T910" s="1491"/>
      <c r="U910" s="1491"/>
      <c r="V910" s="1491"/>
    </row>
    <row r="911" spans="1:22" ht="15.75" customHeight="1">
      <c r="A911" s="1491"/>
      <c r="B911" s="1491"/>
      <c r="C911" s="1491"/>
      <c r="D911" s="1491"/>
      <c r="E911" s="1491"/>
      <c r="F911" s="1491"/>
      <c r="G911" s="1491"/>
      <c r="H911" s="1491"/>
      <c r="I911" s="1491"/>
      <c r="J911" s="1491"/>
      <c r="K911" s="1491"/>
      <c r="L911" s="1491"/>
      <c r="M911" s="1491"/>
      <c r="N911" s="1491"/>
      <c r="O911" s="1491"/>
      <c r="P911" s="1491"/>
      <c r="Q911" s="1491"/>
      <c r="R911" s="1491"/>
      <c r="S911" s="1491"/>
      <c r="T911" s="1491"/>
      <c r="U911" s="1491"/>
      <c r="V911" s="1491"/>
    </row>
    <row r="912" spans="1:22" ht="15.75" customHeight="1">
      <c r="A912" s="1491"/>
      <c r="B912" s="1491"/>
      <c r="C912" s="1491"/>
      <c r="D912" s="1491"/>
      <c r="E912" s="1491"/>
      <c r="F912" s="1491"/>
      <c r="G912" s="1491"/>
      <c r="H912" s="1491"/>
      <c r="I912" s="1491"/>
      <c r="J912" s="1491"/>
      <c r="K912" s="1491"/>
      <c r="L912" s="1491"/>
      <c r="M912" s="1491"/>
      <c r="N912" s="1491"/>
      <c r="O912" s="1491"/>
      <c r="P912" s="1491"/>
      <c r="Q912" s="1491"/>
      <c r="R912" s="1491"/>
      <c r="S912" s="1491"/>
      <c r="T912" s="1491"/>
      <c r="U912" s="1491"/>
      <c r="V912" s="1491"/>
    </row>
    <row r="913" spans="1:22" ht="15.75" customHeight="1">
      <c r="A913" s="1491"/>
      <c r="B913" s="1491"/>
      <c r="C913" s="1491"/>
      <c r="D913" s="1491"/>
      <c r="E913" s="1491"/>
      <c r="F913" s="1491"/>
      <c r="G913" s="1491"/>
      <c r="H913" s="1491"/>
      <c r="I913" s="1491"/>
      <c r="J913" s="1491"/>
      <c r="K913" s="1491"/>
      <c r="L913" s="1491"/>
      <c r="M913" s="1491"/>
      <c r="N913" s="1491"/>
      <c r="O913" s="1491"/>
      <c r="P913" s="1491"/>
      <c r="Q913" s="1491"/>
      <c r="R913" s="1491"/>
      <c r="S913" s="1491"/>
      <c r="T913" s="1491"/>
      <c r="U913" s="1491"/>
      <c r="V913" s="1491"/>
    </row>
    <row r="914" spans="1:22" ht="15.75" customHeight="1">
      <c r="A914" s="1491"/>
      <c r="B914" s="1491"/>
      <c r="C914" s="1491"/>
      <c r="D914" s="1491"/>
      <c r="E914" s="1491"/>
      <c r="F914" s="1491"/>
      <c r="G914" s="1491"/>
      <c r="H914" s="1491"/>
      <c r="I914" s="1491"/>
      <c r="J914" s="1491"/>
      <c r="K914" s="1491"/>
      <c r="L914" s="1491"/>
      <c r="M914" s="1491"/>
      <c r="N914" s="1491"/>
      <c r="O914" s="1491"/>
      <c r="P914" s="1491"/>
      <c r="Q914" s="1491"/>
      <c r="R914" s="1491"/>
      <c r="S914" s="1491"/>
      <c r="T914" s="1491"/>
      <c r="U914" s="1491"/>
      <c r="V914" s="1491"/>
    </row>
    <row r="915" spans="1:22" ht="15.75" customHeight="1">
      <c r="A915" s="1491"/>
      <c r="B915" s="1491"/>
      <c r="C915" s="1491"/>
      <c r="D915" s="1491"/>
      <c r="E915" s="1491"/>
      <c r="F915" s="1491"/>
      <c r="G915" s="1491"/>
      <c r="H915" s="1491"/>
      <c r="I915" s="1491"/>
      <c r="J915" s="1491"/>
      <c r="K915" s="1491"/>
      <c r="L915" s="1491"/>
      <c r="M915" s="1491"/>
      <c r="N915" s="1491"/>
      <c r="O915" s="1491"/>
      <c r="P915" s="1491"/>
      <c r="Q915" s="1491"/>
      <c r="R915" s="1491"/>
      <c r="S915" s="1491"/>
      <c r="T915" s="1491"/>
      <c r="U915" s="1491"/>
      <c r="V915" s="1491"/>
    </row>
    <row r="916" spans="1:22" ht="15.75" customHeight="1">
      <c r="A916" s="1491"/>
      <c r="B916" s="1491"/>
      <c r="C916" s="1491"/>
      <c r="D916" s="1491"/>
      <c r="E916" s="1491"/>
      <c r="F916" s="1491"/>
      <c r="G916" s="1491"/>
      <c r="H916" s="1491"/>
      <c r="I916" s="1491"/>
      <c r="J916" s="1491"/>
      <c r="K916" s="1491"/>
      <c r="L916" s="1491"/>
      <c r="M916" s="1491"/>
      <c r="N916" s="1491"/>
      <c r="O916" s="1491"/>
      <c r="P916" s="1491"/>
      <c r="Q916" s="1491"/>
      <c r="R916" s="1491"/>
      <c r="S916" s="1491"/>
      <c r="T916" s="1491"/>
      <c r="U916" s="1491"/>
      <c r="V916" s="1491"/>
    </row>
    <row r="917" spans="1:22" ht="15.75" customHeight="1">
      <c r="A917" s="1491"/>
      <c r="B917" s="1491"/>
      <c r="C917" s="1491"/>
      <c r="D917" s="1491"/>
      <c r="E917" s="1491"/>
      <c r="F917" s="1491"/>
      <c r="G917" s="1491"/>
      <c r="H917" s="1491"/>
      <c r="I917" s="1491"/>
      <c r="J917" s="1491"/>
      <c r="K917" s="1491"/>
      <c r="L917" s="1491"/>
      <c r="M917" s="1491"/>
      <c r="N917" s="1491"/>
      <c r="O917" s="1491"/>
      <c r="P917" s="1491"/>
      <c r="Q917" s="1491"/>
      <c r="R917" s="1491"/>
      <c r="S917" s="1491"/>
      <c r="T917" s="1491"/>
      <c r="U917" s="1491"/>
      <c r="V917" s="1491"/>
    </row>
    <row r="918" spans="1:22" ht="15.75" customHeight="1">
      <c r="A918" s="1491"/>
      <c r="B918" s="1491"/>
      <c r="C918" s="1491"/>
      <c r="D918" s="1491"/>
      <c r="E918" s="1491"/>
      <c r="F918" s="1491"/>
      <c r="G918" s="1491"/>
      <c r="H918" s="1491"/>
      <c r="I918" s="1491"/>
      <c r="J918" s="1491"/>
      <c r="K918" s="1491"/>
      <c r="L918" s="1491"/>
      <c r="M918" s="1491"/>
      <c r="N918" s="1491"/>
      <c r="O918" s="1491"/>
      <c r="P918" s="1491"/>
      <c r="Q918" s="1491"/>
      <c r="R918" s="1491"/>
      <c r="S918" s="1491"/>
      <c r="T918" s="1491"/>
      <c r="U918" s="1491"/>
      <c r="V918" s="1491"/>
    </row>
    <row r="919" spans="1:22" ht="15.75" customHeight="1">
      <c r="A919" s="1491"/>
      <c r="B919" s="1491"/>
      <c r="C919" s="1491"/>
      <c r="D919" s="1491"/>
      <c r="E919" s="1491"/>
      <c r="F919" s="1491"/>
      <c r="G919" s="1491"/>
      <c r="H919" s="1491"/>
      <c r="I919" s="1491"/>
      <c r="J919" s="1491"/>
      <c r="K919" s="1491"/>
      <c r="L919" s="1491"/>
      <c r="M919" s="1491"/>
      <c r="N919" s="1491"/>
      <c r="O919" s="1491"/>
      <c r="P919" s="1491"/>
      <c r="Q919" s="1491"/>
      <c r="R919" s="1491"/>
      <c r="S919" s="1491"/>
      <c r="T919" s="1491"/>
      <c r="U919" s="1491"/>
      <c r="V919" s="1491"/>
    </row>
    <row r="920" spans="1:22" ht="15.75" customHeight="1">
      <c r="A920" s="1491"/>
      <c r="B920" s="1491"/>
      <c r="C920" s="1491"/>
      <c r="D920" s="1491"/>
      <c r="E920" s="1491"/>
      <c r="F920" s="1491"/>
      <c r="G920" s="1491"/>
      <c r="H920" s="1491"/>
      <c r="I920" s="1491"/>
      <c r="J920" s="1491"/>
      <c r="K920" s="1491"/>
      <c r="L920" s="1491"/>
      <c r="M920" s="1491"/>
      <c r="N920" s="1491"/>
      <c r="O920" s="1491"/>
      <c r="P920" s="1491"/>
      <c r="Q920" s="1491"/>
      <c r="R920" s="1491"/>
      <c r="S920" s="1491"/>
      <c r="T920" s="1491"/>
      <c r="U920" s="1491"/>
      <c r="V920" s="1491"/>
    </row>
    <row r="921" spans="1:22" ht="15.75" customHeight="1">
      <c r="A921" s="1491"/>
      <c r="B921" s="1491"/>
      <c r="C921" s="1491"/>
      <c r="D921" s="1491"/>
      <c r="E921" s="1491"/>
      <c r="F921" s="1491"/>
      <c r="G921" s="1491"/>
      <c r="H921" s="1491"/>
      <c r="I921" s="1491"/>
      <c r="J921" s="1491"/>
      <c r="K921" s="1491"/>
      <c r="L921" s="1491"/>
      <c r="M921" s="1491"/>
      <c r="N921" s="1491"/>
      <c r="O921" s="1491"/>
      <c r="P921" s="1491"/>
      <c r="Q921" s="1491"/>
      <c r="R921" s="1491"/>
      <c r="S921" s="1491"/>
      <c r="T921" s="1491"/>
      <c r="U921" s="1491"/>
      <c r="V921" s="1491"/>
    </row>
    <row r="922" spans="1:22" ht="15.75" customHeight="1">
      <c r="A922" s="1491"/>
      <c r="B922" s="1491"/>
      <c r="C922" s="1491"/>
      <c r="D922" s="1491"/>
      <c r="E922" s="1491"/>
      <c r="F922" s="1491"/>
      <c r="G922" s="1491"/>
      <c r="H922" s="1491"/>
      <c r="I922" s="1491"/>
      <c r="J922" s="1491"/>
      <c r="K922" s="1491"/>
      <c r="L922" s="1491"/>
      <c r="M922" s="1491"/>
      <c r="N922" s="1491"/>
      <c r="O922" s="1491"/>
      <c r="P922" s="1491"/>
      <c r="Q922" s="1491"/>
      <c r="R922" s="1491"/>
      <c r="S922" s="1491"/>
      <c r="T922" s="1491"/>
      <c r="U922" s="1491"/>
      <c r="V922" s="1491"/>
    </row>
    <row r="923" spans="1:22" ht="15.75" customHeight="1">
      <c r="A923" s="1491"/>
      <c r="B923" s="1491"/>
      <c r="C923" s="1491"/>
      <c r="D923" s="1491"/>
      <c r="E923" s="1491"/>
      <c r="F923" s="1491"/>
      <c r="G923" s="1491"/>
      <c r="H923" s="1491"/>
      <c r="I923" s="1491"/>
      <c r="J923" s="1491"/>
      <c r="K923" s="1491"/>
      <c r="L923" s="1491"/>
      <c r="M923" s="1491"/>
      <c r="N923" s="1491"/>
      <c r="O923" s="1491"/>
      <c r="P923" s="1491"/>
      <c r="Q923" s="1491"/>
      <c r="R923" s="1491"/>
      <c r="S923" s="1491"/>
      <c r="T923" s="1491"/>
      <c r="U923" s="1491"/>
      <c r="V923" s="1491"/>
    </row>
    <row r="924" spans="1:22" ht="15.75" customHeight="1">
      <c r="A924" s="1491"/>
      <c r="B924" s="1491"/>
      <c r="C924" s="1491"/>
      <c r="D924" s="1491"/>
      <c r="E924" s="1491"/>
      <c r="F924" s="1491"/>
      <c r="G924" s="1491"/>
      <c r="H924" s="1491"/>
      <c r="I924" s="1491"/>
      <c r="J924" s="1491"/>
      <c r="K924" s="1491"/>
      <c r="L924" s="1491"/>
      <c r="M924" s="1491"/>
      <c r="N924" s="1491"/>
      <c r="O924" s="1491"/>
      <c r="P924" s="1491"/>
      <c r="Q924" s="1491"/>
      <c r="R924" s="1491"/>
      <c r="S924" s="1491"/>
      <c r="T924" s="1491"/>
      <c r="U924" s="1491"/>
      <c r="V924" s="1491"/>
    </row>
    <row r="925" spans="1:22" ht="15.75" customHeight="1">
      <c r="A925" s="1491"/>
      <c r="B925" s="1491"/>
      <c r="C925" s="1491"/>
      <c r="D925" s="1491"/>
      <c r="E925" s="1491"/>
      <c r="F925" s="1491"/>
      <c r="G925" s="1491"/>
      <c r="H925" s="1491"/>
      <c r="I925" s="1491"/>
      <c r="J925" s="1491"/>
      <c r="K925" s="1491"/>
      <c r="L925" s="1491"/>
      <c r="M925" s="1491"/>
      <c r="N925" s="1491"/>
      <c r="O925" s="1491"/>
      <c r="P925" s="1491"/>
      <c r="Q925" s="1491"/>
      <c r="R925" s="1491"/>
      <c r="S925" s="1491"/>
      <c r="T925" s="1491"/>
      <c r="U925" s="1491"/>
      <c r="V925" s="1491"/>
    </row>
    <row r="926" spans="1:22" ht="15.75" customHeight="1">
      <c r="A926" s="1491"/>
      <c r="B926" s="1491"/>
      <c r="C926" s="1491"/>
      <c r="D926" s="1491"/>
      <c r="E926" s="1491"/>
      <c r="F926" s="1491"/>
      <c r="G926" s="1491"/>
      <c r="H926" s="1491"/>
      <c r="I926" s="1491"/>
      <c r="J926" s="1491"/>
      <c r="K926" s="1491"/>
      <c r="L926" s="1491"/>
      <c r="M926" s="1491"/>
      <c r="N926" s="1491"/>
      <c r="O926" s="1491"/>
      <c r="P926" s="1491"/>
      <c r="Q926" s="1491"/>
      <c r="R926" s="1491"/>
      <c r="S926" s="1491"/>
      <c r="T926" s="1491"/>
      <c r="U926" s="1491"/>
      <c r="V926" s="1491"/>
    </row>
    <row r="927" spans="1:22" ht="15.75" customHeight="1">
      <c r="A927" s="1491"/>
      <c r="B927" s="1491"/>
      <c r="C927" s="1491"/>
      <c r="D927" s="1491"/>
      <c r="E927" s="1491"/>
      <c r="F927" s="1491"/>
      <c r="G927" s="1491"/>
      <c r="H927" s="1491"/>
      <c r="I927" s="1491"/>
      <c r="J927" s="1491"/>
      <c r="K927" s="1491"/>
      <c r="L927" s="1491"/>
      <c r="M927" s="1491"/>
      <c r="N927" s="1491"/>
      <c r="O927" s="1491"/>
      <c r="P927" s="1491"/>
      <c r="Q927" s="1491"/>
      <c r="R927" s="1491"/>
      <c r="S927" s="1491"/>
      <c r="T927" s="1491"/>
      <c r="U927" s="1491"/>
      <c r="V927" s="1491"/>
    </row>
    <row r="928" spans="1:22" ht="15.75" customHeight="1">
      <c r="A928" s="1491"/>
      <c r="B928" s="1491"/>
      <c r="C928" s="1491"/>
      <c r="D928" s="1491"/>
      <c r="E928" s="1491"/>
      <c r="F928" s="1491"/>
      <c r="G928" s="1491"/>
      <c r="H928" s="1491"/>
      <c r="I928" s="1491"/>
      <c r="J928" s="1491"/>
      <c r="K928" s="1491"/>
      <c r="L928" s="1491"/>
      <c r="M928" s="1491"/>
      <c r="N928" s="1491"/>
      <c r="O928" s="1491"/>
      <c r="P928" s="1491"/>
      <c r="Q928" s="1491"/>
      <c r="R928" s="1491"/>
      <c r="S928" s="1491"/>
      <c r="T928" s="1491"/>
      <c r="U928" s="1491"/>
      <c r="V928" s="1491"/>
    </row>
    <row r="929" spans="1:22" ht="15.75" customHeight="1">
      <c r="A929" s="1491"/>
      <c r="B929" s="1491"/>
      <c r="C929" s="1491"/>
      <c r="D929" s="1491"/>
      <c r="E929" s="1491"/>
      <c r="F929" s="1491"/>
      <c r="G929" s="1491"/>
      <c r="H929" s="1491"/>
      <c r="I929" s="1491"/>
      <c r="J929" s="1491"/>
      <c r="K929" s="1491"/>
      <c r="L929" s="1491"/>
      <c r="M929" s="1491"/>
      <c r="N929" s="1491"/>
      <c r="O929" s="1491"/>
      <c r="P929" s="1491"/>
      <c r="Q929" s="1491"/>
      <c r="R929" s="1491"/>
      <c r="S929" s="1491"/>
      <c r="T929" s="1491"/>
      <c r="U929" s="1491"/>
      <c r="V929" s="1491"/>
    </row>
    <row r="930" spans="1:22" ht="15.75" customHeight="1">
      <c r="A930" s="1491"/>
      <c r="B930" s="1491"/>
      <c r="C930" s="1491"/>
      <c r="D930" s="1491"/>
      <c r="E930" s="1491"/>
      <c r="F930" s="1491"/>
      <c r="G930" s="1491"/>
      <c r="H930" s="1491"/>
      <c r="I930" s="1491"/>
      <c r="J930" s="1491"/>
      <c r="K930" s="1491"/>
      <c r="L930" s="1491"/>
      <c r="M930" s="1491"/>
      <c r="N930" s="1491"/>
      <c r="O930" s="1491"/>
      <c r="P930" s="1491"/>
      <c r="Q930" s="1491"/>
      <c r="R930" s="1491"/>
      <c r="S930" s="1491"/>
      <c r="T930" s="1491"/>
      <c r="U930" s="1491"/>
      <c r="V930" s="1491"/>
    </row>
    <row r="931" spans="1:22" ht="15.75" customHeight="1">
      <c r="A931" s="1491"/>
      <c r="B931" s="1491"/>
      <c r="C931" s="1491"/>
      <c r="D931" s="1491"/>
      <c r="E931" s="1491"/>
      <c r="F931" s="1491"/>
      <c r="G931" s="1491"/>
      <c r="H931" s="1491"/>
      <c r="I931" s="1491"/>
      <c r="J931" s="1491"/>
      <c r="K931" s="1491"/>
      <c r="L931" s="1491"/>
      <c r="M931" s="1491"/>
      <c r="N931" s="1491"/>
      <c r="O931" s="1491"/>
      <c r="P931" s="1491"/>
      <c r="Q931" s="1491"/>
      <c r="R931" s="1491"/>
      <c r="S931" s="1491"/>
      <c r="T931" s="1491"/>
      <c r="U931" s="1491"/>
      <c r="V931" s="1491"/>
    </row>
    <row r="932" spans="1:22" ht="15.75" customHeight="1">
      <c r="A932" s="1491"/>
      <c r="B932" s="1491"/>
      <c r="C932" s="1491"/>
      <c r="D932" s="1491"/>
      <c r="E932" s="1491"/>
      <c r="F932" s="1491"/>
      <c r="G932" s="1491"/>
      <c r="H932" s="1491"/>
      <c r="I932" s="1491"/>
      <c r="J932" s="1491"/>
      <c r="K932" s="1491"/>
      <c r="L932" s="1491"/>
      <c r="M932" s="1491"/>
      <c r="N932" s="1491"/>
      <c r="O932" s="1491"/>
      <c r="P932" s="1491"/>
      <c r="Q932" s="1491"/>
      <c r="R932" s="1491"/>
      <c r="S932" s="1491"/>
      <c r="T932" s="1491"/>
      <c r="U932" s="1491"/>
      <c r="V932" s="1491"/>
    </row>
    <row r="933" spans="1:22" ht="15.75" customHeight="1">
      <c r="A933" s="1491"/>
      <c r="B933" s="1491"/>
      <c r="C933" s="1491"/>
      <c r="D933" s="1491"/>
      <c r="E933" s="1491"/>
      <c r="F933" s="1491"/>
      <c r="G933" s="1491"/>
      <c r="H933" s="1491"/>
      <c r="I933" s="1491"/>
      <c r="J933" s="1491"/>
      <c r="K933" s="1491"/>
      <c r="L933" s="1491"/>
      <c r="M933" s="1491"/>
      <c r="N933" s="1491"/>
      <c r="O933" s="1491"/>
      <c r="P933" s="1491"/>
      <c r="Q933" s="1491"/>
      <c r="R933" s="1491"/>
      <c r="S933" s="1491"/>
      <c r="T933" s="1491"/>
      <c r="U933" s="1491"/>
      <c r="V933" s="1491"/>
    </row>
    <row r="934" spans="1:22" ht="15.75" customHeight="1">
      <c r="A934" s="1491"/>
      <c r="B934" s="1491"/>
      <c r="C934" s="1491"/>
      <c r="D934" s="1491"/>
      <c r="E934" s="1491"/>
      <c r="F934" s="1491"/>
      <c r="G934" s="1491"/>
      <c r="H934" s="1491"/>
      <c r="I934" s="1491"/>
      <c r="J934" s="1491"/>
      <c r="K934" s="1491"/>
      <c r="L934" s="1491"/>
      <c r="M934" s="1491"/>
      <c r="N934" s="1491"/>
      <c r="O934" s="1491"/>
      <c r="P934" s="1491"/>
      <c r="Q934" s="1491"/>
      <c r="R934" s="1491"/>
      <c r="S934" s="1491"/>
      <c r="T934" s="1491"/>
      <c r="U934" s="1491"/>
      <c r="V934" s="1491"/>
    </row>
    <row r="935" spans="1:22" ht="15.75" customHeight="1">
      <c r="A935" s="1491"/>
      <c r="B935" s="1491"/>
      <c r="C935" s="1491"/>
      <c r="D935" s="1491"/>
      <c r="E935" s="1491"/>
      <c r="F935" s="1491"/>
      <c r="G935" s="1491"/>
      <c r="H935" s="1491"/>
      <c r="I935" s="1491"/>
      <c r="J935" s="1491"/>
      <c r="K935" s="1491"/>
      <c r="L935" s="1491"/>
      <c r="M935" s="1491"/>
      <c r="N935" s="1491"/>
      <c r="O935" s="1491"/>
      <c r="P935" s="1491"/>
      <c r="Q935" s="1491"/>
      <c r="R935" s="1491"/>
      <c r="S935" s="1491"/>
      <c r="T935" s="1491"/>
      <c r="U935" s="1491"/>
      <c r="V935" s="1491"/>
    </row>
    <row r="936" spans="1:22" ht="15.75" customHeight="1">
      <c r="A936" s="1491"/>
      <c r="B936" s="1491"/>
      <c r="C936" s="1491"/>
      <c r="D936" s="1491"/>
      <c r="E936" s="1491"/>
      <c r="F936" s="1491"/>
      <c r="G936" s="1491"/>
      <c r="H936" s="1491"/>
      <c r="I936" s="1491"/>
      <c r="J936" s="1491"/>
      <c r="K936" s="1491"/>
      <c r="L936" s="1491"/>
      <c r="M936" s="1491"/>
      <c r="N936" s="1491"/>
      <c r="O936" s="1491"/>
      <c r="P936" s="1491"/>
      <c r="Q936" s="1491"/>
      <c r="R936" s="1491"/>
      <c r="S936" s="1491"/>
      <c r="T936" s="1491"/>
      <c r="U936" s="1491"/>
      <c r="V936" s="1491"/>
    </row>
    <row r="937" spans="1:22" ht="15.75" customHeight="1">
      <c r="A937" s="1491"/>
      <c r="B937" s="1491"/>
      <c r="C937" s="1491"/>
      <c r="D937" s="1491"/>
      <c r="E937" s="1491"/>
      <c r="F937" s="1491"/>
      <c r="G937" s="1491"/>
      <c r="H937" s="1491"/>
      <c r="I937" s="1491"/>
      <c r="J937" s="1491"/>
      <c r="K937" s="1491"/>
      <c r="L937" s="1491"/>
      <c r="M937" s="1491"/>
      <c r="N937" s="1491"/>
      <c r="O937" s="1491"/>
      <c r="P937" s="1491"/>
      <c r="Q937" s="1491"/>
      <c r="R937" s="1491"/>
      <c r="S937" s="1491"/>
      <c r="T937" s="1491"/>
      <c r="U937" s="1491"/>
      <c r="V937" s="1491"/>
    </row>
    <row r="938" spans="1:22" ht="15.75" customHeight="1">
      <c r="A938" s="1491"/>
      <c r="B938" s="1491"/>
      <c r="C938" s="1491"/>
      <c r="D938" s="1491"/>
      <c r="E938" s="1491"/>
      <c r="F938" s="1491"/>
      <c r="G938" s="1491"/>
      <c r="H938" s="1491"/>
      <c r="I938" s="1491"/>
      <c r="J938" s="1491"/>
      <c r="K938" s="1491"/>
      <c r="L938" s="1491"/>
      <c r="M938" s="1491"/>
      <c r="N938" s="1491"/>
      <c r="O938" s="1491"/>
      <c r="P938" s="1491"/>
      <c r="Q938" s="1491"/>
      <c r="R938" s="1491"/>
      <c r="S938" s="1491"/>
      <c r="T938" s="1491"/>
      <c r="U938" s="1491"/>
      <c r="V938" s="1491"/>
    </row>
    <row r="939" spans="1:22" ht="15.75" customHeight="1">
      <c r="A939" s="1491"/>
      <c r="B939" s="1491"/>
      <c r="C939" s="1491"/>
      <c r="D939" s="1491"/>
      <c r="E939" s="1491"/>
      <c r="F939" s="1491"/>
      <c r="G939" s="1491"/>
      <c r="H939" s="1491"/>
      <c r="I939" s="1491"/>
      <c r="J939" s="1491"/>
      <c r="K939" s="1491"/>
      <c r="L939" s="1491"/>
      <c r="M939" s="1491"/>
      <c r="N939" s="1491"/>
      <c r="O939" s="1491"/>
      <c r="P939" s="1491"/>
      <c r="Q939" s="1491"/>
      <c r="R939" s="1491"/>
      <c r="S939" s="1491"/>
      <c r="T939" s="1491"/>
      <c r="U939" s="1491"/>
      <c r="V939" s="1491"/>
    </row>
    <row r="940" spans="1:22" ht="15.75" customHeight="1">
      <c r="A940" s="1491"/>
      <c r="B940" s="1491"/>
      <c r="C940" s="1491"/>
      <c r="D940" s="1491"/>
      <c r="E940" s="1491"/>
      <c r="F940" s="1491"/>
      <c r="G940" s="1491"/>
      <c r="H940" s="1491"/>
      <c r="I940" s="1491"/>
      <c r="J940" s="1491"/>
      <c r="K940" s="1491"/>
      <c r="L940" s="1491"/>
      <c r="M940" s="1491"/>
      <c r="N940" s="1491"/>
      <c r="O940" s="1491"/>
      <c r="P940" s="1491"/>
      <c r="Q940" s="1491"/>
      <c r="R940" s="1491"/>
      <c r="S940" s="1491"/>
      <c r="T940" s="1491"/>
      <c r="U940" s="1491"/>
      <c r="V940" s="1491"/>
    </row>
    <row r="941" spans="1:22" ht="15.75" customHeight="1">
      <c r="A941" s="1491"/>
      <c r="B941" s="1491"/>
      <c r="C941" s="1491"/>
      <c r="D941" s="1491"/>
      <c r="E941" s="1491"/>
      <c r="F941" s="1491"/>
      <c r="G941" s="1491"/>
      <c r="H941" s="1491"/>
      <c r="I941" s="1491"/>
      <c r="J941" s="1491"/>
      <c r="K941" s="1491"/>
      <c r="L941" s="1491"/>
      <c r="M941" s="1491"/>
      <c r="N941" s="1491"/>
      <c r="O941" s="1491"/>
      <c r="P941" s="1491"/>
      <c r="Q941" s="1491"/>
      <c r="R941" s="1491"/>
      <c r="S941" s="1491"/>
      <c r="T941" s="1491"/>
      <c r="U941" s="1491"/>
      <c r="V941" s="1491"/>
    </row>
    <row r="942" spans="1:22" ht="15.75" customHeight="1">
      <c r="A942" s="1491"/>
      <c r="B942" s="1491"/>
      <c r="C942" s="1491"/>
      <c r="D942" s="1491"/>
      <c r="E942" s="1491"/>
      <c r="F942" s="1491"/>
      <c r="G942" s="1491"/>
      <c r="H942" s="1491"/>
      <c r="I942" s="1491"/>
      <c r="J942" s="1491"/>
      <c r="K942" s="1491"/>
      <c r="L942" s="1491"/>
      <c r="M942" s="1491"/>
      <c r="N942" s="1491"/>
      <c r="O942" s="1491"/>
      <c r="P942" s="1491"/>
      <c r="Q942" s="1491"/>
      <c r="R942" s="1491"/>
      <c r="S942" s="1491"/>
      <c r="T942" s="1491"/>
      <c r="U942" s="1491"/>
      <c r="V942" s="1491"/>
    </row>
    <row r="943" spans="1:22" ht="15.75" customHeight="1">
      <c r="A943" s="1491"/>
      <c r="B943" s="1491"/>
      <c r="C943" s="1491"/>
      <c r="D943" s="1491"/>
      <c r="E943" s="1491"/>
      <c r="F943" s="1491"/>
      <c r="G943" s="1491"/>
      <c r="H943" s="1491"/>
      <c r="I943" s="1491"/>
      <c r="J943" s="1491"/>
      <c r="K943" s="1491"/>
      <c r="L943" s="1491"/>
      <c r="M943" s="1491"/>
      <c r="N943" s="1491"/>
      <c r="O943" s="1491"/>
      <c r="P943" s="1491"/>
      <c r="Q943" s="1491"/>
      <c r="R943" s="1491"/>
      <c r="S943" s="1491"/>
      <c r="T943" s="1491"/>
      <c r="U943" s="1491"/>
      <c r="V943" s="1491"/>
    </row>
    <row r="944" spans="1:22" ht="15.75" customHeight="1">
      <c r="A944" s="1491"/>
      <c r="B944" s="1491"/>
      <c r="C944" s="1491"/>
      <c r="D944" s="1491"/>
      <c r="E944" s="1491"/>
      <c r="F944" s="1491"/>
      <c r="G944" s="1491"/>
      <c r="H944" s="1491"/>
      <c r="I944" s="1491"/>
      <c r="J944" s="1491"/>
      <c r="K944" s="1491"/>
      <c r="L944" s="1491"/>
      <c r="M944" s="1491"/>
      <c r="N944" s="1491"/>
      <c r="O944" s="1491"/>
      <c r="P944" s="1491"/>
      <c r="Q944" s="1491"/>
      <c r="R944" s="1491"/>
      <c r="S944" s="1491"/>
      <c r="T944" s="1491"/>
      <c r="U944" s="1491"/>
      <c r="V944" s="1491"/>
    </row>
    <row r="945" spans="1:22" ht="15.75" customHeight="1">
      <c r="A945" s="1491"/>
      <c r="B945" s="1491"/>
      <c r="C945" s="1491"/>
      <c r="D945" s="1491"/>
      <c r="E945" s="1491"/>
      <c r="F945" s="1491"/>
      <c r="G945" s="1491"/>
      <c r="H945" s="1491"/>
      <c r="I945" s="1491"/>
      <c r="J945" s="1491"/>
      <c r="K945" s="1491"/>
      <c r="L945" s="1491"/>
      <c r="M945" s="1491"/>
      <c r="N945" s="1491"/>
      <c r="O945" s="1491"/>
      <c r="P945" s="1491"/>
      <c r="Q945" s="1491"/>
      <c r="R945" s="1491"/>
      <c r="S945" s="1491"/>
      <c r="T945" s="1491"/>
      <c r="U945" s="1491"/>
      <c r="V945" s="1491"/>
    </row>
    <row r="946" spans="1:22" ht="15.75" customHeight="1">
      <c r="A946" s="1491"/>
      <c r="B946" s="1491"/>
      <c r="C946" s="1491"/>
      <c r="D946" s="1491"/>
      <c r="E946" s="1491"/>
      <c r="F946" s="1491"/>
      <c r="G946" s="1491"/>
      <c r="H946" s="1491"/>
      <c r="I946" s="1491"/>
      <c r="J946" s="1491"/>
      <c r="K946" s="1491"/>
      <c r="L946" s="1491"/>
      <c r="M946" s="1491"/>
      <c r="N946" s="1491"/>
      <c r="O946" s="1491"/>
      <c r="P946" s="1491"/>
      <c r="Q946" s="1491"/>
      <c r="R946" s="1491"/>
      <c r="S946" s="1491"/>
      <c r="T946" s="1491"/>
      <c r="U946" s="1491"/>
      <c r="V946" s="1491"/>
    </row>
    <row r="947" spans="1:22" ht="15.75" customHeight="1">
      <c r="A947" s="1491"/>
      <c r="B947" s="1491"/>
      <c r="C947" s="1491"/>
      <c r="D947" s="1491"/>
      <c r="E947" s="1491"/>
      <c r="F947" s="1491"/>
      <c r="G947" s="1491"/>
      <c r="H947" s="1491"/>
      <c r="I947" s="1491"/>
      <c r="J947" s="1491"/>
      <c r="K947" s="1491"/>
      <c r="L947" s="1491"/>
      <c r="M947" s="1491"/>
      <c r="N947" s="1491"/>
      <c r="O947" s="1491"/>
      <c r="P947" s="1491"/>
      <c r="Q947" s="1491"/>
      <c r="R947" s="1491"/>
      <c r="S947" s="1491"/>
      <c r="T947" s="1491"/>
      <c r="U947" s="1491"/>
      <c r="V947" s="1491"/>
    </row>
    <row r="948" spans="1:22" ht="15.75" customHeight="1">
      <c r="A948" s="1491"/>
      <c r="B948" s="1491"/>
      <c r="C948" s="1491"/>
      <c r="D948" s="1491"/>
      <c r="E948" s="1491"/>
      <c r="F948" s="1491"/>
      <c r="G948" s="1491"/>
      <c r="H948" s="1491"/>
      <c r="I948" s="1491"/>
      <c r="J948" s="1491"/>
      <c r="K948" s="1491"/>
      <c r="L948" s="1491"/>
      <c r="M948" s="1491"/>
      <c r="N948" s="1491"/>
      <c r="O948" s="1491"/>
      <c r="P948" s="1491"/>
      <c r="Q948" s="1491"/>
      <c r="R948" s="1491"/>
      <c r="S948" s="1491"/>
      <c r="T948" s="1491"/>
      <c r="U948" s="1491"/>
      <c r="V948" s="1491"/>
    </row>
    <row r="949" spans="1:22" ht="15.75" customHeight="1">
      <c r="A949" s="1491"/>
      <c r="B949" s="1491"/>
      <c r="C949" s="1491"/>
      <c r="D949" s="1491"/>
      <c r="E949" s="1491"/>
      <c r="F949" s="1491"/>
      <c r="G949" s="1491"/>
      <c r="H949" s="1491"/>
      <c r="I949" s="1491"/>
      <c r="J949" s="1491"/>
      <c r="K949" s="1491"/>
      <c r="L949" s="1491"/>
      <c r="M949" s="1491"/>
      <c r="N949" s="1491"/>
      <c r="O949" s="1491"/>
      <c r="P949" s="1491"/>
      <c r="Q949" s="1491"/>
      <c r="R949" s="1491"/>
      <c r="S949" s="1491"/>
      <c r="T949" s="1491"/>
      <c r="U949" s="1491"/>
      <c r="V949" s="1491"/>
    </row>
    <row r="950" spans="1:22" ht="15.75" customHeight="1">
      <c r="A950" s="1491"/>
      <c r="B950" s="1491"/>
      <c r="C950" s="1491"/>
      <c r="D950" s="1491"/>
      <c r="E950" s="1491"/>
      <c r="F950" s="1491"/>
      <c r="G950" s="1491"/>
      <c r="H950" s="1491"/>
      <c r="I950" s="1491"/>
      <c r="J950" s="1491"/>
      <c r="K950" s="1491"/>
      <c r="L950" s="1491"/>
      <c r="M950" s="1491"/>
      <c r="N950" s="1491"/>
      <c r="O950" s="1491"/>
      <c r="P950" s="1491"/>
      <c r="Q950" s="1491"/>
      <c r="R950" s="1491"/>
      <c r="S950" s="1491"/>
      <c r="T950" s="1491"/>
      <c r="U950" s="1491"/>
      <c r="V950" s="1491"/>
    </row>
    <row r="951" spans="1:22" ht="15.75" customHeight="1">
      <c r="A951" s="1491"/>
      <c r="B951" s="1491"/>
      <c r="C951" s="1491"/>
      <c r="D951" s="1491"/>
      <c r="E951" s="1491"/>
      <c r="F951" s="1491"/>
      <c r="G951" s="1491"/>
      <c r="H951" s="1491"/>
      <c r="I951" s="1491"/>
      <c r="J951" s="1491"/>
      <c r="K951" s="1491"/>
      <c r="L951" s="1491"/>
      <c r="M951" s="1491"/>
      <c r="N951" s="1491"/>
      <c r="O951" s="1491"/>
      <c r="P951" s="1491"/>
      <c r="Q951" s="1491"/>
      <c r="R951" s="1491"/>
      <c r="S951" s="1491"/>
      <c r="T951" s="1491"/>
      <c r="U951" s="1491"/>
      <c r="V951" s="1491"/>
    </row>
    <row r="952" spans="1:22" ht="15.75" customHeight="1">
      <c r="A952" s="1491"/>
      <c r="B952" s="1491"/>
      <c r="C952" s="1491"/>
      <c r="D952" s="1491"/>
      <c r="E952" s="1491"/>
      <c r="F952" s="1491"/>
      <c r="G952" s="1491"/>
      <c r="H952" s="1491"/>
      <c r="I952" s="1491"/>
      <c r="J952" s="1491"/>
      <c r="K952" s="1491"/>
      <c r="L952" s="1491"/>
      <c r="M952" s="1491"/>
      <c r="N952" s="1491"/>
      <c r="O952" s="1491"/>
      <c r="P952" s="1491"/>
      <c r="Q952" s="1491"/>
      <c r="R952" s="1491"/>
      <c r="S952" s="1491"/>
      <c r="T952" s="1491"/>
      <c r="U952" s="1491"/>
      <c r="V952" s="1491"/>
    </row>
    <row r="953" spans="1:22" ht="15.75" customHeight="1">
      <c r="A953" s="1491"/>
      <c r="B953" s="1491"/>
      <c r="C953" s="1491"/>
      <c r="D953" s="1491"/>
      <c r="E953" s="1491"/>
      <c r="F953" s="1491"/>
      <c r="G953" s="1491"/>
      <c r="H953" s="1491"/>
      <c r="I953" s="1491"/>
      <c r="J953" s="1491"/>
      <c r="K953" s="1491"/>
      <c r="L953" s="1491"/>
      <c r="M953" s="1491"/>
      <c r="N953" s="1491"/>
      <c r="O953" s="1491"/>
      <c r="P953" s="1491"/>
      <c r="Q953" s="1491"/>
      <c r="R953" s="1491"/>
      <c r="S953" s="1491"/>
      <c r="T953" s="1491"/>
      <c r="U953" s="1491"/>
      <c r="V953" s="1491"/>
    </row>
    <row r="954" spans="1:22" ht="15.75" customHeight="1">
      <c r="A954" s="1491"/>
      <c r="B954" s="1491"/>
      <c r="C954" s="1491"/>
      <c r="D954" s="1491"/>
      <c r="E954" s="1491"/>
      <c r="F954" s="1491"/>
      <c r="G954" s="1491"/>
      <c r="H954" s="1491"/>
      <c r="I954" s="1491"/>
      <c r="J954" s="1491"/>
      <c r="K954" s="1491"/>
      <c r="L954" s="1491"/>
      <c r="M954" s="1491"/>
      <c r="N954" s="1491"/>
      <c r="O954" s="1491"/>
      <c r="P954" s="1491"/>
      <c r="Q954" s="1491"/>
      <c r="R954" s="1491"/>
      <c r="S954" s="1491"/>
      <c r="T954" s="1491"/>
      <c r="U954" s="1491"/>
      <c r="V954" s="1491"/>
    </row>
    <row r="955" spans="1:22" ht="15.75" customHeight="1">
      <c r="A955" s="1491"/>
      <c r="B955" s="1491"/>
      <c r="C955" s="1491"/>
      <c r="D955" s="1491"/>
      <c r="E955" s="1491"/>
      <c r="F955" s="1491"/>
      <c r="G955" s="1491"/>
      <c r="H955" s="1491"/>
      <c r="I955" s="1491"/>
      <c r="J955" s="1491"/>
      <c r="K955" s="1491"/>
      <c r="L955" s="1491"/>
      <c r="M955" s="1491"/>
      <c r="N955" s="1491"/>
      <c r="O955" s="1491"/>
      <c r="P955" s="1491"/>
      <c r="Q955" s="1491"/>
      <c r="R955" s="1491"/>
      <c r="S955" s="1491"/>
      <c r="T955" s="1491"/>
      <c r="U955" s="1491"/>
      <c r="V955" s="1491"/>
    </row>
    <row r="956" spans="1:22" ht="15.75" customHeight="1">
      <c r="A956" s="1491"/>
      <c r="B956" s="1491"/>
      <c r="C956" s="1491"/>
      <c r="D956" s="1491"/>
      <c r="E956" s="1491"/>
      <c r="F956" s="1491"/>
      <c r="G956" s="1491"/>
      <c r="H956" s="1491"/>
      <c r="I956" s="1491"/>
      <c r="J956" s="1491"/>
      <c r="K956" s="1491"/>
      <c r="L956" s="1491"/>
      <c r="M956" s="1491"/>
      <c r="N956" s="1491"/>
      <c r="O956" s="1491"/>
      <c r="P956" s="1491"/>
      <c r="Q956" s="1491"/>
      <c r="R956" s="1491"/>
      <c r="S956" s="1491"/>
      <c r="T956" s="1491"/>
      <c r="U956" s="1491"/>
      <c r="V956" s="1491"/>
    </row>
    <row r="957" spans="1:22" ht="15.75" customHeight="1">
      <c r="A957" s="1491"/>
      <c r="B957" s="1491"/>
      <c r="C957" s="1491"/>
      <c r="D957" s="1491"/>
      <c r="E957" s="1491"/>
      <c r="F957" s="1491"/>
      <c r="G957" s="1491"/>
      <c r="H957" s="1491"/>
      <c r="I957" s="1491"/>
      <c r="J957" s="1491"/>
      <c r="K957" s="1491"/>
      <c r="L957" s="1491"/>
      <c r="M957" s="1491"/>
      <c r="N957" s="1491"/>
      <c r="O957" s="1491"/>
      <c r="P957" s="1491"/>
      <c r="Q957" s="1491"/>
      <c r="R957" s="1491"/>
      <c r="S957" s="1491"/>
      <c r="T957" s="1491"/>
      <c r="U957" s="1491"/>
      <c r="V957" s="1491"/>
    </row>
    <row r="958" spans="1:22" ht="15.75" customHeight="1">
      <c r="A958" s="1491"/>
      <c r="B958" s="1491"/>
      <c r="C958" s="1491"/>
      <c r="D958" s="1491"/>
      <c r="E958" s="1491"/>
      <c r="F958" s="1491"/>
      <c r="G958" s="1491"/>
      <c r="H958" s="1491"/>
      <c r="I958" s="1491"/>
      <c r="J958" s="1491"/>
      <c r="K958" s="1491"/>
      <c r="L958" s="1491"/>
      <c r="M958" s="1491"/>
      <c r="N958" s="1491"/>
      <c r="O958" s="1491"/>
      <c r="P958" s="1491"/>
      <c r="Q958" s="1491"/>
      <c r="R958" s="1491"/>
      <c r="S958" s="1491"/>
      <c r="T958" s="1491"/>
      <c r="U958" s="1491"/>
      <c r="V958" s="1491"/>
    </row>
    <row r="959" spans="1:22" ht="15.75" customHeight="1">
      <c r="A959" s="1491"/>
      <c r="B959" s="1491"/>
      <c r="C959" s="1491"/>
      <c r="D959" s="1491"/>
      <c r="E959" s="1491"/>
      <c r="F959" s="1491"/>
      <c r="G959" s="1491"/>
      <c r="H959" s="1491"/>
      <c r="I959" s="1491"/>
      <c r="J959" s="1491"/>
      <c r="K959" s="1491"/>
      <c r="L959" s="1491"/>
      <c r="M959" s="1491"/>
      <c r="N959" s="1491"/>
      <c r="O959" s="1491"/>
      <c r="P959" s="1491"/>
      <c r="Q959" s="1491"/>
      <c r="R959" s="1491"/>
      <c r="S959" s="1491"/>
      <c r="T959" s="1491"/>
      <c r="U959" s="1491"/>
      <c r="V959" s="1491"/>
    </row>
    <row r="960" spans="1:22" ht="15.75" customHeight="1">
      <c r="A960" s="1491"/>
      <c r="B960" s="1491"/>
      <c r="C960" s="1491"/>
      <c r="D960" s="1491"/>
      <c r="E960" s="1491"/>
      <c r="F960" s="1491"/>
      <c r="G960" s="1491"/>
      <c r="H960" s="1491"/>
      <c r="I960" s="1491"/>
      <c r="J960" s="1491"/>
      <c r="K960" s="1491"/>
      <c r="L960" s="1491"/>
      <c r="M960" s="1491"/>
      <c r="N960" s="1491"/>
      <c r="O960" s="1491"/>
      <c r="P960" s="1491"/>
      <c r="Q960" s="1491"/>
      <c r="R960" s="1491"/>
      <c r="S960" s="1491"/>
      <c r="T960" s="1491"/>
      <c r="U960" s="1491"/>
      <c r="V960" s="1491"/>
    </row>
    <row r="961" spans="1:22" ht="15.75" customHeight="1">
      <c r="A961" s="1491"/>
      <c r="B961" s="1491"/>
      <c r="C961" s="1491"/>
      <c r="D961" s="1491"/>
      <c r="E961" s="1491"/>
      <c r="F961" s="1491"/>
      <c r="G961" s="1491"/>
      <c r="H961" s="1491"/>
      <c r="I961" s="1491"/>
      <c r="J961" s="1491"/>
      <c r="K961" s="1491"/>
      <c r="L961" s="1491"/>
      <c r="M961" s="1491"/>
      <c r="N961" s="1491"/>
      <c r="O961" s="1491"/>
      <c r="P961" s="1491"/>
      <c r="Q961" s="1491"/>
      <c r="R961" s="1491"/>
      <c r="S961" s="1491"/>
      <c r="T961" s="1491"/>
      <c r="U961" s="1491"/>
      <c r="V961" s="1491"/>
    </row>
    <row r="962" spans="1:22" ht="15.75" customHeight="1">
      <c r="A962" s="1491"/>
      <c r="B962" s="1491"/>
      <c r="C962" s="1491"/>
      <c r="D962" s="1491"/>
      <c r="E962" s="1491"/>
      <c r="F962" s="1491"/>
      <c r="G962" s="1491"/>
      <c r="H962" s="1491"/>
      <c r="I962" s="1491"/>
      <c r="J962" s="1491"/>
      <c r="K962" s="1491"/>
      <c r="L962" s="1491"/>
      <c r="M962" s="1491"/>
      <c r="N962" s="1491"/>
      <c r="O962" s="1491"/>
      <c r="P962" s="1491"/>
      <c r="Q962" s="1491"/>
      <c r="R962" s="1491"/>
      <c r="S962" s="1491"/>
      <c r="T962" s="1491"/>
      <c r="U962" s="1491"/>
      <c r="V962" s="1491"/>
    </row>
    <row r="963" spans="1:22" ht="15.75" customHeight="1">
      <c r="A963" s="1491"/>
      <c r="B963" s="1491"/>
      <c r="C963" s="1491"/>
      <c r="D963" s="1491"/>
      <c r="E963" s="1491"/>
      <c r="F963" s="1491"/>
      <c r="G963" s="1491"/>
      <c r="H963" s="1491"/>
      <c r="I963" s="1491"/>
      <c r="J963" s="1491"/>
      <c r="K963" s="1491"/>
      <c r="L963" s="1491"/>
      <c r="M963" s="1491"/>
      <c r="N963" s="1491"/>
      <c r="O963" s="1491"/>
      <c r="P963" s="1491"/>
      <c r="Q963" s="1491"/>
      <c r="R963" s="1491"/>
      <c r="S963" s="1491"/>
      <c r="T963" s="1491"/>
      <c r="U963" s="1491"/>
      <c r="V963" s="1491"/>
    </row>
    <row r="964" spans="1:22" ht="15.75" customHeight="1">
      <c r="A964" s="1491"/>
      <c r="B964" s="1491"/>
      <c r="C964" s="1491"/>
      <c r="D964" s="1491"/>
      <c r="E964" s="1491"/>
      <c r="F964" s="1491"/>
      <c r="G964" s="1491"/>
      <c r="H964" s="1491"/>
      <c r="I964" s="1491"/>
      <c r="J964" s="1491"/>
      <c r="K964" s="1491"/>
      <c r="L964" s="1491"/>
      <c r="M964" s="1491"/>
      <c r="N964" s="1491"/>
      <c r="O964" s="1491"/>
      <c r="P964" s="1491"/>
      <c r="Q964" s="1491"/>
      <c r="R964" s="1491"/>
      <c r="S964" s="1491"/>
      <c r="T964" s="1491"/>
      <c r="U964" s="1491"/>
      <c r="V964" s="1491"/>
    </row>
    <row r="965" spans="1:22" ht="15.75" customHeight="1">
      <c r="A965" s="1491"/>
      <c r="B965" s="1491"/>
      <c r="C965" s="1491"/>
      <c r="D965" s="1491"/>
      <c r="E965" s="1491"/>
      <c r="F965" s="1491"/>
      <c r="G965" s="1491"/>
      <c r="H965" s="1491"/>
      <c r="I965" s="1491"/>
      <c r="J965" s="1491"/>
      <c r="K965" s="1491"/>
      <c r="L965" s="1491"/>
      <c r="M965" s="1491"/>
      <c r="N965" s="1491"/>
      <c r="O965" s="1491"/>
      <c r="P965" s="1491"/>
      <c r="Q965" s="1491"/>
      <c r="R965" s="1491"/>
      <c r="S965" s="1491"/>
      <c r="T965" s="1491"/>
      <c r="U965" s="1491"/>
      <c r="V965" s="1491"/>
    </row>
    <row r="966" spans="1:22" ht="15.75" customHeight="1">
      <c r="A966" s="1491"/>
      <c r="B966" s="1491"/>
      <c r="C966" s="1491"/>
      <c r="D966" s="1491"/>
      <c r="E966" s="1491"/>
      <c r="F966" s="1491"/>
      <c r="G966" s="1491"/>
      <c r="H966" s="1491"/>
      <c r="I966" s="1491"/>
      <c r="J966" s="1491"/>
      <c r="K966" s="1491"/>
      <c r="L966" s="1491"/>
      <c r="M966" s="1491"/>
      <c r="N966" s="1491"/>
      <c r="O966" s="1491"/>
      <c r="P966" s="1491"/>
      <c r="Q966" s="1491"/>
      <c r="R966" s="1491"/>
      <c r="S966" s="1491"/>
      <c r="T966" s="1491"/>
      <c r="U966" s="1491"/>
      <c r="V966" s="1491"/>
    </row>
    <row r="967" spans="1:22" ht="15.75" customHeight="1">
      <c r="A967" s="1491"/>
      <c r="B967" s="1491"/>
      <c r="C967" s="1491"/>
      <c r="D967" s="1491"/>
      <c r="E967" s="1491"/>
      <c r="F967" s="1491"/>
      <c r="G967" s="1491"/>
      <c r="H967" s="1491"/>
      <c r="I967" s="1491"/>
      <c r="J967" s="1491"/>
      <c r="K967" s="1491"/>
      <c r="L967" s="1491"/>
      <c r="M967" s="1491"/>
      <c r="N967" s="1491"/>
      <c r="O967" s="1491"/>
      <c r="P967" s="1491"/>
      <c r="Q967" s="1491"/>
      <c r="R967" s="1491"/>
      <c r="S967" s="1491"/>
      <c r="T967" s="1491"/>
      <c r="U967" s="1491"/>
      <c r="V967" s="1491"/>
    </row>
    <row r="968" spans="1:22" ht="15.75" customHeight="1">
      <c r="A968" s="1491"/>
      <c r="B968" s="1491"/>
      <c r="C968" s="1491"/>
      <c r="D968" s="1491"/>
      <c r="E968" s="1491"/>
      <c r="F968" s="1491"/>
      <c r="G968" s="1491"/>
      <c r="H968" s="1491"/>
      <c r="I968" s="1491"/>
      <c r="J968" s="1491"/>
      <c r="K968" s="1491"/>
      <c r="L968" s="1491"/>
      <c r="M968" s="1491"/>
      <c r="N968" s="1491"/>
      <c r="O968" s="1491"/>
      <c r="P968" s="1491"/>
      <c r="Q968" s="1491"/>
      <c r="R968" s="1491"/>
      <c r="S968" s="1491"/>
      <c r="T968" s="1491"/>
      <c r="U968" s="1491"/>
      <c r="V968" s="1491"/>
    </row>
    <row r="969" spans="1:22" ht="15.75" customHeight="1">
      <c r="A969" s="1491"/>
      <c r="B969" s="1491"/>
      <c r="C969" s="1491"/>
      <c r="D969" s="1491"/>
      <c r="E969" s="1491"/>
      <c r="F969" s="1491"/>
      <c r="G969" s="1491"/>
      <c r="H969" s="1491"/>
      <c r="I969" s="1491"/>
      <c r="J969" s="1491"/>
      <c r="K969" s="1491"/>
      <c r="L969" s="1491"/>
      <c r="M969" s="1491"/>
      <c r="N969" s="1491"/>
      <c r="O969" s="1491"/>
      <c r="P969" s="1491"/>
      <c r="Q969" s="1491"/>
      <c r="R969" s="1491"/>
      <c r="S969" s="1491"/>
      <c r="T969" s="1491"/>
      <c r="U969" s="1491"/>
      <c r="V969" s="1491"/>
    </row>
    <row r="970" spans="1:22" ht="15.75" customHeight="1">
      <c r="A970" s="1491"/>
      <c r="B970" s="1491"/>
      <c r="C970" s="1491"/>
      <c r="D970" s="1491"/>
      <c r="E970" s="1491"/>
      <c r="F970" s="1491"/>
      <c r="G970" s="1491"/>
      <c r="H970" s="1491"/>
      <c r="I970" s="1491"/>
      <c r="J970" s="1491"/>
      <c r="K970" s="1491"/>
      <c r="L970" s="1491"/>
      <c r="M970" s="1491"/>
      <c r="N970" s="1491"/>
      <c r="O970" s="1491"/>
      <c r="P970" s="1491"/>
      <c r="Q970" s="1491"/>
      <c r="R970" s="1491"/>
      <c r="S970" s="1491"/>
      <c r="T970" s="1491"/>
      <c r="U970" s="1491"/>
      <c r="V970" s="1491"/>
    </row>
    <row r="971" spans="1:22" ht="15.75" customHeight="1">
      <c r="A971" s="1491"/>
      <c r="B971" s="1491"/>
      <c r="C971" s="1491"/>
      <c r="D971" s="1491"/>
      <c r="E971" s="1491"/>
      <c r="F971" s="1491"/>
      <c r="G971" s="1491"/>
      <c r="H971" s="1491"/>
      <c r="I971" s="1491"/>
      <c r="J971" s="1491"/>
      <c r="K971" s="1491"/>
      <c r="L971" s="1491"/>
      <c r="M971" s="1491"/>
      <c r="N971" s="1491"/>
      <c r="O971" s="1491"/>
      <c r="P971" s="1491"/>
      <c r="Q971" s="1491"/>
      <c r="R971" s="1491"/>
      <c r="S971" s="1491"/>
      <c r="T971" s="1491"/>
      <c r="U971" s="1491"/>
      <c r="V971" s="1491"/>
    </row>
    <row r="972" spans="1:22" ht="15.75" customHeight="1">
      <c r="A972" s="1491"/>
      <c r="B972" s="1491"/>
      <c r="C972" s="1491"/>
      <c r="D972" s="1491"/>
      <c r="E972" s="1491"/>
      <c r="F972" s="1491"/>
      <c r="G972" s="1491"/>
      <c r="H972" s="1491"/>
      <c r="I972" s="1491"/>
      <c r="J972" s="1491"/>
      <c r="K972" s="1491"/>
      <c r="L972" s="1491"/>
      <c r="M972" s="1491"/>
      <c r="N972" s="1491"/>
      <c r="O972" s="1491"/>
      <c r="P972" s="1491"/>
      <c r="Q972" s="1491"/>
      <c r="R972" s="1491"/>
      <c r="S972" s="1491"/>
      <c r="T972" s="1491"/>
      <c r="U972" s="1491"/>
      <c r="V972" s="1491"/>
    </row>
    <row r="973" spans="1:22" ht="15.75" customHeight="1">
      <c r="A973" s="1491"/>
      <c r="B973" s="1491"/>
      <c r="C973" s="1491"/>
      <c r="D973" s="1491"/>
      <c r="E973" s="1491"/>
      <c r="F973" s="1491"/>
      <c r="G973" s="1491"/>
      <c r="H973" s="1491"/>
      <c r="I973" s="1491"/>
      <c r="J973" s="1491"/>
      <c r="K973" s="1491"/>
      <c r="L973" s="1491"/>
      <c r="M973" s="1491"/>
      <c r="N973" s="1491"/>
      <c r="O973" s="1491"/>
      <c r="P973" s="1491"/>
      <c r="Q973" s="1491"/>
      <c r="R973" s="1491"/>
      <c r="S973" s="1491"/>
      <c r="T973" s="1491"/>
      <c r="U973" s="1491"/>
      <c r="V973" s="1491"/>
    </row>
    <row r="974" spans="1:22" ht="15.75" customHeight="1">
      <c r="A974" s="1491"/>
      <c r="B974" s="1491"/>
      <c r="C974" s="1491"/>
      <c r="D974" s="1491"/>
      <c r="E974" s="1491"/>
      <c r="F974" s="1491"/>
      <c r="G974" s="1491"/>
      <c r="H974" s="1491"/>
      <c r="I974" s="1491"/>
      <c r="J974" s="1491"/>
      <c r="K974" s="1491"/>
      <c r="L974" s="1491"/>
      <c r="M974" s="1491"/>
      <c r="N974" s="1491"/>
      <c r="O974" s="1491"/>
      <c r="P974" s="1491"/>
      <c r="Q974" s="1491"/>
      <c r="R974" s="1491"/>
      <c r="S974" s="1491"/>
      <c r="T974" s="1491"/>
      <c r="U974" s="1491"/>
      <c r="V974" s="1491"/>
    </row>
    <row r="975" spans="1:22" ht="15.75" customHeight="1">
      <c r="A975" s="1491"/>
      <c r="B975" s="1491"/>
      <c r="C975" s="1491"/>
      <c r="D975" s="1491"/>
      <c r="E975" s="1491"/>
      <c r="F975" s="1491"/>
      <c r="G975" s="1491"/>
      <c r="H975" s="1491"/>
      <c r="I975" s="1491"/>
      <c r="J975" s="1491"/>
      <c r="K975" s="1491"/>
      <c r="L975" s="1491"/>
      <c r="M975" s="1491"/>
      <c r="N975" s="1491"/>
      <c r="O975" s="1491"/>
      <c r="P975" s="1491"/>
      <c r="Q975" s="1491"/>
      <c r="R975" s="1491"/>
      <c r="S975" s="1491"/>
      <c r="T975" s="1491"/>
      <c r="U975" s="1491"/>
      <c r="V975" s="1491"/>
    </row>
    <row r="976" spans="1:22" ht="15.75" customHeight="1">
      <c r="A976" s="1491"/>
      <c r="B976" s="1491"/>
      <c r="C976" s="1491"/>
      <c r="D976" s="1491"/>
      <c r="E976" s="1491"/>
      <c r="F976" s="1491"/>
      <c r="G976" s="1491"/>
      <c r="H976" s="1491"/>
      <c r="I976" s="1491"/>
      <c r="J976" s="1491"/>
      <c r="K976" s="1491"/>
      <c r="L976" s="1491"/>
      <c r="M976" s="1491"/>
      <c r="N976" s="1491"/>
      <c r="O976" s="1491"/>
      <c r="P976" s="1491"/>
      <c r="Q976" s="1491"/>
      <c r="R976" s="1491"/>
      <c r="S976" s="1491"/>
      <c r="T976" s="1491"/>
      <c r="U976" s="1491"/>
      <c r="V976" s="1491"/>
    </row>
    <row r="977" spans="1:22" ht="15.75" customHeight="1">
      <c r="A977" s="1491"/>
      <c r="B977" s="1491"/>
      <c r="C977" s="1491"/>
      <c r="D977" s="1491"/>
      <c r="E977" s="1491"/>
      <c r="F977" s="1491"/>
      <c r="G977" s="1491"/>
      <c r="H977" s="1491"/>
      <c r="I977" s="1491"/>
      <c r="J977" s="1491"/>
      <c r="K977" s="1491"/>
      <c r="L977" s="1491"/>
      <c r="M977" s="1491"/>
      <c r="N977" s="1491"/>
      <c r="O977" s="1491"/>
      <c r="P977" s="1491"/>
      <c r="Q977" s="1491"/>
      <c r="R977" s="1491"/>
      <c r="S977" s="1491"/>
      <c r="T977" s="1491"/>
      <c r="U977" s="1491"/>
      <c r="V977" s="1491"/>
    </row>
    <row r="978" spans="1:22" ht="15.75" customHeight="1">
      <c r="A978" s="1491"/>
      <c r="B978" s="1491"/>
      <c r="C978" s="1491"/>
      <c r="D978" s="1491"/>
      <c r="E978" s="1491"/>
      <c r="F978" s="1491"/>
      <c r="G978" s="1491"/>
      <c r="H978" s="1491"/>
      <c r="I978" s="1491"/>
      <c r="J978" s="1491"/>
      <c r="K978" s="1491"/>
      <c r="L978" s="1491"/>
      <c r="M978" s="1491"/>
      <c r="N978" s="1491"/>
      <c r="O978" s="1491"/>
      <c r="P978" s="1491"/>
      <c r="Q978" s="1491"/>
      <c r="R978" s="1491"/>
      <c r="S978" s="1491"/>
      <c r="T978" s="1491"/>
      <c r="U978" s="1491"/>
      <c r="V978" s="1491"/>
    </row>
    <row r="979" spans="1:22" ht="15.75" customHeight="1">
      <c r="A979" s="1491"/>
      <c r="B979" s="1491"/>
      <c r="C979" s="1491"/>
      <c r="D979" s="1491"/>
      <c r="E979" s="1491"/>
      <c r="F979" s="1491"/>
      <c r="G979" s="1491"/>
      <c r="H979" s="1491"/>
      <c r="I979" s="1491"/>
      <c r="J979" s="1491"/>
      <c r="K979" s="1491"/>
      <c r="L979" s="1491"/>
      <c r="M979" s="1491"/>
      <c r="N979" s="1491"/>
      <c r="O979" s="1491"/>
      <c r="P979" s="1491"/>
      <c r="Q979" s="1491"/>
      <c r="R979" s="1491"/>
      <c r="S979" s="1491"/>
      <c r="T979" s="1491"/>
      <c r="U979" s="1491"/>
      <c r="V979" s="1491"/>
    </row>
    <row r="980" spans="1:22" ht="15.75" customHeight="1">
      <c r="A980" s="1491"/>
      <c r="B980" s="1491"/>
      <c r="C980" s="1491"/>
      <c r="D980" s="1491"/>
      <c r="E980" s="1491"/>
      <c r="F980" s="1491"/>
      <c r="G980" s="1491"/>
      <c r="H980" s="1491"/>
      <c r="I980" s="1491"/>
      <c r="J980" s="1491"/>
      <c r="K980" s="1491"/>
      <c r="L980" s="1491"/>
      <c r="M980" s="1491"/>
      <c r="N980" s="1491"/>
      <c r="O980" s="1491"/>
      <c r="P980" s="1491"/>
      <c r="Q980" s="1491"/>
      <c r="R980" s="1491"/>
      <c r="S980" s="1491"/>
      <c r="T980" s="1491"/>
      <c r="U980" s="1491"/>
      <c r="V980" s="1491"/>
    </row>
    <row r="981" spans="1:22" ht="15.75" customHeight="1">
      <c r="A981" s="1491"/>
      <c r="B981" s="1491"/>
      <c r="C981" s="1491"/>
      <c r="D981" s="1491"/>
      <c r="E981" s="1491"/>
      <c r="F981" s="1491"/>
      <c r="G981" s="1491"/>
      <c r="H981" s="1491"/>
      <c r="I981" s="1491"/>
      <c r="J981" s="1491"/>
      <c r="K981" s="1491"/>
      <c r="L981" s="1491"/>
      <c r="M981" s="1491"/>
      <c r="N981" s="1491"/>
      <c r="O981" s="1491"/>
      <c r="P981" s="1491"/>
      <c r="Q981" s="1491"/>
      <c r="R981" s="1491"/>
      <c r="S981" s="1491"/>
      <c r="T981" s="1491"/>
      <c r="U981" s="1491"/>
      <c r="V981" s="1491"/>
    </row>
    <row r="982" spans="1:22" ht="15.75" customHeight="1">
      <c r="A982" s="1491"/>
      <c r="B982" s="1491"/>
      <c r="C982" s="1491"/>
      <c r="D982" s="1491"/>
      <c r="E982" s="1491"/>
      <c r="F982" s="1491"/>
      <c r="G982" s="1491"/>
      <c r="H982" s="1491"/>
      <c r="I982" s="1491"/>
      <c r="J982" s="1491"/>
      <c r="K982" s="1491"/>
      <c r="L982" s="1491"/>
      <c r="M982" s="1491"/>
      <c r="N982" s="1491"/>
      <c r="O982" s="1491"/>
      <c r="P982" s="1491"/>
      <c r="Q982" s="1491"/>
      <c r="R982" s="1491"/>
      <c r="S982" s="1491"/>
      <c r="T982" s="1491"/>
      <c r="U982" s="1491"/>
      <c r="V982" s="1491"/>
    </row>
    <row r="983" spans="1:22" ht="15.75" customHeight="1">
      <c r="A983" s="1491"/>
      <c r="B983" s="1491"/>
      <c r="C983" s="1491"/>
      <c r="D983" s="1491"/>
      <c r="E983" s="1491"/>
      <c r="F983" s="1491"/>
      <c r="G983" s="1491"/>
      <c r="H983" s="1491"/>
      <c r="I983" s="1491"/>
      <c r="J983" s="1491"/>
      <c r="K983" s="1491"/>
      <c r="L983" s="1491"/>
      <c r="M983" s="1491"/>
      <c r="N983" s="1491"/>
      <c r="O983" s="1491"/>
      <c r="P983" s="1491"/>
      <c r="Q983" s="1491"/>
      <c r="R983" s="1491"/>
      <c r="S983" s="1491"/>
      <c r="T983" s="1491"/>
      <c r="U983" s="1491"/>
      <c r="V983" s="1491"/>
    </row>
    <row r="984" spans="1:22" ht="15.75" customHeight="1">
      <c r="A984" s="1491"/>
      <c r="B984" s="1491"/>
      <c r="C984" s="1491"/>
      <c r="D984" s="1491"/>
      <c r="E984" s="1491"/>
      <c r="F984" s="1491"/>
      <c r="G984" s="1491"/>
      <c r="H984" s="1491"/>
      <c r="I984" s="1491"/>
      <c r="J984" s="1491"/>
      <c r="K984" s="1491"/>
      <c r="L984" s="1491"/>
      <c r="M984" s="1491"/>
      <c r="N984" s="1491"/>
      <c r="O984" s="1491"/>
      <c r="P984" s="1491"/>
      <c r="Q984" s="1491"/>
      <c r="R984" s="1491"/>
      <c r="S984" s="1491"/>
      <c r="T984" s="1491"/>
      <c r="U984" s="1491"/>
      <c r="V984" s="1491"/>
    </row>
    <row r="985" spans="1:22" ht="15.75" customHeight="1">
      <c r="A985" s="1491"/>
      <c r="B985" s="1491"/>
      <c r="C985" s="1491"/>
      <c r="D985" s="1491"/>
      <c r="E985" s="1491"/>
      <c r="F985" s="1491"/>
      <c r="G985" s="1491"/>
      <c r="H985" s="1491"/>
      <c r="I985" s="1491"/>
      <c r="J985" s="1491"/>
      <c r="K985" s="1491"/>
      <c r="L985" s="1491"/>
      <c r="M985" s="1491"/>
      <c r="N985" s="1491"/>
      <c r="O985" s="1491"/>
      <c r="P985" s="1491"/>
      <c r="Q985" s="1491"/>
      <c r="R985" s="1491"/>
      <c r="S985" s="1491"/>
      <c r="T985" s="1491"/>
      <c r="U985" s="1491"/>
      <c r="V985" s="1491"/>
    </row>
    <row r="986" spans="1:22" ht="15.75" customHeight="1">
      <c r="A986" s="1491"/>
      <c r="B986" s="1491"/>
      <c r="C986" s="1491"/>
      <c r="D986" s="1491"/>
      <c r="E986" s="1491"/>
      <c r="F986" s="1491"/>
      <c r="G986" s="1491"/>
      <c r="H986" s="1491"/>
      <c r="I986" s="1491"/>
      <c r="J986" s="1491"/>
      <c r="K986" s="1491"/>
      <c r="L986" s="1491"/>
      <c r="M986" s="1491"/>
      <c r="N986" s="1491"/>
      <c r="O986" s="1491"/>
      <c r="P986" s="1491"/>
      <c r="Q986" s="1491"/>
      <c r="R986" s="1491"/>
      <c r="S986" s="1491"/>
      <c r="T986" s="1491"/>
      <c r="U986" s="1491"/>
      <c r="V986" s="1491"/>
    </row>
    <row r="987" spans="1:22" ht="15.75" customHeight="1">
      <c r="A987" s="1491"/>
      <c r="B987" s="1491"/>
      <c r="C987" s="1491"/>
      <c r="D987" s="1491"/>
      <c r="E987" s="1491"/>
      <c r="F987" s="1491"/>
      <c r="G987" s="1491"/>
      <c r="H987" s="1491"/>
      <c r="I987" s="1491"/>
      <c r="J987" s="1491"/>
      <c r="K987" s="1491"/>
      <c r="L987" s="1491"/>
      <c r="M987" s="1491"/>
      <c r="N987" s="1491"/>
      <c r="O987" s="1491"/>
      <c r="P987" s="1491"/>
      <c r="Q987" s="1491"/>
      <c r="R987" s="1491"/>
      <c r="S987" s="1491"/>
      <c r="T987" s="1491"/>
      <c r="U987" s="1491"/>
      <c r="V987" s="1491"/>
    </row>
    <row r="988" spans="1:22" ht="15.75" customHeight="1">
      <c r="A988" s="1491"/>
      <c r="B988" s="1491"/>
      <c r="C988" s="1491"/>
      <c r="D988" s="1491"/>
      <c r="E988" s="1491"/>
      <c r="F988" s="1491"/>
      <c r="G988" s="1491"/>
      <c r="H988" s="1491"/>
      <c r="I988" s="1491"/>
      <c r="J988" s="1491"/>
      <c r="K988" s="1491"/>
      <c r="L988" s="1491"/>
      <c r="M988" s="1491"/>
      <c r="N988" s="1491"/>
      <c r="O988" s="1491"/>
      <c r="P988" s="1491"/>
      <c r="Q988" s="1491"/>
      <c r="R988" s="1491"/>
      <c r="S988" s="1491"/>
      <c r="T988" s="1491"/>
      <c r="U988" s="1491"/>
      <c r="V988" s="1491"/>
    </row>
    <row r="989" spans="1:22" ht="15.75" customHeight="1">
      <c r="A989" s="1491"/>
      <c r="B989" s="1491"/>
      <c r="C989" s="1491"/>
      <c r="D989" s="1491"/>
      <c r="E989" s="1491"/>
      <c r="F989" s="1491"/>
      <c r="G989" s="1491"/>
      <c r="H989" s="1491"/>
      <c r="I989" s="1491"/>
      <c r="J989" s="1491"/>
      <c r="K989" s="1491"/>
      <c r="L989" s="1491"/>
      <c r="M989" s="1491"/>
      <c r="N989" s="1491"/>
      <c r="O989" s="1491"/>
      <c r="P989" s="1491"/>
      <c r="Q989" s="1491"/>
      <c r="R989" s="1491"/>
      <c r="S989" s="1491"/>
      <c r="T989" s="1491"/>
      <c r="U989" s="1491"/>
      <c r="V989" s="1491"/>
    </row>
    <row r="990" spans="1:22" ht="15.75" customHeight="1">
      <c r="A990" s="1491"/>
      <c r="B990" s="1491"/>
      <c r="C990" s="1491"/>
      <c r="D990" s="1491"/>
      <c r="E990" s="1491"/>
      <c r="F990" s="1491"/>
      <c r="G990" s="1491"/>
      <c r="H990" s="1491"/>
      <c r="I990" s="1491"/>
      <c r="J990" s="1491"/>
      <c r="K990" s="1491"/>
      <c r="L990" s="1491"/>
      <c r="M990" s="1491"/>
      <c r="N990" s="1491"/>
      <c r="O990" s="1491"/>
      <c r="P990" s="1491"/>
      <c r="Q990" s="1491"/>
      <c r="R990" s="1491"/>
      <c r="S990" s="1491"/>
      <c r="T990" s="1491"/>
      <c r="U990" s="1491"/>
      <c r="V990" s="1491"/>
    </row>
    <row r="991" spans="1:22" ht="15.75" customHeight="1">
      <c r="A991" s="1491"/>
      <c r="B991" s="1491"/>
      <c r="C991" s="1491"/>
      <c r="D991" s="1491"/>
      <c r="E991" s="1491"/>
      <c r="F991" s="1491"/>
      <c r="G991" s="1491"/>
      <c r="H991" s="1491"/>
      <c r="I991" s="1491"/>
      <c r="J991" s="1491"/>
      <c r="K991" s="1491"/>
      <c r="L991" s="1491"/>
      <c r="M991" s="1491"/>
      <c r="N991" s="1491"/>
      <c r="O991" s="1491"/>
      <c r="P991" s="1491"/>
      <c r="Q991" s="1491"/>
      <c r="R991" s="1491"/>
      <c r="S991" s="1491"/>
      <c r="T991" s="1491"/>
      <c r="U991" s="1491"/>
      <c r="V991" s="1491"/>
    </row>
    <row r="992" spans="1:22" ht="15.75" customHeight="1">
      <c r="A992" s="1491"/>
      <c r="B992" s="1491"/>
      <c r="C992" s="1491"/>
      <c r="D992" s="1491"/>
      <c r="E992" s="1491"/>
      <c r="F992" s="1491"/>
      <c r="G992" s="1491"/>
      <c r="H992" s="1491"/>
      <c r="I992" s="1491"/>
      <c r="J992" s="1491"/>
      <c r="K992" s="1491"/>
      <c r="L992" s="1491"/>
      <c r="M992" s="1491"/>
      <c r="N992" s="1491"/>
      <c r="O992" s="1491"/>
      <c r="P992" s="1491"/>
      <c r="Q992" s="1491"/>
      <c r="R992" s="1491"/>
      <c r="S992" s="1491"/>
      <c r="T992" s="1491"/>
      <c r="U992" s="1491"/>
      <c r="V992" s="1491"/>
    </row>
    <row r="993" spans="1:22" ht="15.75" customHeight="1">
      <c r="A993" s="1491"/>
      <c r="B993" s="1491"/>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row>
    <row r="994" spans="1:22" ht="15.75" customHeight="1">
      <c r="A994" s="1491"/>
      <c r="B994" s="1491"/>
      <c r="C994" s="1491"/>
      <c r="D994" s="1491"/>
      <c r="E994" s="1491"/>
      <c r="F994" s="1491"/>
      <c r="G994" s="1491"/>
      <c r="H994" s="1491"/>
      <c r="I994" s="1491"/>
      <c r="J994" s="1491"/>
      <c r="K994" s="1491"/>
      <c r="L994" s="1491"/>
      <c r="M994" s="1491"/>
      <c r="N994" s="1491"/>
      <c r="O994" s="1491"/>
      <c r="P994" s="1491"/>
      <c r="Q994" s="1491"/>
      <c r="R994" s="1491"/>
      <c r="S994" s="1491"/>
      <c r="T994" s="1491"/>
      <c r="U994" s="1491"/>
      <c r="V994" s="1491"/>
    </row>
    <row r="995" spans="1:22" ht="15.75" customHeight="1">
      <c r="A995" s="1491"/>
      <c r="B995" s="1491"/>
      <c r="C995" s="1491"/>
      <c r="D995" s="1491"/>
      <c r="E995" s="1491"/>
      <c r="F995" s="1491"/>
      <c r="G995" s="1491"/>
      <c r="H995" s="1491"/>
      <c r="I995" s="1491"/>
      <c r="J995" s="1491"/>
      <c r="K995" s="1491"/>
      <c r="L995" s="1491"/>
      <c r="M995" s="1491"/>
      <c r="N995" s="1491"/>
      <c r="O995" s="1491"/>
      <c r="P995" s="1491"/>
      <c r="Q995" s="1491"/>
      <c r="R995" s="1491"/>
      <c r="S995" s="1491"/>
      <c r="T995" s="1491"/>
      <c r="U995" s="1491"/>
      <c r="V995" s="1491"/>
    </row>
    <row r="996" spans="1:22" ht="15.75" customHeight="1">
      <c r="A996" s="1491"/>
      <c r="B996" s="1491"/>
      <c r="C996" s="1491"/>
      <c r="D996" s="1491"/>
      <c r="E996" s="1491"/>
      <c r="F996" s="1491"/>
      <c r="G996" s="1491"/>
      <c r="H996" s="1491"/>
      <c r="I996" s="1491"/>
      <c r="J996" s="1491"/>
      <c r="K996" s="1491"/>
      <c r="L996" s="1491"/>
      <c r="M996" s="1491"/>
      <c r="N996" s="1491"/>
      <c r="O996" s="1491"/>
      <c r="P996" s="1491"/>
      <c r="Q996" s="1491"/>
      <c r="R996" s="1491"/>
      <c r="S996" s="1491"/>
      <c r="T996" s="1491"/>
      <c r="U996" s="1491"/>
      <c r="V996" s="1491"/>
    </row>
    <row r="997" spans="1:22" ht="15.75" customHeight="1">
      <c r="A997" s="1491"/>
      <c r="B997" s="1491"/>
      <c r="C997" s="1491"/>
      <c r="D997" s="1491"/>
      <c r="E997" s="1491"/>
      <c r="F997" s="1491"/>
      <c r="G997" s="1491"/>
      <c r="H997" s="1491"/>
      <c r="I997" s="1491"/>
      <c r="J997" s="1491"/>
      <c r="K997" s="1491"/>
      <c r="L997" s="1491"/>
      <c r="M997" s="1491"/>
      <c r="N997" s="1491"/>
      <c r="O997" s="1491"/>
      <c r="P997" s="1491"/>
      <c r="Q997" s="1491"/>
      <c r="R997" s="1491"/>
      <c r="S997" s="1491"/>
      <c r="T997" s="1491"/>
      <c r="U997" s="1491"/>
      <c r="V997" s="1491"/>
    </row>
    <row r="998" spans="1:22" ht="15.75" customHeight="1">
      <c r="A998" s="1491"/>
      <c r="B998" s="1491"/>
      <c r="C998" s="1491"/>
      <c r="D998" s="1491"/>
      <c r="E998" s="1491"/>
      <c r="F998" s="1491"/>
      <c r="G998" s="1491"/>
      <c r="H998" s="1491"/>
      <c r="I998" s="1491"/>
      <c r="J998" s="1491"/>
      <c r="K998" s="1491"/>
      <c r="L998" s="1491"/>
      <c r="M998" s="1491"/>
      <c r="N998" s="1491"/>
      <c r="O998" s="1491"/>
      <c r="P998" s="1491"/>
      <c r="Q998" s="1491"/>
      <c r="R998" s="1491"/>
      <c r="S998" s="1491"/>
      <c r="T998" s="1491"/>
      <c r="U998" s="1491"/>
      <c r="V998" s="1491"/>
    </row>
    <row r="999" spans="1:22" ht="15.75" customHeight="1">
      <c r="A999" s="1491"/>
      <c r="B999" s="1491"/>
      <c r="C999" s="1491"/>
      <c r="D999" s="1491"/>
      <c r="E999" s="1491"/>
      <c r="F999" s="1491"/>
      <c r="G999" s="1491"/>
      <c r="H999" s="1491"/>
      <c r="I999" s="1491"/>
      <c r="J999" s="1491"/>
      <c r="K999" s="1491"/>
      <c r="L999" s="1491"/>
      <c r="M999" s="1491"/>
      <c r="N999" s="1491"/>
      <c r="O999" s="1491"/>
      <c r="P999" s="1491"/>
      <c r="Q999" s="1491"/>
      <c r="R999" s="1491"/>
      <c r="S999" s="1491"/>
      <c r="T999" s="1491"/>
      <c r="U999" s="1491"/>
      <c r="V999" s="1491"/>
    </row>
    <row r="1000" spans="1:22" ht="15.75" customHeight="1">
      <c r="A1000" s="1491"/>
      <c r="B1000" s="1491"/>
      <c r="C1000" s="1491"/>
      <c r="D1000" s="1491"/>
      <c r="E1000" s="1491"/>
      <c r="F1000" s="1491"/>
      <c r="G1000" s="1491"/>
      <c r="H1000" s="1491"/>
      <c r="I1000" s="1491"/>
      <c r="J1000" s="1491"/>
      <c r="K1000" s="1491"/>
      <c r="L1000" s="1491"/>
      <c r="M1000" s="1491"/>
      <c r="N1000" s="1491"/>
      <c r="O1000" s="1491"/>
      <c r="P1000" s="1491"/>
      <c r="Q1000" s="1491"/>
      <c r="R1000" s="1491"/>
      <c r="S1000" s="1491"/>
      <c r="T1000" s="1491"/>
      <c r="U1000" s="1491"/>
      <c r="V1000" s="1491"/>
    </row>
    <row r="1001" spans="1:22" ht="15.75" customHeight="1">
      <c r="A1001" s="1491"/>
      <c r="B1001" s="1491"/>
      <c r="C1001" s="1491"/>
      <c r="D1001" s="1491"/>
      <c r="E1001" s="1491"/>
      <c r="F1001" s="1491"/>
      <c r="G1001" s="1491"/>
      <c r="H1001" s="1491"/>
      <c r="I1001" s="1491"/>
      <c r="J1001" s="1491"/>
      <c r="K1001" s="1491"/>
      <c r="L1001" s="1491"/>
      <c r="M1001" s="1491"/>
      <c r="N1001" s="1491"/>
      <c r="O1001" s="1491"/>
      <c r="P1001" s="1491"/>
      <c r="Q1001" s="1491"/>
      <c r="R1001" s="1491"/>
      <c r="S1001" s="1491"/>
      <c r="T1001" s="1491"/>
      <c r="U1001" s="1491"/>
      <c r="V1001" s="1491"/>
    </row>
    <row r="1002" spans="1:22" ht="15.75" customHeight="1">
      <c r="A1002" s="1491"/>
      <c r="B1002" s="1491"/>
      <c r="C1002" s="1491"/>
      <c r="D1002" s="1491"/>
      <c r="E1002" s="1491"/>
      <c r="F1002" s="1491"/>
      <c r="G1002" s="1491"/>
      <c r="H1002" s="1491"/>
      <c r="I1002" s="1491"/>
      <c r="J1002" s="1491"/>
      <c r="K1002" s="1491"/>
      <c r="L1002" s="1491"/>
      <c r="M1002" s="1491"/>
      <c r="N1002" s="1491"/>
      <c r="O1002" s="1491"/>
      <c r="P1002" s="1491"/>
      <c r="Q1002" s="1491"/>
      <c r="R1002" s="1491"/>
      <c r="S1002" s="1491"/>
      <c r="T1002" s="1491"/>
      <c r="U1002" s="1491"/>
      <c r="V1002" s="1491"/>
    </row>
    <row r="1003" spans="1:22" ht="15.75" customHeight="1">
      <c r="A1003" s="1491"/>
      <c r="B1003" s="1491"/>
      <c r="C1003" s="1491"/>
      <c r="D1003" s="1491"/>
      <c r="E1003" s="1491"/>
      <c r="F1003" s="1491"/>
      <c r="G1003" s="1491"/>
      <c r="H1003" s="1491"/>
      <c r="I1003" s="1491"/>
      <c r="J1003" s="1491"/>
      <c r="K1003" s="1491"/>
      <c r="L1003" s="1491"/>
      <c r="M1003" s="1491"/>
      <c r="N1003" s="1491"/>
      <c r="O1003" s="1491"/>
      <c r="P1003" s="1491"/>
      <c r="Q1003" s="1491"/>
      <c r="R1003" s="1491"/>
      <c r="S1003" s="1491"/>
      <c r="T1003" s="1491"/>
      <c r="U1003" s="1491"/>
      <c r="V1003" s="1491"/>
    </row>
    <row r="1004" spans="1:22" ht="15.75" customHeight="1">
      <c r="A1004" s="1491"/>
      <c r="B1004" s="1491"/>
      <c r="C1004" s="1491"/>
      <c r="D1004" s="1491"/>
      <c r="E1004" s="1491"/>
      <c r="F1004" s="1491"/>
      <c r="G1004" s="1491"/>
      <c r="H1004" s="1491"/>
      <c r="I1004" s="1491"/>
      <c r="J1004" s="1491"/>
      <c r="K1004" s="1491"/>
      <c r="L1004" s="1491"/>
      <c r="M1004" s="1491"/>
      <c r="N1004" s="1491"/>
      <c r="O1004" s="1491"/>
      <c r="P1004" s="1491"/>
      <c r="Q1004" s="1491"/>
      <c r="R1004" s="1491"/>
      <c r="S1004" s="1491"/>
      <c r="T1004" s="1491"/>
      <c r="U1004" s="1491"/>
      <c r="V1004" s="1491"/>
    </row>
    <row r="1005" spans="1:22" ht="15.75" customHeight="1">
      <c r="A1005" s="1491"/>
      <c r="B1005" s="1491"/>
      <c r="C1005" s="1491"/>
      <c r="D1005" s="1491"/>
      <c r="E1005" s="1491"/>
      <c r="F1005" s="1491"/>
      <c r="G1005" s="1491"/>
      <c r="H1005" s="1491"/>
      <c r="I1005" s="1491"/>
      <c r="J1005" s="1491"/>
      <c r="K1005" s="1491"/>
      <c r="L1005" s="1491"/>
      <c r="M1005" s="1491"/>
      <c r="N1005" s="1491"/>
      <c r="O1005" s="1491"/>
      <c r="P1005" s="1491"/>
      <c r="Q1005" s="1491"/>
      <c r="R1005" s="1491"/>
      <c r="S1005" s="1491"/>
      <c r="T1005" s="1491"/>
      <c r="U1005" s="1491"/>
      <c r="V1005" s="1491"/>
    </row>
    <row r="1006" spans="1:22" ht="15.75" customHeight="1">
      <c r="A1006" s="1491"/>
      <c r="K1006" s="1491"/>
      <c r="L1006" s="1491"/>
      <c r="M1006" s="1491"/>
      <c r="N1006" s="1491"/>
      <c r="O1006" s="1491"/>
      <c r="P1006" s="1491"/>
      <c r="Q1006" s="1491"/>
      <c r="R1006" s="1491"/>
      <c r="S1006" s="1491"/>
      <c r="T1006" s="1491"/>
      <c r="U1006" s="1491"/>
      <c r="V1006" s="1491"/>
    </row>
  </sheetData>
  <mergeCells count="10">
    <mergeCell ref="B55:J5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7"/>
  <sheetViews>
    <sheetView showGridLines="0" workbookViewId="0">
      <selection activeCell="M38" sqref="M38"/>
    </sheetView>
  </sheetViews>
  <sheetFormatPr defaultColWidth="14.42578125" defaultRowHeight="15" customHeight="1"/>
  <cols>
    <col min="1" max="1" width="4.5703125" style="1488" customWidth="1"/>
    <col min="2" max="2" width="5.140625" style="1488" customWidth="1"/>
    <col min="3" max="3" width="44.7109375" style="1488" customWidth="1"/>
    <col min="4" max="4" width="14.85546875" style="1488" customWidth="1"/>
    <col min="5" max="5" width="16.28515625" style="1488" customWidth="1"/>
    <col min="6" max="6" width="15.28515625" style="1488" customWidth="1"/>
    <col min="7" max="7" width="16" style="1488" customWidth="1"/>
    <col min="8" max="8" width="17" style="1488" customWidth="1"/>
    <col min="9" max="9" width="13" style="1488" customWidth="1"/>
    <col min="10" max="10" width="12" style="1488" customWidth="1"/>
    <col min="11" max="11" width="9.140625" style="1488" customWidth="1"/>
    <col min="12" max="12" width="8.5703125" style="1488" customWidth="1"/>
    <col min="13" max="13" width="8.140625" style="1488" bestFit="1" customWidth="1"/>
    <col min="14" max="16" width="8.5703125" style="1488" customWidth="1"/>
    <col min="17" max="18" width="10.5703125" style="1488" bestFit="1" customWidth="1"/>
    <col min="19" max="23" width="8.5703125" style="1488" customWidth="1"/>
    <col min="24" max="16384" width="14.42578125" style="1488"/>
  </cols>
  <sheetData>
    <row r="1" spans="1:23" ht="15.75" customHeight="1">
      <c r="A1" s="1493"/>
      <c r="B1" s="2862" t="s">
        <v>1510</v>
      </c>
      <c r="C1" s="2863"/>
      <c r="D1" s="2863"/>
      <c r="E1" s="2863"/>
      <c r="F1" s="2863"/>
      <c r="G1" s="2863"/>
      <c r="H1" s="2863"/>
      <c r="I1" s="2863"/>
      <c r="J1" s="2863"/>
      <c r="K1" s="1493"/>
      <c r="L1" s="1493"/>
      <c r="M1" s="1493"/>
      <c r="N1" s="1493"/>
      <c r="O1" s="1493"/>
      <c r="P1" s="1493"/>
      <c r="Q1" s="1493"/>
      <c r="R1" s="1493"/>
      <c r="S1" s="1493"/>
      <c r="T1" s="1493"/>
      <c r="U1" s="1493"/>
      <c r="V1" s="1493"/>
      <c r="W1" s="1493"/>
    </row>
    <row r="2" spans="1:23" ht="15" customHeight="1">
      <c r="A2" s="1493"/>
      <c r="B2" s="2878" t="s">
        <v>20</v>
      </c>
      <c r="C2" s="2863"/>
      <c r="D2" s="2863"/>
      <c r="E2" s="2863"/>
      <c r="F2" s="2863"/>
      <c r="G2" s="2863"/>
      <c r="H2" s="2863"/>
      <c r="I2" s="2863"/>
      <c r="J2" s="2863"/>
      <c r="K2" s="1493"/>
      <c r="L2" s="1493"/>
      <c r="M2" s="1493"/>
      <c r="N2" s="1493"/>
      <c r="O2" s="1493"/>
      <c r="P2" s="1493"/>
      <c r="Q2" s="1493"/>
      <c r="R2" s="1493"/>
      <c r="S2" s="1493"/>
      <c r="T2" s="1493"/>
      <c r="U2" s="1493"/>
      <c r="V2" s="1493"/>
      <c r="W2" s="1493"/>
    </row>
    <row r="3" spans="1:23" ht="15" customHeight="1">
      <c r="A3" s="1493"/>
      <c r="B3" s="2878"/>
      <c r="C3" s="2863"/>
      <c r="D3" s="2863"/>
      <c r="E3" s="2863"/>
      <c r="F3" s="2863"/>
      <c r="G3" s="2863"/>
      <c r="H3" s="2863"/>
      <c r="I3" s="2863"/>
      <c r="J3" s="2863"/>
      <c r="K3" s="1493"/>
      <c r="L3" s="1493"/>
      <c r="M3" s="1493"/>
      <c r="N3" s="1493"/>
      <c r="O3" s="1493"/>
      <c r="P3" s="1493"/>
      <c r="Q3" s="1493"/>
      <c r="R3" s="1493"/>
      <c r="S3" s="1493"/>
      <c r="T3" s="1493"/>
      <c r="U3" s="1493"/>
      <c r="V3" s="1493"/>
      <c r="W3" s="1493"/>
    </row>
    <row r="4" spans="1:23" ht="15" customHeight="1" thickBot="1">
      <c r="A4" s="1493"/>
      <c r="B4" s="2887" t="s">
        <v>140</v>
      </c>
      <c r="C4" s="2863"/>
      <c r="D4" s="2863"/>
      <c r="E4" s="2863"/>
      <c r="F4" s="2863"/>
      <c r="G4" s="2863"/>
      <c r="H4" s="2863"/>
      <c r="I4" s="2863"/>
      <c r="J4" s="2863"/>
      <c r="K4" s="1493"/>
      <c r="L4" s="1493"/>
      <c r="M4" s="1493"/>
      <c r="N4" s="1493"/>
      <c r="O4" s="1493"/>
      <c r="P4" s="1493"/>
      <c r="Q4" s="1493"/>
      <c r="R4" s="1493"/>
      <c r="S4" s="1493"/>
      <c r="T4" s="1493"/>
      <c r="U4" s="1493"/>
      <c r="V4" s="1493"/>
      <c r="W4" s="1493"/>
    </row>
    <row r="5" spans="1:23" ht="21.75" customHeight="1" thickTop="1">
      <c r="A5" s="1493"/>
      <c r="B5" s="2879" t="s">
        <v>141</v>
      </c>
      <c r="C5" s="2880" t="s">
        <v>66</v>
      </c>
      <c r="D5" s="2882" t="s">
        <v>1306</v>
      </c>
      <c r="E5" s="2871"/>
      <c r="F5" s="2874" t="s">
        <v>1305</v>
      </c>
      <c r="G5" s="2871"/>
      <c r="H5" s="1583" t="s">
        <v>266</v>
      </c>
      <c r="I5" s="2875" t="s">
        <v>1304</v>
      </c>
      <c r="J5" s="2873"/>
      <c r="K5" s="1493"/>
      <c r="L5" s="1493"/>
      <c r="M5" s="1493"/>
      <c r="N5" s="1493"/>
      <c r="O5" s="1493"/>
      <c r="P5" s="1493"/>
      <c r="Q5" s="1493"/>
      <c r="R5" s="1493"/>
      <c r="S5" s="1493"/>
      <c r="T5" s="1493"/>
      <c r="U5" s="1493"/>
      <c r="V5" s="1493"/>
      <c r="W5" s="1493"/>
    </row>
    <row r="6" spans="1:23" ht="21.75" customHeight="1">
      <c r="A6" s="1493"/>
      <c r="B6" s="2867"/>
      <c r="C6" s="2881"/>
      <c r="D6" s="1542" t="s">
        <v>1303</v>
      </c>
      <c r="E6" s="1541" t="s">
        <v>520</v>
      </c>
      <c r="F6" s="1542" t="s">
        <v>67</v>
      </c>
      <c r="G6" s="1541" t="s">
        <v>520</v>
      </c>
      <c r="H6" s="1541" t="s">
        <v>520</v>
      </c>
      <c r="I6" s="1675" t="s">
        <v>73</v>
      </c>
      <c r="J6" s="1674" t="s">
        <v>263</v>
      </c>
      <c r="K6" s="1493"/>
      <c r="L6" s="1493"/>
      <c r="M6" s="1493"/>
      <c r="N6" s="1493"/>
      <c r="O6" s="1493"/>
      <c r="P6" s="1493"/>
      <c r="Q6" s="1493"/>
      <c r="R6" s="1493"/>
      <c r="S6" s="1493"/>
      <c r="T6" s="1493"/>
      <c r="U6" s="1493"/>
      <c r="V6" s="1493"/>
      <c r="W6" s="1493"/>
    </row>
    <row r="7" spans="1:23" ht="16.5" customHeight="1">
      <c r="A7" s="1493"/>
      <c r="B7" s="1649"/>
      <c r="C7" s="1566" t="s">
        <v>1374</v>
      </c>
      <c r="D7" s="1610">
        <v>217921.42459841998</v>
      </c>
      <c r="E7" s="1680">
        <v>52645.36207000001</v>
      </c>
      <c r="F7" s="1680">
        <v>271493.39665025991</v>
      </c>
      <c r="G7" s="1680">
        <v>43036.814799</v>
      </c>
      <c r="H7" s="1680">
        <v>102627.91863730003</v>
      </c>
      <c r="I7" s="1579">
        <v>-18.25146013474841</v>
      </c>
      <c r="J7" s="1578">
        <v>138.46541412652286</v>
      </c>
      <c r="K7" s="1498"/>
      <c r="L7" s="1493"/>
      <c r="M7" s="1493"/>
      <c r="N7" s="1493"/>
      <c r="O7" s="1493"/>
      <c r="P7" s="1493"/>
      <c r="Q7" s="1498"/>
      <c r="R7" s="1498"/>
      <c r="S7" s="1493"/>
      <c r="T7" s="1493"/>
      <c r="U7" s="1493"/>
      <c r="V7" s="1493"/>
      <c r="W7" s="1493"/>
    </row>
    <row r="8" spans="1:23" ht="16.5" customHeight="1">
      <c r="A8" s="1493"/>
      <c r="B8" s="1601">
        <v>1</v>
      </c>
      <c r="C8" s="1650" t="s">
        <v>1509</v>
      </c>
      <c r="D8" s="1571">
        <v>21369.01675241</v>
      </c>
      <c r="E8" s="1571">
        <v>6405.1425154999997</v>
      </c>
      <c r="F8" s="1571">
        <v>3759.2420062199999</v>
      </c>
      <c r="G8" s="1571">
        <v>566.40783339999996</v>
      </c>
      <c r="H8" s="1571">
        <v>682.60929399999998</v>
      </c>
      <c r="I8" s="1570">
        <v>-91.156983126771465</v>
      </c>
      <c r="J8" s="1569">
        <v>20.515510864754937</v>
      </c>
      <c r="K8" s="1498"/>
      <c r="L8" s="1493"/>
      <c r="M8" s="1498"/>
      <c r="N8" s="1493"/>
      <c r="O8" s="1493"/>
      <c r="P8" s="1493"/>
      <c r="Q8" s="1498"/>
      <c r="R8" s="1498"/>
      <c r="S8" s="1493"/>
      <c r="T8" s="1493"/>
      <c r="U8" s="1493"/>
      <c r="V8" s="1493"/>
      <c r="W8" s="1493"/>
    </row>
    <row r="9" spans="1:23" ht="16.5" customHeight="1">
      <c r="A9" s="1493"/>
      <c r="B9" s="1601">
        <v>2</v>
      </c>
      <c r="C9" s="1650" t="s">
        <v>1482</v>
      </c>
      <c r="D9" s="1571">
        <v>35.589670060000003</v>
      </c>
      <c r="E9" s="1571">
        <v>6.0697039999999998</v>
      </c>
      <c r="F9" s="1571">
        <v>28.009766589999998</v>
      </c>
      <c r="G9" s="1571">
        <v>2.5543401000000001</v>
      </c>
      <c r="H9" s="1571">
        <v>8.3305524000000002</v>
      </c>
      <c r="I9" s="1570">
        <v>-57.916562323302742</v>
      </c>
      <c r="J9" s="1569">
        <v>226.1332506192108</v>
      </c>
      <c r="K9" s="1498"/>
      <c r="L9" s="1493"/>
      <c r="M9" s="1498"/>
      <c r="N9" s="1493"/>
      <c r="O9" s="1493"/>
      <c r="P9" s="1493"/>
      <c r="Q9" s="1498"/>
      <c r="R9" s="1498"/>
      <c r="S9" s="1493"/>
      <c r="T9" s="1493"/>
      <c r="U9" s="1493"/>
      <c r="V9" s="1493"/>
      <c r="W9" s="1493"/>
    </row>
    <row r="10" spans="1:23" ht="16.5" customHeight="1">
      <c r="A10" s="1493"/>
      <c r="B10" s="1601">
        <v>3</v>
      </c>
      <c r="C10" s="1650" t="s">
        <v>1508</v>
      </c>
      <c r="D10" s="1571">
        <v>2828.7165035399998</v>
      </c>
      <c r="E10" s="1571">
        <v>289.60915689999996</v>
      </c>
      <c r="F10" s="1571">
        <v>1001.6073758799999</v>
      </c>
      <c r="G10" s="1571">
        <v>171.0265483</v>
      </c>
      <c r="H10" s="1571">
        <v>1472.9851686</v>
      </c>
      <c r="I10" s="1570">
        <v>-40.94573868772585</v>
      </c>
      <c r="J10" s="1569" t="s">
        <v>74</v>
      </c>
      <c r="K10" s="1498"/>
      <c r="L10" s="1493"/>
      <c r="M10" s="1498"/>
      <c r="N10" s="1493"/>
      <c r="O10" s="1493"/>
      <c r="P10" s="1493"/>
      <c r="Q10" s="1498"/>
      <c r="R10" s="1498"/>
      <c r="S10" s="1493"/>
      <c r="T10" s="1493"/>
      <c r="U10" s="1493"/>
      <c r="V10" s="1493"/>
      <c r="W10" s="1493"/>
    </row>
    <row r="11" spans="1:23" ht="16.5" customHeight="1">
      <c r="A11" s="1493"/>
      <c r="B11" s="1601">
        <v>4</v>
      </c>
      <c r="C11" s="1650" t="s">
        <v>1481</v>
      </c>
      <c r="D11" s="1571">
        <v>778.37777509</v>
      </c>
      <c r="E11" s="1571">
        <v>443.52177999999998</v>
      </c>
      <c r="F11" s="1571">
        <v>550.99952484000005</v>
      </c>
      <c r="G11" s="1571">
        <v>32.705370000000002</v>
      </c>
      <c r="H11" s="1571">
        <v>159.99180190000001</v>
      </c>
      <c r="I11" s="1570">
        <v>-92.625983328259551</v>
      </c>
      <c r="J11" s="1569">
        <v>389.19123036981392</v>
      </c>
      <c r="K11" s="1498"/>
      <c r="L11" s="1493"/>
      <c r="M11" s="1498"/>
      <c r="N11" s="1493"/>
      <c r="O11" s="1493"/>
      <c r="P11" s="1493"/>
      <c r="Q11" s="1498"/>
      <c r="R11" s="1498"/>
      <c r="S11" s="1493"/>
      <c r="T11" s="1493"/>
      <c r="U11" s="1493"/>
      <c r="V11" s="1493"/>
      <c r="W11" s="1493"/>
    </row>
    <row r="12" spans="1:23" ht="16.5" customHeight="1">
      <c r="A12" s="1493"/>
      <c r="B12" s="1601">
        <v>5</v>
      </c>
      <c r="C12" s="1652" t="s">
        <v>1507</v>
      </c>
      <c r="D12" s="1571">
        <v>1864.8561307100001</v>
      </c>
      <c r="E12" s="1571">
        <v>512.31707949999998</v>
      </c>
      <c r="F12" s="1571">
        <v>2063.5897555900001</v>
      </c>
      <c r="G12" s="1571">
        <v>453.3090727</v>
      </c>
      <c r="H12" s="1571">
        <v>540.52506460000006</v>
      </c>
      <c r="I12" s="1570">
        <v>-11.517868359491224</v>
      </c>
      <c r="J12" s="1569">
        <v>19.239851384514338</v>
      </c>
      <c r="K12" s="1498"/>
      <c r="L12" s="1493"/>
      <c r="M12" s="1498"/>
      <c r="N12" s="1493"/>
      <c r="O12" s="1493"/>
      <c r="P12" s="1493"/>
      <c r="Q12" s="1498"/>
      <c r="R12" s="1498"/>
      <c r="S12" s="1493"/>
      <c r="T12" s="1493"/>
      <c r="U12" s="1493"/>
      <c r="V12" s="1493"/>
      <c r="W12" s="1493"/>
    </row>
    <row r="13" spans="1:23" ht="16.5" customHeight="1">
      <c r="A13" s="1493"/>
      <c r="B13" s="1601">
        <v>6</v>
      </c>
      <c r="C13" s="1652" t="s">
        <v>1444</v>
      </c>
      <c r="D13" s="1571">
        <v>8715.5231013199991</v>
      </c>
      <c r="E13" s="1571">
        <v>2503.4090661999999</v>
      </c>
      <c r="F13" s="1571">
        <v>12706.594572329999</v>
      </c>
      <c r="G13" s="1571">
        <v>2597.4332900999998</v>
      </c>
      <c r="H13" s="1571">
        <v>1006.4016439</v>
      </c>
      <c r="I13" s="1570">
        <v>3.7558473830536343</v>
      </c>
      <c r="J13" s="1569">
        <v>-61.25399455932692</v>
      </c>
      <c r="K13" s="1679"/>
      <c r="L13" s="1493"/>
      <c r="M13" s="1498"/>
      <c r="N13" s="1493"/>
      <c r="O13" s="1493"/>
      <c r="P13" s="1493"/>
      <c r="Q13" s="1498"/>
      <c r="R13" s="1498"/>
      <c r="S13" s="1493"/>
      <c r="T13" s="1493"/>
      <c r="U13" s="1493"/>
      <c r="V13" s="1493"/>
      <c r="W13" s="1493"/>
    </row>
    <row r="14" spans="1:23" ht="16.5" customHeight="1">
      <c r="A14" s="1493"/>
      <c r="B14" s="1601">
        <v>7</v>
      </c>
      <c r="C14" s="1652" t="s">
        <v>1506</v>
      </c>
      <c r="D14" s="1571">
        <v>52.097173399999996</v>
      </c>
      <c r="E14" s="1571">
        <v>16.836420799999999</v>
      </c>
      <c r="F14" s="1571">
        <v>61.51560688</v>
      </c>
      <c r="G14" s="1571">
        <v>23.557533299999999</v>
      </c>
      <c r="H14" s="1571">
        <v>17.0311275</v>
      </c>
      <c r="I14" s="1570">
        <v>39.920079094245509</v>
      </c>
      <c r="J14" s="1569">
        <v>-27.704113656076203</v>
      </c>
      <c r="K14" s="1498"/>
      <c r="L14" s="1493"/>
      <c r="M14" s="1498"/>
      <c r="N14" s="1493"/>
      <c r="O14" s="1493"/>
      <c r="P14" s="1493"/>
      <c r="Q14" s="1498"/>
      <c r="R14" s="1498"/>
      <c r="S14" s="1493"/>
      <c r="T14" s="1493"/>
      <c r="U14" s="1493"/>
      <c r="V14" s="1493"/>
      <c r="W14" s="1493"/>
    </row>
    <row r="15" spans="1:23" ht="16.5" customHeight="1">
      <c r="A15" s="1493"/>
      <c r="B15" s="1601">
        <v>8</v>
      </c>
      <c r="C15" s="1652" t="s">
        <v>1505</v>
      </c>
      <c r="D15" s="1571">
        <v>140.06962539</v>
      </c>
      <c r="E15" s="1571">
        <v>22.944954899999999</v>
      </c>
      <c r="F15" s="1571">
        <v>289.85090537999997</v>
      </c>
      <c r="G15" s="1571">
        <v>85.233912500000002</v>
      </c>
      <c r="H15" s="1571">
        <v>7.8909107999999994</v>
      </c>
      <c r="I15" s="1570">
        <v>271.47125750070666</v>
      </c>
      <c r="J15" s="1569">
        <v>-90.74205258382338</v>
      </c>
      <c r="K15" s="1498"/>
      <c r="L15" s="1493"/>
      <c r="M15" s="1498"/>
      <c r="N15" s="1493"/>
      <c r="O15" s="1493"/>
      <c r="P15" s="1493"/>
      <c r="Q15" s="1498"/>
      <c r="R15" s="1498"/>
      <c r="S15" s="1493"/>
      <c r="T15" s="1493"/>
      <c r="U15" s="1493"/>
      <c r="V15" s="1493"/>
      <c r="W15" s="1493"/>
    </row>
    <row r="16" spans="1:23" ht="16.5" customHeight="1">
      <c r="A16" s="1493"/>
      <c r="B16" s="1601">
        <v>9</v>
      </c>
      <c r="C16" s="1652" t="s">
        <v>1442</v>
      </c>
      <c r="D16" s="1571">
        <v>13871.719755329999</v>
      </c>
      <c r="E16" s="1571">
        <v>2444.5757553000003</v>
      </c>
      <c r="F16" s="1571">
        <v>21383.927521080001</v>
      </c>
      <c r="G16" s="1571">
        <v>3211.9969363</v>
      </c>
      <c r="H16" s="1571">
        <v>3123.4436596</v>
      </c>
      <c r="I16" s="1570">
        <v>31.392816497348484</v>
      </c>
      <c r="J16" s="1569">
        <v>-2.7569539590534986</v>
      </c>
      <c r="K16" s="1679"/>
      <c r="L16" s="1493"/>
      <c r="M16" s="1498"/>
      <c r="N16" s="1493"/>
      <c r="O16" s="1493"/>
      <c r="P16" s="1493"/>
      <c r="Q16" s="1498"/>
      <c r="R16" s="1498"/>
      <c r="S16" s="1493"/>
      <c r="T16" s="1493"/>
      <c r="U16" s="1493"/>
      <c r="V16" s="1493"/>
      <c r="W16" s="1493"/>
    </row>
    <row r="17" spans="1:23" ht="16.5" customHeight="1">
      <c r="A17" s="1493"/>
      <c r="B17" s="1601">
        <v>10</v>
      </c>
      <c r="C17" s="1652" t="s">
        <v>1504</v>
      </c>
      <c r="D17" s="1571">
        <v>22.804185649999997</v>
      </c>
      <c r="E17" s="1571">
        <v>5.0597814999999997</v>
      </c>
      <c r="F17" s="1571">
        <v>6.6139217099999996</v>
      </c>
      <c r="G17" s="1571">
        <v>6.4981296999999998</v>
      </c>
      <c r="H17" s="1571">
        <v>0</v>
      </c>
      <c r="I17" s="1570">
        <v>28.427081287996337</v>
      </c>
      <c r="J17" s="1569" t="s">
        <v>74</v>
      </c>
      <c r="K17" s="1498"/>
      <c r="L17" s="1493"/>
      <c r="M17" s="1498"/>
      <c r="N17" s="1493"/>
      <c r="O17" s="1493"/>
      <c r="P17" s="1493"/>
      <c r="Q17" s="1498"/>
      <c r="R17" s="1498"/>
      <c r="S17" s="1493"/>
      <c r="T17" s="1493"/>
      <c r="U17" s="1493"/>
      <c r="V17" s="1493"/>
      <c r="W17" s="1493"/>
    </row>
    <row r="18" spans="1:23" ht="16.5" customHeight="1">
      <c r="A18" s="1493"/>
      <c r="B18" s="1601">
        <v>11</v>
      </c>
      <c r="C18" s="1652" t="s">
        <v>1398</v>
      </c>
      <c r="D18" s="1571">
        <v>4221.8538192199994</v>
      </c>
      <c r="E18" s="1571">
        <v>376.03902880000004</v>
      </c>
      <c r="F18" s="1571">
        <v>4121.0513082199996</v>
      </c>
      <c r="G18" s="1571">
        <v>1267.387432</v>
      </c>
      <c r="H18" s="1571">
        <v>838.09024810000005</v>
      </c>
      <c r="I18" s="1570">
        <v>237.03614118046033</v>
      </c>
      <c r="J18" s="1569">
        <v>-33.872608569468596</v>
      </c>
      <c r="K18" s="1498"/>
      <c r="L18" s="1493"/>
      <c r="M18" s="1498"/>
      <c r="N18" s="1493"/>
      <c r="O18" s="1493"/>
      <c r="P18" s="1493"/>
      <c r="Q18" s="1498"/>
      <c r="R18" s="1498"/>
      <c r="S18" s="1493"/>
      <c r="T18" s="1493"/>
      <c r="U18" s="1493"/>
      <c r="V18" s="1493"/>
      <c r="W18" s="1493"/>
    </row>
    <row r="19" spans="1:23" ht="16.5" customHeight="1">
      <c r="A19" s="1493"/>
      <c r="B19" s="1601">
        <v>12</v>
      </c>
      <c r="C19" s="1652" t="s">
        <v>1503</v>
      </c>
      <c r="D19" s="1571">
        <v>4513.7637173800003</v>
      </c>
      <c r="E19" s="1571">
        <v>1626.9184919000002</v>
      </c>
      <c r="F19" s="1571">
        <v>5169.22300163</v>
      </c>
      <c r="G19" s="1571">
        <v>639.07129570000006</v>
      </c>
      <c r="H19" s="1571">
        <v>1807.1707108000001</v>
      </c>
      <c r="I19" s="1570">
        <v>-60.718911311060253</v>
      </c>
      <c r="J19" s="1569">
        <v>182.78076686585248</v>
      </c>
      <c r="K19" s="1498"/>
      <c r="L19" s="1493"/>
      <c r="M19" s="1498"/>
      <c r="N19" s="1493"/>
      <c r="O19" s="1493"/>
      <c r="P19" s="1493"/>
      <c r="Q19" s="1498"/>
      <c r="R19" s="1498"/>
      <c r="S19" s="1493"/>
      <c r="T19" s="1493"/>
      <c r="U19" s="1493"/>
      <c r="V19" s="1493"/>
      <c r="W19" s="1493"/>
    </row>
    <row r="20" spans="1:23" ht="16.5" customHeight="1">
      <c r="A20" s="1493"/>
      <c r="B20" s="1601">
        <v>13</v>
      </c>
      <c r="C20" s="1652" t="s">
        <v>1439</v>
      </c>
      <c r="D20" s="1571">
        <v>1437.0753038099999</v>
      </c>
      <c r="E20" s="1571">
        <v>432.59450960000004</v>
      </c>
      <c r="F20" s="1571">
        <v>1574.6027286400001</v>
      </c>
      <c r="G20" s="1571">
        <v>282.60956830000003</v>
      </c>
      <c r="H20" s="1571">
        <v>457.95401939999999</v>
      </c>
      <c r="I20" s="1570">
        <v>-34.671022856643297</v>
      </c>
      <c r="J20" s="1569">
        <v>62.044768036256158</v>
      </c>
      <c r="K20" s="1498"/>
      <c r="L20" s="1493"/>
      <c r="M20" s="1498"/>
      <c r="N20" s="1493"/>
      <c r="O20" s="1493"/>
      <c r="P20" s="1493"/>
      <c r="Q20" s="1498"/>
      <c r="R20" s="1498"/>
      <c r="S20" s="1493"/>
      <c r="T20" s="1493"/>
      <c r="U20" s="1493"/>
      <c r="V20" s="1493"/>
      <c r="W20" s="1493"/>
    </row>
    <row r="21" spans="1:23" ht="16.5" customHeight="1">
      <c r="A21" s="1493"/>
      <c r="B21" s="1601">
        <v>14</v>
      </c>
      <c r="C21" s="1652" t="s">
        <v>1407</v>
      </c>
      <c r="D21" s="1571">
        <v>17991.18444601</v>
      </c>
      <c r="E21" s="1571">
        <v>5269.4107613999995</v>
      </c>
      <c r="F21" s="1571">
        <v>7234.8795669199999</v>
      </c>
      <c r="G21" s="1571">
        <v>1323.4540305</v>
      </c>
      <c r="H21" s="1571">
        <v>13045.3858614</v>
      </c>
      <c r="I21" s="1570">
        <v>-74.884212098348939</v>
      </c>
      <c r="J21" s="1569" t="s">
        <v>74</v>
      </c>
      <c r="K21" s="1498"/>
      <c r="L21" s="1493"/>
      <c r="M21" s="1498"/>
      <c r="N21" s="1493"/>
      <c r="O21" s="1493"/>
      <c r="P21" s="1493"/>
      <c r="Q21" s="1498"/>
      <c r="R21" s="1498"/>
      <c r="S21" s="1493"/>
      <c r="T21" s="1493"/>
      <c r="U21" s="1493"/>
      <c r="V21" s="1493"/>
      <c r="W21" s="1493"/>
    </row>
    <row r="22" spans="1:23" ht="16.5" customHeight="1">
      <c r="A22" s="1493"/>
      <c r="B22" s="1601">
        <v>15</v>
      </c>
      <c r="C22" s="1652" t="s">
        <v>1409</v>
      </c>
      <c r="D22" s="1571">
        <v>18741.126718299998</v>
      </c>
      <c r="E22" s="1571">
        <v>3999.8034853000004</v>
      </c>
      <c r="F22" s="1571">
        <v>53364.330623580005</v>
      </c>
      <c r="G22" s="1571">
        <v>8139.5260418999997</v>
      </c>
      <c r="H22" s="1571">
        <v>20616.3392551</v>
      </c>
      <c r="I22" s="1570">
        <v>103.49814864190772</v>
      </c>
      <c r="J22" s="1569">
        <v>153.28672884603921</v>
      </c>
      <c r="K22" s="1498"/>
      <c r="L22" s="1493"/>
      <c r="M22" s="1498"/>
      <c r="N22" s="1493"/>
      <c r="O22" s="1493"/>
      <c r="P22" s="1493"/>
      <c r="Q22" s="1498"/>
      <c r="R22" s="1498"/>
      <c r="S22" s="1493"/>
      <c r="T22" s="1493"/>
      <c r="U22" s="1493"/>
      <c r="V22" s="1493"/>
      <c r="W22" s="1493"/>
    </row>
    <row r="23" spans="1:23" ht="16.5" customHeight="1">
      <c r="A23" s="1493"/>
      <c r="B23" s="1601">
        <v>16</v>
      </c>
      <c r="C23" s="1652" t="s">
        <v>1502</v>
      </c>
      <c r="D23" s="1571">
        <v>17.649750699999998</v>
      </c>
      <c r="E23" s="1571">
        <v>6.7318075000000004</v>
      </c>
      <c r="F23" s="1571">
        <v>8.5976251599999998</v>
      </c>
      <c r="G23" s="1571">
        <v>2.7428029999999999</v>
      </c>
      <c r="H23" s="1571">
        <v>0.60716800000000004</v>
      </c>
      <c r="I23" s="1570">
        <v>-59.2560690423783</v>
      </c>
      <c r="J23" s="1569">
        <v>-77.863229696044527</v>
      </c>
      <c r="K23" s="1498"/>
      <c r="L23" s="1493"/>
      <c r="M23" s="1498"/>
      <c r="N23" s="1493"/>
      <c r="O23" s="1493"/>
      <c r="P23" s="1493"/>
      <c r="Q23" s="1498"/>
      <c r="R23" s="1498"/>
      <c r="S23" s="1493"/>
      <c r="T23" s="1493"/>
      <c r="U23" s="1493"/>
      <c r="V23" s="1493"/>
      <c r="W23" s="1493"/>
    </row>
    <row r="24" spans="1:23" ht="16.5" customHeight="1">
      <c r="A24" s="1493"/>
      <c r="B24" s="1601">
        <v>17</v>
      </c>
      <c r="C24" s="1652" t="s">
        <v>1437</v>
      </c>
      <c r="D24" s="1571">
        <v>36.730058270000001</v>
      </c>
      <c r="E24" s="1571">
        <v>18.059417100000001</v>
      </c>
      <c r="F24" s="1571">
        <v>30.302870980000002</v>
      </c>
      <c r="G24" s="1571">
        <v>2.9102367</v>
      </c>
      <c r="H24" s="1571">
        <v>4.6625289000000008</v>
      </c>
      <c r="I24" s="1570">
        <v>-83.885212441325137</v>
      </c>
      <c r="J24" s="1569">
        <v>60.21132920219172</v>
      </c>
      <c r="K24" s="1498"/>
      <c r="L24" s="1493"/>
      <c r="M24" s="1498"/>
      <c r="N24" s="1493"/>
      <c r="O24" s="1493"/>
      <c r="P24" s="1493"/>
      <c r="Q24" s="1498"/>
      <c r="R24" s="1498"/>
      <c r="S24" s="1493"/>
      <c r="T24" s="1493"/>
      <c r="U24" s="1493"/>
      <c r="V24" s="1493"/>
      <c r="W24" s="1493"/>
    </row>
    <row r="25" spans="1:23" ht="16.5" customHeight="1">
      <c r="A25" s="1493"/>
      <c r="B25" s="1601">
        <v>18</v>
      </c>
      <c r="C25" s="1652" t="s">
        <v>1397</v>
      </c>
      <c r="D25" s="1571">
        <v>10425.24272785</v>
      </c>
      <c r="E25" s="1571">
        <v>1949.3040169000001</v>
      </c>
      <c r="F25" s="1571">
        <v>17012.88046004</v>
      </c>
      <c r="G25" s="1571">
        <v>3859.5484575999999</v>
      </c>
      <c r="H25" s="1571">
        <v>5945.2408782000002</v>
      </c>
      <c r="I25" s="1570">
        <v>97.996229635738558</v>
      </c>
      <c r="J25" s="1569">
        <v>54.039803969632125</v>
      </c>
      <c r="K25" s="1498"/>
      <c r="L25" s="1493"/>
      <c r="M25" s="1498"/>
      <c r="N25" s="1493"/>
      <c r="O25" s="1493"/>
      <c r="P25" s="1493"/>
      <c r="Q25" s="1498"/>
      <c r="R25" s="1498"/>
      <c r="S25" s="1493"/>
      <c r="T25" s="1493"/>
      <c r="U25" s="1493"/>
      <c r="V25" s="1493"/>
      <c r="W25" s="1493"/>
    </row>
    <row r="26" spans="1:23" ht="16.5" customHeight="1">
      <c r="A26" s="1493"/>
      <c r="B26" s="1601">
        <v>19</v>
      </c>
      <c r="C26" s="1652" t="s">
        <v>1478</v>
      </c>
      <c r="D26" s="1571">
        <v>1566.61500897</v>
      </c>
      <c r="E26" s="1571">
        <v>428.58912289999995</v>
      </c>
      <c r="F26" s="1571">
        <v>2482.7357294099997</v>
      </c>
      <c r="G26" s="1571">
        <v>835.59590479999997</v>
      </c>
      <c r="H26" s="1571">
        <v>519.78134030000001</v>
      </c>
      <c r="I26" s="1570">
        <v>94.964328339934184</v>
      </c>
      <c r="J26" s="1569">
        <v>-37.795130718788073</v>
      </c>
      <c r="K26" s="1498"/>
      <c r="L26" s="1493"/>
      <c r="M26" s="1498"/>
      <c r="N26" s="1493"/>
      <c r="O26" s="1493"/>
      <c r="P26" s="1493"/>
      <c r="Q26" s="1498"/>
      <c r="R26" s="1498"/>
      <c r="S26" s="1493"/>
      <c r="T26" s="1493"/>
      <c r="U26" s="1493"/>
      <c r="V26" s="1493"/>
      <c r="W26" s="1493"/>
    </row>
    <row r="27" spans="1:23" ht="16.5" customHeight="1">
      <c r="A27" s="1493"/>
      <c r="B27" s="1601">
        <v>20</v>
      </c>
      <c r="C27" s="1652" t="s">
        <v>1501</v>
      </c>
      <c r="D27" s="1571">
        <v>21.224737430000001</v>
      </c>
      <c r="E27" s="1571">
        <v>4.9191303</v>
      </c>
      <c r="F27" s="1571">
        <v>27.379943620000002</v>
      </c>
      <c r="G27" s="1571">
        <v>3.7079927000000001</v>
      </c>
      <c r="H27" s="1571">
        <v>6.0477945999999996</v>
      </c>
      <c r="I27" s="1570">
        <v>-24.620970093026393</v>
      </c>
      <c r="J27" s="1569">
        <v>63.101577842912128</v>
      </c>
      <c r="K27" s="1498"/>
      <c r="L27" s="1493"/>
      <c r="M27" s="1498"/>
      <c r="N27" s="1493"/>
      <c r="O27" s="1493"/>
      <c r="P27" s="1493"/>
      <c r="Q27" s="1498"/>
      <c r="R27" s="1498"/>
      <c r="S27" s="1493"/>
      <c r="T27" s="1493"/>
      <c r="U27" s="1493"/>
      <c r="V27" s="1493"/>
      <c r="W27" s="1493"/>
    </row>
    <row r="28" spans="1:23" ht="16.5" customHeight="1">
      <c r="A28" s="1493"/>
      <c r="B28" s="1601">
        <v>21</v>
      </c>
      <c r="C28" s="1652" t="s">
        <v>1475</v>
      </c>
      <c r="D28" s="1571">
        <v>597.22057748999998</v>
      </c>
      <c r="E28" s="1571">
        <v>143.5886423</v>
      </c>
      <c r="F28" s="1571">
        <v>793.11309777999998</v>
      </c>
      <c r="G28" s="1571">
        <v>103.88347570000001</v>
      </c>
      <c r="H28" s="1571">
        <v>281.46980100000002</v>
      </c>
      <c r="I28" s="1570">
        <v>-27.652024536205253</v>
      </c>
      <c r="J28" s="1569">
        <v>170.94761616644675</v>
      </c>
      <c r="K28" s="1498"/>
      <c r="L28" s="1493"/>
      <c r="M28" s="1498"/>
      <c r="N28" s="1493"/>
      <c r="O28" s="1493"/>
      <c r="P28" s="1493"/>
      <c r="Q28" s="1498"/>
      <c r="R28" s="1498"/>
      <c r="S28" s="1493"/>
      <c r="T28" s="1493"/>
      <c r="U28" s="1493"/>
      <c r="V28" s="1493"/>
      <c r="W28" s="1493"/>
    </row>
    <row r="29" spans="1:23" ht="16.5" customHeight="1">
      <c r="A29" s="1493"/>
      <c r="B29" s="1601">
        <v>22</v>
      </c>
      <c r="C29" s="1652" t="s">
        <v>1404</v>
      </c>
      <c r="D29" s="1571">
        <v>13637.474946</v>
      </c>
      <c r="E29" s="1571">
        <v>59.694659999999999</v>
      </c>
      <c r="F29" s="1571">
        <v>27485.973892999998</v>
      </c>
      <c r="G29" s="1571">
        <v>748.51552100000004</v>
      </c>
      <c r="H29" s="1571">
        <v>11126.487693999999</v>
      </c>
      <c r="I29" s="1570" t="s">
        <v>74</v>
      </c>
      <c r="J29" s="1569" t="s">
        <v>74</v>
      </c>
      <c r="K29" s="1498"/>
      <c r="L29" s="1493"/>
      <c r="M29" s="1498"/>
      <c r="N29" s="1493"/>
      <c r="O29" s="1493"/>
      <c r="P29" s="1493"/>
      <c r="Q29" s="1498"/>
      <c r="R29" s="1498"/>
      <c r="S29" s="1493"/>
      <c r="T29" s="1493"/>
      <c r="U29" s="1493"/>
      <c r="V29" s="1493"/>
      <c r="W29" s="1493"/>
    </row>
    <row r="30" spans="1:23" ht="16.5" customHeight="1">
      <c r="A30" s="1493"/>
      <c r="B30" s="1601">
        <v>23</v>
      </c>
      <c r="C30" s="1652" t="s">
        <v>1431</v>
      </c>
      <c r="D30" s="1571">
        <v>195.98930437000001</v>
      </c>
      <c r="E30" s="1571">
        <v>55.994111700000005</v>
      </c>
      <c r="F30" s="1571">
        <v>194.14806371</v>
      </c>
      <c r="G30" s="1571">
        <v>68.0316282</v>
      </c>
      <c r="H30" s="1571">
        <v>40.939127499999998</v>
      </c>
      <c r="I30" s="1570">
        <v>21.497825636548118</v>
      </c>
      <c r="J30" s="1569">
        <v>-39.823390115481615</v>
      </c>
      <c r="K30" s="1498"/>
      <c r="L30" s="1493"/>
      <c r="M30" s="1498"/>
      <c r="N30" s="1493"/>
      <c r="O30" s="1493"/>
      <c r="P30" s="1493"/>
      <c r="Q30" s="1498"/>
      <c r="R30" s="1498"/>
      <c r="S30" s="1493"/>
      <c r="T30" s="1493"/>
      <c r="U30" s="1493"/>
      <c r="V30" s="1493"/>
      <c r="W30" s="1493"/>
    </row>
    <row r="31" spans="1:23" ht="16.5" customHeight="1">
      <c r="A31" s="1493"/>
      <c r="B31" s="1601">
        <v>24</v>
      </c>
      <c r="C31" s="1652" t="s">
        <v>1474</v>
      </c>
      <c r="D31" s="1571">
        <v>5639.7526551599994</v>
      </c>
      <c r="E31" s="1571">
        <v>1668.4851610000001</v>
      </c>
      <c r="F31" s="1571">
        <v>10031.20089136</v>
      </c>
      <c r="G31" s="1571">
        <v>1429.7384799000001</v>
      </c>
      <c r="H31" s="1571">
        <v>3227.3735396999996</v>
      </c>
      <c r="I31" s="1570">
        <v>-14.309188159450459</v>
      </c>
      <c r="J31" s="1569">
        <v>125.73173941053409</v>
      </c>
      <c r="K31" s="1498"/>
      <c r="L31" s="1493"/>
      <c r="M31" s="1498"/>
      <c r="N31" s="1493"/>
      <c r="O31" s="1493"/>
      <c r="P31" s="1493"/>
      <c r="Q31" s="1498"/>
      <c r="R31" s="1498"/>
      <c r="S31" s="1493"/>
      <c r="T31" s="1493"/>
      <c r="U31" s="1493"/>
      <c r="V31" s="1493"/>
      <c r="W31" s="1493"/>
    </row>
    <row r="32" spans="1:23" ht="16.5" customHeight="1">
      <c r="A32" s="1493"/>
      <c r="B32" s="1601">
        <v>25</v>
      </c>
      <c r="C32" s="1652" t="s">
        <v>1405</v>
      </c>
      <c r="D32" s="1571">
        <v>3894.7984179499999</v>
      </c>
      <c r="E32" s="1571">
        <v>1349.1424257000001</v>
      </c>
      <c r="F32" s="1571">
        <v>5988.3262185699996</v>
      </c>
      <c r="G32" s="1571">
        <v>910.75294029999998</v>
      </c>
      <c r="H32" s="1571">
        <v>2553.4145818000002</v>
      </c>
      <c r="I32" s="1570">
        <v>-32.493936670366175</v>
      </c>
      <c r="J32" s="1569">
        <v>180.36303467314761</v>
      </c>
      <c r="K32" s="1498"/>
      <c r="L32" s="1493"/>
      <c r="M32" s="1498"/>
      <c r="N32" s="1493"/>
      <c r="O32" s="1493"/>
      <c r="P32" s="1493"/>
      <c r="Q32" s="1498"/>
      <c r="R32" s="1498"/>
      <c r="S32" s="1493"/>
      <c r="T32" s="1493"/>
      <c r="U32" s="1493"/>
      <c r="V32" s="1493"/>
      <c r="W32" s="1493"/>
    </row>
    <row r="33" spans="1:23" ht="16.5" customHeight="1">
      <c r="A33" s="1493"/>
      <c r="B33" s="1601">
        <v>26</v>
      </c>
      <c r="C33" s="1652" t="s">
        <v>1472</v>
      </c>
      <c r="D33" s="1571">
        <v>1087.61879819</v>
      </c>
      <c r="E33" s="1571">
        <v>381.34917489999998</v>
      </c>
      <c r="F33" s="1571">
        <v>961.05861837999998</v>
      </c>
      <c r="G33" s="1571">
        <v>175.92032619999998</v>
      </c>
      <c r="H33" s="1571">
        <v>352.23802280000001</v>
      </c>
      <c r="I33" s="1570">
        <v>-53.868963726975153</v>
      </c>
      <c r="J33" s="1569">
        <v>100.22588089084618</v>
      </c>
      <c r="K33" s="1498"/>
      <c r="L33" s="1493"/>
      <c r="M33" s="1498"/>
      <c r="N33" s="1493"/>
      <c r="O33" s="1493"/>
      <c r="P33" s="1493"/>
      <c r="Q33" s="1498"/>
      <c r="R33" s="1498"/>
      <c r="S33" s="1493"/>
      <c r="T33" s="1493"/>
      <c r="U33" s="1493"/>
      <c r="V33" s="1493"/>
      <c r="W33" s="1493"/>
    </row>
    <row r="34" spans="1:23" ht="16.5" customHeight="1">
      <c r="A34" s="1493"/>
      <c r="B34" s="1601">
        <v>27</v>
      </c>
      <c r="C34" s="1652" t="s">
        <v>1500</v>
      </c>
      <c r="D34" s="1571">
        <v>5894.8374686999996</v>
      </c>
      <c r="E34" s="1571">
        <v>939.88942899999995</v>
      </c>
      <c r="F34" s="1571">
        <v>9996.2369342999991</v>
      </c>
      <c r="G34" s="1571">
        <v>1961.0144044000001</v>
      </c>
      <c r="H34" s="1571">
        <v>4360.3361863</v>
      </c>
      <c r="I34" s="1570">
        <v>108.64309608061356</v>
      </c>
      <c r="J34" s="1569">
        <v>122.35105344032932</v>
      </c>
      <c r="K34" s="1498"/>
      <c r="L34" s="1493"/>
      <c r="M34" s="1498"/>
      <c r="N34" s="1493"/>
      <c r="O34" s="1493"/>
      <c r="P34" s="1493"/>
      <c r="Q34" s="1498"/>
      <c r="R34" s="1498"/>
      <c r="S34" s="1493"/>
      <c r="T34" s="1493"/>
      <c r="U34" s="1493"/>
      <c r="V34" s="1493"/>
      <c r="W34" s="1493"/>
    </row>
    <row r="35" spans="1:23" ht="16.5" customHeight="1">
      <c r="A35" s="1493"/>
      <c r="B35" s="1601">
        <v>28</v>
      </c>
      <c r="C35" s="1652" t="s">
        <v>1410</v>
      </c>
      <c r="D35" s="1571">
        <v>8221.851461350001</v>
      </c>
      <c r="E35" s="1571">
        <v>2443.3467030000002</v>
      </c>
      <c r="F35" s="1571">
        <v>13993.847740839999</v>
      </c>
      <c r="G35" s="1571">
        <v>1808.2700734</v>
      </c>
      <c r="H35" s="1571">
        <v>2098.8111164000002</v>
      </c>
      <c r="I35" s="1570">
        <v>-25.992079995042772</v>
      </c>
      <c r="J35" s="1569">
        <v>16.067347863237625</v>
      </c>
      <c r="K35" s="1498"/>
      <c r="L35" s="1493"/>
      <c r="M35" s="1498"/>
      <c r="N35" s="1493"/>
      <c r="O35" s="1493"/>
      <c r="P35" s="1493"/>
      <c r="Q35" s="1498"/>
      <c r="R35" s="1498"/>
      <c r="S35" s="1493"/>
      <c r="T35" s="1493"/>
      <c r="U35" s="1493"/>
      <c r="V35" s="1493"/>
      <c r="W35" s="1493"/>
    </row>
    <row r="36" spans="1:23" ht="16.5" customHeight="1">
      <c r="A36" s="1493"/>
      <c r="B36" s="1601">
        <v>29</v>
      </c>
      <c r="C36" s="1652" t="s">
        <v>1471</v>
      </c>
      <c r="D36" s="1571">
        <v>688.35046808000004</v>
      </c>
      <c r="E36" s="1571">
        <v>132.57179390000002</v>
      </c>
      <c r="F36" s="1571">
        <v>852.88590416</v>
      </c>
      <c r="G36" s="1571">
        <v>194.13958580000002</v>
      </c>
      <c r="H36" s="1571">
        <v>216.31646319999999</v>
      </c>
      <c r="I36" s="1570">
        <v>46.441094360117873</v>
      </c>
      <c r="J36" s="1569">
        <v>11.42316097390168</v>
      </c>
      <c r="K36" s="1498"/>
      <c r="L36" s="1493"/>
      <c r="M36" s="1498"/>
      <c r="N36" s="1493"/>
      <c r="O36" s="1493"/>
      <c r="P36" s="1493"/>
      <c r="Q36" s="1498"/>
      <c r="R36" s="1498"/>
      <c r="S36" s="1493"/>
      <c r="T36" s="1493"/>
      <c r="U36" s="1493"/>
      <c r="V36" s="1493"/>
      <c r="W36" s="1493"/>
    </row>
    <row r="37" spans="1:23" ht="16.5" customHeight="1">
      <c r="A37" s="1493"/>
      <c r="B37" s="1601">
        <v>30</v>
      </c>
      <c r="C37" s="1652" t="s">
        <v>1499</v>
      </c>
      <c r="D37" s="1571">
        <v>2756.29260157</v>
      </c>
      <c r="E37" s="1571">
        <v>637.25581729999999</v>
      </c>
      <c r="F37" s="1571">
        <v>4188.9376689999999</v>
      </c>
      <c r="G37" s="1571">
        <v>538.15860950000001</v>
      </c>
      <c r="H37" s="1571">
        <v>1051.9926447999999</v>
      </c>
      <c r="I37" s="1570">
        <v>-15.55061642589104</v>
      </c>
      <c r="J37" s="1569">
        <v>95.480036225268236</v>
      </c>
      <c r="K37" s="1498"/>
      <c r="L37" s="1493"/>
      <c r="M37" s="1498"/>
      <c r="N37" s="1493"/>
      <c r="O37" s="1493"/>
      <c r="P37" s="1493"/>
      <c r="Q37" s="1498"/>
      <c r="R37" s="1498"/>
      <c r="S37" s="1493"/>
      <c r="T37" s="1493"/>
      <c r="U37" s="1493"/>
      <c r="V37" s="1493"/>
      <c r="W37" s="1493"/>
    </row>
    <row r="38" spans="1:23" ht="16.5" customHeight="1">
      <c r="A38" s="1493"/>
      <c r="B38" s="1601">
        <v>31</v>
      </c>
      <c r="C38" s="1652" t="s">
        <v>1341</v>
      </c>
      <c r="D38" s="1571">
        <v>1099.07067233</v>
      </c>
      <c r="E38" s="1571">
        <v>273.57852260000004</v>
      </c>
      <c r="F38" s="1571">
        <v>1420.32390805</v>
      </c>
      <c r="G38" s="1571">
        <v>401.36713950000001</v>
      </c>
      <c r="H38" s="1571">
        <v>484.24498210000002</v>
      </c>
      <c r="I38" s="1570">
        <v>46.710032529432176</v>
      </c>
      <c r="J38" s="1569">
        <v>20.648885881202041</v>
      </c>
      <c r="K38" s="1498"/>
      <c r="L38" s="1493"/>
      <c r="M38" s="1498"/>
      <c r="N38" s="1493"/>
      <c r="O38" s="1493"/>
      <c r="P38" s="1493"/>
      <c r="Q38" s="1498"/>
      <c r="R38" s="1498"/>
      <c r="S38" s="1493"/>
      <c r="T38" s="1493"/>
      <c r="U38" s="1493"/>
      <c r="V38" s="1493"/>
      <c r="W38" s="1493"/>
    </row>
    <row r="39" spans="1:23" ht="16.5" customHeight="1">
      <c r="A39" s="1493"/>
      <c r="B39" s="1601">
        <v>32</v>
      </c>
      <c r="C39" s="1652" t="s">
        <v>1498</v>
      </c>
      <c r="D39" s="1571">
        <v>11279.34262028</v>
      </c>
      <c r="E39" s="1571">
        <v>1950.0924837999999</v>
      </c>
      <c r="F39" s="1571">
        <v>6471.8287828399998</v>
      </c>
      <c r="G39" s="1571">
        <v>723.5241092</v>
      </c>
      <c r="H39" s="1571">
        <v>3365.1352789000002</v>
      </c>
      <c r="I39" s="1570">
        <v>-62.897959188575378</v>
      </c>
      <c r="J39" s="1569">
        <v>365.10340652239324</v>
      </c>
      <c r="K39" s="1498"/>
      <c r="L39" s="1493"/>
      <c r="M39" s="1498"/>
      <c r="N39" s="1493"/>
      <c r="O39" s="1493"/>
      <c r="P39" s="1493"/>
      <c r="Q39" s="1498"/>
      <c r="R39" s="1498"/>
      <c r="S39" s="1493"/>
      <c r="T39" s="1493"/>
      <c r="U39" s="1493"/>
      <c r="V39" s="1493"/>
      <c r="W39" s="1493"/>
    </row>
    <row r="40" spans="1:23" ht="16.5" customHeight="1">
      <c r="A40" s="1493"/>
      <c r="B40" s="1601">
        <v>33</v>
      </c>
      <c r="C40" s="1652" t="s">
        <v>1412</v>
      </c>
      <c r="D40" s="1571">
        <v>2542.2819309400002</v>
      </c>
      <c r="E40" s="1571">
        <v>795.21942539999998</v>
      </c>
      <c r="F40" s="1571">
        <v>2931.6826205900002</v>
      </c>
      <c r="G40" s="1571">
        <v>540.92556810000008</v>
      </c>
      <c r="H40" s="1571">
        <v>1038.3812794999999</v>
      </c>
      <c r="I40" s="1570">
        <v>-31.977822620729945</v>
      </c>
      <c r="J40" s="1569">
        <v>91.963800703174741</v>
      </c>
      <c r="K40" s="1498"/>
      <c r="L40" s="1493"/>
      <c r="M40" s="1498"/>
      <c r="N40" s="1493"/>
      <c r="O40" s="1493"/>
      <c r="P40" s="1493"/>
      <c r="Q40" s="1498"/>
      <c r="R40" s="1498"/>
      <c r="S40" s="1493"/>
      <c r="T40" s="1493"/>
      <c r="U40" s="1493"/>
      <c r="V40" s="1493"/>
      <c r="W40" s="1493"/>
    </row>
    <row r="41" spans="1:23" ht="16.5" customHeight="1">
      <c r="A41" s="1493"/>
      <c r="B41" s="1601">
        <v>34</v>
      </c>
      <c r="C41" s="1652" t="s">
        <v>1427</v>
      </c>
      <c r="D41" s="1571">
        <v>193.13188955999999</v>
      </c>
      <c r="E41" s="1571">
        <v>14.874098199999999</v>
      </c>
      <c r="F41" s="1571">
        <v>175.60698678</v>
      </c>
      <c r="G41" s="1571">
        <v>48.0381213</v>
      </c>
      <c r="H41" s="1571">
        <v>15.703645400000001</v>
      </c>
      <c r="I41" s="1570">
        <v>222.96493309422956</v>
      </c>
      <c r="J41" s="1569">
        <v>-67.310034249819836</v>
      </c>
      <c r="K41" s="1498"/>
      <c r="L41" s="1493"/>
      <c r="M41" s="1498"/>
      <c r="N41" s="1493"/>
      <c r="O41" s="1493"/>
      <c r="P41" s="1493"/>
      <c r="Q41" s="1498"/>
      <c r="R41" s="1498"/>
      <c r="S41" s="1493"/>
      <c r="T41" s="1493"/>
      <c r="U41" s="1493"/>
      <c r="V41" s="1493"/>
      <c r="W41" s="1493"/>
    </row>
    <row r="42" spans="1:23" ht="16.5" customHeight="1">
      <c r="A42" s="1493"/>
      <c r="B42" s="1601">
        <v>35</v>
      </c>
      <c r="C42" s="1652" t="s">
        <v>1497</v>
      </c>
      <c r="D42" s="1571">
        <v>10058.353279280002</v>
      </c>
      <c r="E42" s="1571">
        <v>2905.7629956999999</v>
      </c>
      <c r="F42" s="1571">
        <v>10795.85472367</v>
      </c>
      <c r="G42" s="1571">
        <v>2077.6067174999998</v>
      </c>
      <c r="H42" s="1571">
        <v>2806.9762839</v>
      </c>
      <c r="I42" s="1570">
        <v>-28.500475758880562</v>
      </c>
      <c r="J42" s="1569">
        <v>35.106238358607932</v>
      </c>
      <c r="K42" s="1498"/>
      <c r="L42" s="1493"/>
      <c r="M42" s="1498"/>
      <c r="N42" s="1493"/>
      <c r="O42" s="1493"/>
      <c r="P42" s="1493"/>
      <c r="Q42" s="1498"/>
      <c r="R42" s="1498"/>
      <c r="S42" s="1493"/>
      <c r="T42" s="1493"/>
      <c r="U42" s="1493"/>
      <c r="V42" s="1493"/>
      <c r="W42" s="1493"/>
    </row>
    <row r="43" spans="1:23" ht="16.5" customHeight="1">
      <c r="A43" s="1493"/>
      <c r="B43" s="1601">
        <v>36</v>
      </c>
      <c r="C43" s="1652" t="s">
        <v>1496</v>
      </c>
      <c r="D43" s="1571">
        <v>471.63989135000003</v>
      </c>
      <c r="E43" s="1571">
        <v>49.178599399999996</v>
      </c>
      <c r="F43" s="1571">
        <v>225.19793559999999</v>
      </c>
      <c r="G43" s="1571">
        <v>37.900701900000001</v>
      </c>
      <c r="H43" s="1571">
        <v>44.991756500000001</v>
      </c>
      <c r="I43" s="1570">
        <v>-22.932530892695567</v>
      </c>
      <c r="J43" s="1569">
        <v>18.709560099202282</v>
      </c>
      <c r="K43" s="1498"/>
      <c r="L43" s="1493"/>
      <c r="M43" s="1498"/>
      <c r="N43" s="1493"/>
      <c r="O43" s="1493"/>
      <c r="P43" s="1493"/>
      <c r="Q43" s="1498"/>
      <c r="R43" s="1498"/>
      <c r="S43" s="1493"/>
      <c r="T43" s="1493"/>
      <c r="U43" s="1493"/>
      <c r="V43" s="1493"/>
      <c r="W43" s="1493"/>
    </row>
    <row r="44" spans="1:23" ht="16.5" customHeight="1">
      <c r="A44" s="1493"/>
      <c r="B44" s="1601">
        <v>37</v>
      </c>
      <c r="C44" s="1652" t="s">
        <v>1495</v>
      </c>
      <c r="D44" s="1571">
        <v>1654.7286542100001</v>
      </c>
      <c r="E44" s="1571">
        <v>438.82549210000002</v>
      </c>
      <c r="F44" s="1571">
        <v>794.58763071999999</v>
      </c>
      <c r="G44" s="1571">
        <v>160.75930440000002</v>
      </c>
      <c r="H44" s="1571">
        <v>245.84233419999998</v>
      </c>
      <c r="I44" s="1570">
        <v>-63.366006010570139</v>
      </c>
      <c r="J44" s="1569">
        <v>52.925726518632501</v>
      </c>
      <c r="K44" s="1498"/>
      <c r="L44" s="1493"/>
      <c r="M44" s="1498"/>
      <c r="N44" s="1493"/>
      <c r="O44" s="1493"/>
      <c r="P44" s="1493"/>
      <c r="Q44" s="1498"/>
      <c r="R44" s="1498"/>
      <c r="S44" s="1493"/>
      <c r="T44" s="1493"/>
      <c r="U44" s="1493"/>
      <c r="V44" s="1493"/>
      <c r="W44" s="1493"/>
    </row>
    <row r="45" spans="1:23" ht="16.5" customHeight="1">
      <c r="A45" s="1493"/>
      <c r="B45" s="1601">
        <v>38</v>
      </c>
      <c r="C45" s="1652" t="s">
        <v>1494</v>
      </c>
      <c r="D45" s="1571">
        <v>3487.0631015999998</v>
      </c>
      <c r="E45" s="1571">
        <v>832.77269149999995</v>
      </c>
      <c r="F45" s="1571">
        <v>8932.4170535499998</v>
      </c>
      <c r="G45" s="1571">
        <v>2313.0326509000001</v>
      </c>
      <c r="H45" s="1571">
        <v>1886.0988502</v>
      </c>
      <c r="I45" s="1570">
        <v>177.75078055618496</v>
      </c>
      <c r="J45" s="1569">
        <v>-18.457750716743249</v>
      </c>
      <c r="K45" s="1498"/>
      <c r="L45" s="1493"/>
      <c r="M45" s="1498"/>
      <c r="N45" s="1493"/>
      <c r="O45" s="1493"/>
      <c r="P45" s="1493"/>
      <c r="Q45" s="1498"/>
      <c r="R45" s="1498"/>
      <c r="S45" s="1493"/>
      <c r="T45" s="1493"/>
      <c r="U45" s="1493"/>
      <c r="V45" s="1493"/>
      <c r="W45" s="1493"/>
    </row>
    <row r="46" spans="1:23" ht="16.5" customHeight="1">
      <c r="A46" s="1493"/>
      <c r="B46" s="1601">
        <v>39</v>
      </c>
      <c r="C46" s="1652" t="s">
        <v>1464</v>
      </c>
      <c r="D46" s="1571">
        <v>771.45006274000002</v>
      </c>
      <c r="E46" s="1571">
        <v>251.24284180000001</v>
      </c>
      <c r="F46" s="1571">
        <v>891.75917221999998</v>
      </c>
      <c r="G46" s="1571">
        <v>154.93049139999999</v>
      </c>
      <c r="H46" s="1571">
        <v>351.7489946</v>
      </c>
      <c r="I46" s="1570">
        <v>-38.334365950480986</v>
      </c>
      <c r="J46" s="1569">
        <v>127.03664812619321</v>
      </c>
      <c r="K46" s="1498"/>
      <c r="L46" s="1493"/>
      <c r="M46" s="1498"/>
      <c r="N46" s="1493"/>
      <c r="O46" s="1493"/>
      <c r="P46" s="1493"/>
      <c r="Q46" s="1498"/>
      <c r="R46" s="1498"/>
      <c r="S46" s="1493"/>
      <c r="T46" s="1493"/>
      <c r="U46" s="1493"/>
      <c r="V46" s="1493"/>
      <c r="W46" s="1493"/>
    </row>
    <row r="47" spans="1:23" ht="16.5" customHeight="1">
      <c r="A47" s="1493"/>
      <c r="B47" s="1601">
        <v>40</v>
      </c>
      <c r="C47" s="1652" t="s">
        <v>1335</v>
      </c>
      <c r="D47" s="1571">
        <v>916.62737099000003</v>
      </c>
      <c r="E47" s="1571">
        <v>312.8052442</v>
      </c>
      <c r="F47" s="1571">
        <v>860.24159903999998</v>
      </c>
      <c r="G47" s="1571">
        <v>131.7018449</v>
      </c>
      <c r="H47" s="1571">
        <v>228.63251640000001</v>
      </c>
      <c r="I47" s="1570">
        <v>-57.896535514668976</v>
      </c>
      <c r="J47" s="1569">
        <v>73.598567714521067</v>
      </c>
      <c r="K47" s="1498"/>
      <c r="L47" s="1493"/>
      <c r="M47" s="1498"/>
      <c r="N47" s="1493"/>
      <c r="O47" s="1493"/>
      <c r="P47" s="1493"/>
      <c r="Q47" s="1498"/>
      <c r="R47" s="1498"/>
      <c r="S47" s="1493"/>
      <c r="T47" s="1493"/>
      <c r="U47" s="1493"/>
      <c r="V47" s="1493"/>
      <c r="W47" s="1493"/>
    </row>
    <row r="48" spans="1:23" ht="16.5" customHeight="1">
      <c r="A48" s="1493"/>
      <c r="B48" s="1601">
        <v>41</v>
      </c>
      <c r="C48" s="1652" t="s">
        <v>1323</v>
      </c>
      <c r="D48" s="1571">
        <v>279.76695138000002</v>
      </c>
      <c r="E48" s="1571">
        <v>97.215419799999992</v>
      </c>
      <c r="F48" s="1571">
        <v>309.80661437999998</v>
      </c>
      <c r="G48" s="1571">
        <v>47.256390000000003</v>
      </c>
      <c r="H48" s="1571">
        <v>124.477577</v>
      </c>
      <c r="I48" s="1570">
        <v>-51.390026297042226</v>
      </c>
      <c r="J48" s="1569">
        <v>163.40898447807794</v>
      </c>
      <c r="K48" s="1498"/>
      <c r="L48" s="1493"/>
      <c r="M48" s="1498"/>
      <c r="N48" s="1493"/>
      <c r="O48" s="1493"/>
      <c r="P48" s="1493"/>
      <c r="Q48" s="1498"/>
      <c r="R48" s="1498"/>
      <c r="S48" s="1493"/>
      <c r="T48" s="1493"/>
      <c r="U48" s="1493"/>
      <c r="V48" s="1493"/>
      <c r="W48" s="1493"/>
    </row>
    <row r="49" spans="1:23" ht="16.5" customHeight="1">
      <c r="A49" s="1493"/>
      <c r="B49" s="1601">
        <v>42</v>
      </c>
      <c r="C49" s="1652" t="s">
        <v>1402</v>
      </c>
      <c r="D49" s="1571">
        <v>9491.5818847400005</v>
      </c>
      <c r="E49" s="1571">
        <v>2992.8693798000004</v>
      </c>
      <c r="F49" s="1571">
        <v>8594.9643985700004</v>
      </c>
      <c r="G49" s="1571">
        <v>494.74664769999998</v>
      </c>
      <c r="H49" s="1571">
        <v>9970.330791299999</v>
      </c>
      <c r="I49" s="1570">
        <v>-83.46915334697762</v>
      </c>
      <c r="J49" s="1569" t="s">
        <v>74</v>
      </c>
      <c r="K49" s="1498"/>
      <c r="L49" s="1493"/>
      <c r="M49" s="1498"/>
      <c r="N49" s="1493"/>
      <c r="O49" s="1493"/>
      <c r="P49" s="1493"/>
      <c r="Q49" s="1498"/>
      <c r="R49" s="1498"/>
      <c r="S49" s="1493"/>
      <c r="T49" s="1493"/>
      <c r="U49" s="1493"/>
      <c r="V49" s="1493"/>
      <c r="W49" s="1493"/>
    </row>
    <row r="50" spans="1:23" ht="16.5" customHeight="1">
      <c r="A50" s="1493"/>
      <c r="B50" s="1601">
        <v>43</v>
      </c>
      <c r="C50" s="1652" t="s">
        <v>1493</v>
      </c>
      <c r="D50" s="1571">
        <v>918.19352913</v>
      </c>
      <c r="E50" s="1571">
        <v>285.70936260000002</v>
      </c>
      <c r="F50" s="1571">
        <v>814.53788148000001</v>
      </c>
      <c r="G50" s="1571">
        <v>149.15681599999999</v>
      </c>
      <c r="H50" s="1571">
        <v>93.559758299999999</v>
      </c>
      <c r="I50" s="1570">
        <v>-47.794214847336626</v>
      </c>
      <c r="J50" s="1569">
        <v>-37.274232040458678</v>
      </c>
      <c r="K50" s="1498"/>
      <c r="L50" s="1493"/>
      <c r="M50" s="1498"/>
      <c r="N50" s="1493"/>
      <c r="O50" s="1493"/>
      <c r="P50" s="1493"/>
      <c r="Q50" s="1498"/>
      <c r="R50" s="1498"/>
      <c r="S50" s="1493"/>
      <c r="T50" s="1493"/>
      <c r="U50" s="1493"/>
      <c r="V50" s="1493"/>
      <c r="W50" s="1493"/>
    </row>
    <row r="51" spans="1:23" ht="16.5" customHeight="1">
      <c r="A51" s="1493"/>
      <c r="B51" s="1601">
        <v>44</v>
      </c>
      <c r="C51" s="1652" t="s">
        <v>1460</v>
      </c>
      <c r="D51" s="1571">
        <v>209.45668947999999</v>
      </c>
      <c r="E51" s="1571">
        <v>66.225360499999994</v>
      </c>
      <c r="F51" s="1571">
        <v>46.58024322</v>
      </c>
      <c r="G51" s="1571">
        <v>4.6323074999999996</v>
      </c>
      <c r="H51" s="1571">
        <v>1.9379181000000001</v>
      </c>
      <c r="I51" s="1570">
        <v>-93.005236264436803</v>
      </c>
      <c r="J51" s="1569">
        <v>-58.165167144020558</v>
      </c>
      <c r="K51" s="1498"/>
      <c r="L51" s="1493"/>
      <c r="M51" s="1498"/>
      <c r="N51" s="1493"/>
      <c r="O51" s="1493"/>
      <c r="P51" s="1493"/>
      <c r="Q51" s="1498"/>
      <c r="R51" s="1498"/>
      <c r="S51" s="1493"/>
      <c r="T51" s="1493"/>
      <c r="U51" s="1493"/>
      <c r="V51" s="1493"/>
      <c r="W51" s="1493"/>
    </row>
    <row r="52" spans="1:23" ht="16.5" customHeight="1">
      <c r="A52" s="1493"/>
      <c r="B52" s="1601">
        <v>45</v>
      </c>
      <c r="C52" s="1652" t="s">
        <v>1459</v>
      </c>
      <c r="D52" s="1571">
        <v>429.35690268000002</v>
      </c>
      <c r="E52" s="1571">
        <v>174.3152044</v>
      </c>
      <c r="F52" s="1571">
        <v>541.28121642999997</v>
      </c>
      <c r="G52" s="1571">
        <v>98.8983384</v>
      </c>
      <c r="H52" s="1571">
        <v>141.12374980000001</v>
      </c>
      <c r="I52" s="1570">
        <v>-43.264651674871338</v>
      </c>
      <c r="J52" s="1569">
        <v>42.69577435084593</v>
      </c>
      <c r="K52" s="1498"/>
      <c r="L52" s="1493"/>
      <c r="M52" s="1498"/>
      <c r="N52" s="1493"/>
      <c r="O52" s="1493"/>
      <c r="P52" s="1493"/>
      <c r="Q52" s="1498"/>
      <c r="R52" s="1498"/>
      <c r="S52" s="1493"/>
      <c r="T52" s="1493"/>
      <c r="U52" s="1493"/>
      <c r="V52" s="1493"/>
      <c r="W52" s="1493"/>
    </row>
    <row r="53" spans="1:23" ht="16.5" customHeight="1">
      <c r="A53" s="1493"/>
      <c r="B53" s="1601">
        <v>46</v>
      </c>
      <c r="C53" s="1652" t="s">
        <v>1492</v>
      </c>
      <c r="D53" s="1571">
        <v>341.05221508</v>
      </c>
      <c r="E53" s="1571">
        <v>60.966116799999995</v>
      </c>
      <c r="F53" s="1571">
        <v>285.65701175999999</v>
      </c>
      <c r="G53" s="1571">
        <v>83.4490531</v>
      </c>
      <c r="H53" s="1571">
        <v>75.4237301</v>
      </c>
      <c r="I53" s="1570">
        <v>36.877756826395093</v>
      </c>
      <c r="J53" s="1569">
        <v>-9.6170330301806661</v>
      </c>
      <c r="K53" s="1498"/>
      <c r="L53" s="1493"/>
      <c r="M53" s="1498"/>
      <c r="N53" s="1493"/>
      <c r="O53" s="1493"/>
      <c r="P53" s="1493"/>
      <c r="Q53" s="1498"/>
      <c r="R53" s="1498"/>
      <c r="S53" s="1493"/>
      <c r="T53" s="1493"/>
      <c r="U53" s="1493"/>
      <c r="V53" s="1493"/>
      <c r="W53" s="1493"/>
    </row>
    <row r="54" spans="1:23" ht="16.5" customHeight="1">
      <c r="A54" s="1493"/>
      <c r="B54" s="1601">
        <v>47</v>
      </c>
      <c r="C54" s="1652" t="s">
        <v>1491</v>
      </c>
      <c r="D54" s="1571">
        <v>426.74487661000001</v>
      </c>
      <c r="E54" s="1571">
        <v>102.7303405</v>
      </c>
      <c r="F54" s="1571">
        <v>346.22995944000002</v>
      </c>
      <c r="G54" s="1571">
        <v>62.436315100000002</v>
      </c>
      <c r="H54" s="1571">
        <v>101.20997220000001</v>
      </c>
      <c r="I54" s="1570">
        <v>-39.223101183043383</v>
      </c>
      <c r="J54" s="1569">
        <v>62.101129827887625</v>
      </c>
      <c r="K54" s="1498"/>
      <c r="L54" s="1493"/>
      <c r="M54" s="1498"/>
      <c r="N54" s="1493"/>
      <c r="O54" s="1493"/>
      <c r="P54" s="1493"/>
      <c r="Q54" s="1498"/>
      <c r="R54" s="1498"/>
      <c r="S54" s="1493"/>
      <c r="T54" s="1493"/>
      <c r="U54" s="1493"/>
      <c r="V54" s="1493"/>
      <c r="W54" s="1493"/>
    </row>
    <row r="55" spans="1:23" ht="16.5" customHeight="1">
      <c r="A55" s="1493"/>
      <c r="B55" s="1601">
        <v>48</v>
      </c>
      <c r="C55" s="1652" t="s">
        <v>1408</v>
      </c>
      <c r="D55" s="1571">
        <v>2507.8173610200001</v>
      </c>
      <c r="E55" s="1571">
        <v>762.13546429999997</v>
      </c>
      <c r="F55" s="1571">
        <v>2977.6577417600001</v>
      </c>
      <c r="G55" s="1571">
        <v>718.90020809999999</v>
      </c>
      <c r="H55" s="1571">
        <v>820.54651650000005</v>
      </c>
      <c r="I55" s="1570">
        <v>-5.6729096368334453</v>
      </c>
      <c r="J55" s="1569">
        <v>14.139140210940226</v>
      </c>
      <c r="K55" s="1498"/>
      <c r="L55" s="1493"/>
      <c r="M55" s="1498"/>
      <c r="N55" s="1493"/>
      <c r="O55" s="1493"/>
      <c r="P55" s="1493"/>
      <c r="Q55" s="1498"/>
      <c r="R55" s="1498"/>
      <c r="S55" s="1493"/>
      <c r="T55" s="1493"/>
      <c r="U55" s="1493"/>
      <c r="V55" s="1493"/>
      <c r="W55" s="1493"/>
    </row>
    <row r="56" spans="1:23" ht="16.5" customHeight="1">
      <c r="A56" s="1493"/>
      <c r="B56" s="1601">
        <v>49</v>
      </c>
      <c r="C56" s="1652" t="s">
        <v>1490</v>
      </c>
      <c r="D56" s="1571">
        <v>68.879587099999995</v>
      </c>
      <c r="E56" s="1571">
        <v>20.900347699999998</v>
      </c>
      <c r="F56" s="1571">
        <v>98.054275200000006</v>
      </c>
      <c r="G56" s="1571">
        <v>39.073100200000006</v>
      </c>
      <c r="H56" s="1571">
        <v>59.766582499999998</v>
      </c>
      <c r="I56" s="1570">
        <v>86.949522375649323</v>
      </c>
      <c r="J56" s="1569">
        <v>52.960942935364997</v>
      </c>
      <c r="K56" s="1498"/>
      <c r="L56" s="1493"/>
      <c r="M56" s="1498"/>
      <c r="N56" s="1493"/>
      <c r="O56" s="1493"/>
      <c r="P56" s="1493"/>
      <c r="Q56" s="1498"/>
      <c r="R56" s="1498"/>
      <c r="S56" s="1493"/>
      <c r="T56" s="1493"/>
      <c r="U56" s="1493"/>
      <c r="V56" s="1493"/>
      <c r="W56" s="1493"/>
    </row>
    <row r="57" spans="1:23" ht="16.5" customHeight="1">
      <c r="A57" s="1493"/>
      <c r="B57" s="1601">
        <v>50</v>
      </c>
      <c r="C57" s="1652" t="s">
        <v>1489</v>
      </c>
      <c r="D57" s="1571">
        <v>221.26737388000001</v>
      </c>
      <c r="E57" s="1571">
        <v>94.79693420000001</v>
      </c>
      <c r="F57" s="1571">
        <v>152.68028330000001</v>
      </c>
      <c r="G57" s="1571">
        <v>28.865565499999999</v>
      </c>
      <c r="H57" s="1571">
        <v>42.679813600000003</v>
      </c>
      <c r="I57" s="1570">
        <v>-69.550106505448568</v>
      </c>
      <c r="J57" s="1569">
        <v>47.857188524506846</v>
      </c>
      <c r="K57" s="1498"/>
      <c r="L57" s="1493"/>
      <c r="M57" s="1498"/>
      <c r="N57" s="1493"/>
      <c r="O57" s="1493"/>
      <c r="P57" s="1493"/>
      <c r="Q57" s="1498"/>
      <c r="R57" s="1498"/>
      <c r="S57" s="1493"/>
      <c r="T57" s="1493"/>
      <c r="U57" s="1493"/>
      <c r="V57" s="1493"/>
      <c r="W57" s="1493"/>
    </row>
    <row r="58" spans="1:23" ht="16.5" customHeight="1">
      <c r="A58" s="1493"/>
      <c r="B58" s="1601">
        <v>51</v>
      </c>
      <c r="C58" s="1652" t="s">
        <v>1332</v>
      </c>
      <c r="D58" s="1571">
        <v>538.20738360999997</v>
      </c>
      <c r="E58" s="1571">
        <v>148.35585110000002</v>
      </c>
      <c r="F58" s="1571">
        <v>795.47148157000004</v>
      </c>
      <c r="G58" s="1571">
        <v>137.30024800000001</v>
      </c>
      <c r="H58" s="1571">
        <v>176.07170240000002</v>
      </c>
      <c r="I58" s="1570">
        <v>-7.4520843081193551</v>
      </c>
      <c r="J58" s="1569">
        <v>28.238444551097984</v>
      </c>
      <c r="K58" s="1498"/>
      <c r="L58" s="1493"/>
      <c r="M58" s="1498"/>
      <c r="N58" s="1493"/>
      <c r="O58" s="1493"/>
      <c r="P58" s="1493"/>
      <c r="Q58" s="1498"/>
      <c r="R58" s="1498"/>
      <c r="S58" s="1493"/>
      <c r="T58" s="1493"/>
      <c r="U58" s="1493"/>
      <c r="V58" s="1493"/>
      <c r="W58" s="1493"/>
    </row>
    <row r="59" spans="1:23" ht="16.5" customHeight="1">
      <c r="A59" s="1493"/>
      <c r="B59" s="1601">
        <v>52</v>
      </c>
      <c r="C59" s="1652" t="s">
        <v>1355</v>
      </c>
      <c r="D59" s="1571">
        <v>3622.3538664100001</v>
      </c>
      <c r="E59" s="1571">
        <v>960.41492329999994</v>
      </c>
      <c r="F59" s="1571">
        <v>3569.5004226000001</v>
      </c>
      <c r="G59" s="1571">
        <v>853.98993229999996</v>
      </c>
      <c r="H59" s="1571">
        <v>1196.6788053</v>
      </c>
      <c r="I59" s="1570">
        <v>-11.081147160262994</v>
      </c>
      <c r="J59" s="1569">
        <v>40.127975756933878</v>
      </c>
      <c r="K59" s="1498"/>
      <c r="L59" s="1493"/>
      <c r="M59" s="1498"/>
      <c r="N59" s="1493"/>
      <c r="O59" s="1493"/>
      <c r="P59" s="1493"/>
      <c r="Q59" s="1498"/>
      <c r="R59" s="1498"/>
      <c r="S59" s="1493"/>
      <c r="T59" s="1493"/>
      <c r="U59" s="1493"/>
      <c r="V59" s="1493"/>
      <c r="W59" s="1493"/>
    </row>
    <row r="60" spans="1:23" ht="16.5" customHeight="1">
      <c r="A60" s="1493"/>
      <c r="B60" s="1601">
        <v>53</v>
      </c>
      <c r="C60" s="1650" t="s">
        <v>1457</v>
      </c>
      <c r="D60" s="1571">
        <v>198.21537072000001</v>
      </c>
      <c r="E60" s="1571">
        <v>38.3807799</v>
      </c>
      <c r="F60" s="1571">
        <v>228.75672433000003</v>
      </c>
      <c r="G60" s="1571">
        <v>37.522225899999995</v>
      </c>
      <c r="H60" s="1571">
        <v>59.370773</v>
      </c>
      <c r="I60" s="1570">
        <v>-2.2369373479041887</v>
      </c>
      <c r="J60" s="1569">
        <v>58.228280908036446</v>
      </c>
      <c r="K60" s="1498"/>
      <c r="L60" s="1493"/>
      <c r="M60" s="1498"/>
      <c r="N60" s="1493"/>
      <c r="O60" s="1493"/>
      <c r="P60" s="1493"/>
      <c r="Q60" s="1498"/>
      <c r="R60" s="1498"/>
      <c r="S60" s="1493"/>
      <c r="T60" s="1493"/>
      <c r="U60" s="1493"/>
      <c r="V60" s="1493"/>
      <c r="W60" s="1493"/>
    </row>
    <row r="61" spans="1:23" ht="16.5" customHeight="1">
      <c r="A61" s="1493"/>
      <c r="B61" s="1601">
        <v>54</v>
      </c>
      <c r="C61" s="1650" t="s">
        <v>1456</v>
      </c>
      <c r="D61" s="1571">
        <v>6873.2678989599999</v>
      </c>
      <c r="E61" s="1571">
        <v>2109.8566433000001</v>
      </c>
      <c r="F61" s="1571">
        <v>6243.6960716899994</v>
      </c>
      <c r="G61" s="1571">
        <v>1419.9617928</v>
      </c>
      <c r="H61" s="1571">
        <v>2125.7436475999998</v>
      </c>
      <c r="I61" s="1570">
        <v>-32.698660010423474</v>
      </c>
      <c r="J61" s="1569">
        <v>49.704284888418002</v>
      </c>
      <c r="K61" s="1498"/>
      <c r="L61" s="1493"/>
      <c r="M61" s="1498"/>
      <c r="N61" s="1493"/>
      <c r="O61" s="1493"/>
      <c r="P61" s="1493"/>
      <c r="Q61" s="1498"/>
      <c r="R61" s="1498"/>
      <c r="S61" s="1493"/>
      <c r="T61" s="1493"/>
      <c r="U61" s="1493"/>
      <c r="V61" s="1493"/>
      <c r="W61" s="1493"/>
    </row>
    <row r="62" spans="1:23" ht="16.5" customHeight="1">
      <c r="A62" s="1493"/>
      <c r="B62" s="1601">
        <v>55</v>
      </c>
      <c r="C62" s="1650" t="s">
        <v>1419</v>
      </c>
      <c r="D62" s="1571">
        <v>428.27255704000004</v>
      </c>
      <c r="E62" s="1571">
        <v>125.73178390000001</v>
      </c>
      <c r="F62" s="1571">
        <v>432.04333818999999</v>
      </c>
      <c r="G62" s="1571">
        <v>71.381813400000013</v>
      </c>
      <c r="H62" s="1571">
        <v>184.13945980000003</v>
      </c>
      <c r="I62" s="1570">
        <v>-43.226914320429046</v>
      </c>
      <c r="J62" s="1569">
        <v>157.96411022530842</v>
      </c>
      <c r="K62" s="1498"/>
      <c r="L62" s="1493"/>
      <c r="M62" s="1498"/>
      <c r="N62" s="1493"/>
      <c r="O62" s="1493"/>
      <c r="P62" s="1493"/>
      <c r="Q62" s="1498"/>
      <c r="R62" s="1498"/>
      <c r="S62" s="1493"/>
      <c r="T62" s="1493"/>
      <c r="U62" s="1493"/>
      <c r="V62" s="1493"/>
      <c r="W62" s="1493"/>
    </row>
    <row r="63" spans="1:23" ht="16.5" customHeight="1">
      <c r="A63" s="1493"/>
      <c r="B63" s="1601">
        <v>56</v>
      </c>
      <c r="C63" s="1650" t="s">
        <v>1455</v>
      </c>
      <c r="D63" s="1571">
        <v>4024.77575931</v>
      </c>
      <c r="E63" s="1571">
        <v>1213.3840200999998</v>
      </c>
      <c r="F63" s="1571">
        <v>2555.5396784200002</v>
      </c>
      <c r="G63" s="1571">
        <v>401.34870219999999</v>
      </c>
      <c r="H63" s="1571">
        <v>581.01305160000004</v>
      </c>
      <c r="I63" s="1570">
        <v>-66.923192035533546</v>
      </c>
      <c r="J63" s="1569">
        <v>44.765150208575918</v>
      </c>
      <c r="K63" s="1498"/>
      <c r="L63" s="1493"/>
      <c r="M63" s="1498"/>
      <c r="N63" s="1493"/>
      <c r="O63" s="1493"/>
      <c r="P63" s="1493"/>
      <c r="Q63" s="1498"/>
      <c r="R63" s="1498"/>
      <c r="S63" s="1493"/>
      <c r="T63" s="1493"/>
      <c r="U63" s="1493"/>
      <c r="V63" s="1493"/>
      <c r="W63" s="1493"/>
    </row>
    <row r="64" spans="1:23" ht="16.5" customHeight="1">
      <c r="A64" s="1493"/>
      <c r="B64" s="1601">
        <v>57</v>
      </c>
      <c r="C64" s="1650" t="s">
        <v>1488</v>
      </c>
      <c r="D64" s="1571">
        <v>472.90163666000001</v>
      </c>
      <c r="E64" s="1571">
        <v>173.035</v>
      </c>
      <c r="F64" s="1571">
        <v>351.20011650999999</v>
      </c>
      <c r="G64" s="1571">
        <v>28.587365800000001</v>
      </c>
      <c r="H64" s="1571">
        <v>245.23130449999999</v>
      </c>
      <c r="I64" s="1570">
        <v>-83.478853526743151</v>
      </c>
      <c r="J64" s="1569" t="s">
        <v>74</v>
      </c>
      <c r="K64" s="1498"/>
      <c r="L64" s="1493"/>
      <c r="M64" s="1498"/>
      <c r="N64" s="1493"/>
      <c r="O64" s="1493"/>
      <c r="P64" s="1493"/>
      <c r="Q64" s="1498"/>
      <c r="R64" s="1498"/>
      <c r="S64" s="1493"/>
      <c r="T64" s="1493"/>
      <c r="U64" s="1493"/>
      <c r="V64" s="1493"/>
      <c r="W64" s="1493"/>
    </row>
    <row r="65" spans="1:23" ht="16.5" customHeight="1">
      <c r="A65" s="1493"/>
      <c r="B65" s="1601">
        <v>58</v>
      </c>
      <c r="C65" s="1650" t="s">
        <v>1452</v>
      </c>
      <c r="D65" s="1571">
        <v>2226.93700648</v>
      </c>
      <c r="E65" s="1571">
        <v>633.47087690000001</v>
      </c>
      <c r="F65" s="1571">
        <v>1212.0856008800001</v>
      </c>
      <c r="G65" s="1571">
        <v>169.6911685</v>
      </c>
      <c r="H65" s="1571">
        <v>348.45979839999995</v>
      </c>
      <c r="I65" s="1570">
        <v>-73.212475160592504</v>
      </c>
      <c r="J65" s="1569">
        <v>105.34940119762331</v>
      </c>
      <c r="K65" s="1498"/>
      <c r="L65" s="1493"/>
      <c r="M65" s="1498"/>
      <c r="N65" s="1493"/>
      <c r="O65" s="1493"/>
      <c r="P65" s="1493"/>
      <c r="Q65" s="1498"/>
      <c r="R65" s="1498"/>
      <c r="S65" s="1493"/>
      <c r="T65" s="1493"/>
      <c r="U65" s="1493"/>
      <c r="V65" s="1493"/>
      <c r="W65" s="1493"/>
    </row>
    <row r="66" spans="1:23" ht="16.5" customHeight="1">
      <c r="A66" s="1493"/>
      <c r="B66" s="1601">
        <v>59</v>
      </c>
      <c r="C66" s="1650" t="s">
        <v>1487</v>
      </c>
      <c r="D66" s="1571">
        <v>500.70386679000001</v>
      </c>
      <c r="E66" s="1571">
        <v>157.34187130000001</v>
      </c>
      <c r="F66" s="1571">
        <v>462.97025394000002</v>
      </c>
      <c r="G66" s="1571">
        <v>53.177815899999999</v>
      </c>
      <c r="H66" s="1571">
        <v>160.5341009</v>
      </c>
      <c r="I66" s="1570">
        <v>-66.202374828371575</v>
      </c>
      <c r="J66" s="1569">
        <v>201.88171173084979</v>
      </c>
      <c r="K66" s="1498"/>
      <c r="L66" s="1493"/>
      <c r="M66" s="1498"/>
      <c r="N66" s="1493"/>
      <c r="O66" s="1493"/>
      <c r="P66" s="1493"/>
      <c r="Q66" s="1498"/>
      <c r="R66" s="1498"/>
      <c r="S66" s="1493"/>
      <c r="T66" s="1493"/>
      <c r="U66" s="1493"/>
      <c r="V66" s="1493"/>
      <c r="W66" s="1493"/>
    </row>
    <row r="67" spans="1:23" ht="16.5" customHeight="1">
      <c r="A67" s="1493"/>
      <c r="B67" s="1601">
        <v>60</v>
      </c>
      <c r="C67" s="1650" t="s">
        <v>1486</v>
      </c>
      <c r="D67" s="1571">
        <v>402.55874836000004</v>
      </c>
      <c r="E67" s="1571">
        <v>30.000089800000001</v>
      </c>
      <c r="F67" s="1571">
        <v>611.51907773000005</v>
      </c>
      <c r="G67" s="1571">
        <v>100.9505695</v>
      </c>
      <c r="H67" s="1571">
        <v>81.995457099999996</v>
      </c>
      <c r="I67" s="1570">
        <v>236.50089107399936</v>
      </c>
      <c r="J67" s="1569">
        <v>-18.776627505801248</v>
      </c>
      <c r="K67" s="1498"/>
      <c r="L67" s="1493"/>
      <c r="M67" s="1498"/>
      <c r="N67" s="1493"/>
      <c r="O67" s="1493"/>
      <c r="P67" s="1493"/>
      <c r="Q67" s="1498"/>
      <c r="R67" s="1498"/>
      <c r="S67" s="1493"/>
      <c r="T67" s="1493"/>
      <c r="U67" s="1493"/>
      <c r="V67" s="1493"/>
      <c r="W67" s="1493"/>
    </row>
    <row r="68" spans="1:23" ht="16.5" customHeight="1">
      <c r="A68" s="1493"/>
      <c r="B68" s="1649"/>
      <c r="C68" s="1648" t="s">
        <v>1349</v>
      </c>
      <c r="D68" s="1610">
        <v>61662.50702992006</v>
      </c>
      <c r="E68" s="1610">
        <v>15623.223270499984</v>
      </c>
      <c r="F68" s="1610">
        <v>62816.666927220067</v>
      </c>
      <c r="G68" s="1610">
        <v>12285.6017115</v>
      </c>
      <c r="H68" s="1610">
        <v>21384.047623699968</v>
      </c>
      <c r="I68" s="1678">
        <v>-21.363207202588818</v>
      </c>
      <c r="J68" s="1677">
        <v>74.057796482880619</v>
      </c>
      <c r="K68" s="1498"/>
      <c r="L68" s="1493"/>
      <c r="M68" s="1498"/>
      <c r="N68" s="1493"/>
      <c r="O68" s="1493"/>
      <c r="P68" s="1493"/>
      <c r="Q68" s="1498"/>
      <c r="R68" s="1498"/>
    </row>
    <row r="69" spans="1:23" ht="16.5" customHeight="1" thickBot="1">
      <c r="A69" s="1493"/>
      <c r="B69" s="1647"/>
      <c r="C69" s="1561" t="s">
        <v>1348</v>
      </c>
      <c r="D69" s="1557">
        <v>279583.93162834004</v>
      </c>
      <c r="E69" s="1557">
        <v>68268.585340499994</v>
      </c>
      <c r="F69" s="1557">
        <v>334310.06357747997</v>
      </c>
      <c r="G69" s="1557">
        <v>55322.416510499999</v>
      </c>
      <c r="H69" s="1557">
        <v>124011.96626099999</v>
      </c>
      <c r="I69" s="1594">
        <v>-18.963581514731853</v>
      </c>
      <c r="J69" s="1593">
        <v>124.16223672634214</v>
      </c>
      <c r="K69" s="1498"/>
      <c r="L69" s="1493"/>
      <c r="M69" s="1498"/>
      <c r="N69" s="1493"/>
      <c r="O69" s="1493"/>
      <c r="P69" s="1493"/>
      <c r="Q69" s="1498"/>
      <c r="R69" s="1498"/>
      <c r="S69" s="1493"/>
      <c r="T69" s="1493"/>
      <c r="U69" s="1493"/>
      <c r="V69" s="1493"/>
      <c r="W69" s="1493"/>
    </row>
    <row r="70" spans="1:23" ht="16.5" customHeight="1" thickTop="1">
      <c r="A70" s="1493"/>
      <c r="B70" s="2895" t="s">
        <v>1309</v>
      </c>
      <c r="C70" s="2884"/>
      <c r="D70" s="2884"/>
      <c r="E70" s="2884"/>
      <c r="F70" s="2884"/>
      <c r="G70" s="2884"/>
      <c r="H70" s="2884"/>
      <c r="I70" s="2884"/>
      <c r="J70" s="2884"/>
      <c r="K70" s="1548"/>
      <c r="L70" s="1493"/>
      <c r="M70" s="1493"/>
      <c r="N70" s="1493"/>
      <c r="O70" s="1493"/>
      <c r="P70" s="1493"/>
      <c r="Q70" s="1498"/>
      <c r="R70" s="1493"/>
      <c r="S70" s="1493"/>
      <c r="T70" s="1493"/>
      <c r="U70" s="1493"/>
      <c r="V70" s="1493"/>
      <c r="W70" s="1493"/>
    </row>
    <row r="71" spans="1:23" ht="16.5" customHeight="1">
      <c r="A71" s="1493"/>
      <c r="B71" s="1668"/>
      <c r="C71" s="1493"/>
      <c r="D71" s="1546"/>
      <c r="E71" s="1546"/>
      <c r="F71" s="1546"/>
      <c r="G71" s="1546"/>
      <c r="H71" s="1546"/>
      <c r="I71" s="1493"/>
      <c r="J71" s="1493"/>
      <c r="K71" s="1548"/>
      <c r="L71" s="1493"/>
      <c r="M71" s="1493"/>
      <c r="N71" s="1493"/>
      <c r="O71" s="1493"/>
      <c r="P71" s="1493"/>
      <c r="Q71" s="1493"/>
      <c r="R71" s="1493"/>
      <c r="S71" s="1493"/>
      <c r="T71" s="1493"/>
      <c r="U71" s="1493"/>
      <c r="V71" s="1493"/>
      <c r="W71" s="1493"/>
    </row>
    <row r="72" spans="1:23" ht="15.75" customHeight="1">
      <c r="A72" s="1493"/>
      <c r="B72" s="1493"/>
      <c r="C72" s="1493"/>
      <c r="D72" s="1546"/>
      <c r="E72" s="1546"/>
      <c r="F72" s="1546"/>
      <c r="G72" s="1546"/>
      <c r="H72" s="1546"/>
      <c r="I72" s="1676"/>
      <c r="J72" s="1676"/>
      <c r="K72" s="1493"/>
      <c r="L72" s="1493"/>
      <c r="M72" s="1493"/>
      <c r="N72" s="1493"/>
      <c r="O72" s="1493"/>
      <c r="P72" s="1493"/>
      <c r="Q72" s="1493"/>
      <c r="R72" s="1493"/>
      <c r="S72" s="1493"/>
      <c r="T72" s="1493"/>
      <c r="U72" s="1493"/>
      <c r="V72" s="1493"/>
      <c r="W72" s="1493"/>
    </row>
    <row r="73" spans="1:23" ht="15.75" customHeight="1">
      <c r="A73" s="1493"/>
      <c r="B73" s="1493"/>
      <c r="C73" s="1493"/>
      <c r="D73" s="1551"/>
      <c r="E73" s="1551"/>
      <c r="F73" s="1551"/>
      <c r="G73" s="1551"/>
      <c r="H73" s="1551"/>
      <c r="I73" s="1551"/>
      <c r="J73" s="1551"/>
      <c r="K73" s="1493"/>
      <c r="L73" s="1493"/>
      <c r="M73" s="1493"/>
      <c r="N73" s="1493"/>
      <c r="O73" s="1493"/>
      <c r="P73" s="1493"/>
      <c r="Q73" s="1493"/>
      <c r="R73" s="1493"/>
      <c r="S73" s="1493"/>
      <c r="T73" s="1493"/>
      <c r="U73" s="1493"/>
      <c r="V73" s="1493"/>
      <c r="W73" s="1493"/>
    </row>
    <row r="74" spans="1:23" ht="15.75" customHeight="1">
      <c r="A74" s="1493"/>
      <c r="B74" s="1493"/>
      <c r="C74" s="1493"/>
      <c r="D74" s="1546"/>
      <c r="E74" s="1546"/>
      <c r="F74" s="1546"/>
      <c r="G74" s="1546"/>
      <c r="H74" s="1546"/>
      <c r="I74" s="1546"/>
      <c r="J74" s="1546"/>
      <c r="K74" s="1493"/>
      <c r="L74" s="1493"/>
      <c r="M74" s="1493"/>
      <c r="N74" s="1493"/>
      <c r="O74" s="1493"/>
      <c r="P74" s="1493"/>
      <c r="Q74" s="1493"/>
      <c r="R74" s="1493"/>
      <c r="S74" s="1493"/>
      <c r="T74" s="1493"/>
      <c r="U74" s="1493"/>
      <c r="V74" s="1493"/>
      <c r="W74" s="1493"/>
    </row>
    <row r="75" spans="1:23" ht="15.75" customHeight="1">
      <c r="A75" s="1493"/>
      <c r="B75" s="1493"/>
      <c r="C75" s="1493"/>
      <c r="D75" s="1548"/>
      <c r="E75" s="1548"/>
      <c r="F75" s="1548"/>
      <c r="G75" s="1548"/>
      <c r="H75" s="1548"/>
      <c r="I75" s="1493"/>
      <c r="J75" s="1493"/>
      <c r="K75" s="1493"/>
      <c r="L75" s="1493"/>
      <c r="M75" s="1493"/>
      <c r="N75" s="1493"/>
      <c r="O75" s="1493"/>
      <c r="P75" s="1493"/>
      <c r="Q75" s="1493"/>
      <c r="R75" s="1493"/>
      <c r="S75" s="1493"/>
      <c r="T75" s="1493"/>
      <c r="U75" s="1493"/>
      <c r="V75" s="1493"/>
      <c r="W75" s="1493"/>
    </row>
    <row r="76" spans="1:23" ht="15.75" customHeight="1">
      <c r="A76" s="1493"/>
      <c r="B76" s="1493"/>
      <c r="C76" s="1493"/>
      <c r="D76" s="1550"/>
      <c r="E76" s="1550"/>
      <c r="F76" s="1550"/>
      <c r="G76" s="1550"/>
      <c r="H76" s="1550"/>
      <c r="I76" s="1493"/>
      <c r="J76" s="1493"/>
      <c r="K76" s="1493"/>
      <c r="L76" s="1493"/>
      <c r="M76" s="1493"/>
      <c r="N76" s="1493"/>
      <c r="O76" s="1493"/>
      <c r="P76" s="1493"/>
      <c r="Q76" s="1493"/>
      <c r="R76" s="1493"/>
      <c r="S76" s="1493"/>
      <c r="T76" s="1493"/>
      <c r="U76" s="1493"/>
      <c r="V76" s="1493"/>
      <c r="W76" s="1493"/>
    </row>
    <row r="77" spans="1:23" ht="15.75" customHeight="1">
      <c r="A77" s="1493"/>
      <c r="B77" s="1493"/>
      <c r="C77" s="1493"/>
      <c r="D77" s="1493"/>
      <c r="E77" s="1493"/>
      <c r="F77" s="1493"/>
      <c r="G77" s="1493"/>
      <c r="H77" s="1493"/>
      <c r="I77" s="1493"/>
      <c r="J77" s="1493"/>
      <c r="K77" s="1493"/>
      <c r="L77" s="1493"/>
      <c r="M77" s="1493"/>
      <c r="N77" s="1493"/>
      <c r="O77" s="1493"/>
      <c r="P77" s="1493"/>
      <c r="Q77" s="1493"/>
      <c r="R77" s="1493"/>
      <c r="S77" s="1493"/>
      <c r="T77" s="1493"/>
      <c r="U77" s="1493"/>
      <c r="V77" s="1493"/>
      <c r="W77" s="1493"/>
    </row>
    <row r="78" spans="1:23" ht="15.75" customHeight="1">
      <c r="A78" s="1493"/>
      <c r="B78" s="1493"/>
      <c r="C78" s="1493"/>
      <c r="D78" s="1493"/>
      <c r="E78" s="1493"/>
      <c r="F78" s="1493"/>
      <c r="G78" s="1493"/>
      <c r="H78" s="1493"/>
      <c r="I78" s="1493"/>
      <c r="J78" s="1493"/>
      <c r="K78" s="1493"/>
      <c r="L78" s="1493"/>
      <c r="M78" s="1493"/>
      <c r="N78" s="1493"/>
      <c r="O78" s="1493"/>
      <c r="P78" s="1493"/>
      <c r="Q78" s="1493"/>
      <c r="R78" s="1493"/>
      <c r="S78" s="1493"/>
      <c r="T78" s="1493"/>
      <c r="U78" s="1493"/>
      <c r="V78" s="1493"/>
      <c r="W78" s="1493"/>
    </row>
    <row r="79" spans="1:23" ht="15.75" customHeight="1">
      <c r="A79" s="1493"/>
      <c r="B79" s="1493"/>
      <c r="C79" s="1493"/>
      <c r="D79" s="1493"/>
      <c r="E79" s="1493"/>
      <c r="F79" s="1493"/>
      <c r="G79" s="1493"/>
      <c r="H79" s="1493"/>
      <c r="I79" s="1493"/>
      <c r="J79" s="1493"/>
      <c r="K79" s="1493"/>
      <c r="L79" s="1493"/>
      <c r="M79" s="1493"/>
      <c r="N79" s="1493"/>
      <c r="O79" s="1493"/>
      <c r="P79" s="1493"/>
      <c r="Q79" s="1493"/>
      <c r="R79" s="1493"/>
      <c r="S79" s="1493"/>
      <c r="T79" s="1493"/>
      <c r="U79" s="1493"/>
      <c r="V79" s="1493"/>
      <c r="W79" s="1493"/>
    </row>
    <row r="80" spans="1:23" ht="15.75" customHeight="1">
      <c r="A80" s="1493"/>
      <c r="B80" s="1493"/>
      <c r="C80" s="1493"/>
      <c r="D80" s="1493"/>
      <c r="E80" s="1493"/>
      <c r="F80" s="1493"/>
      <c r="G80" s="1493"/>
      <c r="H80" s="1493"/>
      <c r="I80" s="1493"/>
      <c r="J80" s="1493"/>
      <c r="K80" s="1493"/>
      <c r="L80" s="1493"/>
      <c r="M80" s="1493"/>
      <c r="N80" s="1493"/>
      <c r="O80" s="1493"/>
      <c r="P80" s="1493"/>
      <c r="Q80" s="1493"/>
      <c r="R80" s="1493"/>
      <c r="S80" s="1493"/>
      <c r="T80" s="1493"/>
      <c r="U80" s="1493"/>
      <c r="V80" s="1493"/>
      <c r="W80" s="1493"/>
    </row>
    <row r="81" spans="1:23" ht="15.75" customHeight="1">
      <c r="A81" s="1493"/>
      <c r="B81" s="1493"/>
      <c r="C81" s="1493"/>
      <c r="D81" s="1493"/>
      <c r="E81" s="1493"/>
      <c r="F81" s="1493"/>
      <c r="G81" s="1493"/>
      <c r="H81" s="1493"/>
      <c r="I81" s="1493"/>
      <c r="J81" s="1493"/>
      <c r="K81" s="1493"/>
      <c r="L81" s="1493"/>
      <c r="M81" s="1493"/>
      <c r="N81" s="1493"/>
      <c r="O81" s="1493"/>
      <c r="P81" s="1493"/>
      <c r="Q81" s="1493"/>
      <c r="R81" s="1493"/>
      <c r="S81" s="1493"/>
      <c r="T81" s="1493"/>
      <c r="U81" s="1493"/>
      <c r="V81" s="1493"/>
      <c r="W81" s="1493"/>
    </row>
    <row r="82" spans="1:23" ht="15.75" customHeight="1">
      <c r="A82" s="1493"/>
      <c r="B82" s="1493"/>
      <c r="C82" s="1493"/>
      <c r="D82" s="1493"/>
      <c r="E82" s="1493"/>
      <c r="F82" s="1493"/>
      <c r="G82" s="1493"/>
      <c r="H82" s="1493"/>
      <c r="I82" s="1493"/>
      <c r="J82" s="1493"/>
      <c r="K82" s="1493"/>
      <c r="L82" s="1493"/>
      <c r="M82" s="1493"/>
      <c r="N82" s="1493"/>
      <c r="O82" s="1493"/>
      <c r="P82" s="1493"/>
      <c r="Q82" s="1493"/>
      <c r="R82" s="1493"/>
      <c r="S82" s="1493"/>
      <c r="T82" s="1493"/>
      <c r="U82" s="1493"/>
      <c r="V82" s="1493"/>
      <c r="W82" s="1493"/>
    </row>
    <row r="83" spans="1:23" ht="15.75" customHeight="1">
      <c r="A83" s="1493"/>
      <c r="B83" s="1493"/>
      <c r="C83" s="1493"/>
      <c r="D83" s="1493"/>
      <c r="E83" s="1493"/>
      <c r="F83" s="1493"/>
      <c r="G83" s="1493"/>
      <c r="H83" s="1493"/>
      <c r="I83" s="1493"/>
      <c r="J83" s="1493"/>
      <c r="K83" s="1493"/>
      <c r="L83" s="1493"/>
      <c r="M83" s="1493"/>
      <c r="N83" s="1493"/>
      <c r="O83" s="1493"/>
      <c r="P83" s="1493"/>
      <c r="Q83" s="1493"/>
      <c r="R83" s="1493"/>
      <c r="S83" s="1493"/>
      <c r="T83" s="1493"/>
      <c r="U83" s="1493"/>
      <c r="V83" s="1493"/>
      <c r="W83" s="1493"/>
    </row>
    <row r="84" spans="1:23" ht="15.75" customHeight="1">
      <c r="A84" s="1493"/>
      <c r="B84" s="1493"/>
      <c r="C84" s="1493"/>
      <c r="D84" s="1493"/>
      <c r="E84" s="1493"/>
      <c r="F84" s="1493"/>
      <c r="G84" s="1493"/>
      <c r="H84" s="1493"/>
      <c r="I84" s="1493"/>
      <c r="J84" s="1493"/>
      <c r="K84" s="1493"/>
      <c r="L84" s="1493"/>
      <c r="M84" s="1493"/>
      <c r="N84" s="1493"/>
      <c r="O84" s="1493"/>
      <c r="P84" s="1493"/>
      <c r="Q84" s="1493"/>
      <c r="R84" s="1493"/>
      <c r="S84" s="1493"/>
      <c r="T84" s="1493"/>
      <c r="U84" s="1493"/>
      <c r="V84" s="1493"/>
      <c r="W84" s="1493"/>
    </row>
    <row r="85" spans="1:23" ht="15.75" customHeight="1">
      <c r="A85" s="1493"/>
      <c r="B85" s="1493"/>
      <c r="C85" s="1493"/>
      <c r="D85" s="1493"/>
      <c r="E85" s="1493"/>
      <c r="F85" s="1493"/>
      <c r="G85" s="1493"/>
      <c r="H85" s="1493"/>
      <c r="I85" s="1493"/>
      <c r="J85" s="1493"/>
      <c r="K85" s="1493"/>
      <c r="L85" s="1493"/>
      <c r="M85" s="1493"/>
      <c r="N85" s="1493"/>
      <c r="O85" s="1493"/>
      <c r="P85" s="1493"/>
      <c r="Q85" s="1493"/>
      <c r="R85" s="1493"/>
      <c r="S85" s="1493"/>
      <c r="T85" s="1493"/>
      <c r="U85" s="1493"/>
      <c r="V85" s="1493"/>
      <c r="W85" s="1493"/>
    </row>
    <row r="86" spans="1:23" ht="15.75" customHeight="1">
      <c r="A86" s="1493"/>
      <c r="B86" s="1493"/>
      <c r="C86" s="1493"/>
      <c r="D86" s="1493"/>
      <c r="E86" s="1493"/>
      <c r="F86" s="1493"/>
      <c r="G86" s="1493"/>
      <c r="H86" s="1493"/>
      <c r="I86" s="1493"/>
      <c r="J86" s="1493"/>
      <c r="K86" s="1493"/>
      <c r="L86" s="1493"/>
      <c r="M86" s="1493"/>
      <c r="N86" s="1493"/>
      <c r="O86" s="1493"/>
      <c r="P86" s="1493"/>
      <c r="Q86" s="1493"/>
      <c r="R86" s="1493"/>
      <c r="S86" s="1493"/>
      <c r="T86" s="1493"/>
      <c r="U86" s="1493"/>
      <c r="V86" s="1493"/>
      <c r="W86" s="1493"/>
    </row>
    <row r="87" spans="1:23" ht="15.75" customHeight="1">
      <c r="A87" s="1493"/>
      <c r="B87" s="1493"/>
      <c r="C87" s="1493"/>
      <c r="D87" s="1493"/>
      <c r="E87" s="1493"/>
      <c r="F87" s="1493"/>
      <c r="G87" s="1493"/>
      <c r="H87" s="1493"/>
      <c r="I87" s="1493"/>
      <c r="J87" s="1493"/>
      <c r="K87" s="1493"/>
      <c r="L87" s="1493"/>
      <c r="M87" s="1493"/>
      <c r="N87" s="1493"/>
      <c r="O87" s="1493"/>
      <c r="P87" s="1493"/>
      <c r="Q87" s="1493"/>
      <c r="R87" s="1493"/>
      <c r="S87" s="1493"/>
      <c r="T87" s="1493"/>
      <c r="U87" s="1493"/>
      <c r="V87" s="1493"/>
      <c r="W87" s="1493"/>
    </row>
    <row r="88" spans="1:23" ht="15.75" customHeight="1">
      <c r="A88" s="1493"/>
      <c r="B88" s="1493"/>
      <c r="C88" s="1493"/>
      <c r="D88" s="1493"/>
      <c r="E88" s="1493"/>
      <c r="F88" s="1493"/>
      <c r="G88" s="1493"/>
      <c r="H88" s="1493"/>
      <c r="I88" s="1493"/>
      <c r="J88" s="1493"/>
      <c r="K88" s="1493"/>
      <c r="L88" s="1493"/>
      <c r="M88" s="1493"/>
      <c r="N88" s="1493"/>
      <c r="O88" s="1493"/>
      <c r="P88" s="1493"/>
      <c r="Q88" s="1493"/>
      <c r="R88" s="1493"/>
      <c r="S88" s="1493"/>
      <c r="T88" s="1493"/>
      <c r="U88" s="1493"/>
      <c r="V88" s="1493"/>
      <c r="W88" s="1493"/>
    </row>
    <row r="89" spans="1:23" ht="15.75" customHeight="1">
      <c r="A89" s="1493"/>
      <c r="B89" s="1493"/>
      <c r="C89" s="1493"/>
      <c r="D89" s="1493"/>
      <c r="E89" s="1493"/>
      <c r="F89" s="1493"/>
      <c r="G89" s="1493"/>
      <c r="H89" s="1493"/>
      <c r="I89" s="1493"/>
      <c r="J89" s="1493"/>
      <c r="K89" s="1493"/>
      <c r="L89" s="1493"/>
      <c r="M89" s="1493"/>
      <c r="N89" s="1493"/>
      <c r="O89" s="1493"/>
      <c r="P89" s="1493"/>
      <c r="Q89" s="1493"/>
      <c r="R89" s="1493"/>
      <c r="S89" s="1493"/>
      <c r="T89" s="1493"/>
      <c r="U89" s="1493"/>
      <c r="V89" s="1493"/>
      <c r="W89" s="1493"/>
    </row>
    <row r="90" spans="1:23" ht="15.75" customHeight="1">
      <c r="A90" s="1493"/>
      <c r="B90" s="1493"/>
      <c r="C90" s="1493"/>
      <c r="D90" s="1493"/>
      <c r="E90" s="1493"/>
      <c r="F90" s="1493"/>
      <c r="G90" s="1493"/>
      <c r="H90" s="1493"/>
      <c r="I90" s="1493"/>
      <c r="J90" s="1493"/>
      <c r="K90" s="1493"/>
      <c r="L90" s="1493"/>
      <c r="M90" s="1493"/>
      <c r="N90" s="1493"/>
      <c r="O90" s="1493"/>
      <c r="P90" s="1493"/>
      <c r="Q90" s="1493"/>
      <c r="R90" s="1493"/>
      <c r="S90" s="1493"/>
      <c r="T90" s="1493"/>
      <c r="U90" s="1493"/>
      <c r="V90" s="1493"/>
      <c r="W90" s="1493"/>
    </row>
    <row r="91" spans="1:23" ht="15.75" customHeight="1">
      <c r="A91" s="1493"/>
      <c r="B91" s="1493"/>
      <c r="C91" s="1493"/>
      <c r="D91" s="1493"/>
      <c r="E91" s="1493"/>
      <c r="F91" s="1493"/>
      <c r="G91" s="1493"/>
      <c r="H91" s="1493"/>
      <c r="I91" s="1493"/>
      <c r="J91" s="1493"/>
      <c r="K91" s="1493"/>
      <c r="L91" s="1493"/>
      <c r="M91" s="1493"/>
      <c r="N91" s="1493"/>
      <c r="O91" s="1493"/>
      <c r="P91" s="1493"/>
      <c r="Q91" s="1493"/>
      <c r="R91" s="1493"/>
      <c r="S91" s="1493"/>
      <c r="T91" s="1493"/>
      <c r="U91" s="1493"/>
      <c r="V91" s="1493"/>
      <c r="W91" s="1493"/>
    </row>
    <row r="92" spans="1:23" ht="15.75" customHeight="1">
      <c r="A92" s="1493"/>
      <c r="B92" s="1493"/>
      <c r="C92" s="1493"/>
      <c r="D92" s="1493"/>
      <c r="E92" s="1493"/>
      <c r="F92" s="1493"/>
      <c r="G92" s="1493"/>
      <c r="H92" s="1493"/>
      <c r="I92" s="1493"/>
      <c r="J92" s="1493"/>
      <c r="K92" s="1493"/>
      <c r="L92" s="1493"/>
      <c r="M92" s="1493"/>
      <c r="N92" s="1493"/>
      <c r="O92" s="1493"/>
      <c r="P92" s="1493"/>
      <c r="Q92" s="1493"/>
      <c r="R92" s="1493"/>
      <c r="S92" s="1493"/>
      <c r="T92" s="1493"/>
      <c r="U92" s="1493"/>
      <c r="V92" s="1493"/>
      <c r="W92" s="1493"/>
    </row>
    <row r="93" spans="1:23" ht="15.75" customHeight="1">
      <c r="A93" s="1493"/>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row>
    <row r="94" spans="1:23" ht="15.75" customHeight="1">
      <c r="A94" s="1493"/>
      <c r="B94" s="1493"/>
      <c r="C94" s="1493"/>
      <c r="D94" s="1493"/>
      <c r="E94" s="1493"/>
      <c r="F94" s="1493"/>
      <c r="G94" s="1493"/>
      <c r="H94" s="1493"/>
      <c r="I94" s="1493"/>
      <c r="J94" s="1493"/>
      <c r="K94" s="1493"/>
      <c r="L94" s="1493"/>
      <c r="M94" s="1493"/>
      <c r="N94" s="1493"/>
      <c r="O94" s="1493"/>
      <c r="P94" s="1493"/>
      <c r="Q94" s="1493"/>
      <c r="R94" s="1493"/>
      <c r="S94" s="1493"/>
      <c r="T94" s="1493"/>
      <c r="U94" s="1493"/>
      <c r="V94" s="1493"/>
      <c r="W94" s="1493"/>
    </row>
    <row r="95" spans="1:23" ht="15.75" customHeight="1">
      <c r="A95" s="1493"/>
      <c r="B95" s="1493"/>
      <c r="C95" s="1493"/>
      <c r="D95" s="1493"/>
      <c r="E95" s="1493"/>
      <c r="F95" s="1493"/>
      <c r="G95" s="1493"/>
      <c r="H95" s="1493"/>
      <c r="I95" s="1493"/>
      <c r="J95" s="1493"/>
      <c r="K95" s="1493"/>
      <c r="L95" s="1493"/>
      <c r="M95" s="1493"/>
      <c r="N95" s="1493"/>
      <c r="O95" s="1493"/>
      <c r="P95" s="1493"/>
      <c r="Q95" s="1493"/>
      <c r="R95" s="1493"/>
      <c r="S95" s="1493"/>
      <c r="T95" s="1493"/>
      <c r="U95" s="1493"/>
      <c r="V95" s="1493"/>
      <c r="W95" s="1493"/>
    </row>
    <row r="96" spans="1:23" ht="15.75" customHeight="1">
      <c r="A96" s="1493"/>
      <c r="B96" s="1493"/>
      <c r="C96" s="1493"/>
      <c r="D96" s="1493"/>
      <c r="E96" s="1493"/>
      <c r="F96" s="1493"/>
      <c r="G96" s="1493"/>
      <c r="H96" s="1493"/>
      <c r="I96" s="1493"/>
      <c r="J96" s="1493"/>
      <c r="K96" s="1493"/>
      <c r="L96" s="1493"/>
      <c r="M96" s="1493"/>
      <c r="N96" s="1493"/>
      <c r="O96" s="1493"/>
      <c r="P96" s="1493"/>
      <c r="Q96" s="1493"/>
      <c r="R96" s="1493"/>
      <c r="S96" s="1493"/>
      <c r="T96" s="1493"/>
      <c r="U96" s="1493"/>
      <c r="V96" s="1493"/>
      <c r="W96" s="1493"/>
    </row>
    <row r="97" spans="1:23" ht="15.75" customHeight="1">
      <c r="A97" s="1493"/>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row>
    <row r="98" spans="1:23" ht="15.75" customHeight="1">
      <c r="A98" s="1493"/>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row>
    <row r="99" spans="1:23" ht="15.75" customHeight="1">
      <c r="A99" s="1493"/>
      <c r="B99" s="1493"/>
      <c r="C99" s="1493"/>
      <c r="D99" s="1493"/>
      <c r="E99" s="1493"/>
      <c r="F99" s="1493"/>
      <c r="G99" s="1493"/>
      <c r="H99" s="1493"/>
      <c r="I99" s="1493"/>
      <c r="J99" s="1493"/>
      <c r="K99" s="1493"/>
      <c r="L99" s="1493"/>
      <c r="M99" s="1493"/>
      <c r="N99" s="1493"/>
      <c r="O99" s="1493"/>
      <c r="P99" s="1493"/>
      <c r="Q99" s="1493"/>
      <c r="R99" s="1493"/>
      <c r="S99" s="1493"/>
      <c r="T99" s="1493"/>
      <c r="U99" s="1493"/>
      <c r="V99" s="1493"/>
      <c r="W99" s="1493"/>
    </row>
    <row r="100" spans="1:23" ht="15.75" customHeight="1">
      <c r="A100" s="1493"/>
      <c r="B100" s="1493"/>
      <c r="C100" s="1493"/>
      <c r="D100" s="1493"/>
      <c r="E100" s="1493"/>
      <c r="F100" s="1493"/>
      <c r="G100" s="1493"/>
      <c r="H100" s="1493"/>
      <c r="I100" s="1493"/>
      <c r="J100" s="1493"/>
      <c r="K100" s="1493"/>
      <c r="L100" s="1493"/>
      <c r="M100" s="1493"/>
      <c r="N100" s="1493"/>
      <c r="O100" s="1493"/>
      <c r="P100" s="1493"/>
      <c r="Q100" s="1493"/>
      <c r="R100" s="1493"/>
      <c r="S100" s="1493"/>
      <c r="T100" s="1493"/>
      <c r="U100" s="1493"/>
      <c r="V100" s="1493"/>
      <c r="W100" s="1493"/>
    </row>
    <row r="101" spans="1:23" ht="15.75" customHeight="1">
      <c r="A101" s="1493"/>
      <c r="B101" s="1493"/>
      <c r="C101" s="1493"/>
      <c r="D101" s="1493"/>
      <c r="E101" s="1493"/>
      <c r="F101" s="1493"/>
      <c r="G101" s="1493"/>
      <c r="H101" s="1493"/>
      <c r="I101" s="1493"/>
      <c r="J101" s="1493"/>
      <c r="K101" s="1493"/>
      <c r="L101" s="1493"/>
      <c r="M101" s="1493"/>
      <c r="N101" s="1493"/>
      <c r="O101" s="1493"/>
      <c r="P101" s="1493"/>
      <c r="Q101" s="1493"/>
      <c r="R101" s="1493"/>
      <c r="S101" s="1493"/>
      <c r="T101" s="1493"/>
      <c r="U101" s="1493"/>
      <c r="V101" s="1493"/>
      <c r="W101" s="1493"/>
    </row>
    <row r="102" spans="1:23" ht="15.75" customHeight="1">
      <c r="A102" s="1493"/>
      <c r="B102" s="1493"/>
      <c r="C102" s="1493"/>
      <c r="D102" s="1493"/>
      <c r="E102" s="1493"/>
      <c r="F102" s="1493"/>
      <c r="G102" s="1493"/>
      <c r="H102" s="1493"/>
      <c r="I102" s="1493"/>
      <c r="J102" s="1493"/>
      <c r="K102" s="1493"/>
      <c r="L102" s="1493"/>
      <c r="M102" s="1493"/>
      <c r="N102" s="1493"/>
      <c r="O102" s="1493"/>
      <c r="P102" s="1493"/>
      <c r="Q102" s="1493"/>
      <c r="R102" s="1493"/>
      <c r="S102" s="1493"/>
      <c r="T102" s="1493"/>
      <c r="U102" s="1493"/>
      <c r="V102" s="1493"/>
      <c r="W102" s="1493"/>
    </row>
    <row r="103" spans="1:23" ht="15.75" customHeight="1">
      <c r="A103" s="1493"/>
      <c r="B103" s="1493"/>
      <c r="C103" s="1493"/>
      <c r="D103" s="1493"/>
      <c r="E103" s="1493"/>
      <c r="F103" s="1493"/>
      <c r="G103" s="1493"/>
      <c r="H103" s="1493"/>
      <c r="I103" s="1493"/>
      <c r="J103" s="1493"/>
      <c r="K103" s="1493"/>
      <c r="L103" s="1493"/>
      <c r="M103" s="1493"/>
      <c r="N103" s="1493"/>
      <c r="O103" s="1493"/>
      <c r="P103" s="1493"/>
      <c r="Q103" s="1493"/>
      <c r="R103" s="1493"/>
      <c r="S103" s="1493"/>
      <c r="T103" s="1493"/>
      <c r="U103" s="1493"/>
      <c r="V103" s="1493"/>
      <c r="W103" s="1493"/>
    </row>
    <row r="104" spans="1:23" ht="15.75" customHeight="1">
      <c r="A104" s="1493"/>
      <c r="B104" s="1493"/>
      <c r="C104" s="1493"/>
      <c r="D104" s="1493"/>
      <c r="E104" s="1493"/>
      <c r="F104" s="1493"/>
      <c r="G104" s="1493"/>
      <c r="H104" s="1493"/>
      <c r="I104" s="1493"/>
      <c r="J104" s="1493"/>
      <c r="K104" s="1493"/>
      <c r="L104" s="1493"/>
      <c r="M104" s="1493"/>
      <c r="N104" s="1493"/>
      <c r="O104" s="1493"/>
      <c r="P104" s="1493"/>
      <c r="Q104" s="1493"/>
      <c r="R104" s="1493"/>
      <c r="S104" s="1493"/>
      <c r="T104" s="1493"/>
      <c r="U104" s="1493"/>
      <c r="V104" s="1493"/>
      <c r="W104" s="1493"/>
    </row>
    <row r="105" spans="1:23" ht="15.75" customHeight="1">
      <c r="A105" s="1493"/>
      <c r="B105" s="1493"/>
      <c r="C105" s="1493"/>
      <c r="D105" s="1493"/>
      <c r="E105" s="1493"/>
      <c r="F105" s="1493"/>
      <c r="G105" s="1493"/>
      <c r="H105" s="1493"/>
      <c r="I105" s="1493"/>
      <c r="J105" s="1493"/>
      <c r="K105" s="1493"/>
      <c r="L105" s="1493"/>
      <c r="M105" s="1493"/>
      <c r="N105" s="1493"/>
      <c r="O105" s="1493"/>
      <c r="P105" s="1493"/>
      <c r="Q105" s="1493"/>
      <c r="R105" s="1493"/>
      <c r="S105" s="1493"/>
      <c r="T105" s="1493"/>
      <c r="U105" s="1493"/>
      <c r="V105" s="1493"/>
      <c r="W105" s="1493"/>
    </row>
    <row r="106" spans="1:23" ht="15.75" customHeight="1">
      <c r="A106" s="1493"/>
      <c r="B106" s="1493"/>
      <c r="C106" s="1493"/>
      <c r="D106" s="1493"/>
      <c r="E106" s="1493"/>
      <c r="F106" s="1493"/>
      <c r="G106" s="1493"/>
      <c r="H106" s="1493"/>
      <c r="I106" s="1493"/>
      <c r="J106" s="1493"/>
      <c r="K106" s="1493"/>
      <c r="L106" s="1493"/>
      <c r="M106" s="1493"/>
      <c r="N106" s="1493"/>
      <c r="O106" s="1493"/>
      <c r="P106" s="1493"/>
      <c r="Q106" s="1493"/>
      <c r="R106" s="1493"/>
      <c r="S106" s="1493"/>
      <c r="T106" s="1493"/>
      <c r="U106" s="1493"/>
      <c r="V106" s="1493"/>
      <c r="W106" s="1493"/>
    </row>
    <row r="107" spans="1:23" ht="15.75" customHeight="1">
      <c r="A107" s="1493"/>
      <c r="B107" s="1493"/>
      <c r="C107" s="1493"/>
      <c r="D107" s="1493"/>
      <c r="E107" s="1493"/>
      <c r="F107" s="1493"/>
      <c r="G107" s="1493"/>
      <c r="H107" s="1493"/>
      <c r="I107" s="1493"/>
      <c r="J107" s="1493"/>
      <c r="K107" s="1493"/>
      <c r="L107" s="1493"/>
      <c r="M107" s="1493"/>
      <c r="N107" s="1493"/>
      <c r="O107" s="1493"/>
      <c r="P107" s="1493"/>
      <c r="Q107" s="1493"/>
      <c r="R107" s="1493"/>
      <c r="S107" s="1493"/>
      <c r="T107" s="1493"/>
      <c r="U107" s="1493"/>
      <c r="V107" s="1493"/>
      <c r="W107" s="1493"/>
    </row>
    <row r="108" spans="1:23" ht="15.75" customHeight="1">
      <c r="A108" s="1493"/>
      <c r="B108" s="1493"/>
      <c r="C108" s="1493"/>
      <c r="D108" s="1493"/>
      <c r="E108" s="1493"/>
      <c r="F108" s="1493"/>
      <c r="G108" s="1493"/>
      <c r="H108" s="1493"/>
      <c r="I108" s="1493"/>
      <c r="J108" s="1493"/>
      <c r="K108" s="1493"/>
      <c r="L108" s="1493"/>
      <c r="M108" s="1493"/>
      <c r="N108" s="1493"/>
      <c r="O108" s="1493"/>
      <c r="P108" s="1493"/>
      <c r="Q108" s="1493"/>
      <c r="R108" s="1493"/>
      <c r="S108" s="1493"/>
      <c r="T108" s="1493"/>
      <c r="U108" s="1493"/>
      <c r="V108" s="1493"/>
      <c r="W108" s="1493"/>
    </row>
    <row r="109" spans="1:23" ht="15.75" customHeight="1">
      <c r="A109" s="1493"/>
      <c r="B109" s="1493"/>
      <c r="C109" s="1493"/>
      <c r="D109" s="1493"/>
      <c r="E109" s="1493"/>
      <c r="F109" s="1493"/>
      <c r="G109" s="1493"/>
      <c r="H109" s="1493"/>
      <c r="I109" s="1493"/>
      <c r="J109" s="1493"/>
      <c r="K109" s="1493"/>
      <c r="L109" s="1493"/>
      <c r="M109" s="1493"/>
      <c r="N109" s="1493"/>
      <c r="O109" s="1493"/>
      <c r="P109" s="1493"/>
      <c r="Q109" s="1493"/>
      <c r="R109" s="1493"/>
      <c r="S109" s="1493"/>
      <c r="T109" s="1493"/>
      <c r="U109" s="1493"/>
      <c r="V109" s="1493"/>
      <c r="W109" s="1493"/>
    </row>
    <row r="110" spans="1:23" ht="15.75" customHeight="1">
      <c r="A110" s="1493"/>
      <c r="B110" s="1493"/>
      <c r="C110" s="1493"/>
      <c r="D110" s="1493"/>
      <c r="E110" s="1493"/>
      <c r="F110" s="1493"/>
      <c r="G110" s="1493"/>
      <c r="H110" s="1493"/>
      <c r="I110" s="1493"/>
      <c r="J110" s="1493"/>
      <c r="K110" s="1493"/>
      <c r="L110" s="1493"/>
      <c r="M110" s="1493"/>
      <c r="N110" s="1493"/>
      <c r="O110" s="1493"/>
      <c r="P110" s="1493"/>
      <c r="Q110" s="1493"/>
      <c r="R110" s="1493"/>
      <c r="S110" s="1493"/>
      <c r="T110" s="1493"/>
      <c r="U110" s="1493"/>
      <c r="V110" s="1493"/>
      <c r="W110" s="1493"/>
    </row>
    <row r="111" spans="1:23" ht="15.75" customHeight="1">
      <c r="A111" s="1493"/>
      <c r="B111" s="1493"/>
      <c r="C111" s="1493"/>
      <c r="D111" s="1493"/>
      <c r="E111" s="1493"/>
      <c r="F111" s="1493"/>
      <c r="G111" s="1493"/>
      <c r="H111" s="1493"/>
      <c r="I111" s="1493"/>
      <c r="J111" s="1493"/>
      <c r="K111" s="1493"/>
      <c r="L111" s="1493"/>
      <c r="M111" s="1493"/>
      <c r="N111" s="1493"/>
      <c r="O111" s="1493"/>
      <c r="P111" s="1493"/>
      <c r="Q111" s="1493"/>
      <c r="R111" s="1493"/>
      <c r="S111" s="1493"/>
      <c r="T111" s="1493"/>
      <c r="U111" s="1493"/>
      <c r="V111" s="1493"/>
      <c r="W111" s="1493"/>
    </row>
    <row r="112" spans="1:23" ht="15.75" customHeight="1">
      <c r="A112" s="1493"/>
      <c r="B112" s="1493"/>
      <c r="C112" s="1493"/>
      <c r="D112" s="1493"/>
      <c r="E112" s="1493"/>
      <c r="F112" s="1493"/>
      <c r="G112" s="1493"/>
      <c r="H112" s="1493"/>
      <c r="I112" s="1493"/>
      <c r="J112" s="1493"/>
      <c r="K112" s="1493"/>
      <c r="L112" s="1493"/>
      <c r="M112" s="1493"/>
      <c r="N112" s="1493"/>
      <c r="O112" s="1493"/>
      <c r="P112" s="1493"/>
      <c r="Q112" s="1493"/>
      <c r="R112" s="1493"/>
      <c r="S112" s="1493"/>
      <c r="T112" s="1493"/>
      <c r="U112" s="1493"/>
      <c r="V112" s="1493"/>
      <c r="W112" s="1493"/>
    </row>
    <row r="113" spans="1:23" ht="15.75" customHeight="1">
      <c r="A113" s="1493"/>
      <c r="B113" s="1493"/>
      <c r="C113" s="1493"/>
      <c r="D113" s="1493"/>
      <c r="E113" s="1493"/>
      <c r="F113" s="1493"/>
      <c r="G113" s="1493"/>
      <c r="H113" s="1493"/>
      <c r="I113" s="1493"/>
      <c r="J113" s="1493"/>
      <c r="K113" s="1493"/>
      <c r="L113" s="1493"/>
      <c r="M113" s="1493"/>
      <c r="N113" s="1493"/>
      <c r="O113" s="1493"/>
      <c r="P113" s="1493"/>
      <c r="Q113" s="1493"/>
      <c r="R113" s="1493"/>
      <c r="S113" s="1493"/>
      <c r="T113" s="1493"/>
      <c r="U113" s="1493"/>
      <c r="V113" s="1493"/>
      <c r="W113" s="1493"/>
    </row>
    <row r="114" spans="1:23" ht="15.75" customHeight="1">
      <c r="A114" s="1493"/>
      <c r="B114" s="1493"/>
      <c r="C114" s="1493"/>
      <c r="D114" s="1493"/>
      <c r="E114" s="1493"/>
      <c r="F114" s="1493"/>
      <c r="G114" s="1493"/>
      <c r="H114" s="1493"/>
      <c r="I114" s="1493"/>
      <c r="J114" s="1493"/>
      <c r="K114" s="1493"/>
      <c r="L114" s="1493"/>
      <c r="M114" s="1493"/>
      <c r="N114" s="1493"/>
      <c r="O114" s="1493"/>
      <c r="P114" s="1493"/>
      <c r="Q114" s="1493"/>
      <c r="R114" s="1493"/>
      <c r="S114" s="1493"/>
      <c r="T114" s="1493"/>
      <c r="U114" s="1493"/>
      <c r="V114" s="1493"/>
      <c r="W114" s="1493"/>
    </row>
    <row r="115" spans="1:23" ht="15.75" customHeight="1">
      <c r="A115" s="1493"/>
      <c r="B115" s="1493"/>
      <c r="C115" s="1493"/>
      <c r="D115" s="1493"/>
      <c r="E115" s="1493"/>
      <c r="F115" s="1493"/>
      <c r="G115" s="1493"/>
      <c r="H115" s="1493"/>
      <c r="I115" s="1493"/>
      <c r="J115" s="1493"/>
      <c r="K115" s="1493"/>
      <c r="L115" s="1493"/>
      <c r="M115" s="1493"/>
      <c r="N115" s="1493"/>
      <c r="O115" s="1493"/>
      <c r="P115" s="1493"/>
      <c r="Q115" s="1493"/>
      <c r="R115" s="1493"/>
      <c r="S115" s="1493"/>
      <c r="T115" s="1493"/>
      <c r="U115" s="1493"/>
      <c r="V115" s="1493"/>
      <c r="W115" s="1493"/>
    </row>
    <row r="116" spans="1:23" ht="15.75" customHeight="1">
      <c r="A116" s="1493"/>
      <c r="B116" s="1493"/>
      <c r="C116" s="1493"/>
      <c r="D116" s="1493"/>
      <c r="E116" s="1493"/>
      <c r="F116" s="1493"/>
      <c r="G116" s="1493"/>
      <c r="H116" s="1493"/>
      <c r="I116" s="1493"/>
      <c r="J116" s="1493"/>
      <c r="K116" s="1493"/>
      <c r="L116" s="1493"/>
      <c r="M116" s="1493"/>
      <c r="N116" s="1493"/>
      <c r="O116" s="1493"/>
      <c r="P116" s="1493"/>
      <c r="Q116" s="1493"/>
      <c r="R116" s="1493"/>
      <c r="S116" s="1493"/>
      <c r="T116" s="1493"/>
      <c r="U116" s="1493"/>
      <c r="V116" s="1493"/>
      <c r="W116" s="1493"/>
    </row>
    <row r="117" spans="1:23" ht="15.75" customHeight="1">
      <c r="A117" s="1493"/>
      <c r="B117" s="1493"/>
      <c r="C117" s="1493"/>
      <c r="D117" s="1493"/>
      <c r="E117" s="1493"/>
      <c r="F117" s="1493"/>
      <c r="G117" s="1493"/>
      <c r="H117" s="1493"/>
      <c r="I117" s="1493"/>
      <c r="J117" s="1493"/>
      <c r="K117" s="1493"/>
      <c r="L117" s="1493"/>
      <c r="M117" s="1493"/>
      <c r="N117" s="1493"/>
      <c r="O117" s="1493"/>
      <c r="P117" s="1493"/>
      <c r="Q117" s="1493"/>
      <c r="R117" s="1493"/>
      <c r="S117" s="1493"/>
      <c r="T117" s="1493"/>
      <c r="U117" s="1493"/>
      <c r="V117" s="1493"/>
      <c r="W117" s="1493"/>
    </row>
    <row r="118" spans="1:23" ht="15.75" customHeight="1">
      <c r="A118" s="1493"/>
      <c r="B118" s="1493"/>
      <c r="C118" s="1493"/>
      <c r="D118" s="1493"/>
      <c r="E118" s="1493"/>
      <c r="F118" s="1493"/>
      <c r="G118" s="1493"/>
      <c r="H118" s="1493"/>
      <c r="I118" s="1493"/>
      <c r="J118" s="1493"/>
      <c r="K118" s="1493"/>
      <c r="L118" s="1493"/>
      <c r="M118" s="1493"/>
      <c r="N118" s="1493"/>
      <c r="O118" s="1493"/>
      <c r="P118" s="1493"/>
      <c r="Q118" s="1493"/>
      <c r="R118" s="1493"/>
      <c r="S118" s="1493"/>
      <c r="T118" s="1493"/>
      <c r="U118" s="1493"/>
      <c r="V118" s="1493"/>
      <c r="W118" s="1493"/>
    </row>
    <row r="119" spans="1:23" ht="15.75" customHeight="1">
      <c r="A119" s="1493"/>
      <c r="B119" s="1493"/>
      <c r="C119" s="1493"/>
      <c r="D119" s="1493"/>
      <c r="E119" s="1493"/>
      <c r="F119" s="1493"/>
      <c r="G119" s="1493"/>
      <c r="H119" s="1493"/>
      <c r="I119" s="1493"/>
      <c r="J119" s="1493"/>
      <c r="K119" s="1493"/>
      <c r="L119" s="1493"/>
      <c r="M119" s="1493"/>
      <c r="N119" s="1493"/>
      <c r="O119" s="1493"/>
      <c r="P119" s="1493"/>
      <c r="Q119" s="1493"/>
      <c r="R119" s="1493"/>
      <c r="S119" s="1493"/>
      <c r="T119" s="1493"/>
      <c r="U119" s="1493"/>
      <c r="V119" s="1493"/>
      <c r="W119" s="1493"/>
    </row>
    <row r="120" spans="1:23" ht="15.75" customHeight="1">
      <c r="A120" s="1493"/>
      <c r="B120" s="1493"/>
      <c r="C120" s="1493"/>
      <c r="D120" s="1493"/>
      <c r="E120" s="1493"/>
      <c r="F120" s="1493"/>
      <c r="G120" s="1493"/>
      <c r="H120" s="1493"/>
      <c r="I120" s="1493"/>
      <c r="J120" s="1493"/>
      <c r="K120" s="1493"/>
      <c r="L120" s="1493"/>
      <c r="M120" s="1493"/>
      <c r="N120" s="1493"/>
      <c r="O120" s="1493"/>
      <c r="P120" s="1493"/>
      <c r="Q120" s="1493"/>
      <c r="R120" s="1493"/>
      <c r="S120" s="1493"/>
      <c r="T120" s="1493"/>
      <c r="U120" s="1493"/>
      <c r="V120" s="1493"/>
      <c r="W120" s="1493"/>
    </row>
    <row r="121" spans="1:23" ht="15.75" customHeight="1">
      <c r="A121" s="1493"/>
      <c r="B121" s="1493"/>
      <c r="C121" s="1493"/>
      <c r="D121" s="1493"/>
      <c r="E121" s="1493"/>
      <c r="F121" s="1493"/>
      <c r="G121" s="1493"/>
      <c r="H121" s="1493"/>
      <c r="I121" s="1493"/>
      <c r="J121" s="1493"/>
      <c r="K121" s="1493"/>
      <c r="L121" s="1493"/>
      <c r="M121" s="1493"/>
      <c r="N121" s="1493"/>
      <c r="O121" s="1493"/>
      <c r="P121" s="1493"/>
      <c r="Q121" s="1493"/>
      <c r="R121" s="1493"/>
      <c r="S121" s="1493"/>
      <c r="T121" s="1493"/>
      <c r="U121" s="1493"/>
      <c r="V121" s="1493"/>
      <c r="W121" s="1493"/>
    </row>
    <row r="122" spans="1:23" ht="15.75" customHeight="1">
      <c r="A122" s="1493"/>
      <c r="B122" s="1493"/>
      <c r="C122" s="1493"/>
      <c r="D122" s="1493"/>
      <c r="E122" s="1493"/>
      <c r="F122" s="1493"/>
      <c r="G122" s="1493"/>
      <c r="H122" s="1493"/>
      <c r="I122" s="1493"/>
      <c r="J122" s="1493"/>
      <c r="K122" s="1493"/>
      <c r="L122" s="1493"/>
      <c r="M122" s="1493"/>
      <c r="N122" s="1493"/>
      <c r="O122" s="1493"/>
      <c r="P122" s="1493"/>
      <c r="Q122" s="1493"/>
      <c r="R122" s="1493"/>
      <c r="S122" s="1493"/>
      <c r="T122" s="1493"/>
      <c r="U122" s="1493"/>
      <c r="V122" s="1493"/>
      <c r="W122" s="1493"/>
    </row>
    <row r="123" spans="1:23" ht="15.75" customHeight="1">
      <c r="A123" s="1493"/>
      <c r="B123" s="1493"/>
      <c r="C123" s="1493"/>
      <c r="D123" s="1493"/>
      <c r="E123" s="1493"/>
      <c r="F123" s="1493"/>
      <c r="G123" s="1493"/>
      <c r="H123" s="1493"/>
      <c r="I123" s="1493"/>
      <c r="J123" s="1493"/>
      <c r="K123" s="1493"/>
      <c r="L123" s="1493"/>
      <c r="M123" s="1493"/>
      <c r="N123" s="1493"/>
      <c r="O123" s="1493"/>
      <c r="P123" s="1493"/>
      <c r="Q123" s="1493"/>
      <c r="R123" s="1493"/>
      <c r="S123" s="1493"/>
      <c r="T123" s="1493"/>
      <c r="U123" s="1493"/>
      <c r="V123" s="1493"/>
      <c r="W123" s="1493"/>
    </row>
    <row r="124" spans="1:23" ht="15.75" customHeight="1">
      <c r="A124" s="1493"/>
      <c r="B124" s="1493"/>
      <c r="C124" s="1493"/>
      <c r="D124" s="1493"/>
      <c r="E124" s="1493"/>
      <c r="F124" s="1493"/>
      <c r="G124" s="1493"/>
      <c r="H124" s="1493"/>
      <c r="I124" s="1493"/>
      <c r="J124" s="1493"/>
      <c r="K124" s="1493"/>
      <c r="L124" s="1493"/>
      <c r="M124" s="1493"/>
      <c r="N124" s="1493"/>
      <c r="O124" s="1493"/>
      <c r="P124" s="1493"/>
      <c r="Q124" s="1493"/>
      <c r="R124" s="1493"/>
      <c r="S124" s="1493"/>
      <c r="T124" s="1493"/>
      <c r="U124" s="1493"/>
      <c r="V124" s="1493"/>
      <c r="W124" s="1493"/>
    </row>
    <row r="125" spans="1:23" ht="15.75" customHeight="1">
      <c r="A125" s="1493"/>
      <c r="B125" s="1493"/>
      <c r="C125" s="1493"/>
      <c r="D125" s="1493"/>
      <c r="E125" s="1493"/>
      <c r="F125" s="1493"/>
      <c r="G125" s="1493"/>
      <c r="H125" s="1493"/>
      <c r="I125" s="1493"/>
      <c r="J125" s="1493"/>
      <c r="K125" s="1493"/>
      <c r="L125" s="1493"/>
      <c r="M125" s="1493"/>
      <c r="N125" s="1493"/>
      <c r="O125" s="1493"/>
      <c r="P125" s="1493"/>
      <c r="Q125" s="1493"/>
      <c r="R125" s="1493"/>
      <c r="S125" s="1493"/>
      <c r="T125" s="1493"/>
      <c r="U125" s="1493"/>
      <c r="V125" s="1493"/>
      <c r="W125" s="1493"/>
    </row>
    <row r="126" spans="1:23" ht="15.75" customHeight="1">
      <c r="A126" s="1493"/>
      <c r="B126" s="1493"/>
      <c r="C126" s="1493"/>
      <c r="D126" s="1493"/>
      <c r="E126" s="1493"/>
      <c r="F126" s="1493"/>
      <c r="G126" s="1493"/>
      <c r="H126" s="1493"/>
      <c r="I126" s="1493"/>
      <c r="J126" s="1493"/>
      <c r="K126" s="1493"/>
      <c r="L126" s="1493"/>
      <c r="M126" s="1493"/>
      <c r="N126" s="1493"/>
      <c r="O126" s="1493"/>
      <c r="P126" s="1493"/>
      <c r="Q126" s="1493"/>
      <c r="R126" s="1493"/>
      <c r="S126" s="1493"/>
      <c r="T126" s="1493"/>
      <c r="U126" s="1493"/>
      <c r="V126" s="1493"/>
      <c r="W126" s="1493"/>
    </row>
    <row r="127" spans="1:23" ht="15.75" customHeight="1">
      <c r="A127" s="1493"/>
      <c r="B127" s="1493"/>
      <c r="C127" s="1493"/>
      <c r="D127" s="1493"/>
      <c r="E127" s="1493"/>
      <c r="F127" s="1493"/>
      <c r="G127" s="1493"/>
      <c r="H127" s="1493"/>
      <c r="I127" s="1493"/>
      <c r="J127" s="1493"/>
      <c r="K127" s="1493"/>
      <c r="L127" s="1493"/>
      <c r="M127" s="1493"/>
      <c r="N127" s="1493"/>
      <c r="O127" s="1493"/>
      <c r="P127" s="1493"/>
      <c r="Q127" s="1493"/>
      <c r="R127" s="1493"/>
      <c r="S127" s="1493"/>
      <c r="T127" s="1493"/>
      <c r="U127" s="1493"/>
      <c r="V127" s="1493"/>
      <c r="W127" s="1493"/>
    </row>
    <row r="128" spans="1:23" ht="15.75" customHeight="1">
      <c r="A128" s="1493"/>
      <c r="B128" s="1493"/>
      <c r="C128" s="1493"/>
      <c r="D128" s="1493"/>
      <c r="E128" s="1493"/>
      <c r="F128" s="1493"/>
      <c r="G128" s="1493"/>
      <c r="H128" s="1493"/>
      <c r="I128" s="1493"/>
      <c r="J128" s="1493"/>
      <c r="K128" s="1493"/>
      <c r="L128" s="1493"/>
      <c r="M128" s="1493"/>
      <c r="N128" s="1493"/>
      <c r="O128" s="1493"/>
      <c r="P128" s="1493"/>
      <c r="Q128" s="1493"/>
      <c r="R128" s="1493"/>
      <c r="S128" s="1493"/>
      <c r="T128" s="1493"/>
      <c r="U128" s="1493"/>
      <c r="V128" s="1493"/>
      <c r="W128" s="1493"/>
    </row>
    <row r="129" spans="1:23" ht="15.75" customHeight="1">
      <c r="A129" s="1493"/>
      <c r="B129" s="1493"/>
      <c r="C129" s="1493"/>
      <c r="D129" s="1493"/>
      <c r="E129" s="1493"/>
      <c r="F129" s="1493"/>
      <c r="G129" s="1493"/>
      <c r="H129" s="1493"/>
      <c r="I129" s="1493"/>
      <c r="J129" s="1493"/>
      <c r="K129" s="1493"/>
      <c r="L129" s="1493"/>
      <c r="M129" s="1493"/>
      <c r="N129" s="1493"/>
      <c r="O129" s="1493"/>
      <c r="P129" s="1493"/>
      <c r="Q129" s="1493"/>
      <c r="R129" s="1493"/>
      <c r="S129" s="1493"/>
      <c r="T129" s="1493"/>
      <c r="U129" s="1493"/>
      <c r="V129" s="1493"/>
      <c r="W129" s="1493"/>
    </row>
    <row r="130" spans="1:23" ht="15.75" customHeight="1">
      <c r="A130" s="1493"/>
      <c r="B130" s="1493"/>
      <c r="C130" s="1493"/>
      <c r="D130" s="1493"/>
      <c r="E130" s="1493"/>
      <c r="F130" s="1493"/>
      <c r="G130" s="1493"/>
      <c r="H130" s="1493"/>
      <c r="I130" s="1493"/>
      <c r="J130" s="1493"/>
      <c r="K130" s="1493"/>
      <c r="L130" s="1493"/>
      <c r="M130" s="1493"/>
      <c r="N130" s="1493"/>
      <c r="O130" s="1493"/>
      <c r="P130" s="1493"/>
      <c r="Q130" s="1493"/>
      <c r="R130" s="1493"/>
      <c r="S130" s="1493"/>
      <c r="T130" s="1493"/>
      <c r="U130" s="1493"/>
      <c r="V130" s="1493"/>
      <c r="W130" s="1493"/>
    </row>
    <row r="131" spans="1:23" ht="15.75" customHeight="1">
      <c r="A131" s="1493"/>
      <c r="B131" s="1493"/>
      <c r="C131" s="1493"/>
      <c r="D131" s="1493"/>
      <c r="E131" s="1493"/>
      <c r="F131" s="1493"/>
      <c r="G131" s="1493"/>
      <c r="H131" s="1493"/>
      <c r="I131" s="1493"/>
      <c r="J131" s="1493"/>
      <c r="K131" s="1493"/>
      <c r="L131" s="1493"/>
      <c r="M131" s="1493"/>
      <c r="N131" s="1493"/>
      <c r="O131" s="1493"/>
      <c r="P131" s="1493"/>
      <c r="Q131" s="1493"/>
      <c r="R131" s="1493"/>
      <c r="S131" s="1493"/>
      <c r="T131" s="1493"/>
      <c r="U131" s="1493"/>
      <c r="V131" s="1493"/>
      <c r="W131" s="1493"/>
    </row>
    <row r="132" spans="1:23" ht="15.75" customHeight="1">
      <c r="A132" s="1493"/>
      <c r="B132" s="1493"/>
      <c r="C132" s="1493"/>
      <c r="D132" s="1493"/>
      <c r="E132" s="1493"/>
      <c r="F132" s="1493"/>
      <c r="G132" s="1493"/>
      <c r="H132" s="1493"/>
      <c r="I132" s="1493"/>
      <c r="J132" s="1493"/>
      <c r="K132" s="1493"/>
      <c r="L132" s="1493"/>
      <c r="M132" s="1493"/>
      <c r="N132" s="1493"/>
      <c r="O132" s="1493"/>
      <c r="P132" s="1493"/>
      <c r="Q132" s="1493"/>
      <c r="R132" s="1493"/>
      <c r="S132" s="1493"/>
      <c r="T132" s="1493"/>
      <c r="U132" s="1493"/>
      <c r="V132" s="1493"/>
      <c r="W132" s="1493"/>
    </row>
    <row r="133" spans="1:23" ht="15.75" customHeight="1">
      <c r="A133" s="1493"/>
      <c r="B133" s="1493"/>
      <c r="C133" s="1493"/>
      <c r="D133" s="1493"/>
      <c r="E133" s="1493"/>
      <c r="F133" s="1493"/>
      <c r="G133" s="1493"/>
      <c r="H133" s="1493"/>
      <c r="I133" s="1493"/>
      <c r="J133" s="1493"/>
      <c r="K133" s="1493"/>
      <c r="L133" s="1493"/>
      <c r="M133" s="1493"/>
      <c r="N133" s="1493"/>
      <c r="O133" s="1493"/>
      <c r="P133" s="1493"/>
      <c r="Q133" s="1493"/>
      <c r="R133" s="1493"/>
      <c r="S133" s="1493"/>
      <c r="T133" s="1493"/>
      <c r="U133" s="1493"/>
      <c r="V133" s="1493"/>
      <c r="W133" s="1493"/>
    </row>
    <row r="134" spans="1:23" ht="15.75" customHeight="1">
      <c r="A134" s="1493"/>
      <c r="B134" s="1493"/>
      <c r="C134" s="1493"/>
      <c r="D134" s="1493"/>
      <c r="E134" s="1493"/>
      <c r="F134" s="1493"/>
      <c r="G134" s="1493"/>
      <c r="H134" s="1493"/>
      <c r="I134" s="1493"/>
      <c r="J134" s="1493"/>
      <c r="K134" s="1493"/>
      <c r="L134" s="1493"/>
      <c r="M134" s="1493"/>
      <c r="N134" s="1493"/>
      <c r="O134" s="1493"/>
      <c r="P134" s="1493"/>
      <c r="Q134" s="1493"/>
      <c r="R134" s="1493"/>
      <c r="S134" s="1493"/>
      <c r="T134" s="1493"/>
      <c r="U134" s="1493"/>
      <c r="V134" s="1493"/>
      <c r="W134" s="1493"/>
    </row>
    <row r="135" spans="1:23" ht="15.75" customHeight="1">
      <c r="A135" s="1493"/>
      <c r="B135" s="1493"/>
      <c r="C135" s="1493"/>
      <c r="D135" s="1493"/>
      <c r="E135" s="1493"/>
      <c r="F135" s="1493"/>
      <c r="G135" s="1493"/>
      <c r="H135" s="1493"/>
      <c r="I135" s="1493"/>
      <c r="J135" s="1493"/>
      <c r="K135" s="1493"/>
      <c r="L135" s="1493"/>
      <c r="M135" s="1493"/>
      <c r="N135" s="1493"/>
      <c r="O135" s="1493"/>
      <c r="P135" s="1493"/>
      <c r="Q135" s="1493"/>
      <c r="R135" s="1493"/>
      <c r="S135" s="1493"/>
      <c r="T135" s="1493"/>
      <c r="U135" s="1493"/>
      <c r="V135" s="1493"/>
      <c r="W135" s="1493"/>
    </row>
    <row r="136" spans="1:23" ht="15.75" customHeight="1">
      <c r="A136" s="1493"/>
      <c r="B136" s="1493"/>
      <c r="C136" s="1493"/>
      <c r="D136" s="1493"/>
      <c r="E136" s="1493"/>
      <c r="F136" s="1493"/>
      <c r="G136" s="1493"/>
      <c r="H136" s="1493"/>
      <c r="I136" s="1493"/>
      <c r="J136" s="1493"/>
      <c r="K136" s="1493"/>
      <c r="L136" s="1493"/>
      <c r="M136" s="1493"/>
      <c r="N136" s="1493"/>
      <c r="O136" s="1493"/>
      <c r="P136" s="1493"/>
      <c r="Q136" s="1493"/>
      <c r="R136" s="1493"/>
      <c r="S136" s="1493"/>
      <c r="T136" s="1493"/>
      <c r="U136" s="1493"/>
      <c r="V136" s="1493"/>
      <c r="W136" s="1493"/>
    </row>
    <row r="137" spans="1:23" ht="15.75" customHeight="1">
      <c r="A137" s="1493"/>
      <c r="B137" s="1493"/>
      <c r="C137" s="1493"/>
      <c r="D137" s="1493"/>
      <c r="E137" s="1493"/>
      <c r="F137" s="1493"/>
      <c r="G137" s="1493"/>
      <c r="H137" s="1493"/>
      <c r="I137" s="1493"/>
      <c r="J137" s="1493"/>
      <c r="K137" s="1493"/>
      <c r="L137" s="1493"/>
      <c r="M137" s="1493"/>
      <c r="N137" s="1493"/>
      <c r="O137" s="1493"/>
      <c r="P137" s="1493"/>
      <c r="Q137" s="1493"/>
      <c r="R137" s="1493"/>
      <c r="S137" s="1493"/>
      <c r="T137" s="1493"/>
      <c r="U137" s="1493"/>
      <c r="V137" s="1493"/>
      <c r="W137" s="1493"/>
    </row>
    <row r="138" spans="1:23" ht="15.75" customHeight="1">
      <c r="A138" s="1493"/>
      <c r="B138" s="1493"/>
      <c r="C138" s="1493"/>
      <c r="D138" s="1493"/>
      <c r="E138" s="1493"/>
      <c r="F138" s="1493"/>
      <c r="G138" s="1493"/>
      <c r="H138" s="1493"/>
      <c r="I138" s="1493"/>
      <c r="J138" s="1493"/>
      <c r="K138" s="1493"/>
      <c r="L138" s="1493"/>
      <c r="M138" s="1493"/>
      <c r="N138" s="1493"/>
      <c r="O138" s="1493"/>
      <c r="P138" s="1493"/>
      <c r="Q138" s="1493"/>
      <c r="R138" s="1493"/>
      <c r="S138" s="1493"/>
      <c r="T138" s="1493"/>
      <c r="U138" s="1493"/>
      <c r="V138" s="1493"/>
      <c r="W138" s="1493"/>
    </row>
    <row r="139" spans="1:23" ht="15.75" customHeight="1">
      <c r="A139" s="1493"/>
      <c r="B139" s="1493"/>
      <c r="C139" s="1493"/>
      <c r="D139" s="1493"/>
      <c r="E139" s="1493"/>
      <c r="F139" s="1493"/>
      <c r="G139" s="1493"/>
      <c r="H139" s="1493"/>
      <c r="I139" s="1493"/>
      <c r="J139" s="1493"/>
      <c r="K139" s="1493"/>
      <c r="L139" s="1493"/>
      <c r="M139" s="1493"/>
      <c r="N139" s="1493"/>
      <c r="O139" s="1493"/>
      <c r="P139" s="1493"/>
      <c r="Q139" s="1493"/>
      <c r="R139" s="1493"/>
      <c r="S139" s="1493"/>
      <c r="T139" s="1493"/>
      <c r="U139" s="1493"/>
      <c r="V139" s="1493"/>
      <c r="W139" s="1493"/>
    </row>
    <row r="140" spans="1:23" ht="15.75" customHeight="1">
      <c r="A140" s="1493"/>
      <c r="B140" s="1493"/>
      <c r="C140" s="1493"/>
      <c r="D140" s="1493"/>
      <c r="E140" s="1493"/>
      <c r="F140" s="1493"/>
      <c r="G140" s="1493"/>
      <c r="H140" s="1493"/>
      <c r="I140" s="1493"/>
      <c r="J140" s="1493"/>
      <c r="K140" s="1493"/>
      <c r="L140" s="1493"/>
      <c r="M140" s="1493"/>
      <c r="N140" s="1493"/>
      <c r="O140" s="1493"/>
      <c r="P140" s="1493"/>
      <c r="Q140" s="1493"/>
      <c r="R140" s="1493"/>
      <c r="S140" s="1493"/>
      <c r="T140" s="1493"/>
      <c r="U140" s="1493"/>
      <c r="V140" s="1493"/>
      <c r="W140" s="1493"/>
    </row>
    <row r="141" spans="1:23" ht="15.75" customHeight="1">
      <c r="A141" s="1493"/>
      <c r="B141" s="1493"/>
      <c r="C141" s="1493"/>
      <c r="D141" s="1493"/>
      <c r="E141" s="1493"/>
      <c r="F141" s="1493"/>
      <c r="G141" s="1493"/>
      <c r="H141" s="1493"/>
      <c r="I141" s="1493"/>
      <c r="J141" s="1493"/>
      <c r="K141" s="1493"/>
      <c r="L141" s="1493"/>
      <c r="M141" s="1493"/>
      <c r="N141" s="1493"/>
      <c r="O141" s="1493"/>
      <c r="P141" s="1493"/>
      <c r="Q141" s="1493"/>
      <c r="R141" s="1493"/>
      <c r="S141" s="1493"/>
      <c r="T141" s="1493"/>
      <c r="U141" s="1493"/>
      <c r="V141" s="1493"/>
      <c r="W141" s="1493"/>
    </row>
    <row r="142" spans="1:23" ht="15.75" customHeight="1">
      <c r="A142" s="1493"/>
      <c r="B142" s="1493"/>
      <c r="C142" s="1493"/>
      <c r="D142" s="1493"/>
      <c r="E142" s="1493"/>
      <c r="F142" s="1493"/>
      <c r="G142" s="1493"/>
      <c r="H142" s="1493"/>
      <c r="I142" s="1493"/>
      <c r="J142" s="1493"/>
      <c r="K142" s="1493"/>
      <c r="L142" s="1493"/>
      <c r="M142" s="1493"/>
      <c r="N142" s="1493"/>
      <c r="O142" s="1493"/>
      <c r="P142" s="1493"/>
      <c r="Q142" s="1493"/>
      <c r="R142" s="1493"/>
      <c r="S142" s="1493"/>
      <c r="T142" s="1493"/>
      <c r="U142" s="1493"/>
      <c r="V142" s="1493"/>
      <c r="W142" s="1493"/>
    </row>
    <row r="143" spans="1:23" ht="15.75" customHeight="1">
      <c r="A143" s="1493"/>
      <c r="B143" s="1493"/>
      <c r="C143" s="1493"/>
      <c r="D143" s="1493"/>
      <c r="E143" s="1493"/>
      <c r="F143" s="1493"/>
      <c r="G143" s="1493"/>
      <c r="H143" s="1493"/>
      <c r="I143" s="1493"/>
      <c r="J143" s="1493"/>
      <c r="K143" s="1493"/>
      <c r="L143" s="1493"/>
      <c r="M143" s="1493"/>
      <c r="N143" s="1493"/>
      <c r="O143" s="1493"/>
      <c r="P143" s="1493"/>
      <c r="Q143" s="1493"/>
      <c r="R143" s="1493"/>
      <c r="S143" s="1493"/>
      <c r="T143" s="1493"/>
      <c r="U143" s="1493"/>
      <c r="V143" s="1493"/>
      <c r="W143" s="1493"/>
    </row>
    <row r="144" spans="1:23" ht="15.75" customHeight="1">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row>
    <row r="145" spans="1:23" ht="15.75" customHeight="1">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row>
    <row r="146" spans="1:23" ht="15.75" customHeight="1">
      <c r="A146" s="1493"/>
      <c r="B146" s="1493"/>
      <c r="C146" s="1493"/>
      <c r="D146" s="1493"/>
      <c r="E146" s="1493"/>
      <c r="F146" s="1493"/>
      <c r="G146" s="1493"/>
      <c r="H146" s="1493"/>
      <c r="I146" s="1493"/>
      <c r="J146" s="1493"/>
      <c r="K146" s="1493"/>
      <c r="L146" s="1493"/>
      <c r="M146" s="1493"/>
      <c r="N146" s="1493"/>
      <c r="O146" s="1493"/>
      <c r="P146" s="1493"/>
      <c r="Q146" s="1493"/>
      <c r="R146" s="1493"/>
      <c r="S146" s="1493"/>
      <c r="T146" s="1493"/>
      <c r="U146" s="1493"/>
      <c r="V146" s="1493"/>
      <c r="W146" s="1493"/>
    </row>
    <row r="147" spans="1:23" ht="15.75" customHeight="1">
      <c r="A147" s="1493"/>
      <c r="B147" s="1493"/>
      <c r="C147" s="1493"/>
      <c r="D147" s="1493"/>
      <c r="E147" s="1493"/>
      <c r="F147" s="1493"/>
      <c r="G147" s="1493"/>
      <c r="H147" s="1493"/>
      <c r="I147" s="1493"/>
      <c r="J147" s="1493"/>
      <c r="K147" s="1493"/>
      <c r="L147" s="1493"/>
      <c r="M147" s="1493"/>
      <c r="N147" s="1493"/>
      <c r="O147" s="1493"/>
      <c r="P147" s="1493"/>
      <c r="Q147" s="1493"/>
      <c r="R147" s="1493"/>
      <c r="S147" s="1493"/>
      <c r="T147" s="1493"/>
      <c r="U147" s="1493"/>
      <c r="V147" s="1493"/>
      <c r="W147" s="1493"/>
    </row>
    <row r="148" spans="1:23" ht="15.75" customHeight="1">
      <c r="A148" s="1493"/>
      <c r="B148" s="1493"/>
      <c r="C148" s="1493"/>
      <c r="D148" s="1493"/>
      <c r="E148" s="1493"/>
      <c r="F148" s="1493"/>
      <c r="G148" s="1493"/>
      <c r="H148" s="1493"/>
      <c r="I148" s="1493"/>
      <c r="J148" s="1493"/>
      <c r="K148" s="1493"/>
      <c r="L148" s="1493"/>
      <c r="M148" s="1493"/>
      <c r="N148" s="1493"/>
      <c r="O148" s="1493"/>
      <c r="P148" s="1493"/>
      <c r="Q148" s="1493"/>
      <c r="R148" s="1493"/>
      <c r="S148" s="1493"/>
      <c r="T148" s="1493"/>
      <c r="U148" s="1493"/>
      <c r="V148" s="1493"/>
      <c r="W148" s="1493"/>
    </row>
    <row r="149" spans="1:23" ht="15.75" customHeight="1">
      <c r="A149" s="1493"/>
      <c r="B149" s="1493"/>
      <c r="C149" s="1493"/>
      <c r="D149" s="1493"/>
      <c r="E149" s="1493"/>
      <c r="F149" s="1493"/>
      <c r="G149" s="1493"/>
      <c r="H149" s="1493"/>
      <c r="I149" s="1493"/>
      <c r="J149" s="1493"/>
      <c r="K149" s="1493"/>
      <c r="L149" s="1493"/>
      <c r="M149" s="1493"/>
      <c r="N149" s="1493"/>
      <c r="O149" s="1493"/>
      <c r="P149" s="1493"/>
      <c r="Q149" s="1493"/>
      <c r="R149" s="1493"/>
      <c r="S149" s="1493"/>
      <c r="T149" s="1493"/>
      <c r="U149" s="1493"/>
      <c r="V149" s="1493"/>
      <c r="W149" s="1493"/>
    </row>
    <row r="150" spans="1:23" ht="15.75" customHeight="1">
      <c r="A150" s="1493"/>
      <c r="B150" s="1493"/>
      <c r="C150" s="1493"/>
      <c r="D150" s="1493"/>
      <c r="E150" s="1493"/>
      <c r="F150" s="1493"/>
      <c r="G150" s="1493"/>
      <c r="H150" s="1493"/>
      <c r="I150" s="1493"/>
      <c r="J150" s="1493"/>
      <c r="K150" s="1493"/>
      <c r="L150" s="1493"/>
      <c r="M150" s="1493"/>
      <c r="N150" s="1493"/>
      <c r="O150" s="1493"/>
      <c r="P150" s="1493"/>
      <c r="Q150" s="1493"/>
      <c r="R150" s="1493"/>
      <c r="S150" s="1493"/>
      <c r="T150" s="1493"/>
      <c r="U150" s="1493"/>
      <c r="V150" s="1493"/>
      <c r="W150" s="1493"/>
    </row>
    <row r="151" spans="1:23" ht="15.75" customHeight="1">
      <c r="A151" s="1493"/>
      <c r="B151" s="1493"/>
      <c r="C151" s="1493"/>
      <c r="D151" s="1493"/>
      <c r="E151" s="1493"/>
      <c r="F151" s="1493"/>
      <c r="G151" s="1493"/>
      <c r="H151" s="1493"/>
      <c r="I151" s="1493"/>
      <c r="J151" s="1493"/>
      <c r="K151" s="1493"/>
      <c r="L151" s="1493"/>
      <c r="M151" s="1493"/>
      <c r="N151" s="1493"/>
      <c r="O151" s="1493"/>
      <c r="P151" s="1493"/>
      <c r="Q151" s="1493"/>
      <c r="R151" s="1493"/>
      <c r="S151" s="1493"/>
      <c r="T151" s="1493"/>
      <c r="U151" s="1493"/>
      <c r="V151" s="1493"/>
      <c r="W151" s="1493"/>
    </row>
    <row r="152" spans="1:23" ht="15.75" customHeight="1">
      <c r="A152" s="1493"/>
      <c r="B152" s="1493"/>
      <c r="C152" s="1493"/>
      <c r="D152" s="1493"/>
      <c r="E152" s="1493"/>
      <c r="F152" s="1493"/>
      <c r="G152" s="1493"/>
      <c r="H152" s="1493"/>
      <c r="I152" s="1493"/>
      <c r="J152" s="1493"/>
      <c r="K152" s="1493"/>
      <c r="L152" s="1493"/>
      <c r="M152" s="1493"/>
      <c r="N152" s="1493"/>
      <c r="O152" s="1493"/>
      <c r="P152" s="1493"/>
      <c r="Q152" s="1493"/>
      <c r="R152" s="1493"/>
      <c r="S152" s="1493"/>
      <c r="T152" s="1493"/>
      <c r="U152" s="1493"/>
      <c r="V152" s="1493"/>
      <c r="W152" s="1493"/>
    </row>
    <row r="153" spans="1:23" ht="15.75" customHeight="1">
      <c r="A153" s="1493"/>
      <c r="B153" s="1493"/>
      <c r="C153" s="1493"/>
      <c r="D153" s="1493"/>
      <c r="E153" s="1493"/>
      <c r="F153" s="1493"/>
      <c r="G153" s="1493"/>
      <c r="H153" s="1493"/>
      <c r="I153" s="1493"/>
      <c r="J153" s="1493"/>
      <c r="K153" s="1493"/>
      <c r="L153" s="1493"/>
      <c r="M153" s="1493"/>
      <c r="N153" s="1493"/>
      <c r="O153" s="1493"/>
      <c r="P153" s="1493"/>
      <c r="Q153" s="1493"/>
      <c r="R153" s="1493"/>
      <c r="S153" s="1493"/>
      <c r="T153" s="1493"/>
      <c r="U153" s="1493"/>
      <c r="V153" s="1493"/>
      <c r="W153" s="1493"/>
    </row>
    <row r="154" spans="1:23" ht="15.75" customHeight="1">
      <c r="A154" s="1493"/>
      <c r="B154" s="1493"/>
      <c r="C154" s="1493"/>
      <c r="D154" s="1493"/>
      <c r="E154" s="1493"/>
      <c r="F154" s="1493"/>
      <c r="G154" s="1493"/>
      <c r="H154" s="1493"/>
      <c r="I154" s="1493"/>
      <c r="J154" s="1493"/>
      <c r="K154" s="1493"/>
      <c r="L154" s="1493"/>
      <c r="M154" s="1493"/>
      <c r="N154" s="1493"/>
      <c r="O154" s="1493"/>
      <c r="P154" s="1493"/>
      <c r="Q154" s="1493"/>
      <c r="R154" s="1493"/>
      <c r="S154" s="1493"/>
      <c r="T154" s="1493"/>
      <c r="U154" s="1493"/>
      <c r="V154" s="1493"/>
      <c r="W154" s="1493"/>
    </row>
    <row r="155" spans="1:23" ht="15.75" customHeight="1">
      <c r="A155" s="1493"/>
      <c r="B155" s="1493"/>
      <c r="C155" s="1493"/>
      <c r="D155" s="1493"/>
      <c r="E155" s="1493"/>
      <c r="F155" s="1493"/>
      <c r="G155" s="1493"/>
      <c r="H155" s="1493"/>
      <c r="I155" s="1493"/>
      <c r="J155" s="1493"/>
      <c r="K155" s="1493"/>
      <c r="L155" s="1493"/>
      <c r="M155" s="1493"/>
      <c r="N155" s="1493"/>
      <c r="O155" s="1493"/>
      <c r="P155" s="1493"/>
      <c r="Q155" s="1493"/>
      <c r="R155" s="1493"/>
      <c r="S155" s="1493"/>
      <c r="T155" s="1493"/>
      <c r="U155" s="1493"/>
      <c r="V155" s="1493"/>
      <c r="W155" s="1493"/>
    </row>
    <row r="156" spans="1:23" ht="15.75" customHeight="1">
      <c r="A156" s="1493"/>
      <c r="B156" s="1493"/>
      <c r="C156" s="1493"/>
      <c r="D156" s="1493"/>
      <c r="E156" s="1493"/>
      <c r="F156" s="1493"/>
      <c r="G156" s="1493"/>
      <c r="H156" s="1493"/>
      <c r="I156" s="1493"/>
      <c r="J156" s="1493"/>
      <c r="K156" s="1493"/>
      <c r="L156" s="1493"/>
      <c r="M156" s="1493"/>
      <c r="N156" s="1493"/>
      <c r="O156" s="1493"/>
      <c r="P156" s="1493"/>
      <c r="Q156" s="1493"/>
      <c r="R156" s="1493"/>
      <c r="S156" s="1493"/>
      <c r="T156" s="1493"/>
      <c r="U156" s="1493"/>
      <c r="V156" s="1493"/>
      <c r="W156" s="1493"/>
    </row>
    <row r="157" spans="1:23" ht="15.75" customHeight="1">
      <c r="A157" s="1493"/>
      <c r="B157" s="1493"/>
      <c r="C157" s="1493"/>
      <c r="D157" s="1493"/>
      <c r="E157" s="1493"/>
      <c r="F157" s="1493"/>
      <c r="G157" s="1493"/>
      <c r="H157" s="1493"/>
      <c r="I157" s="1493"/>
      <c r="J157" s="1493"/>
      <c r="K157" s="1493"/>
      <c r="L157" s="1493"/>
      <c r="M157" s="1493"/>
      <c r="N157" s="1493"/>
      <c r="O157" s="1493"/>
      <c r="P157" s="1493"/>
      <c r="Q157" s="1493"/>
      <c r="R157" s="1493"/>
      <c r="S157" s="1493"/>
      <c r="T157" s="1493"/>
      <c r="U157" s="1493"/>
      <c r="V157" s="1493"/>
      <c r="W157" s="1493"/>
    </row>
    <row r="158" spans="1:23" ht="15.75" customHeight="1">
      <c r="A158" s="1493"/>
      <c r="B158" s="1493"/>
      <c r="C158" s="1493"/>
      <c r="D158" s="1493"/>
      <c r="E158" s="1493"/>
      <c r="F158" s="1493"/>
      <c r="G158" s="1493"/>
      <c r="H158" s="1493"/>
      <c r="I158" s="1493"/>
      <c r="J158" s="1493"/>
      <c r="K158" s="1493"/>
      <c r="L158" s="1493"/>
      <c r="M158" s="1493"/>
      <c r="N158" s="1493"/>
      <c r="O158" s="1493"/>
      <c r="P158" s="1493"/>
      <c r="Q158" s="1493"/>
      <c r="R158" s="1493"/>
      <c r="S158" s="1493"/>
      <c r="T158" s="1493"/>
      <c r="U158" s="1493"/>
      <c r="V158" s="1493"/>
      <c r="W158" s="1493"/>
    </row>
    <row r="159" spans="1:23" ht="15.75" customHeight="1">
      <c r="A159" s="1493"/>
      <c r="B159" s="1493"/>
      <c r="C159" s="1493"/>
      <c r="D159" s="1493"/>
      <c r="E159" s="1493"/>
      <c r="F159" s="1493"/>
      <c r="G159" s="1493"/>
      <c r="H159" s="1493"/>
      <c r="I159" s="1493"/>
      <c r="J159" s="1493"/>
      <c r="K159" s="1493"/>
      <c r="L159" s="1493"/>
      <c r="M159" s="1493"/>
      <c r="N159" s="1493"/>
      <c r="O159" s="1493"/>
      <c r="P159" s="1493"/>
      <c r="Q159" s="1493"/>
      <c r="R159" s="1493"/>
      <c r="S159" s="1493"/>
      <c r="T159" s="1493"/>
      <c r="U159" s="1493"/>
      <c r="V159" s="1493"/>
      <c r="W159" s="1493"/>
    </row>
    <row r="160" spans="1:23" ht="15.75" customHeight="1">
      <c r="A160" s="1493"/>
      <c r="B160" s="1493"/>
      <c r="C160" s="1493"/>
      <c r="D160" s="1493"/>
      <c r="E160" s="1493"/>
      <c r="F160" s="1493"/>
      <c r="G160" s="1493"/>
      <c r="H160" s="1493"/>
      <c r="I160" s="1493"/>
      <c r="J160" s="1493"/>
      <c r="K160" s="1493"/>
      <c r="L160" s="1493"/>
      <c r="M160" s="1493"/>
      <c r="N160" s="1493"/>
      <c r="O160" s="1493"/>
      <c r="P160" s="1493"/>
      <c r="Q160" s="1493"/>
      <c r="R160" s="1493"/>
      <c r="S160" s="1493"/>
      <c r="T160" s="1493"/>
      <c r="U160" s="1493"/>
      <c r="V160" s="1493"/>
      <c r="W160" s="1493"/>
    </row>
    <row r="161" spans="1:23" ht="15.75" customHeight="1">
      <c r="A161" s="1493"/>
      <c r="B161" s="1493"/>
      <c r="C161" s="1493"/>
      <c r="D161" s="1493"/>
      <c r="E161" s="1493"/>
      <c r="F161" s="1493"/>
      <c r="G161" s="1493"/>
      <c r="H161" s="1493"/>
      <c r="I161" s="1493"/>
      <c r="J161" s="1493"/>
      <c r="K161" s="1493"/>
      <c r="L161" s="1493"/>
      <c r="M161" s="1493"/>
      <c r="N161" s="1493"/>
      <c r="O161" s="1493"/>
      <c r="P161" s="1493"/>
      <c r="Q161" s="1493"/>
      <c r="R161" s="1493"/>
      <c r="S161" s="1493"/>
      <c r="T161" s="1493"/>
      <c r="U161" s="1493"/>
      <c r="V161" s="1493"/>
      <c r="W161" s="1493"/>
    </row>
    <row r="162" spans="1:23" ht="15.75" customHeight="1">
      <c r="A162" s="1493"/>
      <c r="B162" s="1493"/>
      <c r="C162" s="1493"/>
      <c r="D162" s="1493"/>
      <c r="E162" s="1493"/>
      <c r="F162" s="1493"/>
      <c r="G162" s="1493"/>
      <c r="H162" s="1493"/>
      <c r="I162" s="1493"/>
      <c r="J162" s="1493"/>
      <c r="K162" s="1493"/>
      <c r="L162" s="1493"/>
      <c r="M162" s="1493"/>
      <c r="N162" s="1493"/>
      <c r="O162" s="1493"/>
      <c r="P162" s="1493"/>
      <c r="Q162" s="1493"/>
      <c r="R162" s="1493"/>
      <c r="S162" s="1493"/>
      <c r="T162" s="1493"/>
      <c r="U162" s="1493"/>
      <c r="V162" s="1493"/>
      <c r="W162" s="1493"/>
    </row>
    <row r="163" spans="1:23" ht="15.75" customHeight="1">
      <c r="A163" s="1493"/>
      <c r="B163" s="1493"/>
      <c r="C163" s="1493"/>
      <c r="D163" s="1493"/>
      <c r="E163" s="1493"/>
      <c r="F163" s="1493"/>
      <c r="G163" s="1493"/>
      <c r="H163" s="1493"/>
      <c r="I163" s="1493"/>
      <c r="J163" s="1493"/>
      <c r="K163" s="1493"/>
      <c r="L163" s="1493"/>
      <c r="M163" s="1493"/>
      <c r="N163" s="1493"/>
      <c r="O163" s="1493"/>
      <c r="P163" s="1493"/>
      <c r="Q163" s="1493"/>
      <c r="R163" s="1493"/>
      <c r="S163" s="1493"/>
      <c r="T163" s="1493"/>
      <c r="U163" s="1493"/>
      <c r="V163" s="1493"/>
      <c r="W163" s="1493"/>
    </row>
    <row r="164" spans="1:23" ht="15.75" customHeight="1">
      <c r="A164" s="1493"/>
      <c r="B164" s="1493"/>
      <c r="C164" s="1493"/>
      <c r="D164" s="1493"/>
      <c r="E164" s="1493"/>
      <c r="F164" s="1493"/>
      <c r="G164" s="1493"/>
      <c r="H164" s="1493"/>
      <c r="I164" s="1493"/>
      <c r="J164" s="1493"/>
      <c r="K164" s="1493"/>
      <c r="L164" s="1493"/>
      <c r="M164" s="1493"/>
      <c r="N164" s="1493"/>
      <c r="O164" s="1493"/>
      <c r="P164" s="1493"/>
      <c r="Q164" s="1493"/>
      <c r="R164" s="1493"/>
      <c r="S164" s="1493"/>
      <c r="T164" s="1493"/>
      <c r="U164" s="1493"/>
      <c r="V164" s="1493"/>
      <c r="W164" s="1493"/>
    </row>
    <row r="165" spans="1:23" ht="15.75" customHeight="1">
      <c r="A165" s="1493"/>
      <c r="B165" s="1493"/>
      <c r="C165" s="1493"/>
      <c r="D165" s="1493"/>
      <c r="E165" s="1493"/>
      <c r="F165" s="1493"/>
      <c r="G165" s="1493"/>
      <c r="H165" s="1493"/>
      <c r="I165" s="1493"/>
      <c r="J165" s="1493"/>
      <c r="K165" s="1493"/>
      <c r="L165" s="1493"/>
      <c r="M165" s="1493"/>
      <c r="N165" s="1493"/>
      <c r="O165" s="1493"/>
      <c r="P165" s="1493"/>
      <c r="Q165" s="1493"/>
      <c r="R165" s="1493"/>
      <c r="S165" s="1493"/>
      <c r="T165" s="1493"/>
      <c r="U165" s="1493"/>
      <c r="V165" s="1493"/>
      <c r="W165" s="1493"/>
    </row>
    <row r="166" spans="1:23" ht="15.75" customHeight="1">
      <c r="A166" s="1493"/>
      <c r="B166" s="1493"/>
      <c r="C166" s="1493"/>
      <c r="D166" s="1493"/>
      <c r="E166" s="1493"/>
      <c r="F166" s="1493"/>
      <c r="G166" s="1493"/>
      <c r="H166" s="1493"/>
      <c r="I166" s="1493"/>
      <c r="J166" s="1493"/>
      <c r="K166" s="1493"/>
      <c r="L166" s="1493"/>
      <c r="M166" s="1493"/>
      <c r="N166" s="1493"/>
      <c r="O166" s="1493"/>
      <c r="P166" s="1493"/>
      <c r="Q166" s="1493"/>
      <c r="R166" s="1493"/>
      <c r="S166" s="1493"/>
      <c r="T166" s="1493"/>
      <c r="U166" s="1493"/>
      <c r="V166" s="1493"/>
      <c r="W166" s="1493"/>
    </row>
    <row r="167" spans="1:23" ht="15.75" customHeight="1">
      <c r="A167" s="1493"/>
      <c r="B167" s="1493"/>
      <c r="C167" s="1493"/>
      <c r="D167" s="1493"/>
      <c r="E167" s="1493"/>
      <c r="F167" s="1493"/>
      <c r="G167" s="1493"/>
      <c r="H167" s="1493"/>
      <c r="I167" s="1493"/>
      <c r="J167" s="1493"/>
      <c r="K167" s="1493"/>
      <c r="L167" s="1493"/>
      <c r="M167" s="1493"/>
      <c r="N167" s="1493"/>
      <c r="O167" s="1493"/>
      <c r="P167" s="1493"/>
      <c r="Q167" s="1493"/>
      <c r="R167" s="1493"/>
      <c r="S167" s="1493"/>
      <c r="T167" s="1493"/>
      <c r="U167" s="1493"/>
      <c r="V167" s="1493"/>
      <c r="W167" s="1493"/>
    </row>
    <row r="168" spans="1:23" ht="15.75" customHeight="1">
      <c r="A168" s="1493"/>
      <c r="B168" s="1493"/>
      <c r="C168" s="1493"/>
      <c r="D168" s="1493"/>
      <c r="E168" s="1493"/>
      <c r="F168" s="1493"/>
      <c r="G168" s="1493"/>
      <c r="H168" s="1493"/>
      <c r="I168" s="1493"/>
      <c r="J168" s="1493"/>
      <c r="K168" s="1493"/>
      <c r="L168" s="1493"/>
      <c r="M168" s="1493"/>
      <c r="N168" s="1493"/>
      <c r="O168" s="1493"/>
      <c r="P168" s="1493"/>
      <c r="Q168" s="1493"/>
      <c r="R168" s="1493"/>
      <c r="S168" s="1493"/>
      <c r="T168" s="1493"/>
      <c r="U168" s="1493"/>
      <c r="V168" s="1493"/>
      <c r="W168" s="1493"/>
    </row>
    <row r="169" spans="1:23" ht="15.75" customHeight="1">
      <c r="A169" s="1493"/>
      <c r="B169" s="1493"/>
      <c r="C169" s="1493"/>
      <c r="D169" s="1493"/>
      <c r="E169" s="1493"/>
      <c r="F169" s="1493"/>
      <c r="G169" s="1493"/>
      <c r="H169" s="1493"/>
      <c r="I169" s="1493"/>
      <c r="J169" s="1493"/>
      <c r="K169" s="1493"/>
      <c r="L169" s="1493"/>
      <c r="M169" s="1493"/>
      <c r="N169" s="1493"/>
      <c r="O169" s="1493"/>
      <c r="P169" s="1493"/>
      <c r="Q169" s="1493"/>
      <c r="R169" s="1493"/>
      <c r="S169" s="1493"/>
      <c r="T169" s="1493"/>
      <c r="U169" s="1493"/>
      <c r="V169" s="1493"/>
      <c r="W169" s="1493"/>
    </row>
    <row r="170" spans="1:23" ht="15.75" customHeight="1">
      <c r="A170" s="1493"/>
      <c r="B170" s="1493"/>
      <c r="C170" s="1493"/>
      <c r="D170" s="1493"/>
      <c r="E170" s="1493"/>
      <c r="F170" s="1493"/>
      <c r="G170" s="1493"/>
      <c r="H170" s="1493"/>
      <c r="I170" s="1493"/>
      <c r="J170" s="1493"/>
      <c r="K170" s="1493"/>
      <c r="L170" s="1493"/>
      <c r="M170" s="1493"/>
      <c r="N170" s="1493"/>
      <c r="O170" s="1493"/>
      <c r="P170" s="1493"/>
      <c r="Q170" s="1493"/>
      <c r="R170" s="1493"/>
      <c r="S170" s="1493"/>
      <c r="T170" s="1493"/>
      <c r="U170" s="1493"/>
      <c r="V170" s="1493"/>
      <c r="W170" s="1493"/>
    </row>
    <row r="171" spans="1:23" ht="15.75" customHeight="1">
      <c r="A171" s="1493"/>
      <c r="B171" s="1493"/>
      <c r="C171" s="1493"/>
      <c r="D171" s="1493"/>
      <c r="E171" s="1493"/>
      <c r="F171" s="1493"/>
      <c r="G171" s="1493"/>
      <c r="H171" s="1493"/>
      <c r="I171" s="1493"/>
      <c r="J171" s="1493"/>
      <c r="K171" s="1493"/>
      <c r="L171" s="1493"/>
      <c r="M171" s="1493"/>
      <c r="N171" s="1493"/>
      <c r="O171" s="1493"/>
      <c r="P171" s="1493"/>
      <c r="Q171" s="1493"/>
      <c r="R171" s="1493"/>
      <c r="S171" s="1493"/>
      <c r="T171" s="1493"/>
      <c r="U171" s="1493"/>
      <c r="V171" s="1493"/>
      <c r="W171" s="1493"/>
    </row>
    <row r="172" spans="1:23" ht="15.75" customHeight="1">
      <c r="A172" s="1493"/>
      <c r="B172" s="1493"/>
      <c r="C172" s="1493"/>
      <c r="D172" s="1493"/>
      <c r="E172" s="1493"/>
      <c r="F172" s="1493"/>
      <c r="G172" s="1493"/>
      <c r="H172" s="1493"/>
      <c r="I172" s="1493"/>
      <c r="J172" s="1493"/>
      <c r="K172" s="1493"/>
      <c r="L172" s="1493"/>
      <c r="M172" s="1493"/>
      <c r="N172" s="1493"/>
      <c r="O172" s="1493"/>
      <c r="P172" s="1493"/>
      <c r="Q172" s="1493"/>
      <c r="R172" s="1493"/>
      <c r="S172" s="1493"/>
      <c r="T172" s="1493"/>
      <c r="U172" s="1493"/>
      <c r="V172" s="1493"/>
      <c r="W172" s="1493"/>
    </row>
    <row r="173" spans="1:23" ht="15.75" customHeight="1">
      <c r="A173" s="1493"/>
      <c r="B173" s="1493"/>
      <c r="C173" s="1493"/>
      <c r="D173" s="1493"/>
      <c r="E173" s="1493"/>
      <c r="F173" s="1493"/>
      <c r="G173" s="1493"/>
      <c r="H173" s="1493"/>
      <c r="I173" s="1493"/>
      <c r="J173" s="1493"/>
      <c r="K173" s="1493"/>
      <c r="L173" s="1493"/>
      <c r="M173" s="1493"/>
      <c r="N173" s="1493"/>
      <c r="O173" s="1493"/>
      <c r="P173" s="1493"/>
      <c r="Q173" s="1493"/>
      <c r="R173" s="1493"/>
      <c r="S173" s="1493"/>
      <c r="T173" s="1493"/>
      <c r="U173" s="1493"/>
      <c r="V173" s="1493"/>
      <c r="W173" s="1493"/>
    </row>
    <row r="174" spans="1:23" ht="15.75" customHeight="1">
      <c r="A174" s="1493"/>
      <c r="B174" s="1493"/>
      <c r="C174" s="1493"/>
      <c r="D174" s="1493"/>
      <c r="E174" s="1493"/>
      <c r="F174" s="1493"/>
      <c r="G174" s="1493"/>
      <c r="H174" s="1493"/>
      <c r="I174" s="1493"/>
      <c r="J174" s="1493"/>
      <c r="K174" s="1493"/>
      <c r="L174" s="1493"/>
      <c r="M174" s="1493"/>
      <c r="N174" s="1493"/>
      <c r="O174" s="1493"/>
      <c r="P174" s="1493"/>
      <c r="Q174" s="1493"/>
      <c r="R174" s="1493"/>
      <c r="S174" s="1493"/>
      <c r="T174" s="1493"/>
      <c r="U174" s="1493"/>
      <c r="V174" s="1493"/>
      <c r="W174" s="1493"/>
    </row>
    <row r="175" spans="1:23" ht="15.75" customHeight="1">
      <c r="A175" s="1493"/>
      <c r="B175" s="1493"/>
      <c r="C175" s="1493"/>
      <c r="D175" s="1493"/>
      <c r="E175" s="1493"/>
      <c r="F175" s="1493"/>
      <c r="G175" s="1493"/>
      <c r="H175" s="1493"/>
      <c r="I175" s="1493"/>
      <c r="J175" s="1493"/>
      <c r="K175" s="1493"/>
      <c r="L175" s="1493"/>
      <c r="M175" s="1493"/>
      <c r="N175" s="1493"/>
      <c r="O175" s="1493"/>
      <c r="P175" s="1493"/>
      <c r="Q175" s="1493"/>
      <c r="R175" s="1493"/>
      <c r="S175" s="1493"/>
      <c r="T175" s="1493"/>
      <c r="U175" s="1493"/>
      <c r="V175" s="1493"/>
      <c r="W175" s="1493"/>
    </row>
    <row r="176" spans="1:23" ht="15.75" customHeight="1">
      <c r="A176" s="1493"/>
      <c r="B176" s="1493"/>
      <c r="C176" s="1493"/>
      <c r="D176" s="1493"/>
      <c r="E176" s="1493"/>
      <c r="F176" s="1493"/>
      <c r="G176" s="1493"/>
      <c r="H176" s="1493"/>
      <c r="I176" s="1493"/>
      <c r="J176" s="1493"/>
      <c r="K176" s="1493"/>
      <c r="L176" s="1493"/>
      <c r="M176" s="1493"/>
      <c r="N176" s="1493"/>
      <c r="O176" s="1493"/>
      <c r="P176" s="1493"/>
      <c r="Q176" s="1493"/>
      <c r="R176" s="1493"/>
      <c r="S176" s="1493"/>
      <c r="T176" s="1493"/>
      <c r="U176" s="1493"/>
      <c r="V176" s="1493"/>
      <c r="W176" s="1493"/>
    </row>
    <row r="177" spans="1:23" ht="15.75" customHeight="1">
      <c r="A177" s="1493"/>
      <c r="B177" s="1493"/>
      <c r="C177" s="1493"/>
      <c r="D177" s="1493"/>
      <c r="E177" s="1493"/>
      <c r="F177" s="1493"/>
      <c r="G177" s="1493"/>
      <c r="H177" s="1493"/>
      <c r="I177" s="1493"/>
      <c r="J177" s="1493"/>
      <c r="K177" s="1493"/>
      <c r="L177" s="1493"/>
      <c r="M177" s="1493"/>
      <c r="N177" s="1493"/>
      <c r="O177" s="1493"/>
      <c r="P177" s="1493"/>
      <c r="Q177" s="1493"/>
      <c r="R177" s="1493"/>
      <c r="S177" s="1493"/>
      <c r="T177" s="1493"/>
      <c r="U177" s="1493"/>
      <c r="V177" s="1493"/>
      <c r="W177" s="1493"/>
    </row>
    <row r="178" spans="1:23" ht="15.75" customHeight="1">
      <c r="A178" s="1493"/>
      <c r="B178" s="1493"/>
      <c r="C178" s="1493"/>
      <c r="D178" s="1493"/>
      <c r="E178" s="1493"/>
      <c r="F178" s="1493"/>
      <c r="G178" s="1493"/>
      <c r="H178" s="1493"/>
      <c r="I178" s="1493"/>
      <c r="J178" s="1493"/>
      <c r="K178" s="1493"/>
      <c r="L178" s="1493"/>
      <c r="M178" s="1493"/>
      <c r="N178" s="1493"/>
      <c r="O178" s="1493"/>
      <c r="P178" s="1493"/>
      <c r="Q178" s="1493"/>
      <c r="R178" s="1493"/>
      <c r="S178" s="1493"/>
      <c r="T178" s="1493"/>
      <c r="U178" s="1493"/>
      <c r="V178" s="1493"/>
      <c r="W178" s="1493"/>
    </row>
    <row r="179" spans="1:23" ht="15.75" customHeight="1">
      <c r="A179" s="1493"/>
      <c r="B179" s="1493"/>
      <c r="C179" s="1493"/>
      <c r="D179" s="1493"/>
      <c r="E179" s="1493"/>
      <c r="F179" s="1493"/>
      <c r="G179" s="1493"/>
      <c r="H179" s="1493"/>
      <c r="I179" s="1493"/>
      <c r="J179" s="1493"/>
      <c r="K179" s="1493"/>
      <c r="L179" s="1493"/>
      <c r="M179" s="1493"/>
      <c r="N179" s="1493"/>
      <c r="O179" s="1493"/>
      <c r="P179" s="1493"/>
      <c r="Q179" s="1493"/>
      <c r="R179" s="1493"/>
      <c r="S179" s="1493"/>
      <c r="T179" s="1493"/>
      <c r="U179" s="1493"/>
      <c r="V179" s="1493"/>
      <c r="W179" s="1493"/>
    </row>
    <row r="180" spans="1:23" ht="15.75" customHeight="1">
      <c r="A180" s="1493"/>
      <c r="B180" s="1493"/>
      <c r="C180" s="1493"/>
      <c r="D180" s="1493"/>
      <c r="E180" s="1493"/>
      <c r="F180" s="1493"/>
      <c r="G180" s="1493"/>
      <c r="H180" s="1493"/>
      <c r="I180" s="1493"/>
      <c r="J180" s="1493"/>
      <c r="K180" s="1493"/>
      <c r="L180" s="1493"/>
      <c r="M180" s="1493"/>
      <c r="N180" s="1493"/>
      <c r="O180" s="1493"/>
      <c r="P180" s="1493"/>
      <c r="Q180" s="1493"/>
      <c r="R180" s="1493"/>
      <c r="S180" s="1493"/>
      <c r="T180" s="1493"/>
      <c r="U180" s="1493"/>
      <c r="V180" s="1493"/>
      <c r="W180" s="1493"/>
    </row>
    <row r="181" spans="1:23" ht="15.75" customHeight="1">
      <c r="A181" s="1493"/>
      <c r="B181" s="1493"/>
      <c r="C181" s="1493"/>
      <c r="D181" s="1493"/>
      <c r="E181" s="1493"/>
      <c r="F181" s="1493"/>
      <c r="G181" s="1493"/>
      <c r="H181" s="1493"/>
      <c r="I181" s="1493"/>
      <c r="J181" s="1493"/>
      <c r="K181" s="1493"/>
      <c r="L181" s="1493"/>
      <c r="M181" s="1493"/>
      <c r="N181" s="1493"/>
      <c r="O181" s="1493"/>
      <c r="P181" s="1493"/>
      <c r="Q181" s="1493"/>
      <c r="R181" s="1493"/>
      <c r="S181" s="1493"/>
      <c r="T181" s="1493"/>
      <c r="U181" s="1493"/>
      <c r="V181" s="1493"/>
      <c r="W181" s="1493"/>
    </row>
    <row r="182" spans="1:23" ht="15.75" customHeight="1">
      <c r="A182" s="1493"/>
      <c r="B182" s="1493"/>
      <c r="C182" s="1493"/>
      <c r="D182" s="1493"/>
      <c r="E182" s="1493"/>
      <c r="F182" s="1493"/>
      <c r="G182" s="1493"/>
      <c r="H182" s="1493"/>
      <c r="I182" s="1493"/>
      <c r="J182" s="1493"/>
      <c r="K182" s="1493"/>
      <c r="L182" s="1493"/>
      <c r="M182" s="1493"/>
      <c r="N182" s="1493"/>
      <c r="O182" s="1493"/>
      <c r="P182" s="1493"/>
      <c r="Q182" s="1493"/>
      <c r="R182" s="1493"/>
      <c r="S182" s="1493"/>
      <c r="T182" s="1493"/>
      <c r="U182" s="1493"/>
      <c r="V182" s="1493"/>
      <c r="W182" s="1493"/>
    </row>
    <row r="183" spans="1:23" ht="15.75" customHeight="1">
      <c r="A183" s="1493"/>
      <c r="B183" s="1493"/>
      <c r="C183" s="1493"/>
      <c r="D183" s="1493"/>
      <c r="E183" s="1493"/>
      <c r="F183" s="1493"/>
      <c r="G183" s="1493"/>
      <c r="H183" s="1493"/>
      <c r="I183" s="1493"/>
      <c r="J183" s="1493"/>
      <c r="K183" s="1493"/>
      <c r="L183" s="1493"/>
      <c r="M183" s="1493"/>
      <c r="N183" s="1493"/>
      <c r="O183" s="1493"/>
      <c r="P183" s="1493"/>
      <c r="Q183" s="1493"/>
      <c r="R183" s="1493"/>
      <c r="S183" s="1493"/>
      <c r="T183" s="1493"/>
      <c r="U183" s="1493"/>
      <c r="V183" s="1493"/>
      <c r="W183" s="1493"/>
    </row>
    <row r="184" spans="1:23" ht="15.75" customHeight="1">
      <c r="A184" s="1493"/>
      <c r="B184" s="1493"/>
      <c r="C184" s="1493"/>
      <c r="D184" s="1493"/>
      <c r="E184" s="1493"/>
      <c r="F184" s="1493"/>
      <c r="G184" s="1493"/>
      <c r="H184" s="1493"/>
      <c r="I184" s="1493"/>
      <c r="J184" s="1493"/>
      <c r="K184" s="1493"/>
      <c r="L184" s="1493"/>
      <c r="M184" s="1493"/>
      <c r="N184" s="1493"/>
      <c r="O184" s="1493"/>
      <c r="P184" s="1493"/>
      <c r="Q184" s="1493"/>
      <c r="R184" s="1493"/>
      <c r="S184" s="1493"/>
      <c r="T184" s="1493"/>
      <c r="U184" s="1493"/>
      <c r="V184" s="1493"/>
      <c r="W184" s="1493"/>
    </row>
    <row r="185" spans="1:23" ht="15.75" customHeight="1">
      <c r="A185" s="1493"/>
      <c r="B185" s="1493"/>
      <c r="C185" s="1493"/>
      <c r="D185" s="1493"/>
      <c r="E185" s="1493"/>
      <c r="F185" s="1493"/>
      <c r="G185" s="1493"/>
      <c r="H185" s="1493"/>
      <c r="I185" s="1493"/>
      <c r="J185" s="1493"/>
      <c r="K185" s="1493"/>
      <c r="L185" s="1493"/>
      <c r="M185" s="1493"/>
      <c r="N185" s="1493"/>
      <c r="O185" s="1493"/>
      <c r="P185" s="1493"/>
      <c r="Q185" s="1493"/>
      <c r="R185" s="1493"/>
      <c r="S185" s="1493"/>
      <c r="T185" s="1493"/>
      <c r="U185" s="1493"/>
      <c r="V185" s="1493"/>
      <c r="W185" s="1493"/>
    </row>
    <row r="186" spans="1:23" ht="15.75" customHeight="1">
      <c r="A186" s="1493"/>
      <c r="B186" s="1493"/>
      <c r="C186" s="1493"/>
      <c r="D186" s="1493"/>
      <c r="E186" s="1493"/>
      <c r="F186" s="1493"/>
      <c r="G186" s="1493"/>
      <c r="H186" s="1493"/>
      <c r="I186" s="1493"/>
      <c r="J186" s="1493"/>
      <c r="K186" s="1493"/>
      <c r="L186" s="1493"/>
      <c r="M186" s="1493"/>
      <c r="N186" s="1493"/>
      <c r="O186" s="1493"/>
      <c r="P186" s="1493"/>
      <c r="Q186" s="1493"/>
      <c r="R186" s="1493"/>
      <c r="S186" s="1493"/>
      <c r="T186" s="1493"/>
      <c r="U186" s="1493"/>
      <c r="V186" s="1493"/>
      <c r="W186" s="1493"/>
    </row>
    <row r="187" spans="1:23" ht="15.75" customHeight="1">
      <c r="A187" s="1493"/>
      <c r="B187" s="1493"/>
      <c r="C187" s="1493"/>
      <c r="D187" s="1493"/>
      <c r="E187" s="1493"/>
      <c r="F187" s="1493"/>
      <c r="G187" s="1493"/>
      <c r="H187" s="1493"/>
      <c r="I187" s="1493"/>
      <c r="J187" s="1493"/>
      <c r="K187" s="1493"/>
      <c r="L187" s="1493"/>
      <c r="M187" s="1493"/>
      <c r="N187" s="1493"/>
      <c r="O187" s="1493"/>
      <c r="P187" s="1493"/>
      <c r="Q187" s="1493"/>
      <c r="R187" s="1493"/>
      <c r="S187" s="1493"/>
      <c r="T187" s="1493"/>
      <c r="U187" s="1493"/>
      <c r="V187" s="1493"/>
      <c r="W187" s="1493"/>
    </row>
    <row r="188" spans="1:23" ht="15.75" customHeight="1">
      <c r="A188" s="1493"/>
      <c r="B188" s="1493"/>
      <c r="C188" s="1493"/>
      <c r="D188" s="1493"/>
      <c r="E188" s="1493"/>
      <c r="F188" s="1493"/>
      <c r="G188" s="1493"/>
      <c r="H188" s="1493"/>
      <c r="I188" s="1493"/>
      <c r="J188" s="1493"/>
      <c r="K188" s="1493"/>
      <c r="L188" s="1493"/>
      <c r="M188" s="1493"/>
      <c r="N188" s="1493"/>
      <c r="O188" s="1493"/>
      <c r="P188" s="1493"/>
      <c r="Q188" s="1493"/>
      <c r="R188" s="1493"/>
      <c r="S188" s="1493"/>
      <c r="T188" s="1493"/>
      <c r="U188" s="1493"/>
      <c r="V188" s="1493"/>
      <c r="W188" s="1493"/>
    </row>
    <row r="189" spans="1:23" ht="15.75" customHeight="1">
      <c r="A189" s="1493"/>
      <c r="B189" s="1493"/>
      <c r="C189" s="1493"/>
      <c r="D189" s="1493"/>
      <c r="E189" s="1493"/>
      <c r="F189" s="1493"/>
      <c r="G189" s="1493"/>
      <c r="H189" s="1493"/>
      <c r="I189" s="1493"/>
      <c r="J189" s="1493"/>
      <c r="K189" s="1493"/>
      <c r="L189" s="1493"/>
      <c r="M189" s="1493"/>
      <c r="N189" s="1493"/>
      <c r="O189" s="1493"/>
      <c r="P189" s="1493"/>
      <c r="Q189" s="1493"/>
      <c r="R189" s="1493"/>
      <c r="S189" s="1493"/>
      <c r="T189" s="1493"/>
      <c r="U189" s="1493"/>
      <c r="V189" s="1493"/>
      <c r="W189" s="1493"/>
    </row>
    <row r="190" spans="1:23" ht="15.75" customHeight="1">
      <c r="A190" s="1493"/>
      <c r="B190" s="1493"/>
      <c r="C190" s="1493"/>
      <c r="D190" s="1493"/>
      <c r="E190" s="1493"/>
      <c r="F190" s="1493"/>
      <c r="G190" s="1493"/>
      <c r="H190" s="1493"/>
      <c r="I190" s="1493"/>
      <c r="J190" s="1493"/>
      <c r="K190" s="1493"/>
      <c r="L190" s="1493"/>
      <c r="M190" s="1493"/>
      <c r="N190" s="1493"/>
      <c r="O190" s="1493"/>
      <c r="P190" s="1493"/>
      <c r="Q190" s="1493"/>
      <c r="R190" s="1493"/>
      <c r="S190" s="1493"/>
      <c r="T190" s="1493"/>
      <c r="U190" s="1493"/>
      <c r="V190" s="1493"/>
      <c r="W190" s="1493"/>
    </row>
    <row r="191" spans="1:23" ht="15.75" customHeight="1">
      <c r="A191" s="1493"/>
      <c r="B191" s="1493"/>
      <c r="C191" s="1493"/>
      <c r="D191" s="1493"/>
      <c r="E191" s="1493"/>
      <c r="F191" s="1493"/>
      <c r="G191" s="1493"/>
      <c r="H191" s="1493"/>
      <c r="I191" s="1493"/>
      <c r="J191" s="1493"/>
      <c r="K191" s="1493"/>
      <c r="L191" s="1493"/>
      <c r="M191" s="1493"/>
      <c r="N191" s="1493"/>
      <c r="O191" s="1493"/>
      <c r="P191" s="1493"/>
      <c r="Q191" s="1493"/>
      <c r="R191" s="1493"/>
      <c r="S191" s="1493"/>
      <c r="T191" s="1493"/>
      <c r="U191" s="1493"/>
      <c r="V191" s="1493"/>
      <c r="W191" s="1493"/>
    </row>
    <row r="192" spans="1:23" ht="15.75" customHeight="1">
      <c r="A192" s="1493"/>
      <c r="B192" s="1493"/>
      <c r="C192" s="1493"/>
      <c r="D192" s="1493"/>
      <c r="E192" s="1493"/>
      <c r="F192" s="1493"/>
      <c r="G192" s="1493"/>
      <c r="H192" s="1493"/>
      <c r="I192" s="1493"/>
      <c r="J192" s="1493"/>
      <c r="K192" s="1493"/>
      <c r="L192" s="1493"/>
      <c r="M192" s="1493"/>
      <c r="N192" s="1493"/>
      <c r="O192" s="1493"/>
      <c r="P192" s="1493"/>
      <c r="Q192" s="1493"/>
      <c r="R192" s="1493"/>
      <c r="S192" s="1493"/>
      <c r="T192" s="1493"/>
      <c r="U192" s="1493"/>
      <c r="V192" s="1493"/>
      <c r="W192" s="1493"/>
    </row>
    <row r="193" spans="1:23" ht="15.75" customHeight="1">
      <c r="A193" s="1493"/>
      <c r="B193" s="1493"/>
      <c r="C193" s="1493"/>
      <c r="D193" s="1493"/>
      <c r="E193" s="1493"/>
      <c r="F193" s="1493"/>
      <c r="G193" s="1493"/>
      <c r="H193" s="1493"/>
      <c r="I193" s="1493"/>
      <c r="J193" s="1493"/>
      <c r="K193" s="1493"/>
      <c r="L193" s="1493"/>
      <c r="M193" s="1493"/>
      <c r="N193" s="1493"/>
      <c r="O193" s="1493"/>
      <c r="P193" s="1493"/>
      <c r="Q193" s="1493"/>
      <c r="R193" s="1493"/>
      <c r="S193" s="1493"/>
      <c r="T193" s="1493"/>
      <c r="U193" s="1493"/>
      <c r="V193" s="1493"/>
      <c r="W193" s="1493"/>
    </row>
    <row r="194" spans="1:23" ht="15.75" customHeight="1">
      <c r="A194" s="1493"/>
      <c r="B194" s="1493"/>
      <c r="C194" s="1493"/>
      <c r="D194" s="1493"/>
      <c r="E194" s="1493"/>
      <c r="F194" s="1493"/>
      <c r="G194" s="1493"/>
      <c r="H194" s="1493"/>
      <c r="I194" s="1493"/>
      <c r="J194" s="1493"/>
      <c r="K194" s="1493"/>
      <c r="L194" s="1493"/>
      <c r="M194" s="1493"/>
      <c r="N194" s="1493"/>
      <c r="O194" s="1493"/>
      <c r="P194" s="1493"/>
      <c r="Q194" s="1493"/>
      <c r="R194" s="1493"/>
      <c r="S194" s="1493"/>
      <c r="T194" s="1493"/>
      <c r="U194" s="1493"/>
      <c r="V194" s="1493"/>
      <c r="W194" s="1493"/>
    </row>
    <row r="195" spans="1:23" ht="15.75" customHeight="1">
      <c r="A195" s="1493"/>
      <c r="B195" s="1493"/>
      <c r="C195" s="1493"/>
      <c r="D195" s="1493"/>
      <c r="E195" s="1493"/>
      <c r="F195" s="1493"/>
      <c r="G195" s="1493"/>
      <c r="H195" s="1493"/>
      <c r="I195" s="1493"/>
      <c r="J195" s="1493"/>
      <c r="K195" s="1493"/>
      <c r="L195" s="1493"/>
      <c r="M195" s="1493"/>
      <c r="N195" s="1493"/>
      <c r="O195" s="1493"/>
      <c r="P195" s="1493"/>
      <c r="Q195" s="1493"/>
      <c r="R195" s="1493"/>
      <c r="S195" s="1493"/>
      <c r="T195" s="1493"/>
      <c r="U195" s="1493"/>
      <c r="V195" s="1493"/>
      <c r="W195" s="1493"/>
    </row>
    <row r="196" spans="1:23" ht="15.75" customHeight="1">
      <c r="A196" s="1493"/>
      <c r="B196" s="1493"/>
      <c r="C196" s="1493"/>
      <c r="D196" s="1493"/>
      <c r="E196" s="1493"/>
      <c r="F196" s="1493"/>
      <c r="G196" s="1493"/>
      <c r="H196" s="1493"/>
      <c r="I196" s="1493"/>
      <c r="J196" s="1493"/>
      <c r="K196" s="1493"/>
      <c r="L196" s="1493"/>
      <c r="M196" s="1493"/>
      <c r="N196" s="1493"/>
      <c r="O196" s="1493"/>
      <c r="P196" s="1493"/>
      <c r="Q196" s="1493"/>
      <c r="R196" s="1493"/>
      <c r="S196" s="1493"/>
      <c r="T196" s="1493"/>
      <c r="U196" s="1493"/>
      <c r="V196" s="1493"/>
      <c r="W196" s="1493"/>
    </row>
    <row r="197" spans="1:23" ht="15.75" customHeight="1">
      <c r="A197" s="1493"/>
      <c r="B197" s="1493"/>
      <c r="C197" s="1493"/>
      <c r="D197" s="1493"/>
      <c r="E197" s="1493"/>
      <c r="F197" s="1493"/>
      <c r="G197" s="1493"/>
      <c r="H197" s="1493"/>
      <c r="I197" s="1493"/>
      <c r="J197" s="1493"/>
      <c r="K197" s="1493"/>
      <c r="L197" s="1493"/>
      <c r="M197" s="1493"/>
      <c r="N197" s="1493"/>
      <c r="O197" s="1493"/>
      <c r="P197" s="1493"/>
      <c r="Q197" s="1493"/>
      <c r="R197" s="1493"/>
      <c r="S197" s="1493"/>
      <c r="T197" s="1493"/>
      <c r="U197" s="1493"/>
      <c r="V197" s="1493"/>
      <c r="W197" s="1493"/>
    </row>
    <row r="198" spans="1:23" ht="15.75" customHeight="1">
      <c r="A198" s="1493"/>
      <c r="B198" s="1493"/>
      <c r="C198" s="1493"/>
      <c r="D198" s="1493"/>
      <c r="E198" s="1493"/>
      <c r="F198" s="1493"/>
      <c r="G198" s="1493"/>
      <c r="H198" s="1493"/>
      <c r="I198" s="1493"/>
      <c r="J198" s="1493"/>
      <c r="K198" s="1493"/>
      <c r="L198" s="1493"/>
      <c r="M198" s="1493"/>
      <c r="N198" s="1493"/>
      <c r="O198" s="1493"/>
      <c r="P198" s="1493"/>
      <c r="Q198" s="1493"/>
      <c r="R198" s="1493"/>
      <c r="S198" s="1493"/>
      <c r="T198" s="1493"/>
      <c r="U198" s="1493"/>
      <c r="V198" s="1493"/>
      <c r="W198" s="1493"/>
    </row>
    <row r="199" spans="1:23" ht="15.75" customHeight="1">
      <c r="A199" s="1493"/>
      <c r="B199" s="1493"/>
      <c r="C199" s="1493"/>
      <c r="D199" s="1493"/>
      <c r="E199" s="1493"/>
      <c r="F199" s="1493"/>
      <c r="G199" s="1493"/>
      <c r="H199" s="1493"/>
      <c r="I199" s="1493"/>
      <c r="J199" s="1493"/>
      <c r="K199" s="1493"/>
      <c r="L199" s="1493"/>
      <c r="M199" s="1493"/>
      <c r="N199" s="1493"/>
      <c r="O199" s="1493"/>
      <c r="P199" s="1493"/>
      <c r="Q199" s="1493"/>
      <c r="R199" s="1493"/>
      <c r="S199" s="1493"/>
      <c r="T199" s="1493"/>
      <c r="U199" s="1493"/>
      <c r="V199" s="1493"/>
      <c r="W199" s="1493"/>
    </row>
    <row r="200" spans="1:23" ht="15.75" customHeight="1">
      <c r="A200" s="1493"/>
      <c r="B200" s="1493"/>
      <c r="C200" s="1493"/>
      <c r="D200" s="1493"/>
      <c r="E200" s="1493"/>
      <c r="F200" s="1493"/>
      <c r="G200" s="1493"/>
      <c r="H200" s="1493"/>
      <c r="I200" s="1493"/>
      <c r="J200" s="1493"/>
      <c r="K200" s="1493"/>
      <c r="L200" s="1493"/>
      <c r="M200" s="1493"/>
      <c r="N200" s="1493"/>
      <c r="O200" s="1493"/>
      <c r="P200" s="1493"/>
      <c r="Q200" s="1493"/>
      <c r="R200" s="1493"/>
      <c r="S200" s="1493"/>
      <c r="T200" s="1493"/>
      <c r="U200" s="1493"/>
      <c r="V200" s="1493"/>
      <c r="W200" s="1493"/>
    </row>
    <row r="201" spans="1:23" ht="15.75" customHeight="1">
      <c r="A201" s="1493"/>
      <c r="B201" s="1493"/>
      <c r="C201" s="1493"/>
      <c r="D201" s="1493"/>
      <c r="E201" s="1493"/>
      <c r="F201" s="1493"/>
      <c r="G201" s="1493"/>
      <c r="H201" s="1493"/>
      <c r="I201" s="1493"/>
      <c r="J201" s="1493"/>
      <c r="K201" s="1493"/>
      <c r="L201" s="1493"/>
      <c r="M201" s="1493"/>
      <c r="N201" s="1493"/>
      <c r="O201" s="1493"/>
      <c r="P201" s="1493"/>
      <c r="Q201" s="1493"/>
      <c r="R201" s="1493"/>
      <c r="S201" s="1493"/>
      <c r="T201" s="1493"/>
      <c r="U201" s="1493"/>
      <c r="V201" s="1493"/>
      <c r="W201" s="1493"/>
    </row>
    <row r="202" spans="1:23" ht="15.75" customHeight="1">
      <c r="A202" s="1493"/>
      <c r="B202" s="1493"/>
      <c r="C202" s="1493"/>
      <c r="D202" s="1493"/>
      <c r="E202" s="1493"/>
      <c r="F202" s="1493"/>
      <c r="G202" s="1493"/>
      <c r="H202" s="1493"/>
      <c r="I202" s="1493"/>
      <c r="J202" s="1493"/>
      <c r="K202" s="1493"/>
      <c r="L202" s="1493"/>
      <c r="M202" s="1493"/>
      <c r="N202" s="1493"/>
      <c r="O202" s="1493"/>
      <c r="P202" s="1493"/>
      <c r="Q202" s="1493"/>
      <c r="R202" s="1493"/>
      <c r="S202" s="1493"/>
      <c r="T202" s="1493"/>
      <c r="U202" s="1493"/>
      <c r="V202" s="1493"/>
      <c r="W202" s="1493"/>
    </row>
    <row r="203" spans="1:23" ht="15.75" customHeight="1">
      <c r="A203" s="1493"/>
      <c r="B203" s="1493"/>
      <c r="C203" s="1493"/>
      <c r="D203" s="1493"/>
      <c r="E203" s="1493"/>
      <c r="F203" s="1493"/>
      <c r="G203" s="1493"/>
      <c r="H203" s="1493"/>
      <c r="I203" s="1493"/>
      <c r="J203" s="1493"/>
      <c r="K203" s="1493"/>
      <c r="L203" s="1493"/>
      <c r="M203" s="1493"/>
      <c r="N203" s="1493"/>
      <c r="O203" s="1493"/>
      <c r="P203" s="1493"/>
      <c r="Q203" s="1493"/>
      <c r="R203" s="1493"/>
      <c r="S203" s="1493"/>
      <c r="T203" s="1493"/>
      <c r="U203" s="1493"/>
      <c r="V203" s="1493"/>
      <c r="W203" s="1493"/>
    </row>
    <row r="204" spans="1:23" ht="15.75" customHeight="1">
      <c r="A204" s="1493"/>
      <c r="B204" s="1493"/>
      <c r="C204" s="1493"/>
      <c r="D204" s="1493"/>
      <c r="E204" s="1493"/>
      <c r="F204" s="1493"/>
      <c r="G204" s="1493"/>
      <c r="H204" s="1493"/>
      <c r="I204" s="1493"/>
      <c r="J204" s="1493"/>
      <c r="K204" s="1493"/>
      <c r="L204" s="1493"/>
      <c r="M204" s="1493"/>
      <c r="N204" s="1493"/>
      <c r="O204" s="1493"/>
      <c r="P204" s="1493"/>
      <c r="Q204" s="1493"/>
      <c r="R204" s="1493"/>
      <c r="S204" s="1493"/>
      <c r="T204" s="1493"/>
      <c r="U204" s="1493"/>
      <c r="V204" s="1493"/>
      <c r="W204" s="1493"/>
    </row>
    <row r="205" spans="1:23" ht="15.75" customHeight="1">
      <c r="A205" s="1493"/>
      <c r="B205" s="1493"/>
      <c r="C205" s="1493"/>
      <c r="D205" s="1493"/>
      <c r="E205" s="1493"/>
      <c r="F205" s="1493"/>
      <c r="G205" s="1493"/>
      <c r="H205" s="1493"/>
      <c r="I205" s="1493"/>
      <c r="J205" s="1493"/>
      <c r="K205" s="1493"/>
      <c r="L205" s="1493"/>
      <c r="M205" s="1493"/>
      <c r="N205" s="1493"/>
      <c r="O205" s="1493"/>
      <c r="P205" s="1493"/>
      <c r="Q205" s="1493"/>
      <c r="R205" s="1493"/>
      <c r="S205" s="1493"/>
      <c r="T205" s="1493"/>
      <c r="U205" s="1493"/>
      <c r="V205" s="1493"/>
      <c r="W205" s="1493"/>
    </row>
    <row r="206" spans="1:23" ht="15.75" customHeight="1">
      <c r="A206" s="1493"/>
      <c r="B206" s="1493"/>
      <c r="C206" s="1493"/>
      <c r="D206" s="1493"/>
      <c r="E206" s="1493"/>
      <c r="F206" s="1493"/>
      <c r="G206" s="1493"/>
      <c r="H206" s="1493"/>
      <c r="I206" s="1493"/>
      <c r="J206" s="1493"/>
      <c r="K206" s="1493"/>
      <c r="L206" s="1493"/>
      <c r="M206" s="1493"/>
      <c r="N206" s="1493"/>
      <c r="O206" s="1493"/>
      <c r="P206" s="1493"/>
      <c r="Q206" s="1493"/>
      <c r="R206" s="1493"/>
      <c r="S206" s="1493"/>
      <c r="T206" s="1493"/>
      <c r="U206" s="1493"/>
      <c r="V206" s="1493"/>
      <c r="W206" s="1493"/>
    </row>
    <row r="207" spans="1:23" ht="15.75" customHeight="1">
      <c r="A207" s="1493"/>
      <c r="B207" s="1493"/>
      <c r="C207" s="1493"/>
      <c r="D207" s="1493"/>
      <c r="E207" s="1493"/>
      <c r="F207" s="1493"/>
      <c r="G207" s="1493"/>
      <c r="H207" s="1493"/>
      <c r="I207" s="1493"/>
      <c r="J207" s="1493"/>
      <c r="K207" s="1493"/>
      <c r="L207" s="1493"/>
      <c r="M207" s="1493"/>
      <c r="N207" s="1493"/>
      <c r="O207" s="1493"/>
      <c r="P207" s="1493"/>
      <c r="Q207" s="1493"/>
      <c r="R207" s="1493"/>
      <c r="S207" s="1493"/>
      <c r="T207" s="1493"/>
      <c r="U207" s="1493"/>
      <c r="V207" s="1493"/>
      <c r="W207" s="1493"/>
    </row>
    <row r="208" spans="1:23" ht="15.75" customHeight="1">
      <c r="A208" s="1493"/>
      <c r="B208" s="1493"/>
      <c r="C208" s="1493"/>
      <c r="D208" s="1493"/>
      <c r="E208" s="1493"/>
      <c r="F208" s="1493"/>
      <c r="G208" s="1493"/>
      <c r="H208" s="1493"/>
      <c r="I208" s="1493"/>
      <c r="J208" s="1493"/>
      <c r="K208" s="1493"/>
      <c r="L208" s="1493"/>
      <c r="M208" s="1493"/>
      <c r="N208" s="1493"/>
      <c r="O208" s="1493"/>
      <c r="P208" s="1493"/>
      <c r="Q208" s="1493"/>
      <c r="R208" s="1493"/>
      <c r="S208" s="1493"/>
      <c r="T208" s="1493"/>
      <c r="U208" s="1493"/>
      <c r="V208" s="1493"/>
      <c r="W208" s="1493"/>
    </row>
    <row r="209" spans="1:23" ht="15.75" customHeight="1">
      <c r="A209" s="1493"/>
      <c r="B209" s="1493"/>
      <c r="C209" s="1493"/>
      <c r="D209" s="1493"/>
      <c r="E209" s="1493"/>
      <c r="F209" s="1493"/>
      <c r="G209" s="1493"/>
      <c r="H209" s="1493"/>
      <c r="I209" s="1493"/>
      <c r="J209" s="1493"/>
      <c r="K209" s="1493"/>
      <c r="L209" s="1493"/>
      <c r="M209" s="1493"/>
      <c r="N209" s="1493"/>
      <c r="O209" s="1493"/>
      <c r="P209" s="1493"/>
      <c r="Q209" s="1493"/>
      <c r="R209" s="1493"/>
      <c r="S209" s="1493"/>
      <c r="T209" s="1493"/>
      <c r="U209" s="1493"/>
      <c r="V209" s="1493"/>
      <c r="W209" s="1493"/>
    </row>
    <row r="210" spans="1:23" ht="15.75" customHeight="1">
      <c r="A210" s="1493"/>
      <c r="B210" s="1493"/>
      <c r="C210" s="1493"/>
      <c r="D210" s="1493"/>
      <c r="E210" s="1493"/>
      <c r="F210" s="1493"/>
      <c r="G210" s="1493"/>
      <c r="H210" s="1493"/>
      <c r="I210" s="1493"/>
      <c r="J210" s="1493"/>
      <c r="K210" s="1493"/>
      <c r="L210" s="1493"/>
      <c r="M210" s="1493"/>
      <c r="N210" s="1493"/>
      <c r="O210" s="1493"/>
      <c r="P210" s="1493"/>
      <c r="Q210" s="1493"/>
      <c r="R210" s="1493"/>
      <c r="S210" s="1493"/>
      <c r="T210" s="1493"/>
      <c r="U210" s="1493"/>
      <c r="V210" s="1493"/>
      <c r="W210" s="1493"/>
    </row>
    <row r="211" spans="1:23" ht="15.75" customHeight="1">
      <c r="A211" s="1493"/>
      <c r="B211" s="1493"/>
      <c r="C211" s="1493"/>
      <c r="D211" s="1493"/>
      <c r="E211" s="1493"/>
      <c r="F211" s="1493"/>
      <c r="G211" s="1493"/>
      <c r="H211" s="1493"/>
      <c r="I211" s="1493"/>
      <c r="J211" s="1493"/>
      <c r="K211" s="1493"/>
      <c r="L211" s="1493"/>
      <c r="M211" s="1493"/>
      <c r="N211" s="1493"/>
      <c r="O211" s="1493"/>
      <c r="P211" s="1493"/>
      <c r="Q211" s="1493"/>
      <c r="R211" s="1493"/>
      <c r="S211" s="1493"/>
      <c r="T211" s="1493"/>
      <c r="U211" s="1493"/>
      <c r="V211" s="1493"/>
      <c r="W211" s="1493"/>
    </row>
    <row r="212" spans="1:23" ht="15.75" customHeight="1">
      <c r="A212" s="1493"/>
      <c r="B212" s="1493"/>
      <c r="C212" s="1493"/>
      <c r="D212" s="1493"/>
      <c r="E212" s="1493"/>
      <c r="F212" s="1493"/>
      <c r="G212" s="1493"/>
      <c r="H212" s="1493"/>
      <c r="I212" s="1493"/>
      <c r="J212" s="1493"/>
      <c r="K212" s="1493"/>
      <c r="L212" s="1493"/>
      <c r="M212" s="1493"/>
      <c r="N212" s="1493"/>
      <c r="O212" s="1493"/>
      <c r="P212" s="1493"/>
      <c r="Q212" s="1493"/>
      <c r="R212" s="1493"/>
      <c r="S212" s="1493"/>
      <c r="T212" s="1493"/>
      <c r="U212" s="1493"/>
      <c r="V212" s="1493"/>
      <c r="W212" s="1493"/>
    </row>
    <row r="213" spans="1:23" ht="15.75" customHeight="1">
      <c r="A213" s="1493"/>
      <c r="B213" s="1493"/>
      <c r="C213" s="1493"/>
      <c r="D213" s="1493"/>
      <c r="E213" s="1493"/>
      <c r="F213" s="1493"/>
      <c r="G213" s="1493"/>
      <c r="H213" s="1493"/>
      <c r="I213" s="1493"/>
      <c r="J213" s="1493"/>
      <c r="K213" s="1493"/>
      <c r="L213" s="1493"/>
      <c r="M213" s="1493"/>
      <c r="N213" s="1493"/>
      <c r="O213" s="1493"/>
      <c r="P213" s="1493"/>
      <c r="Q213" s="1493"/>
      <c r="R213" s="1493"/>
      <c r="S213" s="1493"/>
      <c r="T213" s="1493"/>
      <c r="U213" s="1493"/>
      <c r="V213" s="1493"/>
      <c r="W213" s="1493"/>
    </row>
    <row r="214" spans="1:23" ht="15.75" customHeight="1">
      <c r="A214" s="1493"/>
      <c r="B214" s="1493"/>
      <c r="C214" s="1493"/>
      <c r="D214" s="1493"/>
      <c r="E214" s="1493"/>
      <c r="F214" s="1493"/>
      <c r="G214" s="1493"/>
      <c r="H214" s="1493"/>
      <c r="I214" s="1493"/>
      <c r="J214" s="1493"/>
      <c r="K214" s="1493"/>
      <c r="L214" s="1493"/>
      <c r="M214" s="1493"/>
      <c r="N214" s="1493"/>
      <c r="O214" s="1493"/>
      <c r="P214" s="1493"/>
      <c r="Q214" s="1493"/>
      <c r="R214" s="1493"/>
      <c r="S214" s="1493"/>
      <c r="T214" s="1493"/>
      <c r="U214" s="1493"/>
      <c r="V214" s="1493"/>
      <c r="W214" s="1493"/>
    </row>
    <row r="215" spans="1:23" ht="15.75" customHeight="1">
      <c r="A215" s="1493"/>
      <c r="B215" s="1493"/>
      <c r="C215" s="1493"/>
      <c r="D215" s="1493"/>
      <c r="E215" s="1493"/>
      <c r="F215" s="1493"/>
      <c r="G215" s="1493"/>
      <c r="H215" s="1493"/>
      <c r="I215" s="1493"/>
      <c r="J215" s="1493"/>
      <c r="K215" s="1493"/>
      <c r="L215" s="1493"/>
      <c r="M215" s="1493"/>
      <c r="N215" s="1493"/>
      <c r="O215" s="1493"/>
      <c r="P215" s="1493"/>
      <c r="Q215" s="1493"/>
      <c r="R215" s="1493"/>
      <c r="S215" s="1493"/>
      <c r="T215" s="1493"/>
      <c r="U215" s="1493"/>
      <c r="V215" s="1493"/>
      <c r="W215" s="1493"/>
    </row>
    <row r="216" spans="1:23" ht="15.75" customHeight="1">
      <c r="A216" s="1493"/>
      <c r="B216" s="1493"/>
      <c r="C216" s="1493"/>
      <c r="D216" s="1493"/>
      <c r="E216" s="1493"/>
      <c r="F216" s="1493"/>
      <c r="G216" s="1493"/>
      <c r="H216" s="1493"/>
      <c r="I216" s="1493"/>
      <c r="J216" s="1493"/>
      <c r="K216" s="1493"/>
      <c r="L216" s="1493"/>
      <c r="M216" s="1493"/>
      <c r="N216" s="1493"/>
      <c r="O216" s="1493"/>
      <c r="P216" s="1493"/>
      <c r="Q216" s="1493"/>
      <c r="R216" s="1493"/>
      <c r="S216" s="1493"/>
      <c r="T216" s="1493"/>
      <c r="U216" s="1493"/>
      <c r="V216" s="1493"/>
      <c r="W216" s="1493"/>
    </row>
    <row r="217" spans="1:23" ht="15.75" customHeight="1">
      <c r="A217" s="1493"/>
      <c r="B217" s="1493"/>
      <c r="C217" s="1493"/>
      <c r="D217" s="1493"/>
      <c r="E217" s="1493"/>
      <c r="F217" s="1493"/>
      <c r="G217" s="1493"/>
      <c r="H217" s="1493"/>
      <c r="I217" s="1493"/>
      <c r="J217" s="1493"/>
      <c r="K217" s="1493"/>
      <c r="L217" s="1493"/>
      <c r="M217" s="1493"/>
      <c r="N217" s="1493"/>
      <c r="O217" s="1493"/>
      <c r="P217" s="1493"/>
      <c r="Q217" s="1493"/>
      <c r="R217" s="1493"/>
      <c r="S217" s="1493"/>
      <c r="T217" s="1493"/>
      <c r="U217" s="1493"/>
      <c r="V217" s="1493"/>
      <c r="W217" s="1493"/>
    </row>
    <row r="218" spans="1:23" ht="15.75" customHeight="1">
      <c r="A218" s="1493"/>
      <c r="B218" s="1493"/>
      <c r="C218" s="1493"/>
      <c r="D218" s="1493"/>
      <c r="E218" s="1493"/>
      <c r="F218" s="1493"/>
      <c r="G218" s="1493"/>
      <c r="H218" s="1493"/>
      <c r="I218" s="1493"/>
      <c r="J218" s="1493"/>
      <c r="K218" s="1493"/>
      <c r="L218" s="1493"/>
      <c r="M218" s="1493"/>
      <c r="N218" s="1493"/>
      <c r="O218" s="1493"/>
      <c r="P218" s="1493"/>
      <c r="Q218" s="1493"/>
      <c r="R218" s="1493"/>
      <c r="S218" s="1493"/>
      <c r="T218" s="1493"/>
      <c r="U218" s="1493"/>
      <c r="V218" s="1493"/>
      <c r="W218" s="1493"/>
    </row>
    <row r="219" spans="1:23" ht="15.75" customHeight="1">
      <c r="A219" s="1493"/>
      <c r="B219" s="1493"/>
      <c r="C219" s="1493"/>
      <c r="D219" s="1493"/>
      <c r="E219" s="1493"/>
      <c r="F219" s="1493"/>
      <c r="G219" s="1493"/>
      <c r="H219" s="1493"/>
      <c r="I219" s="1493"/>
      <c r="J219" s="1493"/>
      <c r="K219" s="1493"/>
      <c r="L219" s="1493"/>
      <c r="M219" s="1493"/>
      <c r="N219" s="1493"/>
      <c r="O219" s="1493"/>
      <c r="P219" s="1493"/>
      <c r="Q219" s="1493"/>
      <c r="R219" s="1493"/>
      <c r="S219" s="1493"/>
      <c r="T219" s="1493"/>
      <c r="U219" s="1493"/>
      <c r="V219" s="1493"/>
      <c r="W219" s="1493"/>
    </row>
    <row r="220" spans="1:23" ht="15.75" customHeight="1">
      <c r="A220" s="1493"/>
      <c r="B220" s="1493"/>
      <c r="C220" s="1493"/>
      <c r="D220" s="1493"/>
      <c r="E220" s="1493"/>
      <c r="F220" s="1493"/>
      <c r="G220" s="1493"/>
      <c r="H220" s="1493"/>
      <c r="I220" s="1493"/>
      <c r="J220" s="1493"/>
      <c r="K220" s="1493"/>
      <c r="L220" s="1493"/>
      <c r="M220" s="1493"/>
      <c r="N220" s="1493"/>
      <c r="O220" s="1493"/>
      <c r="P220" s="1493"/>
      <c r="Q220" s="1493"/>
      <c r="R220" s="1493"/>
      <c r="S220" s="1493"/>
      <c r="T220" s="1493"/>
      <c r="U220" s="1493"/>
      <c r="V220" s="1493"/>
      <c r="W220" s="1493"/>
    </row>
    <row r="221" spans="1:23" ht="15.75" customHeight="1">
      <c r="A221" s="1493"/>
      <c r="B221" s="1493"/>
      <c r="C221" s="1493"/>
      <c r="D221" s="1493"/>
      <c r="E221" s="1493"/>
      <c r="F221" s="1493"/>
      <c r="G221" s="1493"/>
      <c r="H221" s="1493"/>
      <c r="I221" s="1493"/>
      <c r="J221" s="1493"/>
      <c r="K221" s="1493"/>
      <c r="L221" s="1493"/>
      <c r="M221" s="1493"/>
      <c r="N221" s="1493"/>
      <c r="O221" s="1493"/>
      <c r="P221" s="1493"/>
      <c r="Q221" s="1493"/>
      <c r="R221" s="1493"/>
      <c r="S221" s="1493"/>
      <c r="T221" s="1493"/>
      <c r="U221" s="1493"/>
      <c r="V221" s="1493"/>
      <c r="W221" s="1493"/>
    </row>
    <row r="222" spans="1:23" ht="15.75" customHeight="1">
      <c r="A222" s="1493"/>
      <c r="B222" s="1493"/>
      <c r="C222" s="1493"/>
      <c r="D222" s="1493"/>
      <c r="E222" s="1493"/>
      <c r="F222" s="1493"/>
      <c r="G222" s="1493"/>
      <c r="H222" s="1493"/>
      <c r="I222" s="1493"/>
      <c r="J222" s="1493"/>
      <c r="K222" s="1493"/>
      <c r="L222" s="1493"/>
      <c r="M222" s="1493"/>
      <c r="N222" s="1493"/>
      <c r="O222" s="1493"/>
      <c r="P222" s="1493"/>
      <c r="Q222" s="1493"/>
      <c r="R222" s="1493"/>
      <c r="S222" s="1493"/>
      <c r="T222" s="1493"/>
      <c r="U222" s="1493"/>
      <c r="V222" s="1493"/>
      <c r="W222" s="1493"/>
    </row>
    <row r="223" spans="1:23" ht="15.75" customHeight="1">
      <c r="A223" s="1493"/>
      <c r="B223" s="1493"/>
      <c r="C223" s="1493"/>
      <c r="D223" s="1493"/>
      <c r="E223" s="1493"/>
      <c r="F223" s="1493"/>
      <c r="G223" s="1493"/>
      <c r="H223" s="1493"/>
      <c r="I223" s="1493"/>
      <c r="J223" s="1493"/>
      <c r="K223" s="1493"/>
      <c r="L223" s="1493"/>
      <c r="M223" s="1493"/>
      <c r="N223" s="1493"/>
      <c r="O223" s="1493"/>
      <c r="P223" s="1493"/>
      <c r="Q223" s="1493"/>
      <c r="R223" s="1493"/>
      <c r="S223" s="1493"/>
      <c r="T223" s="1493"/>
      <c r="U223" s="1493"/>
      <c r="V223" s="1493"/>
      <c r="W223" s="1493"/>
    </row>
    <row r="224" spans="1:23" ht="15.75" customHeight="1">
      <c r="A224" s="1493"/>
      <c r="B224" s="1493"/>
      <c r="C224" s="1493"/>
      <c r="D224" s="1493"/>
      <c r="E224" s="1493"/>
      <c r="F224" s="1493"/>
      <c r="G224" s="1493"/>
      <c r="H224" s="1493"/>
      <c r="I224" s="1493"/>
      <c r="J224" s="1493"/>
      <c r="K224" s="1493"/>
      <c r="L224" s="1493"/>
      <c r="M224" s="1493"/>
      <c r="N224" s="1493"/>
      <c r="O224" s="1493"/>
      <c r="P224" s="1493"/>
      <c r="Q224" s="1493"/>
      <c r="R224" s="1493"/>
      <c r="S224" s="1493"/>
      <c r="T224" s="1493"/>
      <c r="U224" s="1493"/>
      <c r="V224" s="1493"/>
      <c r="W224" s="1493"/>
    </row>
    <row r="225" spans="1:23" ht="15.75" customHeight="1">
      <c r="A225" s="1493"/>
      <c r="B225" s="1493"/>
      <c r="C225" s="1493"/>
      <c r="D225" s="1493"/>
      <c r="E225" s="1493"/>
      <c r="F225" s="1493"/>
      <c r="G225" s="1493"/>
      <c r="H225" s="1493"/>
      <c r="I225" s="1493"/>
      <c r="J225" s="1493"/>
      <c r="K225" s="1493"/>
      <c r="L225" s="1493"/>
      <c r="M225" s="1493"/>
      <c r="N225" s="1493"/>
      <c r="O225" s="1493"/>
      <c r="P225" s="1493"/>
      <c r="Q225" s="1493"/>
      <c r="R225" s="1493"/>
      <c r="S225" s="1493"/>
      <c r="T225" s="1493"/>
      <c r="U225" s="1493"/>
      <c r="V225" s="1493"/>
      <c r="W225" s="1493"/>
    </row>
    <row r="226" spans="1:23" ht="15.75" customHeight="1">
      <c r="A226" s="1493"/>
      <c r="B226" s="1493"/>
      <c r="C226" s="1493"/>
      <c r="D226" s="1493"/>
      <c r="E226" s="1493"/>
      <c r="F226" s="1493"/>
      <c r="G226" s="1493"/>
      <c r="H226" s="1493"/>
      <c r="I226" s="1493"/>
      <c r="J226" s="1493"/>
      <c r="K226" s="1493"/>
      <c r="L226" s="1493"/>
      <c r="M226" s="1493"/>
      <c r="N226" s="1493"/>
      <c r="O226" s="1493"/>
      <c r="P226" s="1493"/>
      <c r="Q226" s="1493"/>
      <c r="R226" s="1493"/>
      <c r="S226" s="1493"/>
      <c r="T226" s="1493"/>
      <c r="U226" s="1493"/>
      <c r="V226" s="1493"/>
      <c r="W226" s="1493"/>
    </row>
    <row r="227" spans="1:23" ht="15.75" customHeight="1">
      <c r="A227" s="1493"/>
      <c r="B227" s="1493"/>
      <c r="C227" s="1493"/>
      <c r="D227" s="1493"/>
      <c r="E227" s="1493"/>
      <c r="F227" s="1493"/>
      <c r="G227" s="1493"/>
      <c r="H227" s="1493"/>
      <c r="I227" s="1493"/>
      <c r="J227" s="1493"/>
      <c r="K227" s="1493"/>
      <c r="L227" s="1493"/>
      <c r="M227" s="1493"/>
      <c r="N227" s="1493"/>
      <c r="O227" s="1493"/>
      <c r="P227" s="1493"/>
      <c r="Q227" s="1493"/>
      <c r="R227" s="1493"/>
      <c r="S227" s="1493"/>
      <c r="T227" s="1493"/>
      <c r="U227" s="1493"/>
      <c r="V227" s="1493"/>
      <c r="W227" s="1493"/>
    </row>
    <row r="228" spans="1:23" ht="15.75" customHeight="1">
      <c r="A228" s="1493"/>
      <c r="B228" s="1493"/>
      <c r="C228" s="1493"/>
      <c r="D228" s="1493"/>
      <c r="E228" s="1493"/>
      <c r="F228" s="1493"/>
      <c r="G228" s="1493"/>
      <c r="H228" s="1493"/>
      <c r="I228" s="1493"/>
      <c r="J228" s="1493"/>
      <c r="K228" s="1493"/>
      <c r="L228" s="1493"/>
      <c r="M228" s="1493"/>
      <c r="N228" s="1493"/>
      <c r="O228" s="1493"/>
      <c r="P228" s="1493"/>
      <c r="Q228" s="1493"/>
      <c r="R228" s="1493"/>
      <c r="S228" s="1493"/>
      <c r="T228" s="1493"/>
      <c r="U228" s="1493"/>
      <c r="V228" s="1493"/>
      <c r="W228" s="1493"/>
    </row>
    <row r="229" spans="1:23" ht="15.75" customHeight="1">
      <c r="A229" s="1493"/>
      <c r="B229" s="1493"/>
      <c r="C229" s="1493"/>
      <c r="D229" s="1493"/>
      <c r="E229" s="1493"/>
      <c r="F229" s="1493"/>
      <c r="G229" s="1493"/>
      <c r="H229" s="1493"/>
      <c r="I229" s="1493"/>
      <c r="J229" s="1493"/>
      <c r="K229" s="1493"/>
      <c r="L229" s="1493"/>
      <c r="M229" s="1493"/>
      <c r="N229" s="1493"/>
      <c r="O229" s="1493"/>
      <c r="P229" s="1493"/>
      <c r="Q229" s="1493"/>
      <c r="R229" s="1493"/>
      <c r="S229" s="1493"/>
      <c r="T229" s="1493"/>
      <c r="U229" s="1493"/>
      <c r="V229" s="1493"/>
      <c r="W229" s="1493"/>
    </row>
    <row r="230" spans="1:23" ht="15.75" customHeight="1">
      <c r="A230" s="1493"/>
      <c r="B230" s="1493"/>
      <c r="C230" s="1493"/>
      <c r="D230" s="1493"/>
      <c r="E230" s="1493"/>
      <c r="F230" s="1493"/>
      <c r="G230" s="1493"/>
      <c r="H230" s="1493"/>
      <c r="I230" s="1493"/>
      <c r="J230" s="1493"/>
      <c r="K230" s="1493"/>
      <c r="L230" s="1493"/>
      <c r="M230" s="1493"/>
      <c r="N230" s="1493"/>
      <c r="O230" s="1493"/>
      <c r="P230" s="1493"/>
      <c r="Q230" s="1493"/>
      <c r="R230" s="1493"/>
      <c r="S230" s="1493"/>
      <c r="T230" s="1493"/>
      <c r="U230" s="1493"/>
      <c r="V230" s="1493"/>
      <c r="W230" s="1493"/>
    </row>
    <row r="231" spans="1:23" ht="15.75" customHeight="1">
      <c r="A231" s="1493"/>
      <c r="B231" s="1493"/>
      <c r="C231" s="1493"/>
      <c r="D231" s="1493"/>
      <c r="E231" s="1493"/>
      <c r="F231" s="1493"/>
      <c r="G231" s="1493"/>
      <c r="H231" s="1493"/>
      <c r="I231" s="1493"/>
      <c r="J231" s="1493"/>
      <c r="K231" s="1493"/>
      <c r="L231" s="1493"/>
      <c r="M231" s="1493"/>
      <c r="N231" s="1493"/>
      <c r="O231" s="1493"/>
      <c r="P231" s="1493"/>
      <c r="Q231" s="1493"/>
      <c r="R231" s="1493"/>
      <c r="S231" s="1493"/>
      <c r="T231" s="1493"/>
      <c r="U231" s="1493"/>
      <c r="V231" s="1493"/>
      <c r="W231" s="1493"/>
    </row>
    <row r="232" spans="1:23" ht="15.75" customHeight="1">
      <c r="A232" s="1493"/>
      <c r="B232" s="1493"/>
      <c r="C232" s="1493"/>
      <c r="D232" s="1493"/>
      <c r="E232" s="1493"/>
      <c r="F232" s="1493"/>
      <c r="G232" s="1493"/>
      <c r="H232" s="1493"/>
      <c r="I232" s="1493"/>
      <c r="J232" s="1493"/>
      <c r="K232" s="1493"/>
      <c r="L232" s="1493"/>
      <c r="M232" s="1493"/>
      <c r="N232" s="1493"/>
      <c r="O232" s="1493"/>
      <c r="P232" s="1493"/>
      <c r="Q232" s="1493"/>
      <c r="R232" s="1493"/>
      <c r="S232" s="1493"/>
      <c r="T232" s="1493"/>
      <c r="U232" s="1493"/>
      <c r="V232" s="1493"/>
      <c r="W232" s="1493"/>
    </row>
    <row r="233" spans="1:23" ht="15.75" customHeight="1">
      <c r="A233" s="1493"/>
      <c r="B233" s="1493"/>
      <c r="C233" s="1493"/>
      <c r="D233" s="1493"/>
      <c r="E233" s="1493"/>
      <c r="F233" s="1493"/>
      <c r="G233" s="1493"/>
      <c r="H233" s="1493"/>
      <c r="I233" s="1493"/>
      <c r="J233" s="1493"/>
      <c r="K233" s="1493"/>
      <c r="L233" s="1493"/>
      <c r="M233" s="1493"/>
      <c r="N233" s="1493"/>
      <c r="O233" s="1493"/>
      <c r="P233" s="1493"/>
      <c r="Q233" s="1493"/>
      <c r="R233" s="1493"/>
      <c r="S233" s="1493"/>
      <c r="T233" s="1493"/>
      <c r="U233" s="1493"/>
      <c r="V233" s="1493"/>
      <c r="W233" s="1493"/>
    </row>
    <row r="234" spans="1:23" ht="15.75" customHeight="1">
      <c r="A234" s="1493"/>
      <c r="B234" s="1493"/>
      <c r="C234" s="1493"/>
      <c r="D234" s="1493"/>
      <c r="E234" s="1493"/>
      <c r="F234" s="1493"/>
      <c r="G234" s="1493"/>
      <c r="H234" s="1493"/>
      <c r="I234" s="1493"/>
      <c r="J234" s="1493"/>
      <c r="K234" s="1493"/>
      <c r="L234" s="1493"/>
      <c r="M234" s="1493"/>
      <c r="N234" s="1493"/>
      <c r="O234" s="1493"/>
      <c r="P234" s="1493"/>
      <c r="Q234" s="1493"/>
      <c r="R234" s="1493"/>
      <c r="S234" s="1493"/>
      <c r="T234" s="1493"/>
      <c r="U234" s="1493"/>
      <c r="V234" s="1493"/>
      <c r="W234" s="1493"/>
    </row>
    <row r="235" spans="1:23" ht="15.75" customHeight="1">
      <c r="A235" s="1493"/>
      <c r="B235" s="1493"/>
      <c r="C235" s="1493"/>
      <c r="D235" s="1493"/>
      <c r="E235" s="1493"/>
      <c r="F235" s="1493"/>
      <c r="G235" s="1493"/>
      <c r="H235" s="1493"/>
      <c r="I235" s="1493"/>
      <c r="J235" s="1493"/>
      <c r="K235" s="1493"/>
      <c r="L235" s="1493"/>
      <c r="M235" s="1493"/>
      <c r="N235" s="1493"/>
      <c r="O235" s="1493"/>
      <c r="P235" s="1493"/>
      <c r="Q235" s="1493"/>
      <c r="R235" s="1493"/>
      <c r="S235" s="1493"/>
      <c r="T235" s="1493"/>
      <c r="U235" s="1493"/>
      <c r="V235" s="1493"/>
      <c r="W235" s="1493"/>
    </row>
    <row r="236" spans="1:23" ht="15.75" customHeight="1">
      <c r="A236" s="1493"/>
      <c r="B236" s="1493"/>
      <c r="C236" s="1493"/>
      <c r="D236" s="1493"/>
      <c r="E236" s="1493"/>
      <c r="F236" s="1493"/>
      <c r="G236" s="1493"/>
      <c r="H236" s="1493"/>
      <c r="I236" s="1493"/>
      <c r="J236" s="1493"/>
      <c r="K236" s="1493"/>
      <c r="L236" s="1493"/>
      <c r="M236" s="1493"/>
      <c r="N236" s="1493"/>
      <c r="O236" s="1493"/>
      <c r="P236" s="1493"/>
      <c r="Q236" s="1493"/>
      <c r="R236" s="1493"/>
      <c r="S236" s="1493"/>
      <c r="T236" s="1493"/>
      <c r="U236" s="1493"/>
      <c r="V236" s="1493"/>
      <c r="W236" s="1493"/>
    </row>
    <row r="237" spans="1:23" ht="15.75" customHeight="1">
      <c r="A237" s="1493"/>
      <c r="B237" s="1493"/>
      <c r="C237" s="1493"/>
      <c r="D237" s="1493"/>
      <c r="E237" s="1493"/>
      <c r="F237" s="1493"/>
      <c r="G237" s="1493"/>
      <c r="H237" s="1493"/>
      <c r="I237" s="1493"/>
      <c r="J237" s="1493"/>
      <c r="K237" s="1493"/>
      <c r="L237" s="1493"/>
      <c r="M237" s="1493"/>
      <c r="N237" s="1493"/>
      <c r="O237" s="1493"/>
      <c r="P237" s="1493"/>
      <c r="Q237" s="1493"/>
      <c r="R237" s="1493"/>
      <c r="S237" s="1493"/>
      <c r="T237" s="1493"/>
      <c r="U237" s="1493"/>
      <c r="V237" s="1493"/>
      <c r="W237" s="1493"/>
    </row>
    <row r="238" spans="1:23" ht="15.75" customHeight="1">
      <c r="A238" s="1493"/>
      <c r="B238" s="1493"/>
      <c r="C238" s="1493"/>
      <c r="D238" s="1493"/>
      <c r="E238" s="1493"/>
      <c r="F238" s="1493"/>
      <c r="G238" s="1493"/>
      <c r="H238" s="1493"/>
      <c r="I238" s="1493"/>
      <c r="J238" s="1493"/>
      <c r="K238" s="1493"/>
      <c r="L238" s="1493"/>
      <c r="M238" s="1493"/>
      <c r="N238" s="1493"/>
      <c r="O238" s="1493"/>
      <c r="P238" s="1493"/>
      <c r="Q238" s="1493"/>
      <c r="R238" s="1493"/>
      <c r="S238" s="1493"/>
      <c r="T238" s="1493"/>
      <c r="U238" s="1493"/>
      <c r="V238" s="1493"/>
      <c r="W238" s="1493"/>
    </row>
    <row r="239" spans="1:23" ht="15.75" customHeight="1">
      <c r="A239" s="1493"/>
      <c r="B239" s="1493"/>
      <c r="C239" s="1493"/>
      <c r="D239" s="1493"/>
      <c r="E239" s="1493"/>
      <c r="F239" s="1493"/>
      <c r="G239" s="1493"/>
      <c r="H239" s="1493"/>
      <c r="I239" s="1493"/>
      <c r="J239" s="1493"/>
      <c r="K239" s="1493"/>
      <c r="L239" s="1493"/>
      <c r="M239" s="1493"/>
      <c r="N239" s="1493"/>
      <c r="O239" s="1493"/>
      <c r="P239" s="1493"/>
      <c r="Q239" s="1493"/>
      <c r="R239" s="1493"/>
      <c r="S239" s="1493"/>
      <c r="T239" s="1493"/>
      <c r="U239" s="1493"/>
      <c r="V239" s="1493"/>
      <c r="W239" s="1493"/>
    </row>
    <row r="240" spans="1:23" ht="15.75" customHeight="1">
      <c r="A240" s="1493"/>
      <c r="B240" s="1493"/>
      <c r="C240" s="1493"/>
      <c r="D240" s="1493"/>
      <c r="E240" s="1493"/>
      <c r="F240" s="1493"/>
      <c r="G240" s="1493"/>
      <c r="H240" s="1493"/>
      <c r="I240" s="1493"/>
      <c r="J240" s="1493"/>
      <c r="K240" s="1493"/>
      <c r="L240" s="1493"/>
      <c r="M240" s="1493"/>
      <c r="N240" s="1493"/>
      <c r="O240" s="1493"/>
      <c r="P240" s="1493"/>
      <c r="Q240" s="1493"/>
      <c r="R240" s="1493"/>
      <c r="S240" s="1493"/>
      <c r="T240" s="1493"/>
      <c r="U240" s="1493"/>
      <c r="V240" s="1493"/>
      <c r="W240" s="1493"/>
    </row>
    <row r="241" spans="1:23" ht="15.75" customHeight="1">
      <c r="A241" s="1493"/>
      <c r="B241" s="1493"/>
      <c r="C241" s="1493"/>
      <c r="D241" s="1493"/>
      <c r="E241" s="1493"/>
      <c r="F241" s="1493"/>
      <c r="G241" s="1493"/>
      <c r="H241" s="1493"/>
      <c r="I241" s="1493"/>
      <c r="J241" s="1493"/>
      <c r="K241" s="1493"/>
      <c r="L241" s="1493"/>
      <c r="M241" s="1493"/>
      <c r="N241" s="1493"/>
      <c r="O241" s="1493"/>
      <c r="P241" s="1493"/>
      <c r="Q241" s="1493"/>
      <c r="R241" s="1493"/>
      <c r="S241" s="1493"/>
      <c r="T241" s="1493"/>
      <c r="U241" s="1493"/>
      <c r="V241" s="1493"/>
      <c r="W241" s="1493"/>
    </row>
    <row r="242" spans="1:23" ht="15.75" customHeight="1">
      <c r="A242" s="1493"/>
      <c r="B242" s="1493"/>
      <c r="C242" s="1493"/>
      <c r="D242" s="1493"/>
      <c r="E242" s="1493"/>
      <c r="F242" s="1493"/>
      <c r="G242" s="1493"/>
      <c r="H242" s="1493"/>
      <c r="I242" s="1493"/>
      <c r="J242" s="1493"/>
      <c r="K242" s="1493"/>
      <c r="L242" s="1493"/>
      <c r="M242" s="1493"/>
      <c r="N242" s="1493"/>
      <c r="O242" s="1493"/>
      <c r="P242" s="1493"/>
      <c r="Q242" s="1493"/>
      <c r="R242" s="1493"/>
      <c r="S242" s="1493"/>
      <c r="T242" s="1493"/>
      <c r="U242" s="1493"/>
      <c r="V242" s="1493"/>
      <c r="W242" s="1493"/>
    </row>
    <row r="243" spans="1:23" ht="15.75" customHeight="1">
      <c r="A243" s="1493"/>
      <c r="B243" s="1493"/>
      <c r="C243" s="1493"/>
      <c r="D243" s="1493"/>
      <c r="E243" s="1493"/>
      <c r="F243" s="1493"/>
      <c r="G243" s="1493"/>
      <c r="H243" s="1493"/>
      <c r="I243" s="1493"/>
      <c r="J243" s="1493"/>
      <c r="K243" s="1493"/>
      <c r="L243" s="1493"/>
      <c r="M243" s="1493"/>
      <c r="N243" s="1493"/>
      <c r="O243" s="1493"/>
      <c r="P243" s="1493"/>
      <c r="Q243" s="1493"/>
      <c r="R243" s="1493"/>
      <c r="S243" s="1493"/>
      <c r="T243" s="1493"/>
      <c r="U243" s="1493"/>
      <c r="V243" s="1493"/>
      <c r="W243" s="1493"/>
    </row>
    <row r="244" spans="1:23" ht="15.75" customHeight="1">
      <c r="A244" s="1493"/>
      <c r="B244" s="1493"/>
      <c r="C244" s="1493"/>
      <c r="D244" s="1493"/>
      <c r="E244" s="1493"/>
      <c r="F244" s="1493"/>
      <c r="G244" s="1493"/>
      <c r="H244" s="1493"/>
      <c r="I244" s="1493"/>
      <c r="J244" s="1493"/>
      <c r="K244" s="1493"/>
      <c r="L244" s="1493"/>
      <c r="M244" s="1493"/>
      <c r="N244" s="1493"/>
      <c r="O244" s="1493"/>
      <c r="P244" s="1493"/>
      <c r="Q244" s="1493"/>
      <c r="R244" s="1493"/>
      <c r="S244" s="1493"/>
      <c r="T244" s="1493"/>
      <c r="U244" s="1493"/>
      <c r="V244" s="1493"/>
      <c r="W244" s="1493"/>
    </row>
    <row r="245" spans="1:23" ht="15.75" customHeight="1">
      <c r="A245" s="1493"/>
      <c r="B245" s="1493"/>
      <c r="C245" s="1493"/>
      <c r="D245" s="1493"/>
      <c r="E245" s="1493"/>
      <c r="F245" s="1493"/>
      <c r="G245" s="1493"/>
      <c r="H245" s="1493"/>
      <c r="I245" s="1493"/>
      <c r="J245" s="1493"/>
      <c r="K245" s="1493"/>
      <c r="L245" s="1493"/>
      <c r="M245" s="1493"/>
      <c r="N245" s="1493"/>
      <c r="O245" s="1493"/>
      <c r="P245" s="1493"/>
      <c r="Q245" s="1493"/>
      <c r="R245" s="1493"/>
      <c r="S245" s="1493"/>
      <c r="T245" s="1493"/>
      <c r="U245" s="1493"/>
      <c r="V245" s="1493"/>
      <c r="W245" s="1493"/>
    </row>
    <row r="246" spans="1:23" ht="15.75" customHeight="1">
      <c r="A246" s="1493"/>
      <c r="B246" s="1493"/>
      <c r="C246" s="1493"/>
      <c r="D246" s="1493"/>
      <c r="E246" s="1493"/>
      <c r="F246" s="1493"/>
      <c r="G246" s="1493"/>
      <c r="H246" s="1493"/>
      <c r="I246" s="1493"/>
      <c r="J246" s="1493"/>
      <c r="K246" s="1493"/>
      <c r="L246" s="1493"/>
      <c r="M246" s="1493"/>
      <c r="N246" s="1493"/>
      <c r="O246" s="1493"/>
      <c r="P246" s="1493"/>
      <c r="Q246" s="1493"/>
      <c r="R246" s="1493"/>
      <c r="S246" s="1493"/>
      <c r="T246" s="1493"/>
      <c r="U246" s="1493"/>
      <c r="V246" s="1493"/>
      <c r="W246" s="1493"/>
    </row>
    <row r="247" spans="1:23" ht="15.75" customHeight="1">
      <c r="A247" s="1493"/>
      <c r="B247" s="1493"/>
      <c r="C247" s="1493"/>
      <c r="D247" s="1493"/>
      <c r="E247" s="1493"/>
      <c r="F247" s="1493"/>
      <c r="G247" s="1493"/>
      <c r="H247" s="1493"/>
      <c r="I247" s="1493"/>
      <c r="J247" s="1493"/>
      <c r="K247" s="1493"/>
      <c r="L247" s="1493"/>
      <c r="M247" s="1493"/>
      <c r="N247" s="1493"/>
      <c r="O247" s="1493"/>
      <c r="P247" s="1493"/>
      <c r="Q247" s="1493"/>
      <c r="R247" s="1493"/>
      <c r="S247" s="1493"/>
      <c r="T247" s="1493"/>
      <c r="U247" s="1493"/>
      <c r="V247" s="1493"/>
      <c r="W247" s="1493"/>
    </row>
    <row r="248" spans="1:23" ht="15.75" customHeight="1">
      <c r="A248" s="1493"/>
      <c r="B248" s="1493"/>
      <c r="C248" s="1493"/>
      <c r="D248" s="1493"/>
      <c r="E248" s="1493"/>
      <c r="F248" s="1493"/>
      <c r="G248" s="1493"/>
      <c r="H248" s="1493"/>
      <c r="I248" s="1493"/>
      <c r="J248" s="1493"/>
      <c r="K248" s="1493"/>
      <c r="L248" s="1493"/>
      <c r="M248" s="1493"/>
      <c r="N248" s="1493"/>
      <c r="O248" s="1493"/>
      <c r="P248" s="1493"/>
      <c r="Q248" s="1493"/>
      <c r="R248" s="1493"/>
      <c r="S248" s="1493"/>
      <c r="T248" s="1493"/>
      <c r="U248" s="1493"/>
      <c r="V248" s="1493"/>
      <c r="W248" s="1493"/>
    </row>
    <row r="249" spans="1:23" ht="15.75" customHeight="1">
      <c r="A249" s="1493"/>
      <c r="B249" s="1493"/>
      <c r="C249" s="1493"/>
      <c r="D249" s="1493"/>
      <c r="E249" s="1493"/>
      <c r="F249" s="1493"/>
      <c r="G249" s="1493"/>
      <c r="H249" s="1493"/>
      <c r="I249" s="1493"/>
      <c r="J249" s="1493"/>
      <c r="K249" s="1493"/>
      <c r="L249" s="1493"/>
      <c r="M249" s="1493"/>
      <c r="N249" s="1493"/>
      <c r="O249" s="1493"/>
      <c r="P249" s="1493"/>
      <c r="Q249" s="1493"/>
      <c r="R249" s="1493"/>
      <c r="S249" s="1493"/>
      <c r="T249" s="1493"/>
      <c r="U249" s="1493"/>
      <c r="V249" s="1493"/>
      <c r="W249" s="1493"/>
    </row>
    <row r="250" spans="1:23" ht="15.75" customHeight="1">
      <c r="A250" s="1493"/>
      <c r="B250" s="1493"/>
      <c r="C250" s="1493"/>
      <c r="D250" s="1493"/>
      <c r="E250" s="1493"/>
      <c r="F250" s="1493"/>
      <c r="G250" s="1493"/>
      <c r="H250" s="1493"/>
      <c r="I250" s="1493"/>
      <c r="J250" s="1493"/>
      <c r="K250" s="1493"/>
      <c r="L250" s="1493"/>
      <c r="M250" s="1493"/>
      <c r="N250" s="1493"/>
      <c r="O250" s="1493"/>
      <c r="P250" s="1493"/>
      <c r="Q250" s="1493"/>
      <c r="R250" s="1493"/>
      <c r="S250" s="1493"/>
      <c r="T250" s="1493"/>
      <c r="U250" s="1493"/>
      <c r="V250" s="1493"/>
      <c r="W250" s="1493"/>
    </row>
    <row r="251" spans="1:23" ht="15.75" customHeight="1">
      <c r="A251" s="1493"/>
      <c r="B251" s="1493"/>
      <c r="C251" s="1493"/>
      <c r="D251" s="1493"/>
      <c r="E251" s="1493"/>
      <c r="F251" s="1493"/>
      <c r="G251" s="1493"/>
      <c r="H251" s="1493"/>
      <c r="I251" s="1493"/>
      <c r="J251" s="1493"/>
      <c r="K251" s="1493"/>
      <c r="L251" s="1493"/>
      <c r="M251" s="1493"/>
      <c r="N251" s="1493"/>
      <c r="O251" s="1493"/>
      <c r="P251" s="1493"/>
      <c r="Q251" s="1493"/>
      <c r="R251" s="1493"/>
      <c r="S251" s="1493"/>
      <c r="T251" s="1493"/>
      <c r="U251" s="1493"/>
      <c r="V251" s="1493"/>
      <c r="W251" s="1493"/>
    </row>
    <row r="252" spans="1:23" ht="15.75" customHeight="1">
      <c r="A252" s="1493"/>
      <c r="B252" s="1493"/>
      <c r="C252" s="1493"/>
      <c r="D252" s="1493"/>
      <c r="E252" s="1493"/>
      <c r="F252" s="1493"/>
      <c r="G252" s="1493"/>
      <c r="H252" s="1493"/>
      <c r="I252" s="1493"/>
      <c r="J252" s="1493"/>
      <c r="K252" s="1493"/>
      <c r="L252" s="1493"/>
      <c r="M252" s="1493"/>
      <c r="N252" s="1493"/>
      <c r="O252" s="1493"/>
      <c r="P252" s="1493"/>
      <c r="Q252" s="1493"/>
      <c r="R252" s="1493"/>
      <c r="S252" s="1493"/>
      <c r="T252" s="1493"/>
      <c r="U252" s="1493"/>
      <c r="V252" s="1493"/>
      <c r="W252" s="1493"/>
    </row>
    <row r="253" spans="1:23" ht="15.75" customHeight="1">
      <c r="A253" s="1493"/>
      <c r="B253" s="1493"/>
      <c r="C253" s="1493"/>
      <c r="D253" s="1493"/>
      <c r="E253" s="1493"/>
      <c r="F253" s="1493"/>
      <c r="G253" s="1493"/>
      <c r="H253" s="1493"/>
      <c r="I253" s="1493"/>
      <c r="J253" s="1493"/>
      <c r="K253" s="1493"/>
      <c r="L253" s="1493"/>
      <c r="M253" s="1493"/>
      <c r="N253" s="1493"/>
      <c r="O253" s="1493"/>
      <c r="P253" s="1493"/>
      <c r="Q253" s="1493"/>
      <c r="R253" s="1493"/>
      <c r="S253" s="1493"/>
      <c r="T253" s="1493"/>
      <c r="U253" s="1493"/>
      <c r="V253" s="1493"/>
      <c r="W253" s="1493"/>
    </row>
    <row r="254" spans="1:23" ht="15.75" customHeight="1">
      <c r="A254" s="1493"/>
      <c r="B254" s="1493"/>
      <c r="C254" s="1493"/>
      <c r="D254" s="1493"/>
      <c r="E254" s="1493"/>
      <c r="F254" s="1493"/>
      <c r="G254" s="1493"/>
      <c r="H254" s="1493"/>
      <c r="I254" s="1493"/>
      <c r="J254" s="1493"/>
      <c r="K254" s="1493"/>
      <c r="L254" s="1493"/>
      <c r="M254" s="1493"/>
      <c r="N254" s="1493"/>
      <c r="O254" s="1493"/>
      <c r="P254" s="1493"/>
      <c r="Q254" s="1493"/>
      <c r="R254" s="1493"/>
      <c r="S254" s="1493"/>
      <c r="T254" s="1493"/>
      <c r="U254" s="1493"/>
      <c r="V254" s="1493"/>
      <c r="W254" s="1493"/>
    </row>
    <row r="255" spans="1:23" ht="15.75" customHeight="1">
      <c r="A255" s="1493"/>
      <c r="B255" s="1493"/>
      <c r="C255" s="1493"/>
      <c r="D255" s="1493"/>
      <c r="E255" s="1493"/>
      <c r="F255" s="1493"/>
      <c r="G255" s="1493"/>
      <c r="H255" s="1493"/>
      <c r="I255" s="1493"/>
      <c r="J255" s="1493"/>
      <c r="K255" s="1493"/>
      <c r="L255" s="1493"/>
      <c r="M255" s="1493"/>
      <c r="N255" s="1493"/>
      <c r="O255" s="1493"/>
      <c r="P255" s="1493"/>
      <c r="Q255" s="1493"/>
      <c r="R255" s="1493"/>
      <c r="S255" s="1493"/>
      <c r="T255" s="1493"/>
      <c r="U255" s="1493"/>
      <c r="V255" s="1493"/>
      <c r="W255" s="1493"/>
    </row>
    <row r="256" spans="1:23" ht="15.75" customHeight="1">
      <c r="A256" s="1493"/>
      <c r="B256" s="1493"/>
      <c r="C256" s="1493"/>
      <c r="D256" s="1493"/>
      <c r="E256" s="1493"/>
      <c r="F256" s="1493"/>
      <c r="G256" s="1493"/>
      <c r="H256" s="1493"/>
      <c r="I256" s="1493"/>
      <c r="J256" s="1493"/>
      <c r="K256" s="1493"/>
      <c r="L256" s="1493"/>
      <c r="M256" s="1493"/>
      <c r="N256" s="1493"/>
      <c r="O256" s="1493"/>
      <c r="P256" s="1493"/>
      <c r="Q256" s="1493"/>
      <c r="R256" s="1493"/>
      <c r="S256" s="1493"/>
      <c r="T256" s="1493"/>
      <c r="U256" s="1493"/>
      <c r="V256" s="1493"/>
      <c r="W256" s="1493"/>
    </row>
    <row r="257" spans="1:23" ht="15.75" customHeight="1">
      <c r="A257" s="1493"/>
      <c r="B257" s="1493"/>
      <c r="C257" s="1493"/>
      <c r="D257" s="1493"/>
      <c r="E257" s="1493"/>
      <c r="F257" s="1493"/>
      <c r="G257" s="1493"/>
      <c r="H257" s="1493"/>
      <c r="I257" s="1493"/>
      <c r="J257" s="1493"/>
      <c r="K257" s="1493"/>
      <c r="L257" s="1493"/>
      <c r="M257" s="1493"/>
      <c r="N257" s="1493"/>
      <c r="O257" s="1493"/>
      <c r="P257" s="1493"/>
      <c r="Q257" s="1493"/>
      <c r="R257" s="1493"/>
      <c r="S257" s="1493"/>
      <c r="T257" s="1493"/>
      <c r="U257" s="1493"/>
      <c r="V257" s="1493"/>
      <c r="W257" s="1493"/>
    </row>
    <row r="258" spans="1:23" ht="15.75" customHeight="1">
      <c r="A258" s="1493"/>
      <c r="B258" s="1493"/>
      <c r="C258" s="1493"/>
      <c r="D258" s="1493"/>
      <c r="E258" s="1493"/>
      <c r="F258" s="1493"/>
      <c r="G258" s="1493"/>
      <c r="H258" s="1493"/>
      <c r="I258" s="1493"/>
      <c r="J258" s="1493"/>
      <c r="K258" s="1493"/>
      <c r="L258" s="1493"/>
      <c r="M258" s="1493"/>
      <c r="N258" s="1493"/>
      <c r="O258" s="1493"/>
      <c r="P258" s="1493"/>
      <c r="Q258" s="1493"/>
      <c r="R258" s="1493"/>
      <c r="S258" s="1493"/>
      <c r="T258" s="1493"/>
      <c r="U258" s="1493"/>
      <c r="V258" s="1493"/>
      <c r="W258" s="1493"/>
    </row>
    <row r="259" spans="1:23" ht="15.75" customHeight="1">
      <c r="A259" s="1493"/>
      <c r="B259" s="1493"/>
      <c r="C259" s="1493"/>
      <c r="D259" s="1493"/>
      <c r="E259" s="1493"/>
      <c r="F259" s="1493"/>
      <c r="G259" s="1493"/>
      <c r="H259" s="1493"/>
      <c r="I259" s="1493"/>
      <c r="J259" s="1493"/>
      <c r="K259" s="1493"/>
      <c r="L259" s="1493"/>
      <c r="M259" s="1493"/>
      <c r="N259" s="1493"/>
      <c r="O259" s="1493"/>
      <c r="P259" s="1493"/>
      <c r="Q259" s="1493"/>
      <c r="R259" s="1493"/>
      <c r="S259" s="1493"/>
      <c r="T259" s="1493"/>
      <c r="U259" s="1493"/>
      <c r="V259" s="1493"/>
      <c r="W259" s="1493"/>
    </row>
    <row r="260" spans="1:23" ht="15.75" customHeight="1">
      <c r="A260" s="1493"/>
      <c r="B260" s="1493"/>
      <c r="C260" s="1493"/>
      <c r="D260" s="1493"/>
      <c r="E260" s="1493"/>
      <c r="F260" s="1493"/>
      <c r="G260" s="1493"/>
      <c r="H260" s="1493"/>
      <c r="I260" s="1493"/>
      <c r="J260" s="1493"/>
      <c r="K260" s="1493"/>
      <c r="L260" s="1493"/>
      <c r="M260" s="1493"/>
      <c r="N260" s="1493"/>
      <c r="O260" s="1493"/>
      <c r="P260" s="1493"/>
      <c r="Q260" s="1493"/>
      <c r="R260" s="1493"/>
      <c r="S260" s="1493"/>
      <c r="T260" s="1493"/>
      <c r="U260" s="1493"/>
      <c r="V260" s="1493"/>
      <c r="W260" s="1493"/>
    </row>
    <row r="261" spans="1:23" ht="15.75" customHeight="1">
      <c r="A261" s="1493"/>
      <c r="B261" s="1493"/>
      <c r="C261" s="1493"/>
      <c r="D261" s="1493"/>
      <c r="E261" s="1493"/>
      <c r="F261" s="1493"/>
      <c r="G261" s="1493"/>
      <c r="H261" s="1493"/>
      <c r="I261" s="1493"/>
      <c r="J261" s="1493"/>
      <c r="K261" s="1493"/>
      <c r="L261" s="1493"/>
      <c r="M261" s="1493"/>
      <c r="N261" s="1493"/>
      <c r="O261" s="1493"/>
      <c r="P261" s="1493"/>
      <c r="Q261" s="1493"/>
      <c r="R261" s="1493"/>
      <c r="S261" s="1493"/>
      <c r="T261" s="1493"/>
      <c r="U261" s="1493"/>
      <c r="V261" s="1493"/>
      <c r="W261" s="1493"/>
    </row>
    <row r="262" spans="1:23" ht="15.75" customHeight="1">
      <c r="A262" s="1493"/>
      <c r="B262" s="1493"/>
      <c r="C262" s="1493"/>
      <c r="D262" s="1493"/>
      <c r="E262" s="1493"/>
      <c r="F262" s="1493"/>
      <c r="G262" s="1493"/>
      <c r="H262" s="1493"/>
      <c r="I262" s="1493"/>
      <c r="J262" s="1493"/>
      <c r="K262" s="1493"/>
      <c r="L262" s="1493"/>
      <c r="M262" s="1493"/>
      <c r="N262" s="1493"/>
      <c r="O262" s="1493"/>
      <c r="P262" s="1493"/>
      <c r="Q262" s="1493"/>
      <c r="R262" s="1493"/>
      <c r="S262" s="1493"/>
      <c r="T262" s="1493"/>
      <c r="U262" s="1493"/>
      <c r="V262" s="1493"/>
      <c r="W262" s="1493"/>
    </row>
    <row r="263" spans="1:23" ht="15.75" customHeight="1">
      <c r="A263" s="1493"/>
      <c r="B263" s="1493"/>
      <c r="C263" s="1493"/>
      <c r="D263" s="1493"/>
      <c r="E263" s="1493"/>
      <c r="F263" s="1493"/>
      <c r="G263" s="1493"/>
      <c r="H263" s="1493"/>
      <c r="I263" s="1493"/>
      <c r="J263" s="1493"/>
      <c r="K263" s="1493"/>
      <c r="L263" s="1493"/>
      <c r="M263" s="1493"/>
      <c r="N263" s="1493"/>
      <c r="O263" s="1493"/>
      <c r="P263" s="1493"/>
      <c r="Q263" s="1493"/>
      <c r="R263" s="1493"/>
      <c r="S263" s="1493"/>
      <c r="T263" s="1493"/>
      <c r="U263" s="1493"/>
      <c r="V263" s="1493"/>
      <c r="W263" s="1493"/>
    </row>
    <row r="264" spans="1:23" ht="15.75" customHeight="1">
      <c r="A264" s="1493"/>
      <c r="B264" s="1493"/>
      <c r="C264" s="1493"/>
      <c r="D264" s="1493"/>
      <c r="E264" s="1493"/>
      <c r="F264" s="1493"/>
      <c r="G264" s="1493"/>
      <c r="H264" s="1493"/>
      <c r="I264" s="1493"/>
      <c r="J264" s="1493"/>
      <c r="K264" s="1493"/>
      <c r="L264" s="1493"/>
      <c r="M264" s="1493"/>
      <c r="N264" s="1493"/>
      <c r="O264" s="1493"/>
      <c r="P264" s="1493"/>
      <c r="Q264" s="1493"/>
      <c r="R264" s="1493"/>
      <c r="S264" s="1493"/>
      <c r="T264" s="1493"/>
      <c r="U264" s="1493"/>
      <c r="V264" s="1493"/>
      <c r="W264" s="1493"/>
    </row>
    <row r="265" spans="1:23" ht="15.75" customHeight="1">
      <c r="A265" s="1493"/>
      <c r="B265" s="1493"/>
      <c r="C265" s="1493"/>
      <c r="D265" s="1493"/>
      <c r="E265" s="1493"/>
      <c r="F265" s="1493"/>
      <c r="G265" s="1493"/>
      <c r="H265" s="1493"/>
      <c r="I265" s="1493"/>
      <c r="J265" s="1493"/>
      <c r="K265" s="1493"/>
      <c r="L265" s="1493"/>
      <c r="M265" s="1493"/>
      <c r="N265" s="1493"/>
      <c r="O265" s="1493"/>
      <c r="P265" s="1493"/>
      <c r="Q265" s="1493"/>
      <c r="R265" s="1493"/>
      <c r="S265" s="1493"/>
      <c r="T265" s="1493"/>
      <c r="U265" s="1493"/>
      <c r="V265" s="1493"/>
      <c r="W265" s="1493"/>
    </row>
    <row r="266" spans="1:23" ht="15.75" customHeight="1">
      <c r="A266" s="1493"/>
      <c r="B266" s="1493"/>
      <c r="C266" s="1493"/>
      <c r="D266" s="1493"/>
      <c r="E266" s="1493"/>
      <c r="F266" s="1493"/>
      <c r="G266" s="1493"/>
      <c r="H266" s="1493"/>
      <c r="I266" s="1493"/>
      <c r="J266" s="1493"/>
      <c r="K266" s="1493"/>
      <c r="L266" s="1493"/>
      <c r="M266" s="1493"/>
      <c r="N266" s="1493"/>
      <c r="O266" s="1493"/>
      <c r="P266" s="1493"/>
      <c r="Q266" s="1493"/>
      <c r="R266" s="1493"/>
      <c r="S266" s="1493"/>
      <c r="T266" s="1493"/>
      <c r="U266" s="1493"/>
      <c r="V266" s="1493"/>
      <c r="W266" s="1493"/>
    </row>
    <row r="267" spans="1:23" ht="15.75" customHeight="1">
      <c r="A267" s="1493"/>
      <c r="B267" s="1493"/>
      <c r="C267" s="1493"/>
      <c r="D267" s="1493"/>
      <c r="E267" s="1493"/>
      <c r="F267" s="1493"/>
      <c r="G267" s="1493"/>
      <c r="H267" s="1493"/>
      <c r="I267" s="1493"/>
      <c r="J267" s="1493"/>
      <c r="K267" s="1493"/>
      <c r="L267" s="1493"/>
      <c r="M267" s="1493"/>
      <c r="N267" s="1493"/>
      <c r="O267" s="1493"/>
      <c r="P267" s="1493"/>
      <c r="Q267" s="1493"/>
      <c r="R267" s="1493"/>
      <c r="S267" s="1493"/>
      <c r="T267" s="1493"/>
      <c r="U267" s="1493"/>
      <c r="V267" s="1493"/>
      <c r="W267" s="1493"/>
    </row>
    <row r="268" spans="1:23" ht="15.75" customHeight="1">
      <c r="A268" s="1493"/>
      <c r="B268" s="1493"/>
      <c r="C268" s="1493"/>
      <c r="D268" s="1493"/>
      <c r="E268" s="1493"/>
      <c r="F268" s="1493"/>
      <c r="G268" s="1493"/>
      <c r="H268" s="1493"/>
      <c r="I268" s="1493"/>
      <c r="J268" s="1493"/>
      <c r="K268" s="1493"/>
      <c r="L268" s="1493"/>
      <c r="M268" s="1493"/>
      <c r="N268" s="1493"/>
      <c r="O268" s="1493"/>
      <c r="P268" s="1493"/>
      <c r="Q268" s="1493"/>
      <c r="R268" s="1493"/>
      <c r="S268" s="1493"/>
      <c r="T268" s="1493"/>
      <c r="U268" s="1493"/>
      <c r="V268" s="1493"/>
      <c r="W268" s="1493"/>
    </row>
    <row r="269" spans="1:23" ht="15.75" customHeight="1">
      <c r="A269" s="1493"/>
      <c r="B269" s="1493"/>
      <c r="C269" s="1493"/>
      <c r="D269" s="1493"/>
      <c r="E269" s="1493"/>
      <c r="F269" s="1493"/>
      <c r="G269" s="1493"/>
      <c r="H269" s="1493"/>
      <c r="I269" s="1493"/>
      <c r="J269" s="1493"/>
      <c r="K269" s="1493"/>
      <c r="L269" s="1493"/>
      <c r="M269" s="1493"/>
      <c r="N269" s="1493"/>
      <c r="O269" s="1493"/>
      <c r="P269" s="1493"/>
      <c r="Q269" s="1493"/>
      <c r="R269" s="1493"/>
      <c r="S269" s="1493"/>
      <c r="T269" s="1493"/>
      <c r="U269" s="1493"/>
      <c r="V269" s="1493"/>
      <c r="W269" s="1493"/>
    </row>
    <row r="270" spans="1:23" ht="15.75" customHeight="1">
      <c r="A270" s="1493"/>
      <c r="B270" s="1493"/>
      <c r="C270" s="1493"/>
      <c r="D270" s="1493"/>
      <c r="E270" s="1493"/>
      <c r="F270" s="1493"/>
      <c r="G270" s="1493"/>
      <c r="H270" s="1493"/>
      <c r="I270" s="1493"/>
      <c r="J270" s="1493"/>
      <c r="K270" s="1493"/>
      <c r="L270" s="1493"/>
      <c r="M270" s="1493"/>
      <c r="N270" s="1493"/>
      <c r="O270" s="1493"/>
      <c r="P270" s="1493"/>
      <c r="Q270" s="1493"/>
      <c r="R270" s="1493"/>
      <c r="S270" s="1493"/>
      <c r="T270" s="1493"/>
      <c r="U270" s="1493"/>
      <c r="V270" s="1493"/>
      <c r="W270" s="1493"/>
    </row>
    <row r="271" spans="1:23" ht="15.75" customHeight="1">
      <c r="A271" s="1493"/>
      <c r="B271" s="1491"/>
      <c r="C271" s="1491"/>
      <c r="D271" s="1491"/>
      <c r="E271" s="1491"/>
      <c r="F271" s="1491"/>
      <c r="G271" s="1491"/>
      <c r="H271" s="1491"/>
      <c r="I271" s="1491"/>
      <c r="J271" s="1491"/>
      <c r="K271" s="1493"/>
      <c r="L271" s="1493"/>
      <c r="M271" s="1493"/>
      <c r="N271" s="1493"/>
      <c r="O271" s="1493"/>
      <c r="P271" s="1493"/>
      <c r="Q271" s="1493"/>
      <c r="R271" s="1493"/>
      <c r="S271" s="1493"/>
      <c r="T271" s="1493"/>
      <c r="U271" s="1493"/>
      <c r="V271" s="1493"/>
      <c r="W271" s="1493"/>
    </row>
    <row r="272" spans="1:23" ht="15.75" customHeight="1">
      <c r="A272" s="1491"/>
      <c r="B272" s="1491"/>
      <c r="C272" s="1491"/>
      <c r="D272" s="1491"/>
      <c r="E272" s="1491"/>
      <c r="F272" s="1491"/>
      <c r="G272" s="1491"/>
      <c r="H272" s="1491"/>
      <c r="I272" s="1491"/>
      <c r="J272" s="1491"/>
      <c r="K272" s="1493"/>
      <c r="L272" s="1493"/>
      <c r="M272" s="1493"/>
      <c r="N272" s="1493"/>
      <c r="O272" s="1493"/>
      <c r="P272" s="1493"/>
      <c r="Q272" s="1491"/>
      <c r="R272" s="1491"/>
      <c r="S272" s="1491"/>
      <c r="T272" s="1491"/>
      <c r="U272" s="1491"/>
      <c r="V272" s="1491"/>
      <c r="W272" s="1491"/>
    </row>
    <row r="273" spans="1:23" ht="15.75" customHeight="1">
      <c r="A273" s="1491"/>
      <c r="B273" s="1491"/>
      <c r="C273" s="1491"/>
      <c r="D273" s="1491"/>
      <c r="E273" s="1491"/>
      <c r="F273" s="1491"/>
      <c r="G273" s="1491"/>
      <c r="H273" s="1491"/>
      <c r="I273" s="1491"/>
      <c r="J273" s="1491"/>
      <c r="K273" s="1491"/>
      <c r="L273" s="1491"/>
      <c r="M273" s="1491"/>
      <c r="N273" s="1491"/>
      <c r="O273" s="1491"/>
      <c r="P273" s="1491"/>
      <c r="Q273" s="1491"/>
      <c r="R273" s="1491"/>
      <c r="S273" s="1491"/>
      <c r="T273" s="1491"/>
      <c r="U273" s="1491"/>
      <c r="V273" s="1491"/>
      <c r="W273" s="1491"/>
    </row>
    <row r="274" spans="1:23" ht="15.75" customHeight="1">
      <c r="A274" s="1491"/>
      <c r="B274" s="1491"/>
      <c r="C274" s="1491"/>
      <c r="D274" s="1491"/>
      <c r="E274" s="1491"/>
      <c r="F274" s="1491"/>
      <c r="G274" s="1491"/>
      <c r="H274" s="1491"/>
      <c r="I274" s="1491"/>
      <c r="J274" s="1491"/>
      <c r="K274" s="1491"/>
      <c r="L274" s="1491"/>
      <c r="M274" s="1491"/>
      <c r="N274" s="1491"/>
      <c r="O274" s="1491"/>
      <c r="P274" s="1491"/>
      <c r="Q274" s="1491"/>
      <c r="R274" s="1491"/>
      <c r="S274" s="1491"/>
      <c r="T274" s="1491"/>
      <c r="U274" s="1491"/>
      <c r="V274" s="1491"/>
      <c r="W274" s="1491"/>
    </row>
    <row r="275" spans="1:23" ht="15.75" customHeight="1">
      <c r="A275" s="1491"/>
      <c r="B275" s="1491"/>
      <c r="C275" s="1491"/>
      <c r="D275" s="1491"/>
      <c r="E275" s="1491"/>
      <c r="F275" s="1491"/>
      <c r="G275" s="1491"/>
      <c r="H275" s="1491"/>
      <c r="I275" s="1491"/>
      <c r="J275" s="1491"/>
      <c r="K275" s="1491"/>
      <c r="L275" s="1491"/>
      <c r="M275" s="1491"/>
      <c r="N275" s="1491"/>
      <c r="O275" s="1491"/>
      <c r="P275" s="1491"/>
      <c r="Q275" s="1491"/>
      <c r="R275" s="1491"/>
      <c r="S275" s="1491"/>
      <c r="T275" s="1491"/>
      <c r="U275" s="1491"/>
      <c r="V275" s="1491"/>
      <c r="W275" s="1491"/>
    </row>
    <row r="276" spans="1:23" ht="15.75" customHeight="1">
      <c r="A276" s="1491"/>
      <c r="B276" s="1491"/>
      <c r="C276" s="1491"/>
      <c r="D276" s="1491"/>
      <c r="E276" s="1491"/>
      <c r="F276" s="1491"/>
      <c r="G276" s="1491"/>
      <c r="H276" s="1491"/>
      <c r="I276" s="1491"/>
      <c r="J276" s="1491"/>
      <c r="K276" s="1491"/>
      <c r="L276" s="1491"/>
      <c r="M276" s="1491"/>
      <c r="N276" s="1491"/>
      <c r="O276" s="1491"/>
      <c r="P276" s="1491"/>
      <c r="Q276" s="1491"/>
      <c r="R276" s="1491"/>
      <c r="S276" s="1491"/>
      <c r="T276" s="1491"/>
      <c r="U276" s="1491"/>
      <c r="V276" s="1491"/>
      <c r="W276" s="1491"/>
    </row>
    <row r="277" spans="1:23" ht="15.75" customHeight="1">
      <c r="A277" s="1491"/>
      <c r="B277" s="1491"/>
      <c r="C277" s="1491"/>
      <c r="D277" s="1491"/>
      <c r="E277" s="1491"/>
      <c r="F277" s="1491"/>
      <c r="G277" s="1491"/>
      <c r="H277" s="1491"/>
      <c r="I277" s="1491"/>
      <c r="J277" s="1491"/>
      <c r="K277" s="1491"/>
      <c r="L277" s="1491"/>
      <c r="M277" s="1491"/>
      <c r="N277" s="1491"/>
      <c r="O277" s="1491"/>
      <c r="P277" s="1491"/>
      <c r="Q277" s="1491"/>
      <c r="R277" s="1491"/>
      <c r="S277" s="1491"/>
      <c r="T277" s="1491"/>
      <c r="U277" s="1491"/>
      <c r="V277" s="1491"/>
      <c r="W277" s="1491"/>
    </row>
    <row r="278" spans="1:23" ht="15.75" customHeight="1">
      <c r="A278" s="1491"/>
      <c r="B278" s="1491"/>
      <c r="C278" s="1491"/>
      <c r="D278" s="1491"/>
      <c r="E278" s="1491"/>
      <c r="F278" s="1491"/>
      <c r="G278" s="1491"/>
      <c r="H278" s="1491"/>
      <c r="I278" s="1491"/>
      <c r="J278" s="1491"/>
      <c r="K278" s="1491"/>
      <c r="L278" s="1491"/>
      <c r="M278" s="1491"/>
      <c r="N278" s="1491"/>
      <c r="O278" s="1491"/>
      <c r="P278" s="1491"/>
      <c r="Q278" s="1491"/>
      <c r="R278" s="1491"/>
      <c r="S278" s="1491"/>
      <c r="T278" s="1491"/>
      <c r="U278" s="1491"/>
      <c r="V278" s="1491"/>
      <c r="W278" s="1491"/>
    </row>
    <row r="279" spans="1:23" ht="15.75" customHeight="1">
      <c r="A279" s="1491"/>
      <c r="B279" s="1491"/>
      <c r="C279" s="1491"/>
      <c r="D279" s="1491"/>
      <c r="E279" s="1491"/>
      <c r="F279" s="1491"/>
      <c r="G279" s="1491"/>
      <c r="H279" s="1491"/>
      <c r="I279" s="1491"/>
      <c r="J279" s="1491"/>
      <c r="K279" s="1491"/>
      <c r="L279" s="1491"/>
      <c r="M279" s="1491"/>
      <c r="N279" s="1491"/>
      <c r="O279" s="1491"/>
      <c r="P279" s="1491"/>
      <c r="Q279" s="1491"/>
      <c r="R279" s="1491"/>
      <c r="S279" s="1491"/>
      <c r="T279" s="1491"/>
      <c r="U279" s="1491"/>
      <c r="V279" s="1491"/>
      <c r="W279" s="1491"/>
    </row>
    <row r="280" spans="1:23" ht="15.75" customHeight="1">
      <c r="A280" s="1491"/>
      <c r="B280" s="1491"/>
      <c r="C280" s="1491"/>
      <c r="D280" s="1491"/>
      <c r="E280" s="1491"/>
      <c r="F280" s="1491"/>
      <c r="G280" s="1491"/>
      <c r="H280" s="1491"/>
      <c r="I280" s="1491"/>
      <c r="J280" s="1491"/>
      <c r="K280" s="1491"/>
      <c r="L280" s="1491"/>
      <c r="M280" s="1491"/>
      <c r="N280" s="1491"/>
      <c r="O280" s="1491"/>
      <c r="P280" s="1491"/>
      <c r="Q280" s="1491"/>
      <c r="R280" s="1491"/>
      <c r="S280" s="1491"/>
      <c r="T280" s="1491"/>
      <c r="U280" s="1491"/>
      <c r="V280" s="1491"/>
      <c r="W280" s="1491"/>
    </row>
    <row r="281" spans="1:23" ht="15.75" customHeight="1">
      <c r="A281" s="1491"/>
      <c r="B281" s="1491"/>
      <c r="C281" s="1491"/>
      <c r="D281" s="1491"/>
      <c r="E281" s="1491"/>
      <c r="F281" s="1491"/>
      <c r="G281" s="1491"/>
      <c r="H281" s="1491"/>
      <c r="I281" s="1491"/>
      <c r="J281" s="1491"/>
      <c r="K281" s="1491"/>
      <c r="L281" s="1491"/>
      <c r="M281" s="1491"/>
      <c r="N281" s="1491"/>
      <c r="O281" s="1491"/>
      <c r="P281" s="1491"/>
      <c r="Q281" s="1491"/>
      <c r="R281" s="1491"/>
      <c r="S281" s="1491"/>
      <c r="T281" s="1491"/>
      <c r="U281" s="1491"/>
      <c r="V281" s="1491"/>
      <c r="W281" s="1491"/>
    </row>
    <row r="282" spans="1:23" ht="15.75" customHeight="1">
      <c r="A282" s="1491"/>
      <c r="B282" s="1491"/>
      <c r="C282" s="1491"/>
      <c r="D282" s="1491"/>
      <c r="E282" s="1491"/>
      <c r="F282" s="1491"/>
      <c r="G282" s="1491"/>
      <c r="H282" s="1491"/>
      <c r="I282" s="1491"/>
      <c r="J282" s="1491"/>
      <c r="K282" s="1491"/>
      <c r="L282" s="1491"/>
      <c r="M282" s="1491"/>
      <c r="N282" s="1491"/>
      <c r="O282" s="1491"/>
      <c r="P282" s="1491"/>
      <c r="Q282" s="1491"/>
      <c r="R282" s="1491"/>
      <c r="S282" s="1491"/>
      <c r="T282" s="1491"/>
      <c r="U282" s="1491"/>
      <c r="V282" s="1491"/>
      <c r="W282" s="1491"/>
    </row>
    <row r="283" spans="1:23" ht="15.75" customHeight="1">
      <c r="A283" s="1491"/>
      <c r="B283" s="1491"/>
      <c r="C283" s="1491"/>
      <c r="D283" s="1491"/>
      <c r="E283" s="1491"/>
      <c r="F283" s="1491"/>
      <c r="G283" s="1491"/>
      <c r="H283" s="1491"/>
      <c r="I283" s="1491"/>
      <c r="J283" s="1491"/>
      <c r="K283" s="1491"/>
      <c r="L283" s="1491"/>
      <c r="M283" s="1491"/>
      <c r="N283" s="1491"/>
      <c r="O283" s="1491"/>
      <c r="P283" s="1491"/>
      <c r="Q283" s="1491"/>
      <c r="R283" s="1491"/>
      <c r="S283" s="1491"/>
      <c r="T283" s="1491"/>
      <c r="U283" s="1491"/>
      <c r="V283" s="1491"/>
      <c r="W283" s="1491"/>
    </row>
    <row r="284" spans="1:23" ht="15.75" customHeight="1">
      <c r="A284" s="1491"/>
      <c r="B284" s="1491"/>
      <c r="C284" s="1491"/>
      <c r="D284" s="1491"/>
      <c r="E284" s="1491"/>
      <c r="F284" s="1491"/>
      <c r="G284" s="1491"/>
      <c r="H284" s="1491"/>
      <c r="I284" s="1491"/>
      <c r="J284" s="1491"/>
      <c r="K284" s="1491"/>
      <c r="L284" s="1491"/>
      <c r="M284" s="1491"/>
      <c r="N284" s="1491"/>
      <c r="O284" s="1491"/>
      <c r="P284" s="1491"/>
      <c r="Q284" s="1491"/>
      <c r="R284" s="1491"/>
      <c r="S284" s="1491"/>
      <c r="T284" s="1491"/>
      <c r="U284" s="1491"/>
      <c r="V284" s="1491"/>
      <c r="W284" s="1491"/>
    </row>
    <row r="285" spans="1:23" ht="15.75" customHeight="1">
      <c r="A285" s="1491"/>
      <c r="B285" s="1491"/>
      <c r="C285" s="1491"/>
      <c r="D285" s="1491"/>
      <c r="E285" s="1491"/>
      <c r="F285" s="1491"/>
      <c r="G285" s="1491"/>
      <c r="H285" s="1491"/>
      <c r="I285" s="1491"/>
      <c r="J285" s="1491"/>
      <c r="K285" s="1491"/>
      <c r="L285" s="1491"/>
      <c r="M285" s="1491"/>
      <c r="N285" s="1491"/>
      <c r="O285" s="1491"/>
      <c r="P285" s="1491"/>
      <c r="Q285" s="1491"/>
      <c r="R285" s="1491"/>
      <c r="S285" s="1491"/>
      <c r="T285" s="1491"/>
      <c r="U285" s="1491"/>
      <c r="V285" s="1491"/>
      <c r="W285" s="1491"/>
    </row>
    <row r="286" spans="1:23" ht="15.75" customHeight="1">
      <c r="A286" s="1491"/>
      <c r="B286" s="1491"/>
      <c r="C286" s="1491"/>
      <c r="D286" s="1491"/>
      <c r="E286" s="1491"/>
      <c r="F286" s="1491"/>
      <c r="G286" s="1491"/>
      <c r="H286" s="1491"/>
      <c r="I286" s="1491"/>
      <c r="J286" s="1491"/>
      <c r="K286" s="1491"/>
      <c r="L286" s="1491"/>
      <c r="M286" s="1491"/>
      <c r="N286" s="1491"/>
      <c r="O286" s="1491"/>
      <c r="P286" s="1491"/>
      <c r="Q286" s="1491"/>
      <c r="R286" s="1491"/>
      <c r="S286" s="1491"/>
      <c r="T286" s="1491"/>
      <c r="U286" s="1491"/>
      <c r="V286" s="1491"/>
      <c r="W286" s="1491"/>
    </row>
    <row r="287" spans="1:23" ht="15.75" customHeight="1">
      <c r="A287" s="1491"/>
      <c r="B287" s="1491"/>
      <c r="C287" s="1491"/>
      <c r="D287" s="1491"/>
      <c r="E287" s="1491"/>
      <c r="F287" s="1491"/>
      <c r="G287" s="1491"/>
      <c r="H287" s="1491"/>
      <c r="I287" s="1491"/>
      <c r="J287" s="1491"/>
      <c r="K287" s="1491"/>
      <c r="L287" s="1491"/>
      <c r="M287" s="1491"/>
      <c r="N287" s="1491"/>
      <c r="O287" s="1491"/>
      <c r="P287" s="1491"/>
      <c r="Q287" s="1491"/>
      <c r="R287" s="1491"/>
      <c r="S287" s="1491"/>
      <c r="T287" s="1491"/>
      <c r="U287" s="1491"/>
      <c r="V287" s="1491"/>
      <c r="W287" s="1491"/>
    </row>
    <row r="288" spans="1:23" ht="15.75" customHeight="1">
      <c r="A288" s="1491"/>
      <c r="B288" s="1491"/>
      <c r="C288" s="1491"/>
      <c r="D288" s="1491"/>
      <c r="E288" s="1491"/>
      <c r="F288" s="1491"/>
      <c r="G288" s="1491"/>
      <c r="H288" s="1491"/>
      <c r="I288" s="1491"/>
      <c r="J288" s="1491"/>
      <c r="K288" s="1491"/>
      <c r="L288" s="1491"/>
      <c r="M288" s="1491"/>
      <c r="N288" s="1491"/>
      <c r="O288" s="1491"/>
      <c r="P288" s="1491"/>
      <c r="Q288" s="1491"/>
      <c r="R288" s="1491"/>
      <c r="S288" s="1491"/>
      <c r="T288" s="1491"/>
      <c r="U288" s="1491"/>
      <c r="V288" s="1491"/>
      <c r="W288" s="1491"/>
    </row>
    <row r="289" spans="1:23" ht="15.75" customHeight="1">
      <c r="A289" s="1491"/>
      <c r="B289" s="1491"/>
      <c r="C289" s="1491"/>
      <c r="D289" s="1491"/>
      <c r="E289" s="1491"/>
      <c r="F289" s="1491"/>
      <c r="G289" s="1491"/>
      <c r="H289" s="1491"/>
      <c r="I289" s="1491"/>
      <c r="J289" s="1491"/>
      <c r="K289" s="1491"/>
      <c r="L289" s="1491"/>
      <c r="M289" s="1491"/>
      <c r="N289" s="1491"/>
      <c r="O289" s="1491"/>
      <c r="P289" s="1491"/>
      <c r="Q289" s="1491"/>
      <c r="R289" s="1491"/>
      <c r="S289" s="1491"/>
      <c r="T289" s="1491"/>
      <c r="U289" s="1491"/>
      <c r="V289" s="1491"/>
      <c r="W289" s="1491"/>
    </row>
    <row r="290" spans="1:23" ht="15.75" customHeight="1">
      <c r="A290" s="1491"/>
      <c r="B290" s="1491"/>
      <c r="C290" s="1491"/>
      <c r="D290" s="1491"/>
      <c r="E290" s="1491"/>
      <c r="F290" s="1491"/>
      <c r="G290" s="1491"/>
      <c r="H290" s="1491"/>
      <c r="I290" s="1491"/>
      <c r="J290" s="1491"/>
      <c r="K290" s="1491"/>
      <c r="L290" s="1491"/>
      <c r="M290" s="1491"/>
      <c r="N290" s="1491"/>
      <c r="O290" s="1491"/>
      <c r="P290" s="1491"/>
      <c r="Q290" s="1491"/>
      <c r="R290" s="1491"/>
      <c r="S290" s="1491"/>
      <c r="T290" s="1491"/>
      <c r="U290" s="1491"/>
      <c r="V290" s="1491"/>
      <c r="W290" s="1491"/>
    </row>
    <row r="291" spans="1:23" ht="15.75" customHeight="1">
      <c r="A291" s="1491"/>
      <c r="B291" s="1491"/>
      <c r="C291" s="1491"/>
      <c r="D291" s="1491"/>
      <c r="E291" s="1491"/>
      <c r="F291" s="1491"/>
      <c r="G291" s="1491"/>
      <c r="H291" s="1491"/>
      <c r="I291" s="1491"/>
      <c r="J291" s="1491"/>
      <c r="K291" s="1491"/>
      <c r="L291" s="1491"/>
      <c r="M291" s="1491"/>
      <c r="N291" s="1491"/>
      <c r="O291" s="1491"/>
      <c r="P291" s="1491"/>
      <c r="Q291" s="1491"/>
      <c r="R291" s="1491"/>
      <c r="S291" s="1491"/>
      <c r="T291" s="1491"/>
      <c r="U291" s="1491"/>
      <c r="V291" s="1491"/>
      <c r="W291" s="1491"/>
    </row>
    <row r="292" spans="1:23" ht="15.75" customHeight="1">
      <c r="A292" s="1491"/>
      <c r="B292" s="1491"/>
      <c r="C292" s="1491"/>
      <c r="D292" s="1491"/>
      <c r="E292" s="1491"/>
      <c r="F292" s="1491"/>
      <c r="G292" s="1491"/>
      <c r="H292" s="1491"/>
      <c r="I292" s="1491"/>
      <c r="J292" s="1491"/>
      <c r="K292" s="1491"/>
      <c r="L292" s="1491"/>
      <c r="M292" s="1491"/>
      <c r="N292" s="1491"/>
      <c r="O292" s="1491"/>
      <c r="P292" s="1491"/>
      <c r="Q292" s="1491"/>
      <c r="R292" s="1491"/>
      <c r="S292" s="1491"/>
      <c r="T292" s="1491"/>
      <c r="U292" s="1491"/>
      <c r="V292" s="1491"/>
      <c r="W292" s="1491"/>
    </row>
    <row r="293" spans="1:23" ht="15.75" customHeight="1">
      <c r="A293" s="1491"/>
      <c r="B293" s="1491"/>
      <c r="C293" s="1491"/>
      <c r="D293" s="1491"/>
      <c r="E293" s="1491"/>
      <c r="F293" s="1491"/>
      <c r="G293" s="1491"/>
      <c r="H293" s="1491"/>
      <c r="I293" s="1491"/>
      <c r="J293" s="1491"/>
      <c r="K293" s="1491"/>
      <c r="L293" s="1491"/>
      <c r="M293" s="1491"/>
      <c r="N293" s="1491"/>
      <c r="O293" s="1491"/>
      <c r="P293" s="1491"/>
      <c r="Q293" s="1491"/>
      <c r="R293" s="1491"/>
      <c r="S293" s="1491"/>
      <c r="T293" s="1491"/>
      <c r="U293" s="1491"/>
      <c r="V293" s="1491"/>
      <c r="W293" s="1491"/>
    </row>
    <row r="294" spans="1:23" ht="15.75" customHeight="1">
      <c r="A294" s="1491"/>
      <c r="B294" s="1491"/>
      <c r="C294" s="1491"/>
      <c r="D294" s="1491"/>
      <c r="E294" s="1491"/>
      <c r="F294" s="1491"/>
      <c r="G294" s="1491"/>
      <c r="H294" s="1491"/>
      <c r="I294" s="1491"/>
      <c r="J294" s="1491"/>
      <c r="K294" s="1491"/>
      <c r="L294" s="1491"/>
      <c r="M294" s="1491"/>
      <c r="N294" s="1491"/>
      <c r="O294" s="1491"/>
      <c r="P294" s="1491"/>
      <c r="Q294" s="1491"/>
      <c r="R294" s="1491"/>
      <c r="S294" s="1491"/>
      <c r="T294" s="1491"/>
      <c r="U294" s="1491"/>
      <c r="V294" s="1491"/>
      <c r="W294" s="1491"/>
    </row>
    <row r="295" spans="1:23" ht="15.75" customHeight="1">
      <c r="A295" s="1491"/>
      <c r="B295" s="1491"/>
      <c r="C295" s="1491"/>
      <c r="D295" s="1491"/>
      <c r="E295" s="1491"/>
      <c r="F295" s="1491"/>
      <c r="G295" s="1491"/>
      <c r="H295" s="1491"/>
      <c r="I295" s="1491"/>
      <c r="J295" s="1491"/>
      <c r="K295" s="1491"/>
      <c r="L295" s="1491"/>
      <c r="M295" s="1491"/>
      <c r="N295" s="1491"/>
      <c r="O295" s="1491"/>
      <c r="P295" s="1491"/>
      <c r="Q295" s="1491"/>
      <c r="R295" s="1491"/>
      <c r="S295" s="1491"/>
      <c r="T295" s="1491"/>
      <c r="U295" s="1491"/>
      <c r="V295" s="1491"/>
      <c r="W295" s="1491"/>
    </row>
    <row r="296" spans="1:23" ht="15.75" customHeight="1">
      <c r="A296" s="1491"/>
      <c r="B296" s="1491"/>
      <c r="C296" s="1491"/>
      <c r="D296" s="1491"/>
      <c r="E296" s="1491"/>
      <c r="F296" s="1491"/>
      <c r="G296" s="1491"/>
      <c r="H296" s="1491"/>
      <c r="I296" s="1491"/>
      <c r="J296" s="1491"/>
      <c r="K296" s="1491"/>
      <c r="L296" s="1491"/>
      <c r="M296" s="1491"/>
      <c r="N296" s="1491"/>
      <c r="O296" s="1491"/>
      <c r="P296" s="1491"/>
      <c r="Q296" s="1491"/>
      <c r="R296" s="1491"/>
      <c r="S296" s="1491"/>
      <c r="T296" s="1491"/>
      <c r="U296" s="1491"/>
      <c r="V296" s="1491"/>
      <c r="W296" s="1491"/>
    </row>
    <row r="297" spans="1:23" ht="15.75" customHeight="1">
      <c r="A297" s="1491"/>
      <c r="B297" s="1491"/>
      <c r="C297" s="1491"/>
      <c r="D297" s="1491"/>
      <c r="E297" s="1491"/>
      <c r="F297" s="1491"/>
      <c r="G297" s="1491"/>
      <c r="H297" s="1491"/>
      <c r="I297" s="1491"/>
      <c r="J297" s="1491"/>
      <c r="K297" s="1491"/>
      <c r="L297" s="1491"/>
      <c r="M297" s="1491"/>
      <c r="N297" s="1491"/>
      <c r="O297" s="1491"/>
      <c r="P297" s="1491"/>
      <c r="Q297" s="1491"/>
      <c r="R297" s="1491"/>
      <c r="S297" s="1491"/>
      <c r="T297" s="1491"/>
      <c r="U297" s="1491"/>
      <c r="V297" s="1491"/>
      <c r="W297" s="1491"/>
    </row>
    <row r="298" spans="1:23" ht="15.75" customHeight="1">
      <c r="A298" s="1491"/>
      <c r="B298" s="1491"/>
      <c r="C298" s="1491"/>
      <c r="D298" s="1491"/>
      <c r="E298" s="1491"/>
      <c r="F298" s="1491"/>
      <c r="G298" s="1491"/>
      <c r="H298" s="1491"/>
      <c r="I298" s="1491"/>
      <c r="J298" s="1491"/>
      <c r="K298" s="1491"/>
      <c r="L298" s="1491"/>
      <c r="M298" s="1491"/>
      <c r="N298" s="1491"/>
      <c r="O298" s="1491"/>
      <c r="P298" s="1491"/>
      <c r="Q298" s="1491"/>
      <c r="R298" s="1491"/>
      <c r="S298" s="1491"/>
      <c r="T298" s="1491"/>
      <c r="U298" s="1491"/>
      <c r="V298" s="1491"/>
      <c r="W298" s="1491"/>
    </row>
    <row r="299" spans="1:23" ht="15.75" customHeight="1">
      <c r="A299" s="1491"/>
      <c r="B299" s="1491"/>
      <c r="C299" s="1491"/>
      <c r="D299" s="1491"/>
      <c r="E299" s="1491"/>
      <c r="F299" s="1491"/>
      <c r="G299" s="1491"/>
      <c r="H299" s="1491"/>
      <c r="I299" s="1491"/>
      <c r="J299" s="1491"/>
      <c r="K299" s="1491"/>
      <c r="L299" s="1491"/>
      <c r="M299" s="1491"/>
      <c r="N299" s="1491"/>
      <c r="O299" s="1491"/>
      <c r="P299" s="1491"/>
      <c r="Q299" s="1491"/>
      <c r="R299" s="1491"/>
      <c r="S299" s="1491"/>
      <c r="T299" s="1491"/>
      <c r="U299" s="1491"/>
      <c r="V299" s="1491"/>
      <c r="W299" s="1491"/>
    </row>
    <row r="300" spans="1:23" ht="15.75" customHeight="1">
      <c r="A300" s="1491"/>
      <c r="B300" s="1491"/>
      <c r="C300" s="1491"/>
      <c r="D300" s="1491"/>
      <c r="E300" s="1491"/>
      <c r="F300" s="1491"/>
      <c r="G300" s="1491"/>
      <c r="H300" s="1491"/>
      <c r="I300" s="1491"/>
      <c r="J300" s="1491"/>
      <c r="K300" s="1491"/>
      <c r="L300" s="1491"/>
      <c r="M300" s="1491"/>
      <c r="N300" s="1491"/>
      <c r="O300" s="1491"/>
      <c r="P300" s="1491"/>
      <c r="Q300" s="1491"/>
      <c r="R300" s="1491"/>
      <c r="S300" s="1491"/>
      <c r="T300" s="1491"/>
      <c r="U300" s="1491"/>
      <c r="V300" s="1491"/>
      <c r="W300" s="1491"/>
    </row>
    <row r="301" spans="1:23" ht="15.75" customHeight="1">
      <c r="A301" s="1491"/>
      <c r="B301" s="1491"/>
      <c r="C301" s="1491"/>
      <c r="D301" s="1491"/>
      <c r="E301" s="1491"/>
      <c r="F301" s="1491"/>
      <c r="G301" s="1491"/>
      <c r="H301" s="1491"/>
      <c r="I301" s="1491"/>
      <c r="J301" s="1491"/>
      <c r="K301" s="1491"/>
      <c r="L301" s="1491"/>
      <c r="M301" s="1491"/>
      <c r="N301" s="1491"/>
      <c r="O301" s="1491"/>
      <c r="P301" s="1491"/>
      <c r="Q301" s="1491"/>
      <c r="R301" s="1491"/>
      <c r="S301" s="1491"/>
      <c r="T301" s="1491"/>
      <c r="U301" s="1491"/>
      <c r="V301" s="1491"/>
      <c r="W301" s="1491"/>
    </row>
    <row r="302" spans="1:23" ht="15.75" customHeight="1">
      <c r="A302" s="1491"/>
      <c r="B302" s="1491"/>
      <c r="C302" s="1491"/>
      <c r="D302" s="1491"/>
      <c r="E302" s="1491"/>
      <c r="F302" s="1491"/>
      <c r="G302" s="1491"/>
      <c r="H302" s="1491"/>
      <c r="I302" s="1491"/>
      <c r="J302" s="1491"/>
      <c r="K302" s="1491"/>
      <c r="L302" s="1491"/>
      <c r="M302" s="1491"/>
      <c r="N302" s="1491"/>
      <c r="O302" s="1491"/>
      <c r="P302" s="1491"/>
      <c r="Q302" s="1491"/>
      <c r="R302" s="1491"/>
      <c r="S302" s="1491"/>
      <c r="T302" s="1491"/>
      <c r="U302" s="1491"/>
      <c r="V302" s="1491"/>
      <c r="W302" s="1491"/>
    </row>
    <row r="303" spans="1:23" ht="15.75" customHeight="1">
      <c r="A303" s="1491"/>
      <c r="B303" s="1491"/>
      <c r="C303" s="1491"/>
      <c r="D303" s="1491"/>
      <c r="E303" s="1491"/>
      <c r="F303" s="1491"/>
      <c r="G303" s="1491"/>
      <c r="H303" s="1491"/>
      <c r="I303" s="1491"/>
      <c r="J303" s="1491"/>
      <c r="K303" s="1491"/>
      <c r="L303" s="1491"/>
      <c r="M303" s="1491"/>
      <c r="N303" s="1491"/>
      <c r="O303" s="1491"/>
      <c r="P303" s="1491"/>
      <c r="Q303" s="1491"/>
      <c r="R303" s="1491"/>
      <c r="S303" s="1491"/>
      <c r="T303" s="1491"/>
      <c r="U303" s="1491"/>
      <c r="V303" s="1491"/>
      <c r="W303" s="1491"/>
    </row>
    <row r="304" spans="1:23" ht="15.75" customHeight="1">
      <c r="A304" s="1491"/>
      <c r="B304" s="1491"/>
      <c r="C304" s="1491"/>
      <c r="D304" s="1491"/>
      <c r="E304" s="1491"/>
      <c r="F304" s="1491"/>
      <c r="G304" s="1491"/>
      <c r="H304" s="1491"/>
      <c r="I304" s="1491"/>
      <c r="J304" s="1491"/>
      <c r="K304" s="1491"/>
      <c r="L304" s="1491"/>
      <c r="M304" s="1491"/>
      <c r="N304" s="1491"/>
      <c r="O304" s="1491"/>
      <c r="P304" s="1491"/>
      <c r="Q304" s="1491"/>
      <c r="R304" s="1491"/>
      <c r="S304" s="1491"/>
      <c r="T304" s="1491"/>
      <c r="U304" s="1491"/>
      <c r="V304" s="1491"/>
      <c r="W304" s="1491"/>
    </row>
    <row r="305" spans="1:23" ht="15.75" customHeight="1">
      <c r="A305" s="1491"/>
      <c r="B305" s="1491"/>
      <c r="C305" s="1491"/>
      <c r="D305" s="1491"/>
      <c r="E305" s="1491"/>
      <c r="F305" s="1491"/>
      <c r="G305" s="1491"/>
      <c r="H305" s="1491"/>
      <c r="I305" s="1491"/>
      <c r="J305" s="1491"/>
      <c r="K305" s="1491"/>
      <c r="L305" s="1491"/>
      <c r="M305" s="1491"/>
      <c r="N305" s="1491"/>
      <c r="O305" s="1491"/>
      <c r="P305" s="1491"/>
      <c r="Q305" s="1491"/>
      <c r="R305" s="1491"/>
      <c r="S305" s="1491"/>
      <c r="T305" s="1491"/>
      <c r="U305" s="1491"/>
      <c r="V305" s="1491"/>
      <c r="W305" s="1491"/>
    </row>
    <row r="306" spans="1:23" ht="15.75" customHeight="1">
      <c r="A306" s="1491"/>
      <c r="B306" s="1491"/>
      <c r="C306" s="1491"/>
      <c r="D306" s="1491"/>
      <c r="E306" s="1491"/>
      <c r="F306" s="1491"/>
      <c r="G306" s="1491"/>
      <c r="H306" s="1491"/>
      <c r="I306" s="1491"/>
      <c r="J306" s="1491"/>
      <c r="K306" s="1491"/>
      <c r="L306" s="1491"/>
      <c r="M306" s="1491"/>
      <c r="N306" s="1491"/>
      <c r="O306" s="1491"/>
      <c r="P306" s="1491"/>
      <c r="Q306" s="1491"/>
      <c r="R306" s="1491"/>
      <c r="S306" s="1491"/>
      <c r="T306" s="1491"/>
      <c r="U306" s="1491"/>
      <c r="V306" s="1491"/>
      <c r="W306" s="1491"/>
    </row>
    <row r="307" spans="1:23" ht="15.75" customHeight="1">
      <c r="A307" s="1491"/>
      <c r="B307" s="1491"/>
      <c r="C307" s="1491"/>
      <c r="D307" s="1491"/>
      <c r="E307" s="1491"/>
      <c r="F307" s="1491"/>
      <c r="G307" s="1491"/>
      <c r="H307" s="1491"/>
      <c r="I307" s="1491"/>
      <c r="J307" s="1491"/>
      <c r="K307" s="1491"/>
      <c r="L307" s="1491"/>
      <c r="M307" s="1491"/>
      <c r="N307" s="1491"/>
      <c r="O307" s="1491"/>
      <c r="P307" s="1491"/>
      <c r="Q307" s="1491"/>
      <c r="R307" s="1491"/>
      <c r="S307" s="1491"/>
      <c r="T307" s="1491"/>
      <c r="U307" s="1491"/>
      <c r="V307" s="1491"/>
      <c r="W307" s="1491"/>
    </row>
    <row r="308" spans="1:23" ht="15.75" customHeight="1">
      <c r="A308" s="1491"/>
      <c r="B308" s="1491"/>
      <c r="C308" s="1491"/>
      <c r="D308" s="1491"/>
      <c r="E308" s="1491"/>
      <c r="F308" s="1491"/>
      <c r="G308" s="1491"/>
      <c r="H308" s="1491"/>
      <c r="I308" s="1491"/>
      <c r="J308" s="1491"/>
      <c r="K308" s="1491"/>
      <c r="L308" s="1491"/>
      <c r="M308" s="1491"/>
      <c r="N308" s="1491"/>
      <c r="O308" s="1491"/>
      <c r="P308" s="1491"/>
      <c r="Q308" s="1491"/>
      <c r="R308" s="1491"/>
      <c r="S308" s="1491"/>
      <c r="T308" s="1491"/>
      <c r="U308" s="1491"/>
      <c r="V308" s="1491"/>
      <c r="W308" s="1491"/>
    </row>
    <row r="309" spans="1:23" ht="15.75" customHeight="1">
      <c r="A309" s="1491"/>
      <c r="B309" s="1491"/>
      <c r="C309" s="1491"/>
      <c r="D309" s="1491"/>
      <c r="E309" s="1491"/>
      <c r="F309" s="1491"/>
      <c r="G309" s="1491"/>
      <c r="H309" s="1491"/>
      <c r="I309" s="1491"/>
      <c r="J309" s="1491"/>
      <c r="K309" s="1491"/>
      <c r="L309" s="1491"/>
      <c r="M309" s="1491"/>
      <c r="N309" s="1491"/>
      <c r="O309" s="1491"/>
      <c r="P309" s="1491"/>
      <c r="Q309" s="1491"/>
      <c r="R309" s="1491"/>
      <c r="S309" s="1491"/>
      <c r="T309" s="1491"/>
      <c r="U309" s="1491"/>
      <c r="V309" s="1491"/>
      <c r="W309" s="1491"/>
    </row>
    <row r="310" spans="1:23" ht="15.75" customHeight="1">
      <c r="A310" s="1491"/>
      <c r="B310" s="1491"/>
      <c r="C310" s="1491"/>
      <c r="D310" s="1491"/>
      <c r="E310" s="1491"/>
      <c r="F310" s="1491"/>
      <c r="G310" s="1491"/>
      <c r="H310" s="1491"/>
      <c r="I310" s="1491"/>
      <c r="J310" s="1491"/>
      <c r="K310" s="1491"/>
      <c r="L310" s="1491"/>
      <c r="M310" s="1491"/>
      <c r="N310" s="1491"/>
      <c r="O310" s="1491"/>
      <c r="P310" s="1491"/>
      <c r="Q310" s="1491"/>
      <c r="R310" s="1491"/>
      <c r="S310" s="1491"/>
      <c r="T310" s="1491"/>
      <c r="U310" s="1491"/>
      <c r="V310" s="1491"/>
      <c r="W310" s="1491"/>
    </row>
    <row r="311" spans="1:23" ht="15.75" customHeight="1">
      <c r="A311" s="1491"/>
      <c r="B311" s="1491"/>
      <c r="C311" s="1491"/>
      <c r="D311" s="1491"/>
      <c r="E311" s="1491"/>
      <c r="F311" s="1491"/>
      <c r="G311" s="1491"/>
      <c r="H311" s="1491"/>
      <c r="I311" s="1491"/>
      <c r="J311" s="1491"/>
      <c r="K311" s="1491"/>
      <c r="L311" s="1491"/>
      <c r="M311" s="1491"/>
      <c r="N311" s="1491"/>
      <c r="O311" s="1491"/>
      <c r="P311" s="1491"/>
      <c r="Q311" s="1491"/>
      <c r="R311" s="1491"/>
      <c r="S311" s="1491"/>
      <c r="T311" s="1491"/>
      <c r="U311" s="1491"/>
      <c r="V311" s="1491"/>
      <c r="W311" s="1491"/>
    </row>
    <row r="312" spans="1:23" ht="15.75" customHeight="1">
      <c r="A312" s="1491"/>
      <c r="B312" s="1491"/>
      <c r="C312" s="1491"/>
      <c r="D312" s="1491"/>
      <c r="E312" s="1491"/>
      <c r="F312" s="1491"/>
      <c r="G312" s="1491"/>
      <c r="H312" s="1491"/>
      <c r="I312" s="1491"/>
      <c r="J312" s="1491"/>
      <c r="K312" s="1491"/>
      <c r="L312" s="1491"/>
      <c r="M312" s="1491"/>
      <c r="N312" s="1491"/>
      <c r="O312" s="1491"/>
      <c r="P312" s="1491"/>
      <c r="Q312" s="1491"/>
      <c r="R312" s="1491"/>
      <c r="S312" s="1491"/>
      <c r="T312" s="1491"/>
      <c r="U312" s="1491"/>
      <c r="V312" s="1491"/>
      <c r="W312" s="1491"/>
    </row>
    <row r="313" spans="1:23" ht="15.75" customHeight="1">
      <c r="A313" s="1491"/>
      <c r="B313" s="1491"/>
      <c r="C313" s="1491"/>
      <c r="D313" s="1491"/>
      <c r="E313" s="1491"/>
      <c r="F313" s="1491"/>
      <c r="G313" s="1491"/>
      <c r="H313" s="1491"/>
      <c r="I313" s="1491"/>
      <c r="J313" s="1491"/>
      <c r="K313" s="1491"/>
      <c r="L313" s="1491"/>
      <c r="M313" s="1491"/>
      <c r="N313" s="1491"/>
      <c r="O313" s="1491"/>
      <c r="P313" s="1491"/>
      <c r="Q313" s="1491"/>
      <c r="R313" s="1491"/>
      <c r="S313" s="1491"/>
      <c r="T313" s="1491"/>
      <c r="U313" s="1491"/>
      <c r="V313" s="1491"/>
      <c r="W313" s="1491"/>
    </row>
    <row r="314" spans="1:23" ht="15.75" customHeight="1">
      <c r="A314" s="1491"/>
      <c r="B314" s="1491"/>
      <c r="C314" s="1491"/>
      <c r="D314" s="1491"/>
      <c r="E314" s="1491"/>
      <c r="F314" s="1491"/>
      <c r="G314" s="1491"/>
      <c r="H314" s="1491"/>
      <c r="I314" s="1491"/>
      <c r="J314" s="1491"/>
      <c r="K314" s="1491"/>
      <c r="L314" s="1491"/>
      <c r="M314" s="1491"/>
      <c r="N314" s="1491"/>
      <c r="O314" s="1491"/>
      <c r="P314" s="1491"/>
      <c r="Q314" s="1491"/>
      <c r="R314" s="1491"/>
      <c r="S314" s="1491"/>
      <c r="T314" s="1491"/>
      <c r="U314" s="1491"/>
      <c r="V314" s="1491"/>
      <c r="W314" s="1491"/>
    </row>
    <row r="315" spans="1:23" ht="15.75" customHeight="1">
      <c r="A315" s="1491"/>
      <c r="B315" s="1491"/>
      <c r="C315" s="1491"/>
      <c r="D315" s="1491"/>
      <c r="E315" s="1491"/>
      <c r="F315" s="1491"/>
      <c r="G315" s="1491"/>
      <c r="H315" s="1491"/>
      <c r="I315" s="1491"/>
      <c r="J315" s="1491"/>
      <c r="K315" s="1491"/>
      <c r="L315" s="1491"/>
      <c r="M315" s="1491"/>
      <c r="N315" s="1491"/>
      <c r="O315" s="1491"/>
      <c r="P315" s="1491"/>
      <c r="Q315" s="1491"/>
      <c r="R315" s="1491"/>
      <c r="S315" s="1491"/>
      <c r="T315" s="1491"/>
      <c r="U315" s="1491"/>
      <c r="V315" s="1491"/>
      <c r="W315" s="1491"/>
    </row>
    <row r="316" spans="1:23" ht="15.75" customHeight="1">
      <c r="A316" s="1491"/>
      <c r="B316" s="1491"/>
      <c r="C316" s="1491"/>
      <c r="D316" s="1491"/>
      <c r="E316" s="1491"/>
      <c r="F316" s="1491"/>
      <c r="G316" s="1491"/>
      <c r="H316" s="1491"/>
      <c r="I316" s="1491"/>
      <c r="J316" s="1491"/>
      <c r="K316" s="1491"/>
      <c r="L316" s="1491"/>
      <c r="M316" s="1491"/>
      <c r="N316" s="1491"/>
      <c r="O316" s="1491"/>
      <c r="P316" s="1491"/>
      <c r="Q316" s="1491"/>
      <c r="R316" s="1491"/>
      <c r="S316" s="1491"/>
      <c r="T316" s="1491"/>
      <c r="U316" s="1491"/>
      <c r="V316" s="1491"/>
      <c r="W316" s="1491"/>
    </row>
    <row r="317" spans="1:23" ht="15.75" customHeight="1">
      <c r="A317" s="1491"/>
      <c r="B317" s="1491"/>
      <c r="C317" s="1491"/>
      <c r="D317" s="1491"/>
      <c r="E317" s="1491"/>
      <c r="F317" s="1491"/>
      <c r="G317" s="1491"/>
      <c r="H317" s="1491"/>
      <c r="I317" s="1491"/>
      <c r="J317" s="1491"/>
      <c r="K317" s="1491"/>
      <c r="L317" s="1491"/>
      <c r="M317" s="1491"/>
      <c r="N317" s="1491"/>
      <c r="O317" s="1491"/>
      <c r="P317" s="1491"/>
      <c r="Q317" s="1491"/>
      <c r="R317" s="1491"/>
      <c r="S317" s="1491"/>
      <c r="T317" s="1491"/>
      <c r="U317" s="1491"/>
      <c r="V317" s="1491"/>
      <c r="W317" s="1491"/>
    </row>
    <row r="318" spans="1:23" ht="15.75" customHeight="1">
      <c r="A318" s="1491"/>
      <c r="B318" s="1491"/>
      <c r="C318" s="1491"/>
      <c r="D318" s="1491"/>
      <c r="E318" s="1491"/>
      <c r="F318" s="1491"/>
      <c r="G318" s="1491"/>
      <c r="H318" s="1491"/>
      <c r="I318" s="1491"/>
      <c r="J318" s="1491"/>
      <c r="K318" s="1491"/>
      <c r="L318" s="1491"/>
      <c r="M318" s="1491"/>
      <c r="N318" s="1491"/>
      <c r="O318" s="1491"/>
      <c r="P318" s="1491"/>
      <c r="Q318" s="1491"/>
      <c r="R318" s="1491"/>
      <c r="S318" s="1491"/>
      <c r="T318" s="1491"/>
      <c r="U318" s="1491"/>
      <c r="V318" s="1491"/>
      <c r="W318" s="1491"/>
    </row>
    <row r="319" spans="1:23" ht="15.75" customHeight="1">
      <c r="A319" s="1491"/>
      <c r="B319" s="1491"/>
      <c r="C319" s="1491"/>
      <c r="D319" s="1491"/>
      <c r="E319" s="1491"/>
      <c r="F319" s="1491"/>
      <c r="G319" s="1491"/>
      <c r="H319" s="1491"/>
      <c r="I319" s="1491"/>
      <c r="J319" s="1491"/>
      <c r="K319" s="1491"/>
      <c r="L319" s="1491"/>
      <c r="M319" s="1491"/>
      <c r="N319" s="1491"/>
      <c r="O319" s="1491"/>
      <c r="P319" s="1491"/>
      <c r="Q319" s="1491"/>
      <c r="R319" s="1491"/>
      <c r="S319" s="1491"/>
      <c r="T319" s="1491"/>
      <c r="U319" s="1491"/>
      <c r="V319" s="1491"/>
      <c r="W319" s="1491"/>
    </row>
    <row r="320" spans="1:23" ht="15.75" customHeight="1">
      <c r="A320" s="1491"/>
      <c r="B320" s="1491"/>
      <c r="C320" s="1491"/>
      <c r="D320" s="1491"/>
      <c r="E320" s="1491"/>
      <c r="F320" s="1491"/>
      <c r="G320" s="1491"/>
      <c r="H320" s="1491"/>
      <c r="I320" s="1491"/>
      <c r="J320" s="1491"/>
      <c r="K320" s="1491"/>
      <c r="L320" s="1491"/>
      <c r="M320" s="1491"/>
      <c r="N320" s="1491"/>
      <c r="O320" s="1491"/>
      <c r="P320" s="1491"/>
      <c r="Q320" s="1491"/>
      <c r="R320" s="1491"/>
      <c r="S320" s="1491"/>
      <c r="T320" s="1491"/>
      <c r="U320" s="1491"/>
      <c r="V320" s="1491"/>
      <c r="W320" s="1491"/>
    </row>
    <row r="321" spans="1:23" ht="15.75" customHeight="1">
      <c r="A321" s="1491"/>
      <c r="B321" s="1491"/>
      <c r="C321" s="1491"/>
      <c r="D321" s="1491"/>
      <c r="E321" s="1491"/>
      <c r="F321" s="1491"/>
      <c r="G321" s="1491"/>
      <c r="H321" s="1491"/>
      <c r="I321" s="1491"/>
      <c r="J321" s="1491"/>
      <c r="K321" s="1491"/>
      <c r="L321" s="1491"/>
      <c r="M321" s="1491"/>
      <c r="N321" s="1491"/>
      <c r="O321" s="1491"/>
      <c r="P321" s="1491"/>
      <c r="Q321" s="1491"/>
      <c r="R321" s="1491"/>
      <c r="S321" s="1491"/>
      <c r="T321" s="1491"/>
      <c r="U321" s="1491"/>
      <c r="V321" s="1491"/>
      <c r="W321" s="1491"/>
    </row>
    <row r="322" spans="1:23" ht="15.75" customHeight="1">
      <c r="A322" s="1491"/>
      <c r="B322" s="1491"/>
      <c r="C322" s="1491"/>
      <c r="D322" s="1491"/>
      <c r="E322" s="1491"/>
      <c r="F322" s="1491"/>
      <c r="G322" s="1491"/>
      <c r="H322" s="1491"/>
      <c r="I322" s="1491"/>
      <c r="J322" s="1491"/>
      <c r="K322" s="1491"/>
      <c r="L322" s="1491"/>
      <c r="M322" s="1491"/>
      <c r="N322" s="1491"/>
      <c r="O322" s="1491"/>
      <c r="P322" s="1491"/>
      <c r="Q322" s="1491"/>
      <c r="R322" s="1491"/>
      <c r="S322" s="1491"/>
      <c r="T322" s="1491"/>
      <c r="U322" s="1491"/>
      <c r="V322" s="1491"/>
      <c r="W322" s="1491"/>
    </row>
    <row r="323" spans="1:23" ht="15.75" customHeight="1">
      <c r="A323" s="1491"/>
      <c r="B323" s="1491"/>
      <c r="C323" s="1491"/>
      <c r="D323" s="1491"/>
      <c r="E323" s="1491"/>
      <c r="F323" s="1491"/>
      <c r="G323" s="1491"/>
      <c r="H323" s="1491"/>
      <c r="I323" s="1491"/>
      <c r="J323" s="1491"/>
      <c r="K323" s="1491"/>
      <c r="L323" s="1491"/>
      <c r="M323" s="1491"/>
      <c r="N323" s="1491"/>
      <c r="O323" s="1491"/>
      <c r="P323" s="1491"/>
      <c r="Q323" s="1491"/>
      <c r="R323" s="1491"/>
      <c r="S323" s="1491"/>
      <c r="T323" s="1491"/>
      <c r="U323" s="1491"/>
      <c r="V323" s="1491"/>
      <c r="W323" s="1491"/>
    </row>
    <row r="324" spans="1:23" ht="15.75" customHeight="1">
      <c r="A324" s="1491"/>
      <c r="B324" s="1491"/>
      <c r="C324" s="1491"/>
      <c r="D324" s="1491"/>
      <c r="E324" s="1491"/>
      <c r="F324" s="1491"/>
      <c r="G324" s="1491"/>
      <c r="H324" s="1491"/>
      <c r="I324" s="1491"/>
      <c r="J324" s="1491"/>
      <c r="K324" s="1491"/>
      <c r="L324" s="1491"/>
      <c r="M324" s="1491"/>
      <c r="N324" s="1491"/>
      <c r="O324" s="1491"/>
      <c r="P324" s="1491"/>
      <c r="Q324" s="1491"/>
      <c r="R324" s="1491"/>
      <c r="S324" s="1491"/>
      <c r="T324" s="1491"/>
      <c r="U324" s="1491"/>
      <c r="V324" s="1491"/>
      <c r="W324" s="1491"/>
    </row>
    <row r="325" spans="1:23" ht="15.75" customHeight="1">
      <c r="A325" s="1491"/>
      <c r="B325" s="1491"/>
      <c r="C325" s="1491"/>
      <c r="D325" s="1491"/>
      <c r="E325" s="1491"/>
      <c r="F325" s="1491"/>
      <c r="G325" s="1491"/>
      <c r="H325" s="1491"/>
      <c r="I325" s="1491"/>
      <c r="J325" s="1491"/>
      <c r="K325" s="1491"/>
      <c r="L325" s="1491"/>
      <c r="M325" s="1491"/>
      <c r="N325" s="1491"/>
      <c r="O325" s="1491"/>
      <c r="P325" s="1491"/>
      <c r="Q325" s="1491"/>
      <c r="R325" s="1491"/>
      <c r="S325" s="1491"/>
      <c r="T325" s="1491"/>
      <c r="U325" s="1491"/>
      <c r="V325" s="1491"/>
      <c r="W325" s="1491"/>
    </row>
    <row r="326" spans="1:23" ht="15.75" customHeight="1">
      <c r="A326" s="1491"/>
      <c r="B326" s="1491"/>
      <c r="C326" s="1491"/>
      <c r="D326" s="1491"/>
      <c r="E326" s="1491"/>
      <c r="F326" s="1491"/>
      <c r="G326" s="1491"/>
      <c r="H326" s="1491"/>
      <c r="I326" s="1491"/>
      <c r="J326" s="1491"/>
      <c r="K326" s="1491"/>
      <c r="L326" s="1491"/>
      <c r="M326" s="1491"/>
      <c r="N326" s="1491"/>
      <c r="O326" s="1491"/>
      <c r="P326" s="1491"/>
      <c r="Q326" s="1491"/>
      <c r="R326" s="1491"/>
      <c r="S326" s="1491"/>
      <c r="T326" s="1491"/>
      <c r="U326" s="1491"/>
      <c r="V326" s="1491"/>
      <c r="W326" s="1491"/>
    </row>
    <row r="327" spans="1:23" ht="15.75" customHeight="1">
      <c r="A327" s="1491"/>
      <c r="B327" s="1491"/>
      <c r="C327" s="1491"/>
      <c r="D327" s="1491"/>
      <c r="E327" s="1491"/>
      <c r="F327" s="1491"/>
      <c r="G327" s="1491"/>
      <c r="H327" s="1491"/>
      <c r="I327" s="1491"/>
      <c r="J327" s="1491"/>
      <c r="K327" s="1491"/>
      <c r="L327" s="1491"/>
      <c r="M327" s="1491"/>
      <c r="N327" s="1491"/>
      <c r="O327" s="1491"/>
      <c r="P327" s="1491"/>
      <c r="Q327" s="1491"/>
      <c r="R327" s="1491"/>
      <c r="S327" s="1491"/>
      <c r="T327" s="1491"/>
      <c r="U327" s="1491"/>
      <c r="V327" s="1491"/>
      <c r="W327" s="1491"/>
    </row>
    <row r="328" spans="1:23" ht="15.75" customHeight="1">
      <c r="A328" s="1491"/>
      <c r="B328" s="1491"/>
      <c r="C328" s="1491"/>
      <c r="D328" s="1491"/>
      <c r="E328" s="1491"/>
      <c r="F328" s="1491"/>
      <c r="G328" s="1491"/>
      <c r="H328" s="1491"/>
      <c r="I328" s="1491"/>
      <c r="J328" s="1491"/>
      <c r="K328" s="1491"/>
      <c r="L328" s="1491"/>
      <c r="M328" s="1491"/>
      <c r="N328" s="1491"/>
      <c r="O328" s="1491"/>
      <c r="P328" s="1491"/>
      <c r="Q328" s="1491"/>
      <c r="R328" s="1491"/>
      <c r="S328" s="1491"/>
      <c r="T328" s="1491"/>
      <c r="U328" s="1491"/>
      <c r="V328" s="1491"/>
      <c r="W328" s="1491"/>
    </row>
    <row r="329" spans="1:23" ht="15.75" customHeight="1">
      <c r="A329" s="1491"/>
      <c r="B329" s="1491"/>
      <c r="C329" s="1491"/>
      <c r="D329" s="1491"/>
      <c r="E329" s="1491"/>
      <c r="F329" s="1491"/>
      <c r="G329" s="1491"/>
      <c r="H329" s="1491"/>
      <c r="I329" s="1491"/>
      <c r="J329" s="1491"/>
      <c r="K329" s="1491"/>
      <c r="L329" s="1491"/>
      <c r="M329" s="1491"/>
      <c r="N329" s="1491"/>
      <c r="O329" s="1491"/>
      <c r="P329" s="1491"/>
      <c r="Q329" s="1491"/>
      <c r="R329" s="1491"/>
      <c r="S329" s="1491"/>
      <c r="T329" s="1491"/>
      <c r="U329" s="1491"/>
      <c r="V329" s="1491"/>
      <c r="W329" s="1491"/>
    </row>
    <row r="330" spans="1:23" ht="15.75" customHeight="1">
      <c r="A330" s="1491"/>
      <c r="B330" s="1491"/>
      <c r="C330" s="1491"/>
      <c r="D330" s="1491"/>
      <c r="E330" s="1491"/>
      <c r="F330" s="1491"/>
      <c r="G330" s="1491"/>
      <c r="H330" s="1491"/>
      <c r="I330" s="1491"/>
      <c r="J330" s="1491"/>
      <c r="K330" s="1491"/>
      <c r="L330" s="1491"/>
      <c r="M330" s="1491"/>
      <c r="N330" s="1491"/>
      <c r="O330" s="1491"/>
      <c r="P330" s="1491"/>
      <c r="Q330" s="1491"/>
      <c r="R330" s="1491"/>
      <c r="S330" s="1491"/>
      <c r="T330" s="1491"/>
      <c r="U330" s="1491"/>
      <c r="V330" s="1491"/>
      <c r="W330" s="1491"/>
    </row>
    <row r="331" spans="1:23" ht="15.75" customHeight="1">
      <c r="A331" s="1491"/>
      <c r="B331" s="1491"/>
      <c r="C331" s="1491"/>
      <c r="D331" s="1491"/>
      <c r="E331" s="1491"/>
      <c r="F331" s="1491"/>
      <c r="G331" s="1491"/>
      <c r="H331" s="1491"/>
      <c r="I331" s="1491"/>
      <c r="J331" s="1491"/>
      <c r="K331" s="1491"/>
      <c r="L331" s="1491"/>
      <c r="M331" s="1491"/>
      <c r="N331" s="1491"/>
      <c r="O331" s="1491"/>
      <c r="P331" s="1491"/>
      <c r="Q331" s="1491"/>
      <c r="R331" s="1491"/>
      <c r="S331" s="1491"/>
      <c r="T331" s="1491"/>
      <c r="U331" s="1491"/>
      <c r="V331" s="1491"/>
      <c r="W331" s="1491"/>
    </row>
    <row r="332" spans="1:23" ht="15.75" customHeight="1">
      <c r="A332" s="1491"/>
      <c r="B332" s="1491"/>
      <c r="C332" s="1491"/>
      <c r="D332" s="1491"/>
      <c r="E332" s="1491"/>
      <c r="F332" s="1491"/>
      <c r="G332" s="1491"/>
      <c r="H332" s="1491"/>
      <c r="I332" s="1491"/>
      <c r="J332" s="1491"/>
      <c r="K332" s="1491"/>
      <c r="L332" s="1491"/>
      <c r="M332" s="1491"/>
      <c r="N332" s="1491"/>
      <c r="O332" s="1491"/>
      <c r="P332" s="1491"/>
      <c r="Q332" s="1491"/>
      <c r="R332" s="1491"/>
      <c r="S332" s="1491"/>
      <c r="T332" s="1491"/>
      <c r="U332" s="1491"/>
      <c r="V332" s="1491"/>
      <c r="W332" s="1491"/>
    </row>
    <row r="333" spans="1:23" ht="15.75" customHeight="1">
      <c r="A333" s="1491"/>
      <c r="B333" s="1491"/>
      <c r="C333" s="1491"/>
      <c r="D333" s="1491"/>
      <c r="E333" s="1491"/>
      <c r="F333" s="1491"/>
      <c r="G333" s="1491"/>
      <c r="H333" s="1491"/>
      <c r="I333" s="1491"/>
      <c r="J333" s="1491"/>
      <c r="K333" s="1491"/>
      <c r="L333" s="1491"/>
      <c r="M333" s="1491"/>
      <c r="N333" s="1491"/>
      <c r="O333" s="1491"/>
      <c r="P333" s="1491"/>
      <c r="Q333" s="1491"/>
      <c r="R333" s="1491"/>
      <c r="S333" s="1491"/>
      <c r="T333" s="1491"/>
      <c r="U333" s="1491"/>
      <c r="V333" s="1491"/>
      <c r="W333" s="1491"/>
    </row>
    <row r="334" spans="1:23" ht="15.75" customHeight="1">
      <c r="A334" s="1491"/>
      <c r="B334" s="1491"/>
      <c r="C334" s="1491"/>
      <c r="D334" s="1491"/>
      <c r="E334" s="1491"/>
      <c r="F334" s="1491"/>
      <c r="G334" s="1491"/>
      <c r="H334" s="1491"/>
      <c r="I334" s="1491"/>
      <c r="J334" s="1491"/>
      <c r="K334" s="1491"/>
      <c r="L334" s="1491"/>
      <c r="M334" s="1491"/>
      <c r="N334" s="1491"/>
      <c r="O334" s="1491"/>
      <c r="P334" s="1491"/>
      <c r="Q334" s="1491"/>
      <c r="R334" s="1491"/>
      <c r="S334" s="1491"/>
      <c r="T334" s="1491"/>
      <c r="U334" s="1491"/>
      <c r="V334" s="1491"/>
      <c r="W334" s="1491"/>
    </row>
    <row r="335" spans="1:23" ht="15.75" customHeight="1">
      <c r="A335" s="1491"/>
      <c r="B335" s="1491"/>
      <c r="C335" s="1491"/>
      <c r="D335" s="1491"/>
      <c r="E335" s="1491"/>
      <c r="F335" s="1491"/>
      <c r="G335" s="1491"/>
      <c r="H335" s="1491"/>
      <c r="I335" s="1491"/>
      <c r="J335" s="1491"/>
      <c r="K335" s="1491"/>
      <c r="L335" s="1491"/>
      <c r="M335" s="1491"/>
      <c r="N335" s="1491"/>
      <c r="O335" s="1491"/>
      <c r="P335" s="1491"/>
      <c r="Q335" s="1491"/>
      <c r="R335" s="1491"/>
      <c r="S335" s="1491"/>
      <c r="T335" s="1491"/>
      <c r="U335" s="1491"/>
      <c r="V335" s="1491"/>
      <c r="W335" s="1491"/>
    </row>
    <row r="336" spans="1:23" ht="15.75" customHeight="1">
      <c r="A336" s="1491"/>
      <c r="B336" s="1491"/>
      <c r="C336" s="1491"/>
      <c r="D336" s="1491"/>
      <c r="E336" s="1491"/>
      <c r="F336" s="1491"/>
      <c r="G336" s="1491"/>
      <c r="H336" s="1491"/>
      <c r="I336" s="1491"/>
      <c r="J336" s="1491"/>
      <c r="K336" s="1491"/>
      <c r="L336" s="1491"/>
      <c r="M336" s="1491"/>
      <c r="N336" s="1491"/>
      <c r="O336" s="1491"/>
      <c r="P336" s="1491"/>
      <c r="Q336" s="1491"/>
      <c r="R336" s="1491"/>
      <c r="S336" s="1491"/>
      <c r="T336" s="1491"/>
      <c r="U336" s="1491"/>
      <c r="V336" s="1491"/>
      <c r="W336" s="1491"/>
    </row>
    <row r="337" spans="1:23" ht="15.75" customHeight="1">
      <c r="A337" s="1491"/>
      <c r="B337" s="1491"/>
      <c r="C337" s="1491"/>
      <c r="D337" s="1491"/>
      <c r="E337" s="1491"/>
      <c r="F337" s="1491"/>
      <c r="G337" s="1491"/>
      <c r="H337" s="1491"/>
      <c r="I337" s="1491"/>
      <c r="J337" s="1491"/>
      <c r="K337" s="1491"/>
      <c r="L337" s="1491"/>
      <c r="M337" s="1491"/>
      <c r="N337" s="1491"/>
      <c r="O337" s="1491"/>
      <c r="P337" s="1491"/>
      <c r="Q337" s="1491"/>
      <c r="R337" s="1491"/>
      <c r="S337" s="1491"/>
      <c r="T337" s="1491"/>
      <c r="U337" s="1491"/>
      <c r="V337" s="1491"/>
      <c r="W337" s="1491"/>
    </row>
    <row r="338" spans="1:23" ht="15.75" customHeight="1">
      <c r="A338" s="1491"/>
      <c r="B338" s="1491"/>
      <c r="C338" s="1491"/>
      <c r="D338" s="1491"/>
      <c r="E338" s="1491"/>
      <c r="F338" s="1491"/>
      <c r="G338" s="1491"/>
      <c r="H338" s="1491"/>
      <c r="I338" s="1491"/>
      <c r="J338" s="1491"/>
      <c r="K338" s="1491"/>
      <c r="L338" s="1491"/>
      <c r="M338" s="1491"/>
      <c r="N338" s="1491"/>
      <c r="O338" s="1491"/>
      <c r="P338" s="1491"/>
      <c r="Q338" s="1491"/>
      <c r="R338" s="1491"/>
      <c r="S338" s="1491"/>
      <c r="T338" s="1491"/>
      <c r="U338" s="1491"/>
      <c r="V338" s="1491"/>
      <c r="W338" s="1491"/>
    </row>
    <row r="339" spans="1:23" ht="15.75" customHeight="1">
      <c r="A339" s="1491"/>
      <c r="B339" s="1491"/>
      <c r="C339" s="1491"/>
      <c r="D339" s="1491"/>
      <c r="E339" s="1491"/>
      <c r="F339" s="1491"/>
      <c r="G339" s="1491"/>
      <c r="H339" s="1491"/>
      <c r="I339" s="1491"/>
      <c r="J339" s="1491"/>
      <c r="K339" s="1491"/>
      <c r="L339" s="1491"/>
      <c r="M339" s="1491"/>
      <c r="N339" s="1491"/>
      <c r="O339" s="1491"/>
      <c r="P339" s="1491"/>
      <c r="Q339" s="1491"/>
      <c r="R339" s="1491"/>
      <c r="S339" s="1491"/>
      <c r="T339" s="1491"/>
      <c r="U339" s="1491"/>
      <c r="V339" s="1491"/>
      <c r="W339" s="1491"/>
    </row>
    <row r="340" spans="1:23" ht="15.75" customHeight="1">
      <c r="A340" s="1491"/>
      <c r="B340" s="1491"/>
      <c r="C340" s="1491"/>
      <c r="D340" s="1491"/>
      <c r="E340" s="1491"/>
      <c r="F340" s="1491"/>
      <c r="G340" s="1491"/>
      <c r="H340" s="1491"/>
      <c r="I340" s="1491"/>
      <c r="J340" s="1491"/>
      <c r="K340" s="1491"/>
      <c r="L340" s="1491"/>
      <c r="M340" s="1491"/>
      <c r="N340" s="1491"/>
      <c r="O340" s="1491"/>
      <c r="P340" s="1491"/>
      <c r="Q340" s="1491"/>
      <c r="R340" s="1491"/>
      <c r="S340" s="1491"/>
      <c r="T340" s="1491"/>
      <c r="U340" s="1491"/>
      <c r="V340" s="1491"/>
      <c r="W340" s="1491"/>
    </row>
    <row r="341" spans="1:23" ht="15.75" customHeight="1">
      <c r="A341" s="1491"/>
      <c r="B341" s="1491"/>
      <c r="C341" s="1491"/>
      <c r="D341" s="1491"/>
      <c r="E341" s="1491"/>
      <c r="F341" s="1491"/>
      <c r="G341" s="1491"/>
      <c r="H341" s="1491"/>
      <c r="I341" s="1491"/>
      <c r="J341" s="1491"/>
      <c r="K341" s="1491"/>
      <c r="L341" s="1491"/>
      <c r="M341" s="1491"/>
      <c r="N341" s="1491"/>
      <c r="O341" s="1491"/>
      <c r="P341" s="1491"/>
      <c r="Q341" s="1491"/>
      <c r="R341" s="1491"/>
      <c r="S341" s="1491"/>
      <c r="T341" s="1491"/>
      <c r="U341" s="1491"/>
      <c r="V341" s="1491"/>
      <c r="W341" s="1491"/>
    </row>
    <row r="342" spans="1:23" ht="15.75" customHeight="1">
      <c r="A342" s="1491"/>
      <c r="B342" s="1491"/>
      <c r="C342" s="1491"/>
      <c r="D342" s="1491"/>
      <c r="E342" s="1491"/>
      <c r="F342" s="1491"/>
      <c r="G342" s="1491"/>
      <c r="H342" s="1491"/>
      <c r="I342" s="1491"/>
      <c r="J342" s="1491"/>
      <c r="K342" s="1491"/>
      <c r="L342" s="1491"/>
      <c r="M342" s="1491"/>
      <c r="N342" s="1491"/>
      <c r="O342" s="1491"/>
      <c r="P342" s="1491"/>
      <c r="Q342" s="1491"/>
      <c r="R342" s="1491"/>
      <c r="S342" s="1491"/>
      <c r="T342" s="1491"/>
      <c r="U342" s="1491"/>
      <c r="V342" s="1491"/>
      <c r="W342" s="1491"/>
    </row>
    <row r="343" spans="1:23" ht="15.75" customHeight="1">
      <c r="A343" s="1491"/>
      <c r="B343" s="1491"/>
      <c r="C343" s="1491"/>
      <c r="D343" s="1491"/>
      <c r="E343" s="1491"/>
      <c r="F343" s="1491"/>
      <c r="G343" s="1491"/>
      <c r="H343" s="1491"/>
      <c r="I343" s="1491"/>
      <c r="J343" s="1491"/>
      <c r="K343" s="1491"/>
      <c r="L343" s="1491"/>
      <c r="M343" s="1491"/>
      <c r="N343" s="1491"/>
      <c r="O343" s="1491"/>
      <c r="P343" s="1491"/>
      <c r="Q343" s="1491"/>
      <c r="R343" s="1491"/>
      <c r="S343" s="1491"/>
      <c r="T343" s="1491"/>
      <c r="U343" s="1491"/>
      <c r="V343" s="1491"/>
      <c r="W343" s="1491"/>
    </row>
    <row r="344" spans="1:23" ht="15.75" customHeight="1">
      <c r="A344" s="1491"/>
      <c r="B344" s="1491"/>
      <c r="C344" s="1491"/>
      <c r="D344" s="1491"/>
      <c r="E344" s="1491"/>
      <c r="F344" s="1491"/>
      <c r="G344" s="1491"/>
      <c r="H344" s="1491"/>
      <c r="I344" s="1491"/>
      <c r="J344" s="1491"/>
      <c r="K344" s="1491"/>
      <c r="L344" s="1491"/>
      <c r="M344" s="1491"/>
      <c r="N344" s="1491"/>
      <c r="O344" s="1491"/>
      <c r="P344" s="1491"/>
      <c r="Q344" s="1491"/>
      <c r="R344" s="1491"/>
      <c r="S344" s="1491"/>
      <c r="T344" s="1491"/>
      <c r="U344" s="1491"/>
      <c r="V344" s="1491"/>
      <c r="W344" s="1491"/>
    </row>
    <row r="345" spans="1:23" ht="15.75" customHeight="1">
      <c r="A345" s="1491"/>
      <c r="B345" s="1491"/>
      <c r="C345" s="1491"/>
      <c r="D345" s="1491"/>
      <c r="E345" s="1491"/>
      <c r="F345" s="1491"/>
      <c r="G345" s="1491"/>
      <c r="H345" s="1491"/>
      <c r="I345" s="1491"/>
      <c r="J345" s="1491"/>
      <c r="K345" s="1491"/>
      <c r="L345" s="1491"/>
      <c r="M345" s="1491"/>
      <c r="N345" s="1491"/>
      <c r="O345" s="1491"/>
      <c r="P345" s="1491"/>
      <c r="Q345" s="1491"/>
      <c r="R345" s="1491"/>
      <c r="S345" s="1491"/>
      <c r="T345" s="1491"/>
      <c r="U345" s="1491"/>
      <c r="V345" s="1491"/>
      <c r="W345" s="1491"/>
    </row>
    <row r="346" spans="1:23" ht="15.75" customHeight="1">
      <c r="A346" s="1491"/>
      <c r="B346" s="1491"/>
      <c r="C346" s="1491"/>
      <c r="D346" s="1491"/>
      <c r="E346" s="1491"/>
      <c r="F346" s="1491"/>
      <c r="G346" s="1491"/>
      <c r="H346" s="1491"/>
      <c r="I346" s="1491"/>
      <c r="J346" s="1491"/>
      <c r="K346" s="1491"/>
      <c r="L346" s="1491"/>
      <c r="M346" s="1491"/>
      <c r="N346" s="1491"/>
      <c r="O346" s="1491"/>
      <c r="P346" s="1491"/>
      <c r="Q346" s="1491"/>
      <c r="R346" s="1491"/>
      <c r="S346" s="1491"/>
      <c r="T346" s="1491"/>
      <c r="U346" s="1491"/>
      <c r="V346" s="1491"/>
      <c r="W346" s="1491"/>
    </row>
    <row r="347" spans="1:23" ht="15.75" customHeight="1">
      <c r="A347" s="1491"/>
      <c r="B347" s="1491"/>
      <c r="C347" s="1491"/>
      <c r="D347" s="1491"/>
      <c r="E347" s="1491"/>
      <c r="F347" s="1491"/>
      <c r="G347" s="1491"/>
      <c r="H347" s="1491"/>
      <c r="I347" s="1491"/>
      <c r="J347" s="1491"/>
      <c r="K347" s="1491"/>
      <c r="L347" s="1491"/>
      <c r="M347" s="1491"/>
      <c r="N347" s="1491"/>
      <c r="O347" s="1491"/>
      <c r="P347" s="1491"/>
      <c r="Q347" s="1491"/>
      <c r="R347" s="1491"/>
      <c r="S347" s="1491"/>
      <c r="T347" s="1491"/>
      <c r="U347" s="1491"/>
      <c r="V347" s="1491"/>
      <c r="W347" s="1491"/>
    </row>
    <row r="348" spans="1:23" ht="15.75" customHeight="1">
      <c r="A348" s="1491"/>
      <c r="B348" s="1491"/>
      <c r="C348" s="1491"/>
      <c r="D348" s="1491"/>
      <c r="E348" s="1491"/>
      <c r="F348" s="1491"/>
      <c r="G348" s="1491"/>
      <c r="H348" s="1491"/>
      <c r="I348" s="1491"/>
      <c r="J348" s="1491"/>
      <c r="K348" s="1491"/>
      <c r="L348" s="1491"/>
      <c r="M348" s="1491"/>
      <c r="N348" s="1491"/>
      <c r="O348" s="1491"/>
      <c r="P348" s="1491"/>
      <c r="Q348" s="1491"/>
      <c r="R348" s="1491"/>
      <c r="S348" s="1491"/>
      <c r="T348" s="1491"/>
      <c r="U348" s="1491"/>
      <c r="V348" s="1491"/>
      <c r="W348" s="1491"/>
    </row>
    <row r="349" spans="1:23" ht="15.75" customHeight="1">
      <c r="A349" s="1491"/>
      <c r="B349" s="1491"/>
      <c r="C349" s="1491"/>
      <c r="D349" s="1491"/>
      <c r="E349" s="1491"/>
      <c r="F349" s="1491"/>
      <c r="G349" s="1491"/>
      <c r="H349" s="1491"/>
      <c r="I349" s="1491"/>
      <c r="J349" s="1491"/>
      <c r="K349" s="1491"/>
      <c r="L349" s="1491"/>
      <c r="M349" s="1491"/>
      <c r="N349" s="1491"/>
      <c r="O349" s="1491"/>
      <c r="P349" s="1491"/>
      <c r="Q349" s="1491"/>
      <c r="R349" s="1491"/>
      <c r="S349" s="1491"/>
      <c r="T349" s="1491"/>
      <c r="U349" s="1491"/>
      <c r="V349" s="1491"/>
      <c r="W349" s="1491"/>
    </row>
    <row r="350" spans="1:23" ht="15.75" customHeight="1">
      <c r="A350" s="1491"/>
      <c r="B350" s="1491"/>
      <c r="C350" s="1491"/>
      <c r="D350" s="1491"/>
      <c r="E350" s="1491"/>
      <c r="F350" s="1491"/>
      <c r="G350" s="1491"/>
      <c r="H350" s="1491"/>
      <c r="I350" s="1491"/>
      <c r="J350" s="1491"/>
      <c r="K350" s="1491"/>
      <c r="L350" s="1491"/>
      <c r="M350" s="1491"/>
      <c r="N350" s="1491"/>
      <c r="O350" s="1491"/>
      <c r="P350" s="1491"/>
      <c r="Q350" s="1491"/>
      <c r="R350" s="1491"/>
      <c r="S350" s="1491"/>
      <c r="T350" s="1491"/>
      <c r="U350" s="1491"/>
      <c r="V350" s="1491"/>
      <c r="W350" s="1491"/>
    </row>
    <row r="351" spans="1:23" ht="15.75" customHeight="1">
      <c r="A351" s="1491"/>
      <c r="B351" s="1491"/>
      <c r="C351" s="1491"/>
      <c r="D351" s="1491"/>
      <c r="E351" s="1491"/>
      <c r="F351" s="1491"/>
      <c r="G351" s="1491"/>
      <c r="H351" s="1491"/>
      <c r="I351" s="1491"/>
      <c r="J351" s="1491"/>
      <c r="K351" s="1491"/>
      <c r="L351" s="1491"/>
      <c r="M351" s="1491"/>
      <c r="N351" s="1491"/>
      <c r="O351" s="1491"/>
      <c r="P351" s="1491"/>
      <c r="Q351" s="1491"/>
      <c r="R351" s="1491"/>
      <c r="S351" s="1491"/>
      <c r="T351" s="1491"/>
      <c r="U351" s="1491"/>
      <c r="V351" s="1491"/>
      <c r="W351" s="1491"/>
    </row>
    <row r="352" spans="1:23" ht="15.75" customHeight="1">
      <c r="A352" s="1491"/>
      <c r="B352" s="1491"/>
      <c r="C352" s="1491"/>
      <c r="D352" s="1491"/>
      <c r="E352" s="1491"/>
      <c r="F352" s="1491"/>
      <c r="G352" s="1491"/>
      <c r="H352" s="1491"/>
      <c r="I352" s="1491"/>
      <c r="J352" s="1491"/>
      <c r="K352" s="1491"/>
      <c r="L352" s="1491"/>
      <c r="M352" s="1491"/>
      <c r="N352" s="1491"/>
      <c r="O352" s="1491"/>
      <c r="P352" s="1491"/>
      <c r="Q352" s="1491"/>
      <c r="R352" s="1491"/>
      <c r="S352" s="1491"/>
      <c r="T352" s="1491"/>
      <c r="U352" s="1491"/>
      <c r="V352" s="1491"/>
      <c r="W352" s="1491"/>
    </row>
    <row r="353" spans="1:23" ht="15.75" customHeight="1">
      <c r="A353" s="1491"/>
      <c r="B353" s="1491"/>
      <c r="C353" s="1491"/>
      <c r="D353" s="1491"/>
      <c r="E353" s="1491"/>
      <c r="F353" s="1491"/>
      <c r="G353" s="1491"/>
      <c r="H353" s="1491"/>
      <c r="I353" s="1491"/>
      <c r="J353" s="1491"/>
      <c r="K353" s="1491"/>
      <c r="L353" s="1491"/>
      <c r="M353" s="1491"/>
      <c r="N353" s="1491"/>
      <c r="O353" s="1491"/>
      <c r="P353" s="1491"/>
      <c r="Q353" s="1491"/>
      <c r="R353" s="1491"/>
      <c r="S353" s="1491"/>
      <c r="T353" s="1491"/>
      <c r="U353" s="1491"/>
      <c r="V353" s="1491"/>
      <c r="W353" s="1491"/>
    </row>
    <row r="354" spans="1:23" ht="15.75" customHeight="1">
      <c r="A354" s="1491"/>
      <c r="B354" s="1491"/>
      <c r="C354" s="1491"/>
      <c r="D354" s="1491"/>
      <c r="E354" s="1491"/>
      <c r="F354" s="1491"/>
      <c r="G354" s="1491"/>
      <c r="H354" s="1491"/>
      <c r="I354" s="1491"/>
      <c r="J354" s="1491"/>
      <c r="K354" s="1491"/>
      <c r="L354" s="1491"/>
      <c r="M354" s="1491"/>
      <c r="N354" s="1491"/>
      <c r="O354" s="1491"/>
      <c r="P354" s="1491"/>
      <c r="Q354" s="1491"/>
      <c r="R354" s="1491"/>
      <c r="S354" s="1491"/>
      <c r="T354" s="1491"/>
      <c r="U354" s="1491"/>
      <c r="V354" s="1491"/>
      <c r="W354" s="1491"/>
    </row>
    <row r="355" spans="1:23" ht="15.75" customHeight="1">
      <c r="A355" s="1491"/>
      <c r="B355" s="1491"/>
      <c r="C355" s="1491"/>
      <c r="D355" s="1491"/>
      <c r="E355" s="1491"/>
      <c r="F355" s="1491"/>
      <c r="G355" s="1491"/>
      <c r="H355" s="1491"/>
      <c r="I355" s="1491"/>
      <c r="J355" s="1491"/>
      <c r="K355" s="1491"/>
      <c r="L355" s="1491"/>
      <c r="M355" s="1491"/>
      <c r="N355" s="1491"/>
      <c r="O355" s="1491"/>
      <c r="P355" s="1491"/>
      <c r="Q355" s="1491"/>
      <c r="R355" s="1491"/>
      <c r="S355" s="1491"/>
      <c r="T355" s="1491"/>
      <c r="U355" s="1491"/>
      <c r="V355" s="1491"/>
      <c r="W355" s="1491"/>
    </row>
    <row r="356" spans="1:23" ht="15.75" customHeight="1">
      <c r="A356" s="1491"/>
      <c r="B356" s="1491"/>
      <c r="C356" s="1491"/>
      <c r="D356" s="1491"/>
      <c r="E356" s="1491"/>
      <c r="F356" s="1491"/>
      <c r="G356" s="1491"/>
      <c r="H356" s="1491"/>
      <c r="I356" s="1491"/>
      <c r="J356" s="1491"/>
      <c r="K356" s="1491"/>
      <c r="L356" s="1491"/>
      <c r="M356" s="1491"/>
      <c r="N356" s="1491"/>
      <c r="O356" s="1491"/>
      <c r="P356" s="1491"/>
      <c r="Q356" s="1491"/>
      <c r="R356" s="1491"/>
      <c r="S356" s="1491"/>
      <c r="T356" s="1491"/>
      <c r="U356" s="1491"/>
      <c r="V356" s="1491"/>
      <c r="W356" s="1491"/>
    </row>
    <row r="357" spans="1:23" ht="15.75" customHeight="1">
      <c r="A357" s="1491"/>
      <c r="B357" s="1491"/>
      <c r="C357" s="1491"/>
      <c r="D357" s="1491"/>
      <c r="E357" s="1491"/>
      <c r="F357" s="1491"/>
      <c r="G357" s="1491"/>
      <c r="H357" s="1491"/>
      <c r="I357" s="1491"/>
      <c r="J357" s="1491"/>
      <c r="K357" s="1491"/>
      <c r="L357" s="1491"/>
      <c r="M357" s="1491"/>
      <c r="N357" s="1491"/>
      <c r="O357" s="1491"/>
      <c r="P357" s="1491"/>
      <c r="Q357" s="1491"/>
      <c r="R357" s="1491"/>
      <c r="S357" s="1491"/>
      <c r="T357" s="1491"/>
      <c r="U357" s="1491"/>
      <c r="V357" s="1491"/>
      <c r="W357" s="1491"/>
    </row>
    <row r="358" spans="1:23" ht="15.75" customHeight="1">
      <c r="A358" s="1491"/>
      <c r="B358" s="1491"/>
      <c r="C358" s="1491"/>
      <c r="D358" s="1491"/>
      <c r="E358" s="1491"/>
      <c r="F358" s="1491"/>
      <c r="G358" s="1491"/>
      <c r="H358" s="1491"/>
      <c r="I358" s="1491"/>
      <c r="J358" s="1491"/>
      <c r="K358" s="1491"/>
      <c r="L358" s="1491"/>
      <c r="M358" s="1491"/>
      <c r="N358" s="1491"/>
      <c r="O358" s="1491"/>
      <c r="P358" s="1491"/>
      <c r="Q358" s="1491"/>
      <c r="R358" s="1491"/>
      <c r="S358" s="1491"/>
      <c r="T358" s="1491"/>
      <c r="U358" s="1491"/>
      <c r="V358" s="1491"/>
      <c r="W358" s="1491"/>
    </row>
    <row r="359" spans="1:23" ht="15.75" customHeight="1">
      <c r="A359" s="1491"/>
      <c r="B359" s="1491"/>
      <c r="C359" s="1491"/>
      <c r="D359" s="1491"/>
      <c r="E359" s="1491"/>
      <c r="F359" s="1491"/>
      <c r="G359" s="1491"/>
      <c r="H359" s="1491"/>
      <c r="I359" s="1491"/>
      <c r="J359" s="1491"/>
      <c r="K359" s="1491"/>
      <c r="L359" s="1491"/>
      <c r="M359" s="1491"/>
      <c r="N359" s="1491"/>
      <c r="O359" s="1491"/>
      <c r="P359" s="1491"/>
      <c r="Q359" s="1491"/>
      <c r="R359" s="1491"/>
      <c r="S359" s="1491"/>
      <c r="T359" s="1491"/>
      <c r="U359" s="1491"/>
      <c r="V359" s="1491"/>
      <c r="W359" s="1491"/>
    </row>
    <row r="360" spans="1:23" ht="15.75" customHeight="1">
      <c r="A360" s="1491"/>
      <c r="B360" s="1491"/>
      <c r="C360" s="1491"/>
      <c r="D360" s="1491"/>
      <c r="E360" s="1491"/>
      <c r="F360" s="1491"/>
      <c r="G360" s="1491"/>
      <c r="H360" s="1491"/>
      <c r="I360" s="1491"/>
      <c r="J360" s="1491"/>
      <c r="K360" s="1491"/>
      <c r="L360" s="1491"/>
      <c r="M360" s="1491"/>
      <c r="N360" s="1491"/>
      <c r="O360" s="1491"/>
      <c r="P360" s="1491"/>
      <c r="Q360" s="1491"/>
      <c r="R360" s="1491"/>
      <c r="S360" s="1491"/>
      <c r="T360" s="1491"/>
      <c r="U360" s="1491"/>
      <c r="V360" s="1491"/>
      <c r="W360" s="1491"/>
    </row>
    <row r="361" spans="1:23" ht="15.75" customHeight="1">
      <c r="A361" s="1491"/>
      <c r="B361" s="1491"/>
      <c r="C361" s="1491"/>
      <c r="D361" s="1491"/>
      <c r="E361" s="1491"/>
      <c r="F361" s="1491"/>
      <c r="G361" s="1491"/>
      <c r="H361" s="1491"/>
      <c r="I361" s="1491"/>
      <c r="J361" s="1491"/>
      <c r="K361" s="1491"/>
      <c r="L361" s="1491"/>
      <c r="M361" s="1491"/>
      <c r="N361" s="1491"/>
      <c r="O361" s="1491"/>
      <c r="P361" s="1491"/>
      <c r="Q361" s="1491"/>
      <c r="R361" s="1491"/>
      <c r="S361" s="1491"/>
      <c r="T361" s="1491"/>
      <c r="U361" s="1491"/>
      <c r="V361" s="1491"/>
      <c r="W361" s="1491"/>
    </row>
    <row r="362" spans="1:23" ht="15.75" customHeight="1">
      <c r="A362" s="1491"/>
      <c r="B362" s="1491"/>
      <c r="C362" s="1491"/>
      <c r="D362" s="1491"/>
      <c r="E362" s="1491"/>
      <c r="F362" s="1491"/>
      <c r="G362" s="1491"/>
      <c r="H362" s="1491"/>
      <c r="I362" s="1491"/>
      <c r="J362" s="1491"/>
      <c r="K362" s="1491"/>
      <c r="L362" s="1491"/>
      <c r="M362" s="1491"/>
      <c r="N362" s="1491"/>
      <c r="O362" s="1491"/>
      <c r="P362" s="1491"/>
      <c r="Q362" s="1491"/>
      <c r="R362" s="1491"/>
      <c r="S362" s="1491"/>
      <c r="T362" s="1491"/>
      <c r="U362" s="1491"/>
      <c r="V362" s="1491"/>
      <c r="W362" s="1491"/>
    </row>
    <row r="363" spans="1:23" ht="15.75" customHeight="1">
      <c r="A363" s="1491"/>
      <c r="B363" s="1491"/>
      <c r="C363" s="1491"/>
      <c r="D363" s="1491"/>
      <c r="E363" s="1491"/>
      <c r="F363" s="1491"/>
      <c r="G363" s="1491"/>
      <c r="H363" s="1491"/>
      <c r="I363" s="1491"/>
      <c r="J363" s="1491"/>
      <c r="K363" s="1491"/>
      <c r="L363" s="1491"/>
      <c r="M363" s="1491"/>
      <c r="N363" s="1491"/>
      <c r="O363" s="1491"/>
      <c r="P363" s="1491"/>
      <c r="Q363" s="1491"/>
      <c r="R363" s="1491"/>
      <c r="S363" s="1491"/>
      <c r="T363" s="1491"/>
      <c r="U363" s="1491"/>
      <c r="V363" s="1491"/>
      <c r="W363" s="1491"/>
    </row>
    <row r="364" spans="1:23" ht="15.75" customHeight="1">
      <c r="A364" s="1491"/>
      <c r="B364" s="1491"/>
      <c r="C364" s="1491"/>
      <c r="D364" s="1491"/>
      <c r="E364" s="1491"/>
      <c r="F364" s="1491"/>
      <c r="G364" s="1491"/>
      <c r="H364" s="1491"/>
      <c r="I364" s="1491"/>
      <c r="J364" s="1491"/>
      <c r="K364" s="1491"/>
      <c r="L364" s="1491"/>
      <c r="M364" s="1491"/>
      <c r="N364" s="1491"/>
      <c r="O364" s="1491"/>
      <c r="P364" s="1491"/>
      <c r="Q364" s="1491"/>
      <c r="R364" s="1491"/>
      <c r="S364" s="1491"/>
      <c r="T364" s="1491"/>
      <c r="U364" s="1491"/>
      <c r="V364" s="1491"/>
      <c r="W364" s="1491"/>
    </row>
    <row r="365" spans="1:23" ht="15.75" customHeight="1">
      <c r="A365" s="1491"/>
      <c r="B365" s="1491"/>
      <c r="C365" s="1491"/>
      <c r="D365" s="1491"/>
      <c r="E365" s="1491"/>
      <c r="F365" s="1491"/>
      <c r="G365" s="1491"/>
      <c r="H365" s="1491"/>
      <c r="I365" s="1491"/>
      <c r="J365" s="1491"/>
      <c r="K365" s="1491"/>
      <c r="L365" s="1491"/>
      <c r="M365" s="1491"/>
      <c r="N365" s="1491"/>
      <c r="O365" s="1491"/>
      <c r="P365" s="1491"/>
      <c r="Q365" s="1491"/>
      <c r="R365" s="1491"/>
      <c r="S365" s="1491"/>
      <c r="T365" s="1491"/>
      <c r="U365" s="1491"/>
      <c r="V365" s="1491"/>
      <c r="W365" s="1491"/>
    </row>
    <row r="366" spans="1:23" ht="15.75" customHeight="1">
      <c r="A366" s="1491"/>
      <c r="B366" s="1491"/>
      <c r="C366" s="1491"/>
      <c r="D366" s="1491"/>
      <c r="E366" s="1491"/>
      <c r="F366" s="1491"/>
      <c r="G366" s="1491"/>
      <c r="H366" s="1491"/>
      <c r="I366" s="1491"/>
      <c r="J366" s="1491"/>
      <c r="K366" s="1491"/>
      <c r="L366" s="1491"/>
      <c r="M366" s="1491"/>
      <c r="N366" s="1491"/>
      <c r="O366" s="1491"/>
      <c r="P366" s="1491"/>
      <c r="Q366" s="1491"/>
      <c r="R366" s="1491"/>
      <c r="S366" s="1491"/>
      <c r="T366" s="1491"/>
      <c r="U366" s="1491"/>
      <c r="V366" s="1491"/>
      <c r="W366" s="1491"/>
    </row>
    <row r="367" spans="1:23" ht="15.75" customHeight="1">
      <c r="A367" s="1491"/>
      <c r="B367" s="1491"/>
      <c r="C367" s="1491"/>
      <c r="D367" s="1491"/>
      <c r="E367" s="1491"/>
      <c r="F367" s="1491"/>
      <c r="G367" s="1491"/>
      <c r="H367" s="1491"/>
      <c r="I367" s="1491"/>
      <c r="J367" s="1491"/>
      <c r="K367" s="1491"/>
      <c r="L367" s="1491"/>
      <c r="M367" s="1491"/>
      <c r="N367" s="1491"/>
      <c r="O367" s="1491"/>
      <c r="P367" s="1491"/>
      <c r="Q367" s="1491"/>
      <c r="R367" s="1491"/>
      <c r="S367" s="1491"/>
      <c r="T367" s="1491"/>
      <c r="U367" s="1491"/>
      <c r="V367" s="1491"/>
      <c r="W367" s="1491"/>
    </row>
    <row r="368" spans="1:23" ht="15.75" customHeight="1">
      <c r="A368" s="1491"/>
      <c r="B368" s="1491"/>
      <c r="C368" s="1491"/>
      <c r="D368" s="1491"/>
      <c r="E368" s="1491"/>
      <c r="F368" s="1491"/>
      <c r="G368" s="1491"/>
      <c r="H368" s="1491"/>
      <c r="I368" s="1491"/>
      <c r="J368" s="1491"/>
      <c r="K368" s="1491"/>
      <c r="L368" s="1491"/>
      <c r="M368" s="1491"/>
      <c r="N368" s="1491"/>
      <c r="O368" s="1491"/>
      <c r="P368" s="1491"/>
      <c r="Q368" s="1491"/>
      <c r="R368" s="1491"/>
      <c r="S368" s="1491"/>
      <c r="T368" s="1491"/>
      <c r="U368" s="1491"/>
      <c r="V368" s="1491"/>
      <c r="W368" s="1491"/>
    </row>
    <row r="369" spans="1:23" ht="15.75" customHeight="1">
      <c r="A369" s="1491"/>
      <c r="B369" s="1491"/>
      <c r="C369" s="1491"/>
      <c r="D369" s="1491"/>
      <c r="E369" s="1491"/>
      <c r="F369" s="1491"/>
      <c r="G369" s="1491"/>
      <c r="H369" s="1491"/>
      <c r="I369" s="1491"/>
      <c r="J369" s="1491"/>
      <c r="K369" s="1491"/>
      <c r="L369" s="1491"/>
      <c r="M369" s="1491"/>
      <c r="N369" s="1491"/>
      <c r="O369" s="1491"/>
      <c r="P369" s="1491"/>
      <c r="Q369" s="1491"/>
      <c r="R369" s="1491"/>
      <c r="S369" s="1491"/>
      <c r="T369" s="1491"/>
      <c r="U369" s="1491"/>
      <c r="V369" s="1491"/>
      <c r="W369" s="1491"/>
    </row>
    <row r="370" spans="1:23" ht="15.75" customHeight="1">
      <c r="A370" s="1491"/>
      <c r="B370" s="1491"/>
      <c r="C370" s="1491"/>
      <c r="D370" s="1491"/>
      <c r="E370" s="1491"/>
      <c r="F370" s="1491"/>
      <c r="G370" s="1491"/>
      <c r="H370" s="1491"/>
      <c r="I370" s="1491"/>
      <c r="J370" s="1491"/>
      <c r="K370" s="1491"/>
      <c r="L370" s="1491"/>
      <c r="M370" s="1491"/>
      <c r="N370" s="1491"/>
      <c r="O370" s="1491"/>
      <c r="P370" s="1491"/>
      <c r="Q370" s="1491"/>
      <c r="R370" s="1491"/>
      <c r="S370" s="1491"/>
      <c r="T370" s="1491"/>
      <c r="U370" s="1491"/>
      <c r="V370" s="1491"/>
      <c r="W370" s="1491"/>
    </row>
    <row r="371" spans="1:23" ht="15.75" customHeight="1">
      <c r="A371" s="1491"/>
      <c r="B371" s="1491"/>
      <c r="C371" s="1491"/>
      <c r="D371" s="1491"/>
      <c r="E371" s="1491"/>
      <c r="F371" s="1491"/>
      <c r="G371" s="1491"/>
      <c r="H371" s="1491"/>
      <c r="I371" s="1491"/>
      <c r="J371" s="1491"/>
      <c r="K371" s="1491"/>
      <c r="L371" s="1491"/>
      <c r="M371" s="1491"/>
      <c r="N371" s="1491"/>
      <c r="O371" s="1491"/>
      <c r="P371" s="1491"/>
      <c r="Q371" s="1491"/>
      <c r="R371" s="1491"/>
      <c r="S371" s="1491"/>
      <c r="T371" s="1491"/>
      <c r="U371" s="1491"/>
      <c r="V371" s="1491"/>
      <c r="W371" s="1491"/>
    </row>
    <row r="372" spans="1:23" ht="15.75" customHeight="1">
      <c r="A372" s="1491"/>
      <c r="B372" s="1491"/>
      <c r="C372" s="1491"/>
      <c r="D372" s="1491"/>
      <c r="E372" s="1491"/>
      <c r="F372" s="1491"/>
      <c r="G372" s="1491"/>
      <c r="H372" s="1491"/>
      <c r="I372" s="1491"/>
      <c r="J372" s="1491"/>
      <c r="K372" s="1491"/>
      <c r="L372" s="1491"/>
      <c r="M372" s="1491"/>
      <c r="N372" s="1491"/>
      <c r="O372" s="1491"/>
      <c r="P372" s="1491"/>
      <c r="Q372" s="1491"/>
      <c r="R372" s="1491"/>
      <c r="S372" s="1491"/>
      <c r="T372" s="1491"/>
      <c r="U372" s="1491"/>
      <c r="V372" s="1491"/>
      <c r="W372" s="1491"/>
    </row>
    <row r="373" spans="1:23" ht="15.75" customHeight="1">
      <c r="A373" s="1491"/>
      <c r="B373" s="1491"/>
      <c r="C373" s="1491"/>
      <c r="D373" s="1491"/>
      <c r="E373" s="1491"/>
      <c r="F373" s="1491"/>
      <c r="G373" s="1491"/>
      <c r="H373" s="1491"/>
      <c r="I373" s="1491"/>
      <c r="J373" s="1491"/>
      <c r="K373" s="1491"/>
      <c r="L373" s="1491"/>
      <c r="M373" s="1491"/>
      <c r="N373" s="1491"/>
      <c r="O373" s="1491"/>
      <c r="P373" s="1491"/>
      <c r="Q373" s="1491"/>
      <c r="R373" s="1491"/>
      <c r="S373" s="1491"/>
      <c r="T373" s="1491"/>
      <c r="U373" s="1491"/>
      <c r="V373" s="1491"/>
      <c r="W373" s="1491"/>
    </row>
    <row r="374" spans="1:23" ht="15.75" customHeight="1">
      <c r="A374" s="1491"/>
      <c r="B374" s="1491"/>
      <c r="C374" s="1491"/>
      <c r="D374" s="1491"/>
      <c r="E374" s="1491"/>
      <c r="F374" s="1491"/>
      <c r="G374" s="1491"/>
      <c r="H374" s="1491"/>
      <c r="I374" s="1491"/>
      <c r="J374" s="1491"/>
      <c r="K374" s="1491"/>
      <c r="L374" s="1491"/>
      <c r="M374" s="1491"/>
      <c r="N374" s="1491"/>
      <c r="O374" s="1491"/>
      <c r="P374" s="1491"/>
      <c r="Q374" s="1491"/>
      <c r="R374" s="1491"/>
      <c r="S374" s="1491"/>
      <c r="T374" s="1491"/>
      <c r="U374" s="1491"/>
      <c r="V374" s="1491"/>
      <c r="W374" s="1491"/>
    </row>
    <row r="375" spans="1:23" ht="15.75" customHeight="1">
      <c r="A375" s="1491"/>
      <c r="B375" s="1491"/>
      <c r="C375" s="1491"/>
      <c r="D375" s="1491"/>
      <c r="E375" s="1491"/>
      <c r="F375" s="1491"/>
      <c r="G375" s="1491"/>
      <c r="H375" s="1491"/>
      <c r="I375" s="1491"/>
      <c r="J375" s="1491"/>
      <c r="K375" s="1491"/>
      <c r="L375" s="1491"/>
      <c r="M375" s="1491"/>
      <c r="N375" s="1491"/>
      <c r="O375" s="1491"/>
      <c r="P375" s="1491"/>
      <c r="Q375" s="1491"/>
      <c r="R375" s="1491"/>
      <c r="S375" s="1491"/>
      <c r="T375" s="1491"/>
      <c r="U375" s="1491"/>
      <c r="V375" s="1491"/>
      <c r="W375" s="1491"/>
    </row>
    <row r="376" spans="1:23" ht="15.75" customHeight="1">
      <c r="A376" s="1491"/>
      <c r="B376" s="1491"/>
      <c r="C376" s="1491"/>
      <c r="D376" s="1491"/>
      <c r="E376" s="1491"/>
      <c r="F376" s="1491"/>
      <c r="G376" s="1491"/>
      <c r="H376" s="1491"/>
      <c r="I376" s="1491"/>
      <c r="J376" s="1491"/>
      <c r="K376" s="1491"/>
      <c r="L376" s="1491"/>
      <c r="M376" s="1491"/>
      <c r="N376" s="1491"/>
      <c r="O376" s="1491"/>
      <c r="P376" s="1491"/>
      <c r="Q376" s="1491"/>
      <c r="R376" s="1491"/>
      <c r="S376" s="1491"/>
      <c r="T376" s="1491"/>
      <c r="U376" s="1491"/>
      <c r="V376" s="1491"/>
      <c r="W376" s="1491"/>
    </row>
    <row r="377" spans="1:23" ht="15.75" customHeight="1">
      <c r="A377" s="1491"/>
      <c r="B377" s="1491"/>
      <c r="C377" s="1491"/>
      <c r="D377" s="1491"/>
      <c r="E377" s="1491"/>
      <c r="F377" s="1491"/>
      <c r="G377" s="1491"/>
      <c r="H377" s="1491"/>
      <c r="I377" s="1491"/>
      <c r="J377" s="1491"/>
      <c r="K377" s="1491"/>
      <c r="L377" s="1491"/>
      <c r="M377" s="1491"/>
      <c r="N377" s="1491"/>
      <c r="O377" s="1491"/>
      <c r="P377" s="1491"/>
      <c r="Q377" s="1491"/>
      <c r="R377" s="1491"/>
      <c r="S377" s="1491"/>
      <c r="T377" s="1491"/>
      <c r="U377" s="1491"/>
      <c r="V377" s="1491"/>
      <c r="W377" s="1491"/>
    </row>
    <row r="378" spans="1:23" ht="15.75" customHeight="1">
      <c r="A378" s="1491"/>
      <c r="B378" s="1491"/>
      <c r="C378" s="1491"/>
      <c r="D378" s="1491"/>
      <c r="E378" s="1491"/>
      <c r="F378" s="1491"/>
      <c r="G378" s="1491"/>
      <c r="H378" s="1491"/>
      <c r="I378" s="1491"/>
      <c r="J378" s="1491"/>
      <c r="K378" s="1491"/>
      <c r="L378" s="1491"/>
      <c r="M378" s="1491"/>
      <c r="N378" s="1491"/>
      <c r="O378" s="1491"/>
      <c r="P378" s="1491"/>
      <c r="Q378" s="1491"/>
      <c r="R378" s="1491"/>
      <c r="S378" s="1491"/>
      <c r="T378" s="1491"/>
      <c r="U378" s="1491"/>
      <c r="V378" s="1491"/>
      <c r="W378" s="1491"/>
    </row>
    <row r="379" spans="1:23" ht="15.75" customHeight="1">
      <c r="A379" s="1491"/>
      <c r="B379" s="1491"/>
      <c r="C379" s="1491"/>
      <c r="D379" s="1491"/>
      <c r="E379" s="1491"/>
      <c r="F379" s="1491"/>
      <c r="G379" s="1491"/>
      <c r="H379" s="1491"/>
      <c r="I379" s="1491"/>
      <c r="J379" s="1491"/>
      <c r="K379" s="1491"/>
      <c r="L379" s="1491"/>
      <c r="M379" s="1491"/>
      <c r="N379" s="1491"/>
      <c r="O379" s="1491"/>
      <c r="P379" s="1491"/>
      <c r="Q379" s="1491"/>
      <c r="R379" s="1491"/>
      <c r="S379" s="1491"/>
      <c r="T379" s="1491"/>
      <c r="U379" s="1491"/>
      <c r="V379" s="1491"/>
      <c r="W379" s="1491"/>
    </row>
    <row r="380" spans="1:23" ht="15.75" customHeight="1">
      <c r="A380" s="1491"/>
      <c r="B380" s="1491"/>
      <c r="C380" s="1491"/>
      <c r="D380" s="1491"/>
      <c r="E380" s="1491"/>
      <c r="F380" s="1491"/>
      <c r="G380" s="1491"/>
      <c r="H380" s="1491"/>
      <c r="I380" s="1491"/>
      <c r="J380" s="1491"/>
      <c r="K380" s="1491"/>
      <c r="L380" s="1491"/>
      <c r="M380" s="1491"/>
      <c r="N380" s="1491"/>
      <c r="O380" s="1491"/>
      <c r="P380" s="1491"/>
      <c r="Q380" s="1491"/>
      <c r="R380" s="1491"/>
      <c r="S380" s="1491"/>
      <c r="T380" s="1491"/>
      <c r="U380" s="1491"/>
      <c r="V380" s="1491"/>
      <c r="W380" s="1491"/>
    </row>
    <row r="381" spans="1:23" ht="15.75" customHeight="1">
      <c r="A381" s="1491"/>
      <c r="B381" s="1491"/>
      <c r="C381" s="1491"/>
      <c r="D381" s="1491"/>
      <c r="E381" s="1491"/>
      <c r="F381" s="1491"/>
      <c r="G381" s="1491"/>
      <c r="H381" s="1491"/>
      <c r="I381" s="1491"/>
      <c r="J381" s="1491"/>
      <c r="K381" s="1491"/>
      <c r="L381" s="1491"/>
      <c r="M381" s="1491"/>
      <c r="N381" s="1491"/>
      <c r="O381" s="1491"/>
      <c r="P381" s="1491"/>
      <c r="Q381" s="1491"/>
      <c r="R381" s="1491"/>
      <c r="S381" s="1491"/>
      <c r="T381" s="1491"/>
      <c r="U381" s="1491"/>
      <c r="V381" s="1491"/>
      <c r="W381" s="1491"/>
    </row>
    <row r="382" spans="1:23" ht="15.75" customHeight="1">
      <c r="A382" s="1491"/>
      <c r="B382" s="1491"/>
      <c r="C382" s="1491"/>
      <c r="D382" s="1491"/>
      <c r="E382" s="1491"/>
      <c r="F382" s="1491"/>
      <c r="G382" s="1491"/>
      <c r="H382" s="1491"/>
      <c r="I382" s="1491"/>
      <c r="J382" s="1491"/>
      <c r="K382" s="1491"/>
      <c r="L382" s="1491"/>
      <c r="M382" s="1491"/>
      <c r="N382" s="1491"/>
      <c r="O382" s="1491"/>
      <c r="P382" s="1491"/>
      <c r="Q382" s="1491"/>
      <c r="R382" s="1491"/>
      <c r="S382" s="1491"/>
      <c r="T382" s="1491"/>
      <c r="U382" s="1491"/>
      <c r="V382" s="1491"/>
      <c r="W382" s="1491"/>
    </row>
    <row r="383" spans="1:23" ht="15.75" customHeight="1">
      <c r="A383" s="1491"/>
      <c r="B383" s="1491"/>
      <c r="C383" s="1491"/>
      <c r="D383" s="1491"/>
      <c r="E383" s="1491"/>
      <c r="F383" s="1491"/>
      <c r="G383" s="1491"/>
      <c r="H383" s="1491"/>
      <c r="I383" s="1491"/>
      <c r="J383" s="1491"/>
      <c r="K383" s="1491"/>
      <c r="L383" s="1491"/>
      <c r="M383" s="1491"/>
      <c r="N383" s="1491"/>
      <c r="O383" s="1491"/>
      <c r="P383" s="1491"/>
      <c r="Q383" s="1491"/>
      <c r="R383" s="1491"/>
      <c r="S383" s="1491"/>
      <c r="T383" s="1491"/>
      <c r="U383" s="1491"/>
      <c r="V383" s="1491"/>
      <c r="W383" s="1491"/>
    </row>
    <row r="384" spans="1:23" ht="15.75" customHeight="1">
      <c r="A384" s="1491"/>
      <c r="B384" s="1491"/>
      <c r="C384" s="1491"/>
      <c r="D384" s="1491"/>
      <c r="E384" s="1491"/>
      <c r="F384" s="1491"/>
      <c r="G384" s="1491"/>
      <c r="H384" s="1491"/>
      <c r="I384" s="1491"/>
      <c r="J384" s="1491"/>
      <c r="K384" s="1491"/>
      <c r="L384" s="1491"/>
      <c r="M384" s="1491"/>
      <c r="N384" s="1491"/>
      <c r="O384" s="1491"/>
      <c r="P384" s="1491"/>
      <c r="Q384" s="1491"/>
      <c r="R384" s="1491"/>
      <c r="S384" s="1491"/>
      <c r="T384" s="1491"/>
      <c r="U384" s="1491"/>
      <c r="V384" s="1491"/>
      <c r="W384" s="1491"/>
    </row>
    <row r="385" spans="1:23" ht="15.75" customHeight="1">
      <c r="A385" s="1491"/>
      <c r="B385" s="1491"/>
      <c r="C385" s="1491"/>
      <c r="D385" s="1491"/>
      <c r="E385" s="1491"/>
      <c r="F385" s="1491"/>
      <c r="G385" s="1491"/>
      <c r="H385" s="1491"/>
      <c r="I385" s="1491"/>
      <c r="J385" s="1491"/>
      <c r="K385" s="1491"/>
      <c r="L385" s="1491"/>
      <c r="M385" s="1491"/>
      <c r="N385" s="1491"/>
      <c r="O385" s="1491"/>
      <c r="P385" s="1491"/>
      <c r="Q385" s="1491"/>
      <c r="R385" s="1491"/>
      <c r="S385" s="1491"/>
      <c r="T385" s="1491"/>
      <c r="U385" s="1491"/>
      <c r="V385" s="1491"/>
      <c r="W385" s="1491"/>
    </row>
    <row r="386" spans="1:23" ht="15.75" customHeight="1">
      <c r="A386" s="1491"/>
      <c r="B386" s="1491"/>
      <c r="C386" s="1491"/>
      <c r="D386" s="1491"/>
      <c r="E386" s="1491"/>
      <c r="F386" s="1491"/>
      <c r="G386" s="1491"/>
      <c r="H386" s="1491"/>
      <c r="I386" s="1491"/>
      <c r="J386" s="1491"/>
      <c r="K386" s="1491"/>
      <c r="L386" s="1491"/>
      <c r="M386" s="1491"/>
      <c r="N386" s="1491"/>
      <c r="O386" s="1491"/>
      <c r="P386" s="1491"/>
      <c r="Q386" s="1491"/>
      <c r="R386" s="1491"/>
      <c r="S386" s="1491"/>
      <c r="T386" s="1491"/>
      <c r="U386" s="1491"/>
      <c r="V386" s="1491"/>
      <c r="W386" s="1491"/>
    </row>
    <row r="387" spans="1:23" ht="15.75" customHeight="1">
      <c r="A387" s="1491"/>
      <c r="B387" s="1491"/>
      <c r="C387" s="1491"/>
      <c r="D387" s="1491"/>
      <c r="E387" s="1491"/>
      <c r="F387" s="1491"/>
      <c r="G387" s="1491"/>
      <c r="H387" s="1491"/>
      <c r="I387" s="1491"/>
      <c r="J387" s="1491"/>
      <c r="K387" s="1491"/>
      <c r="L387" s="1491"/>
      <c r="M387" s="1491"/>
      <c r="N387" s="1491"/>
      <c r="O387" s="1491"/>
      <c r="P387" s="1491"/>
      <c r="Q387" s="1491"/>
      <c r="R387" s="1491"/>
      <c r="S387" s="1491"/>
      <c r="T387" s="1491"/>
      <c r="U387" s="1491"/>
      <c r="V387" s="1491"/>
      <c r="W387" s="1491"/>
    </row>
    <row r="388" spans="1:23" ht="15.75" customHeight="1">
      <c r="A388" s="1491"/>
      <c r="B388" s="1491"/>
      <c r="C388" s="1491"/>
      <c r="D388" s="1491"/>
      <c r="E388" s="1491"/>
      <c r="F388" s="1491"/>
      <c r="G388" s="1491"/>
      <c r="H388" s="1491"/>
      <c r="I388" s="1491"/>
      <c r="J388" s="1491"/>
      <c r="K388" s="1491"/>
      <c r="L388" s="1491"/>
      <c r="M388" s="1491"/>
      <c r="N388" s="1491"/>
      <c r="O388" s="1491"/>
      <c r="P388" s="1491"/>
      <c r="Q388" s="1491"/>
      <c r="R388" s="1491"/>
      <c r="S388" s="1491"/>
      <c r="T388" s="1491"/>
      <c r="U388" s="1491"/>
      <c r="V388" s="1491"/>
      <c r="W388" s="1491"/>
    </row>
    <row r="389" spans="1:23" ht="15.75" customHeight="1">
      <c r="A389" s="1491"/>
      <c r="B389" s="1491"/>
      <c r="C389" s="1491"/>
      <c r="D389" s="1491"/>
      <c r="E389" s="1491"/>
      <c r="F389" s="1491"/>
      <c r="G389" s="1491"/>
      <c r="H389" s="1491"/>
      <c r="I389" s="1491"/>
      <c r="J389" s="1491"/>
      <c r="K389" s="1491"/>
      <c r="L389" s="1491"/>
      <c r="M389" s="1491"/>
      <c r="N389" s="1491"/>
      <c r="O389" s="1491"/>
      <c r="P389" s="1491"/>
      <c r="Q389" s="1491"/>
      <c r="R389" s="1491"/>
      <c r="S389" s="1491"/>
      <c r="T389" s="1491"/>
      <c r="U389" s="1491"/>
      <c r="V389" s="1491"/>
      <c r="W389" s="1491"/>
    </row>
    <row r="390" spans="1:23" ht="15.75" customHeight="1">
      <c r="A390" s="1491"/>
      <c r="B390" s="1491"/>
      <c r="C390" s="1491"/>
      <c r="D390" s="1491"/>
      <c r="E390" s="1491"/>
      <c r="F390" s="1491"/>
      <c r="G390" s="1491"/>
      <c r="H390" s="1491"/>
      <c r="I390" s="1491"/>
      <c r="J390" s="1491"/>
      <c r="K390" s="1491"/>
      <c r="L390" s="1491"/>
      <c r="M390" s="1491"/>
      <c r="N390" s="1491"/>
      <c r="O390" s="1491"/>
      <c r="P390" s="1491"/>
      <c r="Q390" s="1491"/>
      <c r="R390" s="1491"/>
      <c r="S390" s="1491"/>
      <c r="T390" s="1491"/>
      <c r="U390" s="1491"/>
      <c r="V390" s="1491"/>
      <c r="W390" s="1491"/>
    </row>
    <row r="391" spans="1:23" ht="15.75" customHeight="1">
      <c r="A391" s="1491"/>
      <c r="B391" s="1491"/>
      <c r="C391" s="1491"/>
      <c r="D391" s="1491"/>
      <c r="E391" s="1491"/>
      <c r="F391" s="1491"/>
      <c r="G391" s="1491"/>
      <c r="H391" s="1491"/>
      <c r="I391" s="1491"/>
      <c r="J391" s="1491"/>
      <c r="K391" s="1491"/>
      <c r="L391" s="1491"/>
      <c r="M391" s="1491"/>
      <c r="N391" s="1491"/>
      <c r="O391" s="1491"/>
      <c r="P391" s="1491"/>
      <c r="Q391" s="1491"/>
      <c r="R391" s="1491"/>
      <c r="S391" s="1491"/>
      <c r="T391" s="1491"/>
      <c r="U391" s="1491"/>
      <c r="V391" s="1491"/>
      <c r="W391" s="1491"/>
    </row>
    <row r="392" spans="1:23" ht="15.75" customHeight="1">
      <c r="A392" s="1491"/>
      <c r="B392" s="1491"/>
      <c r="C392" s="1491"/>
      <c r="D392" s="1491"/>
      <c r="E392" s="1491"/>
      <c r="F392" s="1491"/>
      <c r="G392" s="1491"/>
      <c r="H392" s="1491"/>
      <c r="I392" s="1491"/>
      <c r="J392" s="1491"/>
      <c r="K392" s="1491"/>
      <c r="L392" s="1491"/>
      <c r="M392" s="1491"/>
      <c r="N392" s="1491"/>
      <c r="O392" s="1491"/>
      <c r="P392" s="1491"/>
      <c r="Q392" s="1491"/>
      <c r="R392" s="1491"/>
      <c r="S392" s="1491"/>
      <c r="T392" s="1491"/>
      <c r="U392" s="1491"/>
      <c r="V392" s="1491"/>
      <c r="W392" s="1491"/>
    </row>
    <row r="393" spans="1:23" ht="15.75" customHeight="1">
      <c r="A393" s="1491"/>
      <c r="B393" s="1491"/>
      <c r="C393" s="1491"/>
      <c r="D393" s="1491"/>
      <c r="E393" s="1491"/>
      <c r="F393" s="1491"/>
      <c r="G393" s="1491"/>
      <c r="H393" s="1491"/>
      <c r="I393" s="1491"/>
      <c r="J393" s="1491"/>
      <c r="K393" s="1491"/>
      <c r="L393" s="1491"/>
      <c r="M393" s="1491"/>
      <c r="N393" s="1491"/>
      <c r="O393" s="1491"/>
      <c r="P393" s="1491"/>
      <c r="Q393" s="1491"/>
      <c r="R393" s="1491"/>
      <c r="S393" s="1491"/>
      <c r="T393" s="1491"/>
      <c r="U393" s="1491"/>
      <c r="V393" s="1491"/>
      <c r="W393" s="1491"/>
    </row>
    <row r="394" spans="1:23" ht="15.75" customHeight="1">
      <c r="A394" s="1491"/>
      <c r="B394" s="1491"/>
      <c r="C394" s="1491"/>
      <c r="D394" s="1491"/>
      <c r="E394" s="1491"/>
      <c r="F394" s="1491"/>
      <c r="G394" s="1491"/>
      <c r="H394" s="1491"/>
      <c r="I394" s="1491"/>
      <c r="J394" s="1491"/>
      <c r="K394" s="1491"/>
      <c r="L394" s="1491"/>
      <c r="M394" s="1491"/>
      <c r="N394" s="1491"/>
      <c r="O394" s="1491"/>
      <c r="P394" s="1491"/>
      <c r="Q394" s="1491"/>
      <c r="R394" s="1491"/>
      <c r="S394" s="1491"/>
      <c r="T394" s="1491"/>
      <c r="U394" s="1491"/>
      <c r="V394" s="1491"/>
      <c r="W394" s="1491"/>
    </row>
    <row r="395" spans="1:23" ht="15.75" customHeight="1">
      <c r="A395" s="1491"/>
      <c r="B395" s="1491"/>
      <c r="C395" s="1491"/>
      <c r="D395" s="1491"/>
      <c r="E395" s="1491"/>
      <c r="F395" s="1491"/>
      <c r="G395" s="1491"/>
      <c r="H395" s="1491"/>
      <c r="I395" s="1491"/>
      <c r="J395" s="1491"/>
      <c r="K395" s="1491"/>
      <c r="L395" s="1491"/>
      <c r="M395" s="1491"/>
      <c r="N395" s="1491"/>
      <c r="O395" s="1491"/>
      <c r="P395" s="1491"/>
      <c r="Q395" s="1491"/>
      <c r="R395" s="1491"/>
      <c r="S395" s="1491"/>
      <c r="T395" s="1491"/>
      <c r="U395" s="1491"/>
      <c r="V395" s="1491"/>
      <c r="W395" s="1491"/>
    </row>
    <row r="396" spans="1:23" ht="15.75" customHeight="1">
      <c r="A396" s="1491"/>
      <c r="B396" s="1491"/>
      <c r="C396" s="1491"/>
      <c r="D396" s="1491"/>
      <c r="E396" s="1491"/>
      <c r="F396" s="1491"/>
      <c r="G396" s="1491"/>
      <c r="H396" s="1491"/>
      <c r="I396" s="1491"/>
      <c r="J396" s="1491"/>
      <c r="K396" s="1491"/>
      <c r="L396" s="1491"/>
      <c r="M396" s="1491"/>
      <c r="N396" s="1491"/>
      <c r="O396" s="1491"/>
      <c r="P396" s="1491"/>
      <c r="Q396" s="1491"/>
      <c r="R396" s="1491"/>
      <c r="S396" s="1491"/>
      <c r="T396" s="1491"/>
      <c r="U396" s="1491"/>
      <c r="V396" s="1491"/>
      <c r="W396" s="1491"/>
    </row>
    <row r="397" spans="1:23" ht="15.75" customHeight="1">
      <c r="A397" s="1491"/>
      <c r="B397" s="1491"/>
      <c r="C397" s="1491"/>
      <c r="D397" s="1491"/>
      <c r="E397" s="1491"/>
      <c r="F397" s="1491"/>
      <c r="G397" s="1491"/>
      <c r="H397" s="1491"/>
      <c r="I397" s="1491"/>
      <c r="J397" s="1491"/>
      <c r="K397" s="1491"/>
      <c r="L397" s="1491"/>
      <c r="M397" s="1491"/>
      <c r="N397" s="1491"/>
      <c r="O397" s="1491"/>
      <c r="P397" s="1491"/>
      <c r="Q397" s="1491"/>
      <c r="R397" s="1491"/>
      <c r="S397" s="1491"/>
      <c r="T397" s="1491"/>
      <c r="U397" s="1491"/>
      <c r="V397" s="1491"/>
      <c r="W397" s="1491"/>
    </row>
    <row r="398" spans="1:23" ht="15.75" customHeight="1">
      <c r="A398" s="1491"/>
      <c r="B398" s="1491"/>
      <c r="C398" s="1491"/>
      <c r="D398" s="1491"/>
      <c r="E398" s="1491"/>
      <c r="F398" s="1491"/>
      <c r="G398" s="1491"/>
      <c r="H398" s="1491"/>
      <c r="I398" s="1491"/>
      <c r="J398" s="1491"/>
      <c r="K398" s="1491"/>
      <c r="L398" s="1491"/>
      <c r="M398" s="1491"/>
      <c r="N398" s="1491"/>
      <c r="O398" s="1491"/>
      <c r="P398" s="1491"/>
      <c r="Q398" s="1491"/>
      <c r="R398" s="1491"/>
      <c r="S398" s="1491"/>
      <c r="T398" s="1491"/>
      <c r="U398" s="1491"/>
      <c r="V398" s="1491"/>
      <c r="W398" s="1491"/>
    </row>
    <row r="399" spans="1:23" ht="15.75" customHeight="1">
      <c r="A399" s="1491"/>
      <c r="B399" s="1491"/>
      <c r="C399" s="1491"/>
      <c r="D399" s="1491"/>
      <c r="E399" s="1491"/>
      <c r="F399" s="1491"/>
      <c r="G399" s="1491"/>
      <c r="H399" s="1491"/>
      <c r="I399" s="1491"/>
      <c r="J399" s="1491"/>
      <c r="K399" s="1491"/>
      <c r="L399" s="1491"/>
      <c r="M399" s="1491"/>
      <c r="N399" s="1491"/>
      <c r="O399" s="1491"/>
      <c r="P399" s="1491"/>
      <c r="Q399" s="1491"/>
      <c r="R399" s="1491"/>
      <c r="S399" s="1491"/>
      <c r="T399" s="1491"/>
      <c r="U399" s="1491"/>
      <c r="V399" s="1491"/>
      <c r="W399" s="1491"/>
    </row>
    <row r="400" spans="1:23" ht="15.75" customHeight="1">
      <c r="A400" s="1491"/>
      <c r="B400" s="1491"/>
      <c r="C400" s="1491"/>
      <c r="D400" s="1491"/>
      <c r="E400" s="1491"/>
      <c r="F400" s="1491"/>
      <c r="G400" s="1491"/>
      <c r="H400" s="1491"/>
      <c r="I400" s="1491"/>
      <c r="J400" s="1491"/>
      <c r="K400" s="1491"/>
      <c r="L400" s="1491"/>
      <c r="M400" s="1491"/>
      <c r="N400" s="1491"/>
      <c r="O400" s="1491"/>
      <c r="P400" s="1491"/>
      <c r="Q400" s="1491"/>
      <c r="R400" s="1491"/>
      <c r="S400" s="1491"/>
      <c r="T400" s="1491"/>
      <c r="U400" s="1491"/>
      <c r="V400" s="1491"/>
      <c r="W400" s="1491"/>
    </row>
    <row r="401" spans="1:23" ht="15.75" customHeight="1">
      <c r="A401" s="1491"/>
      <c r="B401" s="1491"/>
      <c r="C401" s="1491"/>
      <c r="D401" s="1491"/>
      <c r="E401" s="1491"/>
      <c r="F401" s="1491"/>
      <c r="G401" s="1491"/>
      <c r="H401" s="1491"/>
      <c r="I401" s="1491"/>
      <c r="J401" s="1491"/>
      <c r="K401" s="1491"/>
      <c r="L401" s="1491"/>
      <c r="M401" s="1491"/>
      <c r="N401" s="1491"/>
      <c r="O401" s="1491"/>
      <c r="P401" s="1491"/>
      <c r="Q401" s="1491"/>
      <c r="R401" s="1491"/>
      <c r="S401" s="1491"/>
      <c r="T401" s="1491"/>
      <c r="U401" s="1491"/>
      <c r="V401" s="1491"/>
      <c r="W401" s="1491"/>
    </row>
    <row r="402" spans="1:23" ht="15.75" customHeight="1">
      <c r="A402" s="1491"/>
      <c r="B402" s="1491"/>
      <c r="C402" s="1491"/>
      <c r="D402" s="1491"/>
      <c r="E402" s="1491"/>
      <c r="F402" s="1491"/>
      <c r="G402" s="1491"/>
      <c r="H402" s="1491"/>
      <c r="I402" s="1491"/>
      <c r="J402" s="1491"/>
      <c r="K402" s="1491"/>
      <c r="L402" s="1491"/>
      <c r="M402" s="1491"/>
      <c r="N402" s="1491"/>
      <c r="O402" s="1491"/>
      <c r="P402" s="1491"/>
      <c r="Q402" s="1491"/>
      <c r="R402" s="1491"/>
      <c r="S402" s="1491"/>
      <c r="T402" s="1491"/>
      <c r="U402" s="1491"/>
      <c r="V402" s="1491"/>
      <c r="W402" s="1491"/>
    </row>
    <row r="403" spans="1:23" ht="15.75" customHeight="1">
      <c r="A403" s="1491"/>
      <c r="B403" s="1491"/>
      <c r="C403" s="1491"/>
      <c r="D403" s="1491"/>
      <c r="E403" s="1491"/>
      <c r="F403" s="1491"/>
      <c r="G403" s="1491"/>
      <c r="H403" s="1491"/>
      <c r="I403" s="1491"/>
      <c r="J403" s="1491"/>
      <c r="K403" s="1491"/>
      <c r="L403" s="1491"/>
      <c r="M403" s="1491"/>
      <c r="N403" s="1491"/>
      <c r="O403" s="1491"/>
      <c r="P403" s="1491"/>
      <c r="Q403" s="1491"/>
      <c r="R403" s="1491"/>
      <c r="S403" s="1491"/>
      <c r="T403" s="1491"/>
      <c r="U403" s="1491"/>
      <c r="V403" s="1491"/>
      <c r="W403" s="1491"/>
    </row>
    <row r="404" spans="1:23" ht="15.75" customHeight="1">
      <c r="A404" s="1491"/>
      <c r="B404" s="1491"/>
      <c r="C404" s="1491"/>
      <c r="D404" s="1491"/>
      <c r="E404" s="1491"/>
      <c r="F404" s="1491"/>
      <c r="G404" s="1491"/>
      <c r="H404" s="1491"/>
      <c r="I404" s="1491"/>
      <c r="J404" s="1491"/>
      <c r="K404" s="1491"/>
      <c r="L404" s="1491"/>
      <c r="M404" s="1491"/>
      <c r="N404" s="1491"/>
      <c r="O404" s="1491"/>
      <c r="P404" s="1491"/>
      <c r="Q404" s="1491"/>
      <c r="R404" s="1491"/>
      <c r="S404" s="1491"/>
      <c r="T404" s="1491"/>
      <c r="U404" s="1491"/>
      <c r="V404" s="1491"/>
      <c r="W404" s="1491"/>
    </row>
    <row r="405" spans="1:23" ht="15.75" customHeight="1">
      <c r="A405" s="1491"/>
      <c r="B405" s="1491"/>
      <c r="C405" s="1491"/>
      <c r="D405" s="1491"/>
      <c r="E405" s="1491"/>
      <c r="F405" s="1491"/>
      <c r="G405" s="1491"/>
      <c r="H405" s="1491"/>
      <c r="I405" s="1491"/>
      <c r="J405" s="1491"/>
      <c r="K405" s="1491"/>
      <c r="L405" s="1491"/>
      <c r="M405" s="1491"/>
      <c r="N405" s="1491"/>
      <c r="O405" s="1491"/>
      <c r="P405" s="1491"/>
      <c r="Q405" s="1491"/>
      <c r="R405" s="1491"/>
      <c r="S405" s="1491"/>
      <c r="T405" s="1491"/>
      <c r="U405" s="1491"/>
      <c r="V405" s="1491"/>
      <c r="W405" s="1491"/>
    </row>
    <row r="406" spans="1:23" ht="15.75" customHeight="1">
      <c r="A406" s="1491"/>
      <c r="B406" s="1491"/>
      <c r="C406" s="1491"/>
      <c r="D406" s="1491"/>
      <c r="E406" s="1491"/>
      <c r="F406" s="1491"/>
      <c r="G406" s="1491"/>
      <c r="H406" s="1491"/>
      <c r="I406" s="1491"/>
      <c r="J406" s="1491"/>
      <c r="K406" s="1491"/>
      <c r="L406" s="1491"/>
      <c r="M406" s="1491"/>
      <c r="N406" s="1491"/>
      <c r="O406" s="1491"/>
      <c r="P406" s="1491"/>
      <c r="Q406" s="1491"/>
      <c r="R406" s="1491"/>
      <c r="S406" s="1491"/>
      <c r="T406" s="1491"/>
      <c r="U406" s="1491"/>
      <c r="V406" s="1491"/>
      <c r="W406" s="1491"/>
    </row>
    <row r="407" spans="1:23" ht="15.75" customHeight="1">
      <c r="A407" s="1491"/>
      <c r="B407" s="1491"/>
      <c r="C407" s="1491"/>
      <c r="D407" s="1491"/>
      <c r="E407" s="1491"/>
      <c r="F407" s="1491"/>
      <c r="G407" s="1491"/>
      <c r="H407" s="1491"/>
      <c r="I407" s="1491"/>
      <c r="J407" s="1491"/>
      <c r="K407" s="1491"/>
      <c r="L407" s="1491"/>
      <c r="M407" s="1491"/>
      <c r="N407" s="1491"/>
      <c r="O407" s="1491"/>
      <c r="P407" s="1491"/>
      <c r="Q407" s="1491"/>
      <c r="R407" s="1491"/>
      <c r="S407" s="1491"/>
      <c r="T407" s="1491"/>
      <c r="U407" s="1491"/>
      <c r="V407" s="1491"/>
      <c r="W407" s="1491"/>
    </row>
    <row r="408" spans="1:23" ht="15.75" customHeight="1">
      <c r="A408" s="1491"/>
      <c r="B408" s="1491"/>
      <c r="C408" s="1491"/>
      <c r="D408" s="1491"/>
      <c r="E408" s="1491"/>
      <c r="F408" s="1491"/>
      <c r="G408" s="1491"/>
      <c r="H408" s="1491"/>
      <c r="I408" s="1491"/>
      <c r="J408" s="1491"/>
      <c r="K408" s="1491"/>
      <c r="L408" s="1491"/>
      <c r="M408" s="1491"/>
      <c r="N408" s="1491"/>
      <c r="O408" s="1491"/>
      <c r="P408" s="1491"/>
      <c r="Q408" s="1491"/>
      <c r="R408" s="1491"/>
      <c r="S408" s="1491"/>
      <c r="T408" s="1491"/>
      <c r="U408" s="1491"/>
      <c r="V408" s="1491"/>
      <c r="W408" s="1491"/>
    </row>
    <row r="409" spans="1:23" ht="15.75" customHeight="1">
      <c r="A409" s="1491"/>
      <c r="B409" s="1491"/>
      <c r="C409" s="1491"/>
      <c r="D409" s="1491"/>
      <c r="E409" s="1491"/>
      <c r="F409" s="1491"/>
      <c r="G409" s="1491"/>
      <c r="H409" s="1491"/>
      <c r="I409" s="1491"/>
      <c r="J409" s="1491"/>
      <c r="K409" s="1491"/>
      <c r="L409" s="1491"/>
      <c r="M409" s="1491"/>
      <c r="N409" s="1491"/>
      <c r="O409" s="1491"/>
      <c r="P409" s="1491"/>
      <c r="Q409" s="1491"/>
      <c r="R409" s="1491"/>
      <c r="S409" s="1491"/>
      <c r="T409" s="1491"/>
      <c r="U409" s="1491"/>
      <c r="V409" s="1491"/>
      <c r="W409" s="1491"/>
    </row>
    <row r="410" spans="1:23" ht="15.75" customHeight="1">
      <c r="A410" s="1491"/>
      <c r="B410" s="1491"/>
      <c r="C410" s="1491"/>
      <c r="D410" s="1491"/>
      <c r="E410" s="1491"/>
      <c r="F410" s="1491"/>
      <c r="G410" s="1491"/>
      <c r="H410" s="1491"/>
      <c r="I410" s="1491"/>
      <c r="J410" s="1491"/>
      <c r="K410" s="1491"/>
      <c r="L410" s="1491"/>
      <c r="M410" s="1491"/>
      <c r="N410" s="1491"/>
      <c r="O410" s="1491"/>
      <c r="P410" s="1491"/>
      <c r="Q410" s="1491"/>
      <c r="R410" s="1491"/>
      <c r="S410" s="1491"/>
      <c r="T410" s="1491"/>
      <c r="U410" s="1491"/>
      <c r="V410" s="1491"/>
      <c r="W410" s="1491"/>
    </row>
    <row r="411" spans="1:23" ht="15.75" customHeight="1">
      <c r="A411" s="1491"/>
      <c r="B411" s="1491"/>
      <c r="C411" s="1491"/>
      <c r="D411" s="1491"/>
      <c r="E411" s="1491"/>
      <c r="F411" s="1491"/>
      <c r="G411" s="1491"/>
      <c r="H411" s="1491"/>
      <c r="I411" s="1491"/>
      <c r="J411" s="1491"/>
      <c r="K411" s="1491"/>
      <c r="L411" s="1491"/>
      <c r="M411" s="1491"/>
      <c r="N411" s="1491"/>
      <c r="O411" s="1491"/>
      <c r="P411" s="1491"/>
      <c r="Q411" s="1491"/>
      <c r="R411" s="1491"/>
      <c r="S411" s="1491"/>
      <c r="T411" s="1491"/>
      <c r="U411" s="1491"/>
      <c r="V411" s="1491"/>
      <c r="W411" s="1491"/>
    </row>
    <row r="412" spans="1:23" ht="15.75" customHeight="1">
      <c r="A412" s="1491"/>
      <c r="B412" s="1491"/>
      <c r="C412" s="1491"/>
      <c r="D412" s="1491"/>
      <c r="E412" s="1491"/>
      <c r="F412" s="1491"/>
      <c r="G412" s="1491"/>
      <c r="H412" s="1491"/>
      <c r="I412" s="1491"/>
      <c r="J412" s="1491"/>
      <c r="K412" s="1491"/>
      <c r="L412" s="1491"/>
      <c r="M412" s="1491"/>
      <c r="N412" s="1491"/>
      <c r="O412" s="1491"/>
      <c r="P412" s="1491"/>
      <c r="Q412" s="1491"/>
      <c r="R412" s="1491"/>
      <c r="S412" s="1491"/>
      <c r="T412" s="1491"/>
      <c r="U412" s="1491"/>
      <c r="V412" s="1491"/>
      <c r="W412" s="1491"/>
    </row>
    <row r="413" spans="1:23" ht="15.75" customHeight="1">
      <c r="A413" s="1491"/>
      <c r="B413" s="1491"/>
      <c r="C413" s="1491"/>
      <c r="D413" s="1491"/>
      <c r="E413" s="1491"/>
      <c r="F413" s="1491"/>
      <c r="G413" s="1491"/>
      <c r="H413" s="1491"/>
      <c r="I413" s="1491"/>
      <c r="J413" s="1491"/>
      <c r="K413" s="1491"/>
      <c r="L413" s="1491"/>
      <c r="M413" s="1491"/>
      <c r="N413" s="1491"/>
      <c r="O413" s="1491"/>
      <c r="P413" s="1491"/>
      <c r="Q413" s="1491"/>
      <c r="R413" s="1491"/>
      <c r="S413" s="1491"/>
      <c r="T413" s="1491"/>
      <c r="U413" s="1491"/>
      <c r="V413" s="1491"/>
      <c r="W413" s="1491"/>
    </row>
    <row r="414" spans="1:23" ht="15.75" customHeight="1">
      <c r="A414" s="1491"/>
      <c r="B414" s="1491"/>
      <c r="C414" s="1491"/>
      <c r="D414" s="1491"/>
      <c r="E414" s="1491"/>
      <c r="F414" s="1491"/>
      <c r="G414" s="1491"/>
      <c r="H414" s="1491"/>
      <c r="I414" s="1491"/>
      <c r="J414" s="1491"/>
      <c r="K414" s="1491"/>
      <c r="L414" s="1491"/>
      <c r="M414" s="1491"/>
      <c r="N414" s="1491"/>
      <c r="O414" s="1491"/>
      <c r="P414" s="1491"/>
      <c r="Q414" s="1491"/>
      <c r="R414" s="1491"/>
      <c r="S414" s="1491"/>
      <c r="T414" s="1491"/>
      <c r="U414" s="1491"/>
      <c r="V414" s="1491"/>
      <c r="W414" s="1491"/>
    </row>
    <row r="415" spans="1:23" ht="15.75" customHeight="1">
      <c r="A415" s="1491"/>
      <c r="B415" s="1491"/>
      <c r="C415" s="1491"/>
      <c r="D415" s="1491"/>
      <c r="E415" s="1491"/>
      <c r="F415" s="1491"/>
      <c r="G415" s="1491"/>
      <c r="H415" s="1491"/>
      <c r="I415" s="1491"/>
      <c r="J415" s="1491"/>
      <c r="K415" s="1491"/>
      <c r="L415" s="1491"/>
      <c r="M415" s="1491"/>
      <c r="N415" s="1491"/>
      <c r="O415" s="1491"/>
      <c r="P415" s="1491"/>
      <c r="Q415" s="1491"/>
      <c r="R415" s="1491"/>
      <c r="S415" s="1491"/>
      <c r="T415" s="1491"/>
      <c r="U415" s="1491"/>
      <c r="V415" s="1491"/>
      <c r="W415" s="1491"/>
    </row>
    <row r="416" spans="1:23" ht="15.75" customHeight="1">
      <c r="A416" s="1491"/>
      <c r="B416" s="1491"/>
      <c r="C416" s="1491"/>
      <c r="D416" s="1491"/>
      <c r="E416" s="1491"/>
      <c r="F416" s="1491"/>
      <c r="G416" s="1491"/>
      <c r="H416" s="1491"/>
      <c r="I416" s="1491"/>
      <c r="J416" s="1491"/>
      <c r="K416" s="1491"/>
      <c r="L416" s="1491"/>
      <c r="M416" s="1491"/>
      <c r="N416" s="1491"/>
      <c r="O416" s="1491"/>
      <c r="P416" s="1491"/>
      <c r="Q416" s="1491"/>
      <c r="R416" s="1491"/>
      <c r="S416" s="1491"/>
      <c r="T416" s="1491"/>
      <c r="U416" s="1491"/>
      <c r="V416" s="1491"/>
      <c r="W416" s="1491"/>
    </row>
    <row r="417" spans="1:23" ht="15.75" customHeight="1">
      <c r="A417" s="1491"/>
      <c r="B417" s="1491"/>
      <c r="C417" s="1491"/>
      <c r="D417" s="1491"/>
      <c r="E417" s="1491"/>
      <c r="F417" s="1491"/>
      <c r="G417" s="1491"/>
      <c r="H417" s="1491"/>
      <c r="I417" s="1491"/>
      <c r="J417" s="1491"/>
      <c r="K417" s="1491"/>
      <c r="L417" s="1491"/>
      <c r="M417" s="1491"/>
      <c r="N417" s="1491"/>
      <c r="O417" s="1491"/>
      <c r="P417" s="1491"/>
      <c r="Q417" s="1491"/>
      <c r="R417" s="1491"/>
      <c r="S417" s="1491"/>
      <c r="T417" s="1491"/>
      <c r="U417" s="1491"/>
      <c r="V417" s="1491"/>
      <c r="W417" s="1491"/>
    </row>
    <row r="418" spans="1:23" ht="15.75" customHeight="1">
      <c r="A418" s="1491"/>
      <c r="B418" s="1491"/>
      <c r="C418" s="1491"/>
      <c r="D418" s="1491"/>
      <c r="E418" s="1491"/>
      <c r="F418" s="1491"/>
      <c r="G418" s="1491"/>
      <c r="H418" s="1491"/>
      <c r="I418" s="1491"/>
      <c r="J418" s="1491"/>
      <c r="K418" s="1491"/>
      <c r="L418" s="1491"/>
      <c r="M418" s="1491"/>
      <c r="N418" s="1491"/>
      <c r="O418" s="1491"/>
      <c r="P418" s="1491"/>
      <c r="Q418" s="1491"/>
      <c r="R418" s="1491"/>
      <c r="S418" s="1491"/>
      <c r="T418" s="1491"/>
      <c r="U418" s="1491"/>
      <c r="V418" s="1491"/>
      <c r="W418" s="1491"/>
    </row>
    <row r="419" spans="1:23" ht="15.75" customHeight="1">
      <c r="A419" s="1491"/>
      <c r="B419" s="1491"/>
      <c r="C419" s="1491"/>
      <c r="D419" s="1491"/>
      <c r="E419" s="1491"/>
      <c r="F419" s="1491"/>
      <c r="G419" s="1491"/>
      <c r="H419" s="1491"/>
      <c r="I419" s="1491"/>
      <c r="J419" s="1491"/>
      <c r="K419" s="1491"/>
      <c r="L419" s="1491"/>
      <c r="M419" s="1491"/>
      <c r="N419" s="1491"/>
      <c r="O419" s="1491"/>
      <c r="P419" s="1491"/>
      <c r="Q419" s="1491"/>
      <c r="R419" s="1491"/>
      <c r="S419" s="1491"/>
      <c r="T419" s="1491"/>
      <c r="U419" s="1491"/>
      <c r="V419" s="1491"/>
      <c r="W419" s="1491"/>
    </row>
    <row r="420" spans="1:23" ht="15.75" customHeight="1">
      <c r="A420" s="1491"/>
      <c r="B420" s="1491"/>
      <c r="C420" s="1491"/>
      <c r="D420" s="1491"/>
      <c r="E420" s="1491"/>
      <c r="F420" s="1491"/>
      <c r="G420" s="1491"/>
      <c r="H420" s="1491"/>
      <c r="I420" s="1491"/>
      <c r="J420" s="1491"/>
      <c r="K420" s="1491"/>
      <c r="L420" s="1491"/>
      <c r="M420" s="1491"/>
      <c r="N420" s="1491"/>
      <c r="O420" s="1491"/>
      <c r="P420" s="1491"/>
      <c r="Q420" s="1491"/>
      <c r="R420" s="1491"/>
      <c r="S420" s="1491"/>
      <c r="T420" s="1491"/>
      <c r="U420" s="1491"/>
      <c r="V420" s="1491"/>
      <c r="W420" s="1491"/>
    </row>
    <row r="421" spans="1:23" ht="15.75" customHeight="1">
      <c r="A421" s="1491"/>
      <c r="B421" s="1491"/>
      <c r="C421" s="1491"/>
      <c r="D421" s="1491"/>
      <c r="E421" s="1491"/>
      <c r="F421" s="1491"/>
      <c r="G421" s="1491"/>
      <c r="H421" s="1491"/>
      <c r="I421" s="1491"/>
      <c r="J421" s="1491"/>
      <c r="K421" s="1491"/>
      <c r="L421" s="1491"/>
      <c r="M421" s="1491"/>
      <c r="N421" s="1491"/>
      <c r="O421" s="1491"/>
      <c r="P421" s="1491"/>
      <c r="Q421" s="1491"/>
      <c r="R421" s="1491"/>
      <c r="S421" s="1491"/>
      <c r="T421" s="1491"/>
      <c r="U421" s="1491"/>
      <c r="V421" s="1491"/>
      <c r="W421" s="1491"/>
    </row>
    <row r="422" spans="1:23" ht="15.75" customHeight="1">
      <c r="A422" s="1491"/>
      <c r="B422" s="1491"/>
      <c r="C422" s="1491"/>
      <c r="D422" s="1491"/>
      <c r="E422" s="1491"/>
      <c r="F422" s="1491"/>
      <c r="G422" s="1491"/>
      <c r="H422" s="1491"/>
      <c r="I422" s="1491"/>
      <c r="J422" s="1491"/>
      <c r="K422" s="1491"/>
      <c r="L422" s="1491"/>
      <c r="M422" s="1491"/>
      <c r="N422" s="1491"/>
      <c r="O422" s="1491"/>
      <c r="P422" s="1491"/>
      <c r="Q422" s="1491"/>
      <c r="R422" s="1491"/>
      <c r="S422" s="1491"/>
      <c r="T422" s="1491"/>
      <c r="U422" s="1491"/>
      <c r="V422" s="1491"/>
      <c r="W422" s="1491"/>
    </row>
    <row r="423" spans="1:23" ht="15.75" customHeight="1">
      <c r="A423" s="1491"/>
      <c r="B423" s="1491"/>
      <c r="C423" s="1491"/>
      <c r="D423" s="1491"/>
      <c r="E423" s="1491"/>
      <c r="F423" s="1491"/>
      <c r="G423" s="1491"/>
      <c r="H423" s="1491"/>
      <c r="I423" s="1491"/>
      <c r="J423" s="1491"/>
      <c r="K423" s="1491"/>
      <c r="L423" s="1491"/>
      <c r="M423" s="1491"/>
      <c r="N423" s="1491"/>
      <c r="O423" s="1491"/>
      <c r="P423" s="1491"/>
      <c r="Q423" s="1491"/>
      <c r="R423" s="1491"/>
      <c r="S423" s="1491"/>
      <c r="T423" s="1491"/>
      <c r="U423" s="1491"/>
      <c r="V423" s="1491"/>
      <c r="W423" s="1491"/>
    </row>
    <row r="424" spans="1:23" ht="15.75" customHeight="1">
      <c r="A424" s="1491"/>
      <c r="B424" s="1491"/>
      <c r="C424" s="1491"/>
      <c r="D424" s="1491"/>
      <c r="E424" s="1491"/>
      <c r="F424" s="1491"/>
      <c r="G424" s="1491"/>
      <c r="H424" s="1491"/>
      <c r="I424" s="1491"/>
      <c r="J424" s="1491"/>
      <c r="K424" s="1491"/>
      <c r="L424" s="1491"/>
      <c r="M424" s="1491"/>
      <c r="N424" s="1491"/>
      <c r="O424" s="1491"/>
      <c r="P424" s="1491"/>
      <c r="Q424" s="1491"/>
      <c r="R424" s="1491"/>
      <c r="S424" s="1491"/>
      <c r="T424" s="1491"/>
      <c r="U424" s="1491"/>
      <c r="V424" s="1491"/>
      <c r="W424" s="1491"/>
    </row>
    <row r="425" spans="1:23" ht="15.75" customHeight="1">
      <c r="A425" s="1491"/>
      <c r="B425" s="1491"/>
      <c r="C425" s="1491"/>
      <c r="D425" s="1491"/>
      <c r="E425" s="1491"/>
      <c r="F425" s="1491"/>
      <c r="G425" s="1491"/>
      <c r="H425" s="1491"/>
      <c r="I425" s="1491"/>
      <c r="J425" s="1491"/>
      <c r="K425" s="1491"/>
      <c r="L425" s="1491"/>
      <c r="M425" s="1491"/>
      <c r="N425" s="1491"/>
      <c r="O425" s="1491"/>
      <c r="P425" s="1491"/>
      <c r="Q425" s="1491"/>
      <c r="R425" s="1491"/>
      <c r="S425" s="1491"/>
      <c r="T425" s="1491"/>
      <c r="U425" s="1491"/>
      <c r="V425" s="1491"/>
      <c r="W425" s="1491"/>
    </row>
    <row r="426" spans="1:23" ht="15.75" customHeight="1">
      <c r="A426" s="1491"/>
      <c r="B426" s="1491"/>
      <c r="C426" s="1491"/>
      <c r="D426" s="1491"/>
      <c r="E426" s="1491"/>
      <c r="F426" s="1491"/>
      <c r="G426" s="1491"/>
      <c r="H426" s="1491"/>
      <c r="I426" s="1491"/>
      <c r="J426" s="1491"/>
      <c r="K426" s="1491"/>
      <c r="L426" s="1491"/>
      <c r="M426" s="1491"/>
      <c r="N426" s="1491"/>
      <c r="O426" s="1491"/>
      <c r="P426" s="1491"/>
      <c r="Q426" s="1491"/>
      <c r="R426" s="1491"/>
      <c r="S426" s="1491"/>
      <c r="T426" s="1491"/>
      <c r="U426" s="1491"/>
      <c r="V426" s="1491"/>
      <c r="W426" s="1491"/>
    </row>
    <row r="427" spans="1:23" ht="15.75" customHeight="1">
      <c r="A427" s="1491"/>
      <c r="B427" s="1491"/>
      <c r="C427" s="1491"/>
      <c r="D427" s="1491"/>
      <c r="E427" s="1491"/>
      <c r="F427" s="1491"/>
      <c r="G427" s="1491"/>
      <c r="H427" s="1491"/>
      <c r="I427" s="1491"/>
      <c r="J427" s="1491"/>
      <c r="K427" s="1491"/>
      <c r="L427" s="1491"/>
      <c r="M427" s="1491"/>
      <c r="N427" s="1491"/>
      <c r="O427" s="1491"/>
      <c r="P427" s="1491"/>
      <c r="Q427" s="1491"/>
      <c r="R427" s="1491"/>
      <c r="S427" s="1491"/>
      <c r="T427" s="1491"/>
      <c r="U427" s="1491"/>
      <c r="V427" s="1491"/>
      <c r="W427" s="1491"/>
    </row>
    <row r="428" spans="1:23" ht="15.75" customHeight="1">
      <c r="A428" s="1491"/>
      <c r="B428" s="1491"/>
      <c r="C428" s="1491"/>
      <c r="D428" s="1491"/>
      <c r="E428" s="1491"/>
      <c r="F428" s="1491"/>
      <c r="G428" s="1491"/>
      <c r="H428" s="1491"/>
      <c r="I428" s="1491"/>
      <c r="J428" s="1491"/>
      <c r="K428" s="1491"/>
      <c r="L428" s="1491"/>
      <c r="M428" s="1491"/>
      <c r="N428" s="1491"/>
      <c r="O428" s="1491"/>
      <c r="P428" s="1491"/>
      <c r="Q428" s="1491"/>
      <c r="R428" s="1491"/>
      <c r="S428" s="1491"/>
      <c r="T428" s="1491"/>
      <c r="U428" s="1491"/>
      <c r="V428" s="1491"/>
      <c r="W428" s="1491"/>
    </row>
    <row r="429" spans="1:23" ht="15.75" customHeight="1">
      <c r="A429" s="1491"/>
      <c r="B429" s="1491"/>
      <c r="C429" s="1491"/>
      <c r="D429" s="1491"/>
      <c r="E429" s="1491"/>
      <c r="F429" s="1491"/>
      <c r="G429" s="1491"/>
      <c r="H429" s="1491"/>
      <c r="I429" s="1491"/>
      <c r="J429" s="1491"/>
      <c r="K429" s="1491"/>
      <c r="L429" s="1491"/>
      <c r="M429" s="1491"/>
      <c r="N429" s="1491"/>
      <c r="O429" s="1491"/>
      <c r="P429" s="1491"/>
      <c r="Q429" s="1491"/>
      <c r="R429" s="1491"/>
      <c r="S429" s="1491"/>
      <c r="T429" s="1491"/>
      <c r="U429" s="1491"/>
      <c r="V429" s="1491"/>
      <c r="W429" s="1491"/>
    </row>
    <row r="430" spans="1:23" ht="15.75" customHeight="1">
      <c r="A430" s="1491"/>
      <c r="B430" s="1491"/>
      <c r="C430" s="1491"/>
      <c r="D430" s="1491"/>
      <c r="E430" s="1491"/>
      <c r="F430" s="1491"/>
      <c r="G430" s="1491"/>
      <c r="H430" s="1491"/>
      <c r="I430" s="1491"/>
      <c r="J430" s="1491"/>
      <c r="K430" s="1491"/>
      <c r="L430" s="1491"/>
      <c r="M430" s="1491"/>
      <c r="N430" s="1491"/>
      <c r="O430" s="1491"/>
      <c r="P430" s="1491"/>
      <c r="Q430" s="1491"/>
      <c r="R430" s="1491"/>
      <c r="S430" s="1491"/>
      <c r="T430" s="1491"/>
      <c r="U430" s="1491"/>
      <c r="V430" s="1491"/>
      <c r="W430" s="1491"/>
    </row>
    <row r="431" spans="1:23" ht="15.75" customHeight="1">
      <c r="A431" s="1491"/>
      <c r="B431" s="1491"/>
      <c r="C431" s="1491"/>
      <c r="D431" s="1491"/>
      <c r="E431" s="1491"/>
      <c r="F431" s="1491"/>
      <c r="G431" s="1491"/>
      <c r="H431" s="1491"/>
      <c r="I431" s="1491"/>
      <c r="J431" s="1491"/>
      <c r="K431" s="1491"/>
      <c r="L431" s="1491"/>
      <c r="M431" s="1491"/>
      <c r="N431" s="1491"/>
      <c r="O431" s="1491"/>
      <c r="P431" s="1491"/>
      <c r="Q431" s="1491"/>
      <c r="R431" s="1491"/>
      <c r="S431" s="1491"/>
      <c r="T431" s="1491"/>
      <c r="U431" s="1491"/>
      <c r="V431" s="1491"/>
      <c r="W431" s="1491"/>
    </row>
    <row r="432" spans="1:23" ht="15.75" customHeight="1">
      <c r="A432" s="1491"/>
      <c r="B432" s="1491"/>
      <c r="C432" s="1491"/>
      <c r="D432" s="1491"/>
      <c r="E432" s="1491"/>
      <c r="F432" s="1491"/>
      <c r="G432" s="1491"/>
      <c r="H432" s="1491"/>
      <c r="I432" s="1491"/>
      <c r="J432" s="1491"/>
      <c r="K432" s="1491"/>
      <c r="L432" s="1491"/>
      <c r="M432" s="1491"/>
      <c r="N432" s="1491"/>
      <c r="O432" s="1491"/>
      <c r="P432" s="1491"/>
      <c r="Q432" s="1491"/>
      <c r="R432" s="1491"/>
      <c r="S432" s="1491"/>
      <c r="T432" s="1491"/>
      <c r="U432" s="1491"/>
      <c r="V432" s="1491"/>
      <c r="W432" s="1491"/>
    </row>
    <row r="433" spans="1:23" ht="15.75" customHeight="1">
      <c r="A433" s="1491"/>
      <c r="B433" s="1491"/>
      <c r="C433" s="1491"/>
      <c r="D433" s="1491"/>
      <c r="E433" s="1491"/>
      <c r="F433" s="1491"/>
      <c r="G433" s="1491"/>
      <c r="H433" s="1491"/>
      <c r="I433" s="1491"/>
      <c r="J433" s="1491"/>
      <c r="K433" s="1491"/>
      <c r="L433" s="1491"/>
      <c r="M433" s="1491"/>
      <c r="N433" s="1491"/>
      <c r="O433" s="1491"/>
      <c r="P433" s="1491"/>
      <c r="Q433" s="1491"/>
      <c r="R433" s="1491"/>
      <c r="S433" s="1491"/>
      <c r="T433" s="1491"/>
      <c r="U433" s="1491"/>
      <c r="V433" s="1491"/>
      <c r="W433" s="1491"/>
    </row>
    <row r="434" spans="1:23" ht="15.75" customHeight="1">
      <c r="A434" s="1491"/>
      <c r="B434" s="1491"/>
      <c r="C434" s="1491"/>
      <c r="D434" s="1491"/>
      <c r="E434" s="1491"/>
      <c r="F434" s="1491"/>
      <c r="G434" s="1491"/>
      <c r="H434" s="1491"/>
      <c r="I434" s="1491"/>
      <c r="J434" s="1491"/>
      <c r="K434" s="1491"/>
      <c r="L434" s="1491"/>
      <c r="M434" s="1491"/>
      <c r="N434" s="1491"/>
      <c r="O434" s="1491"/>
      <c r="P434" s="1491"/>
      <c r="Q434" s="1491"/>
      <c r="R434" s="1491"/>
      <c r="S434" s="1491"/>
      <c r="T434" s="1491"/>
      <c r="U434" s="1491"/>
      <c r="V434" s="1491"/>
      <c r="W434" s="1491"/>
    </row>
    <row r="435" spans="1:23" ht="15.75" customHeight="1">
      <c r="A435" s="1491"/>
      <c r="B435" s="1491"/>
      <c r="C435" s="1491"/>
      <c r="D435" s="1491"/>
      <c r="E435" s="1491"/>
      <c r="F435" s="1491"/>
      <c r="G435" s="1491"/>
      <c r="H435" s="1491"/>
      <c r="I435" s="1491"/>
      <c r="J435" s="1491"/>
      <c r="K435" s="1491"/>
      <c r="L435" s="1491"/>
      <c r="M435" s="1491"/>
      <c r="N435" s="1491"/>
      <c r="O435" s="1491"/>
      <c r="P435" s="1491"/>
      <c r="Q435" s="1491"/>
      <c r="R435" s="1491"/>
      <c r="S435" s="1491"/>
      <c r="T435" s="1491"/>
      <c r="U435" s="1491"/>
      <c r="V435" s="1491"/>
      <c r="W435" s="1491"/>
    </row>
    <row r="436" spans="1:23" ht="15.75" customHeight="1">
      <c r="A436" s="1491"/>
      <c r="B436" s="1491"/>
      <c r="C436" s="1491"/>
      <c r="D436" s="1491"/>
      <c r="E436" s="1491"/>
      <c r="F436" s="1491"/>
      <c r="G436" s="1491"/>
      <c r="H436" s="1491"/>
      <c r="I436" s="1491"/>
      <c r="J436" s="1491"/>
      <c r="K436" s="1491"/>
      <c r="L436" s="1491"/>
      <c r="M436" s="1491"/>
      <c r="N436" s="1491"/>
      <c r="O436" s="1491"/>
      <c r="P436" s="1491"/>
      <c r="Q436" s="1491"/>
      <c r="R436" s="1491"/>
      <c r="S436" s="1491"/>
      <c r="T436" s="1491"/>
      <c r="U436" s="1491"/>
      <c r="V436" s="1491"/>
      <c r="W436" s="1491"/>
    </row>
    <row r="437" spans="1:23" ht="15.75" customHeight="1">
      <c r="A437" s="1491"/>
      <c r="B437" s="1491"/>
      <c r="C437" s="1491"/>
      <c r="D437" s="1491"/>
      <c r="E437" s="1491"/>
      <c r="F437" s="1491"/>
      <c r="G437" s="1491"/>
      <c r="H437" s="1491"/>
      <c r="I437" s="1491"/>
      <c r="J437" s="1491"/>
      <c r="K437" s="1491"/>
      <c r="L437" s="1491"/>
      <c r="M437" s="1491"/>
      <c r="N437" s="1491"/>
      <c r="O437" s="1491"/>
      <c r="P437" s="1491"/>
      <c r="Q437" s="1491"/>
      <c r="R437" s="1491"/>
      <c r="S437" s="1491"/>
      <c r="T437" s="1491"/>
      <c r="U437" s="1491"/>
      <c r="V437" s="1491"/>
      <c r="W437" s="1491"/>
    </row>
    <row r="438" spans="1:23" ht="15.75" customHeight="1">
      <c r="A438" s="1491"/>
      <c r="B438" s="1491"/>
      <c r="C438" s="1491"/>
      <c r="D438" s="1491"/>
      <c r="E438" s="1491"/>
      <c r="F438" s="1491"/>
      <c r="G438" s="1491"/>
      <c r="H438" s="1491"/>
      <c r="I438" s="1491"/>
      <c r="J438" s="1491"/>
      <c r="K438" s="1491"/>
      <c r="L438" s="1491"/>
      <c r="M438" s="1491"/>
      <c r="N438" s="1491"/>
      <c r="O438" s="1491"/>
      <c r="P438" s="1491"/>
      <c r="Q438" s="1491"/>
      <c r="R438" s="1491"/>
      <c r="S438" s="1491"/>
      <c r="T438" s="1491"/>
      <c r="U438" s="1491"/>
      <c r="V438" s="1491"/>
      <c r="W438" s="1491"/>
    </row>
    <row r="439" spans="1:23" ht="15.75" customHeight="1">
      <c r="A439" s="1491"/>
      <c r="B439" s="1491"/>
      <c r="C439" s="1491"/>
      <c r="D439" s="1491"/>
      <c r="E439" s="1491"/>
      <c r="F439" s="1491"/>
      <c r="G439" s="1491"/>
      <c r="H439" s="1491"/>
      <c r="I439" s="1491"/>
      <c r="J439" s="1491"/>
      <c r="K439" s="1491"/>
      <c r="L439" s="1491"/>
      <c r="M439" s="1491"/>
      <c r="N439" s="1491"/>
      <c r="O439" s="1491"/>
      <c r="P439" s="1491"/>
      <c r="Q439" s="1491"/>
      <c r="R439" s="1491"/>
      <c r="S439" s="1491"/>
      <c r="T439" s="1491"/>
      <c r="U439" s="1491"/>
      <c r="V439" s="1491"/>
      <c r="W439" s="1491"/>
    </row>
    <row r="440" spans="1:23" ht="15.75" customHeight="1">
      <c r="A440" s="1491"/>
      <c r="B440" s="1491"/>
      <c r="C440" s="1491"/>
      <c r="D440" s="1491"/>
      <c r="E440" s="1491"/>
      <c r="F440" s="1491"/>
      <c r="G440" s="1491"/>
      <c r="H440" s="1491"/>
      <c r="I440" s="1491"/>
      <c r="J440" s="1491"/>
      <c r="K440" s="1491"/>
      <c r="L440" s="1491"/>
      <c r="M440" s="1491"/>
      <c r="N440" s="1491"/>
      <c r="O440" s="1491"/>
      <c r="P440" s="1491"/>
      <c r="Q440" s="1491"/>
      <c r="R440" s="1491"/>
      <c r="S440" s="1491"/>
      <c r="T440" s="1491"/>
      <c r="U440" s="1491"/>
      <c r="V440" s="1491"/>
      <c r="W440" s="1491"/>
    </row>
    <row r="441" spans="1:23" ht="15.75" customHeight="1">
      <c r="A441" s="1491"/>
      <c r="B441" s="1491"/>
      <c r="C441" s="1491"/>
      <c r="D441" s="1491"/>
      <c r="E441" s="1491"/>
      <c r="F441" s="1491"/>
      <c r="G441" s="1491"/>
      <c r="H441" s="1491"/>
      <c r="I441" s="1491"/>
      <c r="J441" s="1491"/>
      <c r="K441" s="1491"/>
      <c r="L441" s="1491"/>
      <c r="M441" s="1491"/>
      <c r="N441" s="1491"/>
      <c r="O441" s="1491"/>
      <c r="P441" s="1491"/>
      <c r="Q441" s="1491"/>
      <c r="R441" s="1491"/>
      <c r="S441" s="1491"/>
      <c r="T441" s="1491"/>
      <c r="U441" s="1491"/>
      <c r="V441" s="1491"/>
      <c r="W441" s="1491"/>
    </row>
    <row r="442" spans="1:23" ht="15.75" customHeight="1">
      <c r="A442" s="1491"/>
      <c r="B442" s="1491"/>
      <c r="C442" s="1491"/>
      <c r="D442" s="1491"/>
      <c r="E442" s="1491"/>
      <c r="F442" s="1491"/>
      <c r="G442" s="1491"/>
      <c r="H442" s="1491"/>
      <c r="I442" s="1491"/>
      <c r="J442" s="1491"/>
      <c r="K442" s="1491"/>
      <c r="L442" s="1491"/>
      <c r="M442" s="1491"/>
      <c r="N442" s="1491"/>
      <c r="O442" s="1491"/>
      <c r="P442" s="1491"/>
      <c r="Q442" s="1491"/>
      <c r="R442" s="1491"/>
      <c r="S442" s="1491"/>
      <c r="T442" s="1491"/>
      <c r="U442" s="1491"/>
      <c r="V442" s="1491"/>
      <c r="W442" s="1491"/>
    </row>
    <row r="443" spans="1:23" ht="15.75" customHeight="1">
      <c r="A443" s="1491"/>
      <c r="B443" s="1491"/>
      <c r="C443" s="1491"/>
      <c r="D443" s="1491"/>
      <c r="E443" s="1491"/>
      <c r="F443" s="1491"/>
      <c r="G443" s="1491"/>
      <c r="H443" s="1491"/>
      <c r="I443" s="1491"/>
      <c r="J443" s="1491"/>
      <c r="K443" s="1491"/>
      <c r="L443" s="1491"/>
      <c r="M443" s="1491"/>
      <c r="N443" s="1491"/>
      <c r="O443" s="1491"/>
      <c r="P443" s="1491"/>
      <c r="Q443" s="1491"/>
      <c r="R443" s="1491"/>
      <c r="S443" s="1491"/>
      <c r="T443" s="1491"/>
      <c r="U443" s="1491"/>
      <c r="V443" s="1491"/>
      <c r="W443" s="1491"/>
    </row>
    <row r="444" spans="1:23" ht="15.75" customHeight="1">
      <c r="A444" s="1491"/>
      <c r="B444" s="1491"/>
      <c r="C444" s="1491"/>
      <c r="D444" s="1491"/>
      <c r="E444" s="1491"/>
      <c r="F444" s="1491"/>
      <c r="G444" s="1491"/>
      <c r="H444" s="1491"/>
      <c r="I444" s="1491"/>
      <c r="J444" s="1491"/>
      <c r="K444" s="1491"/>
      <c r="L444" s="1491"/>
      <c r="M444" s="1491"/>
      <c r="N444" s="1491"/>
      <c r="O444" s="1491"/>
      <c r="P444" s="1491"/>
      <c r="Q444" s="1491"/>
      <c r="R444" s="1491"/>
      <c r="S444" s="1491"/>
      <c r="T444" s="1491"/>
      <c r="U444" s="1491"/>
      <c r="V444" s="1491"/>
      <c r="W444" s="1491"/>
    </row>
    <row r="445" spans="1:23" ht="15.75" customHeight="1">
      <c r="A445" s="1491"/>
      <c r="B445" s="1491"/>
      <c r="C445" s="1491"/>
      <c r="D445" s="1491"/>
      <c r="E445" s="1491"/>
      <c r="F445" s="1491"/>
      <c r="G445" s="1491"/>
      <c r="H445" s="1491"/>
      <c r="I445" s="1491"/>
      <c r="J445" s="1491"/>
      <c r="K445" s="1491"/>
      <c r="L445" s="1491"/>
      <c r="M445" s="1491"/>
      <c r="N445" s="1491"/>
      <c r="O445" s="1491"/>
      <c r="P445" s="1491"/>
      <c r="Q445" s="1491"/>
      <c r="R445" s="1491"/>
      <c r="S445" s="1491"/>
      <c r="T445" s="1491"/>
      <c r="U445" s="1491"/>
      <c r="V445" s="1491"/>
      <c r="W445" s="1491"/>
    </row>
    <row r="446" spans="1:23" ht="15.75" customHeight="1">
      <c r="A446" s="1491"/>
      <c r="B446" s="1491"/>
      <c r="C446" s="1491"/>
      <c r="D446" s="1491"/>
      <c r="E446" s="1491"/>
      <c r="F446" s="1491"/>
      <c r="G446" s="1491"/>
      <c r="H446" s="1491"/>
      <c r="I446" s="1491"/>
      <c r="J446" s="1491"/>
      <c r="K446" s="1491"/>
      <c r="L446" s="1491"/>
      <c r="M446" s="1491"/>
      <c r="N446" s="1491"/>
      <c r="O446" s="1491"/>
      <c r="P446" s="1491"/>
      <c r="Q446" s="1491"/>
      <c r="R446" s="1491"/>
      <c r="S446" s="1491"/>
      <c r="T446" s="1491"/>
      <c r="U446" s="1491"/>
      <c r="V446" s="1491"/>
      <c r="W446" s="1491"/>
    </row>
    <row r="447" spans="1:23" ht="15.75" customHeight="1">
      <c r="A447" s="1491"/>
      <c r="B447" s="1491"/>
      <c r="C447" s="1491"/>
      <c r="D447" s="1491"/>
      <c r="E447" s="1491"/>
      <c r="F447" s="1491"/>
      <c r="G447" s="1491"/>
      <c r="H447" s="1491"/>
      <c r="I447" s="1491"/>
      <c r="J447" s="1491"/>
      <c r="K447" s="1491"/>
      <c r="L447" s="1491"/>
      <c r="M447" s="1491"/>
      <c r="N447" s="1491"/>
      <c r="O447" s="1491"/>
      <c r="P447" s="1491"/>
      <c r="Q447" s="1491"/>
      <c r="R447" s="1491"/>
      <c r="S447" s="1491"/>
      <c r="T447" s="1491"/>
      <c r="U447" s="1491"/>
      <c r="V447" s="1491"/>
      <c r="W447" s="1491"/>
    </row>
    <row r="448" spans="1:23" ht="15.75" customHeight="1">
      <c r="A448" s="1491"/>
      <c r="B448" s="1491"/>
      <c r="C448" s="1491"/>
      <c r="D448" s="1491"/>
      <c r="E448" s="1491"/>
      <c r="F448" s="1491"/>
      <c r="G448" s="1491"/>
      <c r="H448" s="1491"/>
      <c r="I448" s="1491"/>
      <c r="J448" s="1491"/>
      <c r="K448" s="1491"/>
      <c r="L448" s="1491"/>
      <c r="M448" s="1491"/>
      <c r="N448" s="1491"/>
      <c r="O448" s="1491"/>
      <c r="P448" s="1491"/>
      <c r="Q448" s="1491"/>
      <c r="R448" s="1491"/>
      <c r="S448" s="1491"/>
      <c r="T448" s="1491"/>
      <c r="U448" s="1491"/>
      <c r="V448" s="1491"/>
      <c r="W448" s="1491"/>
    </row>
    <row r="449" spans="1:23" ht="15.75" customHeight="1">
      <c r="A449" s="1491"/>
      <c r="B449" s="1491"/>
      <c r="C449" s="1491"/>
      <c r="D449" s="1491"/>
      <c r="E449" s="1491"/>
      <c r="F449" s="1491"/>
      <c r="G449" s="1491"/>
      <c r="H449" s="1491"/>
      <c r="I449" s="1491"/>
      <c r="J449" s="1491"/>
      <c r="K449" s="1491"/>
      <c r="L449" s="1491"/>
      <c r="M449" s="1491"/>
      <c r="N449" s="1491"/>
      <c r="O449" s="1491"/>
      <c r="P449" s="1491"/>
      <c r="Q449" s="1491"/>
      <c r="R449" s="1491"/>
      <c r="S449" s="1491"/>
      <c r="T449" s="1491"/>
      <c r="U449" s="1491"/>
      <c r="V449" s="1491"/>
      <c r="W449" s="1491"/>
    </row>
    <row r="450" spans="1:23" ht="15.75" customHeight="1">
      <c r="A450" s="1491"/>
      <c r="B450" s="1491"/>
      <c r="C450" s="1491"/>
      <c r="D450" s="1491"/>
      <c r="E450" s="1491"/>
      <c r="F450" s="1491"/>
      <c r="G450" s="1491"/>
      <c r="H450" s="1491"/>
      <c r="I450" s="1491"/>
      <c r="J450" s="1491"/>
      <c r="K450" s="1491"/>
      <c r="L450" s="1491"/>
      <c r="M450" s="1491"/>
      <c r="N450" s="1491"/>
      <c r="O450" s="1491"/>
      <c r="P450" s="1491"/>
      <c r="Q450" s="1491"/>
      <c r="R450" s="1491"/>
      <c r="S450" s="1491"/>
      <c r="T450" s="1491"/>
      <c r="U450" s="1491"/>
      <c r="V450" s="1491"/>
      <c r="W450" s="1491"/>
    </row>
    <row r="451" spans="1:23" ht="15.75" customHeight="1">
      <c r="A451" s="1491"/>
      <c r="B451" s="1491"/>
      <c r="C451" s="1491"/>
      <c r="D451" s="1491"/>
      <c r="E451" s="1491"/>
      <c r="F451" s="1491"/>
      <c r="G451" s="1491"/>
      <c r="H451" s="1491"/>
      <c r="I451" s="1491"/>
      <c r="J451" s="1491"/>
      <c r="K451" s="1491"/>
      <c r="L451" s="1491"/>
      <c r="M451" s="1491"/>
      <c r="N451" s="1491"/>
      <c r="O451" s="1491"/>
      <c r="P451" s="1491"/>
      <c r="Q451" s="1491"/>
      <c r="R451" s="1491"/>
      <c r="S451" s="1491"/>
      <c r="T451" s="1491"/>
      <c r="U451" s="1491"/>
      <c r="V451" s="1491"/>
      <c r="W451" s="1491"/>
    </row>
    <row r="452" spans="1:23" ht="15.75" customHeight="1">
      <c r="A452" s="1491"/>
      <c r="B452" s="1491"/>
      <c r="C452" s="1491"/>
      <c r="D452" s="1491"/>
      <c r="E452" s="1491"/>
      <c r="F452" s="1491"/>
      <c r="G452" s="1491"/>
      <c r="H452" s="1491"/>
      <c r="I452" s="1491"/>
      <c r="J452" s="1491"/>
      <c r="K452" s="1491"/>
      <c r="L452" s="1491"/>
      <c r="M452" s="1491"/>
      <c r="N452" s="1491"/>
      <c r="O452" s="1491"/>
      <c r="P452" s="1491"/>
      <c r="Q452" s="1491"/>
      <c r="R452" s="1491"/>
      <c r="S452" s="1491"/>
      <c r="T452" s="1491"/>
      <c r="U452" s="1491"/>
      <c r="V452" s="1491"/>
      <c r="W452" s="1491"/>
    </row>
    <row r="453" spans="1:23" ht="15.75" customHeight="1">
      <c r="A453" s="1491"/>
      <c r="B453" s="1491"/>
      <c r="C453" s="1491"/>
      <c r="D453" s="1491"/>
      <c r="E453" s="1491"/>
      <c r="F453" s="1491"/>
      <c r="G453" s="1491"/>
      <c r="H453" s="1491"/>
      <c r="I453" s="1491"/>
      <c r="J453" s="1491"/>
      <c r="K453" s="1491"/>
      <c r="L453" s="1491"/>
      <c r="M453" s="1491"/>
      <c r="N453" s="1491"/>
      <c r="O453" s="1491"/>
      <c r="P453" s="1491"/>
      <c r="Q453" s="1491"/>
      <c r="R453" s="1491"/>
      <c r="S453" s="1491"/>
      <c r="T453" s="1491"/>
      <c r="U453" s="1491"/>
      <c r="V453" s="1491"/>
      <c r="W453" s="1491"/>
    </row>
    <row r="454" spans="1:23" ht="15.75" customHeight="1">
      <c r="A454" s="1491"/>
      <c r="B454" s="1491"/>
      <c r="C454" s="1491"/>
      <c r="D454" s="1491"/>
      <c r="E454" s="1491"/>
      <c r="F454" s="1491"/>
      <c r="G454" s="1491"/>
      <c r="H454" s="1491"/>
      <c r="I454" s="1491"/>
      <c r="J454" s="1491"/>
      <c r="K454" s="1491"/>
      <c r="L454" s="1491"/>
      <c r="M454" s="1491"/>
      <c r="N454" s="1491"/>
      <c r="O454" s="1491"/>
      <c r="P454" s="1491"/>
      <c r="Q454" s="1491"/>
      <c r="R454" s="1491"/>
      <c r="S454" s="1491"/>
      <c r="T454" s="1491"/>
      <c r="U454" s="1491"/>
      <c r="V454" s="1491"/>
      <c r="W454" s="1491"/>
    </row>
    <row r="455" spans="1:23" ht="15.75" customHeight="1">
      <c r="A455" s="1491"/>
      <c r="B455" s="1491"/>
      <c r="C455" s="1491"/>
      <c r="D455" s="1491"/>
      <c r="E455" s="1491"/>
      <c r="F455" s="1491"/>
      <c r="G455" s="1491"/>
      <c r="H455" s="1491"/>
      <c r="I455" s="1491"/>
      <c r="J455" s="1491"/>
      <c r="K455" s="1491"/>
      <c r="L455" s="1491"/>
      <c r="M455" s="1491"/>
      <c r="N455" s="1491"/>
      <c r="O455" s="1491"/>
      <c r="P455" s="1491"/>
      <c r="Q455" s="1491"/>
      <c r="R455" s="1491"/>
      <c r="S455" s="1491"/>
      <c r="T455" s="1491"/>
      <c r="U455" s="1491"/>
      <c r="V455" s="1491"/>
      <c r="W455" s="1491"/>
    </row>
    <row r="456" spans="1:23" ht="15.75" customHeight="1">
      <c r="A456" s="1491"/>
      <c r="B456" s="1491"/>
      <c r="C456" s="1491"/>
      <c r="D456" s="1491"/>
      <c r="E456" s="1491"/>
      <c r="F456" s="1491"/>
      <c r="G456" s="1491"/>
      <c r="H456" s="1491"/>
      <c r="I456" s="1491"/>
      <c r="J456" s="1491"/>
      <c r="K456" s="1491"/>
      <c r="L456" s="1491"/>
      <c r="M456" s="1491"/>
      <c r="N456" s="1491"/>
      <c r="O456" s="1491"/>
      <c r="P456" s="1491"/>
      <c r="Q456" s="1491"/>
      <c r="R456" s="1491"/>
      <c r="S456" s="1491"/>
      <c r="T456" s="1491"/>
      <c r="U456" s="1491"/>
      <c r="V456" s="1491"/>
      <c r="W456" s="1491"/>
    </row>
    <row r="457" spans="1:23" ht="15.75" customHeight="1">
      <c r="A457" s="1491"/>
      <c r="B457" s="1491"/>
      <c r="C457" s="1491"/>
      <c r="D457" s="1491"/>
      <c r="E457" s="1491"/>
      <c r="F457" s="1491"/>
      <c r="G457" s="1491"/>
      <c r="H457" s="1491"/>
      <c r="I457" s="1491"/>
      <c r="J457" s="1491"/>
      <c r="K457" s="1491"/>
      <c r="L457" s="1491"/>
      <c r="M457" s="1491"/>
      <c r="N457" s="1491"/>
      <c r="O457" s="1491"/>
      <c r="P457" s="1491"/>
      <c r="Q457" s="1491"/>
      <c r="R457" s="1491"/>
      <c r="S457" s="1491"/>
      <c r="T457" s="1491"/>
      <c r="U457" s="1491"/>
      <c r="V457" s="1491"/>
      <c r="W457" s="1491"/>
    </row>
    <row r="458" spans="1:23" ht="15.75" customHeight="1">
      <c r="A458" s="1491"/>
      <c r="B458" s="1491"/>
      <c r="C458" s="1491"/>
      <c r="D458" s="1491"/>
      <c r="E458" s="1491"/>
      <c r="F458" s="1491"/>
      <c r="G458" s="1491"/>
      <c r="H458" s="1491"/>
      <c r="I458" s="1491"/>
      <c r="J458" s="1491"/>
      <c r="K458" s="1491"/>
      <c r="L458" s="1491"/>
      <c r="M458" s="1491"/>
      <c r="N458" s="1491"/>
      <c r="O458" s="1491"/>
      <c r="P458" s="1491"/>
      <c r="Q458" s="1491"/>
      <c r="R458" s="1491"/>
      <c r="S458" s="1491"/>
      <c r="T458" s="1491"/>
      <c r="U458" s="1491"/>
      <c r="V458" s="1491"/>
      <c r="W458" s="1491"/>
    </row>
    <row r="459" spans="1:23" ht="15.75" customHeight="1">
      <c r="A459" s="1491"/>
      <c r="B459" s="1491"/>
      <c r="C459" s="1491"/>
      <c r="D459" s="1491"/>
      <c r="E459" s="1491"/>
      <c r="F459" s="1491"/>
      <c r="G459" s="1491"/>
      <c r="H459" s="1491"/>
      <c r="I459" s="1491"/>
      <c r="J459" s="1491"/>
      <c r="K459" s="1491"/>
      <c r="L459" s="1491"/>
      <c r="M459" s="1491"/>
      <c r="N459" s="1491"/>
      <c r="O459" s="1491"/>
      <c r="P459" s="1491"/>
      <c r="Q459" s="1491"/>
      <c r="R459" s="1491"/>
      <c r="S459" s="1491"/>
      <c r="T459" s="1491"/>
      <c r="U459" s="1491"/>
      <c r="V459" s="1491"/>
      <c r="W459" s="1491"/>
    </row>
    <row r="460" spans="1:23" ht="15.75" customHeight="1">
      <c r="A460" s="1491"/>
      <c r="B460" s="1491"/>
      <c r="C460" s="1491"/>
      <c r="D460" s="1491"/>
      <c r="E460" s="1491"/>
      <c r="F460" s="1491"/>
      <c r="G460" s="1491"/>
      <c r="H460" s="1491"/>
      <c r="I460" s="1491"/>
      <c r="J460" s="1491"/>
      <c r="K460" s="1491"/>
      <c r="L460" s="1491"/>
      <c r="M460" s="1491"/>
      <c r="N460" s="1491"/>
      <c r="O460" s="1491"/>
      <c r="P460" s="1491"/>
      <c r="Q460" s="1491"/>
      <c r="R460" s="1491"/>
      <c r="S460" s="1491"/>
      <c r="T460" s="1491"/>
      <c r="U460" s="1491"/>
      <c r="V460" s="1491"/>
      <c r="W460" s="1491"/>
    </row>
    <row r="461" spans="1:23" ht="15.75" customHeight="1">
      <c r="A461" s="1491"/>
      <c r="B461" s="1491"/>
      <c r="C461" s="1491"/>
      <c r="D461" s="1491"/>
      <c r="E461" s="1491"/>
      <c r="F461" s="1491"/>
      <c r="G461" s="1491"/>
      <c r="H461" s="1491"/>
      <c r="I461" s="1491"/>
      <c r="J461" s="1491"/>
      <c r="K461" s="1491"/>
      <c r="L461" s="1491"/>
      <c r="M461" s="1491"/>
      <c r="N461" s="1491"/>
      <c r="O461" s="1491"/>
      <c r="P461" s="1491"/>
      <c r="Q461" s="1491"/>
      <c r="R461" s="1491"/>
      <c r="S461" s="1491"/>
      <c r="T461" s="1491"/>
      <c r="U461" s="1491"/>
      <c r="V461" s="1491"/>
      <c r="W461" s="1491"/>
    </row>
    <row r="462" spans="1:23" ht="15.75" customHeight="1">
      <c r="A462" s="1491"/>
      <c r="B462" s="1491"/>
      <c r="C462" s="1491"/>
      <c r="D462" s="1491"/>
      <c r="E462" s="1491"/>
      <c r="F462" s="1491"/>
      <c r="G462" s="1491"/>
      <c r="H462" s="1491"/>
      <c r="I462" s="1491"/>
      <c r="J462" s="1491"/>
      <c r="K462" s="1491"/>
      <c r="L462" s="1491"/>
      <c r="M462" s="1491"/>
      <c r="N462" s="1491"/>
      <c r="O462" s="1491"/>
      <c r="P462" s="1491"/>
      <c r="Q462" s="1491"/>
      <c r="R462" s="1491"/>
      <c r="S462" s="1491"/>
      <c r="T462" s="1491"/>
      <c r="U462" s="1491"/>
      <c r="V462" s="1491"/>
      <c r="W462" s="1491"/>
    </row>
    <row r="463" spans="1:23" ht="15.75" customHeight="1">
      <c r="A463" s="1491"/>
      <c r="B463" s="1491"/>
      <c r="C463" s="1491"/>
      <c r="D463" s="1491"/>
      <c r="E463" s="1491"/>
      <c r="F463" s="1491"/>
      <c r="G463" s="1491"/>
      <c r="H463" s="1491"/>
      <c r="I463" s="1491"/>
      <c r="J463" s="1491"/>
      <c r="K463" s="1491"/>
      <c r="L463" s="1491"/>
      <c r="M463" s="1491"/>
      <c r="N463" s="1491"/>
      <c r="O463" s="1491"/>
      <c r="P463" s="1491"/>
      <c r="Q463" s="1491"/>
      <c r="R463" s="1491"/>
      <c r="S463" s="1491"/>
      <c r="T463" s="1491"/>
      <c r="U463" s="1491"/>
      <c r="V463" s="1491"/>
      <c r="W463" s="1491"/>
    </row>
    <row r="464" spans="1:23" ht="15.75" customHeight="1">
      <c r="A464" s="1491"/>
      <c r="B464" s="1491"/>
      <c r="C464" s="1491"/>
      <c r="D464" s="1491"/>
      <c r="E464" s="1491"/>
      <c r="F464" s="1491"/>
      <c r="G464" s="1491"/>
      <c r="H464" s="1491"/>
      <c r="I464" s="1491"/>
      <c r="J464" s="1491"/>
      <c r="K464" s="1491"/>
      <c r="L464" s="1491"/>
      <c r="M464" s="1491"/>
      <c r="N464" s="1491"/>
      <c r="O464" s="1491"/>
      <c r="P464" s="1491"/>
      <c r="Q464" s="1491"/>
      <c r="R464" s="1491"/>
      <c r="S464" s="1491"/>
      <c r="T464" s="1491"/>
      <c r="U464" s="1491"/>
      <c r="V464" s="1491"/>
      <c r="W464" s="1491"/>
    </row>
    <row r="465" spans="1:23" ht="15.75" customHeight="1">
      <c r="A465" s="1491"/>
      <c r="B465" s="1491"/>
      <c r="C465" s="1491"/>
      <c r="D465" s="1491"/>
      <c r="E465" s="1491"/>
      <c r="F465" s="1491"/>
      <c r="G465" s="1491"/>
      <c r="H465" s="1491"/>
      <c r="I465" s="1491"/>
      <c r="J465" s="1491"/>
      <c r="K465" s="1491"/>
      <c r="L465" s="1491"/>
      <c r="M465" s="1491"/>
      <c r="N465" s="1491"/>
      <c r="O465" s="1491"/>
      <c r="P465" s="1491"/>
      <c r="Q465" s="1491"/>
      <c r="R465" s="1491"/>
      <c r="S465" s="1491"/>
      <c r="T465" s="1491"/>
      <c r="U465" s="1491"/>
      <c r="V465" s="1491"/>
      <c r="W465" s="1491"/>
    </row>
    <row r="466" spans="1:23" ht="15.75" customHeight="1">
      <c r="A466" s="1491"/>
      <c r="B466" s="1491"/>
      <c r="C466" s="1491"/>
      <c r="D466" s="1491"/>
      <c r="E466" s="1491"/>
      <c r="F466" s="1491"/>
      <c r="G466" s="1491"/>
      <c r="H466" s="1491"/>
      <c r="I466" s="1491"/>
      <c r="J466" s="1491"/>
      <c r="K466" s="1491"/>
      <c r="L466" s="1491"/>
      <c r="M466" s="1491"/>
      <c r="N466" s="1491"/>
      <c r="O466" s="1491"/>
      <c r="P466" s="1491"/>
      <c r="Q466" s="1491"/>
      <c r="R466" s="1491"/>
      <c r="S466" s="1491"/>
      <c r="T466" s="1491"/>
      <c r="U466" s="1491"/>
      <c r="V466" s="1491"/>
      <c r="W466" s="1491"/>
    </row>
    <row r="467" spans="1:23" ht="15.75" customHeight="1">
      <c r="A467" s="1491"/>
      <c r="B467" s="1491"/>
      <c r="C467" s="1491"/>
      <c r="D467" s="1491"/>
      <c r="E467" s="1491"/>
      <c r="F467" s="1491"/>
      <c r="G467" s="1491"/>
      <c r="H467" s="1491"/>
      <c r="I467" s="1491"/>
      <c r="J467" s="1491"/>
      <c r="K467" s="1491"/>
      <c r="L467" s="1491"/>
      <c r="M467" s="1491"/>
      <c r="N467" s="1491"/>
      <c r="O467" s="1491"/>
      <c r="P467" s="1491"/>
      <c r="Q467" s="1491"/>
      <c r="R467" s="1491"/>
      <c r="S467" s="1491"/>
      <c r="T467" s="1491"/>
      <c r="U467" s="1491"/>
      <c r="V467" s="1491"/>
      <c r="W467" s="1491"/>
    </row>
    <row r="468" spans="1:23" ht="15.75" customHeight="1">
      <c r="A468" s="1491"/>
      <c r="B468" s="1491"/>
      <c r="C468" s="1491"/>
      <c r="D468" s="1491"/>
      <c r="E468" s="1491"/>
      <c r="F468" s="1491"/>
      <c r="G468" s="1491"/>
      <c r="H468" s="1491"/>
      <c r="I468" s="1491"/>
      <c r="J468" s="1491"/>
      <c r="K468" s="1491"/>
      <c r="L468" s="1491"/>
      <c r="M468" s="1491"/>
      <c r="N468" s="1491"/>
      <c r="O468" s="1491"/>
      <c r="P468" s="1491"/>
      <c r="Q468" s="1491"/>
      <c r="R468" s="1491"/>
      <c r="S468" s="1491"/>
      <c r="T468" s="1491"/>
      <c r="U468" s="1491"/>
      <c r="V468" s="1491"/>
      <c r="W468" s="1491"/>
    </row>
    <row r="469" spans="1:23" ht="15.75" customHeight="1">
      <c r="A469" s="1491"/>
      <c r="B469" s="1491"/>
      <c r="C469" s="1491"/>
      <c r="D469" s="1491"/>
      <c r="E469" s="1491"/>
      <c r="F469" s="1491"/>
      <c r="G469" s="1491"/>
      <c r="H469" s="1491"/>
      <c r="I469" s="1491"/>
      <c r="J469" s="1491"/>
      <c r="K469" s="1491"/>
      <c r="L469" s="1491"/>
      <c r="M469" s="1491"/>
      <c r="N469" s="1491"/>
      <c r="O469" s="1491"/>
      <c r="P469" s="1491"/>
      <c r="Q469" s="1491"/>
      <c r="R469" s="1491"/>
      <c r="S469" s="1491"/>
      <c r="T469" s="1491"/>
      <c r="U469" s="1491"/>
      <c r="V469" s="1491"/>
      <c r="W469" s="1491"/>
    </row>
    <row r="470" spans="1:23" ht="15.75" customHeight="1">
      <c r="A470" s="1491"/>
      <c r="B470" s="1491"/>
      <c r="C470" s="1491"/>
      <c r="D470" s="1491"/>
      <c r="E470" s="1491"/>
      <c r="F470" s="1491"/>
      <c r="G470" s="1491"/>
      <c r="H470" s="1491"/>
      <c r="I470" s="1491"/>
      <c r="J470" s="1491"/>
      <c r="K470" s="1491"/>
      <c r="L470" s="1491"/>
      <c r="M470" s="1491"/>
      <c r="N470" s="1491"/>
      <c r="O470" s="1491"/>
      <c r="P470" s="1491"/>
      <c r="Q470" s="1491"/>
      <c r="R470" s="1491"/>
      <c r="S470" s="1491"/>
      <c r="T470" s="1491"/>
      <c r="U470" s="1491"/>
      <c r="V470" s="1491"/>
      <c r="W470" s="1491"/>
    </row>
    <row r="471" spans="1:23" ht="15.75" customHeight="1">
      <c r="A471" s="1491"/>
      <c r="B471" s="1491"/>
      <c r="C471" s="1491"/>
      <c r="D471" s="1491"/>
      <c r="E471" s="1491"/>
      <c r="F471" s="1491"/>
      <c r="G471" s="1491"/>
      <c r="H471" s="1491"/>
      <c r="I471" s="1491"/>
      <c r="J471" s="1491"/>
      <c r="K471" s="1491"/>
      <c r="L471" s="1491"/>
      <c r="M471" s="1491"/>
      <c r="N471" s="1491"/>
      <c r="O471" s="1491"/>
      <c r="P471" s="1491"/>
      <c r="Q471" s="1491"/>
      <c r="R471" s="1491"/>
      <c r="S471" s="1491"/>
      <c r="T471" s="1491"/>
      <c r="U471" s="1491"/>
      <c r="V471" s="1491"/>
      <c r="W471" s="1491"/>
    </row>
    <row r="472" spans="1:23" ht="15.75" customHeight="1">
      <c r="A472" s="1491"/>
      <c r="B472" s="1491"/>
      <c r="C472" s="1491"/>
      <c r="D472" s="1491"/>
      <c r="E472" s="1491"/>
      <c r="F472" s="1491"/>
      <c r="G472" s="1491"/>
      <c r="H472" s="1491"/>
      <c r="I472" s="1491"/>
      <c r="J472" s="1491"/>
      <c r="K472" s="1491"/>
      <c r="L472" s="1491"/>
      <c r="M472" s="1491"/>
      <c r="N472" s="1491"/>
      <c r="O472" s="1491"/>
      <c r="P472" s="1491"/>
      <c r="Q472" s="1491"/>
      <c r="R472" s="1491"/>
      <c r="S472" s="1491"/>
      <c r="T472" s="1491"/>
      <c r="U472" s="1491"/>
      <c r="V472" s="1491"/>
      <c r="W472" s="1491"/>
    </row>
    <row r="473" spans="1:23" ht="15.75" customHeight="1">
      <c r="A473" s="1491"/>
      <c r="B473" s="1491"/>
      <c r="C473" s="1491"/>
      <c r="D473" s="1491"/>
      <c r="E473" s="1491"/>
      <c r="F473" s="1491"/>
      <c r="G473" s="1491"/>
      <c r="H473" s="1491"/>
      <c r="I473" s="1491"/>
      <c r="J473" s="1491"/>
      <c r="K473" s="1491"/>
      <c r="L473" s="1491"/>
      <c r="M473" s="1491"/>
      <c r="N473" s="1491"/>
      <c r="O473" s="1491"/>
      <c r="P473" s="1491"/>
      <c r="Q473" s="1491"/>
      <c r="R473" s="1491"/>
      <c r="S473" s="1491"/>
      <c r="T473" s="1491"/>
      <c r="U473" s="1491"/>
      <c r="V473" s="1491"/>
      <c r="W473" s="1491"/>
    </row>
    <row r="474" spans="1:23" ht="15.75" customHeight="1">
      <c r="A474" s="1491"/>
      <c r="B474" s="1491"/>
      <c r="C474" s="1491"/>
      <c r="D474" s="1491"/>
      <c r="E474" s="1491"/>
      <c r="F474" s="1491"/>
      <c r="G474" s="1491"/>
      <c r="H474" s="1491"/>
      <c r="I474" s="1491"/>
      <c r="J474" s="1491"/>
      <c r="K474" s="1491"/>
      <c r="L474" s="1491"/>
      <c r="M474" s="1491"/>
      <c r="N474" s="1491"/>
      <c r="O474" s="1491"/>
      <c r="P474" s="1491"/>
      <c r="Q474" s="1491"/>
      <c r="R474" s="1491"/>
      <c r="S474" s="1491"/>
      <c r="T474" s="1491"/>
      <c r="U474" s="1491"/>
      <c r="V474" s="1491"/>
      <c r="W474" s="1491"/>
    </row>
    <row r="475" spans="1:23" ht="15.75" customHeight="1">
      <c r="A475" s="1491"/>
      <c r="B475" s="1491"/>
      <c r="C475" s="1491"/>
      <c r="D475" s="1491"/>
      <c r="E475" s="1491"/>
      <c r="F475" s="1491"/>
      <c r="G475" s="1491"/>
      <c r="H475" s="1491"/>
      <c r="I475" s="1491"/>
      <c r="J475" s="1491"/>
      <c r="K475" s="1491"/>
      <c r="L475" s="1491"/>
      <c r="M475" s="1491"/>
      <c r="N475" s="1491"/>
      <c r="O475" s="1491"/>
      <c r="P475" s="1491"/>
      <c r="Q475" s="1491"/>
      <c r="R475" s="1491"/>
      <c r="S475" s="1491"/>
      <c r="T475" s="1491"/>
      <c r="U475" s="1491"/>
      <c r="V475" s="1491"/>
      <c r="W475" s="1491"/>
    </row>
    <row r="476" spans="1:23" ht="15.75" customHeight="1">
      <c r="A476" s="1491"/>
      <c r="B476" s="1491"/>
      <c r="C476" s="1491"/>
      <c r="D476" s="1491"/>
      <c r="E476" s="1491"/>
      <c r="F476" s="1491"/>
      <c r="G476" s="1491"/>
      <c r="H476" s="1491"/>
      <c r="I476" s="1491"/>
      <c r="J476" s="1491"/>
      <c r="K476" s="1491"/>
      <c r="L476" s="1491"/>
      <c r="M476" s="1491"/>
      <c r="N476" s="1491"/>
      <c r="O476" s="1491"/>
      <c r="P476" s="1491"/>
      <c r="Q476" s="1491"/>
      <c r="R476" s="1491"/>
      <c r="S476" s="1491"/>
      <c r="T476" s="1491"/>
      <c r="U476" s="1491"/>
      <c r="V476" s="1491"/>
      <c r="W476" s="1491"/>
    </row>
    <row r="477" spans="1:23" ht="15.75" customHeight="1">
      <c r="A477" s="1491"/>
      <c r="B477" s="1491"/>
      <c r="C477" s="1491"/>
      <c r="D477" s="1491"/>
      <c r="E477" s="1491"/>
      <c r="F477" s="1491"/>
      <c r="G477" s="1491"/>
      <c r="H477" s="1491"/>
      <c r="I477" s="1491"/>
      <c r="J477" s="1491"/>
      <c r="K477" s="1491"/>
      <c r="L477" s="1491"/>
      <c r="M477" s="1491"/>
      <c r="N477" s="1491"/>
      <c r="O477" s="1491"/>
      <c r="P477" s="1491"/>
      <c r="Q477" s="1491"/>
      <c r="R477" s="1491"/>
      <c r="S477" s="1491"/>
      <c r="T477" s="1491"/>
      <c r="U477" s="1491"/>
      <c r="V477" s="1491"/>
      <c r="W477" s="1491"/>
    </row>
    <row r="478" spans="1:23" ht="15.75" customHeight="1">
      <c r="A478" s="1491"/>
      <c r="B478" s="1491"/>
      <c r="C478" s="1491"/>
      <c r="D478" s="1491"/>
      <c r="E478" s="1491"/>
      <c r="F478" s="1491"/>
      <c r="G478" s="1491"/>
      <c r="H478" s="1491"/>
      <c r="I478" s="1491"/>
      <c r="J478" s="1491"/>
      <c r="K478" s="1491"/>
      <c r="L478" s="1491"/>
      <c r="M478" s="1491"/>
      <c r="N478" s="1491"/>
      <c r="O478" s="1491"/>
      <c r="P478" s="1491"/>
      <c r="Q478" s="1491"/>
      <c r="R478" s="1491"/>
      <c r="S478" s="1491"/>
      <c r="T478" s="1491"/>
      <c r="U478" s="1491"/>
      <c r="V478" s="1491"/>
      <c r="W478" s="1491"/>
    </row>
    <row r="479" spans="1:23" ht="15.75" customHeight="1">
      <c r="A479" s="1491"/>
      <c r="B479" s="1491"/>
      <c r="C479" s="1491"/>
      <c r="D479" s="1491"/>
      <c r="E479" s="1491"/>
      <c r="F479" s="1491"/>
      <c r="G479" s="1491"/>
      <c r="H479" s="1491"/>
      <c r="I479" s="1491"/>
      <c r="J479" s="1491"/>
      <c r="K479" s="1491"/>
      <c r="L479" s="1491"/>
      <c r="M479" s="1491"/>
      <c r="N479" s="1491"/>
      <c r="O479" s="1491"/>
      <c r="P479" s="1491"/>
      <c r="Q479" s="1491"/>
      <c r="R479" s="1491"/>
      <c r="S479" s="1491"/>
      <c r="T479" s="1491"/>
      <c r="U479" s="1491"/>
      <c r="V479" s="1491"/>
      <c r="W479" s="1491"/>
    </row>
    <row r="480" spans="1:23" ht="15.75" customHeight="1">
      <c r="A480" s="1491"/>
      <c r="B480" s="1491"/>
      <c r="C480" s="1491"/>
      <c r="D480" s="1491"/>
      <c r="E480" s="1491"/>
      <c r="F480" s="1491"/>
      <c r="G480" s="1491"/>
      <c r="H480" s="1491"/>
      <c r="I480" s="1491"/>
      <c r="J480" s="1491"/>
      <c r="K480" s="1491"/>
      <c r="L480" s="1491"/>
      <c r="M480" s="1491"/>
      <c r="N480" s="1491"/>
      <c r="O480" s="1491"/>
      <c r="P480" s="1491"/>
      <c r="Q480" s="1491"/>
      <c r="R480" s="1491"/>
      <c r="S480" s="1491"/>
      <c r="T480" s="1491"/>
      <c r="U480" s="1491"/>
      <c r="V480" s="1491"/>
      <c r="W480" s="1491"/>
    </row>
    <row r="481" spans="1:23" ht="15.75" customHeight="1">
      <c r="A481" s="1491"/>
      <c r="B481" s="1491"/>
      <c r="C481" s="1491"/>
      <c r="D481" s="1491"/>
      <c r="E481" s="1491"/>
      <c r="F481" s="1491"/>
      <c r="G481" s="1491"/>
      <c r="H481" s="1491"/>
      <c r="I481" s="1491"/>
      <c r="J481" s="1491"/>
      <c r="K481" s="1491"/>
      <c r="L481" s="1491"/>
      <c r="M481" s="1491"/>
      <c r="N481" s="1491"/>
      <c r="O481" s="1491"/>
      <c r="P481" s="1491"/>
      <c r="Q481" s="1491"/>
      <c r="R481" s="1491"/>
      <c r="S481" s="1491"/>
      <c r="T481" s="1491"/>
      <c r="U481" s="1491"/>
      <c r="V481" s="1491"/>
      <c r="W481" s="1491"/>
    </row>
    <row r="482" spans="1:23" ht="15.75" customHeight="1">
      <c r="A482" s="1491"/>
      <c r="B482" s="1491"/>
      <c r="C482" s="1491"/>
      <c r="D482" s="1491"/>
      <c r="E482" s="1491"/>
      <c r="F482" s="1491"/>
      <c r="G482" s="1491"/>
      <c r="H482" s="1491"/>
      <c r="I482" s="1491"/>
      <c r="J482" s="1491"/>
      <c r="K482" s="1491"/>
      <c r="L482" s="1491"/>
      <c r="M482" s="1491"/>
      <c r="N482" s="1491"/>
      <c r="O482" s="1491"/>
      <c r="P482" s="1491"/>
      <c r="Q482" s="1491"/>
      <c r="R482" s="1491"/>
      <c r="S482" s="1491"/>
      <c r="T482" s="1491"/>
      <c r="U482" s="1491"/>
      <c r="V482" s="1491"/>
      <c r="W482" s="1491"/>
    </row>
    <row r="483" spans="1:23" ht="15.75" customHeight="1">
      <c r="A483" s="1491"/>
      <c r="B483" s="1491"/>
      <c r="C483" s="1491"/>
      <c r="D483" s="1491"/>
      <c r="E483" s="1491"/>
      <c r="F483" s="1491"/>
      <c r="G483" s="1491"/>
      <c r="H483" s="1491"/>
      <c r="I483" s="1491"/>
      <c r="J483" s="1491"/>
      <c r="K483" s="1491"/>
      <c r="L483" s="1491"/>
      <c r="M483" s="1491"/>
      <c r="N483" s="1491"/>
      <c r="O483" s="1491"/>
      <c r="P483" s="1491"/>
      <c r="Q483" s="1491"/>
      <c r="R483" s="1491"/>
      <c r="S483" s="1491"/>
      <c r="T483" s="1491"/>
      <c r="U483" s="1491"/>
      <c r="V483" s="1491"/>
      <c r="W483" s="1491"/>
    </row>
    <row r="484" spans="1:23" ht="15.75" customHeight="1">
      <c r="A484" s="1491"/>
      <c r="B484" s="1491"/>
      <c r="C484" s="1491"/>
      <c r="D484" s="1491"/>
      <c r="E484" s="1491"/>
      <c r="F484" s="1491"/>
      <c r="G484" s="1491"/>
      <c r="H484" s="1491"/>
      <c r="I484" s="1491"/>
      <c r="J484" s="1491"/>
      <c r="K484" s="1491"/>
      <c r="L484" s="1491"/>
      <c r="M484" s="1491"/>
      <c r="N484" s="1491"/>
      <c r="O484" s="1491"/>
      <c r="P484" s="1491"/>
      <c r="Q484" s="1491"/>
      <c r="R484" s="1491"/>
      <c r="S484" s="1491"/>
      <c r="T484" s="1491"/>
      <c r="U484" s="1491"/>
      <c r="V484" s="1491"/>
      <c r="W484" s="1491"/>
    </row>
    <row r="485" spans="1:23" ht="15.75" customHeight="1">
      <c r="A485" s="1491"/>
      <c r="B485" s="1491"/>
      <c r="C485" s="1491"/>
      <c r="D485" s="1491"/>
      <c r="E485" s="1491"/>
      <c r="F485" s="1491"/>
      <c r="G485" s="1491"/>
      <c r="H485" s="1491"/>
      <c r="I485" s="1491"/>
      <c r="J485" s="1491"/>
      <c r="K485" s="1491"/>
      <c r="L485" s="1491"/>
      <c r="M485" s="1491"/>
      <c r="N485" s="1491"/>
      <c r="O485" s="1491"/>
      <c r="P485" s="1491"/>
      <c r="Q485" s="1491"/>
      <c r="R485" s="1491"/>
      <c r="S485" s="1491"/>
      <c r="T485" s="1491"/>
      <c r="U485" s="1491"/>
      <c r="V485" s="1491"/>
      <c r="W485" s="1491"/>
    </row>
    <row r="486" spans="1:23" ht="15.75" customHeight="1">
      <c r="A486" s="1491"/>
      <c r="B486" s="1491"/>
      <c r="C486" s="1491"/>
      <c r="D486" s="1491"/>
      <c r="E486" s="1491"/>
      <c r="F486" s="1491"/>
      <c r="G486" s="1491"/>
      <c r="H486" s="1491"/>
      <c r="I486" s="1491"/>
      <c r="J486" s="1491"/>
      <c r="K486" s="1491"/>
      <c r="L486" s="1491"/>
      <c r="M486" s="1491"/>
      <c r="N486" s="1491"/>
      <c r="O486" s="1491"/>
      <c r="P486" s="1491"/>
      <c r="Q486" s="1491"/>
      <c r="R486" s="1491"/>
      <c r="S486" s="1491"/>
      <c r="T486" s="1491"/>
      <c r="U486" s="1491"/>
      <c r="V486" s="1491"/>
      <c r="W486" s="1491"/>
    </row>
    <row r="487" spans="1:23" ht="15.75" customHeight="1">
      <c r="A487" s="1491"/>
      <c r="B487" s="1491"/>
      <c r="C487" s="1491"/>
      <c r="D487" s="1491"/>
      <c r="E487" s="1491"/>
      <c r="F487" s="1491"/>
      <c r="G487" s="1491"/>
      <c r="H487" s="1491"/>
      <c r="I487" s="1491"/>
      <c r="J487" s="1491"/>
      <c r="K487" s="1491"/>
      <c r="L487" s="1491"/>
      <c r="M487" s="1491"/>
      <c r="N487" s="1491"/>
      <c r="O487" s="1491"/>
      <c r="P487" s="1491"/>
      <c r="Q487" s="1491"/>
      <c r="R487" s="1491"/>
      <c r="S487" s="1491"/>
      <c r="T487" s="1491"/>
      <c r="U487" s="1491"/>
      <c r="V487" s="1491"/>
      <c r="W487" s="1491"/>
    </row>
    <row r="488" spans="1:23" ht="15.75" customHeight="1">
      <c r="A488" s="1491"/>
      <c r="B488" s="1491"/>
      <c r="C488" s="1491"/>
      <c r="D488" s="1491"/>
      <c r="E488" s="1491"/>
      <c r="F488" s="1491"/>
      <c r="G488" s="1491"/>
      <c r="H488" s="1491"/>
      <c r="I488" s="1491"/>
      <c r="J488" s="1491"/>
      <c r="K488" s="1491"/>
      <c r="L488" s="1491"/>
      <c r="M488" s="1491"/>
      <c r="N488" s="1491"/>
      <c r="O488" s="1491"/>
      <c r="P488" s="1491"/>
      <c r="Q488" s="1491"/>
      <c r="R488" s="1491"/>
      <c r="S488" s="1491"/>
      <c r="T488" s="1491"/>
      <c r="U488" s="1491"/>
      <c r="V488" s="1491"/>
      <c r="W488" s="1491"/>
    </row>
    <row r="489" spans="1:23" ht="15.75" customHeight="1">
      <c r="A489" s="1491"/>
      <c r="B489" s="1491"/>
      <c r="C489" s="1491"/>
      <c r="D489" s="1491"/>
      <c r="E489" s="1491"/>
      <c r="F489" s="1491"/>
      <c r="G489" s="1491"/>
      <c r="H489" s="1491"/>
      <c r="I489" s="1491"/>
      <c r="J489" s="1491"/>
      <c r="K489" s="1491"/>
      <c r="L489" s="1491"/>
      <c r="M489" s="1491"/>
      <c r="N489" s="1491"/>
      <c r="O489" s="1491"/>
      <c r="P489" s="1491"/>
      <c r="Q489" s="1491"/>
      <c r="R489" s="1491"/>
      <c r="S489" s="1491"/>
      <c r="T489" s="1491"/>
      <c r="U489" s="1491"/>
      <c r="V489" s="1491"/>
      <c r="W489" s="1491"/>
    </row>
    <row r="490" spans="1:23" ht="15.75" customHeight="1">
      <c r="A490" s="1491"/>
      <c r="B490" s="1491"/>
      <c r="C490" s="1491"/>
      <c r="D490" s="1491"/>
      <c r="E490" s="1491"/>
      <c r="F490" s="1491"/>
      <c r="G490" s="1491"/>
      <c r="H490" s="1491"/>
      <c r="I490" s="1491"/>
      <c r="J490" s="1491"/>
      <c r="K490" s="1491"/>
      <c r="L490" s="1491"/>
      <c r="M490" s="1491"/>
      <c r="N490" s="1491"/>
      <c r="O490" s="1491"/>
      <c r="P490" s="1491"/>
      <c r="Q490" s="1491"/>
      <c r="R490" s="1491"/>
      <c r="S490" s="1491"/>
      <c r="T490" s="1491"/>
      <c r="U490" s="1491"/>
      <c r="V490" s="1491"/>
      <c r="W490" s="1491"/>
    </row>
    <row r="491" spans="1:23" ht="15.75" customHeight="1">
      <c r="A491" s="1491"/>
      <c r="B491" s="1491"/>
      <c r="C491" s="1491"/>
      <c r="D491" s="1491"/>
      <c r="E491" s="1491"/>
      <c r="F491" s="1491"/>
      <c r="G491" s="1491"/>
      <c r="H491" s="1491"/>
      <c r="I491" s="1491"/>
      <c r="J491" s="1491"/>
      <c r="K491" s="1491"/>
      <c r="L491" s="1491"/>
      <c r="M491" s="1491"/>
      <c r="N491" s="1491"/>
      <c r="O491" s="1491"/>
      <c r="P491" s="1491"/>
      <c r="Q491" s="1491"/>
      <c r="R491" s="1491"/>
      <c r="S491" s="1491"/>
      <c r="T491" s="1491"/>
      <c r="U491" s="1491"/>
      <c r="V491" s="1491"/>
      <c r="W491" s="1491"/>
    </row>
    <row r="492" spans="1:23" ht="15.75" customHeight="1">
      <c r="A492" s="1491"/>
      <c r="B492" s="1491"/>
      <c r="C492" s="1491"/>
      <c r="D492" s="1491"/>
      <c r="E492" s="1491"/>
      <c r="F492" s="1491"/>
      <c r="G492" s="1491"/>
      <c r="H492" s="1491"/>
      <c r="I492" s="1491"/>
      <c r="J492" s="1491"/>
      <c r="K492" s="1491"/>
      <c r="L492" s="1491"/>
      <c r="M492" s="1491"/>
      <c r="N492" s="1491"/>
      <c r="O492" s="1491"/>
      <c r="P492" s="1491"/>
      <c r="Q492" s="1491"/>
      <c r="R492" s="1491"/>
      <c r="S492" s="1491"/>
      <c r="T492" s="1491"/>
      <c r="U492" s="1491"/>
      <c r="V492" s="1491"/>
      <c r="W492" s="1491"/>
    </row>
    <row r="493" spans="1:23" ht="15.75" customHeight="1">
      <c r="A493" s="1491"/>
      <c r="B493" s="1491"/>
      <c r="C493" s="1491"/>
      <c r="D493" s="1491"/>
      <c r="E493" s="1491"/>
      <c r="F493" s="1491"/>
      <c r="G493" s="1491"/>
      <c r="H493" s="1491"/>
      <c r="I493" s="1491"/>
      <c r="J493" s="1491"/>
      <c r="K493" s="1491"/>
      <c r="L493" s="1491"/>
      <c r="M493" s="1491"/>
      <c r="N493" s="1491"/>
      <c r="O493" s="1491"/>
      <c r="P493" s="1491"/>
      <c r="Q493" s="1491"/>
      <c r="R493" s="1491"/>
      <c r="S493" s="1491"/>
      <c r="T493" s="1491"/>
      <c r="U493" s="1491"/>
      <c r="V493" s="1491"/>
      <c r="W493" s="1491"/>
    </row>
    <row r="494" spans="1:23" ht="15.75" customHeight="1">
      <c r="A494" s="1491"/>
      <c r="B494" s="1491"/>
      <c r="C494" s="1491"/>
      <c r="D494" s="1491"/>
      <c r="E494" s="1491"/>
      <c r="F494" s="1491"/>
      <c r="G494" s="1491"/>
      <c r="H494" s="1491"/>
      <c r="I494" s="1491"/>
      <c r="J494" s="1491"/>
      <c r="K494" s="1491"/>
      <c r="L494" s="1491"/>
      <c r="M494" s="1491"/>
      <c r="N494" s="1491"/>
      <c r="O494" s="1491"/>
      <c r="P494" s="1491"/>
      <c r="Q494" s="1491"/>
      <c r="R494" s="1491"/>
      <c r="S494" s="1491"/>
      <c r="T494" s="1491"/>
      <c r="U494" s="1491"/>
      <c r="V494" s="1491"/>
      <c r="W494" s="1491"/>
    </row>
    <row r="495" spans="1:23" ht="15.75" customHeight="1">
      <c r="A495" s="1491"/>
      <c r="B495" s="1491"/>
      <c r="C495" s="1491"/>
      <c r="D495" s="1491"/>
      <c r="E495" s="1491"/>
      <c r="F495" s="1491"/>
      <c r="G495" s="1491"/>
      <c r="H495" s="1491"/>
      <c r="I495" s="1491"/>
      <c r="J495" s="1491"/>
      <c r="K495" s="1491"/>
      <c r="L495" s="1491"/>
      <c r="M495" s="1491"/>
      <c r="N495" s="1491"/>
      <c r="O495" s="1491"/>
      <c r="P495" s="1491"/>
      <c r="Q495" s="1491"/>
      <c r="R495" s="1491"/>
      <c r="S495" s="1491"/>
      <c r="T495" s="1491"/>
      <c r="U495" s="1491"/>
      <c r="V495" s="1491"/>
      <c r="W495" s="1491"/>
    </row>
    <row r="496" spans="1:23" ht="15.75" customHeight="1">
      <c r="A496" s="1491"/>
      <c r="B496" s="1491"/>
      <c r="C496" s="1491"/>
      <c r="D496" s="1491"/>
      <c r="E496" s="1491"/>
      <c r="F496" s="1491"/>
      <c r="G496" s="1491"/>
      <c r="H496" s="1491"/>
      <c r="I496" s="1491"/>
      <c r="J496" s="1491"/>
      <c r="K496" s="1491"/>
      <c r="L496" s="1491"/>
      <c r="M496" s="1491"/>
      <c r="N496" s="1491"/>
      <c r="O496" s="1491"/>
      <c r="P496" s="1491"/>
      <c r="Q496" s="1491"/>
      <c r="R496" s="1491"/>
      <c r="S496" s="1491"/>
      <c r="T496" s="1491"/>
      <c r="U496" s="1491"/>
      <c r="V496" s="1491"/>
      <c r="W496" s="1491"/>
    </row>
    <row r="497" spans="1:23" ht="15.75" customHeight="1">
      <c r="A497" s="1491"/>
      <c r="B497" s="1491"/>
      <c r="C497" s="1491"/>
      <c r="D497" s="1491"/>
      <c r="E497" s="1491"/>
      <c r="F497" s="1491"/>
      <c r="G497" s="1491"/>
      <c r="H497" s="1491"/>
      <c r="I497" s="1491"/>
      <c r="J497" s="1491"/>
      <c r="K497" s="1491"/>
      <c r="L497" s="1491"/>
      <c r="M497" s="1491"/>
      <c r="N497" s="1491"/>
      <c r="O497" s="1491"/>
      <c r="P497" s="1491"/>
      <c r="Q497" s="1491"/>
      <c r="R497" s="1491"/>
      <c r="S497" s="1491"/>
      <c r="T497" s="1491"/>
      <c r="U497" s="1491"/>
      <c r="V497" s="1491"/>
      <c r="W497" s="1491"/>
    </row>
    <row r="498" spans="1:23" ht="15.75" customHeight="1">
      <c r="A498" s="1491"/>
      <c r="B498" s="1491"/>
      <c r="C498" s="1491"/>
      <c r="D498" s="1491"/>
      <c r="E498" s="1491"/>
      <c r="F498" s="1491"/>
      <c r="G498" s="1491"/>
      <c r="H498" s="1491"/>
      <c r="I498" s="1491"/>
      <c r="J498" s="1491"/>
      <c r="K498" s="1491"/>
      <c r="L498" s="1491"/>
      <c r="M498" s="1491"/>
      <c r="N498" s="1491"/>
      <c r="O498" s="1491"/>
      <c r="P498" s="1491"/>
      <c r="Q498" s="1491"/>
      <c r="R498" s="1491"/>
      <c r="S498" s="1491"/>
      <c r="T498" s="1491"/>
      <c r="U498" s="1491"/>
      <c r="V498" s="1491"/>
      <c r="W498" s="1491"/>
    </row>
    <row r="499" spans="1:23" ht="15.75" customHeight="1">
      <c r="A499" s="1491"/>
      <c r="B499" s="1491"/>
      <c r="C499" s="1491"/>
      <c r="D499" s="1491"/>
      <c r="E499" s="1491"/>
      <c r="F499" s="1491"/>
      <c r="G499" s="1491"/>
      <c r="H499" s="1491"/>
      <c r="I499" s="1491"/>
      <c r="J499" s="1491"/>
      <c r="K499" s="1491"/>
      <c r="L499" s="1491"/>
      <c r="M499" s="1491"/>
      <c r="N499" s="1491"/>
      <c r="O499" s="1491"/>
      <c r="P499" s="1491"/>
      <c r="Q499" s="1491"/>
      <c r="R499" s="1491"/>
      <c r="S499" s="1491"/>
      <c r="T499" s="1491"/>
      <c r="U499" s="1491"/>
      <c r="V499" s="1491"/>
      <c r="W499" s="1491"/>
    </row>
    <row r="500" spans="1:23" ht="15.75" customHeight="1">
      <c r="A500" s="1491"/>
      <c r="B500" s="1491"/>
      <c r="C500" s="1491"/>
      <c r="D500" s="1491"/>
      <c r="E500" s="1491"/>
      <c r="F500" s="1491"/>
      <c r="G500" s="1491"/>
      <c r="H500" s="1491"/>
      <c r="I500" s="1491"/>
      <c r="J500" s="1491"/>
      <c r="K500" s="1491"/>
      <c r="L500" s="1491"/>
      <c r="M500" s="1491"/>
      <c r="N500" s="1491"/>
      <c r="O500" s="1491"/>
      <c r="P500" s="1491"/>
      <c r="Q500" s="1491"/>
      <c r="R500" s="1491"/>
      <c r="S500" s="1491"/>
      <c r="T500" s="1491"/>
      <c r="U500" s="1491"/>
      <c r="V500" s="1491"/>
      <c r="W500" s="1491"/>
    </row>
    <row r="501" spans="1:23" ht="15.75" customHeight="1">
      <c r="A501" s="1491"/>
      <c r="B501" s="1491"/>
      <c r="C501" s="1491"/>
      <c r="D501" s="1491"/>
      <c r="E501" s="1491"/>
      <c r="F501" s="1491"/>
      <c r="G501" s="1491"/>
      <c r="H501" s="1491"/>
      <c r="I501" s="1491"/>
      <c r="J501" s="1491"/>
      <c r="K501" s="1491"/>
      <c r="L501" s="1491"/>
      <c r="M501" s="1491"/>
      <c r="N501" s="1491"/>
      <c r="O501" s="1491"/>
      <c r="P501" s="1491"/>
      <c r="Q501" s="1491"/>
      <c r="R501" s="1491"/>
      <c r="S501" s="1491"/>
      <c r="T501" s="1491"/>
      <c r="U501" s="1491"/>
      <c r="V501" s="1491"/>
      <c r="W501" s="1491"/>
    </row>
    <row r="502" spans="1:23" ht="15.75" customHeight="1">
      <c r="A502" s="1491"/>
      <c r="B502" s="1491"/>
      <c r="C502" s="1491"/>
      <c r="D502" s="1491"/>
      <c r="E502" s="1491"/>
      <c r="F502" s="1491"/>
      <c r="G502" s="1491"/>
      <c r="H502" s="1491"/>
      <c r="I502" s="1491"/>
      <c r="J502" s="1491"/>
      <c r="K502" s="1491"/>
      <c r="L502" s="1491"/>
      <c r="M502" s="1491"/>
      <c r="N502" s="1491"/>
      <c r="O502" s="1491"/>
      <c r="P502" s="1491"/>
      <c r="Q502" s="1491"/>
      <c r="R502" s="1491"/>
      <c r="S502" s="1491"/>
      <c r="T502" s="1491"/>
      <c r="U502" s="1491"/>
      <c r="V502" s="1491"/>
      <c r="W502" s="1491"/>
    </row>
    <row r="503" spans="1:23" ht="15.75" customHeight="1">
      <c r="A503" s="1491"/>
      <c r="B503" s="1491"/>
      <c r="C503" s="1491"/>
      <c r="D503" s="1491"/>
      <c r="E503" s="1491"/>
      <c r="F503" s="1491"/>
      <c r="G503" s="1491"/>
      <c r="H503" s="1491"/>
      <c r="I503" s="1491"/>
      <c r="J503" s="1491"/>
      <c r="K503" s="1491"/>
      <c r="L503" s="1491"/>
      <c r="M503" s="1491"/>
      <c r="N503" s="1491"/>
      <c r="O503" s="1491"/>
      <c r="P503" s="1491"/>
      <c r="Q503" s="1491"/>
      <c r="R503" s="1491"/>
      <c r="S503" s="1491"/>
      <c r="T503" s="1491"/>
      <c r="U503" s="1491"/>
      <c r="V503" s="1491"/>
      <c r="W503" s="1491"/>
    </row>
    <row r="504" spans="1:23" ht="15.75" customHeight="1">
      <c r="A504" s="1491"/>
      <c r="B504" s="1491"/>
      <c r="C504" s="1491"/>
      <c r="D504" s="1491"/>
      <c r="E504" s="1491"/>
      <c r="F504" s="1491"/>
      <c r="G504" s="1491"/>
      <c r="H504" s="1491"/>
      <c r="I504" s="1491"/>
      <c r="J504" s="1491"/>
      <c r="K504" s="1491"/>
      <c r="L504" s="1491"/>
      <c r="M504" s="1491"/>
      <c r="N504" s="1491"/>
      <c r="O504" s="1491"/>
      <c r="P504" s="1491"/>
      <c r="Q504" s="1491"/>
      <c r="R504" s="1491"/>
      <c r="S504" s="1491"/>
      <c r="T504" s="1491"/>
      <c r="U504" s="1491"/>
      <c r="V504" s="1491"/>
      <c r="W504" s="1491"/>
    </row>
    <row r="505" spans="1:23" ht="15.75" customHeight="1">
      <c r="A505" s="1491"/>
      <c r="B505" s="1491"/>
      <c r="C505" s="1491"/>
      <c r="D505" s="1491"/>
      <c r="E505" s="1491"/>
      <c r="F505" s="1491"/>
      <c r="G505" s="1491"/>
      <c r="H505" s="1491"/>
      <c r="I505" s="1491"/>
      <c r="J505" s="1491"/>
      <c r="K505" s="1491"/>
      <c r="L505" s="1491"/>
      <c r="M505" s="1491"/>
      <c r="N505" s="1491"/>
      <c r="O505" s="1491"/>
      <c r="P505" s="1491"/>
      <c r="Q505" s="1491"/>
      <c r="R505" s="1491"/>
      <c r="S505" s="1491"/>
      <c r="T505" s="1491"/>
      <c r="U505" s="1491"/>
      <c r="V505" s="1491"/>
      <c r="W505" s="1491"/>
    </row>
    <row r="506" spans="1:23" ht="15.75" customHeight="1">
      <c r="A506" s="1491"/>
      <c r="B506" s="1491"/>
      <c r="C506" s="1491"/>
      <c r="D506" s="1491"/>
      <c r="E506" s="1491"/>
      <c r="F506" s="1491"/>
      <c r="G506" s="1491"/>
      <c r="H506" s="1491"/>
      <c r="I506" s="1491"/>
      <c r="J506" s="1491"/>
      <c r="K506" s="1491"/>
      <c r="L506" s="1491"/>
      <c r="M506" s="1491"/>
      <c r="N506" s="1491"/>
      <c r="O506" s="1491"/>
      <c r="P506" s="1491"/>
      <c r="Q506" s="1491"/>
      <c r="R506" s="1491"/>
      <c r="S506" s="1491"/>
      <c r="T506" s="1491"/>
      <c r="U506" s="1491"/>
      <c r="V506" s="1491"/>
      <c r="W506" s="1491"/>
    </row>
    <row r="507" spans="1:23" ht="15.75" customHeight="1">
      <c r="A507" s="1491"/>
      <c r="B507" s="1491"/>
      <c r="C507" s="1491"/>
      <c r="D507" s="1491"/>
      <c r="E507" s="1491"/>
      <c r="F507" s="1491"/>
      <c r="G507" s="1491"/>
      <c r="H507" s="1491"/>
      <c r="I507" s="1491"/>
      <c r="J507" s="1491"/>
      <c r="K507" s="1491"/>
      <c r="L507" s="1491"/>
      <c r="M507" s="1491"/>
      <c r="N507" s="1491"/>
      <c r="O507" s="1491"/>
      <c r="P507" s="1491"/>
      <c r="Q507" s="1491"/>
      <c r="R507" s="1491"/>
      <c r="S507" s="1491"/>
      <c r="T507" s="1491"/>
      <c r="U507" s="1491"/>
      <c r="V507" s="1491"/>
      <c r="W507" s="1491"/>
    </row>
    <row r="508" spans="1:23" ht="15.75" customHeight="1">
      <c r="A508" s="1491"/>
      <c r="B508" s="1491"/>
      <c r="C508" s="1491"/>
      <c r="D508" s="1491"/>
      <c r="E508" s="1491"/>
      <c r="F508" s="1491"/>
      <c r="G508" s="1491"/>
      <c r="H508" s="1491"/>
      <c r="I508" s="1491"/>
      <c r="J508" s="1491"/>
      <c r="K508" s="1491"/>
      <c r="L508" s="1491"/>
      <c r="M508" s="1491"/>
      <c r="N508" s="1491"/>
      <c r="O508" s="1491"/>
      <c r="P508" s="1491"/>
      <c r="Q508" s="1491"/>
      <c r="R508" s="1491"/>
      <c r="S508" s="1491"/>
      <c r="T508" s="1491"/>
      <c r="U508" s="1491"/>
      <c r="V508" s="1491"/>
      <c r="W508" s="1491"/>
    </row>
    <row r="509" spans="1:23" ht="15.75" customHeight="1">
      <c r="A509" s="1491"/>
      <c r="B509" s="1491"/>
      <c r="C509" s="1491"/>
      <c r="D509" s="1491"/>
      <c r="E509" s="1491"/>
      <c r="F509" s="1491"/>
      <c r="G509" s="1491"/>
      <c r="H509" s="1491"/>
      <c r="I509" s="1491"/>
      <c r="J509" s="1491"/>
      <c r="K509" s="1491"/>
      <c r="L509" s="1491"/>
      <c r="M509" s="1491"/>
      <c r="N509" s="1491"/>
      <c r="O509" s="1491"/>
      <c r="P509" s="1491"/>
      <c r="Q509" s="1491"/>
      <c r="R509" s="1491"/>
      <c r="S509" s="1491"/>
      <c r="T509" s="1491"/>
      <c r="U509" s="1491"/>
      <c r="V509" s="1491"/>
      <c r="W509" s="1491"/>
    </row>
    <row r="510" spans="1:23" ht="15.75" customHeight="1">
      <c r="A510" s="1491"/>
      <c r="B510" s="1491"/>
      <c r="C510" s="1491"/>
      <c r="D510" s="1491"/>
      <c r="E510" s="1491"/>
      <c r="F510" s="1491"/>
      <c r="G510" s="1491"/>
      <c r="H510" s="1491"/>
      <c r="I510" s="1491"/>
      <c r="J510" s="1491"/>
      <c r="K510" s="1491"/>
      <c r="L510" s="1491"/>
      <c r="M510" s="1491"/>
      <c r="N510" s="1491"/>
      <c r="O510" s="1491"/>
      <c r="P510" s="1491"/>
      <c r="Q510" s="1491"/>
      <c r="R510" s="1491"/>
      <c r="S510" s="1491"/>
      <c r="T510" s="1491"/>
      <c r="U510" s="1491"/>
      <c r="V510" s="1491"/>
      <c r="W510" s="1491"/>
    </row>
    <row r="511" spans="1:23" ht="15.75" customHeight="1">
      <c r="A511" s="1491"/>
      <c r="B511" s="1491"/>
      <c r="C511" s="1491"/>
      <c r="D511" s="1491"/>
      <c r="E511" s="1491"/>
      <c r="F511" s="1491"/>
      <c r="G511" s="1491"/>
      <c r="H511" s="1491"/>
      <c r="I511" s="1491"/>
      <c r="J511" s="1491"/>
      <c r="K511" s="1491"/>
      <c r="L511" s="1491"/>
      <c r="M511" s="1491"/>
      <c r="N511" s="1491"/>
      <c r="O511" s="1491"/>
      <c r="P511" s="1491"/>
      <c r="Q511" s="1491"/>
      <c r="R511" s="1491"/>
      <c r="S511" s="1491"/>
      <c r="T511" s="1491"/>
      <c r="U511" s="1491"/>
      <c r="V511" s="1491"/>
      <c r="W511" s="1491"/>
    </row>
    <row r="512" spans="1:23" ht="15.75" customHeight="1">
      <c r="A512" s="1491"/>
      <c r="B512" s="1491"/>
      <c r="C512" s="1491"/>
      <c r="D512" s="1491"/>
      <c r="E512" s="1491"/>
      <c r="F512" s="1491"/>
      <c r="G512" s="1491"/>
      <c r="H512" s="1491"/>
      <c r="I512" s="1491"/>
      <c r="J512" s="1491"/>
      <c r="K512" s="1491"/>
      <c r="L512" s="1491"/>
      <c r="M512" s="1491"/>
      <c r="N512" s="1491"/>
      <c r="O512" s="1491"/>
      <c r="P512" s="1491"/>
      <c r="Q512" s="1491"/>
      <c r="R512" s="1491"/>
      <c r="S512" s="1491"/>
      <c r="T512" s="1491"/>
      <c r="U512" s="1491"/>
      <c r="V512" s="1491"/>
      <c r="W512" s="1491"/>
    </row>
    <row r="513" spans="1:23" ht="15.75" customHeight="1">
      <c r="A513" s="1491"/>
      <c r="B513" s="1491"/>
      <c r="C513" s="1491"/>
      <c r="D513" s="1491"/>
      <c r="E513" s="1491"/>
      <c r="F513" s="1491"/>
      <c r="G513" s="1491"/>
      <c r="H513" s="1491"/>
      <c r="I513" s="1491"/>
      <c r="J513" s="1491"/>
      <c r="K513" s="1491"/>
      <c r="L513" s="1491"/>
      <c r="M513" s="1491"/>
      <c r="N513" s="1491"/>
      <c r="O513" s="1491"/>
      <c r="P513" s="1491"/>
      <c r="Q513" s="1491"/>
      <c r="R513" s="1491"/>
      <c r="S513" s="1491"/>
      <c r="T513" s="1491"/>
      <c r="U513" s="1491"/>
      <c r="V513" s="1491"/>
      <c r="W513" s="1491"/>
    </row>
    <row r="514" spans="1:23" ht="15.75" customHeight="1">
      <c r="A514" s="1491"/>
      <c r="B514" s="1491"/>
      <c r="C514" s="1491"/>
      <c r="D514" s="1491"/>
      <c r="E514" s="1491"/>
      <c r="F514" s="1491"/>
      <c r="G514" s="1491"/>
      <c r="H514" s="1491"/>
      <c r="I514" s="1491"/>
      <c r="J514" s="1491"/>
      <c r="K514" s="1491"/>
      <c r="L514" s="1491"/>
      <c r="M514" s="1491"/>
      <c r="N514" s="1491"/>
      <c r="O514" s="1491"/>
      <c r="P514" s="1491"/>
      <c r="Q514" s="1491"/>
      <c r="R514" s="1491"/>
      <c r="S514" s="1491"/>
      <c r="T514" s="1491"/>
      <c r="U514" s="1491"/>
      <c r="V514" s="1491"/>
      <c r="W514" s="1491"/>
    </row>
    <row r="515" spans="1:23" ht="15.75" customHeight="1">
      <c r="A515" s="1491"/>
      <c r="B515" s="1491"/>
      <c r="C515" s="1491"/>
      <c r="D515" s="1491"/>
      <c r="E515" s="1491"/>
      <c r="F515" s="1491"/>
      <c r="G515" s="1491"/>
      <c r="H515" s="1491"/>
      <c r="I515" s="1491"/>
      <c r="J515" s="1491"/>
      <c r="K515" s="1491"/>
      <c r="L515" s="1491"/>
      <c r="M515" s="1491"/>
      <c r="N515" s="1491"/>
      <c r="O515" s="1491"/>
      <c r="P515" s="1491"/>
      <c r="Q515" s="1491"/>
      <c r="R515" s="1491"/>
      <c r="S515" s="1491"/>
      <c r="T515" s="1491"/>
      <c r="U515" s="1491"/>
      <c r="V515" s="1491"/>
      <c r="W515" s="1491"/>
    </row>
    <row r="516" spans="1:23" ht="15.75" customHeight="1">
      <c r="A516" s="1491"/>
      <c r="B516" s="1491"/>
      <c r="C516" s="1491"/>
      <c r="D516" s="1491"/>
      <c r="E516" s="1491"/>
      <c r="F516" s="1491"/>
      <c r="G516" s="1491"/>
      <c r="H516" s="1491"/>
      <c r="I516" s="1491"/>
      <c r="J516" s="1491"/>
      <c r="K516" s="1491"/>
      <c r="L516" s="1491"/>
      <c r="M516" s="1491"/>
      <c r="N516" s="1491"/>
      <c r="O516" s="1491"/>
      <c r="P516" s="1491"/>
      <c r="Q516" s="1491"/>
      <c r="R516" s="1491"/>
      <c r="S516" s="1491"/>
      <c r="T516" s="1491"/>
      <c r="U516" s="1491"/>
      <c r="V516" s="1491"/>
      <c r="W516" s="1491"/>
    </row>
    <row r="517" spans="1:23" ht="15.75" customHeight="1">
      <c r="A517" s="1491"/>
      <c r="B517" s="1491"/>
      <c r="C517" s="1491"/>
      <c r="D517" s="1491"/>
      <c r="E517" s="1491"/>
      <c r="F517" s="1491"/>
      <c r="G517" s="1491"/>
      <c r="H517" s="1491"/>
      <c r="I517" s="1491"/>
      <c r="J517" s="1491"/>
      <c r="K517" s="1491"/>
      <c r="L517" s="1491"/>
      <c r="M517" s="1491"/>
      <c r="N517" s="1491"/>
      <c r="O517" s="1491"/>
      <c r="P517" s="1491"/>
      <c r="Q517" s="1491"/>
      <c r="R517" s="1491"/>
      <c r="S517" s="1491"/>
      <c r="T517" s="1491"/>
      <c r="U517" s="1491"/>
      <c r="V517" s="1491"/>
      <c r="W517" s="1491"/>
    </row>
    <row r="518" spans="1:23" ht="15.75" customHeight="1">
      <c r="A518" s="1491"/>
      <c r="B518" s="1491"/>
      <c r="C518" s="1491"/>
      <c r="D518" s="1491"/>
      <c r="E518" s="1491"/>
      <c r="F518" s="1491"/>
      <c r="G518" s="1491"/>
      <c r="H518" s="1491"/>
      <c r="I518" s="1491"/>
      <c r="J518" s="1491"/>
      <c r="K518" s="1491"/>
      <c r="L518" s="1491"/>
      <c r="M518" s="1491"/>
      <c r="N518" s="1491"/>
      <c r="O518" s="1491"/>
      <c r="P518" s="1491"/>
      <c r="Q518" s="1491"/>
      <c r="R518" s="1491"/>
      <c r="S518" s="1491"/>
      <c r="T518" s="1491"/>
      <c r="U518" s="1491"/>
      <c r="V518" s="1491"/>
      <c r="W518" s="1491"/>
    </row>
    <row r="519" spans="1:23" ht="15.75" customHeight="1">
      <c r="A519" s="1491"/>
      <c r="B519" s="1491"/>
      <c r="C519" s="1491"/>
      <c r="D519" s="1491"/>
      <c r="E519" s="1491"/>
      <c r="F519" s="1491"/>
      <c r="G519" s="1491"/>
      <c r="H519" s="1491"/>
      <c r="I519" s="1491"/>
      <c r="J519" s="1491"/>
      <c r="K519" s="1491"/>
      <c r="L519" s="1491"/>
      <c r="M519" s="1491"/>
      <c r="N519" s="1491"/>
      <c r="O519" s="1491"/>
      <c r="P519" s="1491"/>
      <c r="Q519" s="1491"/>
      <c r="R519" s="1491"/>
      <c r="S519" s="1491"/>
      <c r="T519" s="1491"/>
      <c r="U519" s="1491"/>
      <c r="V519" s="1491"/>
      <c r="W519" s="1491"/>
    </row>
    <row r="520" spans="1:23" ht="15.75" customHeight="1">
      <c r="A520" s="1491"/>
      <c r="B520" s="1491"/>
      <c r="C520" s="1491"/>
      <c r="D520" s="1491"/>
      <c r="E520" s="1491"/>
      <c r="F520" s="1491"/>
      <c r="G520" s="1491"/>
      <c r="H520" s="1491"/>
      <c r="I520" s="1491"/>
      <c r="J520" s="1491"/>
      <c r="K520" s="1491"/>
      <c r="L520" s="1491"/>
      <c r="M520" s="1491"/>
      <c r="N520" s="1491"/>
      <c r="O520" s="1491"/>
      <c r="P520" s="1491"/>
      <c r="Q520" s="1491"/>
      <c r="R520" s="1491"/>
      <c r="S520" s="1491"/>
      <c r="T520" s="1491"/>
      <c r="U520" s="1491"/>
      <c r="V520" s="1491"/>
      <c r="W520" s="1491"/>
    </row>
    <row r="521" spans="1:23" ht="15.75" customHeight="1">
      <c r="A521" s="1491"/>
      <c r="B521" s="1491"/>
      <c r="C521" s="1491"/>
      <c r="D521" s="1491"/>
      <c r="E521" s="1491"/>
      <c r="F521" s="1491"/>
      <c r="G521" s="1491"/>
      <c r="H521" s="1491"/>
      <c r="I521" s="1491"/>
      <c r="J521" s="1491"/>
      <c r="K521" s="1491"/>
      <c r="L521" s="1491"/>
      <c r="M521" s="1491"/>
      <c r="N521" s="1491"/>
      <c r="O521" s="1491"/>
      <c r="P521" s="1491"/>
      <c r="Q521" s="1491"/>
      <c r="R521" s="1491"/>
      <c r="S521" s="1491"/>
      <c r="T521" s="1491"/>
      <c r="U521" s="1491"/>
      <c r="V521" s="1491"/>
      <c r="W521" s="1491"/>
    </row>
    <row r="522" spans="1:23" ht="15.75" customHeight="1">
      <c r="A522" s="1491"/>
      <c r="B522" s="1491"/>
      <c r="C522" s="1491"/>
      <c r="D522" s="1491"/>
      <c r="E522" s="1491"/>
      <c r="F522" s="1491"/>
      <c r="G522" s="1491"/>
      <c r="H522" s="1491"/>
      <c r="I522" s="1491"/>
      <c r="J522" s="1491"/>
      <c r="K522" s="1491"/>
      <c r="L522" s="1491"/>
      <c r="M522" s="1491"/>
      <c r="N522" s="1491"/>
      <c r="O522" s="1491"/>
      <c r="P522" s="1491"/>
      <c r="Q522" s="1491"/>
      <c r="R522" s="1491"/>
      <c r="S522" s="1491"/>
      <c r="T522" s="1491"/>
      <c r="U522" s="1491"/>
      <c r="V522" s="1491"/>
      <c r="W522" s="1491"/>
    </row>
    <row r="523" spans="1:23" ht="15.75" customHeight="1">
      <c r="A523" s="1491"/>
      <c r="B523" s="1491"/>
      <c r="C523" s="1491"/>
      <c r="D523" s="1491"/>
      <c r="E523" s="1491"/>
      <c r="F523" s="1491"/>
      <c r="G523" s="1491"/>
      <c r="H523" s="1491"/>
      <c r="I523" s="1491"/>
      <c r="J523" s="1491"/>
      <c r="K523" s="1491"/>
      <c r="L523" s="1491"/>
      <c r="M523" s="1491"/>
      <c r="N523" s="1491"/>
      <c r="O523" s="1491"/>
      <c r="P523" s="1491"/>
      <c r="Q523" s="1491"/>
      <c r="R523" s="1491"/>
      <c r="S523" s="1491"/>
      <c r="T523" s="1491"/>
      <c r="U523" s="1491"/>
      <c r="V523" s="1491"/>
      <c r="W523" s="1491"/>
    </row>
    <row r="524" spans="1:23" ht="15.75" customHeight="1">
      <c r="A524" s="1491"/>
      <c r="B524" s="1491"/>
      <c r="C524" s="1491"/>
      <c r="D524" s="1491"/>
      <c r="E524" s="1491"/>
      <c r="F524" s="1491"/>
      <c r="G524" s="1491"/>
      <c r="H524" s="1491"/>
      <c r="I524" s="1491"/>
      <c r="J524" s="1491"/>
      <c r="K524" s="1491"/>
      <c r="L524" s="1491"/>
      <c r="M524" s="1491"/>
      <c r="N524" s="1491"/>
      <c r="O524" s="1491"/>
      <c r="P524" s="1491"/>
      <c r="Q524" s="1491"/>
      <c r="R524" s="1491"/>
      <c r="S524" s="1491"/>
      <c r="T524" s="1491"/>
      <c r="U524" s="1491"/>
      <c r="V524" s="1491"/>
      <c r="W524" s="1491"/>
    </row>
    <row r="525" spans="1:23" ht="15.75" customHeight="1">
      <c r="A525" s="1491"/>
      <c r="B525" s="1491"/>
      <c r="C525" s="1491"/>
      <c r="D525" s="1491"/>
      <c r="E525" s="1491"/>
      <c r="F525" s="1491"/>
      <c r="G525" s="1491"/>
      <c r="H525" s="1491"/>
      <c r="I525" s="1491"/>
      <c r="J525" s="1491"/>
      <c r="K525" s="1491"/>
      <c r="L525" s="1491"/>
      <c r="M525" s="1491"/>
      <c r="N525" s="1491"/>
      <c r="O525" s="1491"/>
      <c r="P525" s="1491"/>
      <c r="Q525" s="1491"/>
      <c r="R525" s="1491"/>
      <c r="S525" s="1491"/>
      <c r="T525" s="1491"/>
      <c r="U525" s="1491"/>
      <c r="V525" s="1491"/>
      <c r="W525" s="1491"/>
    </row>
    <row r="526" spans="1:23" ht="15.75" customHeight="1">
      <c r="A526" s="1491"/>
      <c r="B526" s="1491"/>
      <c r="C526" s="1491"/>
      <c r="D526" s="1491"/>
      <c r="E526" s="1491"/>
      <c r="F526" s="1491"/>
      <c r="G526" s="1491"/>
      <c r="H526" s="1491"/>
      <c r="I526" s="1491"/>
      <c r="J526" s="1491"/>
      <c r="K526" s="1491"/>
      <c r="L526" s="1491"/>
      <c r="M526" s="1491"/>
      <c r="N526" s="1491"/>
      <c r="O526" s="1491"/>
      <c r="P526" s="1491"/>
      <c r="Q526" s="1491"/>
      <c r="R526" s="1491"/>
      <c r="S526" s="1491"/>
      <c r="T526" s="1491"/>
      <c r="U526" s="1491"/>
      <c r="V526" s="1491"/>
      <c r="W526" s="1491"/>
    </row>
    <row r="527" spans="1:23" ht="15.75" customHeight="1">
      <c r="A527" s="1491"/>
      <c r="B527" s="1491"/>
      <c r="C527" s="1491"/>
      <c r="D527" s="1491"/>
      <c r="E527" s="1491"/>
      <c r="F527" s="1491"/>
      <c r="G527" s="1491"/>
      <c r="H527" s="1491"/>
      <c r="I527" s="1491"/>
      <c r="J527" s="1491"/>
      <c r="K527" s="1491"/>
      <c r="L527" s="1491"/>
      <c r="M527" s="1491"/>
      <c r="N527" s="1491"/>
      <c r="O527" s="1491"/>
      <c r="P527" s="1491"/>
      <c r="Q527" s="1491"/>
      <c r="R527" s="1491"/>
      <c r="S527" s="1491"/>
      <c r="T527" s="1491"/>
      <c r="U527" s="1491"/>
      <c r="V527" s="1491"/>
      <c r="W527" s="1491"/>
    </row>
    <row r="528" spans="1:23" ht="15.75" customHeight="1">
      <c r="A528" s="1491"/>
      <c r="B528" s="1491"/>
      <c r="C528" s="1491"/>
      <c r="D528" s="1491"/>
      <c r="E528" s="1491"/>
      <c r="F528" s="1491"/>
      <c r="G528" s="1491"/>
      <c r="H528" s="1491"/>
      <c r="I528" s="1491"/>
      <c r="J528" s="1491"/>
      <c r="K528" s="1491"/>
      <c r="L528" s="1491"/>
      <c r="M528" s="1491"/>
      <c r="N528" s="1491"/>
      <c r="O528" s="1491"/>
      <c r="P528" s="1491"/>
      <c r="Q528" s="1491"/>
      <c r="R528" s="1491"/>
      <c r="S528" s="1491"/>
      <c r="T528" s="1491"/>
      <c r="U528" s="1491"/>
      <c r="V528" s="1491"/>
      <c r="W528" s="1491"/>
    </row>
    <row r="529" spans="1:23" ht="15.75" customHeight="1">
      <c r="A529" s="1491"/>
      <c r="B529" s="1491"/>
      <c r="C529" s="1491"/>
      <c r="D529" s="1491"/>
      <c r="E529" s="1491"/>
      <c r="F529" s="1491"/>
      <c r="G529" s="1491"/>
      <c r="H529" s="1491"/>
      <c r="I529" s="1491"/>
      <c r="J529" s="1491"/>
      <c r="K529" s="1491"/>
      <c r="L529" s="1491"/>
      <c r="M529" s="1491"/>
      <c r="N529" s="1491"/>
      <c r="O529" s="1491"/>
      <c r="P529" s="1491"/>
      <c r="Q529" s="1491"/>
      <c r="R529" s="1491"/>
      <c r="S529" s="1491"/>
      <c r="T529" s="1491"/>
      <c r="U529" s="1491"/>
      <c r="V529" s="1491"/>
      <c r="W529" s="1491"/>
    </row>
    <row r="530" spans="1:23" ht="15.75" customHeight="1">
      <c r="A530" s="1491"/>
      <c r="B530" s="1491"/>
      <c r="C530" s="1491"/>
      <c r="D530" s="1491"/>
      <c r="E530" s="1491"/>
      <c r="F530" s="1491"/>
      <c r="G530" s="1491"/>
      <c r="H530" s="1491"/>
      <c r="I530" s="1491"/>
      <c r="J530" s="1491"/>
      <c r="K530" s="1491"/>
      <c r="L530" s="1491"/>
      <c r="M530" s="1491"/>
      <c r="N530" s="1491"/>
      <c r="O530" s="1491"/>
      <c r="P530" s="1491"/>
      <c r="Q530" s="1491"/>
      <c r="R530" s="1491"/>
      <c r="S530" s="1491"/>
      <c r="T530" s="1491"/>
      <c r="U530" s="1491"/>
      <c r="V530" s="1491"/>
      <c r="W530" s="1491"/>
    </row>
    <row r="531" spans="1:23" ht="15.75" customHeight="1">
      <c r="A531" s="1491"/>
      <c r="B531" s="1491"/>
      <c r="C531" s="1491"/>
      <c r="D531" s="1491"/>
      <c r="E531" s="1491"/>
      <c r="F531" s="1491"/>
      <c r="G531" s="1491"/>
      <c r="H531" s="1491"/>
      <c r="I531" s="1491"/>
      <c r="J531" s="1491"/>
      <c r="K531" s="1491"/>
      <c r="L531" s="1491"/>
      <c r="M531" s="1491"/>
      <c r="N531" s="1491"/>
      <c r="O531" s="1491"/>
      <c r="P531" s="1491"/>
      <c r="Q531" s="1491"/>
      <c r="R531" s="1491"/>
      <c r="S531" s="1491"/>
      <c r="T531" s="1491"/>
      <c r="U531" s="1491"/>
      <c r="V531" s="1491"/>
      <c r="W531" s="1491"/>
    </row>
    <row r="532" spans="1:23" ht="15.75" customHeight="1">
      <c r="A532" s="1491"/>
      <c r="B532" s="1491"/>
      <c r="C532" s="1491"/>
      <c r="D532" s="1491"/>
      <c r="E532" s="1491"/>
      <c r="F532" s="1491"/>
      <c r="G532" s="1491"/>
      <c r="H532" s="1491"/>
      <c r="I532" s="1491"/>
      <c r="J532" s="1491"/>
      <c r="K532" s="1491"/>
      <c r="L532" s="1491"/>
      <c r="M532" s="1491"/>
      <c r="N532" s="1491"/>
      <c r="O532" s="1491"/>
      <c r="P532" s="1491"/>
      <c r="Q532" s="1491"/>
      <c r="R532" s="1491"/>
      <c r="S532" s="1491"/>
      <c r="T532" s="1491"/>
      <c r="U532" s="1491"/>
      <c r="V532" s="1491"/>
      <c r="W532" s="1491"/>
    </row>
    <row r="533" spans="1:23" ht="15.75" customHeight="1">
      <c r="A533" s="1491"/>
      <c r="B533" s="1491"/>
      <c r="C533" s="1491"/>
      <c r="D533" s="1491"/>
      <c r="E533" s="1491"/>
      <c r="F533" s="1491"/>
      <c r="G533" s="1491"/>
      <c r="H533" s="1491"/>
      <c r="I533" s="1491"/>
      <c r="J533" s="1491"/>
      <c r="K533" s="1491"/>
      <c r="L533" s="1491"/>
      <c r="M533" s="1491"/>
      <c r="N533" s="1491"/>
      <c r="O533" s="1491"/>
      <c r="P533" s="1491"/>
      <c r="Q533" s="1491"/>
      <c r="R533" s="1491"/>
      <c r="S533" s="1491"/>
      <c r="T533" s="1491"/>
      <c r="U533" s="1491"/>
      <c r="V533" s="1491"/>
      <c r="W533" s="1491"/>
    </row>
    <row r="534" spans="1:23" ht="15.75" customHeight="1">
      <c r="A534" s="1491"/>
      <c r="B534" s="1491"/>
      <c r="C534" s="1491"/>
      <c r="D534" s="1491"/>
      <c r="E534" s="1491"/>
      <c r="F534" s="1491"/>
      <c r="G534" s="1491"/>
      <c r="H534" s="1491"/>
      <c r="I534" s="1491"/>
      <c r="J534" s="1491"/>
      <c r="K534" s="1491"/>
      <c r="L534" s="1491"/>
      <c r="M534" s="1491"/>
      <c r="N534" s="1491"/>
      <c r="O534" s="1491"/>
      <c r="P534" s="1491"/>
      <c r="Q534" s="1491"/>
      <c r="R534" s="1491"/>
      <c r="S534" s="1491"/>
      <c r="T534" s="1491"/>
      <c r="U534" s="1491"/>
      <c r="V534" s="1491"/>
      <c r="W534" s="1491"/>
    </row>
    <row r="535" spans="1:23" ht="15.75" customHeight="1">
      <c r="A535" s="1491"/>
      <c r="B535" s="1491"/>
      <c r="C535" s="1491"/>
      <c r="D535" s="1491"/>
      <c r="E535" s="1491"/>
      <c r="F535" s="1491"/>
      <c r="G535" s="1491"/>
      <c r="H535" s="1491"/>
      <c r="I535" s="1491"/>
      <c r="J535" s="1491"/>
      <c r="K535" s="1491"/>
      <c r="L535" s="1491"/>
      <c r="M535" s="1491"/>
      <c r="N535" s="1491"/>
      <c r="O535" s="1491"/>
      <c r="P535" s="1491"/>
      <c r="Q535" s="1491"/>
      <c r="R535" s="1491"/>
      <c r="S535" s="1491"/>
      <c r="T535" s="1491"/>
      <c r="U535" s="1491"/>
      <c r="V535" s="1491"/>
      <c r="W535" s="1491"/>
    </row>
    <row r="536" spans="1:23" ht="15.75" customHeight="1">
      <c r="A536" s="1491"/>
      <c r="B536" s="1491"/>
      <c r="C536" s="1491"/>
      <c r="D536" s="1491"/>
      <c r="E536" s="1491"/>
      <c r="F536" s="1491"/>
      <c r="G536" s="1491"/>
      <c r="H536" s="1491"/>
      <c r="I536" s="1491"/>
      <c r="J536" s="1491"/>
      <c r="K536" s="1491"/>
      <c r="L536" s="1491"/>
      <c r="M536" s="1491"/>
      <c r="N536" s="1491"/>
      <c r="O536" s="1491"/>
      <c r="P536" s="1491"/>
      <c r="Q536" s="1491"/>
      <c r="R536" s="1491"/>
      <c r="S536" s="1491"/>
      <c r="T536" s="1491"/>
      <c r="U536" s="1491"/>
      <c r="V536" s="1491"/>
      <c r="W536" s="1491"/>
    </row>
    <row r="537" spans="1:23" ht="15.75" customHeight="1">
      <c r="A537" s="1491"/>
      <c r="B537" s="1491"/>
      <c r="C537" s="1491"/>
      <c r="D537" s="1491"/>
      <c r="E537" s="1491"/>
      <c r="F537" s="1491"/>
      <c r="G537" s="1491"/>
      <c r="H537" s="1491"/>
      <c r="I537" s="1491"/>
      <c r="J537" s="1491"/>
      <c r="K537" s="1491"/>
      <c r="L537" s="1491"/>
      <c r="M537" s="1491"/>
      <c r="N537" s="1491"/>
      <c r="O537" s="1491"/>
      <c r="P537" s="1491"/>
      <c r="Q537" s="1491"/>
      <c r="R537" s="1491"/>
      <c r="S537" s="1491"/>
      <c r="T537" s="1491"/>
      <c r="U537" s="1491"/>
      <c r="V537" s="1491"/>
      <c r="W537" s="1491"/>
    </row>
    <row r="538" spans="1:23" ht="15.75" customHeight="1">
      <c r="A538" s="1491"/>
      <c r="B538" s="1491"/>
      <c r="C538" s="1491"/>
      <c r="D538" s="1491"/>
      <c r="E538" s="1491"/>
      <c r="F538" s="1491"/>
      <c r="G538" s="1491"/>
      <c r="H538" s="1491"/>
      <c r="I538" s="1491"/>
      <c r="J538" s="1491"/>
      <c r="K538" s="1491"/>
      <c r="L538" s="1491"/>
      <c r="M538" s="1491"/>
      <c r="N538" s="1491"/>
      <c r="O538" s="1491"/>
      <c r="P538" s="1491"/>
      <c r="Q538" s="1491"/>
      <c r="R538" s="1491"/>
      <c r="S538" s="1491"/>
      <c r="T538" s="1491"/>
      <c r="U538" s="1491"/>
      <c r="V538" s="1491"/>
      <c r="W538" s="1491"/>
    </row>
    <row r="539" spans="1:23" ht="15.75" customHeight="1">
      <c r="A539" s="1491"/>
      <c r="B539" s="1491"/>
      <c r="C539" s="1491"/>
      <c r="D539" s="1491"/>
      <c r="E539" s="1491"/>
      <c r="F539" s="1491"/>
      <c r="G539" s="1491"/>
      <c r="H539" s="1491"/>
      <c r="I539" s="1491"/>
      <c r="J539" s="1491"/>
      <c r="K539" s="1491"/>
      <c r="L539" s="1491"/>
      <c r="M539" s="1491"/>
      <c r="N539" s="1491"/>
      <c r="O539" s="1491"/>
      <c r="P539" s="1491"/>
      <c r="Q539" s="1491"/>
      <c r="R539" s="1491"/>
      <c r="S539" s="1491"/>
      <c r="T539" s="1491"/>
      <c r="U539" s="1491"/>
      <c r="V539" s="1491"/>
      <c r="W539" s="1491"/>
    </row>
    <row r="540" spans="1:23" ht="15.75" customHeight="1">
      <c r="A540" s="1491"/>
      <c r="B540" s="1491"/>
      <c r="C540" s="1491"/>
      <c r="D540" s="1491"/>
      <c r="E540" s="1491"/>
      <c r="F540" s="1491"/>
      <c r="G540" s="1491"/>
      <c r="H540" s="1491"/>
      <c r="I540" s="1491"/>
      <c r="J540" s="1491"/>
      <c r="K540" s="1491"/>
      <c r="L540" s="1491"/>
      <c r="M540" s="1491"/>
      <c r="N540" s="1491"/>
      <c r="O540" s="1491"/>
      <c r="P540" s="1491"/>
      <c r="Q540" s="1491"/>
      <c r="R540" s="1491"/>
      <c r="S540" s="1491"/>
      <c r="T540" s="1491"/>
      <c r="U540" s="1491"/>
      <c r="V540" s="1491"/>
      <c r="W540" s="1491"/>
    </row>
    <row r="541" spans="1:23" ht="15.75" customHeight="1">
      <c r="A541" s="1491"/>
      <c r="B541" s="1491"/>
      <c r="C541" s="1491"/>
      <c r="D541" s="1491"/>
      <c r="E541" s="1491"/>
      <c r="F541" s="1491"/>
      <c r="G541" s="1491"/>
      <c r="H541" s="1491"/>
      <c r="I541" s="1491"/>
      <c r="J541" s="1491"/>
      <c r="K541" s="1491"/>
      <c r="L541" s="1491"/>
      <c r="M541" s="1491"/>
      <c r="N541" s="1491"/>
      <c r="O541" s="1491"/>
      <c r="P541" s="1491"/>
      <c r="Q541" s="1491"/>
      <c r="R541" s="1491"/>
      <c r="S541" s="1491"/>
      <c r="T541" s="1491"/>
      <c r="U541" s="1491"/>
      <c r="V541" s="1491"/>
      <c r="W541" s="1491"/>
    </row>
    <row r="542" spans="1:23" ht="15.75" customHeight="1">
      <c r="A542" s="1491"/>
      <c r="B542" s="1491"/>
      <c r="C542" s="1491"/>
      <c r="D542" s="1491"/>
      <c r="E542" s="1491"/>
      <c r="F542" s="1491"/>
      <c r="G542" s="1491"/>
      <c r="H542" s="1491"/>
      <c r="I542" s="1491"/>
      <c r="J542" s="1491"/>
      <c r="K542" s="1491"/>
      <c r="L542" s="1491"/>
      <c r="M542" s="1491"/>
      <c r="N542" s="1491"/>
      <c r="O542" s="1491"/>
      <c r="P542" s="1491"/>
      <c r="Q542" s="1491"/>
      <c r="R542" s="1491"/>
      <c r="S542" s="1491"/>
      <c r="T542" s="1491"/>
      <c r="U542" s="1491"/>
      <c r="V542" s="1491"/>
      <c r="W542" s="1491"/>
    </row>
    <row r="543" spans="1:23" ht="15.75" customHeight="1">
      <c r="A543" s="1491"/>
      <c r="B543" s="1491"/>
      <c r="C543" s="1491"/>
      <c r="D543" s="1491"/>
      <c r="E543" s="1491"/>
      <c r="F543" s="1491"/>
      <c r="G543" s="1491"/>
      <c r="H543" s="1491"/>
      <c r="I543" s="1491"/>
      <c r="J543" s="1491"/>
      <c r="K543" s="1491"/>
      <c r="L543" s="1491"/>
      <c r="M543" s="1491"/>
      <c r="N543" s="1491"/>
      <c r="O543" s="1491"/>
      <c r="P543" s="1491"/>
      <c r="Q543" s="1491"/>
      <c r="R543" s="1491"/>
      <c r="S543" s="1491"/>
      <c r="T543" s="1491"/>
      <c r="U543" s="1491"/>
      <c r="V543" s="1491"/>
      <c r="W543" s="1491"/>
    </row>
    <row r="544" spans="1:23" ht="15.75" customHeight="1">
      <c r="A544" s="1491"/>
      <c r="B544" s="1491"/>
      <c r="C544" s="1491"/>
      <c r="D544" s="1491"/>
      <c r="E544" s="1491"/>
      <c r="F544" s="1491"/>
      <c r="G544" s="1491"/>
      <c r="H544" s="1491"/>
      <c r="I544" s="1491"/>
      <c r="J544" s="1491"/>
      <c r="K544" s="1491"/>
      <c r="L544" s="1491"/>
      <c r="M544" s="1491"/>
      <c r="N544" s="1491"/>
      <c r="O544" s="1491"/>
      <c r="P544" s="1491"/>
      <c r="Q544" s="1491"/>
      <c r="R544" s="1491"/>
      <c r="S544" s="1491"/>
      <c r="T544" s="1491"/>
      <c r="U544" s="1491"/>
      <c r="V544" s="1491"/>
      <c r="W544" s="1491"/>
    </row>
    <row r="545" spans="1:23" ht="15.75" customHeight="1">
      <c r="A545" s="1491"/>
      <c r="B545" s="1491"/>
      <c r="C545" s="1491"/>
      <c r="D545" s="1491"/>
      <c r="E545" s="1491"/>
      <c r="F545" s="1491"/>
      <c r="G545" s="1491"/>
      <c r="H545" s="1491"/>
      <c r="I545" s="1491"/>
      <c r="J545" s="1491"/>
      <c r="K545" s="1491"/>
      <c r="L545" s="1491"/>
      <c r="M545" s="1491"/>
      <c r="N545" s="1491"/>
      <c r="O545" s="1491"/>
      <c r="P545" s="1491"/>
      <c r="Q545" s="1491"/>
      <c r="R545" s="1491"/>
      <c r="S545" s="1491"/>
      <c r="T545" s="1491"/>
      <c r="U545" s="1491"/>
      <c r="V545" s="1491"/>
      <c r="W545" s="1491"/>
    </row>
    <row r="546" spans="1:23" ht="15.75" customHeight="1">
      <c r="A546" s="1491"/>
      <c r="B546" s="1491"/>
      <c r="C546" s="1491"/>
      <c r="D546" s="1491"/>
      <c r="E546" s="1491"/>
      <c r="F546" s="1491"/>
      <c r="G546" s="1491"/>
      <c r="H546" s="1491"/>
      <c r="I546" s="1491"/>
      <c r="J546" s="1491"/>
      <c r="K546" s="1491"/>
      <c r="L546" s="1491"/>
      <c r="M546" s="1491"/>
      <c r="N546" s="1491"/>
      <c r="O546" s="1491"/>
      <c r="P546" s="1491"/>
      <c r="Q546" s="1491"/>
      <c r="R546" s="1491"/>
      <c r="S546" s="1491"/>
      <c r="T546" s="1491"/>
      <c r="U546" s="1491"/>
      <c r="V546" s="1491"/>
      <c r="W546" s="1491"/>
    </row>
    <row r="547" spans="1:23" ht="15.75" customHeight="1">
      <c r="A547" s="1491"/>
      <c r="B547" s="1491"/>
      <c r="C547" s="1491"/>
      <c r="D547" s="1491"/>
      <c r="E547" s="1491"/>
      <c r="F547" s="1491"/>
      <c r="G547" s="1491"/>
      <c r="H547" s="1491"/>
      <c r="I547" s="1491"/>
      <c r="J547" s="1491"/>
      <c r="K547" s="1491"/>
      <c r="L547" s="1491"/>
      <c r="M547" s="1491"/>
      <c r="N547" s="1491"/>
      <c r="O547" s="1491"/>
      <c r="P547" s="1491"/>
      <c r="Q547" s="1491"/>
      <c r="R547" s="1491"/>
      <c r="S547" s="1491"/>
      <c r="T547" s="1491"/>
      <c r="U547" s="1491"/>
      <c r="V547" s="1491"/>
      <c r="W547" s="1491"/>
    </row>
    <row r="548" spans="1:23" ht="15.75" customHeight="1">
      <c r="A548" s="1491"/>
      <c r="B548" s="1491"/>
      <c r="C548" s="1491"/>
      <c r="D548" s="1491"/>
      <c r="E548" s="1491"/>
      <c r="F548" s="1491"/>
      <c r="G548" s="1491"/>
      <c r="H548" s="1491"/>
      <c r="I548" s="1491"/>
      <c r="J548" s="1491"/>
      <c r="K548" s="1491"/>
      <c r="L548" s="1491"/>
      <c r="M548" s="1491"/>
      <c r="N548" s="1491"/>
      <c r="O548" s="1491"/>
      <c r="P548" s="1491"/>
      <c r="Q548" s="1491"/>
      <c r="R548" s="1491"/>
      <c r="S548" s="1491"/>
      <c r="T548" s="1491"/>
      <c r="U548" s="1491"/>
      <c r="V548" s="1491"/>
      <c r="W548" s="1491"/>
    </row>
    <row r="549" spans="1:23" ht="15.75" customHeight="1">
      <c r="A549" s="1491"/>
      <c r="B549" s="1491"/>
      <c r="C549" s="1491"/>
      <c r="D549" s="1491"/>
      <c r="E549" s="1491"/>
      <c r="F549" s="1491"/>
      <c r="G549" s="1491"/>
      <c r="H549" s="1491"/>
      <c r="I549" s="1491"/>
      <c r="J549" s="1491"/>
      <c r="K549" s="1491"/>
      <c r="L549" s="1491"/>
      <c r="M549" s="1491"/>
      <c r="N549" s="1491"/>
      <c r="O549" s="1491"/>
      <c r="P549" s="1491"/>
      <c r="Q549" s="1491"/>
      <c r="R549" s="1491"/>
      <c r="S549" s="1491"/>
      <c r="T549" s="1491"/>
      <c r="U549" s="1491"/>
      <c r="V549" s="1491"/>
      <c r="W549" s="1491"/>
    </row>
    <row r="550" spans="1:23" ht="15.75" customHeight="1">
      <c r="A550" s="1491"/>
      <c r="B550" s="1491"/>
      <c r="C550" s="1491"/>
      <c r="D550" s="1491"/>
      <c r="E550" s="1491"/>
      <c r="F550" s="1491"/>
      <c r="G550" s="1491"/>
      <c r="H550" s="1491"/>
      <c r="I550" s="1491"/>
      <c r="J550" s="1491"/>
      <c r="K550" s="1491"/>
      <c r="L550" s="1491"/>
      <c r="M550" s="1491"/>
      <c r="N550" s="1491"/>
      <c r="O550" s="1491"/>
      <c r="P550" s="1491"/>
      <c r="Q550" s="1491"/>
      <c r="R550" s="1491"/>
      <c r="S550" s="1491"/>
      <c r="T550" s="1491"/>
      <c r="U550" s="1491"/>
      <c r="V550" s="1491"/>
      <c r="W550" s="1491"/>
    </row>
    <row r="551" spans="1:23" ht="15.75" customHeight="1">
      <c r="A551" s="1491"/>
      <c r="B551" s="1491"/>
      <c r="C551" s="1491"/>
      <c r="D551" s="1491"/>
      <c r="E551" s="1491"/>
      <c r="F551" s="1491"/>
      <c r="G551" s="1491"/>
      <c r="H551" s="1491"/>
      <c r="I551" s="1491"/>
      <c r="J551" s="1491"/>
      <c r="K551" s="1491"/>
      <c r="L551" s="1491"/>
      <c r="M551" s="1491"/>
      <c r="N551" s="1491"/>
      <c r="O551" s="1491"/>
      <c r="P551" s="1491"/>
      <c r="Q551" s="1491"/>
      <c r="R551" s="1491"/>
      <c r="S551" s="1491"/>
      <c r="T551" s="1491"/>
      <c r="U551" s="1491"/>
      <c r="V551" s="1491"/>
      <c r="W551" s="1491"/>
    </row>
    <row r="552" spans="1:23" ht="15.75" customHeight="1">
      <c r="A552" s="1491"/>
      <c r="B552" s="1491"/>
      <c r="C552" s="1491"/>
      <c r="D552" s="1491"/>
      <c r="E552" s="1491"/>
      <c r="F552" s="1491"/>
      <c r="G552" s="1491"/>
      <c r="H552" s="1491"/>
      <c r="I552" s="1491"/>
      <c r="J552" s="1491"/>
      <c r="K552" s="1491"/>
      <c r="L552" s="1491"/>
      <c r="M552" s="1491"/>
      <c r="N552" s="1491"/>
      <c r="O552" s="1491"/>
      <c r="P552" s="1491"/>
      <c r="Q552" s="1491"/>
      <c r="R552" s="1491"/>
      <c r="S552" s="1491"/>
      <c r="T552" s="1491"/>
      <c r="U552" s="1491"/>
      <c r="V552" s="1491"/>
      <c r="W552" s="1491"/>
    </row>
    <row r="553" spans="1:23" ht="15.75" customHeight="1">
      <c r="A553" s="1491"/>
      <c r="B553" s="1491"/>
      <c r="C553" s="1491"/>
      <c r="D553" s="1491"/>
      <c r="E553" s="1491"/>
      <c r="F553" s="1491"/>
      <c r="G553" s="1491"/>
      <c r="H553" s="1491"/>
      <c r="I553" s="1491"/>
      <c r="J553" s="1491"/>
      <c r="K553" s="1491"/>
      <c r="L553" s="1491"/>
      <c r="M553" s="1491"/>
      <c r="N553" s="1491"/>
      <c r="O553" s="1491"/>
      <c r="P553" s="1491"/>
      <c r="Q553" s="1491"/>
      <c r="R553" s="1491"/>
      <c r="S553" s="1491"/>
      <c r="T553" s="1491"/>
      <c r="U553" s="1491"/>
      <c r="V553" s="1491"/>
      <c r="W553" s="1491"/>
    </row>
    <row r="554" spans="1:23" ht="15.75" customHeight="1">
      <c r="A554" s="1491"/>
      <c r="B554" s="1491"/>
      <c r="C554" s="1491"/>
      <c r="D554" s="1491"/>
      <c r="E554" s="1491"/>
      <c r="F554" s="1491"/>
      <c r="G554" s="1491"/>
      <c r="H554" s="1491"/>
      <c r="I554" s="1491"/>
      <c r="J554" s="1491"/>
      <c r="K554" s="1491"/>
      <c r="L554" s="1491"/>
      <c r="M554" s="1491"/>
      <c r="N554" s="1491"/>
      <c r="O554" s="1491"/>
      <c r="P554" s="1491"/>
      <c r="Q554" s="1491"/>
      <c r="R554" s="1491"/>
      <c r="S554" s="1491"/>
      <c r="T554" s="1491"/>
      <c r="U554" s="1491"/>
      <c r="V554" s="1491"/>
      <c r="W554" s="1491"/>
    </row>
    <row r="555" spans="1:23" ht="15.75" customHeight="1">
      <c r="A555" s="1491"/>
      <c r="B555" s="1491"/>
      <c r="C555" s="1491"/>
      <c r="D555" s="1491"/>
      <c r="E555" s="1491"/>
      <c r="F555" s="1491"/>
      <c r="G555" s="1491"/>
      <c r="H555" s="1491"/>
      <c r="I555" s="1491"/>
      <c r="J555" s="1491"/>
      <c r="K555" s="1491"/>
      <c r="L555" s="1491"/>
      <c r="M555" s="1491"/>
      <c r="N555" s="1491"/>
      <c r="O555" s="1491"/>
      <c r="P555" s="1491"/>
      <c r="Q555" s="1491"/>
      <c r="R555" s="1491"/>
      <c r="S555" s="1491"/>
      <c r="T555" s="1491"/>
      <c r="U555" s="1491"/>
      <c r="V555" s="1491"/>
      <c r="W555" s="1491"/>
    </row>
    <row r="556" spans="1:23" ht="15.75" customHeight="1">
      <c r="A556" s="1491"/>
      <c r="B556" s="1491"/>
      <c r="C556" s="1491"/>
      <c r="D556" s="1491"/>
      <c r="E556" s="1491"/>
      <c r="F556" s="1491"/>
      <c r="G556" s="1491"/>
      <c r="H556" s="1491"/>
      <c r="I556" s="1491"/>
      <c r="J556" s="1491"/>
      <c r="K556" s="1491"/>
      <c r="L556" s="1491"/>
      <c r="M556" s="1491"/>
      <c r="N556" s="1491"/>
      <c r="O556" s="1491"/>
      <c r="P556" s="1491"/>
      <c r="Q556" s="1491"/>
      <c r="R556" s="1491"/>
      <c r="S556" s="1491"/>
      <c r="T556" s="1491"/>
      <c r="U556" s="1491"/>
      <c r="V556" s="1491"/>
      <c r="W556" s="1491"/>
    </row>
    <row r="557" spans="1:23" ht="15.75" customHeight="1">
      <c r="A557" s="1491"/>
      <c r="B557" s="1491"/>
      <c r="C557" s="1491"/>
      <c r="D557" s="1491"/>
      <c r="E557" s="1491"/>
      <c r="F557" s="1491"/>
      <c r="G557" s="1491"/>
      <c r="H557" s="1491"/>
      <c r="I557" s="1491"/>
      <c r="J557" s="1491"/>
      <c r="K557" s="1491"/>
      <c r="L557" s="1491"/>
      <c r="M557" s="1491"/>
      <c r="N557" s="1491"/>
      <c r="O557" s="1491"/>
      <c r="P557" s="1491"/>
      <c r="Q557" s="1491"/>
      <c r="R557" s="1491"/>
      <c r="S557" s="1491"/>
      <c r="T557" s="1491"/>
      <c r="U557" s="1491"/>
      <c r="V557" s="1491"/>
      <c r="W557" s="1491"/>
    </row>
    <row r="558" spans="1:23" ht="15.75" customHeight="1">
      <c r="A558" s="1491"/>
      <c r="B558" s="1491"/>
      <c r="C558" s="1491"/>
      <c r="D558" s="1491"/>
      <c r="E558" s="1491"/>
      <c r="F558" s="1491"/>
      <c r="G558" s="1491"/>
      <c r="H558" s="1491"/>
      <c r="I558" s="1491"/>
      <c r="J558" s="1491"/>
      <c r="K558" s="1491"/>
      <c r="L558" s="1491"/>
      <c r="M558" s="1491"/>
      <c r="N558" s="1491"/>
      <c r="O558" s="1491"/>
      <c r="P558" s="1491"/>
      <c r="Q558" s="1491"/>
      <c r="R558" s="1491"/>
      <c r="S558" s="1491"/>
      <c r="T558" s="1491"/>
      <c r="U558" s="1491"/>
      <c r="V558" s="1491"/>
      <c r="W558" s="1491"/>
    </row>
    <row r="559" spans="1:23" ht="15.75" customHeight="1">
      <c r="A559" s="1491"/>
      <c r="B559" s="1491"/>
      <c r="C559" s="1491"/>
      <c r="D559" s="1491"/>
      <c r="E559" s="1491"/>
      <c r="F559" s="1491"/>
      <c r="G559" s="1491"/>
      <c r="H559" s="1491"/>
      <c r="I559" s="1491"/>
      <c r="J559" s="1491"/>
      <c r="K559" s="1491"/>
      <c r="L559" s="1491"/>
      <c r="M559" s="1491"/>
      <c r="N559" s="1491"/>
      <c r="O559" s="1491"/>
      <c r="P559" s="1491"/>
      <c r="Q559" s="1491"/>
      <c r="R559" s="1491"/>
      <c r="S559" s="1491"/>
      <c r="T559" s="1491"/>
      <c r="U559" s="1491"/>
      <c r="V559" s="1491"/>
      <c r="W559" s="1491"/>
    </row>
    <row r="560" spans="1:23" ht="15.75" customHeight="1">
      <c r="A560" s="1491"/>
      <c r="B560" s="1491"/>
      <c r="C560" s="1491"/>
      <c r="D560" s="1491"/>
      <c r="E560" s="1491"/>
      <c r="F560" s="1491"/>
      <c r="G560" s="1491"/>
      <c r="H560" s="1491"/>
      <c r="I560" s="1491"/>
      <c r="J560" s="1491"/>
      <c r="K560" s="1491"/>
      <c r="L560" s="1491"/>
      <c r="M560" s="1491"/>
      <c r="N560" s="1491"/>
      <c r="O560" s="1491"/>
      <c r="P560" s="1491"/>
      <c r="Q560" s="1491"/>
      <c r="R560" s="1491"/>
      <c r="S560" s="1491"/>
      <c r="T560" s="1491"/>
      <c r="U560" s="1491"/>
      <c r="V560" s="1491"/>
      <c r="W560" s="1491"/>
    </row>
    <row r="561" spans="1:23" ht="15.75" customHeight="1">
      <c r="A561" s="1491"/>
      <c r="B561" s="1491"/>
      <c r="C561" s="1491"/>
      <c r="D561" s="1491"/>
      <c r="E561" s="1491"/>
      <c r="F561" s="1491"/>
      <c r="G561" s="1491"/>
      <c r="H561" s="1491"/>
      <c r="I561" s="1491"/>
      <c r="J561" s="1491"/>
      <c r="K561" s="1491"/>
      <c r="L561" s="1491"/>
      <c r="M561" s="1491"/>
      <c r="N561" s="1491"/>
      <c r="O561" s="1491"/>
      <c r="P561" s="1491"/>
      <c r="Q561" s="1491"/>
      <c r="R561" s="1491"/>
      <c r="S561" s="1491"/>
      <c r="T561" s="1491"/>
      <c r="U561" s="1491"/>
      <c r="V561" s="1491"/>
      <c r="W561" s="1491"/>
    </row>
    <row r="562" spans="1:23" ht="15.75" customHeight="1">
      <c r="A562" s="1491"/>
      <c r="B562" s="1491"/>
      <c r="C562" s="1491"/>
      <c r="D562" s="1491"/>
      <c r="E562" s="1491"/>
      <c r="F562" s="1491"/>
      <c r="G562" s="1491"/>
      <c r="H562" s="1491"/>
      <c r="I562" s="1491"/>
      <c r="J562" s="1491"/>
      <c r="K562" s="1491"/>
      <c r="L562" s="1491"/>
      <c r="M562" s="1491"/>
      <c r="N562" s="1491"/>
      <c r="O562" s="1491"/>
      <c r="P562" s="1491"/>
      <c r="Q562" s="1491"/>
      <c r="R562" s="1491"/>
      <c r="S562" s="1491"/>
      <c r="T562" s="1491"/>
      <c r="U562" s="1491"/>
      <c r="V562" s="1491"/>
      <c r="W562" s="1491"/>
    </row>
    <row r="563" spans="1:23" ht="15.75" customHeight="1">
      <c r="A563" s="1491"/>
      <c r="B563" s="1491"/>
      <c r="C563" s="1491"/>
      <c r="D563" s="1491"/>
      <c r="E563" s="1491"/>
      <c r="F563" s="1491"/>
      <c r="G563" s="1491"/>
      <c r="H563" s="1491"/>
      <c r="I563" s="1491"/>
      <c r="J563" s="1491"/>
      <c r="K563" s="1491"/>
      <c r="L563" s="1491"/>
      <c r="M563" s="1491"/>
      <c r="N563" s="1491"/>
      <c r="O563" s="1491"/>
      <c r="P563" s="1491"/>
      <c r="Q563" s="1491"/>
      <c r="R563" s="1491"/>
      <c r="S563" s="1491"/>
      <c r="T563" s="1491"/>
      <c r="U563" s="1491"/>
      <c r="V563" s="1491"/>
      <c r="W563" s="1491"/>
    </row>
    <row r="564" spans="1:23" ht="15.75" customHeight="1">
      <c r="A564" s="1491"/>
      <c r="B564" s="1491"/>
      <c r="C564" s="1491"/>
      <c r="D564" s="1491"/>
      <c r="E564" s="1491"/>
      <c r="F564" s="1491"/>
      <c r="G564" s="1491"/>
      <c r="H564" s="1491"/>
      <c r="I564" s="1491"/>
      <c r="J564" s="1491"/>
      <c r="K564" s="1491"/>
      <c r="L564" s="1491"/>
      <c r="M564" s="1491"/>
      <c r="N564" s="1491"/>
      <c r="O564" s="1491"/>
      <c r="P564" s="1491"/>
      <c r="Q564" s="1491"/>
      <c r="R564" s="1491"/>
      <c r="S564" s="1491"/>
      <c r="T564" s="1491"/>
      <c r="U564" s="1491"/>
      <c r="V564" s="1491"/>
      <c r="W564" s="1491"/>
    </row>
    <row r="565" spans="1:23" ht="15.75" customHeight="1">
      <c r="A565" s="1491"/>
      <c r="B565" s="1491"/>
      <c r="C565" s="1491"/>
      <c r="D565" s="1491"/>
      <c r="E565" s="1491"/>
      <c r="F565" s="1491"/>
      <c r="G565" s="1491"/>
      <c r="H565" s="1491"/>
      <c r="I565" s="1491"/>
      <c r="J565" s="1491"/>
      <c r="K565" s="1491"/>
      <c r="L565" s="1491"/>
      <c r="M565" s="1491"/>
      <c r="N565" s="1491"/>
      <c r="O565" s="1491"/>
      <c r="P565" s="1491"/>
      <c r="Q565" s="1491"/>
      <c r="R565" s="1491"/>
      <c r="S565" s="1491"/>
      <c r="T565" s="1491"/>
      <c r="U565" s="1491"/>
      <c r="V565" s="1491"/>
      <c r="W565" s="1491"/>
    </row>
    <row r="566" spans="1:23" ht="15.75" customHeight="1">
      <c r="A566" s="1491"/>
      <c r="B566" s="1491"/>
      <c r="C566" s="1491"/>
      <c r="D566" s="1491"/>
      <c r="E566" s="1491"/>
      <c r="F566" s="1491"/>
      <c r="G566" s="1491"/>
      <c r="H566" s="1491"/>
      <c r="I566" s="1491"/>
      <c r="J566" s="1491"/>
      <c r="K566" s="1491"/>
      <c r="L566" s="1491"/>
      <c r="M566" s="1491"/>
      <c r="N566" s="1491"/>
      <c r="O566" s="1491"/>
      <c r="P566" s="1491"/>
      <c r="Q566" s="1491"/>
      <c r="R566" s="1491"/>
      <c r="S566" s="1491"/>
      <c r="T566" s="1491"/>
      <c r="U566" s="1491"/>
      <c r="V566" s="1491"/>
      <c r="W566" s="1491"/>
    </row>
    <row r="567" spans="1:23" ht="15.75" customHeight="1">
      <c r="A567" s="1491"/>
      <c r="B567" s="1491"/>
      <c r="C567" s="1491"/>
      <c r="D567" s="1491"/>
      <c r="E567" s="1491"/>
      <c r="F567" s="1491"/>
      <c r="G567" s="1491"/>
      <c r="H567" s="1491"/>
      <c r="I567" s="1491"/>
      <c r="J567" s="1491"/>
      <c r="K567" s="1491"/>
      <c r="L567" s="1491"/>
      <c r="M567" s="1491"/>
      <c r="N567" s="1491"/>
      <c r="O567" s="1491"/>
      <c r="P567" s="1491"/>
      <c r="Q567" s="1491"/>
      <c r="R567" s="1491"/>
      <c r="S567" s="1491"/>
      <c r="T567" s="1491"/>
      <c r="U567" s="1491"/>
      <c r="V567" s="1491"/>
      <c r="W567" s="1491"/>
    </row>
    <row r="568" spans="1:23" ht="15.75" customHeight="1">
      <c r="A568" s="1491"/>
      <c r="B568" s="1491"/>
      <c r="C568" s="1491"/>
      <c r="D568" s="1491"/>
      <c r="E568" s="1491"/>
      <c r="F568" s="1491"/>
      <c r="G568" s="1491"/>
      <c r="H568" s="1491"/>
      <c r="I568" s="1491"/>
      <c r="J568" s="1491"/>
      <c r="K568" s="1491"/>
      <c r="L568" s="1491"/>
      <c r="M568" s="1491"/>
      <c r="N568" s="1491"/>
      <c r="O568" s="1491"/>
      <c r="P568" s="1491"/>
      <c r="Q568" s="1491"/>
      <c r="R568" s="1491"/>
      <c r="S568" s="1491"/>
      <c r="T568" s="1491"/>
      <c r="U568" s="1491"/>
      <c r="V568" s="1491"/>
      <c r="W568" s="1491"/>
    </row>
    <row r="569" spans="1:23" ht="15.75" customHeight="1">
      <c r="A569" s="1491"/>
      <c r="B569" s="1491"/>
      <c r="C569" s="1491"/>
      <c r="D569" s="1491"/>
      <c r="E569" s="1491"/>
      <c r="F569" s="1491"/>
      <c r="G569" s="1491"/>
      <c r="H569" s="1491"/>
      <c r="I569" s="1491"/>
      <c r="J569" s="1491"/>
      <c r="K569" s="1491"/>
      <c r="L569" s="1491"/>
      <c r="M569" s="1491"/>
      <c r="N569" s="1491"/>
      <c r="O569" s="1491"/>
      <c r="P569" s="1491"/>
      <c r="Q569" s="1491"/>
      <c r="R569" s="1491"/>
      <c r="S569" s="1491"/>
      <c r="T569" s="1491"/>
      <c r="U569" s="1491"/>
      <c r="V569" s="1491"/>
      <c r="W569" s="1491"/>
    </row>
    <row r="570" spans="1:23" ht="15.75" customHeight="1">
      <c r="A570" s="1491"/>
      <c r="B570" s="1491"/>
      <c r="C570" s="1491"/>
      <c r="D570" s="1491"/>
      <c r="E570" s="1491"/>
      <c r="F570" s="1491"/>
      <c r="G570" s="1491"/>
      <c r="H570" s="1491"/>
      <c r="I570" s="1491"/>
      <c r="J570" s="1491"/>
      <c r="K570" s="1491"/>
      <c r="L570" s="1491"/>
      <c r="M570" s="1491"/>
      <c r="N570" s="1491"/>
      <c r="O570" s="1491"/>
      <c r="P570" s="1491"/>
      <c r="Q570" s="1491"/>
      <c r="R570" s="1491"/>
      <c r="S570" s="1491"/>
      <c r="T570" s="1491"/>
      <c r="U570" s="1491"/>
      <c r="V570" s="1491"/>
      <c r="W570" s="1491"/>
    </row>
    <row r="571" spans="1:23" ht="15.75" customHeight="1">
      <c r="A571" s="1491"/>
      <c r="B571" s="1491"/>
      <c r="C571" s="1491"/>
      <c r="D571" s="1491"/>
      <c r="E571" s="1491"/>
      <c r="F571" s="1491"/>
      <c r="G571" s="1491"/>
      <c r="H571" s="1491"/>
      <c r="I571" s="1491"/>
      <c r="J571" s="1491"/>
      <c r="K571" s="1491"/>
      <c r="L571" s="1491"/>
      <c r="M571" s="1491"/>
      <c r="N571" s="1491"/>
      <c r="O571" s="1491"/>
      <c r="P571" s="1491"/>
      <c r="Q571" s="1491"/>
      <c r="R571" s="1491"/>
      <c r="S571" s="1491"/>
      <c r="T571" s="1491"/>
      <c r="U571" s="1491"/>
      <c r="V571" s="1491"/>
      <c r="W571" s="1491"/>
    </row>
    <row r="572" spans="1:23" ht="15.75" customHeight="1">
      <c r="A572" s="1491"/>
      <c r="B572" s="1491"/>
      <c r="C572" s="1491"/>
      <c r="D572" s="1491"/>
      <c r="E572" s="1491"/>
      <c r="F572" s="1491"/>
      <c r="G572" s="1491"/>
      <c r="H572" s="1491"/>
      <c r="I572" s="1491"/>
      <c r="J572" s="1491"/>
      <c r="K572" s="1491"/>
      <c r="L572" s="1491"/>
      <c r="M572" s="1491"/>
      <c r="N572" s="1491"/>
      <c r="O572" s="1491"/>
      <c r="P572" s="1491"/>
      <c r="Q572" s="1491"/>
      <c r="R572" s="1491"/>
      <c r="S572" s="1491"/>
      <c r="T572" s="1491"/>
      <c r="U572" s="1491"/>
      <c r="V572" s="1491"/>
      <c r="W572" s="1491"/>
    </row>
    <row r="573" spans="1:23" ht="15.75" customHeight="1">
      <c r="A573" s="1491"/>
      <c r="B573" s="1491"/>
      <c r="C573" s="1491"/>
      <c r="D573" s="1491"/>
      <c r="E573" s="1491"/>
      <c r="F573" s="1491"/>
      <c r="G573" s="1491"/>
      <c r="H573" s="1491"/>
      <c r="I573" s="1491"/>
      <c r="J573" s="1491"/>
      <c r="K573" s="1491"/>
      <c r="L573" s="1491"/>
      <c r="M573" s="1491"/>
      <c r="N573" s="1491"/>
      <c r="O573" s="1491"/>
      <c r="P573" s="1491"/>
      <c r="Q573" s="1491"/>
      <c r="R573" s="1491"/>
      <c r="S573" s="1491"/>
      <c r="T573" s="1491"/>
      <c r="U573" s="1491"/>
      <c r="V573" s="1491"/>
      <c r="W573" s="1491"/>
    </row>
    <row r="574" spans="1:23" ht="15.75" customHeight="1">
      <c r="A574" s="1491"/>
      <c r="B574" s="1491"/>
      <c r="C574" s="1491"/>
      <c r="D574" s="1491"/>
      <c r="E574" s="1491"/>
      <c r="F574" s="1491"/>
      <c r="G574" s="1491"/>
      <c r="H574" s="1491"/>
      <c r="I574" s="1491"/>
      <c r="J574" s="1491"/>
      <c r="K574" s="1491"/>
      <c r="L574" s="1491"/>
      <c r="M574" s="1491"/>
      <c r="N574" s="1491"/>
      <c r="O574" s="1491"/>
      <c r="P574" s="1491"/>
      <c r="Q574" s="1491"/>
      <c r="R574" s="1491"/>
      <c r="S574" s="1491"/>
      <c r="T574" s="1491"/>
      <c r="U574" s="1491"/>
      <c r="V574" s="1491"/>
      <c r="W574" s="1491"/>
    </row>
    <row r="575" spans="1:23" ht="15.75" customHeight="1">
      <c r="A575" s="1491"/>
      <c r="B575" s="1491"/>
      <c r="C575" s="1491"/>
      <c r="D575" s="1491"/>
      <c r="E575" s="1491"/>
      <c r="F575" s="1491"/>
      <c r="G575" s="1491"/>
      <c r="H575" s="1491"/>
      <c r="I575" s="1491"/>
      <c r="J575" s="1491"/>
      <c r="K575" s="1491"/>
      <c r="L575" s="1491"/>
      <c r="M575" s="1491"/>
      <c r="N575" s="1491"/>
      <c r="O575" s="1491"/>
      <c r="P575" s="1491"/>
      <c r="Q575" s="1491"/>
      <c r="R575" s="1491"/>
      <c r="S575" s="1491"/>
      <c r="T575" s="1491"/>
      <c r="U575" s="1491"/>
      <c r="V575" s="1491"/>
      <c r="W575" s="1491"/>
    </row>
    <row r="576" spans="1:23" ht="15.75" customHeight="1">
      <c r="A576" s="1491"/>
      <c r="B576" s="1491"/>
      <c r="C576" s="1491"/>
      <c r="D576" s="1491"/>
      <c r="E576" s="1491"/>
      <c r="F576" s="1491"/>
      <c r="G576" s="1491"/>
      <c r="H576" s="1491"/>
      <c r="I576" s="1491"/>
      <c r="J576" s="1491"/>
      <c r="K576" s="1491"/>
      <c r="L576" s="1491"/>
      <c r="M576" s="1491"/>
      <c r="N576" s="1491"/>
      <c r="O576" s="1491"/>
      <c r="P576" s="1491"/>
      <c r="Q576" s="1491"/>
      <c r="R576" s="1491"/>
      <c r="S576" s="1491"/>
      <c r="T576" s="1491"/>
      <c r="U576" s="1491"/>
      <c r="V576" s="1491"/>
      <c r="W576" s="1491"/>
    </row>
    <row r="577" spans="1:23" ht="15.75" customHeight="1">
      <c r="A577" s="1491"/>
      <c r="B577" s="1491"/>
      <c r="C577" s="1491"/>
      <c r="D577" s="1491"/>
      <c r="E577" s="1491"/>
      <c r="F577" s="1491"/>
      <c r="G577" s="1491"/>
      <c r="H577" s="1491"/>
      <c r="I577" s="1491"/>
      <c r="J577" s="1491"/>
      <c r="K577" s="1491"/>
      <c r="L577" s="1491"/>
      <c r="M577" s="1491"/>
      <c r="N577" s="1491"/>
      <c r="O577" s="1491"/>
      <c r="P577" s="1491"/>
      <c r="Q577" s="1491"/>
      <c r="R577" s="1491"/>
      <c r="S577" s="1491"/>
      <c r="T577" s="1491"/>
      <c r="U577" s="1491"/>
      <c r="V577" s="1491"/>
      <c r="W577" s="1491"/>
    </row>
    <row r="578" spans="1:23" ht="15.75" customHeight="1">
      <c r="A578" s="1491"/>
      <c r="B578" s="1491"/>
      <c r="C578" s="1491"/>
      <c r="D578" s="1491"/>
      <c r="E578" s="1491"/>
      <c r="F578" s="1491"/>
      <c r="G578" s="1491"/>
      <c r="H578" s="1491"/>
      <c r="I578" s="1491"/>
      <c r="J578" s="1491"/>
      <c r="K578" s="1491"/>
      <c r="L578" s="1491"/>
      <c r="M578" s="1491"/>
      <c r="N578" s="1491"/>
      <c r="O578" s="1491"/>
      <c r="P578" s="1491"/>
      <c r="Q578" s="1491"/>
      <c r="R578" s="1491"/>
      <c r="S578" s="1491"/>
      <c r="T578" s="1491"/>
      <c r="U578" s="1491"/>
      <c r="V578" s="1491"/>
      <c r="W578" s="1491"/>
    </row>
    <row r="579" spans="1:23" ht="15.75" customHeight="1">
      <c r="A579" s="1491"/>
      <c r="B579" s="1491"/>
      <c r="C579" s="1491"/>
      <c r="D579" s="1491"/>
      <c r="E579" s="1491"/>
      <c r="F579" s="1491"/>
      <c r="G579" s="1491"/>
      <c r="H579" s="1491"/>
      <c r="I579" s="1491"/>
      <c r="J579" s="1491"/>
      <c r="K579" s="1491"/>
      <c r="L579" s="1491"/>
      <c r="M579" s="1491"/>
      <c r="N579" s="1491"/>
      <c r="O579" s="1491"/>
      <c r="P579" s="1491"/>
      <c r="Q579" s="1491"/>
      <c r="R579" s="1491"/>
      <c r="S579" s="1491"/>
      <c r="T579" s="1491"/>
      <c r="U579" s="1491"/>
      <c r="V579" s="1491"/>
      <c r="W579" s="1491"/>
    </row>
    <row r="580" spans="1:23" ht="15.75" customHeight="1">
      <c r="A580" s="1491"/>
      <c r="B580" s="1491"/>
      <c r="C580" s="1491"/>
      <c r="D580" s="1491"/>
      <c r="E580" s="1491"/>
      <c r="F580" s="1491"/>
      <c r="G580" s="1491"/>
      <c r="H580" s="1491"/>
      <c r="I580" s="1491"/>
      <c r="J580" s="1491"/>
      <c r="K580" s="1491"/>
      <c r="L580" s="1491"/>
      <c r="M580" s="1491"/>
      <c r="N580" s="1491"/>
      <c r="O580" s="1491"/>
      <c r="P580" s="1491"/>
      <c r="Q580" s="1491"/>
      <c r="R580" s="1491"/>
      <c r="S580" s="1491"/>
      <c r="T580" s="1491"/>
      <c r="U580" s="1491"/>
      <c r="V580" s="1491"/>
      <c r="W580" s="1491"/>
    </row>
    <row r="581" spans="1:23" ht="15.75" customHeight="1">
      <c r="A581" s="1491"/>
      <c r="B581" s="1491"/>
      <c r="C581" s="1491"/>
      <c r="D581" s="1491"/>
      <c r="E581" s="1491"/>
      <c r="F581" s="1491"/>
      <c r="G581" s="1491"/>
      <c r="H581" s="1491"/>
      <c r="I581" s="1491"/>
      <c r="J581" s="1491"/>
      <c r="K581" s="1491"/>
      <c r="L581" s="1491"/>
      <c r="M581" s="1491"/>
      <c r="N581" s="1491"/>
      <c r="O581" s="1491"/>
      <c r="P581" s="1491"/>
      <c r="Q581" s="1491"/>
      <c r="R581" s="1491"/>
      <c r="S581" s="1491"/>
      <c r="T581" s="1491"/>
      <c r="U581" s="1491"/>
      <c r="V581" s="1491"/>
      <c r="W581" s="1491"/>
    </row>
    <row r="582" spans="1:23" ht="15.75" customHeight="1">
      <c r="A582" s="1491"/>
      <c r="B582" s="1491"/>
      <c r="C582" s="1491"/>
      <c r="D582" s="1491"/>
      <c r="E582" s="1491"/>
      <c r="F582" s="1491"/>
      <c r="G582" s="1491"/>
      <c r="H582" s="1491"/>
      <c r="I582" s="1491"/>
      <c r="J582" s="1491"/>
      <c r="K582" s="1491"/>
      <c r="L582" s="1491"/>
      <c r="M582" s="1491"/>
      <c r="N582" s="1491"/>
      <c r="O582" s="1491"/>
      <c r="P582" s="1491"/>
      <c r="Q582" s="1491"/>
      <c r="R582" s="1491"/>
      <c r="S582" s="1491"/>
      <c r="T582" s="1491"/>
      <c r="U582" s="1491"/>
      <c r="V582" s="1491"/>
      <c r="W582" s="1491"/>
    </row>
    <row r="583" spans="1:23" ht="15.75" customHeight="1">
      <c r="A583" s="1491"/>
      <c r="B583" s="1491"/>
      <c r="C583" s="1491"/>
      <c r="D583" s="1491"/>
      <c r="E583" s="1491"/>
      <c r="F583" s="1491"/>
      <c r="G583" s="1491"/>
      <c r="H583" s="1491"/>
      <c r="I583" s="1491"/>
      <c r="J583" s="1491"/>
      <c r="K583" s="1491"/>
      <c r="L583" s="1491"/>
      <c r="M583" s="1491"/>
      <c r="N583" s="1491"/>
      <c r="O583" s="1491"/>
      <c r="P583" s="1491"/>
      <c r="Q583" s="1491"/>
      <c r="R583" s="1491"/>
      <c r="S583" s="1491"/>
      <c r="T583" s="1491"/>
      <c r="U583" s="1491"/>
      <c r="V583" s="1491"/>
      <c r="W583" s="1491"/>
    </row>
    <row r="584" spans="1:23" ht="15.75" customHeight="1">
      <c r="A584" s="1491"/>
      <c r="B584" s="1491"/>
      <c r="C584" s="1491"/>
      <c r="D584" s="1491"/>
      <c r="E584" s="1491"/>
      <c r="F584" s="1491"/>
      <c r="G584" s="1491"/>
      <c r="H584" s="1491"/>
      <c r="I584" s="1491"/>
      <c r="J584" s="1491"/>
      <c r="K584" s="1491"/>
      <c r="L584" s="1491"/>
      <c r="M584" s="1491"/>
      <c r="N584" s="1491"/>
      <c r="O584" s="1491"/>
      <c r="P584" s="1491"/>
      <c r="Q584" s="1491"/>
      <c r="R584" s="1491"/>
      <c r="S584" s="1491"/>
      <c r="T584" s="1491"/>
      <c r="U584" s="1491"/>
      <c r="V584" s="1491"/>
      <c r="W584" s="1491"/>
    </row>
    <row r="585" spans="1:23" ht="15.75" customHeight="1">
      <c r="A585" s="1491"/>
      <c r="B585" s="1491"/>
      <c r="C585" s="1491"/>
      <c r="D585" s="1491"/>
      <c r="E585" s="1491"/>
      <c r="F585" s="1491"/>
      <c r="G585" s="1491"/>
      <c r="H585" s="1491"/>
      <c r="I585" s="1491"/>
      <c r="J585" s="1491"/>
      <c r="K585" s="1491"/>
      <c r="L585" s="1491"/>
      <c r="M585" s="1491"/>
      <c r="N585" s="1491"/>
      <c r="O585" s="1491"/>
      <c r="P585" s="1491"/>
      <c r="Q585" s="1491"/>
      <c r="R585" s="1491"/>
      <c r="S585" s="1491"/>
      <c r="T585" s="1491"/>
      <c r="U585" s="1491"/>
      <c r="V585" s="1491"/>
      <c r="W585" s="1491"/>
    </row>
    <row r="586" spans="1:23" ht="15.75" customHeight="1">
      <c r="A586" s="1491"/>
      <c r="B586" s="1491"/>
      <c r="C586" s="1491"/>
      <c r="D586" s="1491"/>
      <c r="E586" s="1491"/>
      <c r="F586" s="1491"/>
      <c r="G586" s="1491"/>
      <c r="H586" s="1491"/>
      <c r="I586" s="1491"/>
      <c r="J586" s="1491"/>
      <c r="K586" s="1491"/>
      <c r="L586" s="1491"/>
      <c r="M586" s="1491"/>
      <c r="N586" s="1491"/>
      <c r="O586" s="1491"/>
      <c r="P586" s="1491"/>
      <c r="Q586" s="1491"/>
      <c r="R586" s="1491"/>
      <c r="S586" s="1491"/>
      <c r="T586" s="1491"/>
      <c r="U586" s="1491"/>
      <c r="V586" s="1491"/>
      <c r="W586" s="1491"/>
    </row>
    <row r="587" spans="1:23" ht="15.75" customHeight="1">
      <c r="A587" s="1491"/>
      <c r="B587" s="1491"/>
      <c r="C587" s="1491"/>
      <c r="D587" s="1491"/>
      <c r="E587" s="1491"/>
      <c r="F587" s="1491"/>
      <c r="G587" s="1491"/>
      <c r="H587" s="1491"/>
      <c r="I587" s="1491"/>
      <c r="J587" s="1491"/>
      <c r="K587" s="1491"/>
      <c r="L587" s="1491"/>
      <c r="M587" s="1491"/>
      <c r="N587" s="1491"/>
      <c r="O587" s="1491"/>
      <c r="P587" s="1491"/>
      <c r="Q587" s="1491"/>
      <c r="R587" s="1491"/>
      <c r="S587" s="1491"/>
      <c r="T587" s="1491"/>
      <c r="U587" s="1491"/>
      <c r="V587" s="1491"/>
      <c r="W587" s="1491"/>
    </row>
    <row r="588" spans="1:23" ht="15.75" customHeight="1">
      <c r="A588" s="1491"/>
      <c r="B588" s="1491"/>
      <c r="C588" s="1491"/>
      <c r="D588" s="1491"/>
      <c r="E588" s="1491"/>
      <c r="F588" s="1491"/>
      <c r="G588" s="1491"/>
      <c r="H588" s="1491"/>
      <c r="I588" s="1491"/>
      <c r="J588" s="1491"/>
      <c r="K588" s="1491"/>
      <c r="L588" s="1491"/>
      <c r="M588" s="1491"/>
      <c r="N588" s="1491"/>
      <c r="O588" s="1491"/>
      <c r="P588" s="1491"/>
      <c r="Q588" s="1491"/>
      <c r="R588" s="1491"/>
      <c r="S588" s="1491"/>
      <c r="T588" s="1491"/>
      <c r="U588" s="1491"/>
      <c r="V588" s="1491"/>
      <c r="W588" s="1491"/>
    </row>
    <row r="589" spans="1:23" ht="15.75" customHeight="1">
      <c r="A589" s="1491"/>
      <c r="B589" s="1491"/>
      <c r="C589" s="1491"/>
      <c r="D589" s="1491"/>
      <c r="E589" s="1491"/>
      <c r="F589" s="1491"/>
      <c r="G589" s="1491"/>
      <c r="H589" s="1491"/>
      <c r="I589" s="1491"/>
      <c r="J589" s="1491"/>
      <c r="K589" s="1491"/>
      <c r="L589" s="1491"/>
      <c r="M589" s="1491"/>
      <c r="N589" s="1491"/>
      <c r="O589" s="1491"/>
      <c r="P589" s="1491"/>
      <c r="Q589" s="1491"/>
      <c r="R589" s="1491"/>
      <c r="S589" s="1491"/>
      <c r="T589" s="1491"/>
      <c r="U589" s="1491"/>
      <c r="V589" s="1491"/>
      <c r="W589" s="1491"/>
    </row>
    <row r="590" spans="1:23" ht="15.75" customHeight="1">
      <c r="A590" s="1491"/>
      <c r="B590" s="1491"/>
      <c r="C590" s="1491"/>
      <c r="D590" s="1491"/>
      <c r="E590" s="1491"/>
      <c r="F590" s="1491"/>
      <c r="G590" s="1491"/>
      <c r="H590" s="1491"/>
      <c r="I590" s="1491"/>
      <c r="J590" s="1491"/>
      <c r="K590" s="1491"/>
      <c r="L590" s="1491"/>
      <c r="M590" s="1491"/>
      <c r="N590" s="1491"/>
      <c r="O590" s="1491"/>
      <c r="P590" s="1491"/>
      <c r="Q590" s="1491"/>
      <c r="R590" s="1491"/>
      <c r="S590" s="1491"/>
      <c r="T590" s="1491"/>
      <c r="U590" s="1491"/>
      <c r="V590" s="1491"/>
      <c r="W590" s="1491"/>
    </row>
    <row r="591" spans="1:23" ht="15.75" customHeight="1">
      <c r="A591" s="1491"/>
      <c r="B591" s="1491"/>
      <c r="C591" s="1491"/>
      <c r="D591" s="1491"/>
      <c r="E591" s="1491"/>
      <c r="F591" s="1491"/>
      <c r="G591" s="1491"/>
      <c r="H591" s="1491"/>
      <c r="I591" s="1491"/>
      <c r="J591" s="1491"/>
      <c r="K591" s="1491"/>
      <c r="L591" s="1491"/>
      <c r="M591" s="1491"/>
      <c r="N591" s="1491"/>
      <c r="O591" s="1491"/>
      <c r="P591" s="1491"/>
      <c r="Q591" s="1491"/>
      <c r="R591" s="1491"/>
      <c r="S591" s="1491"/>
      <c r="T591" s="1491"/>
      <c r="U591" s="1491"/>
      <c r="V591" s="1491"/>
      <c r="W591" s="1491"/>
    </row>
    <row r="592" spans="1:23" ht="15.75" customHeight="1">
      <c r="A592" s="1491"/>
      <c r="B592" s="1491"/>
      <c r="C592" s="1491"/>
      <c r="D592" s="1491"/>
      <c r="E592" s="1491"/>
      <c r="F592" s="1491"/>
      <c r="G592" s="1491"/>
      <c r="H592" s="1491"/>
      <c r="I592" s="1491"/>
      <c r="J592" s="1491"/>
      <c r="K592" s="1491"/>
      <c r="L592" s="1491"/>
      <c r="M592" s="1491"/>
      <c r="N592" s="1491"/>
      <c r="O592" s="1491"/>
      <c r="P592" s="1491"/>
      <c r="Q592" s="1491"/>
      <c r="R592" s="1491"/>
      <c r="S592" s="1491"/>
      <c r="T592" s="1491"/>
      <c r="U592" s="1491"/>
      <c r="V592" s="1491"/>
      <c r="W592" s="1491"/>
    </row>
    <row r="593" spans="1:23" ht="15.75" customHeight="1">
      <c r="A593" s="1491"/>
      <c r="B593" s="1491"/>
      <c r="C593" s="1491"/>
      <c r="D593" s="1491"/>
      <c r="E593" s="1491"/>
      <c r="F593" s="1491"/>
      <c r="G593" s="1491"/>
      <c r="H593" s="1491"/>
      <c r="I593" s="1491"/>
      <c r="J593" s="1491"/>
      <c r="K593" s="1491"/>
      <c r="L593" s="1491"/>
      <c r="M593" s="1491"/>
      <c r="N593" s="1491"/>
      <c r="O593" s="1491"/>
      <c r="P593" s="1491"/>
      <c r="Q593" s="1491"/>
      <c r="R593" s="1491"/>
      <c r="S593" s="1491"/>
      <c r="T593" s="1491"/>
      <c r="U593" s="1491"/>
      <c r="V593" s="1491"/>
      <c r="W593" s="1491"/>
    </row>
    <row r="594" spans="1:23" ht="15.75" customHeight="1">
      <c r="A594" s="1491"/>
      <c r="B594" s="1491"/>
      <c r="C594" s="1491"/>
      <c r="D594" s="1491"/>
      <c r="E594" s="1491"/>
      <c r="F594" s="1491"/>
      <c r="G594" s="1491"/>
      <c r="H594" s="1491"/>
      <c r="I594" s="1491"/>
      <c r="J594" s="1491"/>
      <c r="K594" s="1491"/>
      <c r="L594" s="1491"/>
      <c r="M594" s="1491"/>
      <c r="N594" s="1491"/>
      <c r="O594" s="1491"/>
      <c r="P594" s="1491"/>
      <c r="Q594" s="1491"/>
      <c r="R594" s="1491"/>
      <c r="S594" s="1491"/>
      <c r="T594" s="1491"/>
      <c r="U594" s="1491"/>
      <c r="V594" s="1491"/>
      <c r="W594" s="1491"/>
    </row>
    <row r="595" spans="1:23" ht="15.75" customHeight="1">
      <c r="A595" s="1491"/>
      <c r="B595" s="1491"/>
      <c r="C595" s="1491"/>
      <c r="D595" s="1491"/>
      <c r="E595" s="1491"/>
      <c r="F595" s="1491"/>
      <c r="G595" s="1491"/>
      <c r="H595" s="1491"/>
      <c r="I595" s="1491"/>
      <c r="J595" s="1491"/>
      <c r="K595" s="1491"/>
      <c r="L595" s="1491"/>
      <c r="M595" s="1491"/>
      <c r="N595" s="1491"/>
      <c r="O595" s="1491"/>
      <c r="P595" s="1491"/>
      <c r="Q595" s="1491"/>
      <c r="R595" s="1491"/>
      <c r="S595" s="1491"/>
      <c r="T595" s="1491"/>
      <c r="U595" s="1491"/>
      <c r="V595" s="1491"/>
      <c r="W595" s="1491"/>
    </row>
    <row r="596" spans="1:23" ht="15.75" customHeight="1">
      <c r="A596" s="1491"/>
      <c r="B596" s="1491"/>
      <c r="C596" s="1491"/>
      <c r="D596" s="1491"/>
      <c r="E596" s="1491"/>
      <c r="F596" s="1491"/>
      <c r="G596" s="1491"/>
      <c r="H596" s="1491"/>
      <c r="I596" s="1491"/>
      <c r="J596" s="1491"/>
      <c r="K596" s="1491"/>
      <c r="L596" s="1491"/>
      <c r="M596" s="1491"/>
      <c r="N596" s="1491"/>
      <c r="O596" s="1491"/>
      <c r="P596" s="1491"/>
      <c r="Q596" s="1491"/>
      <c r="R596" s="1491"/>
      <c r="S596" s="1491"/>
      <c r="T596" s="1491"/>
      <c r="U596" s="1491"/>
      <c r="V596" s="1491"/>
      <c r="W596" s="1491"/>
    </row>
    <row r="597" spans="1:23" ht="15.75" customHeight="1">
      <c r="A597" s="1491"/>
      <c r="B597" s="1491"/>
      <c r="C597" s="1491"/>
      <c r="D597" s="1491"/>
      <c r="E597" s="1491"/>
      <c r="F597" s="1491"/>
      <c r="G597" s="1491"/>
      <c r="H597" s="1491"/>
      <c r="I597" s="1491"/>
      <c r="J597" s="1491"/>
      <c r="K597" s="1491"/>
      <c r="L597" s="1491"/>
      <c r="M597" s="1491"/>
      <c r="N597" s="1491"/>
      <c r="O597" s="1491"/>
      <c r="P597" s="1491"/>
      <c r="Q597" s="1491"/>
      <c r="R597" s="1491"/>
      <c r="S597" s="1491"/>
      <c r="T597" s="1491"/>
      <c r="U597" s="1491"/>
      <c r="V597" s="1491"/>
      <c r="W597" s="1491"/>
    </row>
    <row r="598" spans="1:23" ht="15.75" customHeight="1">
      <c r="A598" s="1491"/>
      <c r="B598" s="1491"/>
      <c r="C598" s="1491"/>
      <c r="D598" s="1491"/>
      <c r="E598" s="1491"/>
      <c r="F598" s="1491"/>
      <c r="G598" s="1491"/>
      <c r="H598" s="1491"/>
      <c r="I598" s="1491"/>
      <c r="J598" s="1491"/>
      <c r="K598" s="1491"/>
      <c r="L598" s="1491"/>
      <c r="M598" s="1491"/>
      <c r="N598" s="1491"/>
      <c r="O598" s="1491"/>
      <c r="P598" s="1491"/>
      <c r="Q598" s="1491"/>
      <c r="R598" s="1491"/>
      <c r="S598" s="1491"/>
      <c r="T598" s="1491"/>
      <c r="U598" s="1491"/>
      <c r="V598" s="1491"/>
      <c r="W598" s="1491"/>
    </row>
    <row r="599" spans="1:23" ht="15.75" customHeight="1">
      <c r="A599" s="1491"/>
      <c r="B599" s="1491"/>
      <c r="C599" s="1491"/>
      <c r="D599" s="1491"/>
      <c r="E599" s="1491"/>
      <c r="F599" s="1491"/>
      <c r="G599" s="1491"/>
      <c r="H599" s="1491"/>
      <c r="I599" s="1491"/>
      <c r="J599" s="1491"/>
      <c r="K599" s="1491"/>
      <c r="L599" s="1491"/>
      <c r="M599" s="1491"/>
      <c r="N599" s="1491"/>
      <c r="O599" s="1491"/>
      <c r="P599" s="1491"/>
      <c r="Q599" s="1491"/>
      <c r="R599" s="1491"/>
      <c r="S599" s="1491"/>
      <c r="T599" s="1491"/>
      <c r="U599" s="1491"/>
      <c r="V599" s="1491"/>
      <c r="W599" s="1491"/>
    </row>
    <row r="600" spans="1:23" ht="15.75" customHeight="1">
      <c r="A600" s="1491"/>
      <c r="B600" s="1491"/>
      <c r="C600" s="1491"/>
      <c r="D600" s="1491"/>
      <c r="E600" s="1491"/>
      <c r="F600" s="1491"/>
      <c r="G600" s="1491"/>
      <c r="H600" s="1491"/>
      <c r="I600" s="1491"/>
      <c r="J600" s="1491"/>
      <c r="K600" s="1491"/>
      <c r="L600" s="1491"/>
      <c r="M600" s="1491"/>
      <c r="N600" s="1491"/>
      <c r="O600" s="1491"/>
      <c r="P600" s="1491"/>
      <c r="Q600" s="1491"/>
      <c r="R600" s="1491"/>
      <c r="S600" s="1491"/>
      <c r="T600" s="1491"/>
      <c r="U600" s="1491"/>
      <c r="V600" s="1491"/>
      <c r="W600" s="1491"/>
    </row>
    <row r="601" spans="1:23" ht="15.75" customHeight="1">
      <c r="A601" s="1491"/>
      <c r="B601" s="1491"/>
      <c r="C601" s="1491"/>
      <c r="D601" s="1491"/>
      <c r="E601" s="1491"/>
      <c r="F601" s="1491"/>
      <c r="G601" s="1491"/>
      <c r="H601" s="1491"/>
      <c r="I601" s="1491"/>
      <c r="J601" s="1491"/>
      <c r="K601" s="1491"/>
      <c r="L601" s="1491"/>
      <c r="M601" s="1491"/>
      <c r="N601" s="1491"/>
      <c r="O601" s="1491"/>
      <c r="P601" s="1491"/>
      <c r="Q601" s="1491"/>
      <c r="R601" s="1491"/>
      <c r="S601" s="1491"/>
      <c r="T601" s="1491"/>
      <c r="U601" s="1491"/>
      <c r="V601" s="1491"/>
      <c r="W601" s="1491"/>
    </row>
    <row r="602" spans="1:23" ht="15.75" customHeight="1">
      <c r="A602" s="1491"/>
      <c r="B602" s="1491"/>
      <c r="C602" s="1491"/>
      <c r="D602" s="1491"/>
      <c r="E602" s="1491"/>
      <c r="F602" s="1491"/>
      <c r="G602" s="1491"/>
      <c r="H602" s="1491"/>
      <c r="I602" s="1491"/>
      <c r="J602" s="1491"/>
      <c r="K602" s="1491"/>
      <c r="L602" s="1491"/>
      <c r="M602" s="1491"/>
      <c r="N602" s="1491"/>
      <c r="O602" s="1491"/>
      <c r="P602" s="1491"/>
      <c r="Q602" s="1491"/>
      <c r="R602" s="1491"/>
      <c r="S602" s="1491"/>
      <c r="T602" s="1491"/>
      <c r="U602" s="1491"/>
      <c r="V602" s="1491"/>
      <c r="W602" s="1491"/>
    </row>
    <row r="603" spans="1:23" ht="15.75" customHeight="1">
      <c r="A603" s="1491"/>
      <c r="B603" s="1491"/>
      <c r="C603" s="1491"/>
      <c r="D603" s="1491"/>
      <c r="E603" s="1491"/>
      <c r="F603" s="1491"/>
      <c r="G603" s="1491"/>
      <c r="H603" s="1491"/>
      <c r="I603" s="1491"/>
      <c r="J603" s="1491"/>
      <c r="K603" s="1491"/>
      <c r="L603" s="1491"/>
      <c r="M603" s="1491"/>
      <c r="N603" s="1491"/>
      <c r="O603" s="1491"/>
      <c r="P603" s="1491"/>
      <c r="Q603" s="1491"/>
      <c r="R603" s="1491"/>
      <c r="S603" s="1491"/>
      <c r="T603" s="1491"/>
      <c r="U603" s="1491"/>
      <c r="V603" s="1491"/>
      <c r="W603" s="1491"/>
    </row>
    <row r="604" spans="1:23" ht="15.75" customHeight="1">
      <c r="A604" s="1491"/>
      <c r="B604" s="1491"/>
      <c r="C604" s="1491"/>
      <c r="D604" s="1491"/>
      <c r="E604" s="1491"/>
      <c r="F604" s="1491"/>
      <c r="G604" s="1491"/>
      <c r="H604" s="1491"/>
      <c r="I604" s="1491"/>
      <c r="J604" s="1491"/>
      <c r="K604" s="1491"/>
      <c r="L604" s="1491"/>
      <c r="M604" s="1491"/>
      <c r="N604" s="1491"/>
      <c r="O604" s="1491"/>
      <c r="P604" s="1491"/>
      <c r="Q604" s="1491"/>
      <c r="R604" s="1491"/>
      <c r="S604" s="1491"/>
      <c r="T604" s="1491"/>
      <c r="U604" s="1491"/>
      <c r="V604" s="1491"/>
      <c r="W604" s="1491"/>
    </row>
    <row r="605" spans="1:23" ht="15.75" customHeight="1">
      <c r="A605" s="1491"/>
      <c r="B605" s="1491"/>
      <c r="C605" s="1491"/>
      <c r="D605" s="1491"/>
      <c r="E605" s="1491"/>
      <c r="F605" s="1491"/>
      <c r="G605" s="1491"/>
      <c r="H605" s="1491"/>
      <c r="I605" s="1491"/>
      <c r="J605" s="1491"/>
      <c r="K605" s="1491"/>
      <c r="L605" s="1491"/>
      <c r="M605" s="1491"/>
      <c r="N605" s="1491"/>
      <c r="O605" s="1491"/>
      <c r="P605" s="1491"/>
      <c r="Q605" s="1491"/>
      <c r="R605" s="1491"/>
      <c r="S605" s="1491"/>
      <c r="T605" s="1491"/>
      <c r="U605" s="1491"/>
      <c r="V605" s="1491"/>
      <c r="W605" s="1491"/>
    </row>
    <row r="606" spans="1:23" ht="15.75" customHeight="1">
      <c r="A606" s="1491"/>
      <c r="B606" s="1491"/>
      <c r="C606" s="1491"/>
      <c r="D606" s="1491"/>
      <c r="E606" s="1491"/>
      <c r="F606" s="1491"/>
      <c r="G606" s="1491"/>
      <c r="H606" s="1491"/>
      <c r="I606" s="1491"/>
      <c r="J606" s="1491"/>
      <c r="K606" s="1491"/>
      <c r="L606" s="1491"/>
      <c r="M606" s="1491"/>
      <c r="N606" s="1491"/>
      <c r="O606" s="1491"/>
      <c r="P606" s="1491"/>
      <c r="Q606" s="1491"/>
      <c r="R606" s="1491"/>
      <c r="S606" s="1491"/>
      <c r="T606" s="1491"/>
      <c r="U606" s="1491"/>
      <c r="V606" s="1491"/>
      <c r="W606" s="1491"/>
    </row>
    <row r="607" spans="1:23" ht="15.75" customHeight="1">
      <c r="A607" s="1491"/>
      <c r="B607" s="1491"/>
      <c r="C607" s="1491"/>
      <c r="D607" s="1491"/>
      <c r="E607" s="1491"/>
      <c r="F607" s="1491"/>
      <c r="G607" s="1491"/>
      <c r="H607" s="1491"/>
      <c r="I607" s="1491"/>
      <c r="J607" s="1491"/>
      <c r="K607" s="1491"/>
      <c r="L607" s="1491"/>
      <c r="M607" s="1491"/>
      <c r="N607" s="1491"/>
      <c r="O607" s="1491"/>
      <c r="P607" s="1491"/>
      <c r="Q607" s="1491"/>
      <c r="R607" s="1491"/>
      <c r="S607" s="1491"/>
      <c r="T607" s="1491"/>
      <c r="U607" s="1491"/>
      <c r="V607" s="1491"/>
      <c r="W607" s="1491"/>
    </row>
    <row r="608" spans="1:23" ht="15.75" customHeight="1">
      <c r="A608" s="1491"/>
      <c r="B608" s="1491"/>
      <c r="C608" s="1491"/>
      <c r="D608" s="1491"/>
      <c r="E608" s="1491"/>
      <c r="F608" s="1491"/>
      <c r="G608" s="1491"/>
      <c r="H608" s="1491"/>
      <c r="I608" s="1491"/>
      <c r="J608" s="1491"/>
      <c r="K608" s="1491"/>
      <c r="L608" s="1491"/>
      <c r="M608" s="1491"/>
      <c r="N608" s="1491"/>
      <c r="O608" s="1491"/>
      <c r="P608" s="1491"/>
      <c r="Q608" s="1491"/>
      <c r="R608" s="1491"/>
      <c r="S608" s="1491"/>
      <c r="T608" s="1491"/>
      <c r="U608" s="1491"/>
      <c r="V608" s="1491"/>
      <c r="W608" s="1491"/>
    </row>
    <row r="609" spans="1:23" ht="15.75" customHeight="1">
      <c r="A609" s="1491"/>
      <c r="B609" s="1491"/>
      <c r="C609" s="1491"/>
      <c r="D609" s="1491"/>
      <c r="E609" s="1491"/>
      <c r="F609" s="1491"/>
      <c r="G609" s="1491"/>
      <c r="H609" s="1491"/>
      <c r="I609" s="1491"/>
      <c r="J609" s="1491"/>
      <c r="K609" s="1491"/>
      <c r="L609" s="1491"/>
      <c r="M609" s="1491"/>
      <c r="N609" s="1491"/>
      <c r="O609" s="1491"/>
      <c r="P609" s="1491"/>
      <c r="Q609" s="1491"/>
      <c r="R609" s="1491"/>
      <c r="S609" s="1491"/>
      <c r="T609" s="1491"/>
      <c r="U609" s="1491"/>
      <c r="V609" s="1491"/>
      <c r="W609" s="1491"/>
    </row>
    <row r="610" spans="1:23" ht="15.75" customHeight="1">
      <c r="A610" s="1491"/>
      <c r="B610" s="1491"/>
      <c r="C610" s="1491"/>
      <c r="D610" s="1491"/>
      <c r="E610" s="1491"/>
      <c r="F610" s="1491"/>
      <c r="G610" s="1491"/>
      <c r="H610" s="1491"/>
      <c r="I610" s="1491"/>
      <c r="J610" s="1491"/>
      <c r="K610" s="1491"/>
      <c r="L610" s="1491"/>
      <c r="M610" s="1491"/>
      <c r="N610" s="1491"/>
      <c r="O610" s="1491"/>
      <c r="P610" s="1491"/>
      <c r="Q610" s="1491"/>
      <c r="R610" s="1491"/>
      <c r="S610" s="1491"/>
      <c r="T610" s="1491"/>
      <c r="U610" s="1491"/>
      <c r="V610" s="1491"/>
      <c r="W610" s="1491"/>
    </row>
    <row r="611" spans="1:23" ht="15.75" customHeight="1">
      <c r="A611" s="1491"/>
      <c r="B611" s="1491"/>
      <c r="C611" s="1491"/>
      <c r="D611" s="1491"/>
      <c r="E611" s="1491"/>
      <c r="F611" s="1491"/>
      <c r="G611" s="1491"/>
      <c r="H611" s="1491"/>
      <c r="I611" s="1491"/>
      <c r="J611" s="1491"/>
      <c r="K611" s="1491"/>
      <c r="L611" s="1491"/>
      <c r="M611" s="1491"/>
      <c r="N611" s="1491"/>
      <c r="O611" s="1491"/>
      <c r="P611" s="1491"/>
      <c r="Q611" s="1491"/>
      <c r="R611" s="1491"/>
      <c r="S611" s="1491"/>
      <c r="T611" s="1491"/>
      <c r="U611" s="1491"/>
      <c r="V611" s="1491"/>
      <c r="W611" s="1491"/>
    </row>
    <row r="612" spans="1:23" ht="15.75" customHeight="1">
      <c r="A612" s="1491"/>
      <c r="B612" s="1491"/>
      <c r="C612" s="1491"/>
      <c r="D612" s="1491"/>
      <c r="E612" s="1491"/>
      <c r="F612" s="1491"/>
      <c r="G612" s="1491"/>
      <c r="H612" s="1491"/>
      <c r="I612" s="1491"/>
      <c r="J612" s="1491"/>
      <c r="K612" s="1491"/>
      <c r="L612" s="1491"/>
      <c r="M612" s="1491"/>
      <c r="N612" s="1491"/>
      <c r="O612" s="1491"/>
      <c r="P612" s="1491"/>
      <c r="Q612" s="1491"/>
      <c r="R612" s="1491"/>
      <c r="S612" s="1491"/>
      <c r="T612" s="1491"/>
      <c r="U612" s="1491"/>
      <c r="V612" s="1491"/>
      <c r="W612" s="1491"/>
    </row>
    <row r="613" spans="1:23" ht="15.75" customHeight="1">
      <c r="A613" s="1491"/>
      <c r="B613" s="1491"/>
      <c r="C613" s="1491"/>
      <c r="D613" s="1491"/>
      <c r="E613" s="1491"/>
      <c r="F613" s="1491"/>
      <c r="G613" s="1491"/>
      <c r="H613" s="1491"/>
      <c r="I613" s="1491"/>
      <c r="J613" s="1491"/>
      <c r="K613" s="1491"/>
      <c r="L613" s="1491"/>
      <c r="M613" s="1491"/>
      <c r="N613" s="1491"/>
      <c r="O613" s="1491"/>
      <c r="P613" s="1491"/>
      <c r="Q613" s="1491"/>
      <c r="R613" s="1491"/>
      <c r="S613" s="1491"/>
      <c r="T613" s="1491"/>
      <c r="U613" s="1491"/>
      <c r="V613" s="1491"/>
      <c r="W613" s="1491"/>
    </row>
    <row r="614" spans="1:23" ht="15.75" customHeight="1">
      <c r="A614" s="1491"/>
      <c r="B614" s="1491"/>
      <c r="C614" s="1491"/>
      <c r="D614" s="1491"/>
      <c r="E614" s="1491"/>
      <c r="F614" s="1491"/>
      <c r="G614" s="1491"/>
      <c r="H614" s="1491"/>
      <c r="I614" s="1491"/>
      <c r="J614" s="1491"/>
      <c r="K614" s="1491"/>
      <c r="L614" s="1491"/>
      <c r="M614" s="1491"/>
      <c r="N614" s="1491"/>
      <c r="O614" s="1491"/>
      <c r="P614" s="1491"/>
      <c r="Q614" s="1491"/>
      <c r="R614" s="1491"/>
      <c r="S614" s="1491"/>
      <c r="T614" s="1491"/>
      <c r="U614" s="1491"/>
      <c r="V614" s="1491"/>
      <c r="W614" s="1491"/>
    </row>
    <row r="615" spans="1:23" ht="15.75" customHeight="1">
      <c r="A615" s="1491"/>
      <c r="B615" s="1491"/>
      <c r="C615" s="1491"/>
      <c r="D615" s="1491"/>
      <c r="E615" s="1491"/>
      <c r="F615" s="1491"/>
      <c r="G615" s="1491"/>
      <c r="H615" s="1491"/>
      <c r="I615" s="1491"/>
      <c r="J615" s="1491"/>
      <c r="K615" s="1491"/>
      <c r="L615" s="1491"/>
      <c r="M615" s="1491"/>
      <c r="N615" s="1491"/>
      <c r="O615" s="1491"/>
      <c r="P615" s="1491"/>
      <c r="Q615" s="1491"/>
      <c r="R615" s="1491"/>
      <c r="S615" s="1491"/>
      <c r="T615" s="1491"/>
      <c r="U615" s="1491"/>
      <c r="V615" s="1491"/>
      <c r="W615" s="1491"/>
    </row>
    <row r="616" spans="1:23" ht="15.75" customHeight="1">
      <c r="A616" s="1491"/>
      <c r="B616" s="1491"/>
      <c r="C616" s="1491"/>
      <c r="D616" s="1491"/>
      <c r="E616" s="1491"/>
      <c r="F616" s="1491"/>
      <c r="G616" s="1491"/>
      <c r="H616" s="1491"/>
      <c r="I616" s="1491"/>
      <c r="J616" s="1491"/>
      <c r="K616" s="1491"/>
      <c r="L616" s="1491"/>
      <c r="M616" s="1491"/>
      <c r="N616" s="1491"/>
      <c r="O616" s="1491"/>
      <c r="P616" s="1491"/>
      <c r="Q616" s="1491"/>
      <c r="R616" s="1491"/>
      <c r="S616" s="1491"/>
      <c r="T616" s="1491"/>
      <c r="U616" s="1491"/>
      <c r="V616" s="1491"/>
      <c r="W616" s="1491"/>
    </row>
    <row r="617" spans="1:23" ht="15.75" customHeight="1">
      <c r="A617" s="1491"/>
      <c r="B617" s="1491"/>
      <c r="C617" s="1491"/>
      <c r="D617" s="1491"/>
      <c r="E617" s="1491"/>
      <c r="F617" s="1491"/>
      <c r="G617" s="1491"/>
      <c r="H617" s="1491"/>
      <c r="I617" s="1491"/>
      <c r="J617" s="1491"/>
      <c r="K617" s="1491"/>
      <c r="L617" s="1491"/>
      <c r="M617" s="1491"/>
      <c r="N617" s="1491"/>
      <c r="O617" s="1491"/>
      <c r="P617" s="1491"/>
      <c r="Q617" s="1491"/>
      <c r="R617" s="1491"/>
      <c r="S617" s="1491"/>
      <c r="T617" s="1491"/>
      <c r="U617" s="1491"/>
      <c r="V617" s="1491"/>
      <c r="W617" s="1491"/>
    </row>
    <row r="618" spans="1:23" ht="15.75" customHeight="1">
      <c r="A618" s="1491"/>
      <c r="B618" s="1491"/>
      <c r="C618" s="1491"/>
      <c r="D618" s="1491"/>
      <c r="E618" s="1491"/>
      <c r="F618" s="1491"/>
      <c r="G618" s="1491"/>
      <c r="H618" s="1491"/>
      <c r="I618" s="1491"/>
      <c r="J618" s="1491"/>
      <c r="K618" s="1491"/>
      <c r="L618" s="1491"/>
      <c r="M618" s="1491"/>
      <c r="N618" s="1491"/>
      <c r="O618" s="1491"/>
      <c r="P618" s="1491"/>
      <c r="Q618" s="1491"/>
      <c r="R618" s="1491"/>
      <c r="S618" s="1491"/>
      <c r="T618" s="1491"/>
      <c r="U618" s="1491"/>
      <c r="V618" s="1491"/>
      <c r="W618" s="1491"/>
    </row>
    <row r="619" spans="1:23" ht="15.75" customHeight="1">
      <c r="A619" s="1491"/>
      <c r="B619" s="1491"/>
      <c r="C619" s="1491"/>
      <c r="D619" s="1491"/>
      <c r="E619" s="1491"/>
      <c r="F619" s="1491"/>
      <c r="G619" s="1491"/>
      <c r="H619" s="1491"/>
      <c r="I619" s="1491"/>
      <c r="J619" s="1491"/>
      <c r="K619" s="1491"/>
      <c r="L619" s="1491"/>
      <c r="M619" s="1491"/>
      <c r="N619" s="1491"/>
      <c r="O619" s="1491"/>
      <c r="P619" s="1491"/>
      <c r="Q619" s="1491"/>
      <c r="R619" s="1491"/>
      <c r="S619" s="1491"/>
      <c r="T619" s="1491"/>
      <c r="U619" s="1491"/>
      <c r="V619" s="1491"/>
      <c r="W619" s="1491"/>
    </row>
    <row r="620" spans="1:23" ht="15.75" customHeight="1">
      <c r="A620" s="1491"/>
      <c r="B620" s="1491"/>
      <c r="C620" s="1491"/>
      <c r="D620" s="1491"/>
      <c r="E620" s="1491"/>
      <c r="F620" s="1491"/>
      <c r="G620" s="1491"/>
      <c r="H620" s="1491"/>
      <c r="I620" s="1491"/>
      <c r="J620" s="1491"/>
      <c r="K620" s="1491"/>
      <c r="L620" s="1491"/>
      <c r="M620" s="1491"/>
      <c r="N620" s="1491"/>
      <c r="O620" s="1491"/>
      <c r="P620" s="1491"/>
      <c r="Q620" s="1491"/>
      <c r="R620" s="1491"/>
      <c r="S620" s="1491"/>
      <c r="T620" s="1491"/>
      <c r="U620" s="1491"/>
      <c r="V620" s="1491"/>
      <c r="W620" s="1491"/>
    </row>
    <row r="621" spans="1:23" ht="15.75" customHeight="1">
      <c r="A621" s="1491"/>
      <c r="B621" s="1491"/>
      <c r="C621" s="1491"/>
      <c r="D621" s="1491"/>
      <c r="E621" s="1491"/>
      <c r="F621" s="1491"/>
      <c r="G621" s="1491"/>
      <c r="H621" s="1491"/>
      <c r="I621" s="1491"/>
      <c r="J621" s="1491"/>
      <c r="K621" s="1491"/>
      <c r="L621" s="1491"/>
      <c r="M621" s="1491"/>
      <c r="N621" s="1491"/>
      <c r="O621" s="1491"/>
      <c r="P621" s="1491"/>
      <c r="Q621" s="1491"/>
      <c r="R621" s="1491"/>
      <c r="S621" s="1491"/>
      <c r="T621" s="1491"/>
      <c r="U621" s="1491"/>
      <c r="V621" s="1491"/>
      <c r="W621" s="1491"/>
    </row>
    <row r="622" spans="1:23" ht="15.75" customHeight="1">
      <c r="A622" s="1491"/>
      <c r="B622" s="1491"/>
      <c r="C622" s="1491"/>
      <c r="D622" s="1491"/>
      <c r="E622" s="1491"/>
      <c r="F622" s="1491"/>
      <c r="G622" s="1491"/>
      <c r="H622" s="1491"/>
      <c r="I622" s="1491"/>
      <c r="J622" s="1491"/>
      <c r="K622" s="1491"/>
      <c r="L622" s="1491"/>
      <c r="M622" s="1491"/>
      <c r="N622" s="1491"/>
      <c r="O622" s="1491"/>
      <c r="P622" s="1491"/>
      <c r="Q622" s="1491"/>
      <c r="R622" s="1491"/>
      <c r="S622" s="1491"/>
      <c r="T622" s="1491"/>
      <c r="U622" s="1491"/>
      <c r="V622" s="1491"/>
      <c r="W622" s="1491"/>
    </row>
    <row r="623" spans="1:23" ht="15.75" customHeight="1">
      <c r="A623" s="1491"/>
      <c r="B623" s="1491"/>
      <c r="C623" s="1491"/>
      <c r="D623" s="1491"/>
      <c r="E623" s="1491"/>
      <c r="F623" s="1491"/>
      <c r="G623" s="1491"/>
      <c r="H623" s="1491"/>
      <c r="I623" s="1491"/>
      <c r="J623" s="1491"/>
      <c r="K623" s="1491"/>
      <c r="L623" s="1491"/>
      <c r="M623" s="1491"/>
      <c r="N623" s="1491"/>
      <c r="O623" s="1491"/>
      <c r="P623" s="1491"/>
      <c r="Q623" s="1491"/>
      <c r="R623" s="1491"/>
      <c r="S623" s="1491"/>
      <c r="T623" s="1491"/>
      <c r="U623" s="1491"/>
      <c r="V623" s="1491"/>
      <c r="W623" s="1491"/>
    </row>
    <row r="624" spans="1:23" ht="15.75" customHeight="1">
      <c r="A624" s="1491"/>
      <c r="B624" s="1491"/>
      <c r="C624" s="1491"/>
      <c r="D624" s="1491"/>
      <c r="E624" s="1491"/>
      <c r="F624" s="1491"/>
      <c r="G624" s="1491"/>
      <c r="H624" s="1491"/>
      <c r="I624" s="1491"/>
      <c r="J624" s="1491"/>
      <c r="K624" s="1491"/>
      <c r="L624" s="1491"/>
      <c r="M624" s="1491"/>
      <c r="N624" s="1491"/>
      <c r="O624" s="1491"/>
      <c r="P624" s="1491"/>
      <c r="Q624" s="1491"/>
      <c r="R624" s="1491"/>
      <c r="S624" s="1491"/>
      <c r="T624" s="1491"/>
      <c r="U624" s="1491"/>
      <c r="V624" s="1491"/>
      <c r="W624" s="1491"/>
    </row>
    <row r="625" spans="1:23" ht="15.75" customHeight="1">
      <c r="A625" s="1491"/>
      <c r="B625" s="1491"/>
      <c r="C625" s="1491"/>
      <c r="D625" s="1491"/>
      <c r="E625" s="1491"/>
      <c r="F625" s="1491"/>
      <c r="G625" s="1491"/>
      <c r="H625" s="1491"/>
      <c r="I625" s="1491"/>
      <c r="J625" s="1491"/>
      <c r="K625" s="1491"/>
      <c r="L625" s="1491"/>
      <c r="M625" s="1491"/>
      <c r="N625" s="1491"/>
      <c r="O625" s="1491"/>
      <c r="P625" s="1491"/>
      <c r="Q625" s="1491"/>
      <c r="R625" s="1491"/>
      <c r="S625" s="1491"/>
      <c r="T625" s="1491"/>
      <c r="U625" s="1491"/>
      <c r="V625" s="1491"/>
      <c r="W625" s="1491"/>
    </row>
    <row r="626" spans="1:23" ht="15.75" customHeight="1">
      <c r="A626" s="1491"/>
      <c r="B626" s="1491"/>
      <c r="C626" s="1491"/>
      <c r="D626" s="1491"/>
      <c r="E626" s="1491"/>
      <c r="F626" s="1491"/>
      <c r="G626" s="1491"/>
      <c r="H626" s="1491"/>
      <c r="I626" s="1491"/>
      <c r="J626" s="1491"/>
      <c r="K626" s="1491"/>
      <c r="L626" s="1491"/>
      <c r="M626" s="1491"/>
      <c r="N626" s="1491"/>
      <c r="O626" s="1491"/>
      <c r="P626" s="1491"/>
      <c r="Q626" s="1491"/>
      <c r="R626" s="1491"/>
      <c r="S626" s="1491"/>
      <c r="T626" s="1491"/>
      <c r="U626" s="1491"/>
      <c r="V626" s="1491"/>
      <c r="W626" s="1491"/>
    </row>
    <row r="627" spans="1:23" ht="15.75" customHeight="1">
      <c r="A627" s="1491"/>
      <c r="B627" s="1491"/>
      <c r="C627" s="1491"/>
      <c r="D627" s="1491"/>
      <c r="E627" s="1491"/>
      <c r="F627" s="1491"/>
      <c r="G627" s="1491"/>
      <c r="H627" s="1491"/>
      <c r="I627" s="1491"/>
      <c r="J627" s="1491"/>
      <c r="K627" s="1491"/>
      <c r="L627" s="1491"/>
      <c r="M627" s="1491"/>
      <c r="N627" s="1491"/>
      <c r="O627" s="1491"/>
      <c r="P627" s="1491"/>
      <c r="Q627" s="1491"/>
      <c r="R627" s="1491"/>
      <c r="S627" s="1491"/>
      <c r="T627" s="1491"/>
      <c r="U627" s="1491"/>
      <c r="V627" s="1491"/>
      <c r="W627" s="1491"/>
    </row>
    <row r="628" spans="1:23" ht="15.75" customHeight="1">
      <c r="A628" s="1491"/>
      <c r="B628" s="1491"/>
      <c r="C628" s="1491"/>
      <c r="D628" s="1491"/>
      <c r="E628" s="1491"/>
      <c r="F628" s="1491"/>
      <c r="G628" s="1491"/>
      <c r="H628" s="1491"/>
      <c r="I628" s="1491"/>
      <c r="J628" s="1491"/>
      <c r="K628" s="1491"/>
      <c r="L628" s="1491"/>
      <c r="M628" s="1491"/>
      <c r="N628" s="1491"/>
      <c r="O628" s="1491"/>
      <c r="P628" s="1491"/>
      <c r="Q628" s="1491"/>
      <c r="R628" s="1491"/>
      <c r="S628" s="1491"/>
      <c r="T628" s="1491"/>
      <c r="U628" s="1491"/>
      <c r="V628" s="1491"/>
      <c r="W628" s="1491"/>
    </row>
    <row r="629" spans="1:23" ht="15.75" customHeight="1">
      <c r="A629" s="1491"/>
      <c r="B629" s="1491"/>
      <c r="C629" s="1491"/>
      <c r="D629" s="1491"/>
      <c r="E629" s="1491"/>
      <c r="F629" s="1491"/>
      <c r="G629" s="1491"/>
      <c r="H629" s="1491"/>
      <c r="I629" s="1491"/>
      <c r="J629" s="1491"/>
      <c r="K629" s="1491"/>
      <c r="L629" s="1491"/>
      <c r="M629" s="1491"/>
      <c r="N629" s="1491"/>
      <c r="O629" s="1491"/>
      <c r="P629" s="1491"/>
      <c r="Q629" s="1491"/>
      <c r="R629" s="1491"/>
      <c r="S629" s="1491"/>
      <c r="T629" s="1491"/>
      <c r="U629" s="1491"/>
      <c r="V629" s="1491"/>
      <c r="W629" s="1491"/>
    </row>
    <row r="630" spans="1:23" ht="15.75" customHeight="1">
      <c r="A630" s="1491"/>
      <c r="B630" s="1491"/>
      <c r="C630" s="1491"/>
      <c r="D630" s="1491"/>
      <c r="E630" s="1491"/>
      <c r="F630" s="1491"/>
      <c r="G630" s="1491"/>
      <c r="H630" s="1491"/>
      <c r="I630" s="1491"/>
      <c r="J630" s="1491"/>
      <c r="K630" s="1491"/>
      <c r="L630" s="1491"/>
      <c r="M630" s="1491"/>
      <c r="N630" s="1491"/>
      <c r="O630" s="1491"/>
      <c r="P630" s="1491"/>
      <c r="Q630" s="1491"/>
      <c r="R630" s="1491"/>
      <c r="S630" s="1491"/>
      <c r="T630" s="1491"/>
      <c r="U630" s="1491"/>
      <c r="V630" s="1491"/>
      <c r="W630" s="1491"/>
    </row>
    <row r="631" spans="1:23" ht="15.75" customHeight="1">
      <c r="A631" s="1491"/>
      <c r="B631" s="1491"/>
      <c r="C631" s="1491"/>
      <c r="D631" s="1491"/>
      <c r="E631" s="1491"/>
      <c r="F631" s="1491"/>
      <c r="G631" s="1491"/>
      <c r="H631" s="1491"/>
      <c r="I631" s="1491"/>
      <c r="J631" s="1491"/>
      <c r="K631" s="1491"/>
      <c r="L631" s="1491"/>
      <c r="M631" s="1491"/>
      <c r="N631" s="1491"/>
      <c r="O631" s="1491"/>
      <c r="P631" s="1491"/>
      <c r="Q631" s="1491"/>
      <c r="R631" s="1491"/>
      <c r="S631" s="1491"/>
      <c r="T631" s="1491"/>
      <c r="U631" s="1491"/>
      <c r="V631" s="1491"/>
      <c r="W631" s="1491"/>
    </row>
    <row r="632" spans="1:23" ht="15.75" customHeight="1">
      <c r="A632" s="1491"/>
      <c r="B632" s="1491"/>
      <c r="C632" s="1491"/>
      <c r="D632" s="1491"/>
      <c r="E632" s="1491"/>
      <c r="F632" s="1491"/>
      <c r="G632" s="1491"/>
      <c r="H632" s="1491"/>
      <c r="I632" s="1491"/>
      <c r="J632" s="1491"/>
      <c r="K632" s="1491"/>
      <c r="L632" s="1491"/>
      <c r="M632" s="1491"/>
      <c r="N632" s="1491"/>
      <c r="O632" s="1491"/>
      <c r="P632" s="1491"/>
      <c r="Q632" s="1491"/>
      <c r="R632" s="1491"/>
      <c r="S632" s="1491"/>
      <c r="T632" s="1491"/>
      <c r="U632" s="1491"/>
      <c r="V632" s="1491"/>
      <c r="W632" s="1491"/>
    </row>
    <row r="633" spans="1:23" ht="15.75" customHeight="1">
      <c r="A633" s="1491"/>
      <c r="B633" s="1491"/>
      <c r="C633" s="1491"/>
      <c r="D633" s="1491"/>
      <c r="E633" s="1491"/>
      <c r="F633" s="1491"/>
      <c r="G633" s="1491"/>
      <c r="H633" s="1491"/>
      <c r="I633" s="1491"/>
      <c r="J633" s="1491"/>
      <c r="K633" s="1491"/>
      <c r="L633" s="1491"/>
      <c r="M633" s="1491"/>
      <c r="N633" s="1491"/>
      <c r="O633" s="1491"/>
      <c r="P633" s="1491"/>
      <c r="Q633" s="1491"/>
      <c r="R633" s="1491"/>
      <c r="S633" s="1491"/>
      <c r="T633" s="1491"/>
      <c r="U633" s="1491"/>
      <c r="V633" s="1491"/>
      <c r="W633" s="1491"/>
    </row>
    <row r="634" spans="1:23" ht="15.75" customHeight="1">
      <c r="A634" s="1491"/>
      <c r="B634" s="1491"/>
      <c r="C634" s="1491"/>
      <c r="D634" s="1491"/>
      <c r="E634" s="1491"/>
      <c r="F634" s="1491"/>
      <c r="G634" s="1491"/>
      <c r="H634" s="1491"/>
      <c r="I634" s="1491"/>
      <c r="J634" s="1491"/>
      <c r="K634" s="1491"/>
      <c r="L634" s="1491"/>
      <c r="M634" s="1491"/>
      <c r="N634" s="1491"/>
      <c r="O634" s="1491"/>
      <c r="P634" s="1491"/>
      <c r="Q634" s="1491"/>
      <c r="R634" s="1491"/>
      <c r="S634" s="1491"/>
      <c r="T634" s="1491"/>
      <c r="U634" s="1491"/>
      <c r="V634" s="1491"/>
      <c r="W634" s="1491"/>
    </row>
    <row r="635" spans="1:23" ht="15.75" customHeight="1">
      <c r="A635" s="1491"/>
      <c r="B635" s="1491"/>
      <c r="C635" s="1491"/>
      <c r="D635" s="1491"/>
      <c r="E635" s="1491"/>
      <c r="F635" s="1491"/>
      <c r="G635" s="1491"/>
      <c r="H635" s="1491"/>
      <c r="I635" s="1491"/>
      <c r="J635" s="1491"/>
      <c r="K635" s="1491"/>
      <c r="L635" s="1491"/>
      <c r="M635" s="1491"/>
      <c r="N635" s="1491"/>
      <c r="O635" s="1491"/>
      <c r="P635" s="1491"/>
      <c r="Q635" s="1491"/>
      <c r="R635" s="1491"/>
      <c r="S635" s="1491"/>
      <c r="T635" s="1491"/>
      <c r="U635" s="1491"/>
      <c r="V635" s="1491"/>
      <c r="W635" s="1491"/>
    </row>
    <row r="636" spans="1:23" ht="15.75" customHeight="1">
      <c r="A636" s="1491"/>
      <c r="B636" s="1491"/>
      <c r="C636" s="1491"/>
      <c r="D636" s="1491"/>
      <c r="E636" s="1491"/>
      <c r="F636" s="1491"/>
      <c r="G636" s="1491"/>
      <c r="H636" s="1491"/>
      <c r="I636" s="1491"/>
      <c r="J636" s="1491"/>
      <c r="K636" s="1491"/>
      <c r="L636" s="1491"/>
      <c r="M636" s="1491"/>
      <c r="N636" s="1491"/>
      <c r="O636" s="1491"/>
      <c r="P636" s="1491"/>
      <c r="Q636" s="1491"/>
      <c r="R636" s="1491"/>
      <c r="S636" s="1491"/>
      <c r="T636" s="1491"/>
      <c r="U636" s="1491"/>
      <c r="V636" s="1491"/>
      <c r="W636" s="1491"/>
    </row>
    <row r="637" spans="1:23" ht="15.75" customHeight="1">
      <c r="A637" s="1491"/>
      <c r="B637" s="1491"/>
      <c r="C637" s="1491"/>
      <c r="D637" s="1491"/>
      <c r="E637" s="1491"/>
      <c r="F637" s="1491"/>
      <c r="G637" s="1491"/>
      <c r="H637" s="1491"/>
      <c r="I637" s="1491"/>
      <c r="J637" s="1491"/>
      <c r="K637" s="1491"/>
      <c r="L637" s="1491"/>
      <c r="M637" s="1491"/>
      <c r="N637" s="1491"/>
      <c r="O637" s="1491"/>
      <c r="P637" s="1491"/>
      <c r="Q637" s="1491"/>
      <c r="R637" s="1491"/>
      <c r="S637" s="1491"/>
      <c r="T637" s="1491"/>
      <c r="U637" s="1491"/>
      <c r="V637" s="1491"/>
      <c r="W637" s="1491"/>
    </row>
    <row r="638" spans="1:23" ht="15.75" customHeight="1">
      <c r="A638" s="1491"/>
      <c r="B638" s="1491"/>
      <c r="C638" s="1491"/>
      <c r="D638" s="1491"/>
      <c r="E638" s="1491"/>
      <c r="F638" s="1491"/>
      <c r="G638" s="1491"/>
      <c r="H638" s="1491"/>
      <c r="I638" s="1491"/>
      <c r="J638" s="1491"/>
      <c r="K638" s="1491"/>
      <c r="L638" s="1491"/>
      <c r="M638" s="1491"/>
      <c r="N638" s="1491"/>
      <c r="O638" s="1491"/>
      <c r="P638" s="1491"/>
      <c r="Q638" s="1491"/>
      <c r="R638" s="1491"/>
      <c r="S638" s="1491"/>
      <c r="T638" s="1491"/>
      <c r="U638" s="1491"/>
      <c r="V638" s="1491"/>
      <c r="W638" s="1491"/>
    </row>
    <row r="639" spans="1:23" ht="15.75" customHeight="1">
      <c r="A639" s="1491"/>
      <c r="B639" s="1491"/>
      <c r="C639" s="1491"/>
      <c r="D639" s="1491"/>
      <c r="E639" s="1491"/>
      <c r="F639" s="1491"/>
      <c r="G639" s="1491"/>
      <c r="H639" s="1491"/>
      <c r="I639" s="1491"/>
      <c r="J639" s="1491"/>
      <c r="K639" s="1491"/>
      <c r="L639" s="1491"/>
      <c r="M639" s="1491"/>
      <c r="N639" s="1491"/>
      <c r="O639" s="1491"/>
      <c r="P639" s="1491"/>
      <c r="Q639" s="1491"/>
      <c r="R639" s="1491"/>
      <c r="S639" s="1491"/>
      <c r="T639" s="1491"/>
      <c r="U639" s="1491"/>
      <c r="V639" s="1491"/>
      <c r="W639" s="1491"/>
    </row>
    <row r="640" spans="1:23" ht="15.75" customHeight="1">
      <c r="A640" s="1491"/>
      <c r="B640" s="1491"/>
      <c r="C640" s="1491"/>
      <c r="D640" s="1491"/>
      <c r="E640" s="1491"/>
      <c r="F640" s="1491"/>
      <c r="G640" s="1491"/>
      <c r="H640" s="1491"/>
      <c r="I640" s="1491"/>
      <c r="J640" s="1491"/>
      <c r="K640" s="1491"/>
      <c r="L640" s="1491"/>
      <c r="M640" s="1491"/>
      <c r="N640" s="1491"/>
      <c r="O640" s="1491"/>
      <c r="P640" s="1491"/>
      <c r="Q640" s="1491"/>
      <c r="R640" s="1491"/>
      <c r="S640" s="1491"/>
      <c r="T640" s="1491"/>
      <c r="U640" s="1491"/>
      <c r="V640" s="1491"/>
      <c r="W640" s="1491"/>
    </row>
    <row r="641" spans="1:23" ht="15.75" customHeight="1">
      <c r="A641" s="1491"/>
      <c r="B641" s="1491"/>
      <c r="C641" s="1491"/>
      <c r="D641" s="1491"/>
      <c r="E641" s="1491"/>
      <c r="F641" s="1491"/>
      <c r="G641" s="1491"/>
      <c r="H641" s="1491"/>
      <c r="I641" s="1491"/>
      <c r="J641" s="1491"/>
      <c r="K641" s="1491"/>
      <c r="L641" s="1491"/>
      <c r="M641" s="1491"/>
      <c r="N641" s="1491"/>
      <c r="O641" s="1491"/>
      <c r="P641" s="1491"/>
      <c r="Q641" s="1491"/>
      <c r="R641" s="1491"/>
      <c r="S641" s="1491"/>
      <c r="T641" s="1491"/>
      <c r="U641" s="1491"/>
      <c r="V641" s="1491"/>
      <c r="W641" s="1491"/>
    </row>
    <row r="642" spans="1:23" ht="15.75" customHeight="1">
      <c r="A642" s="1491"/>
      <c r="B642" s="1491"/>
      <c r="C642" s="1491"/>
      <c r="D642" s="1491"/>
      <c r="E642" s="1491"/>
      <c r="F642" s="1491"/>
      <c r="G642" s="1491"/>
      <c r="H642" s="1491"/>
      <c r="I642" s="1491"/>
      <c r="J642" s="1491"/>
      <c r="K642" s="1491"/>
      <c r="L642" s="1491"/>
      <c r="M642" s="1491"/>
      <c r="N642" s="1491"/>
      <c r="O642" s="1491"/>
      <c r="P642" s="1491"/>
      <c r="Q642" s="1491"/>
      <c r="R642" s="1491"/>
      <c r="S642" s="1491"/>
      <c r="T642" s="1491"/>
      <c r="U642" s="1491"/>
      <c r="V642" s="1491"/>
      <c r="W642" s="1491"/>
    </row>
    <row r="643" spans="1:23" ht="15.75" customHeight="1">
      <c r="A643" s="1491"/>
      <c r="B643" s="1491"/>
      <c r="C643" s="1491"/>
      <c r="D643" s="1491"/>
      <c r="E643" s="1491"/>
      <c r="F643" s="1491"/>
      <c r="G643" s="1491"/>
      <c r="H643" s="1491"/>
      <c r="I643" s="1491"/>
      <c r="J643" s="1491"/>
      <c r="K643" s="1491"/>
      <c r="L643" s="1491"/>
      <c r="M643" s="1491"/>
      <c r="N643" s="1491"/>
      <c r="O643" s="1491"/>
      <c r="P643" s="1491"/>
      <c r="Q643" s="1491"/>
      <c r="R643" s="1491"/>
      <c r="S643" s="1491"/>
      <c r="T643" s="1491"/>
      <c r="U643" s="1491"/>
      <c r="V643" s="1491"/>
      <c r="W643" s="1491"/>
    </row>
    <row r="644" spans="1:23" ht="15.75" customHeight="1">
      <c r="A644" s="1491"/>
      <c r="B644" s="1491"/>
      <c r="C644" s="1491"/>
      <c r="D644" s="1491"/>
      <c r="E644" s="1491"/>
      <c r="F644" s="1491"/>
      <c r="G644" s="1491"/>
      <c r="H644" s="1491"/>
      <c r="I644" s="1491"/>
      <c r="J644" s="1491"/>
      <c r="K644" s="1491"/>
      <c r="L644" s="1491"/>
      <c r="M644" s="1491"/>
      <c r="N644" s="1491"/>
      <c r="O644" s="1491"/>
      <c r="P644" s="1491"/>
      <c r="Q644" s="1491"/>
      <c r="R644" s="1491"/>
      <c r="S644" s="1491"/>
      <c r="T644" s="1491"/>
      <c r="U644" s="1491"/>
      <c r="V644" s="1491"/>
      <c r="W644" s="1491"/>
    </row>
    <row r="645" spans="1:23" ht="15.75" customHeight="1">
      <c r="A645" s="1491"/>
      <c r="B645" s="1491"/>
      <c r="C645" s="1491"/>
      <c r="D645" s="1491"/>
      <c r="E645" s="1491"/>
      <c r="F645" s="1491"/>
      <c r="G645" s="1491"/>
      <c r="H645" s="1491"/>
      <c r="I645" s="1491"/>
      <c r="J645" s="1491"/>
      <c r="K645" s="1491"/>
      <c r="L645" s="1491"/>
      <c r="M645" s="1491"/>
      <c r="N645" s="1491"/>
      <c r="O645" s="1491"/>
      <c r="P645" s="1491"/>
      <c r="Q645" s="1491"/>
      <c r="R645" s="1491"/>
      <c r="S645" s="1491"/>
      <c r="T645" s="1491"/>
      <c r="U645" s="1491"/>
      <c r="V645" s="1491"/>
      <c r="W645" s="1491"/>
    </row>
    <row r="646" spans="1:23" ht="15.75" customHeight="1">
      <c r="A646" s="1491"/>
      <c r="B646" s="1491"/>
      <c r="C646" s="1491"/>
      <c r="D646" s="1491"/>
      <c r="E646" s="1491"/>
      <c r="F646" s="1491"/>
      <c r="G646" s="1491"/>
      <c r="H646" s="1491"/>
      <c r="I646" s="1491"/>
      <c r="J646" s="1491"/>
      <c r="K646" s="1491"/>
      <c r="L646" s="1491"/>
      <c r="M646" s="1491"/>
      <c r="N646" s="1491"/>
      <c r="O646" s="1491"/>
      <c r="P646" s="1491"/>
      <c r="Q646" s="1491"/>
      <c r="R646" s="1491"/>
      <c r="S646" s="1491"/>
      <c r="T646" s="1491"/>
      <c r="U646" s="1491"/>
      <c r="V646" s="1491"/>
      <c r="W646" s="1491"/>
    </row>
    <row r="647" spans="1:23" ht="15.75" customHeight="1">
      <c r="A647" s="1491"/>
      <c r="B647" s="1491"/>
      <c r="C647" s="1491"/>
      <c r="D647" s="1491"/>
      <c r="E647" s="1491"/>
      <c r="F647" s="1491"/>
      <c r="G647" s="1491"/>
      <c r="H647" s="1491"/>
      <c r="I647" s="1491"/>
      <c r="J647" s="1491"/>
      <c r="K647" s="1491"/>
      <c r="L647" s="1491"/>
      <c r="M647" s="1491"/>
      <c r="N647" s="1491"/>
      <c r="O647" s="1491"/>
      <c r="P647" s="1491"/>
      <c r="Q647" s="1491"/>
      <c r="R647" s="1491"/>
      <c r="S647" s="1491"/>
      <c r="T647" s="1491"/>
      <c r="U647" s="1491"/>
      <c r="V647" s="1491"/>
      <c r="W647" s="1491"/>
    </row>
    <row r="648" spans="1:23" ht="15.75" customHeight="1">
      <c r="A648" s="1491"/>
      <c r="B648" s="1491"/>
      <c r="C648" s="1491"/>
      <c r="D648" s="1491"/>
      <c r="E648" s="1491"/>
      <c r="F648" s="1491"/>
      <c r="G648" s="1491"/>
      <c r="H648" s="1491"/>
      <c r="I648" s="1491"/>
      <c r="J648" s="1491"/>
      <c r="K648" s="1491"/>
      <c r="L648" s="1491"/>
      <c r="M648" s="1491"/>
      <c r="N648" s="1491"/>
      <c r="O648" s="1491"/>
      <c r="P648" s="1491"/>
      <c r="Q648" s="1491"/>
      <c r="R648" s="1491"/>
      <c r="S648" s="1491"/>
      <c r="T648" s="1491"/>
      <c r="U648" s="1491"/>
      <c r="V648" s="1491"/>
      <c r="W648" s="1491"/>
    </row>
    <row r="649" spans="1:23" ht="15.75" customHeight="1">
      <c r="A649" s="1491"/>
      <c r="B649" s="1491"/>
      <c r="C649" s="1491"/>
      <c r="D649" s="1491"/>
      <c r="E649" s="1491"/>
      <c r="F649" s="1491"/>
      <c r="G649" s="1491"/>
      <c r="H649" s="1491"/>
      <c r="I649" s="1491"/>
      <c r="J649" s="1491"/>
      <c r="K649" s="1491"/>
      <c r="L649" s="1491"/>
      <c r="M649" s="1491"/>
      <c r="N649" s="1491"/>
      <c r="O649" s="1491"/>
      <c r="P649" s="1491"/>
      <c r="Q649" s="1491"/>
      <c r="R649" s="1491"/>
      <c r="S649" s="1491"/>
      <c r="T649" s="1491"/>
      <c r="U649" s="1491"/>
      <c r="V649" s="1491"/>
      <c r="W649" s="1491"/>
    </row>
    <row r="650" spans="1:23" ht="15.75" customHeight="1">
      <c r="A650" s="1491"/>
      <c r="B650" s="1491"/>
      <c r="C650" s="1491"/>
      <c r="D650" s="1491"/>
      <c r="E650" s="1491"/>
      <c r="F650" s="1491"/>
      <c r="G650" s="1491"/>
      <c r="H650" s="1491"/>
      <c r="I650" s="1491"/>
      <c r="J650" s="1491"/>
      <c r="K650" s="1491"/>
      <c r="L650" s="1491"/>
      <c r="M650" s="1491"/>
      <c r="N650" s="1491"/>
      <c r="O650" s="1491"/>
      <c r="P650" s="1491"/>
      <c r="Q650" s="1491"/>
      <c r="R650" s="1491"/>
      <c r="S650" s="1491"/>
      <c r="T650" s="1491"/>
      <c r="U650" s="1491"/>
      <c r="V650" s="1491"/>
      <c r="W650" s="1491"/>
    </row>
    <row r="651" spans="1:23" ht="15.75" customHeight="1">
      <c r="A651" s="1491"/>
      <c r="B651" s="1491"/>
      <c r="C651" s="1491"/>
      <c r="D651" s="1491"/>
      <c r="E651" s="1491"/>
      <c r="F651" s="1491"/>
      <c r="G651" s="1491"/>
      <c r="H651" s="1491"/>
      <c r="I651" s="1491"/>
      <c r="J651" s="1491"/>
      <c r="K651" s="1491"/>
      <c r="L651" s="1491"/>
      <c r="M651" s="1491"/>
      <c r="N651" s="1491"/>
      <c r="O651" s="1491"/>
      <c r="P651" s="1491"/>
      <c r="Q651" s="1491"/>
      <c r="R651" s="1491"/>
      <c r="S651" s="1491"/>
      <c r="T651" s="1491"/>
      <c r="U651" s="1491"/>
      <c r="V651" s="1491"/>
      <c r="W651" s="1491"/>
    </row>
    <row r="652" spans="1:23" ht="15.75" customHeight="1">
      <c r="A652" s="1491"/>
      <c r="B652" s="1491"/>
      <c r="C652" s="1491"/>
      <c r="D652" s="1491"/>
      <c r="E652" s="1491"/>
      <c r="F652" s="1491"/>
      <c r="G652" s="1491"/>
      <c r="H652" s="1491"/>
      <c r="I652" s="1491"/>
      <c r="J652" s="1491"/>
      <c r="K652" s="1491"/>
      <c r="L652" s="1491"/>
      <c r="M652" s="1491"/>
      <c r="N652" s="1491"/>
      <c r="O652" s="1491"/>
      <c r="P652" s="1491"/>
      <c r="Q652" s="1491"/>
      <c r="R652" s="1491"/>
      <c r="S652" s="1491"/>
      <c r="T652" s="1491"/>
      <c r="U652" s="1491"/>
      <c r="V652" s="1491"/>
      <c r="W652" s="1491"/>
    </row>
    <row r="653" spans="1:23" ht="15.75" customHeight="1">
      <c r="A653" s="1491"/>
      <c r="B653" s="1491"/>
      <c r="C653" s="1491"/>
      <c r="D653" s="1491"/>
      <c r="E653" s="1491"/>
      <c r="F653" s="1491"/>
      <c r="G653" s="1491"/>
      <c r="H653" s="1491"/>
      <c r="I653" s="1491"/>
      <c r="J653" s="1491"/>
      <c r="K653" s="1491"/>
      <c r="L653" s="1491"/>
      <c r="M653" s="1491"/>
      <c r="N653" s="1491"/>
      <c r="O653" s="1491"/>
      <c r="P653" s="1491"/>
      <c r="Q653" s="1491"/>
      <c r="R653" s="1491"/>
      <c r="S653" s="1491"/>
      <c r="T653" s="1491"/>
      <c r="U653" s="1491"/>
      <c r="V653" s="1491"/>
      <c r="W653" s="1491"/>
    </row>
    <row r="654" spans="1:23" ht="15.75" customHeight="1">
      <c r="A654" s="1491"/>
      <c r="B654" s="1491"/>
      <c r="C654" s="1491"/>
      <c r="D654" s="1491"/>
      <c r="E654" s="1491"/>
      <c r="F654" s="1491"/>
      <c r="G654" s="1491"/>
      <c r="H654" s="1491"/>
      <c r="I654" s="1491"/>
      <c r="J654" s="1491"/>
      <c r="K654" s="1491"/>
      <c r="L654" s="1491"/>
      <c r="M654" s="1491"/>
      <c r="N654" s="1491"/>
      <c r="O654" s="1491"/>
      <c r="P654" s="1491"/>
      <c r="Q654" s="1491"/>
      <c r="R654" s="1491"/>
      <c r="S654" s="1491"/>
      <c r="T654" s="1491"/>
      <c r="U654" s="1491"/>
      <c r="V654" s="1491"/>
      <c r="W654" s="1491"/>
    </row>
    <row r="655" spans="1:23" ht="15.75" customHeight="1">
      <c r="A655" s="1491"/>
      <c r="B655" s="1491"/>
      <c r="C655" s="1491"/>
      <c r="D655" s="1491"/>
      <c r="E655" s="1491"/>
      <c r="F655" s="1491"/>
      <c r="G655" s="1491"/>
      <c r="H655" s="1491"/>
      <c r="I655" s="1491"/>
      <c r="J655" s="1491"/>
      <c r="K655" s="1491"/>
      <c r="L655" s="1491"/>
      <c r="M655" s="1491"/>
      <c r="N655" s="1491"/>
      <c r="O655" s="1491"/>
      <c r="P655" s="1491"/>
      <c r="Q655" s="1491"/>
      <c r="R655" s="1491"/>
      <c r="S655" s="1491"/>
      <c r="T655" s="1491"/>
      <c r="U655" s="1491"/>
      <c r="V655" s="1491"/>
      <c r="W655" s="1491"/>
    </row>
    <row r="656" spans="1:23" ht="15.75" customHeight="1">
      <c r="A656" s="1491"/>
      <c r="B656" s="1491"/>
      <c r="C656" s="1491"/>
      <c r="D656" s="1491"/>
      <c r="E656" s="1491"/>
      <c r="F656" s="1491"/>
      <c r="G656" s="1491"/>
      <c r="H656" s="1491"/>
      <c r="I656" s="1491"/>
      <c r="J656" s="1491"/>
      <c r="K656" s="1491"/>
      <c r="L656" s="1491"/>
      <c r="M656" s="1491"/>
      <c r="N656" s="1491"/>
      <c r="O656" s="1491"/>
      <c r="P656" s="1491"/>
      <c r="Q656" s="1491"/>
      <c r="R656" s="1491"/>
      <c r="S656" s="1491"/>
      <c r="T656" s="1491"/>
      <c r="U656" s="1491"/>
      <c r="V656" s="1491"/>
      <c r="W656" s="1491"/>
    </row>
    <row r="657" spans="1:23" ht="15.75" customHeight="1">
      <c r="A657" s="1491"/>
      <c r="B657" s="1491"/>
      <c r="C657" s="1491"/>
      <c r="D657" s="1491"/>
      <c r="E657" s="1491"/>
      <c r="F657" s="1491"/>
      <c r="G657" s="1491"/>
      <c r="H657" s="1491"/>
      <c r="I657" s="1491"/>
      <c r="J657" s="1491"/>
      <c r="K657" s="1491"/>
      <c r="L657" s="1491"/>
      <c r="M657" s="1491"/>
      <c r="N657" s="1491"/>
      <c r="O657" s="1491"/>
      <c r="P657" s="1491"/>
      <c r="Q657" s="1491"/>
      <c r="R657" s="1491"/>
      <c r="S657" s="1491"/>
      <c r="T657" s="1491"/>
      <c r="U657" s="1491"/>
      <c r="V657" s="1491"/>
      <c r="W657" s="1491"/>
    </row>
    <row r="658" spans="1:23" ht="15.75" customHeight="1">
      <c r="A658" s="1491"/>
      <c r="B658" s="1491"/>
      <c r="C658" s="1491"/>
      <c r="D658" s="1491"/>
      <c r="E658" s="1491"/>
      <c r="F658" s="1491"/>
      <c r="G658" s="1491"/>
      <c r="H658" s="1491"/>
      <c r="I658" s="1491"/>
      <c r="J658" s="1491"/>
      <c r="K658" s="1491"/>
      <c r="L658" s="1491"/>
      <c r="M658" s="1491"/>
      <c r="N658" s="1491"/>
      <c r="O658" s="1491"/>
      <c r="P658" s="1491"/>
      <c r="Q658" s="1491"/>
      <c r="R658" s="1491"/>
      <c r="S658" s="1491"/>
      <c r="T658" s="1491"/>
      <c r="U658" s="1491"/>
      <c r="V658" s="1491"/>
      <c r="W658" s="1491"/>
    </row>
    <row r="659" spans="1:23" ht="15.75" customHeight="1">
      <c r="A659" s="1491"/>
      <c r="B659" s="1491"/>
      <c r="C659" s="1491"/>
      <c r="D659" s="1491"/>
      <c r="E659" s="1491"/>
      <c r="F659" s="1491"/>
      <c r="G659" s="1491"/>
      <c r="H659" s="1491"/>
      <c r="I659" s="1491"/>
      <c r="J659" s="1491"/>
      <c r="K659" s="1491"/>
      <c r="L659" s="1491"/>
      <c r="M659" s="1491"/>
      <c r="N659" s="1491"/>
      <c r="O659" s="1491"/>
      <c r="P659" s="1491"/>
      <c r="Q659" s="1491"/>
      <c r="R659" s="1491"/>
      <c r="S659" s="1491"/>
      <c r="T659" s="1491"/>
      <c r="U659" s="1491"/>
      <c r="V659" s="1491"/>
      <c r="W659" s="1491"/>
    </row>
    <row r="660" spans="1:23" ht="15.75" customHeight="1">
      <c r="A660" s="1491"/>
      <c r="B660" s="1491"/>
      <c r="C660" s="1491"/>
      <c r="D660" s="1491"/>
      <c r="E660" s="1491"/>
      <c r="F660" s="1491"/>
      <c r="G660" s="1491"/>
      <c r="H660" s="1491"/>
      <c r="I660" s="1491"/>
      <c r="J660" s="1491"/>
      <c r="K660" s="1491"/>
      <c r="L660" s="1491"/>
      <c r="M660" s="1491"/>
      <c r="N660" s="1491"/>
      <c r="O660" s="1491"/>
      <c r="P660" s="1491"/>
      <c r="Q660" s="1491"/>
      <c r="R660" s="1491"/>
      <c r="S660" s="1491"/>
      <c r="T660" s="1491"/>
      <c r="U660" s="1491"/>
      <c r="V660" s="1491"/>
      <c r="W660" s="1491"/>
    </row>
    <row r="661" spans="1:23" ht="15.75" customHeight="1">
      <c r="A661" s="1491"/>
      <c r="B661" s="1491"/>
      <c r="C661" s="1491"/>
      <c r="D661" s="1491"/>
      <c r="E661" s="1491"/>
      <c r="F661" s="1491"/>
      <c r="G661" s="1491"/>
      <c r="H661" s="1491"/>
      <c r="I661" s="1491"/>
      <c r="J661" s="1491"/>
      <c r="K661" s="1491"/>
      <c r="L661" s="1491"/>
      <c r="M661" s="1491"/>
      <c r="N661" s="1491"/>
      <c r="O661" s="1491"/>
      <c r="P661" s="1491"/>
      <c r="Q661" s="1491"/>
      <c r="R661" s="1491"/>
      <c r="S661" s="1491"/>
      <c r="T661" s="1491"/>
      <c r="U661" s="1491"/>
      <c r="V661" s="1491"/>
      <c r="W661" s="1491"/>
    </row>
    <row r="662" spans="1:23" ht="15.75" customHeight="1">
      <c r="A662" s="1491"/>
      <c r="B662" s="1491"/>
      <c r="C662" s="1491"/>
      <c r="D662" s="1491"/>
      <c r="E662" s="1491"/>
      <c r="F662" s="1491"/>
      <c r="G662" s="1491"/>
      <c r="H662" s="1491"/>
      <c r="I662" s="1491"/>
      <c r="J662" s="1491"/>
      <c r="K662" s="1491"/>
      <c r="L662" s="1491"/>
      <c r="M662" s="1491"/>
      <c r="N662" s="1491"/>
      <c r="O662" s="1491"/>
      <c r="P662" s="1491"/>
      <c r="Q662" s="1491"/>
      <c r="R662" s="1491"/>
      <c r="S662" s="1491"/>
      <c r="T662" s="1491"/>
      <c r="U662" s="1491"/>
      <c r="V662" s="1491"/>
      <c r="W662" s="1491"/>
    </row>
    <row r="663" spans="1:23" ht="15.75" customHeight="1">
      <c r="A663" s="1491"/>
      <c r="B663" s="1491"/>
      <c r="C663" s="1491"/>
      <c r="D663" s="1491"/>
      <c r="E663" s="1491"/>
      <c r="F663" s="1491"/>
      <c r="G663" s="1491"/>
      <c r="H663" s="1491"/>
      <c r="I663" s="1491"/>
      <c r="J663" s="1491"/>
      <c r="K663" s="1491"/>
      <c r="L663" s="1491"/>
      <c r="M663" s="1491"/>
      <c r="N663" s="1491"/>
      <c r="O663" s="1491"/>
      <c r="P663" s="1491"/>
      <c r="Q663" s="1491"/>
      <c r="R663" s="1491"/>
      <c r="S663" s="1491"/>
      <c r="T663" s="1491"/>
      <c r="U663" s="1491"/>
      <c r="V663" s="1491"/>
      <c r="W663" s="1491"/>
    </row>
    <row r="664" spans="1:23" ht="15.75" customHeight="1">
      <c r="A664" s="1491"/>
      <c r="B664" s="1491"/>
      <c r="C664" s="1491"/>
      <c r="D664" s="1491"/>
      <c r="E664" s="1491"/>
      <c r="F664" s="1491"/>
      <c r="G664" s="1491"/>
      <c r="H664" s="1491"/>
      <c r="I664" s="1491"/>
      <c r="J664" s="1491"/>
      <c r="K664" s="1491"/>
      <c r="L664" s="1491"/>
      <c r="M664" s="1491"/>
      <c r="N664" s="1491"/>
      <c r="O664" s="1491"/>
      <c r="P664" s="1491"/>
      <c r="Q664" s="1491"/>
      <c r="R664" s="1491"/>
      <c r="S664" s="1491"/>
      <c r="T664" s="1491"/>
      <c r="U664" s="1491"/>
      <c r="V664" s="1491"/>
      <c r="W664" s="1491"/>
    </row>
    <row r="665" spans="1:23" ht="15.75" customHeight="1">
      <c r="A665" s="1491"/>
      <c r="B665" s="1491"/>
      <c r="C665" s="1491"/>
      <c r="D665" s="1491"/>
      <c r="E665" s="1491"/>
      <c r="F665" s="1491"/>
      <c r="G665" s="1491"/>
      <c r="H665" s="1491"/>
      <c r="I665" s="1491"/>
      <c r="J665" s="1491"/>
      <c r="K665" s="1491"/>
      <c r="L665" s="1491"/>
      <c r="M665" s="1491"/>
      <c r="N665" s="1491"/>
      <c r="O665" s="1491"/>
      <c r="P665" s="1491"/>
      <c r="Q665" s="1491"/>
      <c r="R665" s="1491"/>
      <c r="S665" s="1491"/>
      <c r="T665" s="1491"/>
      <c r="U665" s="1491"/>
      <c r="V665" s="1491"/>
      <c r="W665" s="1491"/>
    </row>
    <row r="666" spans="1:23" ht="15.75" customHeight="1">
      <c r="A666" s="1491"/>
      <c r="B666" s="1491"/>
      <c r="C666" s="1491"/>
      <c r="D666" s="1491"/>
      <c r="E666" s="1491"/>
      <c r="F666" s="1491"/>
      <c r="G666" s="1491"/>
      <c r="H666" s="1491"/>
      <c r="I666" s="1491"/>
      <c r="J666" s="1491"/>
      <c r="K666" s="1491"/>
      <c r="L666" s="1491"/>
      <c r="M666" s="1491"/>
      <c r="N666" s="1491"/>
      <c r="O666" s="1491"/>
      <c r="P666" s="1491"/>
      <c r="Q666" s="1491"/>
      <c r="R666" s="1491"/>
      <c r="S666" s="1491"/>
      <c r="T666" s="1491"/>
      <c r="U666" s="1491"/>
      <c r="V666" s="1491"/>
      <c r="W666" s="1491"/>
    </row>
    <row r="667" spans="1:23" ht="15.75" customHeight="1">
      <c r="A667" s="1491"/>
      <c r="B667" s="1491"/>
      <c r="C667" s="1491"/>
      <c r="D667" s="1491"/>
      <c r="E667" s="1491"/>
      <c r="F667" s="1491"/>
      <c r="G667" s="1491"/>
      <c r="H667" s="1491"/>
      <c r="I667" s="1491"/>
      <c r="J667" s="1491"/>
      <c r="K667" s="1491"/>
      <c r="L667" s="1491"/>
      <c r="M667" s="1491"/>
      <c r="N667" s="1491"/>
      <c r="O667" s="1491"/>
      <c r="P667" s="1491"/>
      <c r="Q667" s="1491"/>
      <c r="R667" s="1491"/>
      <c r="S667" s="1491"/>
      <c r="T667" s="1491"/>
      <c r="U667" s="1491"/>
      <c r="V667" s="1491"/>
      <c r="W667" s="1491"/>
    </row>
    <row r="668" spans="1:23" ht="15.75" customHeight="1">
      <c r="A668" s="1491"/>
      <c r="B668" s="1491"/>
      <c r="C668" s="1491"/>
      <c r="D668" s="1491"/>
      <c r="E668" s="1491"/>
      <c r="F668" s="1491"/>
      <c r="G668" s="1491"/>
      <c r="H668" s="1491"/>
      <c r="I668" s="1491"/>
      <c r="J668" s="1491"/>
      <c r="K668" s="1491"/>
      <c r="L668" s="1491"/>
      <c r="M668" s="1491"/>
      <c r="N668" s="1491"/>
      <c r="O668" s="1491"/>
      <c r="P668" s="1491"/>
      <c r="Q668" s="1491"/>
      <c r="R668" s="1491"/>
      <c r="S668" s="1491"/>
      <c r="T668" s="1491"/>
      <c r="U668" s="1491"/>
      <c r="V668" s="1491"/>
      <c r="W668" s="1491"/>
    </row>
    <row r="669" spans="1:23" ht="15.75" customHeight="1">
      <c r="A669" s="1491"/>
      <c r="B669" s="1491"/>
      <c r="C669" s="1491"/>
      <c r="D669" s="1491"/>
      <c r="E669" s="1491"/>
      <c r="F669" s="1491"/>
      <c r="G669" s="1491"/>
      <c r="H669" s="1491"/>
      <c r="I669" s="1491"/>
      <c r="J669" s="1491"/>
      <c r="K669" s="1491"/>
      <c r="L669" s="1491"/>
      <c r="M669" s="1491"/>
      <c r="N669" s="1491"/>
      <c r="O669" s="1491"/>
      <c r="P669" s="1491"/>
      <c r="Q669" s="1491"/>
      <c r="R669" s="1491"/>
      <c r="S669" s="1491"/>
      <c r="T669" s="1491"/>
      <c r="U669" s="1491"/>
      <c r="V669" s="1491"/>
      <c r="W669" s="1491"/>
    </row>
    <row r="670" spans="1:23" ht="15.75" customHeight="1">
      <c r="A670" s="1491"/>
      <c r="B670" s="1491"/>
      <c r="C670" s="1491"/>
      <c r="D670" s="1491"/>
      <c r="E670" s="1491"/>
      <c r="F670" s="1491"/>
      <c r="G670" s="1491"/>
      <c r="H670" s="1491"/>
      <c r="I670" s="1491"/>
      <c r="J670" s="1491"/>
      <c r="K670" s="1491"/>
      <c r="L670" s="1491"/>
      <c r="M670" s="1491"/>
      <c r="N670" s="1491"/>
      <c r="O670" s="1491"/>
      <c r="P670" s="1491"/>
      <c r="Q670" s="1491"/>
      <c r="R670" s="1491"/>
      <c r="S670" s="1491"/>
      <c r="T670" s="1491"/>
      <c r="U670" s="1491"/>
      <c r="V670" s="1491"/>
      <c r="W670" s="1491"/>
    </row>
    <row r="671" spans="1:23" ht="15.75" customHeight="1">
      <c r="A671" s="1491"/>
      <c r="B671" s="1491"/>
      <c r="C671" s="1491"/>
      <c r="D671" s="1491"/>
      <c r="E671" s="1491"/>
      <c r="F671" s="1491"/>
      <c r="G671" s="1491"/>
      <c r="H671" s="1491"/>
      <c r="I671" s="1491"/>
      <c r="J671" s="1491"/>
      <c r="K671" s="1491"/>
      <c r="L671" s="1491"/>
      <c r="M671" s="1491"/>
      <c r="N671" s="1491"/>
      <c r="O671" s="1491"/>
      <c r="P671" s="1491"/>
      <c r="Q671" s="1491"/>
      <c r="R671" s="1491"/>
      <c r="S671" s="1491"/>
      <c r="T671" s="1491"/>
      <c r="U671" s="1491"/>
      <c r="V671" s="1491"/>
      <c r="W671" s="1491"/>
    </row>
    <row r="672" spans="1:23" ht="15.75" customHeight="1">
      <c r="A672" s="1491"/>
      <c r="B672" s="1491"/>
      <c r="C672" s="1491"/>
      <c r="D672" s="1491"/>
      <c r="E672" s="1491"/>
      <c r="F672" s="1491"/>
      <c r="G672" s="1491"/>
      <c r="H672" s="1491"/>
      <c r="I672" s="1491"/>
      <c r="J672" s="1491"/>
      <c r="K672" s="1491"/>
      <c r="L672" s="1491"/>
      <c r="M672" s="1491"/>
      <c r="N672" s="1491"/>
      <c r="O672" s="1491"/>
      <c r="P672" s="1491"/>
      <c r="Q672" s="1491"/>
      <c r="R672" s="1491"/>
      <c r="S672" s="1491"/>
      <c r="T672" s="1491"/>
      <c r="U672" s="1491"/>
      <c r="V672" s="1491"/>
      <c r="W672" s="1491"/>
    </row>
    <row r="673" spans="1:23" ht="15.75" customHeight="1">
      <c r="A673" s="1491"/>
      <c r="B673" s="1491"/>
      <c r="C673" s="1491"/>
      <c r="D673" s="1491"/>
      <c r="E673" s="1491"/>
      <c r="F673" s="1491"/>
      <c r="G673" s="1491"/>
      <c r="H673" s="1491"/>
      <c r="I673" s="1491"/>
      <c r="J673" s="1491"/>
      <c r="K673" s="1491"/>
      <c r="L673" s="1491"/>
      <c r="M673" s="1491"/>
      <c r="N673" s="1491"/>
      <c r="O673" s="1491"/>
      <c r="P673" s="1491"/>
      <c r="Q673" s="1491"/>
      <c r="R673" s="1491"/>
      <c r="S673" s="1491"/>
      <c r="T673" s="1491"/>
      <c r="U673" s="1491"/>
      <c r="V673" s="1491"/>
      <c r="W673" s="1491"/>
    </row>
    <row r="674" spans="1:23" ht="15.75" customHeight="1">
      <c r="A674" s="1491"/>
      <c r="B674" s="1491"/>
      <c r="C674" s="1491"/>
      <c r="D674" s="1491"/>
      <c r="E674" s="1491"/>
      <c r="F674" s="1491"/>
      <c r="G674" s="1491"/>
      <c r="H674" s="1491"/>
      <c r="I674" s="1491"/>
      <c r="J674" s="1491"/>
      <c r="K674" s="1491"/>
      <c r="L674" s="1491"/>
      <c r="M674" s="1491"/>
      <c r="N674" s="1491"/>
      <c r="O674" s="1491"/>
      <c r="P674" s="1491"/>
      <c r="Q674" s="1491"/>
      <c r="R674" s="1491"/>
      <c r="S674" s="1491"/>
      <c r="T674" s="1491"/>
      <c r="U674" s="1491"/>
      <c r="V674" s="1491"/>
      <c r="W674" s="1491"/>
    </row>
    <row r="675" spans="1:23" ht="15.75" customHeight="1">
      <c r="A675" s="1491"/>
      <c r="B675" s="1491"/>
      <c r="C675" s="1491"/>
      <c r="D675" s="1491"/>
      <c r="E675" s="1491"/>
      <c r="F675" s="1491"/>
      <c r="G675" s="1491"/>
      <c r="H675" s="1491"/>
      <c r="I675" s="1491"/>
      <c r="J675" s="1491"/>
      <c r="K675" s="1491"/>
      <c r="L675" s="1491"/>
      <c r="M675" s="1491"/>
      <c r="N675" s="1491"/>
      <c r="O675" s="1491"/>
      <c r="P675" s="1491"/>
      <c r="Q675" s="1491"/>
      <c r="R675" s="1491"/>
      <c r="S675" s="1491"/>
      <c r="T675" s="1491"/>
      <c r="U675" s="1491"/>
      <c r="V675" s="1491"/>
      <c r="W675" s="1491"/>
    </row>
    <row r="676" spans="1:23" ht="15.75" customHeight="1">
      <c r="A676" s="1491"/>
      <c r="B676" s="1491"/>
      <c r="C676" s="1491"/>
      <c r="D676" s="1491"/>
      <c r="E676" s="1491"/>
      <c r="F676" s="1491"/>
      <c r="G676" s="1491"/>
      <c r="H676" s="1491"/>
      <c r="I676" s="1491"/>
      <c r="J676" s="1491"/>
      <c r="K676" s="1491"/>
      <c r="L676" s="1491"/>
      <c r="M676" s="1491"/>
      <c r="N676" s="1491"/>
      <c r="O676" s="1491"/>
      <c r="P676" s="1491"/>
      <c r="Q676" s="1491"/>
      <c r="R676" s="1491"/>
      <c r="S676" s="1491"/>
      <c r="T676" s="1491"/>
      <c r="U676" s="1491"/>
      <c r="V676" s="1491"/>
      <c r="W676" s="1491"/>
    </row>
    <row r="677" spans="1:23" ht="15.75" customHeight="1">
      <c r="A677" s="1491"/>
      <c r="B677" s="1491"/>
      <c r="C677" s="1491"/>
      <c r="D677" s="1491"/>
      <c r="E677" s="1491"/>
      <c r="F677" s="1491"/>
      <c r="G677" s="1491"/>
      <c r="H677" s="1491"/>
      <c r="I677" s="1491"/>
      <c r="J677" s="1491"/>
      <c r="K677" s="1491"/>
      <c r="L677" s="1491"/>
      <c r="M677" s="1491"/>
      <c r="N677" s="1491"/>
      <c r="O677" s="1491"/>
      <c r="P677" s="1491"/>
      <c r="Q677" s="1491"/>
      <c r="R677" s="1491"/>
      <c r="S677" s="1491"/>
      <c r="T677" s="1491"/>
      <c r="U677" s="1491"/>
      <c r="V677" s="1491"/>
      <c r="W677" s="1491"/>
    </row>
    <row r="678" spans="1:23" ht="15.75" customHeight="1">
      <c r="A678" s="1491"/>
      <c r="B678" s="1491"/>
      <c r="C678" s="1491"/>
      <c r="D678" s="1491"/>
      <c r="E678" s="1491"/>
      <c r="F678" s="1491"/>
      <c r="G678" s="1491"/>
      <c r="H678" s="1491"/>
      <c r="I678" s="1491"/>
      <c r="J678" s="1491"/>
      <c r="K678" s="1491"/>
      <c r="L678" s="1491"/>
      <c r="M678" s="1491"/>
      <c r="N678" s="1491"/>
      <c r="O678" s="1491"/>
      <c r="P678" s="1491"/>
      <c r="Q678" s="1491"/>
      <c r="R678" s="1491"/>
      <c r="S678" s="1491"/>
      <c r="T678" s="1491"/>
      <c r="U678" s="1491"/>
      <c r="V678" s="1491"/>
      <c r="W678" s="1491"/>
    </row>
    <row r="679" spans="1:23" ht="15.75" customHeight="1">
      <c r="A679" s="1491"/>
      <c r="B679" s="1491"/>
      <c r="C679" s="1491"/>
      <c r="D679" s="1491"/>
      <c r="E679" s="1491"/>
      <c r="F679" s="1491"/>
      <c r="G679" s="1491"/>
      <c r="H679" s="1491"/>
      <c r="I679" s="1491"/>
      <c r="J679" s="1491"/>
      <c r="K679" s="1491"/>
      <c r="L679" s="1491"/>
      <c r="M679" s="1491"/>
      <c r="N679" s="1491"/>
      <c r="O679" s="1491"/>
      <c r="P679" s="1491"/>
      <c r="Q679" s="1491"/>
      <c r="R679" s="1491"/>
      <c r="S679" s="1491"/>
      <c r="T679" s="1491"/>
      <c r="U679" s="1491"/>
      <c r="V679" s="1491"/>
      <c r="W679" s="1491"/>
    </row>
    <row r="680" spans="1:23" ht="15.75" customHeight="1">
      <c r="A680" s="1491"/>
      <c r="B680" s="1491"/>
      <c r="C680" s="1491"/>
      <c r="D680" s="1491"/>
      <c r="E680" s="1491"/>
      <c r="F680" s="1491"/>
      <c r="G680" s="1491"/>
      <c r="H680" s="1491"/>
      <c r="I680" s="1491"/>
      <c r="J680" s="1491"/>
      <c r="K680" s="1491"/>
      <c r="L680" s="1491"/>
      <c r="M680" s="1491"/>
      <c r="N680" s="1491"/>
      <c r="O680" s="1491"/>
      <c r="P680" s="1491"/>
      <c r="Q680" s="1491"/>
      <c r="R680" s="1491"/>
      <c r="S680" s="1491"/>
      <c r="T680" s="1491"/>
      <c r="U680" s="1491"/>
      <c r="V680" s="1491"/>
      <c r="W680" s="1491"/>
    </row>
    <row r="681" spans="1:23" ht="15.75" customHeight="1">
      <c r="A681" s="1491"/>
      <c r="B681" s="1491"/>
      <c r="C681" s="1491"/>
      <c r="D681" s="1491"/>
      <c r="E681" s="1491"/>
      <c r="F681" s="1491"/>
      <c r="G681" s="1491"/>
      <c r="H681" s="1491"/>
      <c r="I681" s="1491"/>
      <c r="J681" s="1491"/>
      <c r="K681" s="1491"/>
      <c r="L681" s="1491"/>
      <c r="M681" s="1491"/>
      <c r="N681" s="1491"/>
      <c r="O681" s="1491"/>
      <c r="P681" s="1491"/>
      <c r="Q681" s="1491"/>
      <c r="R681" s="1491"/>
      <c r="S681" s="1491"/>
      <c r="T681" s="1491"/>
      <c r="U681" s="1491"/>
      <c r="V681" s="1491"/>
      <c r="W681" s="1491"/>
    </row>
    <row r="682" spans="1:23" ht="15.75" customHeight="1">
      <c r="A682" s="1491"/>
      <c r="B682" s="1491"/>
      <c r="C682" s="1491"/>
      <c r="D682" s="1491"/>
      <c r="E682" s="1491"/>
      <c r="F682" s="1491"/>
      <c r="G682" s="1491"/>
      <c r="H682" s="1491"/>
      <c r="I682" s="1491"/>
      <c r="J682" s="1491"/>
      <c r="K682" s="1491"/>
      <c r="L682" s="1491"/>
      <c r="M682" s="1491"/>
      <c r="N682" s="1491"/>
      <c r="O682" s="1491"/>
      <c r="P682" s="1491"/>
      <c r="Q682" s="1491"/>
      <c r="R682" s="1491"/>
      <c r="S682" s="1491"/>
      <c r="T682" s="1491"/>
      <c r="U682" s="1491"/>
      <c r="V682" s="1491"/>
      <c r="W682" s="1491"/>
    </row>
    <row r="683" spans="1:23" ht="15.75" customHeight="1">
      <c r="A683" s="1491"/>
      <c r="B683" s="1491"/>
      <c r="C683" s="1491"/>
      <c r="D683" s="1491"/>
      <c r="E683" s="1491"/>
      <c r="F683" s="1491"/>
      <c r="G683" s="1491"/>
      <c r="H683" s="1491"/>
      <c r="I683" s="1491"/>
      <c r="J683" s="1491"/>
      <c r="K683" s="1491"/>
      <c r="L683" s="1491"/>
      <c r="M683" s="1491"/>
      <c r="N683" s="1491"/>
      <c r="O683" s="1491"/>
      <c r="P683" s="1491"/>
      <c r="Q683" s="1491"/>
      <c r="R683" s="1491"/>
      <c r="S683" s="1491"/>
      <c r="T683" s="1491"/>
      <c r="U683" s="1491"/>
      <c r="V683" s="1491"/>
      <c r="W683" s="1491"/>
    </row>
    <row r="684" spans="1:23" ht="15.75" customHeight="1">
      <c r="A684" s="1491"/>
      <c r="B684" s="1491"/>
      <c r="C684" s="1491"/>
      <c r="D684" s="1491"/>
      <c r="E684" s="1491"/>
      <c r="F684" s="1491"/>
      <c r="G684" s="1491"/>
      <c r="H684" s="1491"/>
      <c r="I684" s="1491"/>
      <c r="J684" s="1491"/>
      <c r="K684" s="1491"/>
      <c r="L684" s="1491"/>
      <c r="M684" s="1491"/>
      <c r="N684" s="1491"/>
      <c r="O684" s="1491"/>
      <c r="P684" s="1491"/>
      <c r="Q684" s="1491"/>
      <c r="R684" s="1491"/>
      <c r="S684" s="1491"/>
      <c r="T684" s="1491"/>
      <c r="U684" s="1491"/>
      <c r="V684" s="1491"/>
      <c r="W684" s="1491"/>
    </row>
    <row r="685" spans="1:23" ht="15.75" customHeight="1">
      <c r="A685" s="1491"/>
      <c r="B685" s="1491"/>
      <c r="C685" s="1491"/>
      <c r="D685" s="1491"/>
      <c r="E685" s="1491"/>
      <c r="F685" s="1491"/>
      <c r="G685" s="1491"/>
      <c r="H685" s="1491"/>
      <c r="I685" s="1491"/>
      <c r="J685" s="1491"/>
      <c r="K685" s="1491"/>
      <c r="L685" s="1491"/>
      <c r="M685" s="1491"/>
      <c r="N685" s="1491"/>
      <c r="O685" s="1491"/>
      <c r="P685" s="1491"/>
      <c r="Q685" s="1491"/>
      <c r="R685" s="1491"/>
      <c r="S685" s="1491"/>
      <c r="T685" s="1491"/>
      <c r="U685" s="1491"/>
      <c r="V685" s="1491"/>
      <c r="W685" s="1491"/>
    </row>
    <row r="686" spans="1:23" ht="15.75" customHeight="1">
      <c r="A686" s="1491"/>
      <c r="B686" s="1491"/>
      <c r="C686" s="1491"/>
      <c r="D686" s="1491"/>
      <c r="E686" s="1491"/>
      <c r="F686" s="1491"/>
      <c r="G686" s="1491"/>
      <c r="H686" s="1491"/>
      <c r="I686" s="1491"/>
      <c r="J686" s="1491"/>
      <c r="K686" s="1491"/>
      <c r="L686" s="1491"/>
      <c r="M686" s="1491"/>
      <c r="N686" s="1491"/>
      <c r="O686" s="1491"/>
      <c r="P686" s="1491"/>
      <c r="Q686" s="1491"/>
      <c r="R686" s="1491"/>
      <c r="S686" s="1491"/>
      <c r="T686" s="1491"/>
      <c r="U686" s="1491"/>
      <c r="V686" s="1491"/>
      <c r="W686" s="1491"/>
    </row>
    <row r="687" spans="1:23" ht="15.75" customHeight="1">
      <c r="A687" s="1491"/>
      <c r="B687" s="1491"/>
      <c r="C687" s="1491"/>
      <c r="D687" s="1491"/>
      <c r="E687" s="1491"/>
      <c r="F687" s="1491"/>
      <c r="G687" s="1491"/>
      <c r="H687" s="1491"/>
      <c r="I687" s="1491"/>
      <c r="J687" s="1491"/>
      <c r="K687" s="1491"/>
      <c r="L687" s="1491"/>
      <c r="M687" s="1491"/>
      <c r="N687" s="1491"/>
      <c r="O687" s="1491"/>
      <c r="P687" s="1491"/>
      <c r="Q687" s="1491"/>
      <c r="R687" s="1491"/>
      <c r="S687" s="1491"/>
      <c r="T687" s="1491"/>
      <c r="U687" s="1491"/>
      <c r="V687" s="1491"/>
      <c r="W687" s="1491"/>
    </row>
    <row r="688" spans="1:23" ht="15.75" customHeight="1">
      <c r="A688" s="1491"/>
      <c r="B688" s="1491"/>
      <c r="C688" s="1491"/>
      <c r="D688" s="1491"/>
      <c r="E688" s="1491"/>
      <c r="F688" s="1491"/>
      <c r="G688" s="1491"/>
      <c r="H688" s="1491"/>
      <c r="I688" s="1491"/>
      <c r="J688" s="1491"/>
      <c r="K688" s="1491"/>
      <c r="L688" s="1491"/>
      <c r="M688" s="1491"/>
      <c r="N688" s="1491"/>
      <c r="O688" s="1491"/>
      <c r="P688" s="1491"/>
      <c r="Q688" s="1491"/>
      <c r="R688" s="1491"/>
      <c r="S688" s="1491"/>
      <c r="T688" s="1491"/>
      <c r="U688" s="1491"/>
      <c r="V688" s="1491"/>
      <c r="W688" s="1491"/>
    </row>
    <row r="689" spans="1:23" ht="15.75" customHeight="1">
      <c r="A689" s="1491"/>
      <c r="B689" s="1491"/>
      <c r="C689" s="1491"/>
      <c r="D689" s="1491"/>
      <c r="E689" s="1491"/>
      <c r="F689" s="1491"/>
      <c r="G689" s="1491"/>
      <c r="H689" s="1491"/>
      <c r="I689" s="1491"/>
      <c r="J689" s="1491"/>
      <c r="K689" s="1491"/>
      <c r="L689" s="1491"/>
      <c r="M689" s="1491"/>
      <c r="N689" s="1491"/>
      <c r="O689" s="1491"/>
      <c r="P689" s="1491"/>
      <c r="Q689" s="1491"/>
      <c r="R689" s="1491"/>
      <c r="S689" s="1491"/>
      <c r="T689" s="1491"/>
      <c r="U689" s="1491"/>
      <c r="V689" s="1491"/>
      <c r="W689" s="1491"/>
    </row>
    <row r="690" spans="1:23" ht="15.75" customHeight="1">
      <c r="A690" s="1491"/>
      <c r="B690" s="1491"/>
      <c r="C690" s="1491"/>
      <c r="D690" s="1491"/>
      <c r="E690" s="1491"/>
      <c r="F690" s="1491"/>
      <c r="G690" s="1491"/>
      <c r="H690" s="1491"/>
      <c r="I690" s="1491"/>
      <c r="J690" s="1491"/>
      <c r="K690" s="1491"/>
      <c r="L690" s="1491"/>
      <c r="M690" s="1491"/>
      <c r="N690" s="1491"/>
      <c r="O690" s="1491"/>
      <c r="P690" s="1491"/>
      <c r="Q690" s="1491"/>
      <c r="R690" s="1491"/>
      <c r="S690" s="1491"/>
      <c r="T690" s="1491"/>
      <c r="U690" s="1491"/>
      <c r="V690" s="1491"/>
      <c r="W690" s="1491"/>
    </row>
    <row r="691" spans="1:23" ht="15.75" customHeight="1">
      <c r="A691" s="1491"/>
      <c r="B691" s="1491"/>
      <c r="C691" s="1491"/>
      <c r="D691" s="1491"/>
      <c r="E691" s="1491"/>
      <c r="F691" s="1491"/>
      <c r="G691" s="1491"/>
      <c r="H691" s="1491"/>
      <c r="I691" s="1491"/>
      <c r="J691" s="1491"/>
      <c r="K691" s="1491"/>
      <c r="L691" s="1491"/>
      <c r="M691" s="1491"/>
      <c r="N691" s="1491"/>
      <c r="O691" s="1491"/>
      <c r="P691" s="1491"/>
      <c r="Q691" s="1491"/>
      <c r="R691" s="1491"/>
      <c r="S691" s="1491"/>
      <c r="T691" s="1491"/>
      <c r="U691" s="1491"/>
      <c r="V691" s="1491"/>
      <c r="W691" s="1491"/>
    </row>
    <row r="692" spans="1:23" ht="15.75" customHeight="1">
      <c r="A692" s="1491"/>
      <c r="B692" s="1491"/>
      <c r="C692" s="1491"/>
      <c r="D692" s="1491"/>
      <c r="E692" s="1491"/>
      <c r="F692" s="1491"/>
      <c r="G692" s="1491"/>
      <c r="H692" s="1491"/>
      <c r="I692" s="1491"/>
      <c r="J692" s="1491"/>
      <c r="K692" s="1491"/>
      <c r="L692" s="1491"/>
      <c r="M692" s="1491"/>
      <c r="N692" s="1491"/>
      <c r="O692" s="1491"/>
      <c r="P692" s="1491"/>
      <c r="Q692" s="1491"/>
      <c r="R692" s="1491"/>
      <c r="S692" s="1491"/>
      <c r="T692" s="1491"/>
      <c r="U692" s="1491"/>
      <c r="V692" s="1491"/>
      <c r="W692" s="1491"/>
    </row>
    <row r="693" spans="1:23" ht="15.75" customHeight="1">
      <c r="A693" s="1491"/>
      <c r="B693" s="1491"/>
      <c r="C693" s="1491"/>
      <c r="D693" s="1491"/>
      <c r="E693" s="1491"/>
      <c r="F693" s="1491"/>
      <c r="G693" s="1491"/>
      <c r="H693" s="1491"/>
      <c r="I693" s="1491"/>
      <c r="J693" s="1491"/>
      <c r="K693" s="1491"/>
      <c r="L693" s="1491"/>
      <c r="M693" s="1491"/>
      <c r="N693" s="1491"/>
      <c r="O693" s="1491"/>
      <c r="P693" s="1491"/>
      <c r="Q693" s="1491"/>
      <c r="R693" s="1491"/>
      <c r="S693" s="1491"/>
      <c r="T693" s="1491"/>
      <c r="U693" s="1491"/>
      <c r="V693" s="1491"/>
      <c r="W693" s="1491"/>
    </row>
    <row r="694" spans="1:23" ht="15.75" customHeight="1">
      <c r="A694" s="1491"/>
      <c r="B694" s="1491"/>
      <c r="C694" s="1491"/>
      <c r="D694" s="1491"/>
      <c r="E694" s="1491"/>
      <c r="F694" s="1491"/>
      <c r="G694" s="1491"/>
      <c r="H694" s="1491"/>
      <c r="I694" s="1491"/>
      <c r="J694" s="1491"/>
      <c r="K694" s="1491"/>
      <c r="L694" s="1491"/>
      <c r="M694" s="1491"/>
      <c r="N694" s="1491"/>
      <c r="O694" s="1491"/>
      <c r="P694" s="1491"/>
      <c r="Q694" s="1491"/>
      <c r="R694" s="1491"/>
      <c r="S694" s="1491"/>
      <c r="T694" s="1491"/>
      <c r="U694" s="1491"/>
      <c r="V694" s="1491"/>
      <c r="W694" s="1491"/>
    </row>
    <row r="695" spans="1:23" ht="15.75" customHeight="1">
      <c r="A695" s="1491"/>
      <c r="B695" s="1491"/>
      <c r="C695" s="1491"/>
      <c r="D695" s="1491"/>
      <c r="E695" s="1491"/>
      <c r="F695" s="1491"/>
      <c r="G695" s="1491"/>
      <c r="H695" s="1491"/>
      <c r="I695" s="1491"/>
      <c r="J695" s="1491"/>
      <c r="K695" s="1491"/>
      <c r="L695" s="1491"/>
      <c r="M695" s="1491"/>
      <c r="N695" s="1491"/>
      <c r="O695" s="1491"/>
      <c r="P695" s="1491"/>
      <c r="Q695" s="1491"/>
      <c r="R695" s="1491"/>
      <c r="S695" s="1491"/>
      <c r="T695" s="1491"/>
      <c r="U695" s="1491"/>
      <c r="V695" s="1491"/>
      <c r="W695" s="1491"/>
    </row>
    <row r="696" spans="1:23" ht="15.75" customHeight="1">
      <c r="A696" s="1491"/>
      <c r="B696" s="1491"/>
      <c r="C696" s="1491"/>
      <c r="D696" s="1491"/>
      <c r="E696" s="1491"/>
      <c r="F696" s="1491"/>
      <c r="G696" s="1491"/>
      <c r="H696" s="1491"/>
      <c r="I696" s="1491"/>
      <c r="J696" s="1491"/>
      <c r="K696" s="1491"/>
      <c r="L696" s="1491"/>
      <c r="M696" s="1491"/>
      <c r="N696" s="1491"/>
      <c r="O696" s="1491"/>
      <c r="P696" s="1491"/>
      <c r="Q696" s="1491"/>
      <c r="R696" s="1491"/>
      <c r="S696" s="1491"/>
      <c r="T696" s="1491"/>
      <c r="U696" s="1491"/>
      <c r="V696" s="1491"/>
      <c r="W696" s="1491"/>
    </row>
    <row r="697" spans="1:23" ht="15.75" customHeight="1">
      <c r="A697" s="1491"/>
      <c r="B697" s="1491"/>
      <c r="C697" s="1491"/>
      <c r="D697" s="1491"/>
      <c r="E697" s="1491"/>
      <c r="F697" s="1491"/>
      <c r="G697" s="1491"/>
      <c r="H697" s="1491"/>
      <c r="I697" s="1491"/>
      <c r="J697" s="1491"/>
      <c r="K697" s="1491"/>
      <c r="L697" s="1491"/>
      <c r="M697" s="1491"/>
      <c r="N697" s="1491"/>
      <c r="O697" s="1491"/>
      <c r="P697" s="1491"/>
      <c r="Q697" s="1491"/>
      <c r="R697" s="1491"/>
      <c r="S697" s="1491"/>
      <c r="T697" s="1491"/>
      <c r="U697" s="1491"/>
      <c r="V697" s="1491"/>
      <c r="W697" s="1491"/>
    </row>
    <row r="698" spans="1:23" ht="15.75" customHeight="1">
      <c r="A698" s="1491"/>
      <c r="B698" s="1491"/>
      <c r="C698" s="1491"/>
      <c r="D698" s="1491"/>
      <c r="E698" s="1491"/>
      <c r="F698" s="1491"/>
      <c r="G698" s="1491"/>
      <c r="H698" s="1491"/>
      <c r="I698" s="1491"/>
      <c r="J698" s="1491"/>
      <c r="K698" s="1491"/>
      <c r="L698" s="1491"/>
      <c r="M698" s="1491"/>
      <c r="N698" s="1491"/>
      <c r="O698" s="1491"/>
      <c r="P698" s="1491"/>
      <c r="Q698" s="1491"/>
      <c r="R698" s="1491"/>
      <c r="S698" s="1491"/>
      <c r="T698" s="1491"/>
      <c r="U698" s="1491"/>
      <c r="V698" s="1491"/>
      <c r="W698" s="1491"/>
    </row>
    <row r="699" spans="1:23" ht="15.75" customHeight="1">
      <c r="A699" s="1491"/>
      <c r="B699" s="1491"/>
      <c r="C699" s="1491"/>
      <c r="D699" s="1491"/>
      <c r="E699" s="1491"/>
      <c r="F699" s="1491"/>
      <c r="G699" s="1491"/>
      <c r="H699" s="1491"/>
      <c r="I699" s="1491"/>
      <c r="J699" s="1491"/>
      <c r="K699" s="1491"/>
      <c r="L699" s="1491"/>
      <c r="M699" s="1491"/>
      <c r="N699" s="1491"/>
      <c r="O699" s="1491"/>
      <c r="P699" s="1491"/>
      <c r="Q699" s="1491"/>
      <c r="R699" s="1491"/>
      <c r="S699" s="1491"/>
      <c r="T699" s="1491"/>
      <c r="U699" s="1491"/>
      <c r="V699" s="1491"/>
      <c r="W699" s="1491"/>
    </row>
    <row r="700" spans="1:23" ht="15.75" customHeight="1">
      <c r="A700" s="1491"/>
      <c r="B700" s="1491"/>
      <c r="C700" s="1491"/>
      <c r="D700" s="1491"/>
      <c r="E700" s="1491"/>
      <c r="F700" s="1491"/>
      <c r="G700" s="1491"/>
      <c r="H700" s="1491"/>
      <c r="I700" s="1491"/>
      <c r="J700" s="1491"/>
      <c r="K700" s="1491"/>
      <c r="L700" s="1491"/>
      <c r="M700" s="1491"/>
      <c r="N700" s="1491"/>
      <c r="O700" s="1491"/>
      <c r="P700" s="1491"/>
      <c r="Q700" s="1491"/>
      <c r="R700" s="1491"/>
      <c r="S700" s="1491"/>
      <c r="T700" s="1491"/>
      <c r="U700" s="1491"/>
      <c r="V700" s="1491"/>
      <c r="W700" s="1491"/>
    </row>
    <row r="701" spans="1:23" ht="15.75" customHeight="1">
      <c r="A701" s="1491"/>
      <c r="B701" s="1491"/>
      <c r="C701" s="1491"/>
      <c r="D701" s="1491"/>
      <c r="E701" s="1491"/>
      <c r="F701" s="1491"/>
      <c r="G701" s="1491"/>
      <c r="H701" s="1491"/>
      <c r="I701" s="1491"/>
      <c r="J701" s="1491"/>
      <c r="K701" s="1491"/>
      <c r="L701" s="1491"/>
      <c r="M701" s="1491"/>
      <c r="N701" s="1491"/>
      <c r="O701" s="1491"/>
      <c r="P701" s="1491"/>
      <c r="Q701" s="1491"/>
      <c r="R701" s="1491"/>
      <c r="S701" s="1491"/>
      <c r="T701" s="1491"/>
      <c r="U701" s="1491"/>
      <c r="V701" s="1491"/>
      <c r="W701" s="1491"/>
    </row>
    <row r="702" spans="1:23" ht="15.75" customHeight="1">
      <c r="A702" s="1491"/>
      <c r="B702" s="1491"/>
      <c r="C702" s="1491"/>
      <c r="D702" s="1491"/>
      <c r="E702" s="1491"/>
      <c r="F702" s="1491"/>
      <c r="G702" s="1491"/>
      <c r="H702" s="1491"/>
      <c r="I702" s="1491"/>
      <c r="J702" s="1491"/>
      <c r="K702" s="1491"/>
      <c r="L702" s="1491"/>
      <c r="M702" s="1491"/>
      <c r="N702" s="1491"/>
      <c r="O702" s="1491"/>
      <c r="P702" s="1491"/>
      <c r="Q702" s="1491"/>
      <c r="R702" s="1491"/>
      <c r="S702" s="1491"/>
      <c r="T702" s="1491"/>
      <c r="U702" s="1491"/>
      <c r="V702" s="1491"/>
      <c r="W702" s="1491"/>
    </row>
    <row r="703" spans="1:23" ht="15.75" customHeight="1">
      <c r="A703" s="1491"/>
      <c r="B703" s="1491"/>
      <c r="C703" s="1491"/>
      <c r="D703" s="1491"/>
      <c r="E703" s="1491"/>
      <c r="F703" s="1491"/>
      <c r="G703" s="1491"/>
      <c r="H703" s="1491"/>
      <c r="I703" s="1491"/>
      <c r="J703" s="1491"/>
      <c r="K703" s="1491"/>
      <c r="L703" s="1491"/>
      <c r="M703" s="1491"/>
      <c r="N703" s="1491"/>
      <c r="O703" s="1491"/>
      <c r="P703" s="1491"/>
      <c r="Q703" s="1491"/>
      <c r="R703" s="1491"/>
      <c r="S703" s="1491"/>
      <c r="T703" s="1491"/>
      <c r="U703" s="1491"/>
      <c r="V703" s="1491"/>
      <c r="W703" s="1491"/>
    </row>
    <row r="704" spans="1:23" ht="15.75" customHeight="1">
      <c r="A704" s="1491"/>
      <c r="B704" s="1491"/>
      <c r="C704" s="1491"/>
      <c r="D704" s="1491"/>
      <c r="E704" s="1491"/>
      <c r="F704" s="1491"/>
      <c r="G704" s="1491"/>
      <c r="H704" s="1491"/>
      <c r="I704" s="1491"/>
      <c r="J704" s="1491"/>
      <c r="K704" s="1491"/>
      <c r="L704" s="1491"/>
      <c r="M704" s="1491"/>
      <c r="N704" s="1491"/>
      <c r="O704" s="1491"/>
      <c r="P704" s="1491"/>
      <c r="Q704" s="1491"/>
      <c r="R704" s="1491"/>
      <c r="S704" s="1491"/>
      <c r="T704" s="1491"/>
      <c r="U704" s="1491"/>
      <c r="V704" s="1491"/>
      <c r="W704" s="1491"/>
    </row>
    <row r="705" spans="1:23" ht="15.75" customHeight="1">
      <c r="A705" s="1491"/>
      <c r="B705" s="1491"/>
      <c r="C705" s="1491"/>
      <c r="D705" s="1491"/>
      <c r="E705" s="1491"/>
      <c r="F705" s="1491"/>
      <c r="G705" s="1491"/>
      <c r="H705" s="1491"/>
      <c r="I705" s="1491"/>
      <c r="J705" s="1491"/>
      <c r="K705" s="1491"/>
      <c r="L705" s="1491"/>
      <c r="M705" s="1491"/>
      <c r="N705" s="1491"/>
      <c r="O705" s="1491"/>
      <c r="P705" s="1491"/>
      <c r="Q705" s="1491"/>
      <c r="R705" s="1491"/>
      <c r="S705" s="1491"/>
      <c r="T705" s="1491"/>
      <c r="U705" s="1491"/>
      <c r="V705" s="1491"/>
      <c r="W705" s="1491"/>
    </row>
    <row r="706" spans="1:23" ht="15.75" customHeight="1">
      <c r="A706" s="1491"/>
      <c r="B706" s="1491"/>
      <c r="C706" s="1491"/>
      <c r="D706" s="1491"/>
      <c r="E706" s="1491"/>
      <c r="F706" s="1491"/>
      <c r="G706" s="1491"/>
      <c r="H706" s="1491"/>
      <c r="I706" s="1491"/>
      <c r="J706" s="1491"/>
      <c r="K706" s="1491"/>
      <c r="L706" s="1491"/>
      <c r="M706" s="1491"/>
      <c r="N706" s="1491"/>
      <c r="O706" s="1491"/>
      <c r="P706" s="1491"/>
      <c r="Q706" s="1491"/>
      <c r="R706" s="1491"/>
      <c r="S706" s="1491"/>
      <c r="T706" s="1491"/>
      <c r="U706" s="1491"/>
      <c r="V706" s="1491"/>
      <c r="W706" s="1491"/>
    </row>
    <row r="707" spans="1:23" ht="15.75" customHeight="1">
      <c r="A707" s="1491"/>
      <c r="B707" s="1491"/>
      <c r="C707" s="1491"/>
      <c r="D707" s="1491"/>
      <c r="E707" s="1491"/>
      <c r="F707" s="1491"/>
      <c r="G707" s="1491"/>
      <c r="H707" s="1491"/>
      <c r="I707" s="1491"/>
      <c r="J707" s="1491"/>
      <c r="K707" s="1491"/>
      <c r="L707" s="1491"/>
      <c r="M707" s="1491"/>
      <c r="N707" s="1491"/>
      <c r="O707" s="1491"/>
      <c r="P707" s="1491"/>
      <c r="Q707" s="1491"/>
      <c r="R707" s="1491"/>
      <c r="S707" s="1491"/>
      <c r="T707" s="1491"/>
      <c r="U707" s="1491"/>
      <c r="V707" s="1491"/>
      <c r="W707" s="1491"/>
    </row>
    <row r="708" spans="1:23" ht="15.75" customHeight="1">
      <c r="A708" s="1491"/>
      <c r="B708" s="1491"/>
      <c r="C708" s="1491"/>
      <c r="D708" s="1491"/>
      <c r="E708" s="1491"/>
      <c r="F708" s="1491"/>
      <c r="G708" s="1491"/>
      <c r="H708" s="1491"/>
      <c r="I708" s="1491"/>
      <c r="J708" s="1491"/>
      <c r="K708" s="1491"/>
      <c r="L708" s="1491"/>
      <c r="M708" s="1491"/>
      <c r="N708" s="1491"/>
      <c r="O708" s="1491"/>
      <c r="P708" s="1491"/>
      <c r="Q708" s="1491"/>
      <c r="R708" s="1491"/>
      <c r="S708" s="1491"/>
      <c r="T708" s="1491"/>
      <c r="U708" s="1491"/>
      <c r="V708" s="1491"/>
      <c r="W708" s="1491"/>
    </row>
    <row r="709" spans="1:23" ht="15.75" customHeight="1">
      <c r="A709" s="1491"/>
      <c r="B709" s="1491"/>
      <c r="C709" s="1491"/>
      <c r="D709" s="1491"/>
      <c r="E709" s="1491"/>
      <c r="F709" s="1491"/>
      <c r="G709" s="1491"/>
      <c r="H709" s="1491"/>
      <c r="I709" s="1491"/>
      <c r="J709" s="1491"/>
      <c r="K709" s="1491"/>
      <c r="L709" s="1491"/>
      <c r="M709" s="1491"/>
      <c r="N709" s="1491"/>
      <c r="O709" s="1491"/>
      <c r="P709" s="1491"/>
      <c r="Q709" s="1491"/>
      <c r="R709" s="1491"/>
      <c r="S709" s="1491"/>
      <c r="T709" s="1491"/>
      <c r="U709" s="1491"/>
      <c r="V709" s="1491"/>
      <c r="W709" s="1491"/>
    </row>
    <row r="710" spans="1:23" ht="15.75" customHeight="1">
      <c r="A710" s="1491"/>
      <c r="B710" s="1491"/>
      <c r="C710" s="1491"/>
      <c r="D710" s="1491"/>
      <c r="E710" s="1491"/>
      <c r="F710" s="1491"/>
      <c r="G710" s="1491"/>
      <c r="H710" s="1491"/>
      <c r="I710" s="1491"/>
      <c r="J710" s="1491"/>
      <c r="K710" s="1491"/>
      <c r="L710" s="1491"/>
      <c r="M710" s="1491"/>
      <c r="N710" s="1491"/>
      <c r="O710" s="1491"/>
      <c r="P710" s="1491"/>
      <c r="Q710" s="1491"/>
      <c r="R710" s="1491"/>
      <c r="S710" s="1491"/>
      <c r="T710" s="1491"/>
      <c r="U710" s="1491"/>
      <c r="V710" s="1491"/>
      <c r="W710" s="1491"/>
    </row>
    <row r="711" spans="1:23" ht="15.75" customHeight="1">
      <c r="A711" s="1491"/>
      <c r="B711" s="1491"/>
      <c r="C711" s="1491"/>
      <c r="D711" s="1491"/>
      <c r="E711" s="1491"/>
      <c r="F711" s="1491"/>
      <c r="G711" s="1491"/>
      <c r="H711" s="1491"/>
      <c r="I711" s="1491"/>
      <c r="J711" s="1491"/>
      <c r="K711" s="1491"/>
      <c r="L711" s="1491"/>
      <c r="M711" s="1491"/>
      <c r="N711" s="1491"/>
      <c r="O711" s="1491"/>
      <c r="P711" s="1491"/>
      <c r="Q711" s="1491"/>
      <c r="R711" s="1491"/>
      <c r="S711" s="1491"/>
      <c r="T711" s="1491"/>
      <c r="U711" s="1491"/>
      <c r="V711" s="1491"/>
      <c r="W711" s="1491"/>
    </row>
    <row r="712" spans="1:23" ht="15.75" customHeight="1">
      <c r="A712" s="1491"/>
      <c r="B712" s="1491"/>
      <c r="C712" s="1491"/>
      <c r="D712" s="1491"/>
      <c r="E712" s="1491"/>
      <c r="F712" s="1491"/>
      <c r="G712" s="1491"/>
      <c r="H712" s="1491"/>
      <c r="I712" s="1491"/>
      <c r="J712" s="1491"/>
      <c r="K712" s="1491"/>
      <c r="L712" s="1491"/>
      <c r="M712" s="1491"/>
      <c r="N712" s="1491"/>
      <c r="O712" s="1491"/>
      <c r="P712" s="1491"/>
      <c r="Q712" s="1491"/>
      <c r="R712" s="1491"/>
      <c r="S712" s="1491"/>
      <c r="T712" s="1491"/>
      <c r="U712" s="1491"/>
      <c r="V712" s="1491"/>
      <c r="W712" s="1491"/>
    </row>
    <row r="713" spans="1:23" ht="15.75" customHeight="1">
      <c r="A713" s="1491"/>
      <c r="B713" s="1491"/>
      <c r="C713" s="1491"/>
      <c r="D713" s="1491"/>
      <c r="E713" s="1491"/>
      <c r="F713" s="1491"/>
      <c r="G713" s="1491"/>
      <c r="H713" s="1491"/>
      <c r="I713" s="1491"/>
      <c r="J713" s="1491"/>
      <c r="K713" s="1491"/>
      <c r="L713" s="1491"/>
      <c r="M713" s="1491"/>
      <c r="N713" s="1491"/>
      <c r="O713" s="1491"/>
      <c r="P713" s="1491"/>
      <c r="Q713" s="1491"/>
      <c r="R713" s="1491"/>
      <c r="S713" s="1491"/>
      <c r="T713" s="1491"/>
      <c r="U713" s="1491"/>
      <c r="V713" s="1491"/>
      <c r="W713" s="1491"/>
    </row>
    <row r="714" spans="1:23" ht="15.75" customHeight="1">
      <c r="A714" s="1491"/>
      <c r="B714" s="1491"/>
      <c r="C714" s="1491"/>
      <c r="D714" s="1491"/>
      <c r="E714" s="1491"/>
      <c r="F714" s="1491"/>
      <c r="G714" s="1491"/>
      <c r="H714" s="1491"/>
      <c r="I714" s="1491"/>
      <c r="J714" s="1491"/>
      <c r="K714" s="1491"/>
      <c r="L714" s="1491"/>
      <c r="M714" s="1491"/>
      <c r="N714" s="1491"/>
      <c r="O714" s="1491"/>
      <c r="P714" s="1491"/>
      <c r="Q714" s="1491"/>
      <c r="R714" s="1491"/>
      <c r="S714" s="1491"/>
      <c r="T714" s="1491"/>
      <c r="U714" s="1491"/>
      <c r="V714" s="1491"/>
      <c r="W714" s="1491"/>
    </row>
    <row r="715" spans="1:23" ht="15.75" customHeight="1">
      <c r="A715" s="1491"/>
      <c r="B715" s="1491"/>
      <c r="C715" s="1491"/>
      <c r="D715" s="1491"/>
      <c r="E715" s="1491"/>
      <c r="F715" s="1491"/>
      <c r="G715" s="1491"/>
      <c r="H715" s="1491"/>
      <c r="I715" s="1491"/>
      <c r="J715" s="1491"/>
      <c r="K715" s="1491"/>
      <c r="L715" s="1491"/>
      <c r="M715" s="1491"/>
      <c r="N715" s="1491"/>
      <c r="O715" s="1491"/>
      <c r="P715" s="1491"/>
      <c r="Q715" s="1491"/>
      <c r="R715" s="1491"/>
      <c r="S715" s="1491"/>
      <c r="T715" s="1491"/>
      <c r="U715" s="1491"/>
      <c r="V715" s="1491"/>
      <c r="W715" s="1491"/>
    </row>
    <row r="716" spans="1:23" ht="15.75" customHeight="1">
      <c r="A716" s="1491"/>
      <c r="B716" s="1491"/>
      <c r="C716" s="1491"/>
      <c r="D716" s="1491"/>
      <c r="E716" s="1491"/>
      <c r="F716" s="1491"/>
      <c r="G716" s="1491"/>
      <c r="H716" s="1491"/>
      <c r="I716" s="1491"/>
      <c r="J716" s="1491"/>
      <c r="K716" s="1491"/>
      <c r="L716" s="1491"/>
      <c r="M716" s="1491"/>
      <c r="N716" s="1491"/>
      <c r="O716" s="1491"/>
      <c r="P716" s="1491"/>
      <c r="Q716" s="1491"/>
      <c r="R716" s="1491"/>
      <c r="S716" s="1491"/>
      <c r="T716" s="1491"/>
      <c r="U716" s="1491"/>
      <c r="V716" s="1491"/>
      <c r="W716" s="1491"/>
    </row>
    <row r="717" spans="1:23" ht="15.75" customHeight="1">
      <c r="A717" s="1491"/>
      <c r="B717" s="1491"/>
      <c r="C717" s="1491"/>
      <c r="D717" s="1491"/>
      <c r="E717" s="1491"/>
      <c r="F717" s="1491"/>
      <c r="G717" s="1491"/>
      <c r="H717" s="1491"/>
      <c r="I717" s="1491"/>
      <c r="J717" s="1491"/>
      <c r="K717" s="1491"/>
      <c r="L717" s="1491"/>
      <c r="M717" s="1491"/>
      <c r="N717" s="1491"/>
      <c r="O717" s="1491"/>
      <c r="P717" s="1491"/>
      <c r="Q717" s="1491"/>
      <c r="R717" s="1491"/>
      <c r="S717" s="1491"/>
      <c r="T717" s="1491"/>
      <c r="U717" s="1491"/>
      <c r="V717" s="1491"/>
      <c r="W717" s="1491"/>
    </row>
    <row r="718" spans="1:23" ht="15.75" customHeight="1">
      <c r="A718" s="1491"/>
      <c r="B718" s="1491"/>
      <c r="C718" s="1491"/>
      <c r="D718" s="1491"/>
      <c r="E718" s="1491"/>
      <c r="F718" s="1491"/>
      <c r="G718" s="1491"/>
      <c r="H718" s="1491"/>
      <c r="I718" s="1491"/>
      <c r="J718" s="1491"/>
      <c r="K718" s="1491"/>
      <c r="L718" s="1491"/>
      <c r="M718" s="1491"/>
      <c r="N718" s="1491"/>
      <c r="O718" s="1491"/>
      <c r="P718" s="1491"/>
      <c r="Q718" s="1491"/>
      <c r="R718" s="1491"/>
      <c r="S718" s="1491"/>
      <c r="T718" s="1491"/>
      <c r="U718" s="1491"/>
      <c r="V718" s="1491"/>
      <c r="W718" s="1491"/>
    </row>
    <row r="719" spans="1:23" ht="15.75" customHeight="1">
      <c r="A719" s="1491"/>
      <c r="B719" s="1491"/>
      <c r="C719" s="1491"/>
      <c r="D719" s="1491"/>
      <c r="E719" s="1491"/>
      <c r="F719" s="1491"/>
      <c r="G719" s="1491"/>
      <c r="H719" s="1491"/>
      <c r="I719" s="1491"/>
      <c r="J719" s="1491"/>
      <c r="K719" s="1491"/>
      <c r="L719" s="1491"/>
      <c r="M719" s="1491"/>
      <c r="N719" s="1491"/>
      <c r="O719" s="1491"/>
      <c r="P719" s="1491"/>
      <c r="Q719" s="1491"/>
      <c r="R719" s="1491"/>
      <c r="S719" s="1491"/>
      <c r="T719" s="1491"/>
      <c r="U719" s="1491"/>
      <c r="V719" s="1491"/>
      <c r="W719" s="1491"/>
    </row>
    <row r="720" spans="1:23" ht="15.75" customHeight="1">
      <c r="A720" s="1491"/>
      <c r="B720" s="1491"/>
      <c r="C720" s="1491"/>
      <c r="D720" s="1491"/>
      <c r="E720" s="1491"/>
      <c r="F720" s="1491"/>
      <c r="G720" s="1491"/>
      <c r="H720" s="1491"/>
      <c r="I720" s="1491"/>
      <c r="J720" s="1491"/>
      <c r="K720" s="1491"/>
      <c r="L720" s="1491"/>
      <c r="M720" s="1491"/>
      <c r="N720" s="1491"/>
      <c r="O720" s="1491"/>
      <c r="P720" s="1491"/>
      <c r="Q720" s="1491"/>
      <c r="R720" s="1491"/>
      <c r="S720" s="1491"/>
      <c r="T720" s="1491"/>
      <c r="U720" s="1491"/>
      <c r="V720" s="1491"/>
      <c r="W720" s="1491"/>
    </row>
    <row r="721" spans="1:23" ht="15.75" customHeight="1">
      <c r="A721" s="1491"/>
      <c r="B721" s="1491"/>
      <c r="C721" s="1491"/>
      <c r="D721" s="1491"/>
      <c r="E721" s="1491"/>
      <c r="F721" s="1491"/>
      <c r="G721" s="1491"/>
      <c r="H721" s="1491"/>
      <c r="I721" s="1491"/>
      <c r="J721" s="1491"/>
      <c r="K721" s="1491"/>
      <c r="L721" s="1491"/>
      <c r="M721" s="1491"/>
      <c r="N721" s="1491"/>
      <c r="O721" s="1491"/>
      <c r="P721" s="1491"/>
      <c r="Q721" s="1491"/>
      <c r="R721" s="1491"/>
      <c r="S721" s="1491"/>
      <c r="T721" s="1491"/>
      <c r="U721" s="1491"/>
      <c r="V721" s="1491"/>
      <c r="W721" s="1491"/>
    </row>
    <row r="722" spans="1:23" ht="15.75" customHeight="1">
      <c r="A722" s="1491"/>
      <c r="B722" s="1491"/>
      <c r="C722" s="1491"/>
      <c r="D722" s="1491"/>
      <c r="E722" s="1491"/>
      <c r="F722" s="1491"/>
      <c r="G722" s="1491"/>
      <c r="H722" s="1491"/>
      <c r="I722" s="1491"/>
      <c r="J722" s="1491"/>
      <c r="K722" s="1491"/>
      <c r="L722" s="1491"/>
      <c r="M722" s="1491"/>
      <c r="N722" s="1491"/>
      <c r="O722" s="1491"/>
      <c r="P722" s="1491"/>
      <c r="Q722" s="1491"/>
      <c r="R722" s="1491"/>
      <c r="S722" s="1491"/>
      <c r="T722" s="1491"/>
      <c r="U722" s="1491"/>
      <c r="V722" s="1491"/>
      <c r="W722" s="1491"/>
    </row>
    <row r="723" spans="1:23" ht="15.75" customHeight="1">
      <c r="A723" s="1491"/>
      <c r="B723" s="1491"/>
      <c r="C723" s="1491"/>
      <c r="D723" s="1491"/>
      <c r="E723" s="1491"/>
      <c r="F723" s="1491"/>
      <c r="G723" s="1491"/>
      <c r="H723" s="1491"/>
      <c r="I723" s="1491"/>
      <c r="J723" s="1491"/>
      <c r="K723" s="1491"/>
      <c r="L723" s="1491"/>
      <c r="M723" s="1491"/>
      <c r="N723" s="1491"/>
      <c r="O723" s="1491"/>
      <c r="P723" s="1491"/>
      <c r="Q723" s="1491"/>
      <c r="R723" s="1491"/>
      <c r="S723" s="1491"/>
      <c r="T723" s="1491"/>
      <c r="U723" s="1491"/>
      <c r="V723" s="1491"/>
      <c r="W723" s="1491"/>
    </row>
    <row r="724" spans="1:23" ht="15.75" customHeight="1">
      <c r="A724" s="1491"/>
      <c r="B724" s="1491"/>
      <c r="C724" s="1491"/>
      <c r="D724" s="1491"/>
      <c r="E724" s="1491"/>
      <c r="F724" s="1491"/>
      <c r="G724" s="1491"/>
      <c r="H724" s="1491"/>
      <c r="I724" s="1491"/>
      <c r="J724" s="1491"/>
      <c r="K724" s="1491"/>
      <c r="L724" s="1491"/>
      <c r="M724" s="1491"/>
      <c r="N724" s="1491"/>
      <c r="O724" s="1491"/>
      <c r="P724" s="1491"/>
      <c r="Q724" s="1491"/>
      <c r="R724" s="1491"/>
      <c r="S724" s="1491"/>
      <c r="T724" s="1491"/>
      <c r="U724" s="1491"/>
      <c r="V724" s="1491"/>
      <c r="W724" s="1491"/>
    </row>
    <row r="725" spans="1:23" ht="15.75" customHeight="1">
      <c r="A725" s="1491"/>
      <c r="B725" s="1491"/>
      <c r="C725" s="1491"/>
      <c r="D725" s="1491"/>
      <c r="E725" s="1491"/>
      <c r="F725" s="1491"/>
      <c r="G725" s="1491"/>
      <c r="H725" s="1491"/>
      <c r="I725" s="1491"/>
      <c r="J725" s="1491"/>
      <c r="K725" s="1491"/>
      <c r="L725" s="1491"/>
      <c r="M725" s="1491"/>
      <c r="N725" s="1491"/>
      <c r="O725" s="1491"/>
      <c r="P725" s="1491"/>
      <c r="Q725" s="1491"/>
      <c r="R725" s="1491"/>
      <c r="S725" s="1491"/>
      <c r="T725" s="1491"/>
      <c r="U725" s="1491"/>
      <c r="V725" s="1491"/>
      <c r="W725" s="1491"/>
    </row>
    <row r="726" spans="1:23" ht="15.75" customHeight="1">
      <c r="A726" s="1491"/>
      <c r="B726" s="1491"/>
      <c r="C726" s="1491"/>
      <c r="D726" s="1491"/>
      <c r="E726" s="1491"/>
      <c r="F726" s="1491"/>
      <c r="G726" s="1491"/>
      <c r="H726" s="1491"/>
      <c r="I726" s="1491"/>
      <c r="J726" s="1491"/>
      <c r="K726" s="1491"/>
      <c r="L726" s="1491"/>
      <c r="M726" s="1491"/>
      <c r="N726" s="1491"/>
      <c r="O726" s="1491"/>
      <c r="P726" s="1491"/>
      <c r="Q726" s="1491"/>
      <c r="R726" s="1491"/>
      <c r="S726" s="1491"/>
      <c r="T726" s="1491"/>
      <c r="U726" s="1491"/>
      <c r="V726" s="1491"/>
      <c r="W726" s="1491"/>
    </row>
    <row r="727" spans="1:23" ht="15.75" customHeight="1">
      <c r="A727" s="1491"/>
      <c r="B727" s="1491"/>
      <c r="C727" s="1491"/>
      <c r="D727" s="1491"/>
      <c r="E727" s="1491"/>
      <c r="F727" s="1491"/>
      <c r="G727" s="1491"/>
      <c r="H727" s="1491"/>
      <c r="I727" s="1491"/>
      <c r="J727" s="1491"/>
      <c r="K727" s="1491"/>
      <c r="L727" s="1491"/>
      <c r="M727" s="1491"/>
      <c r="N727" s="1491"/>
      <c r="O727" s="1491"/>
      <c r="P727" s="1491"/>
      <c r="Q727" s="1491"/>
      <c r="R727" s="1491"/>
      <c r="S727" s="1491"/>
      <c r="T727" s="1491"/>
      <c r="U727" s="1491"/>
      <c r="V727" s="1491"/>
      <c r="W727" s="1491"/>
    </row>
    <row r="728" spans="1:23" ht="15.75" customHeight="1">
      <c r="A728" s="1491"/>
      <c r="B728" s="1491"/>
      <c r="C728" s="1491"/>
      <c r="D728" s="1491"/>
      <c r="E728" s="1491"/>
      <c r="F728" s="1491"/>
      <c r="G728" s="1491"/>
      <c r="H728" s="1491"/>
      <c r="I728" s="1491"/>
      <c r="J728" s="1491"/>
      <c r="K728" s="1491"/>
      <c r="L728" s="1491"/>
      <c r="M728" s="1491"/>
      <c r="N728" s="1491"/>
      <c r="O728" s="1491"/>
      <c r="P728" s="1491"/>
      <c r="Q728" s="1491"/>
      <c r="R728" s="1491"/>
      <c r="S728" s="1491"/>
      <c r="T728" s="1491"/>
      <c r="U728" s="1491"/>
      <c r="V728" s="1491"/>
      <c r="W728" s="1491"/>
    </row>
    <row r="729" spans="1:23" ht="15.75" customHeight="1">
      <c r="A729" s="1491"/>
      <c r="B729" s="1491"/>
      <c r="C729" s="1491"/>
      <c r="D729" s="1491"/>
      <c r="E729" s="1491"/>
      <c r="F729" s="1491"/>
      <c r="G729" s="1491"/>
      <c r="H729" s="1491"/>
      <c r="I729" s="1491"/>
      <c r="J729" s="1491"/>
      <c r="K729" s="1491"/>
      <c r="L729" s="1491"/>
      <c r="M729" s="1491"/>
      <c r="N729" s="1491"/>
      <c r="O729" s="1491"/>
      <c r="P729" s="1491"/>
      <c r="Q729" s="1491"/>
      <c r="R729" s="1491"/>
      <c r="S729" s="1491"/>
      <c r="T729" s="1491"/>
      <c r="U729" s="1491"/>
      <c r="V729" s="1491"/>
      <c r="W729" s="1491"/>
    </row>
    <row r="730" spans="1:23" ht="15.75" customHeight="1">
      <c r="A730" s="1491"/>
      <c r="B730" s="1491"/>
      <c r="C730" s="1491"/>
      <c r="D730" s="1491"/>
      <c r="E730" s="1491"/>
      <c r="F730" s="1491"/>
      <c r="G730" s="1491"/>
      <c r="H730" s="1491"/>
      <c r="I730" s="1491"/>
      <c r="J730" s="1491"/>
      <c r="K730" s="1491"/>
      <c r="L730" s="1491"/>
      <c r="M730" s="1491"/>
      <c r="N730" s="1491"/>
      <c r="O730" s="1491"/>
      <c r="P730" s="1491"/>
      <c r="Q730" s="1491"/>
      <c r="R730" s="1491"/>
      <c r="S730" s="1491"/>
      <c r="T730" s="1491"/>
      <c r="U730" s="1491"/>
      <c r="V730" s="1491"/>
      <c r="W730" s="1491"/>
    </row>
    <row r="731" spans="1:23" ht="15.75" customHeight="1">
      <c r="A731" s="1491"/>
      <c r="B731" s="1491"/>
      <c r="C731" s="1491"/>
      <c r="D731" s="1491"/>
      <c r="E731" s="1491"/>
      <c r="F731" s="1491"/>
      <c r="G731" s="1491"/>
      <c r="H731" s="1491"/>
      <c r="I731" s="1491"/>
      <c r="J731" s="1491"/>
      <c r="K731" s="1491"/>
      <c r="L731" s="1491"/>
      <c r="M731" s="1491"/>
      <c r="N731" s="1491"/>
      <c r="O731" s="1491"/>
      <c r="P731" s="1491"/>
      <c r="Q731" s="1491"/>
      <c r="R731" s="1491"/>
      <c r="S731" s="1491"/>
      <c r="T731" s="1491"/>
      <c r="U731" s="1491"/>
      <c r="V731" s="1491"/>
      <c r="W731" s="1491"/>
    </row>
    <row r="732" spans="1:23" ht="15.75" customHeight="1">
      <c r="A732" s="1491"/>
      <c r="B732" s="1491"/>
      <c r="C732" s="1491"/>
      <c r="D732" s="1491"/>
      <c r="E732" s="1491"/>
      <c r="F732" s="1491"/>
      <c r="G732" s="1491"/>
      <c r="H732" s="1491"/>
      <c r="I732" s="1491"/>
      <c r="J732" s="1491"/>
      <c r="K732" s="1491"/>
      <c r="L732" s="1491"/>
      <c r="M732" s="1491"/>
      <c r="N732" s="1491"/>
      <c r="O732" s="1491"/>
      <c r="P732" s="1491"/>
      <c r="Q732" s="1491"/>
      <c r="R732" s="1491"/>
      <c r="S732" s="1491"/>
      <c r="T732" s="1491"/>
      <c r="U732" s="1491"/>
      <c r="V732" s="1491"/>
      <c r="W732" s="1491"/>
    </row>
    <row r="733" spans="1:23" ht="15.75" customHeight="1">
      <c r="A733" s="1491"/>
      <c r="B733" s="1491"/>
      <c r="C733" s="1491"/>
      <c r="D733" s="1491"/>
      <c r="E733" s="1491"/>
      <c r="F733" s="1491"/>
      <c r="G733" s="1491"/>
      <c r="H733" s="1491"/>
      <c r="I733" s="1491"/>
      <c r="J733" s="1491"/>
      <c r="K733" s="1491"/>
      <c r="L733" s="1491"/>
      <c r="M733" s="1491"/>
      <c r="N733" s="1491"/>
      <c r="O733" s="1491"/>
      <c r="P733" s="1491"/>
      <c r="Q733" s="1491"/>
      <c r="R733" s="1491"/>
      <c r="S733" s="1491"/>
      <c r="T733" s="1491"/>
      <c r="U733" s="1491"/>
      <c r="V733" s="1491"/>
      <c r="W733" s="1491"/>
    </row>
    <row r="734" spans="1:23" ht="15.75" customHeight="1">
      <c r="A734" s="1491"/>
      <c r="B734" s="1491"/>
      <c r="C734" s="1491"/>
      <c r="D734" s="1491"/>
      <c r="E734" s="1491"/>
      <c r="F734" s="1491"/>
      <c r="G734" s="1491"/>
      <c r="H734" s="1491"/>
      <c r="I734" s="1491"/>
      <c r="J734" s="1491"/>
      <c r="K734" s="1491"/>
      <c r="L734" s="1491"/>
      <c r="M734" s="1491"/>
      <c r="N734" s="1491"/>
      <c r="O734" s="1491"/>
      <c r="P734" s="1491"/>
      <c r="Q734" s="1491"/>
      <c r="R734" s="1491"/>
      <c r="S734" s="1491"/>
      <c r="T734" s="1491"/>
      <c r="U734" s="1491"/>
      <c r="V734" s="1491"/>
      <c r="W734" s="1491"/>
    </row>
    <row r="735" spans="1:23" ht="15.75" customHeight="1">
      <c r="A735" s="1491"/>
      <c r="B735" s="1491"/>
      <c r="C735" s="1491"/>
      <c r="D735" s="1491"/>
      <c r="E735" s="1491"/>
      <c r="F735" s="1491"/>
      <c r="G735" s="1491"/>
      <c r="H735" s="1491"/>
      <c r="I735" s="1491"/>
      <c r="J735" s="1491"/>
      <c r="K735" s="1491"/>
      <c r="L735" s="1491"/>
      <c r="M735" s="1491"/>
      <c r="N735" s="1491"/>
      <c r="O735" s="1491"/>
      <c r="P735" s="1491"/>
      <c r="Q735" s="1491"/>
      <c r="R735" s="1491"/>
      <c r="S735" s="1491"/>
      <c r="T735" s="1491"/>
      <c r="U735" s="1491"/>
      <c r="V735" s="1491"/>
      <c r="W735" s="1491"/>
    </row>
    <row r="736" spans="1:23" ht="15.75" customHeight="1">
      <c r="A736" s="1491"/>
      <c r="B736" s="1491"/>
      <c r="C736" s="1491"/>
      <c r="D736" s="1491"/>
      <c r="E736" s="1491"/>
      <c r="F736" s="1491"/>
      <c r="G736" s="1491"/>
      <c r="H736" s="1491"/>
      <c r="I736" s="1491"/>
      <c r="J736" s="1491"/>
      <c r="K736" s="1491"/>
      <c r="L736" s="1491"/>
      <c r="M736" s="1491"/>
      <c r="N736" s="1491"/>
      <c r="O736" s="1491"/>
      <c r="P736" s="1491"/>
      <c r="Q736" s="1491"/>
      <c r="R736" s="1491"/>
      <c r="S736" s="1491"/>
      <c r="T736" s="1491"/>
      <c r="U736" s="1491"/>
      <c r="V736" s="1491"/>
      <c r="W736" s="1491"/>
    </row>
    <row r="737" spans="1:23" ht="15.75" customHeight="1">
      <c r="A737" s="1491"/>
      <c r="B737" s="1491"/>
      <c r="C737" s="1491"/>
      <c r="D737" s="1491"/>
      <c r="E737" s="1491"/>
      <c r="F737" s="1491"/>
      <c r="G737" s="1491"/>
      <c r="H737" s="1491"/>
      <c r="I737" s="1491"/>
      <c r="J737" s="1491"/>
      <c r="K737" s="1491"/>
      <c r="L737" s="1491"/>
      <c r="M737" s="1491"/>
      <c r="N737" s="1491"/>
      <c r="O737" s="1491"/>
      <c r="P737" s="1491"/>
      <c r="Q737" s="1491"/>
      <c r="R737" s="1491"/>
      <c r="S737" s="1491"/>
      <c r="T737" s="1491"/>
      <c r="U737" s="1491"/>
      <c r="V737" s="1491"/>
      <c r="W737" s="1491"/>
    </row>
    <row r="738" spans="1:23" ht="15.75" customHeight="1">
      <c r="A738" s="1491"/>
      <c r="B738" s="1491"/>
      <c r="C738" s="1491"/>
      <c r="D738" s="1491"/>
      <c r="E738" s="1491"/>
      <c r="F738" s="1491"/>
      <c r="G738" s="1491"/>
      <c r="H738" s="1491"/>
      <c r="I738" s="1491"/>
      <c r="J738" s="1491"/>
      <c r="K738" s="1491"/>
      <c r="L738" s="1491"/>
      <c r="M738" s="1491"/>
      <c r="N738" s="1491"/>
      <c r="O738" s="1491"/>
      <c r="P738" s="1491"/>
      <c r="Q738" s="1491"/>
      <c r="R738" s="1491"/>
      <c r="S738" s="1491"/>
      <c r="T738" s="1491"/>
      <c r="U738" s="1491"/>
      <c r="V738" s="1491"/>
      <c r="W738" s="1491"/>
    </row>
    <row r="739" spans="1:23" ht="15.75" customHeight="1">
      <c r="A739" s="1491"/>
      <c r="B739" s="1491"/>
      <c r="C739" s="1491"/>
      <c r="D739" s="1491"/>
      <c r="E739" s="1491"/>
      <c r="F739" s="1491"/>
      <c r="G739" s="1491"/>
      <c r="H739" s="1491"/>
      <c r="I739" s="1491"/>
      <c r="J739" s="1491"/>
      <c r="K739" s="1491"/>
      <c r="L739" s="1491"/>
      <c r="M739" s="1491"/>
      <c r="N739" s="1491"/>
      <c r="O739" s="1491"/>
      <c r="P739" s="1491"/>
      <c r="Q739" s="1491"/>
      <c r="R739" s="1491"/>
      <c r="S739" s="1491"/>
      <c r="T739" s="1491"/>
      <c r="U739" s="1491"/>
      <c r="V739" s="1491"/>
      <c r="W739" s="1491"/>
    </row>
    <row r="740" spans="1:23" ht="15.75" customHeight="1">
      <c r="A740" s="1491"/>
      <c r="B740" s="1491"/>
      <c r="C740" s="1491"/>
      <c r="D740" s="1491"/>
      <c r="E740" s="1491"/>
      <c r="F740" s="1491"/>
      <c r="G740" s="1491"/>
      <c r="H740" s="1491"/>
      <c r="I740" s="1491"/>
      <c r="J740" s="1491"/>
      <c r="K740" s="1491"/>
      <c r="L740" s="1491"/>
      <c r="M740" s="1491"/>
      <c r="N740" s="1491"/>
      <c r="O740" s="1491"/>
      <c r="P740" s="1491"/>
      <c r="Q740" s="1491"/>
      <c r="R740" s="1491"/>
      <c r="S740" s="1491"/>
      <c r="T740" s="1491"/>
      <c r="U740" s="1491"/>
      <c r="V740" s="1491"/>
      <c r="W740" s="1491"/>
    </row>
    <row r="741" spans="1:23" ht="15.75" customHeight="1">
      <c r="A741" s="1491"/>
      <c r="B741" s="1491"/>
      <c r="C741" s="1491"/>
      <c r="D741" s="1491"/>
      <c r="E741" s="1491"/>
      <c r="F741" s="1491"/>
      <c r="G741" s="1491"/>
      <c r="H741" s="1491"/>
      <c r="I741" s="1491"/>
      <c r="J741" s="1491"/>
      <c r="K741" s="1491"/>
      <c r="L741" s="1491"/>
      <c r="M741" s="1491"/>
      <c r="N741" s="1491"/>
      <c r="O741" s="1491"/>
      <c r="P741" s="1491"/>
      <c r="Q741" s="1491"/>
      <c r="R741" s="1491"/>
      <c r="S741" s="1491"/>
      <c r="T741" s="1491"/>
      <c r="U741" s="1491"/>
      <c r="V741" s="1491"/>
      <c r="W741" s="1491"/>
    </row>
    <row r="742" spans="1:23" ht="15.75" customHeight="1">
      <c r="A742" s="1491"/>
      <c r="B742" s="1491"/>
      <c r="C742" s="1491"/>
      <c r="D742" s="1491"/>
      <c r="E742" s="1491"/>
      <c r="F742" s="1491"/>
      <c r="G742" s="1491"/>
      <c r="H742" s="1491"/>
      <c r="I742" s="1491"/>
      <c r="J742" s="1491"/>
      <c r="K742" s="1491"/>
      <c r="L742" s="1491"/>
      <c r="M742" s="1491"/>
      <c r="N742" s="1491"/>
      <c r="O742" s="1491"/>
      <c r="P742" s="1491"/>
      <c r="Q742" s="1491"/>
      <c r="R742" s="1491"/>
      <c r="S742" s="1491"/>
      <c r="T742" s="1491"/>
      <c r="U742" s="1491"/>
      <c r="V742" s="1491"/>
      <c r="W742" s="1491"/>
    </row>
    <row r="743" spans="1:23" ht="15.75" customHeight="1">
      <c r="A743" s="1491"/>
      <c r="B743" s="1491"/>
      <c r="C743" s="1491"/>
      <c r="D743" s="1491"/>
      <c r="E743" s="1491"/>
      <c r="F743" s="1491"/>
      <c r="G743" s="1491"/>
      <c r="H743" s="1491"/>
      <c r="I743" s="1491"/>
      <c r="J743" s="1491"/>
      <c r="K743" s="1491"/>
      <c r="L743" s="1491"/>
      <c r="M743" s="1491"/>
      <c r="N743" s="1491"/>
      <c r="O743" s="1491"/>
      <c r="P743" s="1491"/>
      <c r="Q743" s="1491"/>
      <c r="R743" s="1491"/>
      <c r="S743" s="1491"/>
      <c r="T743" s="1491"/>
      <c r="U743" s="1491"/>
      <c r="V743" s="1491"/>
      <c r="W743" s="1491"/>
    </row>
    <row r="744" spans="1:23" ht="15.75" customHeight="1">
      <c r="A744" s="1491"/>
      <c r="B744" s="1491"/>
      <c r="C744" s="1491"/>
      <c r="D744" s="1491"/>
      <c r="E744" s="1491"/>
      <c r="F744" s="1491"/>
      <c r="G744" s="1491"/>
      <c r="H744" s="1491"/>
      <c r="I744" s="1491"/>
      <c r="J744" s="1491"/>
      <c r="K744" s="1491"/>
      <c r="L744" s="1491"/>
      <c r="M744" s="1491"/>
      <c r="N744" s="1491"/>
      <c r="O744" s="1491"/>
      <c r="P744" s="1491"/>
      <c r="Q744" s="1491"/>
      <c r="R744" s="1491"/>
      <c r="S744" s="1491"/>
      <c r="T744" s="1491"/>
      <c r="U744" s="1491"/>
      <c r="V744" s="1491"/>
      <c r="W744" s="1491"/>
    </row>
    <row r="745" spans="1:23" ht="15.75" customHeight="1">
      <c r="A745" s="1491"/>
      <c r="B745" s="1491"/>
      <c r="C745" s="1491"/>
      <c r="D745" s="1491"/>
      <c r="E745" s="1491"/>
      <c r="F745" s="1491"/>
      <c r="G745" s="1491"/>
      <c r="H745" s="1491"/>
      <c r="I745" s="1491"/>
      <c r="J745" s="1491"/>
      <c r="K745" s="1491"/>
      <c r="L745" s="1491"/>
      <c r="M745" s="1491"/>
      <c r="N745" s="1491"/>
      <c r="O745" s="1491"/>
      <c r="P745" s="1491"/>
      <c r="Q745" s="1491"/>
      <c r="R745" s="1491"/>
      <c r="S745" s="1491"/>
      <c r="T745" s="1491"/>
      <c r="U745" s="1491"/>
      <c r="V745" s="1491"/>
      <c r="W745" s="1491"/>
    </row>
    <row r="746" spans="1:23" ht="15.75" customHeight="1">
      <c r="A746" s="1491"/>
      <c r="B746" s="1491"/>
      <c r="C746" s="1491"/>
      <c r="D746" s="1491"/>
      <c r="E746" s="1491"/>
      <c r="F746" s="1491"/>
      <c r="G746" s="1491"/>
      <c r="H746" s="1491"/>
      <c r="I746" s="1491"/>
      <c r="J746" s="1491"/>
      <c r="K746" s="1491"/>
      <c r="L746" s="1491"/>
      <c r="M746" s="1491"/>
      <c r="N746" s="1491"/>
      <c r="O746" s="1491"/>
      <c r="P746" s="1491"/>
      <c r="Q746" s="1491"/>
      <c r="R746" s="1491"/>
      <c r="S746" s="1491"/>
      <c r="T746" s="1491"/>
      <c r="U746" s="1491"/>
      <c r="V746" s="1491"/>
      <c r="W746" s="1491"/>
    </row>
    <row r="747" spans="1:23" ht="15.75" customHeight="1">
      <c r="A747" s="1491"/>
      <c r="B747" s="1491"/>
      <c r="C747" s="1491"/>
      <c r="D747" s="1491"/>
      <c r="E747" s="1491"/>
      <c r="F747" s="1491"/>
      <c r="G747" s="1491"/>
      <c r="H747" s="1491"/>
      <c r="I747" s="1491"/>
      <c r="J747" s="1491"/>
      <c r="K747" s="1491"/>
      <c r="L747" s="1491"/>
      <c r="M747" s="1491"/>
      <c r="N747" s="1491"/>
      <c r="O747" s="1491"/>
      <c r="P747" s="1491"/>
      <c r="Q747" s="1491"/>
      <c r="R747" s="1491"/>
      <c r="S747" s="1491"/>
      <c r="T747" s="1491"/>
      <c r="U747" s="1491"/>
      <c r="V747" s="1491"/>
      <c r="W747" s="1491"/>
    </row>
    <row r="748" spans="1:23" ht="15.75" customHeight="1">
      <c r="A748" s="1491"/>
      <c r="B748" s="1491"/>
      <c r="C748" s="1491"/>
      <c r="D748" s="1491"/>
      <c r="E748" s="1491"/>
      <c r="F748" s="1491"/>
      <c r="G748" s="1491"/>
      <c r="H748" s="1491"/>
      <c r="I748" s="1491"/>
      <c r="J748" s="1491"/>
      <c r="K748" s="1491"/>
      <c r="L748" s="1491"/>
      <c r="M748" s="1491"/>
      <c r="N748" s="1491"/>
      <c r="O748" s="1491"/>
      <c r="P748" s="1491"/>
      <c r="Q748" s="1491"/>
      <c r="R748" s="1491"/>
      <c r="S748" s="1491"/>
      <c r="T748" s="1491"/>
      <c r="U748" s="1491"/>
      <c r="V748" s="1491"/>
      <c r="W748" s="1491"/>
    </row>
    <row r="749" spans="1:23" ht="15.75" customHeight="1">
      <c r="A749" s="1491"/>
      <c r="B749" s="1491"/>
      <c r="C749" s="1491"/>
      <c r="D749" s="1491"/>
      <c r="E749" s="1491"/>
      <c r="F749" s="1491"/>
      <c r="G749" s="1491"/>
      <c r="H749" s="1491"/>
      <c r="I749" s="1491"/>
      <c r="J749" s="1491"/>
      <c r="K749" s="1491"/>
      <c r="L749" s="1491"/>
      <c r="M749" s="1491"/>
      <c r="N749" s="1491"/>
      <c r="O749" s="1491"/>
      <c r="P749" s="1491"/>
      <c r="Q749" s="1491"/>
      <c r="R749" s="1491"/>
      <c r="S749" s="1491"/>
      <c r="T749" s="1491"/>
      <c r="U749" s="1491"/>
      <c r="V749" s="1491"/>
      <c r="W749" s="1491"/>
    </row>
    <row r="750" spans="1:23" ht="15.75" customHeight="1">
      <c r="A750" s="1491"/>
      <c r="B750" s="1491"/>
      <c r="C750" s="1491"/>
      <c r="D750" s="1491"/>
      <c r="E750" s="1491"/>
      <c r="F750" s="1491"/>
      <c r="G750" s="1491"/>
      <c r="H750" s="1491"/>
      <c r="I750" s="1491"/>
      <c r="J750" s="1491"/>
      <c r="K750" s="1491"/>
      <c r="L750" s="1491"/>
      <c r="M750" s="1491"/>
      <c r="N750" s="1491"/>
      <c r="O750" s="1491"/>
      <c r="P750" s="1491"/>
      <c r="Q750" s="1491"/>
      <c r="R750" s="1491"/>
      <c r="S750" s="1491"/>
      <c r="T750" s="1491"/>
      <c r="U750" s="1491"/>
      <c r="V750" s="1491"/>
      <c r="W750" s="1491"/>
    </row>
    <row r="751" spans="1:23" ht="15.75" customHeight="1">
      <c r="A751" s="1491"/>
      <c r="B751" s="1491"/>
      <c r="C751" s="1491"/>
      <c r="D751" s="1491"/>
      <c r="E751" s="1491"/>
      <c r="F751" s="1491"/>
      <c r="G751" s="1491"/>
      <c r="H751" s="1491"/>
      <c r="I751" s="1491"/>
      <c r="J751" s="1491"/>
      <c r="K751" s="1491"/>
      <c r="L751" s="1491"/>
      <c r="M751" s="1491"/>
      <c r="N751" s="1491"/>
      <c r="O751" s="1491"/>
      <c r="P751" s="1491"/>
      <c r="Q751" s="1491"/>
      <c r="R751" s="1491"/>
      <c r="S751" s="1491"/>
      <c r="T751" s="1491"/>
      <c r="U751" s="1491"/>
      <c r="V751" s="1491"/>
      <c r="W751" s="1491"/>
    </row>
    <row r="752" spans="1:23" ht="15.75" customHeight="1">
      <c r="A752" s="1491"/>
      <c r="B752" s="1491"/>
      <c r="C752" s="1491"/>
      <c r="D752" s="1491"/>
      <c r="E752" s="1491"/>
      <c r="F752" s="1491"/>
      <c r="G752" s="1491"/>
      <c r="H752" s="1491"/>
      <c r="I752" s="1491"/>
      <c r="J752" s="1491"/>
      <c r="K752" s="1491"/>
      <c r="L752" s="1491"/>
      <c r="M752" s="1491"/>
      <c r="N752" s="1491"/>
      <c r="O752" s="1491"/>
      <c r="P752" s="1491"/>
      <c r="Q752" s="1491"/>
      <c r="R752" s="1491"/>
      <c r="S752" s="1491"/>
      <c r="T752" s="1491"/>
      <c r="U752" s="1491"/>
      <c r="V752" s="1491"/>
      <c r="W752" s="1491"/>
    </row>
    <row r="753" spans="1:23" ht="15.75" customHeight="1">
      <c r="A753" s="1491"/>
      <c r="B753" s="1491"/>
      <c r="C753" s="1491"/>
      <c r="D753" s="1491"/>
      <c r="E753" s="1491"/>
      <c r="F753" s="1491"/>
      <c r="G753" s="1491"/>
      <c r="H753" s="1491"/>
      <c r="I753" s="1491"/>
      <c r="J753" s="1491"/>
      <c r="K753" s="1491"/>
      <c r="L753" s="1491"/>
      <c r="M753" s="1491"/>
      <c r="N753" s="1491"/>
      <c r="O753" s="1491"/>
      <c r="P753" s="1491"/>
      <c r="Q753" s="1491"/>
      <c r="R753" s="1491"/>
      <c r="S753" s="1491"/>
      <c r="T753" s="1491"/>
      <c r="U753" s="1491"/>
      <c r="V753" s="1491"/>
      <c r="W753" s="1491"/>
    </row>
    <row r="754" spans="1:23" ht="15.75" customHeight="1">
      <c r="A754" s="1491"/>
      <c r="B754" s="1491"/>
      <c r="C754" s="1491"/>
      <c r="D754" s="1491"/>
      <c r="E754" s="1491"/>
      <c r="F754" s="1491"/>
      <c r="G754" s="1491"/>
      <c r="H754" s="1491"/>
      <c r="I754" s="1491"/>
      <c r="J754" s="1491"/>
      <c r="K754" s="1491"/>
      <c r="L754" s="1491"/>
      <c r="M754" s="1491"/>
      <c r="N754" s="1491"/>
      <c r="O754" s="1491"/>
      <c r="P754" s="1491"/>
      <c r="Q754" s="1491"/>
      <c r="R754" s="1491"/>
      <c r="S754" s="1491"/>
      <c r="T754" s="1491"/>
      <c r="U754" s="1491"/>
      <c r="V754" s="1491"/>
      <c r="W754" s="1491"/>
    </row>
    <row r="755" spans="1:23" ht="15.75" customHeight="1">
      <c r="A755" s="1491"/>
      <c r="B755" s="1491"/>
      <c r="C755" s="1491"/>
      <c r="D755" s="1491"/>
      <c r="E755" s="1491"/>
      <c r="F755" s="1491"/>
      <c r="G755" s="1491"/>
      <c r="H755" s="1491"/>
      <c r="I755" s="1491"/>
      <c r="J755" s="1491"/>
      <c r="K755" s="1491"/>
      <c r="L755" s="1491"/>
      <c r="M755" s="1491"/>
      <c r="N755" s="1491"/>
      <c r="O755" s="1491"/>
      <c r="P755" s="1491"/>
      <c r="Q755" s="1491"/>
      <c r="R755" s="1491"/>
      <c r="S755" s="1491"/>
      <c r="T755" s="1491"/>
      <c r="U755" s="1491"/>
      <c r="V755" s="1491"/>
      <c r="W755" s="1491"/>
    </row>
    <row r="756" spans="1:23" ht="15.75" customHeight="1">
      <c r="A756" s="1491"/>
      <c r="B756" s="1491"/>
      <c r="C756" s="1491"/>
      <c r="D756" s="1491"/>
      <c r="E756" s="1491"/>
      <c r="F756" s="1491"/>
      <c r="G756" s="1491"/>
      <c r="H756" s="1491"/>
      <c r="I756" s="1491"/>
      <c r="J756" s="1491"/>
      <c r="K756" s="1491"/>
      <c r="L756" s="1491"/>
      <c r="M756" s="1491"/>
      <c r="N756" s="1491"/>
      <c r="O756" s="1491"/>
      <c r="P756" s="1491"/>
      <c r="Q756" s="1491"/>
      <c r="R756" s="1491"/>
      <c r="S756" s="1491"/>
      <c r="T756" s="1491"/>
      <c r="U756" s="1491"/>
      <c r="V756" s="1491"/>
      <c r="W756" s="1491"/>
    </row>
    <row r="757" spans="1:23" ht="15.75" customHeight="1">
      <c r="A757" s="1491"/>
      <c r="B757" s="1491"/>
      <c r="C757" s="1491"/>
      <c r="D757" s="1491"/>
      <c r="E757" s="1491"/>
      <c r="F757" s="1491"/>
      <c r="G757" s="1491"/>
      <c r="H757" s="1491"/>
      <c r="I757" s="1491"/>
      <c r="J757" s="1491"/>
      <c r="K757" s="1491"/>
      <c r="L757" s="1491"/>
      <c r="M757" s="1491"/>
      <c r="N757" s="1491"/>
      <c r="O757" s="1491"/>
      <c r="P757" s="1491"/>
      <c r="Q757" s="1491"/>
      <c r="R757" s="1491"/>
      <c r="S757" s="1491"/>
      <c r="T757" s="1491"/>
      <c r="U757" s="1491"/>
      <c r="V757" s="1491"/>
      <c r="W757" s="1491"/>
    </row>
    <row r="758" spans="1:23" ht="15.75" customHeight="1">
      <c r="A758" s="1491"/>
      <c r="B758" s="1491"/>
      <c r="C758" s="1491"/>
      <c r="D758" s="1491"/>
      <c r="E758" s="1491"/>
      <c r="F758" s="1491"/>
      <c r="G758" s="1491"/>
      <c r="H758" s="1491"/>
      <c r="I758" s="1491"/>
      <c r="J758" s="1491"/>
      <c r="K758" s="1491"/>
      <c r="L758" s="1491"/>
      <c r="M758" s="1491"/>
      <c r="N758" s="1491"/>
      <c r="O758" s="1491"/>
      <c r="P758" s="1491"/>
      <c r="Q758" s="1491"/>
      <c r="R758" s="1491"/>
      <c r="S758" s="1491"/>
      <c r="T758" s="1491"/>
      <c r="U758" s="1491"/>
      <c r="V758" s="1491"/>
      <c r="W758" s="1491"/>
    </row>
    <row r="759" spans="1:23" ht="15.75" customHeight="1">
      <c r="A759" s="1491"/>
      <c r="B759" s="1491"/>
      <c r="C759" s="1491"/>
      <c r="D759" s="1491"/>
      <c r="E759" s="1491"/>
      <c r="F759" s="1491"/>
      <c r="G759" s="1491"/>
      <c r="H759" s="1491"/>
      <c r="I759" s="1491"/>
      <c r="J759" s="1491"/>
      <c r="K759" s="1491"/>
      <c r="L759" s="1491"/>
      <c r="M759" s="1491"/>
      <c r="N759" s="1491"/>
      <c r="O759" s="1491"/>
      <c r="P759" s="1491"/>
      <c r="Q759" s="1491"/>
      <c r="R759" s="1491"/>
      <c r="S759" s="1491"/>
      <c r="T759" s="1491"/>
      <c r="U759" s="1491"/>
      <c r="V759" s="1491"/>
      <c r="W759" s="1491"/>
    </row>
    <row r="760" spans="1:23" ht="15.75" customHeight="1">
      <c r="A760" s="1491"/>
      <c r="B760" s="1491"/>
      <c r="C760" s="1491"/>
      <c r="D760" s="1491"/>
      <c r="E760" s="1491"/>
      <c r="F760" s="1491"/>
      <c r="G760" s="1491"/>
      <c r="H760" s="1491"/>
      <c r="I760" s="1491"/>
      <c r="J760" s="1491"/>
      <c r="K760" s="1491"/>
      <c r="L760" s="1491"/>
      <c r="M760" s="1491"/>
      <c r="N760" s="1491"/>
      <c r="O760" s="1491"/>
      <c r="P760" s="1491"/>
      <c r="Q760" s="1491"/>
      <c r="R760" s="1491"/>
      <c r="S760" s="1491"/>
      <c r="T760" s="1491"/>
      <c r="U760" s="1491"/>
      <c r="V760" s="1491"/>
      <c r="W760" s="1491"/>
    </row>
    <row r="761" spans="1:23" ht="15.75" customHeight="1">
      <c r="A761" s="1491"/>
      <c r="B761" s="1491"/>
      <c r="C761" s="1491"/>
      <c r="D761" s="1491"/>
      <c r="E761" s="1491"/>
      <c r="F761" s="1491"/>
      <c r="G761" s="1491"/>
      <c r="H761" s="1491"/>
      <c r="I761" s="1491"/>
      <c r="J761" s="1491"/>
      <c r="K761" s="1491"/>
      <c r="L761" s="1491"/>
      <c r="M761" s="1491"/>
      <c r="N761" s="1491"/>
      <c r="O761" s="1491"/>
      <c r="P761" s="1491"/>
      <c r="Q761" s="1491"/>
      <c r="R761" s="1491"/>
      <c r="S761" s="1491"/>
      <c r="T761" s="1491"/>
      <c r="U761" s="1491"/>
      <c r="V761" s="1491"/>
      <c r="W761" s="1491"/>
    </row>
    <row r="762" spans="1:23" ht="15.75" customHeight="1">
      <c r="A762" s="1491"/>
      <c r="B762" s="1491"/>
      <c r="C762" s="1491"/>
      <c r="D762" s="1491"/>
      <c r="E762" s="1491"/>
      <c r="F762" s="1491"/>
      <c r="G762" s="1491"/>
      <c r="H762" s="1491"/>
      <c r="I762" s="1491"/>
      <c r="J762" s="1491"/>
      <c r="K762" s="1491"/>
      <c r="L762" s="1491"/>
      <c r="M762" s="1491"/>
      <c r="N762" s="1491"/>
      <c r="O762" s="1491"/>
      <c r="P762" s="1491"/>
      <c r="Q762" s="1491"/>
      <c r="R762" s="1491"/>
      <c r="S762" s="1491"/>
      <c r="T762" s="1491"/>
      <c r="U762" s="1491"/>
      <c r="V762" s="1491"/>
      <c r="W762" s="1491"/>
    </row>
    <row r="763" spans="1:23" ht="15.75" customHeight="1">
      <c r="A763" s="1491"/>
      <c r="B763" s="1491"/>
      <c r="C763" s="1491"/>
      <c r="D763" s="1491"/>
      <c r="E763" s="1491"/>
      <c r="F763" s="1491"/>
      <c r="G763" s="1491"/>
      <c r="H763" s="1491"/>
      <c r="I763" s="1491"/>
      <c r="J763" s="1491"/>
      <c r="K763" s="1491"/>
      <c r="L763" s="1491"/>
      <c r="M763" s="1491"/>
      <c r="N763" s="1491"/>
      <c r="O763" s="1491"/>
      <c r="P763" s="1491"/>
      <c r="Q763" s="1491"/>
      <c r="R763" s="1491"/>
      <c r="S763" s="1491"/>
      <c r="T763" s="1491"/>
      <c r="U763" s="1491"/>
      <c r="V763" s="1491"/>
      <c r="W763" s="1491"/>
    </row>
    <row r="764" spans="1:23" ht="15.75" customHeight="1">
      <c r="A764" s="1491"/>
      <c r="B764" s="1491"/>
      <c r="C764" s="1491"/>
      <c r="D764" s="1491"/>
      <c r="E764" s="1491"/>
      <c r="F764" s="1491"/>
      <c r="G764" s="1491"/>
      <c r="H764" s="1491"/>
      <c r="I764" s="1491"/>
      <c r="J764" s="1491"/>
      <c r="K764" s="1491"/>
      <c r="L764" s="1491"/>
      <c r="M764" s="1491"/>
      <c r="N764" s="1491"/>
      <c r="O764" s="1491"/>
      <c r="P764" s="1491"/>
      <c r="Q764" s="1491"/>
      <c r="R764" s="1491"/>
      <c r="S764" s="1491"/>
      <c r="T764" s="1491"/>
      <c r="U764" s="1491"/>
      <c r="V764" s="1491"/>
      <c r="W764" s="1491"/>
    </row>
    <row r="765" spans="1:23" ht="15.75" customHeight="1">
      <c r="A765" s="1491"/>
      <c r="B765" s="1491"/>
      <c r="C765" s="1491"/>
      <c r="D765" s="1491"/>
      <c r="E765" s="1491"/>
      <c r="F765" s="1491"/>
      <c r="G765" s="1491"/>
      <c r="H765" s="1491"/>
      <c r="I765" s="1491"/>
      <c r="J765" s="1491"/>
      <c r="K765" s="1491"/>
      <c r="L765" s="1491"/>
      <c r="M765" s="1491"/>
      <c r="N765" s="1491"/>
      <c r="O765" s="1491"/>
      <c r="P765" s="1491"/>
      <c r="Q765" s="1491"/>
      <c r="R765" s="1491"/>
      <c r="S765" s="1491"/>
      <c r="T765" s="1491"/>
      <c r="U765" s="1491"/>
      <c r="V765" s="1491"/>
      <c r="W765" s="1491"/>
    </row>
    <row r="766" spans="1:23" ht="15.75" customHeight="1">
      <c r="A766" s="1491"/>
      <c r="B766" s="1491"/>
      <c r="C766" s="1491"/>
      <c r="D766" s="1491"/>
      <c r="E766" s="1491"/>
      <c r="F766" s="1491"/>
      <c r="G766" s="1491"/>
      <c r="H766" s="1491"/>
      <c r="I766" s="1491"/>
      <c r="J766" s="1491"/>
      <c r="K766" s="1491"/>
      <c r="L766" s="1491"/>
      <c r="M766" s="1491"/>
      <c r="N766" s="1491"/>
      <c r="O766" s="1491"/>
      <c r="P766" s="1491"/>
      <c r="Q766" s="1491"/>
      <c r="R766" s="1491"/>
      <c r="S766" s="1491"/>
      <c r="T766" s="1491"/>
      <c r="U766" s="1491"/>
      <c r="V766" s="1491"/>
      <c r="W766" s="1491"/>
    </row>
    <row r="767" spans="1:23" ht="15.75" customHeight="1">
      <c r="A767" s="1491"/>
      <c r="B767" s="1491"/>
      <c r="C767" s="1491"/>
      <c r="D767" s="1491"/>
      <c r="E767" s="1491"/>
      <c r="F767" s="1491"/>
      <c r="G767" s="1491"/>
      <c r="H767" s="1491"/>
      <c r="I767" s="1491"/>
      <c r="J767" s="1491"/>
      <c r="K767" s="1491"/>
      <c r="L767" s="1491"/>
      <c r="M767" s="1491"/>
      <c r="N767" s="1491"/>
      <c r="O767" s="1491"/>
      <c r="P767" s="1491"/>
      <c r="Q767" s="1491"/>
      <c r="R767" s="1491"/>
      <c r="S767" s="1491"/>
      <c r="T767" s="1491"/>
      <c r="U767" s="1491"/>
      <c r="V767" s="1491"/>
      <c r="W767" s="1491"/>
    </row>
    <row r="768" spans="1:23" ht="15.75" customHeight="1">
      <c r="A768" s="1491"/>
      <c r="B768" s="1491"/>
      <c r="C768" s="1491"/>
      <c r="D768" s="1491"/>
      <c r="E768" s="1491"/>
      <c r="F768" s="1491"/>
      <c r="G768" s="1491"/>
      <c r="H768" s="1491"/>
      <c r="I768" s="1491"/>
      <c r="J768" s="1491"/>
      <c r="K768" s="1491"/>
      <c r="L768" s="1491"/>
      <c r="M768" s="1491"/>
      <c r="N768" s="1491"/>
      <c r="O768" s="1491"/>
      <c r="P768" s="1491"/>
      <c r="Q768" s="1491"/>
      <c r="R768" s="1491"/>
      <c r="S768" s="1491"/>
      <c r="T768" s="1491"/>
      <c r="U768" s="1491"/>
      <c r="V768" s="1491"/>
      <c r="W768" s="1491"/>
    </row>
    <row r="769" spans="1:23" ht="15.75" customHeight="1">
      <c r="A769" s="1491"/>
      <c r="B769" s="1491"/>
      <c r="C769" s="1491"/>
      <c r="D769" s="1491"/>
      <c r="E769" s="1491"/>
      <c r="F769" s="1491"/>
      <c r="G769" s="1491"/>
      <c r="H769" s="1491"/>
      <c r="I769" s="1491"/>
      <c r="J769" s="1491"/>
      <c r="K769" s="1491"/>
      <c r="L769" s="1491"/>
      <c r="M769" s="1491"/>
      <c r="N769" s="1491"/>
      <c r="O769" s="1491"/>
      <c r="P769" s="1491"/>
      <c r="Q769" s="1491"/>
      <c r="R769" s="1491"/>
      <c r="S769" s="1491"/>
      <c r="T769" s="1491"/>
      <c r="U769" s="1491"/>
      <c r="V769" s="1491"/>
      <c r="W769" s="1491"/>
    </row>
    <row r="770" spans="1:23" ht="15.75" customHeight="1">
      <c r="A770" s="1491"/>
      <c r="B770" s="1491"/>
      <c r="C770" s="1491"/>
      <c r="D770" s="1491"/>
      <c r="E770" s="1491"/>
      <c r="F770" s="1491"/>
      <c r="G770" s="1491"/>
      <c r="H770" s="1491"/>
      <c r="I770" s="1491"/>
      <c r="J770" s="1491"/>
      <c r="K770" s="1491"/>
      <c r="L770" s="1491"/>
      <c r="M770" s="1491"/>
      <c r="N770" s="1491"/>
      <c r="O770" s="1491"/>
      <c r="P770" s="1491"/>
      <c r="Q770" s="1491"/>
      <c r="R770" s="1491"/>
      <c r="S770" s="1491"/>
      <c r="T770" s="1491"/>
      <c r="U770" s="1491"/>
      <c r="V770" s="1491"/>
      <c r="W770" s="1491"/>
    </row>
    <row r="771" spans="1:23" ht="15.75" customHeight="1">
      <c r="A771" s="1491"/>
      <c r="B771" s="1491"/>
      <c r="C771" s="1491"/>
      <c r="D771" s="1491"/>
      <c r="E771" s="1491"/>
      <c r="F771" s="1491"/>
      <c r="G771" s="1491"/>
      <c r="H771" s="1491"/>
      <c r="I771" s="1491"/>
      <c r="J771" s="1491"/>
      <c r="K771" s="1491"/>
      <c r="L771" s="1491"/>
      <c r="M771" s="1491"/>
      <c r="N771" s="1491"/>
      <c r="O771" s="1491"/>
      <c r="P771" s="1491"/>
      <c r="Q771" s="1491"/>
      <c r="R771" s="1491"/>
      <c r="S771" s="1491"/>
      <c r="T771" s="1491"/>
      <c r="U771" s="1491"/>
      <c r="V771" s="1491"/>
      <c r="W771" s="1491"/>
    </row>
    <row r="772" spans="1:23" ht="15.75" customHeight="1">
      <c r="A772" s="1491"/>
      <c r="B772" s="1491"/>
      <c r="C772" s="1491"/>
      <c r="D772" s="1491"/>
      <c r="E772" s="1491"/>
      <c r="F772" s="1491"/>
      <c r="G772" s="1491"/>
      <c r="H772" s="1491"/>
      <c r="I772" s="1491"/>
      <c r="J772" s="1491"/>
      <c r="K772" s="1491"/>
      <c r="L772" s="1491"/>
      <c r="M772" s="1491"/>
      <c r="N772" s="1491"/>
      <c r="O772" s="1491"/>
      <c r="P772" s="1491"/>
      <c r="Q772" s="1491"/>
      <c r="R772" s="1491"/>
      <c r="S772" s="1491"/>
      <c r="T772" s="1491"/>
      <c r="U772" s="1491"/>
      <c r="V772" s="1491"/>
      <c r="W772" s="1491"/>
    </row>
    <row r="773" spans="1:23" ht="15.75" customHeight="1">
      <c r="A773" s="1491"/>
      <c r="B773" s="1491"/>
      <c r="C773" s="1491"/>
      <c r="D773" s="1491"/>
      <c r="E773" s="1491"/>
      <c r="F773" s="1491"/>
      <c r="G773" s="1491"/>
      <c r="H773" s="1491"/>
      <c r="I773" s="1491"/>
      <c r="J773" s="1491"/>
      <c r="K773" s="1491"/>
      <c r="L773" s="1491"/>
      <c r="M773" s="1491"/>
      <c r="N773" s="1491"/>
      <c r="O773" s="1491"/>
      <c r="P773" s="1491"/>
      <c r="Q773" s="1491"/>
      <c r="R773" s="1491"/>
      <c r="S773" s="1491"/>
      <c r="T773" s="1491"/>
      <c r="U773" s="1491"/>
      <c r="V773" s="1491"/>
      <c r="W773" s="1491"/>
    </row>
    <row r="774" spans="1:23" ht="15.75" customHeight="1">
      <c r="A774" s="1491"/>
      <c r="B774" s="1491"/>
      <c r="C774" s="1491"/>
      <c r="D774" s="1491"/>
      <c r="E774" s="1491"/>
      <c r="F774" s="1491"/>
      <c r="G774" s="1491"/>
      <c r="H774" s="1491"/>
      <c r="I774" s="1491"/>
      <c r="J774" s="1491"/>
      <c r="K774" s="1491"/>
      <c r="L774" s="1491"/>
      <c r="M774" s="1491"/>
      <c r="N774" s="1491"/>
      <c r="O774" s="1491"/>
      <c r="P774" s="1491"/>
      <c r="Q774" s="1491"/>
      <c r="R774" s="1491"/>
      <c r="S774" s="1491"/>
      <c r="T774" s="1491"/>
      <c r="U774" s="1491"/>
      <c r="V774" s="1491"/>
      <c r="W774" s="1491"/>
    </row>
    <row r="775" spans="1:23" ht="15.75" customHeight="1">
      <c r="A775" s="1491"/>
      <c r="B775" s="1491"/>
      <c r="C775" s="1491"/>
      <c r="D775" s="1491"/>
      <c r="E775" s="1491"/>
      <c r="F775" s="1491"/>
      <c r="G775" s="1491"/>
      <c r="H775" s="1491"/>
      <c r="I775" s="1491"/>
      <c r="J775" s="1491"/>
      <c r="K775" s="1491"/>
      <c r="L775" s="1491"/>
      <c r="M775" s="1491"/>
      <c r="N775" s="1491"/>
      <c r="O775" s="1491"/>
      <c r="P775" s="1491"/>
      <c r="Q775" s="1491"/>
      <c r="R775" s="1491"/>
      <c r="S775" s="1491"/>
      <c r="T775" s="1491"/>
      <c r="U775" s="1491"/>
      <c r="V775" s="1491"/>
      <c r="W775" s="1491"/>
    </row>
    <row r="776" spans="1:23" ht="15.75" customHeight="1">
      <c r="A776" s="1491"/>
      <c r="B776" s="1491"/>
      <c r="C776" s="1491"/>
      <c r="D776" s="1491"/>
      <c r="E776" s="1491"/>
      <c r="F776" s="1491"/>
      <c r="G776" s="1491"/>
      <c r="H776" s="1491"/>
      <c r="I776" s="1491"/>
      <c r="J776" s="1491"/>
      <c r="K776" s="1491"/>
      <c r="L776" s="1491"/>
      <c r="M776" s="1491"/>
      <c r="N776" s="1491"/>
      <c r="O776" s="1491"/>
      <c r="P776" s="1491"/>
      <c r="Q776" s="1491"/>
      <c r="R776" s="1491"/>
      <c r="S776" s="1491"/>
      <c r="T776" s="1491"/>
      <c r="U776" s="1491"/>
      <c r="V776" s="1491"/>
      <c r="W776" s="1491"/>
    </row>
    <row r="777" spans="1:23" ht="15.75" customHeight="1">
      <c r="A777" s="1491"/>
      <c r="B777" s="1491"/>
      <c r="C777" s="1491"/>
      <c r="D777" s="1491"/>
      <c r="E777" s="1491"/>
      <c r="F777" s="1491"/>
      <c r="G777" s="1491"/>
      <c r="H777" s="1491"/>
      <c r="I777" s="1491"/>
      <c r="J777" s="1491"/>
      <c r="K777" s="1491"/>
      <c r="L777" s="1491"/>
      <c r="M777" s="1491"/>
      <c r="N777" s="1491"/>
      <c r="O777" s="1491"/>
      <c r="P777" s="1491"/>
      <c r="Q777" s="1491"/>
      <c r="R777" s="1491"/>
      <c r="S777" s="1491"/>
      <c r="T777" s="1491"/>
      <c r="U777" s="1491"/>
      <c r="V777" s="1491"/>
      <c r="W777" s="1491"/>
    </row>
    <row r="778" spans="1:23" ht="15.75" customHeight="1">
      <c r="A778" s="1491"/>
      <c r="B778" s="1491"/>
      <c r="C778" s="1491"/>
      <c r="D778" s="1491"/>
      <c r="E778" s="1491"/>
      <c r="F778" s="1491"/>
      <c r="G778" s="1491"/>
      <c r="H778" s="1491"/>
      <c r="I778" s="1491"/>
      <c r="J778" s="1491"/>
      <c r="K778" s="1491"/>
      <c r="L778" s="1491"/>
      <c r="M778" s="1491"/>
      <c r="N778" s="1491"/>
      <c r="O778" s="1491"/>
      <c r="P778" s="1491"/>
      <c r="Q778" s="1491"/>
      <c r="R778" s="1491"/>
      <c r="S778" s="1491"/>
      <c r="T778" s="1491"/>
      <c r="U778" s="1491"/>
      <c r="V778" s="1491"/>
      <c r="W778" s="1491"/>
    </row>
    <row r="779" spans="1:23" ht="15.75" customHeight="1">
      <c r="A779" s="1491"/>
      <c r="B779" s="1491"/>
      <c r="C779" s="1491"/>
      <c r="D779" s="1491"/>
      <c r="E779" s="1491"/>
      <c r="F779" s="1491"/>
      <c r="G779" s="1491"/>
      <c r="H779" s="1491"/>
      <c r="I779" s="1491"/>
      <c r="J779" s="1491"/>
      <c r="K779" s="1491"/>
      <c r="L779" s="1491"/>
      <c r="M779" s="1491"/>
      <c r="N779" s="1491"/>
      <c r="O779" s="1491"/>
      <c r="P779" s="1491"/>
      <c r="Q779" s="1491"/>
      <c r="R779" s="1491"/>
      <c r="S779" s="1491"/>
      <c r="T779" s="1491"/>
      <c r="U779" s="1491"/>
      <c r="V779" s="1491"/>
      <c r="W779" s="1491"/>
    </row>
    <row r="780" spans="1:23" ht="15.75" customHeight="1">
      <c r="A780" s="1491"/>
      <c r="B780" s="1491"/>
      <c r="C780" s="1491"/>
      <c r="D780" s="1491"/>
      <c r="E780" s="1491"/>
      <c r="F780" s="1491"/>
      <c r="G780" s="1491"/>
      <c r="H780" s="1491"/>
      <c r="I780" s="1491"/>
      <c r="J780" s="1491"/>
      <c r="K780" s="1491"/>
      <c r="L780" s="1491"/>
      <c r="M780" s="1491"/>
      <c r="N780" s="1491"/>
      <c r="O780" s="1491"/>
      <c r="P780" s="1491"/>
      <c r="Q780" s="1491"/>
      <c r="R780" s="1491"/>
      <c r="S780" s="1491"/>
      <c r="T780" s="1491"/>
      <c r="U780" s="1491"/>
      <c r="V780" s="1491"/>
      <c r="W780" s="1491"/>
    </row>
    <row r="781" spans="1:23" ht="15.75" customHeight="1">
      <c r="A781" s="1491"/>
      <c r="B781" s="1491"/>
      <c r="C781" s="1491"/>
      <c r="D781" s="1491"/>
      <c r="E781" s="1491"/>
      <c r="F781" s="1491"/>
      <c r="G781" s="1491"/>
      <c r="H781" s="1491"/>
      <c r="I781" s="1491"/>
      <c r="J781" s="1491"/>
      <c r="K781" s="1491"/>
      <c r="L781" s="1491"/>
      <c r="M781" s="1491"/>
      <c r="N781" s="1491"/>
      <c r="O781" s="1491"/>
      <c r="P781" s="1491"/>
      <c r="Q781" s="1491"/>
      <c r="R781" s="1491"/>
      <c r="S781" s="1491"/>
      <c r="T781" s="1491"/>
      <c r="U781" s="1491"/>
      <c r="V781" s="1491"/>
      <c r="W781" s="1491"/>
    </row>
    <row r="782" spans="1:23" ht="15.75" customHeight="1">
      <c r="A782" s="1491"/>
      <c r="B782" s="1491"/>
      <c r="C782" s="1491"/>
      <c r="D782" s="1491"/>
      <c r="E782" s="1491"/>
      <c r="F782" s="1491"/>
      <c r="G782" s="1491"/>
      <c r="H782" s="1491"/>
      <c r="I782" s="1491"/>
      <c r="J782" s="1491"/>
      <c r="K782" s="1491"/>
      <c r="L782" s="1491"/>
      <c r="M782" s="1491"/>
      <c r="N782" s="1491"/>
      <c r="O782" s="1491"/>
      <c r="P782" s="1491"/>
      <c r="Q782" s="1491"/>
      <c r="R782" s="1491"/>
      <c r="S782" s="1491"/>
      <c r="T782" s="1491"/>
      <c r="U782" s="1491"/>
      <c r="V782" s="1491"/>
      <c r="W782" s="1491"/>
    </row>
    <row r="783" spans="1:23" ht="15.75" customHeight="1">
      <c r="A783" s="1491"/>
      <c r="B783" s="1491"/>
      <c r="C783" s="1491"/>
      <c r="D783" s="1491"/>
      <c r="E783" s="1491"/>
      <c r="F783" s="1491"/>
      <c r="G783" s="1491"/>
      <c r="H783" s="1491"/>
      <c r="I783" s="1491"/>
      <c r="J783" s="1491"/>
      <c r="K783" s="1491"/>
      <c r="L783" s="1491"/>
      <c r="M783" s="1491"/>
      <c r="N783" s="1491"/>
      <c r="O783" s="1491"/>
      <c r="P783" s="1491"/>
      <c r="Q783" s="1491"/>
      <c r="R783" s="1491"/>
      <c r="S783" s="1491"/>
      <c r="T783" s="1491"/>
      <c r="U783" s="1491"/>
      <c r="V783" s="1491"/>
      <c r="W783" s="1491"/>
    </row>
    <row r="784" spans="1:23" ht="15.75" customHeight="1">
      <c r="A784" s="1491"/>
      <c r="B784" s="1491"/>
      <c r="C784" s="1491"/>
      <c r="D784" s="1491"/>
      <c r="E784" s="1491"/>
      <c r="F784" s="1491"/>
      <c r="G784" s="1491"/>
      <c r="H784" s="1491"/>
      <c r="I784" s="1491"/>
      <c r="J784" s="1491"/>
      <c r="K784" s="1491"/>
      <c r="L784" s="1491"/>
      <c r="M784" s="1491"/>
      <c r="N784" s="1491"/>
      <c r="O784" s="1491"/>
      <c r="P784" s="1491"/>
      <c r="Q784" s="1491"/>
      <c r="R784" s="1491"/>
      <c r="S784" s="1491"/>
      <c r="T784" s="1491"/>
      <c r="U784" s="1491"/>
      <c r="V784" s="1491"/>
      <c r="W784" s="1491"/>
    </row>
    <row r="785" spans="1:23" ht="15.75" customHeight="1">
      <c r="A785" s="1491"/>
      <c r="B785" s="1491"/>
      <c r="C785" s="1491"/>
      <c r="D785" s="1491"/>
      <c r="E785" s="1491"/>
      <c r="F785" s="1491"/>
      <c r="G785" s="1491"/>
      <c r="H785" s="1491"/>
      <c r="I785" s="1491"/>
      <c r="J785" s="1491"/>
      <c r="K785" s="1491"/>
      <c r="L785" s="1491"/>
      <c r="M785" s="1491"/>
      <c r="N785" s="1491"/>
      <c r="O785" s="1491"/>
      <c r="P785" s="1491"/>
      <c r="Q785" s="1491"/>
      <c r="R785" s="1491"/>
      <c r="S785" s="1491"/>
      <c r="T785" s="1491"/>
      <c r="U785" s="1491"/>
      <c r="V785" s="1491"/>
      <c r="W785" s="1491"/>
    </row>
    <row r="786" spans="1:23" ht="15.75" customHeight="1">
      <c r="A786" s="1491"/>
      <c r="B786" s="1491"/>
      <c r="C786" s="1491"/>
      <c r="D786" s="1491"/>
      <c r="E786" s="1491"/>
      <c r="F786" s="1491"/>
      <c r="G786" s="1491"/>
      <c r="H786" s="1491"/>
      <c r="I786" s="1491"/>
      <c r="J786" s="1491"/>
      <c r="K786" s="1491"/>
      <c r="L786" s="1491"/>
      <c r="M786" s="1491"/>
      <c r="N786" s="1491"/>
      <c r="O786" s="1491"/>
      <c r="P786" s="1491"/>
      <c r="Q786" s="1491"/>
      <c r="R786" s="1491"/>
      <c r="S786" s="1491"/>
      <c r="T786" s="1491"/>
      <c r="U786" s="1491"/>
      <c r="V786" s="1491"/>
      <c r="W786" s="1491"/>
    </row>
    <row r="787" spans="1:23" ht="15.75" customHeight="1">
      <c r="A787" s="1491"/>
      <c r="B787" s="1491"/>
      <c r="C787" s="1491"/>
      <c r="D787" s="1491"/>
      <c r="E787" s="1491"/>
      <c r="F787" s="1491"/>
      <c r="G787" s="1491"/>
      <c r="H787" s="1491"/>
      <c r="I787" s="1491"/>
      <c r="J787" s="1491"/>
      <c r="K787" s="1491"/>
      <c r="L787" s="1491"/>
      <c r="M787" s="1491"/>
      <c r="N787" s="1491"/>
      <c r="O787" s="1491"/>
      <c r="P787" s="1491"/>
      <c r="Q787" s="1491"/>
      <c r="R787" s="1491"/>
      <c r="S787" s="1491"/>
      <c r="T787" s="1491"/>
      <c r="U787" s="1491"/>
      <c r="V787" s="1491"/>
      <c r="W787" s="1491"/>
    </row>
    <row r="788" spans="1:23" ht="15.75" customHeight="1">
      <c r="A788" s="1491"/>
      <c r="B788" s="1491"/>
      <c r="C788" s="1491"/>
      <c r="D788" s="1491"/>
      <c r="E788" s="1491"/>
      <c r="F788" s="1491"/>
      <c r="G788" s="1491"/>
      <c r="H788" s="1491"/>
      <c r="I788" s="1491"/>
      <c r="J788" s="1491"/>
      <c r="K788" s="1491"/>
      <c r="L788" s="1491"/>
      <c r="M788" s="1491"/>
      <c r="N788" s="1491"/>
      <c r="O788" s="1491"/>
      <c r="P788" s="1491"/>
      <c r="Q788" s="1491"/>
      <c r="R788" s="1491"/>
      <c r="S788" s="1491"/>
      <c r="T788" s="1491"/>
      <c r="U788" s="1491"/>
      <c r="V788" s="1491"/>
      <c r="W788" s="1491"/>
    </row>
    <row r="789" spans="1:23" ht="15.75" customHeight="1">
      <c r="A789" s="1491"/>
      <c r="B789" s="1491"/>
      <c r="C789" s="1491"/>
      <c r="D789" s="1491"/>
      <c r="E789" s="1491"/>
      <c r="F789" s="1491"/>
      <c r="G789" s="1491"/>
      <c r="H789" s="1491"/>
      <c r="I789" s="1491"/>
      <c r="J789" s="1491"/>
      <c r="K789" s="1491"/>
      <c r="L789" s="1491"/>
      <c r="M789" s="1491"/>
      <c r="N789" s="1491"/>
      <c r="O789" s="1491"/>
      <c r="P789" s="1491"/>
      <c r="Q789" s="1491"/>
      <c r="R789" s="1491"/>
      <c r="S789" s="1491"/>
      <c r="T789" s="1491"/>
      <c r="U789" s="1491"/>
      <c r="V789" s="1491"/>
      <c r="W789" s="1491"/>
    </row>
    <row r="790" spans="1:23" ht="15.75" customHeight="1">
      <c r="A790" s="1491"/>
      <c r="B790" s="1491"/>
      <c r="C790" s="1491"/>
      <c r="D790" s="1491"/>
      <c r="E790" s="1491"/>
      <c r="F790" s="1491"/>
      <c r="G790" s="1491"/>
      <c r="H790" s="1491"/>
      <c r="I790" s="1491"/>
      <c r="J790" s="1491"/>
      <c r="K790" s="1491"/>
      <c r="L790" s="1491"/>
      <c r="M790" s="1491"/>
      <c r="N790" s="1491"/>
      <c r="O790" s="1491"/>
      <c r="P790" s="1491"/>
      <c r="Q790" s="1491"/>
      <c r="R790" s="1491"/>
      <c r="S790" s="1491"/>
      <c r="T790" s="1491"/>
      <c r="U790" s="1491"/>
      <c r="V790" s="1491"/>
      <c r="W790" s="1491"/>
    </row>
    <row r="791" spans="1:23" ht="15.75" customHeight="1">
      <c r="A791" s="1491"/>
      <c r="B791" s="1491"/>
      <c r="C791" s="1491"/>
      <c r="D791" s="1491"/>
      <c r="E791" s="1491"/>
      <c r="F791" s="1491"/>
      <c r="G791" s="1491"/>
      <c r="H791" s="1491"/>
      <c r="I791" s="1491"/>
      <c r="J791" s="1491"/>
      <c r="K791" s="1491"/>
      <c r="L791" s="1491"/>
      <c r="M791" s="1491"/>
      <c r="N791" s="1491"/>
      <c r="O791" s="1491"/>
      <c r="P791" s="1491"/>
      <c r="Q791" s="1491"/>
      <c r="R791" s="1491"/>
      <c r="S791" s="1491"/>
      <c r="T791" s="1491"/>
      <c r="U791" s="1491"/>
      <c r="V791" s="1491"/>
      <c r="W791" s="1491"/>
    </row>
    <row r="792" spans="1:23" ht="15.75" customHeight="1">
      <c r="A792" s="1491"/>
      <c r="B792" s="1491"/>
      <c r="C792" s="1491"/>
      <c r="D792" s="1491"/>
      <c r="E792" s="1491"/>
      <c r="F792" s="1491"/>
      <c r="G792" s="1491"/>
      <c r="H792" s="1491"/>
      <c r="I792" s="1491"/>
      <c r="J792" s="1491"/>
      <c r="K792" s="1491"/>
      <c r="L792" s="1491"/>
      <c r="M792" s="1491"/>
      <c r="N792" s="1491"/>
      <c r="O792" s="1491"/>
      <c r="P792" s="1491"/>
      <c r="Q792" s="1491"/>
      <c r="R792" s="1491"/>
      <c r="S792" s="1491"/>
      <c r="T792" s="1491"/>
      <c r="U792" s="1491"/>
      <c r="V792" s="1491"/>
      <c r="W792" s="1491"/>
    </row>
    <row r="793" spans="1:23" ht="15.75" customHeight="1">
      <c r="A793" s="1491"/>
      <c r="B793" s="1491"/>
      <c r="C793" s="1491"/>
      <c r="D793" s="1491"/>
      <c r="E793" s="1491"/>
      <c r="F793" s="1491"/>
      <c r="G793" s="1491"/>
      <c r="H793" s="1491"/>
      <c r="I793" s="1491"/>
      <c r="J793" s="1491"/>
      <c r="K793" s="1491"/>
      <c r="L793" s="1491"/>
      <c r="M793" s="1491"/>
      <c r="N793" s="1491"/>
      <c r="O793" s="1491"/>
      <c r="P793" s="1491"/>
      <c r="Q793" s="1491"/>
      <c r="R793" s="1491"/>
      <c r="S793" s="1491"/>
      <c r="T793" s="1491"/>
      <c r="U793" s="1491"/>
      <c r="V793" s="1491"/>
      <c r="W793" s="1491"/>
    </row>
    <row r="794" spans="1:23" ht="15.75" customHeight="1">
      <c r="A794" s="1491"/>
      <c r="B794" s="1491"/>
      <c r="C794" s="1491"/>
      <c r="D794" s="1491"/>
      <c r="E794" s="1491"/>
      <c r="F794" s="1491"/>
      <c r="G794" s="1491"/>
      <c r="H794" s="1491"/>
      <c r="I794" s="1491"/>
      <c r="J794" s="1491"/>
      <c r="K794" s="1491"/>
      <c r="L794" s="1491"/>
      <c r="M794" s="1491"/>
      <c r="N794" s="1491"/>
      <c r="O794" s="1491"/>
      <c r="P794" s="1491"/>
      <c r="Q794" s="1491"/>
      <c r="R794" s="1491"/>
      <c r="S794" s="1491"/>
      <c r="T794" s="1491"/>
      <c r="U794" s="1491"/>
      <c r="V794" s="1491"/>
      <c r="W794" s="1491"/>
    </row>
    <row r="795" spans="1:23" ht="15.75" customHeight="1">
      <c r="A795" s="1491"/>
      <c r="B795" s="1491"/>
      <c r="C795" s="1491"/>
      <c r="D795" s="1491"/>
      <c r="E795" s="1491"/>
      <c r="F795" s="1491"/>
      <c r="G795" s="1491"/>
      <c r="H795" s="1491"/>
      <c r="I795" s="1491"/>
      <c r="J795" s="1491"/>
      <c r="K795" s="1491"/>
      <c r="L795" s="1491"/>
      <c r="M795" s="1491"/>
      <c r="N795" s="1491"/>
      <c r="O795" s="1491"/>
      <c r="P795" s="1491"/>
      <c r="Q795" s="1491"/>
      <c r="R795" s="1491"/>
      <c r="S795" s="1491"/>
      <c r="T795" s="1491"/>
      <c r="U795" s="1491"/>
      <c r="V795" s="1491"/>
      <c r="W795" s="1491"/>
    </row>
    <row r="796" spans="1:23" ht="15.75" customHeight="1">
      <c r="A796" s="1491"/>
      <c r="B796" s="1491"/>
      <c r="C796" s="1491"/>
      <c r="D796" s="1491"/>
      <c r="E796" s="1491"/>
      <c r="F796" s="1491"/>
      <c r="G796" s="1491"/>
      <c r="H796" s="1491"/>
      <c r="I796" s="1491"/>
      <c r="J796" s="1491"/>
      <c r="K796" s="1491"/>
      <c r="L796" s="1491"/>
      <c r="M796" s="1491"/>
      <c r="N796" s="1491"/>
      <c r="O796" s="1491"/>
      <c r="P796" s="1491"/>
      <c r="Q796" s="1491"/>
      <c r="R796" s="1491"/>
      <c r="S796" s="1491"/>
      <c r="T796" s="1491"/>
      <c r="U796" s="1491"/>
      <c r="V796" s="1491"/>
      <c r="W796" s="1491"/>
    </row>
    <row r="797" spans="1:23" ht="15.75" customHeight="1">
      <c r="A797" s="1491"/>
      <c r="B797" s="1491"/>
      <c r="C797" s="1491"/>
      <c r="D797" s="1491"/>
      <c r="E797" s="1491"/>
      <c r="F797" s="1491"/>
      <c r="G797" s="1491"/>
      <c r="H797" s="1491"/>
      <c r="I797" s="1491"/>
      <c r="J797" s="1491"/>
      <c r="K797" s="1491"/>
      <c r="L797" s="1491"/>
      <c r="M797" s="1491"/>
      <c r="N797" s="1491"/>
      <c r="O797" s="1491"/>
      <c r="P797" s="1491"/>
      <c r="Q797" s="1491"/>
      <c r="R797" s="1491"/>
      <c r="S797" s="1491"/>
      <c r="T797" s="1491"/>
      <c r="U797" s="1491"/>
      <c r="V797" s="1491"/>
      <c r="W797" s="1491"/>
    </row>
    <row r="798" spans="1:23" ht="15.75" customHeight="1">
      <c r="A798" s="1491"/>
      <c r="B798" s="1491"/>
      <c r="C798" s="1491"/>
      <c r="D798" s="1491"/>
      <c r="E798" s="1491"/>
      <c r="F798" s="1491"/>
      <c r="G798" s="1491"/>
      <c r="H798" s="1491"/>
      <c r="I798" s="1491"/>
      <c r="J798" s="1491"/>
      <c r="K798" s="1491"/>
      <c r="L798" s="1491"/>
      <c r="M798" s="1491"/>
      <c r="N798" s="1491"/>
      <c r="O798" s="1491"/>
      <c r="P798" s="1491"/>
      <c r="Q798" s="1491"/>
      <c r="R798" s="1491"/>
      <c r="S798" s="1491"/>
      <c r="T798" s="1491"/>
      <c r="U798" s="1491"/>
      <c r="V798" s="1491"/>
      <c r="W798" s="1491"/>
    </row>
    <row r="799" spans="1:23" ht="15.75" customHeight="1">
      <c r="A799" s="1491"/>
      <c r="B799" s="1491"/>
      <c r="C799" s="1491"/>
      <c r="D799" s="1491"/>
      <c r="E799" s="1491"/>
      <c r="F799" s="1491"/>
      <c r="G799" s="1491"/>
      <c r="H799" s="1491"/>
      <c r="I799" s="1491"/>
      <c r="J799" s="1491"/>
      <c r="K799" s="1491"/>
      <c r="L799" s="1491"/>
      <c r="M799" s="1491"/>
      <c r="N799" s="1491"/>
      <c r="O799" s="1491"/>
      <c r="P799" s="1491"/>
      <c r="Q799" s="1491"/>
      <c r="R799" s="1491"/>
      <c r="S799" s="1491"/>
      <c r="T799" s="1491"/>
      <c r="U799" s="1491"/>
      <c r="V799" s="1491"/>
      <c r="W799" s="1491"/>
    </row>
    <row r="800" spans="1:23" ht="15.75" customHeight="1">
      <c r="A800" s="1491"/>
      <c r="B800" s="1491"/>
      <c r="C800" s="1491"/>
      <c r="D800" s="1491"/>
      <c r="E800" s="1491"/>
      <c r="F800" s="1491"/>
      <c r="G800" s="1491"/>
      <c r="H800" s="1491"/>
      <c r="I800" s="1491"/>
      <c r="J800" s="1491"/>
      <c r="K800" s="1491"/>
      <c r="L800" s="1491"/>
      <c r="M800" s="1491"/>
      <c r="N800" s="1491"/>
      <c r="O800" s="1491"/>
      <c r="P800" s="1491"/>
      <c r="Q800" s="1491"/>
      <c r="R800" s="1491"/>
      <c r="S800" s="1491"/>
      <c r="T800" s="1491"/>
      <c r="U800" s="1491"/>
      <c r="V800" s="1491"/>
      <c r="W800" s="1491"/>
    </row>
    <row r="801" spans="1:23" ht="15.75" customHeight="1">
      <c r="A801" s="1491"/>
      <c r="B801" s="1491"/>
      <c r="C801" s="1491"/>
      <c r="D801" s="1491"/>
      <c r="E801" s="1491"/>
      <c r="F801" s="1491"/>
      <c r="G801" s="1491"/>
      <c r="H801" s="1491"/>
      <c r="I801" s="1491"/>
      <c r="J801" s="1491"/>
      <c r="K801" s="1491"/>
      <c r="L801" s="1491"/>
      <c r="M801" s="1491"/>
      <c r="N801" s="1491"/>
      <c r="O801" s="1491"/>
      <c r="P801" s="1491"/>
      <c r="Q801" s="1491"/>
      <c r="R801" s="1491"/>
      <c r="S801" s="1491"/>
      <c r="T801" s="1491"/>
      <c r="U801" s="1491"/>
      <c r="V801" s="1491"/>
      <c r="W801" s="1491"/>
    </row>
    <row r="802" spans="1:23" ht="15.75" customHeight="1">
      <c r="A802" s="1491"/>
      <c r="B802" s="1491"/>
      <c r="C802" s="1491"/>
      <c r="D802" s="1491"/>
      <c r="E802" s="1491"/>
      <c r="F802" s="1491"/>
      <c r="G802" s="1491"/>
      <c r="H802" s="1491"/>
      <c r="I802" s="1491"/>
      <c r="J802" s="1491"/>
      <c r="K802" s="1491"/>
      <c r="L802" s="1491"/>
      <c r="M802" s="1491"/>
      <c r="N802" s="1491"/>
      <c r="O802" s="1491"/>
      <c r="P802" s="1491"/>
      <c r="Q802" s="1491"/>
      <c r="R802" s="1491"/>
      <c r="S802" s="1491"/>
      <c r="T802" s="1491"/>
      <c r="U802" s="1491"/>
      <c r="V802" s="1491"/>
      <c r="W802" s="1491"/>
    </row>
    <row r="803" spans="1:23" ht="15.75" customHeight="1">
      <c r="A803" s="1491"/>
      <c r="B803" s="1491"/>
      <c r="C803" s="1491"/>
      <c r="D803" s="1491"/>
      <c r="E803" s="1491"/>
      <c r="F803" s="1491"/>
      <c r="G803" s="1491"/>
      <c r="H803" s="1491"/>
      <c r="I803" s="1491"/>
      <c r="J803" s="1491"/>
      <c r="K803" s="1491"/>
      <c r="L803" s="1491"/>
      <c r="M803" s="1491"/>
      <c r="N803" s="1491"/>
      <c r="O803" s="1491"/>
      <c r="P803" s="1491"/>
      <c r="Q803" s="1491"/>
      <c r="R803" s="1491"/>
      <c r="S803" s="1491"/>
      <c r="T803" s="1491"/>
      <c r="U803" s="1491"/>
      <c r="V803" s="1491"/>
      <c r="W803" s="1491"/>
    </row>
    <row r="804" spans="1:23" ht="15.75" customHeight="1">
      <c r="A804" s="1491"/>
      <c r="B804" s="1491"/>
      <c r="C804" s="1491"/>
      <c r="D804" s="1491"/>
      <c r="E804" s="1491"/>
      <c r="F804" s="1491"/>
      <c r="G804" s="1491"/>
      <c r="H804" s="1491"/>
      <c r="I804" s="1491"/>
      <c r="J804" s="1491"/>
      <c r="K804" s="1491"/>
      <c r="L804" s="1491"/>
      <c r="M804" s="1491"/>
      <c r="N804" s="1491"/>
      <c r="O804" s="1491"/>
      <c r="P804" s="1491"/>
      <c r="Q804" s="1491"/>
      <c r="R804" s="1491"/>
      <c r="S804" s="1491"/>
      <c r="T804" s="1491"/>
      <c r="U804" s="1491"/>
      <c r="V804" s="1491"/>
      <c r="W804" s="1491"/>
    </row>
    <row r="805" spans="1:23" ht="15.75" customHeight="1">
      <c r="A805" s="1491"/>
      <c r="B805" s="1491"/>
      <c r="C805" s="1491"/>
      <c r="D805" s="1491"/>
      <c r="E805" s="1491"/>
      <c r="F805" s="1491"/>
      <c r="G805" s="1491"/>
      <c r="H805" s="1491"/>
      <c r="I805" s="1491"/>
      <c r="J805" s="1491"/>
      <c r="K805" s="1491"/>
      <c r="L805" s="1491"/>
      <c r="M805" s="1491"/>
      <c r="N805" s="1491"/>
      <c r="O805" s="1491"/>
      <c r="P805" s="1491"/>
      <c r="Q805" s="1491"/>
      <c r="R805" s="1491"/>
      <c r="S805" s="1491"/>
      <c r="T805" s="1491"/>
      <c r="U805" s="1491"/>
      <c r="V805" s="1491"/>
      <c r="W805" s="1491"/>
    </row>
    <row r="806" spans="1:23" ht="15.75" customHeight="1">
      <c r="A806" s="1491"/>
      <c r="B806" s="1491"/>
      <c r="C806" s="1491"/>
      <c r="D806" s="1491"/>
      <c r="E806" s="1491"/>
      <c r="F806" s="1491"/>
      <c r="G806" s="1491"/>
      <c r="H806" s="1491"/>
      <c r="I806" s="1491"/>
      <c r="J806" s="1491"/>
      <c r="K806" s="1491"/>
      <c r="L806" s="1491"/>
      <c r="M806" s="1491"/>
      <c r="N806" s="1491"/>
      <c r="O806" s="1491"/>
      <c r="P806" s="1491"/>
      <c r="Q806" s="1491"/>
      <c r="R806" s="1491"/>
      <c r="S806" s="1491"/>
      <c r="T806" s="1491"/>
      <c r="U806" s="1491"/>
      <c r="V806" s="1491"/>
      <c r="W806" s="1491"/>
    </row>
    <row r="807" spans="1:23" ht="15.75" customHeight="1">
      <c r="A807" s="1491"/>
      <c r="B807" s="1491"/>
      <c r="C807" s="1491"/>
      <c r="D807" s="1491"/>
      <c r="E807" s="1491"/>
      <c r="F807" s="1491"/>
      <c r="G807" s="1491"/>
      <c r="H807" s="1491"/>
      <c r="I807" s="1491"/>
      <c r="J807" s="1491"/>
      <c r="K807" s="1491"/>
      <c r="L807" s="1491"/>
      <c r="M807" s="1491"/>
      <c r="N807" s="1491"/>
      <c r="O807" s="1491"/>
      <c r="P807" s="1491"/>
      <c r="Q807" s="1491"/>
      <c r="R807" s="1491"/>
      <c r="S807" s="1491"/>
      <c r="T807" s="1491"/>
      <c r="U807" s="1491"/>
      <c r="V807" s="1491"/>
      <c r="W807" s="1491"/>
    </row>
    <row r="808" spans="1:23" ht="15.75" customHeight="1">
      <c r="A808" s="1491"/>
      <c r="B808" s="1491"/>
      <c r="C808" s="1491"/>
      <c r="D808" s="1491"/>
      <c r="E808" s="1491"/>
      <c r="F808" s="1491"/>
      <c r="G808" s="1491"/>
      <c r="H808" s="1491"/>
      <c r="I808" s="1491"/>
      <c r="J808" s="1491"/>
      <c r="K808" s="1491"/>
      <c r="L808" s="1491"/>
      <c r="M808" s="1491"/>
      <c r="N808" s="1491"/>
      <c r="O808" s="1491"/>
      <c r="P808" s="1491"/>
      <c r="Q808" s="1491"/>
      <c r="R808" s="1491"/>
      <c r="S808" s="1491"/>
      <c r="T808" s="1491"/>
      <c r="U808" s="1491"/>
      <c r="V808" s="1491"/>
      <c r="W808" s="1491"/>
    </row>
    <row r="809" spans="1:23" ht="15.75" customHeight="1">
      <c r="A809" s="1491"/>
      <c r="B809" s="1491"/>
      <c r="C809" s="1491"/>
      <c r="D809" s="1491"/>
      <c r="E809" s="1491"/>
      <c r="F809" s="1491"/>
      <c r="G809" s="1491"/>
      <c r="H809" s="1491"/>
      <c r="I809" s="1491"/>
      <c r="J809" s="1491"/>
      <c r="K809" s="1491"/>
      <c r="L809" s="1491"/>
      <c r="M809" s="1491"/>
      <c r="N809" s="1491"/>
      <c r="O809" s="1491"/>
      <c r="P809" s="1491"/>
      <c r="Q809" s="1491"/>
      <c r="R809" s="1491"/>
      <c r="S809" s="1491"/>
      <c r="T809" s="1491"/>
      <c r="U809" s="1491"/>
      <c r="V809" s="1491"/>
      <c r="W809" s="1491"/>
    </row>
    <row r="810" spans="1:23" ht="15.75" customHeight="1">
      <c r="A810" s="1491"/>
      <c r="B810" s="1491"/>
      <c r="C810" s="1491"/>
      <c r="D810" s="1491"/>
      <c r="E810" s="1491"/>
      <c r="F810" s="1491"/>
      <c r="G810" s="1491"/>
      <c r="H810" s="1491"/>
      <c r="I810" s="1491"/>
      <c r="J810" s="1491"/>
      <c r="K810" s="1491"/>
      <c r="L810" s="1491"/>
      <c r="M810" s="1491"/>
      <c r="N810" s="1491"/>
      <c r="O810" s="1491"/>
      <c r="P810" s="1491"/>
      <c r="Q810" s="1491"/>
      <c r="R810" s="1491"/>
      <c r="S810" s="1491"/>
      <c r="T810" s="1491"/>
      <c r="U810" s="1491"/>
      <c r="V810" s="1491"/>
      <c r="W810" s="1491"/>
    </row>
    <row r="811" spans="1:23" ht="15.75" customHeight="1">
      <c r="A811" s="1491"/>
      <c r="B811" s="1491"/>
      <c r="C811" s="1491"/>
      <c r="D811" s="1491"/>
      <c r="E811" s="1491"/>
      <c r="F811" s="1491"/>
      <c r="G811" s="1491"/>
      <c r="H811" s="1491"/>
      <c r="I811" s="1491"/>
      <c r="J811" s="1491"/>
      <c r="K811" s="1491"/>
      <c r="L811" s="1491"/>
      <c r="M811" s="1491"/>
      <c r="N811" s="1491"/>
      <c r="O811" s="1491"/>
      <c r="P811" s="1491"/>
      <c r="Q811" s="1491"/>
      <c r="R811" s="1491"/>
      <c r="S811" s="1491"/>
      <c r="T811" s="1491"/>
      <c r="U811" s="1491"/>
      <c r="V811" s="1491"/>
      <c r="W811" s="1491"/>
    </row>
    <row r="812" spans="1:23" ht="15.75" customHeight="1">
      <c r="A812" s="1491"/>
      <c r="B812" s="1491"/>
      <c r="C812" s="1491"/>
      <c r="D812" s="1491"/>
      <c r="E812" s="1491"/>
      <c r="F812" s="1491"/>
      <c r="G812" s="1491"/>
      <c r="H812" s="1491"/>
      <c r="I812" s="1491"/>
      <c r="J812" s="1491"/>
      <c r="K812" s="1491"/>
      <c r="L812" s="1491"/>
      <c r="M812" s="1491"/>
      <c r="N812" s="1491"/>
      <c r="O812" s="1491"/>
      <c r="P812" s="1491"/>
      <c r="Q812" s="1491"/>
      <c r="R812" s="1491"/>
      <c r="S812" s="1491"/>
      <c r="T812" s="1491"/>
      <c r="U812" s="1491"/>
      <c r="V812" s="1491"/>
      <c r="W812" s="1491"/>
    </row>
    <row r="813" spans="1:23" ht="15.75" customHeight="1">
      <c r="A813" s="1491"/>
      <c r="B813" s="1491"/>
      <c r="C813" s="1491"/>
      <c r="D813" s="1491"/>
      <c r="E813" s="1491"/>
      <c r="F813" s="1491"/>
      <c r="G813" s="1491"/>
      <c r="H813" s="1491"/>
      <c r="I813" s="1491"/>
      <c r="J813" s="1491"/>
      <c r="K813" s="1491"/>
      <c r="L813" s="1491"/>
      <c r="M813" s="1491"/>
      <c r="N813" s="1491"/>
      <c r="O813" s="1491"/>
      <c r="P813" s="1491"/>
      <c r="Q813" s="1491"/>
      <c r="R813" s="1491"/>
      <c r="S813" s="1491"/>
      <c r="T813" s="1491"/>
      <c r="U813" s="1491"/>
      <c r="V813" s="1491"/>
      <c r="W813" s="1491"/>
    </row>
    <row r="814" spans="1:23" ht="15.75" customHeight="1">
      <c r="A814" s="1491"/>
      <c r="B814" s="1491"/>
      <c r="C814" s="1491"/>
      <c r="D814" s="1491"/>
      <c r="E814" s="1491"/>
      <c r="F814" s="1491"/>
      <c r="G814" s="1491"/>
      <c r="H814" s="1491"/>
      <c r="I814" s="1491"/>
      <c r="J814" s="1491"/>
      <c r="K814" s="1491"/>
      <c r="L814" s="1491"/>
      <c r="M814" s="1491"/>
      <c r="N814" s="1491"/>
      <c r="O814" s="1491"/>
      <c r="P814" s="1491"/>
      <c r="Q814" s="1491"/>
      <c r="R814" s="1491"/>
      <c r="S814" s="1491"/>
      <c r="T814" s="1491"/>
      <c r="U814" s="1491"/>
      <c r="V814" s="1491"/>
      <c r="W814" s="1491"/>
    </row>
    <row r="815" spans="1:23" ht="15.75" customHeight="1">
      <c r="A815" s="1491"/>
      <c r="B815" s="1491"/>
      <c r="C815" s="1491"/>
      <c r="D815" s="1491"/>
      <c r="E815" s="1491"/>
      <c r="F815" s="1491"/>
      <c r="G815" s="1491"/>
      <c r="H815" s="1491"/>
      <c r="I815" s="1491"/>
      <c r="J815" s="1491"/>
      <c r="K815" s="1491"/>
      <c r="L815" s="1491"/>
      <c r="M815" s="1491"/>
      <c r="N815" s="1491"/>
      <c r="O815" s="1491"/>
      <c r="P815" s="1491"/>
      <c r="Q815" s="1491"/>
      <c r="R815" s="1491"/>
      <c r="S815" s="1491"/>
      <c r="T815" s="1491"/>
      <c r="U815" s="1491"/>
      <c r="V815" s="1491"/>
      <c r="W815" s="1491"/>
    </row>
    <row r="816" spans="1:23" ht="15.75" customHeight="1">
      <c r="A816" s="1491"/>
      <c r="B816" s="1491"/>
      <c r="C816" s="1491"/>
      <c r="D816" s="1491"/>
      <c r="E816" s="1491"/>
      <c r="F816" s="1491"/>
      <c r="G816" s="1491"/>
      <c r="H816" s="1491"/>
      <c r="I816" s="1491"/>
      <c r="J816" s="1491"/>
      <c r="K816" s="1491"/>
      <c r="L816" s="1491"/>
      <c r="M816" s="1491"/>
      <c r="N816" s="1491"/>
      <c r="O816" s="1491"/>
      <c r="P816" s="1491"/>
      <c r="Q816" s="1491"/>
      <c r="R816" s="1491"/>
      <c r="S816" s="1491"/>
      <c r="T816" s="1491"/>
      <c r="U816" s="1491"/>
      <c r="V816" s="1491"/>
      <c r="W816" s="1491"/>
    </row>
    <row r="817" spans="1:23" ht="15.75" customHeight="1">
      <c r="A817" s="1491"/>
      <c r="B817" s="1491"/>
      <c r="C817" s="1491"/>
      <c r="D817" s="1491"/>
      <c r="E817" s="1491"/>
      <c r="F817" s="1491"/>
      <c r="G817" s="1491"/>
      <c r="H817" s="1491"/>
      <c r="I817" s="1491"/>
      <c r="J817" s="1491"/>
      <c r="K817" s="1491"/>
      <c r="L817" s="1491"/>
      <c r="M817" s="1491"/>
      <c r="N817" s="1491"/>
      <c r="O817" s="1491"/>
      <c r="P817" s="1491"/>
      <c r="Q817" s="1491"/>
      <c r="R817" s="1491"/>
      <c r="S817" s="1491"/>
      <c r="T817" s="1491"/>
      <c r="U817" s="1491"/>
      <c r="V817" s="1491"/>
      <c r="W817" s="1491"/>
    </row>
    <row r="818" spans="1:23" ht="15.75" customHeight="1">
      <c r="A818" s="1491"/>
      <c r="B818" s="1491"/>
      <c r="C818" s="1491"/>
      <c r="D818" s="1491"/>
      <c r="E818" s="1491"/>
      <c r="F818" s="1491"/>
      <c r="G818" s="1491"/>
      <c r="H818" s="1491"/>
      <c r="I818" s="1491"/>
      <c r="J818" s="1491"/>
      <c r="K818" s="1491"/>
      <c r="L818" s="1491"/>
      <c r="M818" s="1491"/>
      <c r="N818" s="1491"/>
      <c r="O818" s="1491"/>
      <c r="P818" s="1491"/>
      <c r="Q818" s="1491"/>
      <c r="R818" s="1491"/>
      <c r="S818" s="1491"/>
      <c r="T818" s="1491"/>
      <c r="U818" s="1491"/>
      <c r="V818" s="1491"/>
      <c r="W818" s="1491"/>
    </row>
    <row r="819" spans="1:23" ht="15.75" customHeight="1">
      <c r="A819" s="1491"/>
      <c r="B819" s="1491"/>
      <c r="C819" s="1491"/>
      <c r="D819" s="1491"/>
      <c r="E819" s="1491"/>
      <c r="F819" s="1491"/>
      <c r="G819" s="1491"/>
      <c r="H819" s="1491"/>
      <c r="I819" s="1491"/>
      <c r="J819" s="1491"/>
      <c r="K819" s="1491"/>
      <c r="L819" s="1491"/>
      <c r="M819" s="1491"/>
      <c r="N819" s="1491"/>
      <c r="O819" s="1491"/>
      <c r="P819" s="1491"/>
      <c r="Q819" s="1491"/>
      <c r="R819" s="1491"/>
      <c r="S819" s="1491"/>
      <c r="T819" s="1491"/>
      <c r="U819" s="1491"/>
      <c r="V819" s="1491"/>
      <c r="W819" s="1491"/>
    </row>
    <row r="820" spans="1:23" ht="15.75" customHeight="1">
      <c r="A820" s="1491"/>
      <c r="B820" s="1491"/>
      <c r="C820" s="1491"/>
      <c r="D820" s="1491"/>
      <c r="E820" s="1491"/>
      <c r="F820" s="1491"/>
      <c r="G820" s="1491"/>
      <c r="H820" s="1491"/>
      <c r="I820" s="1491"/>
      <c r="J820" s="1491"/>
      <c r="K820" s="1491"/>
      <c r="L820" s="1491"/>
      <c r="M820" s="1491"/>
      <c r="N820" s="1491"/>
      <c r="O820" s="1491"/>
      <c r="P820" s="1491"/>
      <c r="Q820" s="1491"/>
      <c r="R820" s="1491"/>
      <c r="S820" s="1491"/>
      <c r="T820" s="1491"/>
      <c r="U820" s="1491"/>
      <c r="V820" s="1491"/>
      <c r="W820" s="1491"/>
    </row>
    <row r="821" spans="1:23" ht="15.75" customHeight="1">
      <c r="A821" s="1491"/>
      <c r="B821" s="1491"/>
      <c r="C821" s="1491"/>
      <c r="D821" s="1491"/>
      <c r="E821" s="1491"/>
      <c r="F821" s="1491"/>
      <c r="G821" s="1491"/>
      <c r="H821" s="1491"/>
      <c r="I821" s="1491"/>
      <c r="J821" s="1491"/>
      <c r="K821" s="1491"/>
      <c r="L821" s="1491"/>
      <c r="M821" s="1491"/>
      <c r="N821" s="1491"/>
      <c r="O821" s="1491"/>
      <c r="P821" s="1491"/>
      <c r="Q821" s="1491"/>
      <c r="R821" s="1491"/>
      <c r="S821" s="1491"/>
      <c r="T821" s="1491"/>
      <c r="U821" s="1491"/>
      <c r="V821" s="1491"/>
      <c r="W821" s="1491"/>
    </row>
    <row r="822" spans="1:23" ht="15.75" customHeight="1">
      <c r="A822" s="1491"/>
      <c r="B822" s="1491"/>
      <c r="C822" s="1491"/>
      <c r="D822" s="1491"/>
      <c r="E822" s="1491"/>
      <c r="F822" s="1491"/>
      <c r="G822" s="1491"/>
      <c r="H822" s="1491"/>
      <c r="I822" s="1491"/>
      <c r="J822" s="1491"/>
      <c r="K822" s="1491"/>
      <c r="L822" s="1491"/>
      <c r="M822" s="1491"/>
      <c r="N822" s="1491"/>
      <c r="O822" s="1491"/>
      <c r="P822" s="1491"/>
      <c r="Q822" s="1491"/>
      <c r="R822" s="1491"/>
      <c r="S822" s="1491"/>
      <c r="T822" s="1491"/>
      <c r="U822" s="1491"/>
      <c r="V822" s="1491"/>
      <c r="W822" s="1491"/>
    </row>
    <row r="823" spans="1:23" ht="15.75" customHeight="1">
      <c r="A823" s="1491"/>
      <c r="B823" s="1491"/>
      <c r="C823" s="1491"/>
      <c r="D823" s="1491"/>
      <c r="E823" s="1491"/>
      <c r="F823" s="1491"/>
      <c r="G823" s="1491"/>
      <c r="H823" s="1491"/>
      <c r="I823" s="1491"/>
      <c r="J823" s="1491"/>
      <c r="K823" s="1491"/>
      <c r="L823" s="1491"/>
      <c r="M823" s="1491"/>
      <c r="N823" s="1491"/>
      <c r="O823" s="1491"/>
      <c r="P823" s="1491"/>
      <c r="Q823" s="1491"/>
      <c r="R823" s="1491"/>
      <c r="S823" s="1491"/>
      <c r="T823" s="1491"/>
      <c r="U823" s="1491"/>
      <c r="V823" s="1491"/>
      <c r="W823" s="1491"/>
    </row>
    <row r="824" spans="1:23" ht="15.75" customHeight="1">
      <c r="A824" s="1491"/>
      <c r="B824" s="1491"/>
      <c r="C824" s="1491"/>
      <c r="D824" s="1491"/>
      <c r="E824" s="1491"/>
      <c r="F824" s="1491"/>
      <c r="G824" s="1491"/>
      <c r="H824" s="1491"/>
      <c r="I824" s="1491"/>
      <c r="J824" s="1491"/>
      <c r="K824" s="1491"/>
      <c r="L824" s="1491"/>
      <c r="M824" s="1491"/>
      <c r="N824" s="1491"/>
      <c r="O824" s="1491"/>
      <c r="P824" s="1491"/>
      <c r="Q824" s="1491"/>
      <c r="R824" s="1491"/>
      <c r="S824" s="1491"/>
      <c r="T824" s="1491"/>
      <c r="U824" s="1491"/>
      <c r="V824" s="1491"/>
      <c r="W824" s="1491"/>
    </row>
    <row r="825" spans="1:23" ht="15.75" customHeight="1">
      <c r="A825" s="1491"/>
      <c r="B825" s="1491"/>
      <c r="C825" s="1491"/>
      <c r="D825" s="1491"/>
      <c r="E825" s="1491"/>
      <c r="F825" s="1491"/>
      <c r="G825" s="1491"/>
      <c r="H825" s="1491"/>
      <c r="I825" s="1491"/>
      <c r="J825" s="1491"/>
      <c r="K825" s="1491"/>
      <c r="L825" s="1491"/>
      <c r="M825" s="1491"/>
      <c r="N825" s="1491"/>
      <c r="O825" s="1491"/>
      <c r="P825" s="1491"/>
      <c r="Q825" s="1491"/>
      <c r="R825" s="1491"/>
      <c r="S825" s="1491"/>
      <c r="T825" s="1491"/>
      <c r="U825" s="1491"/>
      <c r="V825" s="1491"/>
      <c r="W825" s="1491"/>
    </row>
    <row r="826" spans="1:23" ht="15.75" customHeight="1">
      <c r="A826" s="1491"/>
      <c r="B826" s="1491"/>
      <c r="C826" s="1491"/>
      <c r="D826" s="1491"/>
      <c r="E826" s="1491"/>
      <c r="F826" s="1491"/>
      <c r="G826" s="1491"/>
      <c r="H826" s="1491"/>
      <c r="I826" s="1491"/>
      <c r="J826" s="1491"/>
      <c r="K826" s="1491"/>
      <c r="L826" s="1491"/>
      <c r="M826" s="1491"/>
      <c r="N826" s="1491"/>
      <c r="O826" s="1491"/>
      <c r="P826" s="1491"/>
      <c r="Q826" s="1491"/>
      <c r="R826" s="1491"/>
      <c r="S826" s="1491"/>
      <c r="T826" s="1491"/>
      <c r="U826" s="1491"/>
      <c r="V826" s="1491"/>
      <c r="W826" s="1491"/>
    </row>
    <row r="827" spans="1:23" ht="15.75" customHeight="1">
      <c r="A827" s="1491"/>
      <c r="B827" s="1491"/>
      <c r="C827" s="1491"/>
      <c r="D827" s="1491"/>
      <c r="E827" s="1491"/>
      <c r="F827" s="1491"/>
      <c r="G827" s="1491"/>
      <c r="H827" s="1491"/>
      <c r="I827" s="1491"/>
      <c r="J827" s="1491"/>
      <c r="K827" s="1491"/>
      <c r="L827" s="1491"/>
      <c r="M827" s="1491"/>
      <c r="N827" s="1491"/>
      <c r="O827" s="1491"/>
      <c r="P827" s="1491"/>
      <c r="Q827" s="1491"/>
      <c r="R827" s="1491"/>
      <c r="S827" s="1491"/>
      <c r="T827" s="1491"/>
      <c r="U827" s="1491"/>
      <c r="V827" s="1491"/>
      <c r="W827" s="1491"/>
    </row>
    <row r="828" spans="1:23" ht="15.75" customHeight="1">
      <c r="A828" s="1491"/>
      <c r="B828" s="1491"/>
      <c r="C828" s="1491"/>
      <c r="D828" s="1491"/>
      <c r="E828" s="1491"/>
      <c r="F828" s="1491"/>
      <c r="G828" s="1491"/>
      <c r="H828" s="1491"/>
      <c r="I828" s="1491"/>
      <c r="J828" s="1491"/>
      <c r="K828" s="1491"/>
      <c r="L828" s="1491"/>
      <c r="M828" s="1491"/>
      <c r="N828" s="1491"/>
      <c r="O828" s="1491"/>
      <c r="P828" s="1491"/>
      <c r="Q828" s="1491"/>
      <c r="R828" s="1491"/>
      <c r="S828" s="1491"/>
      <c r="T828" s="1491"/>
      <c r="U828" s="1491"/>
      <c r="V828" s="1491"/>
      <c r="W828" s="1491"/>
    </row>
    <row r="829" spans="1:23" ht="15.75" customHeight="1">
      <c r="A829" s="1491"/>
      <c r="B829" s="1491"/>
      <c r="C829" s="1491"/>
      <c r="D829" s="1491"/>
      <c r="E829" s="1491"/>
      <c r="F829" s="1491"/>
      <c r="G829" s="1491"/>
      <c r="H829" s="1491"/>
      <c r="I829" s="1491"/>
      <c r="J829" s="1491"/>
      <c r="K829" s="1491"/>
      <c r="L829" s="1491"/>
      <c r="M829" s="1491"/>
      <c r="N829" s="1491"/>
      <c r="O829" s="1491"/>
      <c r="P829" s="1491"/>
      <c r="Q829" s="1491"/>
      <c r="R829" s="1491"/>
      <c r="S829" s="1491"/>
      <c r="T829" s="1491"/>
      <c r="U829" s="1491"/>
      <c r="V829" s="1491"/>
      <c r="W829" s="1491"/>
    </row>
    <row r="830" spans="1:23" ht="15.75" customHeight="1">
      <c r="A830" s="1491"/>
      <c r="B830" s="1491"/>
      <c r="C830" s="1491"/>
      <c r="D830" s="1491"/>
      <c r="E830" s="1491"/>
      <c r="F830" s="1491"/>
      <c r="G830" s="1491"/>
      <c r="H830" s="1491"/>
      <c r="I830" s="1491"/>
      <c r="J830" s="1491"/>
      <c r="K830" s="1491"/>
      <c r="L830" s="1491"/>
      <c r="M830" s="1491"/>
      <c r="N830" s="1491"/>
      <c r="O830" s="1491"/>
      <c r="P830" s="1491"/>
      <c r="Q830" s="1491"/>
      <c r="R830" s="1491"/>
      <c r="S830" s="1491"/>
      <c r="T830" s="1491"/>
      <c r="U830" s="1491"/>
      <c r="V830" s="1491"/>
      <c r="W830" s="1491"/>
    </row>
    <row r="831" spans="1:23" ht="15.75" customHeight="1">
      <c r="A831" s="1491"/>
      <c r="B831" s="1491"/>
      <c r="C831" s="1491"/>
      <c r="D831" s="1491"/>
      <c r="E831" s="1491"/>
      <c r="F831" s="1491"/>
      <c r="G831" s="1491"/>
      <c r="H831" s="1491"/>
      <c r="I831" s="1491"/>
      <c r="J831" s="1491"/>
      <c r="K831" s="1491"/>
      <c r="L831" s="1491"/>
      <c r="M831" s="1491"/>
      <c r="N831" s="1491"/>
      <c r="O831" s="1491"/>
      <c r="P831" s="1491"/>
      <c r="Q831" s="1491"/>
      <c r="R831" s="1491"/>
      <c r="S831" s="1491"/>
      <c r="T831" s="1491"/>
      <c r="U831" s="1491"/>
      <c r="V831" s="1491"/>
      <c r="W831" s="1491"/>
    </row>
    <row r="832" spans="1:23" ht="15.75" customHeight="1">
      <c r="A832" s="1491"/>
      <c r="B832" s="1491"/>
      <c r="C832" s="1491"/>
      <c r="D832" s="1491"/>
      <c r="E832" s="1491"/>
      <c r="F832" s="1491"/>
      <c r="G832" s="1491"/>
      <c r="H832" s="1491"/>
      <c r="I832" s="1491"/>
      <c r="J832" s="1491"/>
      <c r="K832" s="1491"/>
      <c r="L832" s="1491"/>
      <c r="M832" s="1491"/>
      <c r="N832" s="1491"/>
      <c r="O832" s="1491"/>
      <c r="P832" s="1491"/>
      <c r="Q832" s="1491"/>
      <c r="R832" s="1491"/>
      <c r="S832" s="1491"/>
      <c r="T832" s="1491"/>
      <c r="U832" s="1491"/>
      <c r="V832" s="1491"/>
      <c r="W832" s="1491"/>
    </row>
    <row r="833" spans="1:23" ht="15.75" customHeight="1">
      <c r="A833" s="1491"/>
      <c r="B833" s="1491"/>
      <c r="C833" s="1491"/>
      <c r="D833" s="1491"/>
      <c r="E833" s="1491"/>
      <c r="F833" s="1491"/>
      <c r="G833" s="1491"/>
      <c r="H833" s="1491"/>
      <c r="I833" s="1491"/>
      <c r="J833" s="1491"/>
      <c r="K833" s="1491"/>
      <c r="L833" s="1491"/>
      <c r="M833" s="1491"/>
      <c r="N833" s="1491"/>
      <c r="O833" s="1491"/>
      <c r="P833" s="1491"/>
      <c r="Q833" s="1491"/>
      <c r="R833" s="1491"/>
      <c r="S833" s="1491"/>
      <c r="T833" s="1491"/>
      <c r="U833" s="1491"/>
      <c r="V833" s="1491"/>
      <c r="W833" s="1491"/>
    </row>
    <row r="834" spans="1:23" ht="15.75" customHeight="1">
      <c r="A834" s="1491"/>
      <c r="B834" s="1491"/>
      <c r="C834" s="1491"/>
      <c r="D834" s="1491"/>
      <c r="E834" s="1491"/>
      <c r="F834" s="1491"/>
      <c r="G834" s="1491"/>
      <c r="H834" s="1491"/>
      <c r="I834" s="1491"/>
      <c r="J834" s="1491"/>
      <c r="K834" s="1491"/>
      <c r="L834" s="1491"/>
      <c r="M834" s="1491"/>
      <c r="N834" s="1491"/>
      <c r="O834" s="1491"/>
      <c r="P834" s="1491"/>
      <c r="Q834" s="1491"/>
      <c r="R834" s="1491"/>
      <c r="S834" s="1491"/>
      <c r="T834" s="1491"/>
      <c r="U834" s="1491"/>
      <c r="V834" s="1491"/>
      <c r="W834" s="1491"/>
    </row>
    <row r="835" spans="1:23" ht="15.75" customHeight="1">
      <c r="A835" s="1491"/>
      <c r="B835" s="1491"/>
      <c r="C835" s="1491"/>
      <c r="D835" s="1491"/>
      <c r="E835" s="1491"/>
      <c r="F835" s="1491"/>
      <c r="G835" s="1491"/>
      <c r="H835" s="1491"/>
      <c r="I835" s="1491"/>
      <c r="J835" s="1491"/>
      <c r="K835" s="1491"/>
      <c r="L835" s="1491"/>
      <c r="M835" s="1491"/>
      <c r="N835" s="1491"/>
      <c r="O835" s="1491"/>
      <c r="P835" s="1491"/>
      <c r="Q835" s="1491"/>
      <c r="R835" s="1491"/>
      <c r="S835" s="1491"/>
      <c r="T835" s="1491"/>
      <c r="U835" s="1491"/>
      <c r="V835" s="1491"/>
      <c r="W835" s="1491"/>
    </row>
    <row r="836" spans="1:23" ht="15.75" customHeight="1">
      <c r="A836" s="1491"/>
      <c r="B836" s="1491"/>
      <c r="C836" s="1491"/>
      <c r="D836" s="1491"/>
      <c r="E836" s="1491"/>
      <c r="F836" s="1491"/>
      <c r="G836" s="1491"/>
      <c r="H836" s="1491"/>
      <c r="I836" s="1491"/>
      <c r="J836" s="1491"/>
      <c r="K836" s="1491"/>
      <c r="L836" s="1491"/>
      <c r="M836" s="1491"/>
      <c r="N836" s="1491"/>
      <c r="O836" s="1491"/>
      <c r="P836" s="1491"/>
      <c r="Q836" s="1491"/>
      <c r="R836" s="1491"/>
      <c r="S836" s="1491"/>
      <c r="T836" s="1491"/>
      <c r="U836" s="1491"/>
      <c r="V836" s="1491"/>
      <c r="W836" s="1491"/>
    </row>
    <row r="837" spans="1:23" ht="15.75" customHeight="1">
      <c r="A837" s="1491"/>
      <c r="B837" s="1491"/>
      <c r="C837" s="1491"/>
      <c r="D837" s="1491"/>
      <c r="E837" s="1491"/>
      <c r="F837" s="1491"/>
      <c r="G837" s="1491"/>
      <c r="H837" s="1491"/>
      <c r="I837" s="1491"/>
      <c r="J837" s="1491"/>
      <c r="K837" s="1491"/>
      <c r="L837" s="1491"/>
      <c r="M837" s="1491"/>
      <c r="N837" s="1491"/>
      <c r="O837" s="1491"/>
      <c r="P837" s="1491"/>
      <c r="Q837" s="1491"/>
      <c r="R837" s="1491"/>
      <c r="S837" s="1491"/>
      <c r="T837" s="1491"/>
      <c r="U837" s="1491"/>
      <c r="V837" s="1491"/>
      <c r="W837" s="1491"/>
    </row>
    <row r="838" spans="1:23" ht="15.75" customHeight="1">
      <c r="A838" s="1491"/>
      <c r="B838" s="1491"/>
      <c r="C838" s="1491"/>
      <c r="D838" s="1491"/>
      <c r="E838" s="1491"/>
      <c r="F838" s="1491"/>
      <c r="G838" s="1491"/>
      <c r="H838" s="1491"/>
      <c r="I838" s="1491"/>
      <c r="J838" s="1491"/>
      <c r="K838" s="1491"/>
      <c r="L838" s="1491"/>
      <c r="M838" s="1491"/>
      <c r="N838" s="1491"/>
      <c r="O838" s="1491"/>
      <c r="P838" s="1491"/>
      <c r="Q838" s="1491"/>
      <c r="R838" s="1491"/>
      <c r="S838" s="1491"/>
      <c r="T838" s="1491"/>
      <c r="U838" s="1491"/>
      <c r="V838" s="1491"/>
      <c r="W838" s="1491"/>
    </row>
    <row r="839" spans="1:23" ht="15.75" customHeight="1">
      <c r="A839" s="1491"/>
      <c r="B839" s="1491"/>
      <c r="C839" s="1491"/>
      <c r="D839" s="1491"/>
      <c r="E839" s="1491"/>
      <c r="F839" s="1491"/>
      <c r="G839" s="1491"/>
      <c r="H839" s="1491"/>
      <c r="I839" s="1491"/>
      <c r="J839" s="1491"/>
      <c r="K839" s="1491"/>
      <c r="L839" s="1491"/>
      <c r="M839" s="1491"/>
      <c r="N839" s="1491"/>
      <c r="O839" s="1491"/>
      <c r="P839" s="1491"/>
      <c r="Q839" s="1491"/>
      <c r="R839" s="1491"/>
      <c r="S839" s="1491"/>
      <c r="T839" s="1491"/>
      <c r="U839" s="1491"/>
      <c r="V839" s="1491"/>
      <c r="W839" s="1491"/>
    </row>
    <row r="840" spans="1:23" ht="15.75" customHeight="1">
      <c r="A840" s="1491"/>
      <c r="B840" s="1491"/>
      <c r="C840" s="1491"/>
      <c r="D840" s="1491"/>
      <c r="E840" s="1491"/>
      <c r="F840" s="1491"/>
      <c r="G840" s="1491"/>
      <c r="H840" s="1491"/>
      <c r="I840" s="1491"/>
      <c r="J840" s="1491"/>
      <c r="K840" s="1491"/>
      <c r="L840" s="1491"/>
      <c r="M840" s="1491"/>
      <c r="N840" s="1491"/>
      <c r="O840" s="1491"/>
      <c r="P840" s="1491"/>
      <c r="Q840" s="1491"/>
      <c r="R840" s="1491"/>
      <c r="S840" s="1491"/>
      <c r="T840" s="1491"/>
      <c r="U840" s="1491"/>
      <c r="V840" s="1491"/>
      <c r="W840" s="1491"/>
    </row>
    <row r="841" spans="1:23" ht="15.75" customHeight="1">
      <c r="A841" s="1491"/>
      <c r="B841" s="1491"/>
      <c r="C841" s="1491"/>
      <c r="D841" s="1491"/>
      <c r="E841" s="1491"/>
      <c r="F841" s="1491"/>
      <c r="G841" s="1491"/>
      <c r="H841" s="1491"/>
      <c r="I841" s="1491"/>
      <c r="J841" s="1491"/>
      <c r="K841" s="1491"/>
      <c r="L841" s="1491"/>
      <c r="M841" s="1491"/>
      <c r="N841" s="1491"/>
      <c r="O841" s="1491"/>
      <c r="P841" s="1491"/>
      <c r="Q841" s="1491"/>
      <c r="R841" s="1491"/>
      <c r="S841" s="1491"/>
      <c r="T841" s="1491"/>
      <c r="U841" s="1491"/>
      <c r="V841" s="1491"/>
      <c r="W841" s="1491"/>
    </row>
    <row r="842" spans="1:23" ht="15.75" customHeight="1">
      <c r="A842" s="1491"/>
      <c r="B842" s="1491"/>
      <c r="C842" s="1491"/>
      <c r="D842" s="1491"/>
      <c r="E842" s="1491"/>
      <c r="F842" s="1491"/>
      <c r="G842" s="1491"/>
      <c r="H842" s="1491"/>
      <c r="I842" s="1491"/>
      <c r="J842" s="1491"/>
      <c r="K842" s="1491"/>
      <c r="L842" s="1491"/>
      <c r="M842" s="1491"/>
      <c r="N842" s="1491"/>
      <c r="O842" s="1491"/>
      <c r="P842" s="1491"/>
      <c r="Q842" s="1491"/>
      <c r="R842" s="1491"/>
      <c r="S842" s="1491"/>
      <c r="T842" s="1491"/>
      <c r="U842" s="1491"/>
      <c r="V842" s="1491"/>
      <c r="W842" s="1491"/>
    </row>
    <row r="843" spans="1:23" ht="15.75" customHeight="1">
      <c r="A843" s="1491"/>
      <c r="B843" s="1491"/>
      <c r="C843" s="1491"/>
      <c r="D843" s="1491"/>
      <c r="E843" s="1491"/>
      <c r="F843" s="1491"/>
      <c r="G843" s="1491"/>
      <c r="H843" s="1491"/>
      <c r="I843" s="1491"/>
      <c r="J843" s="1491"/>
      <c r="K843" s="1491"/>
      <c r="L843" s="1491"/>
      <c r="M843" s="1491"/>
      <c r="N843" s="1491"/>
      <c r="O843" s="1491"/>
      <c r="P843" s="1491"/>
      <c r="Q843" s="1491"/>
      <c r="R843" s="1491"/>
      <c r="S843" s="1491"/>
      <c r="T843" s="1491"/>
      <c r="U843" s="1491"/>
      <c r="V843" s="1491"/>
      <c r="W843" s="1491"/>
    </row>
    <row r="844" spans="1:23" ht="15.75" customHeight="1">
      <c r="A844" s="1491"/>
      <c r="B844" s="1491"/>
      <c r="C844" s="1491"/>
      <c r="D844" s="1491"/>
      <c r="E844" s="1491"/>
      <c r="F844" s="1491"/>
      <c r="G844" s="1491"/>
      <c r="H844" s="1491"/>
      <c r="I844" s="1491"/>
      <c r="J844" s="1491"/>
      <c r="K844" s="1491"/>
      <c r="L844" s="1491"/>
      <c r="M844" s="1491"/>
      <c r="N844" s="1491"/>
      <c r="O844" s="1491"/>
      <c r="P844" s="1491"/>
      <c r="Q844" s="1491"/>
      <c r="R844" s="1491"/>
      <c r="S844" s="1491"/>
      <c r="T844" s="1491"/>
      <c r="U844" s="1491"/>
      <c r="V844" s="1491"/>
      <c r="W844" s="1491"/>
    </row>
    <row r="845" spans="1:23" ht="15.75" customHeight="1">
      <c r="A845" s="1491"/>
      <c r="B845" s="1491"/>
      <c r="C845" s="1491"/>
      <c r="D845" s="1491"/>
      <c r="E845" s="1491"/>
      <c r="F845" s="1491"/>
      <c r="G845" s="1491"/>
      <c r="H845" s="1491"/>
      <c r="I845" s="1491"/>
      <c r="J845" s="1491"/>
      <c r="K845" s="1491"/>
      <c r="L845" s="1491"/>
      <c r="M845" s="1491"/>
      <c r="N845" s="1491"/>
      <c r="O845" s="1491"/>
      <c r="P845" s="1491"/>
      <c r="Q845" s="1491"/>
      <c r="R845" s="1491"/>
      <c r="S845" s="1491"/>
      <c r="T845" s="1491"/>
      <c r="U845" s="1491"/>
      <c r="V845" s="1491"/>
      <c r="W845" s="1491"/>
    </row>
    <row r="846" spans="1:23" ht="15.75" customHeight="1">
      <c r="A846" s="1491"/>
      <c r="B846" s="1491"/>
      <c r="C846" s="1491"/>
      <c r="D846" s="1491"/>
      <c r="E846" s="1491"/>
      <c r="F846" s="1491"/>
      <c r="G846" s="1491"/>
      <c r="H846" s="1491"/>
      <c r="I846" s="1491"/>
      <c r="J846" s="1491"/>
      <c r="K846" s="1491"/>
      <c r="L846" s="1491"/>
      <c r="M846" s="1491"/>
      <c r="N846" s="1491"/>
      <c r="O846" s="1491"/>
      <c r="P846" s="1491"/>
      <c r="Q846" s="1491"/>
      <c r="R846" s="1491"/>
      <c r="S846" s="1491"/>
      <c r="T846" s="1491"/>
      <c r="U846" s="1491"/>
      <c r="V846" s="1491"/>
      <c r="W846" s="1491"/>
    </row>
    <row r="847" spans="1:23" ht="15.75" customHeight="1">
      <c r="A847" s="1491"/>
      <c r="B847" s="1491"/>
      <c r="C847" s="1491"/>
      <c r="D847" s="1491"/>
      <c r="E847" s="1491"/>
      <c r="F847" s="1491"/>
      <c r="G847" s="1491"/>
      <c r="H847" s="1491"/>
      <c r="I847" s="1491"/>
      <c r="J847" s="1491"/>
      <c r="K847" s="1491"/>
      <c r="L847" s="1491"/>
      <c r="M847" s="1491"/>
      <c r="N847" s="1491"/>
      <c r="O847" s="1491"/>
      <c r="P847" s="1491"/>
      <c r="Q847" s="1491"/>
      <c r="R847" s="1491"/>
      <c r="S847" s="1491"/>
      <c r="T847" s="1491"/>
      <c r="U847" s="1491"/>
      <c r="V847" s="1491"/>
      <c r="W847" s="1491"/>
    </row>
    <row r="848" spans="1:23" ht="15.75" customHeight="1">
      <c r="A848" s="1491"/>
      <c r="B848" s="1491"/>
      <c r="C848" s="1491"/>
      <c r="D848" s="1491"/>
      <c r="E848" s="1491"/>
      <c r="F848" s="1491"/>
      <c r="G848" s="1491"/>
      <c r="H848" s="1491"/>
      <c r="I848" s="1491"/>
      <c r="J848" s="1491"/>
      <c r="K848" s="1491"/>
      <c r="L848" s="1491"/>
      <c r="M848" s="1491"/>
      <c r="N848" s="1491"/>
      <c r="O848" s="1491"/>
      <c r="P848" s="1491"/>
      <c r="Q848" s="1491"/>
      <c r="R848" s="1491"/>
      <c r="S848" s="1491"/>
      <c r="T848" s="1491"/>
      <c r="U848" s="1491"/>
      <c r="V848" s="1491"/>
      <c r="W848" s="1491"/>
    </row>
    <row r="849" spans="1:23" ht="15.75" customHeight="1">
      <c r="A849" s="1491"/>
      <c r="B849" s="1491"/>
      <c r="C849" s="1491"/>
      <c r="D849" s="1491"/>
      <c r="E849" s="1491"/>
      <c r="F849" s="1491"/>
      <c r="G849" s="1491"/>
      <c r="H849" s="1491"/>
      <c r="I849" s="1491"/>
      <c r="J849" s="1491"/>
      <c r="K849" s="1491"/>
      <c r="L849" s="1491"/>
      <c r="M849" s="1491"/>
      <c r="N849" s="1491"/>
      <c r="O849" s="1491"/>
      <c r="P849" s="1491"/>
      <c r="Q849" s="1491"/>
      <c r="R849" s="1491"/>
      <c r="S849" s="1491"/>
      <c r="T849" s="1491"/>
      <c r="U849" s="1491"/>
      <c r="V849" s="1491"/>
      <c r="W849" s="1491"/>
    </row>
    <row r="850" spans="1:23" ht="15.75" customHeight="1">
      <c r="A850" s="1491"/>
      <c r="B850" s="1491"/>
      <c r="C850" s="1491"/>
      <c r="D850" s="1491"/>
      <c r="E850" s="1491"/>
      <c r="F850" s="1491"/>
      <c r="G850" s="1491"/>
      <c r="H850" s="1491"/>
      <c r="I850" s="1491"/>
      <c r="J850" s="1491"/>
      <c r="K850" s="1491"/>
      <c r="L850" s="1491"/>
      <c r="M850" s="1491"/>
      <c r="N850" s="1491"/>
      <c r="O850" s="1491"/>
      <c r="P850" s="1491"/>
      <c r="Q850" s="1491"/>
      <c r="R850" s="1491"/>
      <c r="S850" s="1491"/>
      <c r="T850" s="1491"/>
      <c r="U850" s="1491"/>
      <c r="V850" s="1491"/>
      <c r="W850" s="1491"/>
    </row>
    <row r="851" spans="1:23" ht="15.75" customHeight="1">
      <c r="A851" s="1491"/>
      <c r="B851" s="1491"/>
      <c r="C851" s="1491"/>
      <c r="D851" s="1491"/>
      <c r="E851" s="1491"/>
      <c r="F851" s="1491"/>
      <c r="G851" s="1491"/>
      <c r="H851" s="1491"/>
      <c r="I851" s="1491"/>
      <c r="J851" s="1491"/>
      <c r="K851" s="1491"/>
      <c r="L851" s="1491"/>
      <c r="M851" s="1491"/>
      <c r="N851" s="1491"/>
      <c r="O851" s="1491"/>
      <c r="P851" s="1491"/>
      <c r="Q851" s="1491"/>
      <c r="R851" s="1491"/>
      <c r="S851" s="1491"/>
      <c r="T851" s="1491"/>
      <c r="U851" s="1491"/>
      <c r="V851" s="1491"/>
      <c r="W851" s="1491"/>
    </row>
    <row r="852" spans="1:23" ht="15.75" customHeight="1">
      <c r="A852" s="1491"/>
      <c r="B852" s="1491"/>
      <c r="C852" s="1491"/>
      <c r="D852" s="1491"/>
      <c r="E852" s="1491"/>
      <c r="F852" s="1491"/>
      <c r="G852" s="1491"/>
      <c r="H852" s="1491"/>
      <c r="I852" s="1491"/>
      <c r="J852" s="1491"/>
      <c r="K852" s="1491"/>
      <c r="L852" s="1491"/>
      <c r="M852" s="1491"/>
      <c r="N852" s="1491"/>
      <c r="O852" s="1491"/>
      <c r="P852" s="1491"/>
      <c r="Q852" s="1491"/>
      <c r="R852" s="1491"/>
      <c r="S852" s="1491"/>
      <c r="T852" s="1491"/>
      <c r="U852" s="1491"/>
      <c r="V852" s="1491"/>
      <c r="W852" s="1491"/>
    </row>
    <row r="853" spans="1:23" ht="15.75" customHeight="1">
      <c r="A853" s="1491"/>
      <c r="B853" s="1491"/>
      <c r="C853" s="1491"/>
      <c r="D853" s="1491"/>
      <c r="E853" s="1491"/>
      <c r="F853" s="1491"/>
      <c r="G853" s="1491"/>
      <c r="H853" s="1491"/>
      <c r="I853" s="1491"/>
      <c r="J853" s="1491"/>
      <c r="K853" s="1491"/>
      <c r="L853" s="1491"/>
      <c r="M853" s="1491"/>
      <c r="N853" s="1491"/>
      <c r="O853" s="1491"/>
      <c r="P853" s="1491"/>
      <c r="Q853" s="1491"/>
      <c r="R853" s="1491"/>
      <c r="S853" s="1491"/>
      <c r="T853" s="1491"/>
      <c r="U853" s="1491"/>
      <c r="V853" s="1491"/>
      <c r="W853" s="1491"/>
    </row>
    <row r="854" spans="1:23" ht="15.75" customHeight="1">
      <c r="A854" s="1491"/>
      <c r="B854" s="1491"/>
      <c r="C854" s="1491"/>
      <c r="D854" s="1491"/>
      <c r="E854" s="1491"/>
      <c r="F854" s="1491"/>
      <c r="G854" s="1491"/>
      <c r="H854" s="1491"/>
      <c r="I854" s="1491"/>
      <c r="J854" s="1491"/>
      <c r="K854" s="1491"/>
      <c r="L854" s="1491"/>
      <c r="M854" s="1491"/>
      <c r="N854" s="1491"/>
      <c r="O854" s="1491"/>
      <c r="P854" s="1491"/>
      <c r="Q854" s="1491"/>
      <c r="R854" s="1491"/>
      <c r="S854" s="1491"/>
      <c r="T854" s="1491"/>
      <c r="U854" s="1491"/>
      <c r="V854" s="1491"/>
      <c r="W854" s="1491"/>
    </row>
    <row r="855" spans="1:23" ht="15.75" customHeight="1">
      <c r="A855" s="1491"/>
      <c r="B855" s="1491"/>
      <c r="C855" s="1491"/>
      <c r="D855" s="1491"/>
      <c r="E855" s="1491"/>
      <c r="F855" s="1491"/>
      <c r="G855" s="1491"/>
      <c r="H855" s="1491"/>
      <c r="I855" s="1491"/>
      <c r="J855" s="1491"/>
      <c r="K855" s="1491"/>
      <c r="L855" s="1491"/>
      <c r="M855" s="1491"/>
      <c r="N855" s="1491"/>
      <c r="O855" s="1491"/>
      <c r="P855" s="1491"/>
      <c r="Q855" s="1491"/>
      <c r="R855" s="1491"/>
      <c r="S855" s="1491"/>
      <c r="T855" s="1491"/>
      <c r="U855" s="1491"/>
      <c r="V855" s="1491"/>
      <c r="W855" s="1491"/>
    </row>
    <row r="856" spans="1:23" ht="15.75" customHeight="1">
      <c r="A856" s="1491"/>
      <c r="B856" s="1491"/>
      <c r="C856" s="1491"/>
      <c r="D856" s="1491"/>
      <c r="E856" s="1491"/>
      <c r="F856" s="1491"/>
      <c r="G856" s="1491"/>
      <c r="H856" s="1491"/>
      <c r="I856" s="1491"/>
      <c r="J856" s="1491"/>
      <c r="K856" s="1491"/>
      <c r="L856" s="1491"/>
      <c r="M856" s="1491"/>
      <c r="N856" s="1491"/>
      <c r="O856" s="1491"/>
      <c r="P856" s="1491"/>
      <c r="Q856" s="1491"/>
      <c r="R856" s="1491"/>
      <c r="S856" s="1491"/>
      <c r="T856" s="1491"/>
      <c r="U856" s="1491"/>
      <c r="V856" s="1491"/>
      <c r="W856" s="1491"/>
    </row>
    <row r="857" spans="1:23" ht="15.75" customHeight="1">
      <c r="A857" s="1491"/>
      <c r="B857" s="1491"/>
      <c r="C857" s="1491"/>
      <c r="D857" s="1491"/>
      <c r="E857" s="1491"/>
      <c r="F857" s="1491"/>
      <c r="G857" s="1491"/>
      <c r="H857" s="1491"/>
      <c r="I857" s="1491"/>
      <c r="J857" s="1491"/>
      <c r="K857" s="1491"/>
      <c r="L857" s="1491"/>
      <c r="M857" s="1491"/>
      <c r="N857" s="1491"/>
      <c r="O857" s="1491"/>
      <c r="P857" s="1491"/>
      <c r="Q857" s="1491"/>
      <c r="R857" s="1491"/>
      <c r="S857" s="1491"/>
      <c r="T857" s="1491"/>
      <c r="U857" s="1491"/>
      <c r="V857" s="1491"/>
      <c r="W857" s="1491"/>
    </row>
    <row r="858" spans="1:23" ht="15.75" customHeight="1">
      <c r="A858" s="1491"/>
      <c r="B858" s="1491"/>
      <c r="C858" s="1491"/>
      <c r="D858" s="1491"/>
      <c r="E858" s="1491"/>
      <c r="F858" s="1491"/>
      <c r="G858" s="1491"/>
      <c r="H858" s="1491"/>
      <c r="I858" s="1491"/>
      <c r="J858" s="1491"/>
      <c r="K858" s="1491"/>
      <c r="L858" s="1491"/>
      <c r="M858" s="1491"/>
      <c r="N858" s="1491"/>
      <c r="O858" s="1491"/>
      <c r="P858" s="1491"/>
      <c r="Q858" s="1491"/>
      <c r="R858" s="1491"/>
      <c r="S858" s="1491"/>
      <c r="T858" s="1491"/>
      <c r="U858" s="1491"/>
      <c r="V858" s="1491"/>
      <c r="W858" s="1491"/>
    </row>
    <row r="859" spans="1:23" ht="15.75" customHeight="1">
      <c r="A859" s="1491"/>
      <c r="B859" s="1491"/>
      <c r="C859" s="1491"/>
      <c r="D859" s="1491"/>
      <c r="E859" s="1491"/>
      <c r="F859" s="1491"/>
      <c r="G859" s="1491"/>
      <c r="H859" s="1491"/>
      <c r="I859" s="1491"/>
      <c r="J859" s="1491"/>
      <c r="K859" s="1491"/>
      <c r="L859" s="1491"/>
      <c r="M859" s="1491"/>
      <c r="N859" s="1491"/>
      <c r="O859" s="1491"/>
      <c r="P859" s="1491"/>
      <c r="Q859" s="1491"/>
      <c r="R859" s="1491"/>
      <c r="S859" s="1491"/>
      <c r="T859" s="1491"/>
      <c r="U859" s="1491"/>
      <c r="V859" s="1491"/>
      <c r="W859" s="1491"/>
    </row>
    <row r="860" spans="1:23" ht="15.75" customHeight="1">
      <c r="A860" s="1491"/>
      <c r="B860" s="1491"/>
      <c r="C860" s="1491"/>
      <c r="D860" s="1491"/>
      <c r="E860" s="1491"/>
      <c r="F860" s="1491"/>
      <c r="G860" s="1491"/>
      <c r="H860" s="1491"/>
      <c r="I860" s="1491"/>
      <c r="J860" s="1491"/>
      <c r="K860" s="1491"/>
      <c r="L860" s="1491"/>
      <c r="M860" s="1491"/>
      <c r="N860" s="1491"/>
      <c r="O860" s="1491"/>
      <c r="P860" s="1491"/>
      <c r="Q860" s="1491"/>
      <c r="R860" s="1491"/>
      <c r="S860" s="1491"/>
      <c r="T860" s="1491"/>
      <c r="U860" s="1491"/>
      <c r="V860" s="1491"/>
      <c r="W860" s="1491"/>
    </row>
    <row r="861" spans="1:23" ht="15.75" customHeight="1">
      <c r="A861" s="1491"/>
      <c r="B861" s="1491"/>
      <c r="C861" s="1491"/>
      <c r="D861" s="1491"/>
      <c r="E861" s="1491"/>
      <c r="F861" s="1491"/>
      <c r="G861" s="1491"/>
      <c r="H861" s="1491"/>
      <c r="I861" s="1491"/>
      <c r="J861" s="1491"/>
      <c r="K861" s="1491"/>
      <c r="L861" s="1491"/>
      <c r="M861" s="1491"/>
      <c r="N861" s="1491"/>
      <c r="O861" s="1491"/>
      <c r="P861" s="1491"/>
      <c r="Q861" s="1491"/>
      <c r="R861" s="1491"/>
      <c r="S861" s="1491"/>
      <c r="T861" s="1491"/>
      <c r="U861" s="1491"/>
      <c r="V861" s="1491"/>
      <c r="W861" s="1491"/>
    </row>
    <row r="862" spans="1:23" ht="15.75" customHeight="1">
      <c r="A862" s="1491"/>
      <c r="B862" s="1491"/>
      <c r="C862" s="1491"/>
      <c r="D862" s="1491"/>
      <c r="E862" s="1491"/>
      <c r="F862" s="1491"/>
      <c r="G862" s="1491"/>
      <c r="H862" s="1491"/>
      <c r="I862" s="1491"/>
      <c r="J862" s="1491"/>
      <c r="K862" s="1491"/>
      <c r="L862" s="1491"/>
      <c r="M862" s="1491"/>
      <c r="N862" s="1491"/>
      <c r="O862" s="1491"/>
      <c r="P862" s="1491"/>
      <c r="Q862" s="1491"/>
      <c r="R862" s="1491"/>
      <c r="S862" s="1491"/>
      <c r="T862" s="1491"/>
      <c r="U862" s="1491"/>
      <c r="V862" s="1491"/>
      <c r="W862" s="1491"/>
    </row>
    <row r="863" spans="1:23" ht="15.75" customHeight="1">
      <c r="A863" s="1491"/>
      <c r="B863" s="1491"/>
      <c r="C863" s="1491"/>
      <c r="D863" s="1491"/>
      <c r="E863" s="1491"/>
      <c r="F863" s="1491"/>
      <c r="G863" s="1491"/>
      <c r="H863" s="1491"/>
      <c r="I863" s="1491"/>
      <c r="J863" s="1491"/>
      <c r="K863" s="1491"/>
      <c r="L863" s="1491"/>
      <c r="M863" s="1491"/>
      <c r="N863" s="1491"/>
      <c r="O863" s="1491"/>
      <c r="P863" s="1491"/>
      <c r="Q863" s="1491"/>
      <c r="R863" s="1491"/>
      <c r="S863" s="1491"/>
      <c r="T863" s="1491"/>
      <c r="U863" s="1491"/>
      <c r="V863" s="1491"/>
      <c r="W863" s="1491"/>
    </row>
    <row r="864" spans="1:23" ht="15.75" customHeight="1">
      <c r="A864" s="1491"/>
      <c r="B864" s="1491"/>
      <c r="C864" s="1491"/>
      <c r="D864" s="1491"/>
      <c r="E864" s="1491"/>
      <c r="F864" s="1491"/>
      <c r="G864" s="1491"/>
      <c r="H864" s="1491"/>
      <c r="I864" s="1491"/>
      <c r="J864" s="1491"/>
      <c r="K864" s="1491"/>
      <c r="L864" s="1491"/>
      <c r="M864" s="1491"/>
      <c r="N864" s="1491"/>
      <c r="O864" s="1491"/>
      <c r="P864" s="1491"/>
      <c r="Q864" s="1491"/>
      <c r="R864" s="1491"/>
      <c r="S864" s="1491"/>
      <c r="T864" s="1491"/>
      <c r="U864" s="1491"/>
      <c r="V864" s="1491"/>
      <c r="W864" s="1491"/>
    </row>
    <row r="865" spans="1:23" ht="15.75" customHeight="1">
      <c r="A865" s="1491"/>
      <c r="B865" s="1491"/>
      <c r="C865" s="1491"/>
      <c r="D865" s="1491"/>
      <c r="E865" s="1491"/>
      <c r="F865" s="1491"/>
      <c r="G865" s="1491"/>
      <c r="H865" s="1491"/>
      <c r="I865" s="1491"/>
      <c r="J865" s="1491"/>
      <c r="K865" s="1491"/>
      <c r="L865" s="1491"/>
      <c r="M865" s="1491"/>
      <c r="N865" s="1491"/>
      <c r="O865" s="1491"/>
      <c r="P865" s="1491"/>
      <c r="Q865" s="1491"/>
      <c r="R865" s="1491"/>
      <c r="S865" s="1491"/>
      <c r="T865" s="1491"/>
      <c r="U865" s="1491"/>
      <c r="V865" s="1491"/>
      <c r="W865" s="1491"/>
    </row>
    <row r="866" spans="1:23" ht="15.75" customHeight="1">
      <c r="A866" s="1491"/>
      <c r="B866" s="1491"/>
      <c r="C866" s="1491"/>
      <c r="D866" s="1491"/>
      <c r="E866" s="1491"/>
      <c r="F866" s="1491"/>
      <c r="G866" s="1491"/>
      <c r="H866" s="1491"/>
      <c r="I866" s="1491"/>
      <c r="J866" s="1491"/>
      <c r="K866" s="1491"/>
      <c r="L866" s="1491"/>
      <c r="M866" s="1491"/>
      <c r="N866" s="1491"/>
      <c r="O866" s="1491"/>
      <c r="P866" s="1491"/>
      <c r="Q866" s="1491"/>
      <c r="R866" s="1491"/>
      <c r="S866" s="1491"/>
      <c r="T866" s="1491"/>
      <c r="U866" s="1491"/>
      <c r="V866" s="1491"/>
      <c r="W866" s="1491"/>
    </row>
    <row r="867" spans="1:23" ht="15.75" customHeight="1">
      <c r="A867" s="1491"/>
      <c r="B867" s="1491"/>
      <c r="C867" s="1491"/>
      <c r="D867" s="1491"/>
      <c r="E867" s="1491"/>
      <c r="F867" s="1491"/>
      <c r="G867" s="1491"/>
      <c r="H867" s="1491"/>
      <c r="I867" s="1491"/>
      <c r="J867" s="1491"/>
      <c r="K867" s="1491"/>
      <c r="L867" s="1491"/>
      <c r="M867" s="1491"/>
      <c r="N867" s="1491"/>
      <c r="O867" s="1491"/>
      <c r="P867" s="1491"/>
      <c r="Q867" s="1491"/>
      <c r="R867" s="1491"/>
      <c r="S867" s="1491"/>
      <c r="T867" s="1491"/>
      <c r="U867" s="1491"/>
      <c r="V867" s="1491"/>
      <c r="W867" s="1491"/>
    </row>
    <row r="868" spans="1:23" ht="15.75" customHeight="1">
      <c r="A868" s="1491"/>
      <c r="B868" s="1491"/>
      <c r="C868" s="1491"/>
      <c r="D868" s="1491"/>
      <c r="E868" s="1491"/>
      <c r="F868" s="1491"/>
      <c r="G868" s="1491"/>
      <c r="H868" s="1491"/>
      <c r="I868" s="1491"/>
      <c r="J868" s="1491"/>
      <c r="K868" s="1491"/>
      <c r="L868" s="1491"/>
      <c r="M868" s="1491"/>
      <c r="N868" s="1491"/>
      <c r="O868" s="1491"/>
      <c r="P868" s="1491"/>
      <c r="Q868" s="1491"/>
      <c r="R868" s="1491"/>
      <c r="S868" s="1491"/>
      <c r="T868" s="1491"/>
      <c r="U868" s="1491"/>
      <c r="V868" s="1491"/>
      <c r="W868" s="1491"/>
    </row>
    <row r="869" spans="1:23" ht="15.75" customHeight="1">
      <c r="A869" s="1491"/>
      <c r="B869" s="1491"/>
      <c r="C869" s="1491"/>
      <c r="D869" s="1491"/>
      <c r="E869" s="1491"/>
      <c r="F869" s="1491"/>
      <c r="G869" s="1491"/>
      <c r="H869" s="1491"/>
      <c r="I869" s="1491"/>
      <c r="J869" s="1491"/>
      <c r="K869" s="1491"/>
      <c r="L869" s="1491"/>
      <c r="M869" s="1491"/>
      <c r="N869" s="1491"/>
      <c r="O869" s="1491"/>
      <c r="P869" s="1491"/>
      <c r="Q869" s="1491"/>
      <c r="R869" s="1491"/>
      <c r="S869" s="1491"/>
      <c r="T869" s="1491"/>
      <c r="U869" s="1491"/>
      <c r="V869" s="1491"/>
      <c r="W869" s="1491"/>
    </row>
    <row r="870" spans="1:23" ht="15.75" customHeight="1">
      <c r="A870" s="1491"/>
      <c r="B870" s="1491"/>
      <c r="C870" s="1491"/>
      <c r="D870" s="1491"/>
      <c r="E870" s="1491"/>
      <c r="F870" s="1491"/>
      <c r="G870" s="1491"/>
      <c r="H870" s="1491"/>
      <c r="I870" s="1491"/>
      <c r="J870" s="1491"/>
      <c r="K870" s="1491"/>
      <c r="L870" s="1491"/>
      <c r="M870" s="1491"/>
      <c r="N870" s="1491"/>
      <c r="O870" s="1491"/>
      <c r="P870" s="1491"/>
      <c r="Q870" s="1491"/>
      <c r="R870" s="1491"/>
      <c r="S870" s="1491"/>
      <c r="T870" s="1491"/>
      <c r="U870" s="1491"/>
      <c r="V870" s="1491"/>
      <c r="W870" s="1491"/>
    </row>
    <row r="871" spans="1:23" ht="15.75" customHeight="1">
      <c r="A871" s="1491"/>
      <c r="B871" s="1491"/>
      <c r="C871" s="1491"/>
      <c r="D871" s="1491"/>
      <c r="E871" s="1491"/>
      <c r="F871" s="1491"/>
      <c r="G871" s="1491"/>
      <c r="H871" s="1491"/>
      <c r="I871" s="1491"/>
      <c r="J871" s="1491"/>
      <c r="K871" s="1491"/>
      <c r="L871" s="1491"/>
      <c r="M871" s="1491"/>
      <c r="N871" s="1491"/>
      <c r="O871" s="1491"/>
      <c r="P871" s="1491"/>
      <c r="Q871" s="1491"/>
      <c r="R871" s="1491"/>
      <c r="S871" s="1491"/>
      <c r="T871" s="1491"/>
      <c r="U871" s="1491"/>
      <c r="V871" s="1491"/>
      <c r="W871" s="1491"/>
    </row>
    <row r="872" spans="1:23" ht="15.75" customHeight="1">
      <c r="A872" s="1491"/>
      <c r="B872" s="1491"/>
      <c r="C872" s="1491"/>
      <c r="D872" s="1491"/>
      <c r="E872" s="1491"/>
      <c r="F872" s="1491"/>
      <c r="G872" s="1491"/>
      <c r="H872" s="1491"/>
      <c r="I872" s="1491"/>
      <c r="J872" s="1491"/>
      <c r="K872" s="1491"/>
      <c r="L872" s="1491"/>
      <c r="M872" s="1491"/>
      <c r="N872" s="1491"/>
      <c r="O872" s="1491"/>
      <c r="P872" s="1491"/>
      <c r="Q872" s="1491"/>
      <c r="R872" s="1491"/>
      <c r="S872" s="1491"/>
      <c r="T872" s="1491"/>
      <c r="U872" s="1491"/>
      <c r="V872" s="1491"/>
      <c r="W872" s="1491"/>
    </row>
    <row r="873" spans="1:23" ht="15.75" customHeight="1">
      <c r="A873" s="1491"/>
      <c r="B873" s="1491"/>
      <c r="C873" s="1491"/>
      <c r="D873" s="1491"/>
      <c r="E873" s="1491"/>
      <c r="F873" s="1491"/>
      <c r="G873" s="1491"/>
      <c r="H873" s="1491"/>
      <c r="I873" s="1491"/>
      <c r="J873" s="1491"/>
      <c r="K873" s="1491"/>
      <c r="L873" s="1491"/>
      <c r="M873" s="1491"/>
      <c r="N873" s="1491"/>
      <c r="O873" s="1491"/>
      <c r="P873" s="1491"/>
      <c r="Q873" s="1491"/>
      <c r="R873" s="1491"/>
      <c r="S873" s="1491"/>
      <c r="T873" s="1491"/>
      <c r="U873" s="1491"/>
      <c r="V873" s="1491"/>
      <c r="W873" s="1491"/>
    </row>
    <row r="874" spans="1:23" ht="15.75" customHeight="1">
      <c r="A874" s="1491"/>
      <c r="B874" s="1491"/>
      <c r="C874" s="1491"/>
      <c r="D874" s="1491"/>
      <c r="E874" s="1491"/>
      <c r="F874" s="1491"/>
      <c r="G874" s="1491"/>
      <c r="H874" s="1491"/>
      <c r="I874" s="1491"/>
      <c r="J874" s="1491"/>
      <c r="K874" s="1491"/>
      <c r="L874" s="1491"/>
      <c r="M874" s="1491"/>
      <c r="N874" s="1491"/>
      <c r="O874" s="1491"/>
      <c r="P874" s="1491"/>
      <c r="Q874" s="1491"/>
      <c r="R874" s="1491"/>
      <c r="S874" s="1491"/>
      <c r="T874" s="1491"/>
      <c r="U874" s="1491"/>
      <c r="V874" s="1491"/>
      <c r="W874" s="1491"/>
    </row>
    <row r="875" spans="1:23" ht="15.75" customHeight="1">
      <c r="A875" s="1491"/>
      <c r="B875" s="1491"/>
      <c r="C875" s="1491"/>
      <c r="D875" s="1491"/>
      <c r="E875" s="1491"/>
      <c r="F875" s="1491"/>
      <c r="G875" s="1491"/>
      <c r="H875" s="1491"/>
      <c r="I875" s="1491"/>
      <c r="J875" s="1491"/>
      <c r="K875" s="1491"/>
      <c r="L875" s="1491"/>
      <c r="M875" s="1491"/>
      <c r="N875" s="1491"/>
      <c r="O875" s="1491"/>
      <c r="P875" s="1491"/>
      <c r="Q875" s="1491"/>
      <c r="R875" s="1491"/>
      <c r="S875" s="1491"/>
      <c r="T875" s="1491"/>
      <c r="U875" s="1491"/>
      <c r="V875" s="1491"/>
      <c r="W875" s="1491"/>
    </row>
    <row r="876" spans="1:23" ht="15.75" customHeight="1">
      <c r="A876" s="1491"/>
      <c r="B876" s="1491"/>
      <c r="C876" s="1491"/>
      <c r="D876" s="1491"/>
      <c r="E876" s="1491"/>
      <c r="F876" s="1491"/>
      <c r="G876" s="1491"/>
      <c r="H876" s="1491"/>
      <c r="I876" s="1491"/>
      <c r="J876" s="1491"/>
      <c r="K876" s="1491"/>
      <c r="L876" s="1491"/>
      <c r="M876" s="1491"/>
      <c r="N876" s="1491"/>
      <c r="O876" s="1491"/>
      <c r="P876" s="1491"/>
      <c r="Q876" s="1491"/>
      <c r="R876" s="1491"/>
      <c r="S876" s="1491"/>
      <c r="T876" s="1491"/>
      <c r="U876" s="1491"/>
      <c r="V876" s="1491"/>
      <c r="W876" s="1491"/>
    </row>
    <row r="877" spans="1:23" ht="15.75" customHeight="1">
      <c r="A877" s="1491"/>
      <c r="B877" s="1491"/>
      <c r="C877" s="1491"/>
      <c r="D877" s="1491"/>
      <c r="E877" s="1491"/>
      <c r="F877" s="1491"/>
      <c r="G877" s="1491"/>
      <c r="H877" s="1491"/>
      <c r="I877" s="1491"/>
      <c r="J877" s="1491"/>
      <c r="K877" s="1491"/>
      <c r="L877" s="1491"/>
      <c r="M877" s="1491"/>
      <c r="N877" s="1491"/>
      <c r="O877" s="1491"/>
      <c r="P877" s="1491"/>
      <c r="Q877" s="1491"/>
      <c r="R877" s="1491"/>
      <c r="S877" s="1491"/>
      <c r="T877" s="1491"/>
      <c r="U877" s="1491"/>
      <c r="V877" s="1491"/>
      <c r="W877" s="1491"/>
    </row>
    <row r="878" spans="1:23" ht="15.75" customHeight="1">
      <c r="A878" s="1491"/>
      <c r="B878" s="1491"/>
      <c r="C878" s="1491"/>
      <c r="D878" s="1491"/>
      <c r="E878" s="1491"/>
      <c r="F878" s="1491"/>
      <c r="G878" s="1491"/>
      <c r="H878" s="1491"/>
      <c r="I878" s="1491"/>
      <c r="J878" s="1491"/>
      <c r="K878" s="1491"/>
      <c r="L878" s="1491"/>
      <c r="M878" s="1491"/>
      <c r="N878" s="1491"/>
      <c r="O878" s="1491"/>
      <c r="P878" s="1491"/>
      <c r="Q878" s="1491"/>
      <c r="R878" s="1491"/>
      <c r="S878" s="1491"/>
      <c r="T878" s="1491"/>
      <c r="U878" s="1491"/>
      <c r="V878" s="1491"/>
      <c r="W878" s="1491"/>
    </row>
    <row r="879" spans="1:23" ht="15.75" customHeight="1">
      <c r="A879" s="1491"/>
      <c r="B879" s="1491"/>
      <c r="C879" s="1491"/>
      <c r="D879" s="1491"/>
      <c r="E879" s="1491"/>
      <c r="F879" s="1491"/>
      <c r="G879" s="1491"/>
      <c r="H879" s="1491"/>
      <c r="I879" s="1491"/>
      <c r="J879" s="1491"/>
      <c r="K879" s="1491"/>
      <c r="L879" s="1491"/>
      <c r="M879" s="1491"/>
      <c r="N879" s="1491"/>
      <c r="O879" s="1491"/>
      <c r="P879" s="1491"/>
      <c r="Q879" s="1491"/>
      <c r="R879" s="1491"/>
      <c r="S879" s="1491"/>
      <c r="T879" s="1491"/>
      <c r="U879" s="1491"/>
      <c r="V879" s="1491"/>
      <c r="W879" s="1491"/>
    </row>
    <row r="880" spans="1:23" ht="15.75" customHeight="1">
      <c r="A880" s="1491"/>
      <c r="B880" s="1491"/>
      <c r="C880" s="1491"/>
      <c r="D880" s="1491"/>
      <c r="E880" s="1491"/>
      <c r="F880" s="1491"/>
      <c r="G880" s="1491"/>
      <c r="H880" s="1491"/>
      <c r="I880" s="1491"/>
      <c r="J880" s="1491"/>
      <c r="K880" s="1491"/>
      <c r="L880" s="1491"/>
      <c r="M880" s="1491"/>
      <c r="N880" s="1491"/>
      <c r="O880" s="1491"/>
      <c r="P880" s="1491"/>
      <c r="Q880" s="1491"/>
      <c r="R880" s="1491"/>
      <c r="S880" s="1491"/>
      <c r="T880" s="1491"/>
      <c r="U880" s="1491"/>
      <c r="V880" s="1491"/>
      <c r="W880" s="1491"/>
    </row>
    <row r="881" spans="1:23" ht="15.75" customHeight="1">
      <c r="A881" s="1491"/>
      <c r="B881" s="1491"/>
      <c r="C881" s="1491"/>
      <c r="D881" s="1491"/>
      <c r="E881" s="1491"/>
      <c r="F881" s="1491"/>
      <c r="G881" s="1491"/>
      <c r="H881" s="1491"/>
      <c r="I881" s="1491"/>
      <c r="J881" s="1491"/>
      <c r="K881" s="1491"/>
      <c r="L881" s="1491"/>
      <c r="M881" s="1491"/>
      <c r="N881" s="1491"/>
      <c r="O881" s="1491"/>
      <c r="P881" s="1491"/>
      <c r="Q881" s="1491"/>
      <c r="R881" s="1491"/>
      <c r="S881" s="1491"/>
      <c r="T881" s="1491"/>
      <c r="U881" s="1491"/>
      <c r="V881" s="1491"/>
      <c r="W881" s="1491"/>
    </row>
    <row r="882" spans="1:23" ht="15.75" customHeight="1">
      <c r="A882" s="1491"/>
      <c r="B882" s="1491"/>
      <c r="C882" s="1491"/>
      <c r="D882" s="1491"/>
      <c r="E882" s="1491"/>
      <c r="F882" s="1491"/>
      <c r="G882" s="1491"/>
      <c r="H882" s="1491"/>
      <c r="I882" s="1491"/>
      <c r="J882" s="1491"/>
      <c r="K882" s="1491"/>
      <c r="L882" s="1491"/>
      <c r="M882" s="1491"/>
      <c r="N882" s="1491"/>
      <c r="O882" s="1491"/>
      <c r="P882" s="1491"/>
      <c r="Q882" s="1491"/>
      <c r="R882" s="1491"/>
      <c r="S882" s="1491"/>
      <c r="T882" s="1491"/>
      <c r="U882" s="1491"/>
      <c r="V882" s="1491"/>
      <c r="W882" s="1491"/>
    </row>
    <row r="883" spans="1:23" ht="15.75" customHeight="1">
      <c r="A883" s="1491"/>
      <c r="B883" s="1491"/>
      <c r="C883" s="1491"/>
      <c r="D883" s="1491"/>
      <c r="E883" s="1491"/>
      <c r="F883" s="1491"/>
      <c r="G883" s="1491"/>
      <c r="H883" s="1491"/>
      <c r="I883" s="1491"/>
      <c r="J883" s="1491"/>
      <c r="K883" s="1491"/>
      <c r="L883" s="1491"/>
      <c r="M883" s="1491"/>
      <c r="N883" s="1491"/>
      <c r="O883" s="1491"/>
      <c r="P883" s="1491"/>
      <c r="Q883" s="1491"/>
      <c r="R883" s="1491"/>
      <c r="S883" s="1491"/>
      <c r="T883" s="1491"/>
      <c r="U883" s="1491"/>
      <c r="V883" s="1491"/>
      <c r="W883" s="1491"/>
    </row>
    <row r="884" spans="1:23" ht="15.75" customHeight="1">
      <c r="A884" s="1491"/>
      <c r="B884" s="1491"/>
      <c r="C884" s="1491"/>
      <c r="D884" s="1491"/>
      <c r="E884" s="1491"/>
      <c r="F884" s="1491"/>
      <c r="G884" s="1491"/>
      <c r="H884" s="1491"/>
      <c r="I884" s="1491"/>
      <c r="J884" s="1491"/>
      <c r="K884" s="1491"/>
      <c r="L884" s="1491"/>
      <c r="M884" s="1491"/>
      <c r="N884" s="1491"/>
      <c r="O884" s="1491"/>
      <c r="P884" s="1491"/>
      <c r="Q884" s="1491"/>
      <c r="R884" s="1491"/>
      <c r="S884" s="1491"/>
      <c r="T884" s="1491"/>
      <c r="U884" s="1491"/>
      <c r="V884" s="1491"/>
      <c r="W884" s="1491"/>
    </row>
    <row r="885" spans="1:23" ht="15.75" customHeight="1">
      <c r="A885" s="1491"/>
      <c r="B885" s="1491"/>
      <c r="C885" s="1491"/>
      <c r="D885" s="1491"/>
      <c r="E885" s="1491"/>
      <c r="F885" s="1491"/>
      <c r="G885" s="1491"/>
      <c r="H885" s="1491"/>
      <c r="I885" s="1491"/>
      <c r="J885" s="1491"/>
      <c r="K885" s="1491"/>
      <c r="L885" s="1491"/>
      <c r="M885" s="1491"/>
      <c r="N885" s="1491"/>
      <c r="O885" s="1491"/>
      <c r="P885" s="1491"/>
      <c r="Q885" s="1491"/>
      <c r="R885" s="1491"/>
      <c r="S885" s="1491"/>
      <c r="T885" s="1491"/>
      <c r="U885" s="1491"/>
      <c r="V885" s="1491"/>
      <c r="W885" s="1491"/>
    </row>
    <row r="886" spans="1:23" ht="15.75" customHeight="1">
      <c r="A886" s="1491"/>
      <c r="B886" s="1491"/>
      <c r="C886" s="1491"/>
      <c r="D886" s="1491"/>
      <c r="E886" s="1491"/>
      <c r="F886" s="1491"/>
      <c r="G886" s="1491"/>
      <c r="H886" s="1491"/>
      <c r="I886" s="1491"/>
      <c r="J886" s="1491"/>
      <c r="K886" s="1491"/>
      <c r="L886" s="1491"/>
      <c r="M886" s="1491"/>
      <c r="N886" s="1491"/>
      <c r="O886" s="1491"/>
      <c r="P886" s="1491"/>
      <c r="Q886" s="1491"/>
      <c r="R886" s="1491"/>
      <c r="S886" s="1491"/>
      <c r="T886" s="1491"/>
      <c r="U886" s="1491"/>
      <c r="V886" s="1491"/>
      <c r="W886" s="1491"/>
    </row>
    <row r="887" spans="1:23" ht="15.75" customHeight="1">
      <c r="A887" s="1491"/>
      <c r="B887" s="1491"/>
      <c r="C887" s="1491"/>
      <c r="D887" s="1491"/>
      <c r="E887" s="1491"/>
      <c r="F887" s="1491"/>
      <c r="G887" s="1491"/>
      <c r="H887" s="1491"/>
      <c r="I887" s="1491"/>
      <c r="J887" s="1491"/>
      <c r="K887" s="1491"/>
      <c r="L887" s="1491"/>
      <c r="M887" s="1491"/>
      <c r="N887" s="1491"/>
      <c r="O887" s="1491"/>
      <c r="P887" s="1491"/>
      <c r="Q887" s="1491"/>
      <c r="R887" s="1491"/>
      <c r="S887" s="1491"/>
      <c r="T887" s="1491"/>
      <c r="U887" s="1491"/>
      <c r="V887" s="1491"/>
      <c r="W887" s="1491"/>
    </row>
    <row r="888" spans="1:23" ht="15.75" customHeight="1">
      <c r="A888" s="1491"/>
      <c r="B888" s="1491"/>
      <c r="C888" s="1491"/>
      <c r="D888" s="1491"/>
      <c r="E888" s="1491"/>
      <c r="F888" s="1491"/>
      <c r="G888" s="1491"/>
      <c r="H888" s="1491"/>
      <c r="I888" s="1491"/>
      <c r="J888" s="1491"/>
      <c r="K888" s="1491"/>
      <c r="L888" s="1491"/>
      <c r="M888" s="1491"/>
      <c r="N888" s="1491"/>
      <c r="O888" s="1491"/>
      <c r="P888" s="1491"/>
      <c r="Q888" s="1491"/>
      <c r="R888" s="1491"/>
      <c r="S888" s="1491"/>
      <c r="T888" s="1491"/>
      <c r="U888" s="1491"/>
      <c r="V888" s="1491"/>
      <c r="W888" s="1491"/>
    </row>
    <row r="889" spans="1:23" ht="15.75" customHeight="1">
      <c r="A889" s="1491"/>
      <c r="B889" s="1491"/>
      <c r="C889" s="1491"/>
      <c r="D889" s="1491"/>
      <c r="E889" s="1491"/>
      <c r="F889" s="1491"/>
      <c r="G889" s="1491"/>
      <c r="H889" s="1491"/>
      <c r="I889" s="1491"/>
      <c r="J889" s="1491"/>
      <c r="K889" s="1491"/>
      <c r="L889" s="1491"/>
      <c r="M889" s="1491"/>
      <c r="N889" s="1491"/>
      <c r="O889" s="1491"/>
      <c r="P889" s="1491"/>
      <c r="Q889" s="1491"/>
      <c r="R889" s="1491"/>
      <c r="S889" s="1491"/>
      <c r="T889" s="1491"/>
      <c r="U889" s="1491"/>
      <c r="V889" s="1491"/>
      <c r="W889" s="1491"/>
    </row>
    <row r="890" spans="1:23" ht="15.75" customHeight="1">
      <c r="A890" s="1491"/>
      <c r="B890" s="1491"/>
      <c r="C890" s="1491"/>
      <c r="D890" s="1491"/>
      <c r="E890" s="1491"/>
      <c r="F890" s="1491"/>
      <c r="G890" s="1491"/>
      <c r="H890" s="1491"/>
      <c r="I890" s="1491"/>
      <c r="J890" s="1491"/>
      <c r="K890" s="1491"/>
      <c r="L890" s="1491"/>
      <c r="M890" s="1491"/>
      <c r="N890" s="1491"/>
      <c r="O890" s="1491"/>
      <c r="P890" s="1491"/>
      <c r="Q890" s="1491"/>
      <c r="R890" s="1491"/>
      <c r="S890" s="1491"/>
      <c r="T890" s="1491"/>
      <c r="U890" s="1491"/>
      <c r="V890" s="1491"/>
      <c r="W890" s="1491"/>
    </row>
    <row r="891" spans="1:23" ht="15.75" customHeight="1">
      <c r="A891" s="1491"/>
      <c r="B891" s="1491"/>
      <c r="C891" s="1491"/>
      <c r="D891" s="1491"/>
      <c r="E891" s="1491"/>
      <c r="F891" s="1491"/>
      <c r="G891" s="1491"/>
      <c r="H891" s="1491"/>
      <c r="I891" s="1491"/>
      <c r="J891" s="1491"/>
      <c r="K891" s="1491"/>
      <c r="L891" s="1491"/>
      <c r="M891" s="1491"/>
      <c r="N891" s="1491"/>
      <c r="O891" s="1491"/>
      <c r="P891" s="1491"/>
      <c r="Q891" s="1491"/>
      <c r="R891" s="1491"/>
      <c r="S891" s="1491"/>
      <c r="T891" s="1491"/>
      <c r="U891" s="1491"/>
      <c r="V891" s="1491"/>
      <c r="W891" s="1491"/>
    </row>
    <row r="892" spans="1:23" ht="15.75" customHeight="1">
      <c r="A892" s="1491"/>
      <c r="B892" s="1491"/>
      <c r="C892" s="1491"/>
      <c r="D892" s="1491"/>
      <c r="E892" s="1491"/>
      <c r="F892" s="1491"/>
      <c r="G892" s="1491"/>
      <c r="H892" s="1491"/>
      <c r="I892" s="1491"/>
      <c r="J892" s="1491"/>
      <c r="K892" s="1491"/>
      <c r="L892" s="1491"/>
      <c r="M892" s="1491"/>
      <c r="N892" s="1491"/>
      <c r="O892" s="1491"/>
      <c r="P892" s="1491"/>
      <c r="Q892" s="1491"/>
      <c r="R892" s="1491"/>
      <c r="S892" s="1491"/>
      <c r="T892" s="1491"/>
      <c r="U892" s="1491"/>
      <c r="V892" s="1491"/>
      <c r="W892" s="1491"/>
    </row>
    <row r="893" spans="1:23" ht="15.75" customHeight="1">
      <c r="A893" s="1491"/>
      <c r="B893" s="1491"/>
      <c r="C893" s="1491"/>
      <c r="D893" s="1491"/>
      <c r="E893" s="1491"/>
      <c r="F893" s="1491"/>
      <c r="G893" s="1491"/>
      <c r="H893" s="1491"/>
      <c r="I893" s="1491"/>
      <c r="J893" s="1491"/>
      <c r="K893" s="1491"/>
      <c r="L893" s="1491"/>
      <c r="M893" s="1491"/>
      <c r="N893" s="1491"/>
      <c r="O893" s="1491"/>
      <c r="P893" s="1491"/>
      <c r="Q893" s="1491"/>
      <c r="R893" s="1491"/>
      <c r="S893" s="1491"/>
      <c r="T893" s="1491"/>
      <c r="U893" s="1491"/>
      <c r="V893" s="1491"/>
      <c r="W893" s="1491"/>
    </row>
    <row r="894" spans="1:23" ht="15.75" customHeight="1">
      <c r="A894" s="1491"/>
      <c r="B894" s="1491"/>
      <c r="C894" s="1491"/>
      <c r="D894" s="1491"/>
      <c r="E894" s="1491"/>
      <c r="F894" s="1491"/>
      <c r="G894" s="1491"/>
      <c r="H894" s="1491"/>
      <c r="I894" s="1491"/>
      <c r="J894" s="1491"/>
      <c r="K894" s="1491"/>
      <c r="L894" s="1491"/>
      <c r="M894" s="1491"/>
      <c r="N894" s="1491"/>
      <c r="O894" s="1491"/>
      <c r="P894" s="1491"/>
      <c r="Q894" s="1491"/>
      <c r="R894" s="1491"/>
      <c r="S894" s="1491"/>
      <c r="T894" s="1491"/>
      <c r="U894" s="1491"/>
      <c r="V894" s="1491"/>
      <c r="W894" s="1491"/>
    </row>
    <row r="895" spans="1:23" ht="15.75" customHeight="1">
      <c r="A895" s="1491"/>
      <c r="B895" s="1491"/>
      <c r="C895" s="1491"/>
      <c r="D895" s="1491"/>
      <c r="E895" s="1491"/>
      <c r="F895" s="1491"/>
      <c r="G895" s="1491"/>
      <c r="H895" s="1491"/>
      <c r="I895" s="1491"/>
      <c r="J895" s="1491"/>
      <c r="K895" s="1491"/>
      <c r="L895" s="1491"/>
      <c r="M895" s="1491"/>
      <c r="N895" s="1491"/>
      <c r="O895" s="1491"/>
      <c r="P895" s="1491"/>
      <c r="Q895" s="1491"/>
      <c r="R895" s="1491"/>
      <c r="S895" s="1491"/>
      <c r="T895" s="1491"/>
      <c r="U895" s="1491"/>
      <c r="V895" s="1491"/>
      <c r="W895" s="1491"/>
    </row>
    <row r="896" spans="1:23" ht="15.75" customHeight="1">
      <c r="A896" s="1491"/>
      <c r="B896" s="1491"/>
      <c r="C896" s="1491"/>
      <c r="D896" s="1491"/>
      <c r="E896" s="1491"/>
      <c r="F896" s="1491"/>
      <c r="G896" s="1491"/>
      <c r="H896" s="1491"/>
      <c r="I896" s="1491"/>
      <c r="J896" s="1491"/>
      <c r="K896" s="1491"/>
      <c r="L896" s="1491"/>
      <c r="M896" s="1491"/>
      <c r="N896" s="1491"/>
      <c r="O896" s="1491"/>
      <c r="P896" s="1491"/>
      <c r="Q896" s="1491"/>
      <c r="R896" s="1491"/>
      <c r="S896" s="1491"/>
      <c r="T896" s="1491"/>
      <c r="U896" s="1491"/>
      <c r="V896" s="1491"/>
      <c r="W896" s="1491"/>
    </row>
    <row r="897" spans="1:23" ht="15.75" customHeight="1">
      <c r="A897" s="1491"/>
      <c r="B897" s="1491"/>
      <c r="C897" s="1491"/>
      <c r="D897" s="1491"/>
      <c r="E897" s="1491"/>
      <c r="F897" s="1491"/>
      <c r="G897" s="1491"/>
      <c r="H897" s="1491"/>
      <c r="I897" s="1491"/>
      <c r="J897" s="1491"/>
      <c r="K897" s="1491"/>
      <c r="L897" s="1491"/>
      <c r="M897" s="1491"/>
      <c r="N897" s="1491"/>
      <c r="O897" s="1491"/>
      <c r="P897" s="1491"/>
      <c r="Q897" s="1491"/>
      <c r="R897" s="1491"/>
      <c r="S897" s="1491"/>
      <c r="T897" s="1491"/>
      <c r="U897" s="1491"/>
      <c r="V897" s="1491"/>
      <c r="W897" s="1491"/>
    </row>
    <row r="898" spans="1:23" ht="15.75" customHeight="1">
      <c r="A898" s="1491"/>
      <c r="B898" s="1491"/>
      <c r="C898" s="1491"/>
      <c r="D898" s="1491"/>
      <c r="E898" s="1491"/>
      <c r="F898" s="1491"/>
      <c r="G898" s="1491"/>
      <c r="H898" s="1491"/>
      <c r="I898" s="1491"/>
      <c r="J898" s="1491"/>
      <c r="K898" s="1491"/>
      <c r="L898" s="1491"/>
      <c r="M898" s="1491"/>
      <c r="N898" s="1491"/>
      <c r="O898" s="1491"/>
      <c r="P898" s="1491"/>
      <c r="Q898" s="1491"/>
      <c r="R898" s="1491"/>
      <c r="S898" s="1491"/>
      <c r="T898" s="1491"/>
      <c r="U898" s="1491"/>
      <c r="V898" s="1491"/>
      <c r="W898" s="1491"/>
    </row>
    <row r="899" spans="1:23" ht="15.75" customHeight="1">
      <c r="A899" s="1491"/>
      <c r="B899" s="1491"/>
      <c r="C899" s="1491"/>
      <c r="D899" s="1491"/>
      <c r="E899" s="1491"/>
      <c r="F899" s="1491"/>
      <c r="G899" s="1491"/>
      <c r="H899" s="1491"/>
      <c r="I899" s="1491"/>
      <c r="J899" s="1491"/>
      <c r="K899" s="1491"/>
      <c r="L899" s="1491"/>
      <c r="M899" s="1491"/>
      <c r="N899" s="1491"/>
      <c r="O899" s="1491"/>
      <c r="P899" s="1491"/>
      <c r="Q899" s="1491"/>
      <c r="R899" s="1491"/>
      <c r="S899" s="1491"/>
      <c r="T899" s="1491"/>
      <c r="U899" s="1491"/>
      <c r="V899" s="1491"/>
      <c r="W899" s="1491"/>
    </row>
    <row r="900" spans="1:23" ht="15.75" customHeight="1">
      <c r="A900" s="1491"/>
      <c r="B900" s="1491"/>
      <c r="C900" s="1491"/>
      <c r="D900" s="1491"/>
      <c r="E900" s="1491"/>
      <c r="F900" s="1491"/>
      <c r="G900" s="1491"/>
      <c r="H900" s="1491"/>
      <c r="I900" s="1491"/>
      <c r="J900" s="1491"/>
      <c r="K900" s="1491"/>
      <c r="L900" s="1491"/>
      <c r="M900" s="1491"/>
      <c r="N900" s="1491"/>
      <c r="O900" s="1491"/>
      <c r="P900" s="1491"/>
      <c r="Q900" s="1491"/>
      <c r="R900" s="1491"/>
      <c r="S900" s="1491"/>
      <c r="T900" s="1491"/>
      <c r="U900" s="1491"/>
      <c r="V900" s="1491"/>
      <c r="W900" s="1491"/>
    </row>
    <row r="901" spans="1:23" ht="15.75" customHeight="1">
      <c r="A901" s="1491"/>
      <c r="B901" s="1491"/>
      <c r="C901" s="1491"/>
      <c r="D901" s="1491"/>
      <c r="E901" s="1491"/>
      <c r="F901" s="1491"/>
      <c r="G901" s="1491"/>
      <c r="H901" s="1491"/>
      <c r="I901" s="1491"/>
      <c r="J901" s="1491"/>
      <c r="K901" s="1491"/>
      <c r="L901" s="1491"/>
      <c r="M901" s="1491"/>
      <c r="N901" s="1491"/>
      <c r="O901" s="1491"/>
      <c r="P901" s="1491"/>
      <c r="Q901" s="1491"/>
      <c r="R901" s="1491"/>
      <c r="S901" s="1491"/>
      <c r="T901" s="1491"/>
      <c r="U901" s="1491"/>
      <c r="V901" s="1491"/>
      <c r="W901" s="1491"/>
    </row>
    <row r="902" spans="1:23" ht="15.75" customHeight="1">
      <c r="A902" s="1491"/>
      <c r="B902" s="1491"/>
      <c r="C902" s="1491"/>
      <c r="D902" s="1491"/>
      <c r="E902" s="1491"/>
      <c r="F902" s="1491"/>
      <c r="G902" s="1491"/>
      <c r="H902" s="1491"/>
      <c r="I902" s="1491"/>
      <c r="J902" s="1491"/>
      <c r="K902" s="1491"/>
      <c r="L902" s="1491"/>
      <c r="M902" s="1491"/>
      <c r="N902" s="1491"/>
      <c r="O902" s="1491"/>
      <c r="P902" s="1491"/>
      <c r="Q902" s="1491"/>
      <c r="R902" s="1491"/>
      <c r="S902" s="1491"/>
      <c r="T902" s="1491"/>
      <c r="U902" s="1491"/>
      <c r="V902" s="1491"/>
      <c r="W902" s="1491"/>
    </row>
    <row r="903" spans="1:23" ht="15.75" customHeight="1">
      <c r="A903" s="1491"/>
      <c r="B903" s="1491"/>
      <c r="C903" s="1491"/>
      <c r="D903" s="1491"/>
      <c r="E903" s="1491"/>
      <c r="F903" s="1491"/>
      <c r="G903" s="1491"/>
      <c r="H903" s="1491"/>
      <c r="I903" s="1491"/>
      <c r="J903" s="1491"/>
      <c r="K903" s="1491"/>
      <c r="L903" s="1491"/>
      <c r="M903" s="1491"/>
      <c r="N903" s="1491"/>
      <c r="O903" s="1491"/>
      <c r="P903" s="1491"/>
      <c r="Q903" s="1491"/>
      <c r="R903" s="1491"/>
      <c r="S903" s="1491"/>
      <c r="T903" s="1491"/>
      <c r="U903" s="1491"/>
      <c r="V903" s="1491"/>
      <c r="W903" s="1491"/>
    </row>
    <row r="904" spans="1:23" ht="15.75" customHeight="1">
      <c r="A904" s="1491"/>
      <c r="B904" s="1491"/>
      <c r="C904" s="1491"/>
      <c r="D904" s="1491"/>
      <c r="E904" s="1491"/>
      <c r="F904" s="1491"/>
      <c r="G904" s="1491"/>
      <c r="H904" s="1491"/>
      <c r="I904" s="1491"/>
      <c r="J904" s="1491"/>
      <c r="K904" s="1491"/>
      <c r="L904" s="1491"/>
      <c r="M904" s="1491"/>
      <c r="N904" s="1491"/>
      <c r="O904" s="1491"/>
      <c r="P904" s="1491"/>
      <c r="Q904" s="1491"/>
      <c r="R904" s="1491"/>
      <c r="S904" s="1491"/>
      <c r="T904" s="1491"/>
      <c r="U904" s="1491"/>
      <c r="V904" s="1491"/>
      <c r="W904" s="1491"/>
    </row>
    <row r="905" spans="1:23" ht="15.75" customHeight="1">
      <c r="A905" s="1491"/>
      <c r="B905" s="1491"/>
      <c r="C905" s="1491"/>
      <c r="D905" s="1491"/>
      <c r="E905" s="1491"/>
      <c r="F905" s="1491"/>
      <c r="G905" s="1491"/>
      <c r="H905" s="1491"/>
      <c r="I905" s="1491"/>
      <c r="J905" s="1491"/>
      <c r="K905" s="1491"/>
      <c r="L905" s="1491"/>
      <c r="M905" s="1491"/>
      <c r="N905" s="1491"/>
      <c r="O905" s="1491"/>
      <c r="P905" s="1491"/>
      <c r="Q905" s="1491"/>
      <c r="R905" s="1491"/>
      <c r="S905" s="1491"/>
      <c r="T905" s="1491"/>
      <c r="U905" s="1491"/>
      <c r="V905" s="1491"/>
      <c r="W905" s="1491"/>
    </row>
    <row r="906" spans="1:23" ht="15.75" customHeight="1">
      <c r="A906" s="1491"/>
      <c r="B906" s="1491"/>
      <c r="C906" s="1491"/>
      <c r="D906" s="1491"/>
      <c r="E906" s="1491"/>
      <c r="F906" s="1491"/>
      <c r="G906" s="1491"/>
      <c r="H906" s="1491"/>
      <c r="I906" s="1491"/>
      <c r="J906" s="1491"/>
      <c r="K906" s="1491"/>
      <c r="L906" s="1491"/>
      <c r="M906" s="1491"/>
      <c r="N906" s="1491"/>
      <c r="O906" s="1491"/>
      <c r="P906" s="1491"/>
      <c r="Q906" s="1491"/>
      <c r="R906" s="1491"/>
      <c r="S906" s="1491"/>
      <c r="T906" s="1491"/>
      <c r="U906" s="1491"/>
      <c r="V906" s="1491"/>
      <c r="W906" s="1491"/>
    </row>
    <row r="907" spans="1:23" ht="15.75" customHeight="1">
      <c r="A907" s="1491"/>
      <c r="B907" s="1491"/>
      <c r="C907" s="1491"/>
      <c r="D907" s="1491"/>
      <c r="E907" s="1491"/>
      <c r="F907" s="1491"/>
      <c r="G907" s="1491"/>
      <c r="H907" s="1491"/>
      <c r="I907" s="1491"/>
      <c r="J907" s="1491"/>
      <c r="K907" s="1491"/>
      <c r="L907" s="1491"/>
      <c r="M907" s="1491"/>
      <c r="N907" s="1491"/>
      <c r="O907" s="1491"/>
      <c r="P907" s="1491"/>
      <c r="Q907" s="1491"/>
      <c r="R907" s="1491"/>
      <c r="S907" s="1491"/>
      <c r="T907" s="1491"/>
      <c r="U907" s="1491"/>
      <c r="V907" s="1491"/>
      <c r="W907" s="1491"/>
    </row>
    <row r="908" spans="1:23" ht="15.75" customHeight="1">
      <c r="A908" s="1491"/>
      <c r="B908" s="1491"/>
      <c r="C908" s="1491"/>
      <c r="D908" s="1491"/>
      <c r="E908" s="1491"/>
      <c r="F908" s="1491"/>
      <c r="G908" s="1491"/>
      <c r="H908" s="1491"/>
      <c r="I908" s="1491"/>
      <c r="J908" s="1491"/>
      <c r="K908" s="1491"/>
      <c r="L908" s="1491"/>
      <c r="M908" s="1491"/>
      <c r="N908" s="1491"/>
      <c r="O908" s="1491"/>
      <c r="P908" s="1491"/>
      <c r="Q908" s="1491"/>
      <c r="R908" s="1491"/>
      <c r="S908" s="1491"/>
      <c r="T908" s="1491"/>
      <c r="U908" s="1491"/>
      <c r="V908" s="1491"/>
      <c r="W908" s="1491"/>
    </row>
    <row r="909" spans="1:23" ht="15.75" customHeight="1">
      <c r="A909" s="1491"/>
      <c r="B909" s="1491"/>
      <c r="C909" s="1491"/>
      <c r="D909" s="1491"/>
      <c r="E909" s="1491"/>
      <c r="F909" s="1491"/>
      <c r="G909" s="1491"/>
      <c r="H909" s="1491"/>
      <c r="I909" s="1491"/>
      <c r="J909" s="1491"/>
      <c r="K909" s="1491"/>
      <c r="L909" s="1491"/>
      <c r="M909" s="1491"/>
      <c r="N909" s="1491"/>
      <c r="O909" s="1491"/>
      <c r="P909" s="1491"/>
      <c r="Q909" s="1491"/>
      <c r="R909" s="1491"/>
      <c r="S909" s="1491"/>
      <c r="T909" s="1491"/>
      <c r="U909" s="1491"/>
      <c r="V909" s="1491"/>
      <c r="W909" s="1491"/>
    </row>
    <row r="910" spans="1:23" ht="15.75" customHeight="1">
      <c r="A910" s="1491"/>
      <c r="B910" s="1491"/>
      <c r="C910" s="1491"/>
      <c r="D910" s="1491"/>
      <c r="E910" s="1491"/>
      <c r="F910" s="1491"/>
      <c r="G910" s="1491"/>
      <c r="H910" s="1491"/>
      <c r="I910" s="1491"/>
      <c r="J910" s="1491"/>
      <c r="K910" s="1491"/>
      <c r="L910" s="1491"/>
      <c r="M910" s="1491"/>
      <c r="N910" s="1491"/>
      <c r="O910" s="1491"/>
      <c r="P910" s="1491"/>
      <c r="Q910" s="1491"/>
      <c r="R910" s="1491"/>
      <c r="S910" s="1491"/>
      <c r="T910" s="1491"/>
      <c r="U910" s="1491"/>
      <c r="V910" s="1491"/>
      <c r="W910" s="1491"/>
    </row>
    <row r="911" spans="1:23" ht="15.75" customHeight="1">
      <c r="A911" s="1491"/>
      <c r="B911" s="1491"/>
      <c r="C911" s="1491"/>
      <c r="D911" s="1491"/>
      <c r="E911" s="1491"/>
      <c r="F911" s="1491"/>
      <c r="G911" s="1491"/>
      <c r="H911" s="1491"/>
      <c r="I911" s="1491"/>
      <c r="J911" s="1491"/>
      <c r="K911" s="1491"/>
      <c r="L911" s="1491"/>
      <c r="M911" s="1491"/>
      <c r="N911" s="1491"/>
      <c r="O911" s="1491"/>
      <c r="P911" s="1491"/>
      <c r="Q911" s="1491"/>
      <c r="R911" s="1491"/>
      <c r="S911" s="1491"/>
      <c r="T911" s="1491"/>
      <c r="U911" s="1491"/>
      <c r="V911" s="1491"/>
      <c r="W911" s="1491"/>
    </row>
    <row r="912" spans="1:23" ht="15.75" customHeight="1">
      <c r="A912" s="1491"/>
      <c r="B912" s="1491"/>
      <c r="C912" s="1491"/>
      <c r="D912" s="1491"/>
      <c r="E912" s="1491"/>
      <c r="F912" s="1491"/>
      <c r="G912" s="1491"/>
      <c r="H912" s="1491"/>
      <c r="I912" s="1491"/>
      <c r="J912" s="1491"/>
      <c r="K912" s="1491"/>
      <c r="L912" s="1491"/>
      <c r="M912" s="1491"/>
      <c r="N912" s="1491"/>
      <c r="O912" s="1491"/>
      <c r="P912" s="1491"/>
      <c r="Q912" s="1491"/>
      <c r="R912" s="1491"/>
      <c r="S912" s="1491"/>
      <c r="T912" s="1491"/>
      <c r="U912" s="1491"/>
      <c r="V912" s="1491"/>
      <c r="W912" s="1491"/>
    </row>
    <row r="913" spans="1:23" ht="15.75" customHeight="1">
      <c r="A913" s="1491"/>
      <c r="B913" s="1491"/>
      <c r="C913" s="1491"/>
      <c r="D913" s="1491"/>
      <c r="E913" s="1491"/>
      <c r="F913" s="1491"/>
      <c r="G913" s="1491"/>
      <c r="H913" s="1491"/>
      <c r="I913" s="1491"/>
      <c r="J913" s="1491"/>
      <c r="K913" s="1491"/>
      <c r="L913" s="1491"/>
      <c r="M913" s="1491"/>
      <c r="N913" s="1491"/>
      <c r="O913" s="1491"/>
      <c r="P913" s="1491"/>
      <c r="Q913" s="1491"/>
      <c r="R913" s="1491"/>
      <c r="S913" s="1491"/>
      <c r="T913" s="1491"/>
      <c r="U913" s="1491"/>
      <c r="V913" s="1491"/>
      <c r="W913" s="1491"/>
    </row>
    <row r="914" spans="1:23" ht="15.75" customHeight="1">
      <c r="A914" s="1491"/>
      <c r="B914" s="1491"/>
      <c r="C914" s="1491"/>
      <c r="D914" s="1491"/>
      <c r="E914" s="1491"/>
      <c r="F914" s="1491"/>
      <c r="G914" s="1491"/>
      <c r="H914" s="1491"/>
      <c r="I914" s="1491"/>
      <c r="J914" s="1491"/>
      <c r="K914" s="1491"/>
      <c r="L914" s="1491"/>
      <c r="M914" s="1491"/>
      <c r="N914" s="1491"/>
      <c r="O914" s="1491"/>
      <c r="P914" s="1491"/>
      <c r="Q914" s="1491"/>
      <c r="R914" s="1491"/>
      <c r="S914" s="1491"/>
      <c r="T914" s="1491"/>
      <c r="U914" s="1491"/>
      <c r="V914" s="1491"/>
      <c r="W914" s="1491"/>
    </row>
    <row r="915" spans="1:23" ht="15.75" customHeight="1">
      <c r="A915" s="1491"/>
      <c r="B915" s="1491"/>
      <c r="C915" s="1491"/>
      <c r="D915" s="1491"/>
      <c r="E915" s="1491"/>
      <c r="F915" s="1491"/>
      <c r="G915" s="1491"/>
      <c r="H915" s="1491"/>
      <c r="I915" s="1491"/>
      <c r="J915" s="1491"/>
      <c r="K915" s="1491"/>
      <c r="L915" s="1491"/>
      <c r="M915" s="1491"/>
      <c r="N915" s="1491"/>
      <c r="O915" s="1491"/>
      <c r="P915" s="1491"/>
      <c r="Q915" s="1491"/>
      <c r="R915" s="1491"/>
      <c r="S915" s="1491"/>
      <c r="T915" s="1491"/>
      <c r="U915" s="1491"/>
      <c r="V915" s="1491"/>
      <c r="W915" s="1491"/>
    </row>
    <row r="916" spans="1:23" ht="15.75" customHeight="1">
      <c r="A916" s="1491"/>
      <c r="B916" s="1491"/>
      <c r="C916" s="1491"/>
      <c r="D916" s="1491"/>
      <c r="E916" s="1491"/>
      <c r="F916" s="1491"/>
      <c r="G916" s="1491"/>
      <c r="H916" s="1491"/>
      <c r="I916" s="1491"/>
      <c r="J916" s="1491"/>
      <c r="K916" s="1491"/>
      <c r="L916" s="1491"/>
      <c r="M916" s="1491"/>
      <c r="N916" s="1491"/>
      <c r="O916" s="1491"/>
      <c r="P916" s="1491"/>
      <c r="Q916" s="1491"/>
      <c r="R916" s="1491"/>
      <c r="S916" s="1491"/>
      <c r="T916" s="1491"/>
      <c r="U916" s="1491"/>
      <c r="V916" s="1491"/>
      <c r="W916" s="1491"/>
    </row>
    <row r="917" spans="1:23" ht="15.75" customHeight="1">
      <c r="A917" s="1491"/>
      <c r="B917" s="1491"/>
      <c r="C917" s="1491"/>
      <c r="D917" s="1491"/>
      <c r="E917" s="1491"/>
      <c r="F917" s="1491"/>
      <c r="G917" s="1491"/>
      <c r="H917" s="1491"/>
      <c r="I917" s="1491"/>
      <c r="J917" s="1491"/>
      <c r="K917" s="1491"/>
      <c r="L917" s="1491"/>
      <c r="M917" s="1491"/>
      <c r="N917" s="1491"/>
      <c r="O917" s="1491"/>
      <c r="P917" s="1491"/>
      <c r="Q917" s="1491"/>
      <c r="R917" s="1491"/>
      <c r="S917" s="1491"/>
      <c r="T917" s="1491"/>
      <c r="U917" s="1491"/>
      <c r="V917" s="1491"/>
      <c r="W917" s="1491"/>
    </row>
    <row r="918" spans="1:23" ht="15.75" customHeight="1">
      <c r="A918" s="1491"/>
      <c r="B918" s="1491"/>
      <c r="C918" s="1491"/>
      <c r="D918" s="1491"/>
      <c r="E918" s="1491"/>
      <c r="F918" s="1491"/>
      <c r="G918" s="1491"/>
      <c r="H918" s="1491"/>
      <c r="I918" s="1491"/>
      <c r="J918" s="1491"/>
      <c r="K918" s="1491"/>
      <c r="L918" s="1491"/>
      <c r="M918" s="1491"/>
      <c r="N918" s="1491"/>
      <c r="O918" s="1491"/>
      <c r="P918" s="1491"/>
      <c r="Q918" s="1491"/>
      <c r="R918" s="1491"/>
      <c r="S918" s="1491"/>
      <c r="T918" s="1491"/>
      <c r="U918" s="1491"/>
      <c r="V918" s="1491"/>
      <c r="W918" s="1491"/>
    </row>
    <row r="919" spans="1:23" ht="15.75" customHeight="1">
      <c r="A919" s="1491"/>
      <c r="B919" s="1491"/>
      <c r="C919" s="1491"/>
      <c r="D919" s="1491"/>
      <c r="E919" s="1491"/>
      <c r="F919" s="1491"/>
      <c r="G919" s="1491"/>
      <c r="H919" s="1491"/>
      <c r="I919" s="1491"/>
      <c r="J919" s="1491"/>
      <c r="K919" s="1491"/>
      <c r="L919" s="1491"/>
      <c r="M919" s="1491"/>
      <c r="N919" s="1491"/>
      <c r="O919" s="1491"/>
      <c r="P919" s="1491"/>
      <c r="Q919" s="1491"/>
      <c r="R919" s="1491"/>
      <c r="S919" s="1491"/>
      <c r="T919" s="1491"/>
      <c r="U919" s="1491"/>
      <c r="V919" s="1491"/>
      <c r="W919" s="1491"/>
    </row>
    <row r="920" spans="1:23" ht="15.75" customHeight="1">
      <c r="A920" s="1491"/>
      <c r="B920" s="1491"/>
      <c r="C920" s="1491"/>
      <c r="D920" s="1491"/>
      <c r="E920" s="1491"/>
      <c r="F920" s="1491"/>
      <c r="G920" s="1491"/>
      <c r="H920" s="1491"/>
      <c r="I920" s="1491"/>
      <c r="J920" s="1491"/>
      <c r="K920" s="1491"/>
      <c r="L920" s="1491"/>
      <c r="M920" s="1491"/>
      <c r="N920" s="1491"/>
      <c r="O920" s="1491"/>
      <c r="P920" s="1491"/>
      <c r="Q920" s="1491"/>
      <c r="R920" s="1491"/>
      <c r="S920" s="1491"/>
      <c r="T920" s="1491"/>
      <c r="U920" s="1491"/>
      <c r="V920" s="1491"/>
      <c r="W920" s="1491"/>
    </row>
    <row r="921" spans="1:23" ht="15.75" customHeight="1">
      <c r="A921" s="1491"/>
      <c r="B921" s="1491"/>
      <c r="C921" s="1491"/>
      <c r="D921" s="1491"/>
      <c r="E921" s="1491"/>
      <c r="F921" s="1491"/>
      <c r="G921" s="1491"/>
      <c r="H921" s="1491"/>
      <c r="I921" s="1491"/>
      <c r="J921" s="1491"/>
      <c r="K921" s="1491"/>
      <c r="L921" s="1491"/>
      <c r="M921" s="1491"/>
      <c r="N921" s="1491"/>
      <c r="O921" s="1491"/>
      <c r="P921" s="1491"/>
      <c r="Q921" s="1491"/>
      <c r="R921" s="1491"/>
      <c r="S921" s="1491"/>
      <c r="T921" s="1491"/>
      <c r="U921" s="1491"/>
      <c r="V921" s="1491"/>
      <c r="W921" s="1491"/>
    </row>
    <row r="922" spans="1:23" ht="15.75" customHeight="1">
      <c r="A922" s="1491"/>
      <c r="B922" s="1491"/>
      <c r="C922" s="1491"/>
      <c r="D922" s="1491"/>
      <c r="E922" s="1491"/>
      <c r="F922" s="1491"/>
      <c r="G922" s="1491"/>
      <c r="H922" s="1491"/>
      <c r="I922" s="1491"/>
      <c r="J922" s="1491"/>
      <c r="K922" s="1491"/>
      <c r="L922" s="1491"/>
      <c r="M922" s="1491"/>
      <c r="N922" s="1491"/>
      <c r="O922" s="1491"/>
      <c r="P922" s="1491"/>
      <c r="Q922" s="1491"/>
      <c r="R922" s="1491"/>
      <c r="S922" s="1491"/>
      <c r="T922" s="1491"/>
      <c r="U922" s="1491"/>
      <c r="V922" s="1491"/>
      <c r="W922" s="1491"/>
    </row>
    <row r="923" spans="1:23" ht="15.75" customHeight="1">
      <c r="A923" s="1491"/>
      <c r="B923" s="1491"/>
      <c r="C923" s="1491"/>
      <c r="D923" s="1491"/>
      <c r="E923" s="1491"/>
      <c r="F923" s="1491"/>
      <c r="G923" s="1491"/>
      <c r="H923" s="1491"/>
      <c r="I923" s="1491"/>
      <c r="J923" s="1491"/>
      <c r="K923" s="1491"/>
      <c r="L923" s="1491"/>
      <c r="M923" s="1491"/>
      <c r="N923" s="1491"/>
      <c r="O923" s="1491"/>
      <c r="P923" s="1491"/>
      <c r="Q923" s="1491"/>
      <c r="R923" s="1491"/>
      <c r="S923" s="1491"/>
      <c r="T923" s="1491"/>
      <c r="U923" s="1491"/>
      <c r="V923" s="1491"/>
      <c r="W923" s="1491"/>
    </row>
    <row r="924" spans="1:23" ht="15.75" customHeight="1">
      <c r="A924" s="1491"/>
      <c r="B924" s="1491"/>
      <c r="C924" s="1491"/>
      <c r="D924" s="1491"/>
      <c r="E924" s="1491"/>
      <c r="F924" s="1491"/>
      <c r="G924" s="1491"/>
      <c r="H924" s="1491"/>
      <c r="I924" s="1491"/>
      <c r="J924" s="1491"/>
      <c r="K924" s="1491"/>
      <c r="L924" s="1491"/>
      <c r="M924" s="1491"/>
      <c r="N924" s="1491"/>
      <c r="O924" s="1491"/>
      <c r="P924" s="1491"/>
      <c r="Q924" s="1491"/>
      <c r="R924" s="1491"/>
      <c r="S924" s="1491"/>
      <c r="T924" s="1491"/>
      <c r="U924" s="1491"/>
      <c r="V924" s="1491"/>
      <c r="W924" s="1491"/>
    </row>
    <row r="925" spans="1:23" ht="15.75" customHeight="1">
      <c r="A925" s="1491"/>
      <c r="B925" s="1491"/>
      <c r="C925" s="1491"/>
      <c r="D925" s="1491"/>
      <c r="E925" s="1491"/>
      <c r="F925" s="1491"/>
      <c r="G925" s="1491"/>
      <c r="H925" s="1491"/>
      <c r="I925" s="1491"/>
      <c r="J925" s="1491"/>
      <c r="K925" s="1491"/>
      <c r="L925" s="1491"/>
      <c r="M925" s="1491"/>
      <c r="N925" s="1491"/>
      <c r="O925" s="1491"/>
      <c r="P925" s="1491"/>
      <c r="Q925" s="1491"/>
      <c r="R925" s="1491"/>
      <c r="S925" s="1491"/>
      <c r="T925" s="1491"/>
      <c r="U925" s="1491"/>
      <c r="V925" s="1491"/>
      <c r="W925" s="1491"/>
    </row>
    <row r="926" spans="1:23" ht="15.75" customHeight="1">
      <c r="A926" s="1491"/>
      <c r="B926" s="1491"/>
      <c r="C926" s="1491"/>
      <c r="D926" s="1491"/>
      <c r="E926" s="1491"/>
      <c r="F926" s="1491"/>
      <c r="G926" s="1491"/>
      <c r="H926" s="1491"/>
      <c r="I926" s="1491"/>
      <c r="J926" s="1491"/>
      <c r="K926" s="1491"/>
      <c r="L926" s="1491"/>
      <c r="M926" s="1491"/>
      <c r="N926" s="1491"/>
      <c r="O926" s="1491"/>
      <c r="P926" s="1491"/>
      <c r="Q926" s="1491"/>
      <c r="R926" s="1491"/>
      <c r="S926" s="1491"/>
      <c r="T926" s="1491"/>
      <c r="U926" s="1491"/>
      <c r="V926" s="1491"/>
      <c r="W926" s="1491"/>
    </row>
    <row r="927" spans="1:23" ht="15.75" customHeight="1">
      <c r="A927" s="1491"/>
      <c r="B927" s="1491"/>
      <c r="C927" s="1491"/>
      <c r="D927" s="1491"/>
      <c r="E927" s="1491"/>
      <c r="F927" s="1491"/>
      <c r="G927" s="1491"/>
      <c r="H927" s="1491"/>
      <c r="I927" s="1491"/>
      <c r="J927" s="1491"/>
      <c r="K927" s="1491"/>
      <c r="L927" s="1491"/>
      <c r="M927" s="1491"/>
      <c r="N927" s="1491"/>
      <c r="O927" s="1491"/>
      <c r="P927" s="1491"/>
      <c r="Q927" s="1491"/>
      <c r="R927" s="1491"/>
      <c r="S927" s="1491"/>
      <c r="T927" s="1491"/>
      <c r="U927" s="1491"/>
      <c r="V927" s="1491"/>
      <c r="W927" s="1491"/>
    </row>
    <row r="928" spans="1:23" ht="15.75" customHeight="1">
      <c r="A928" s="1491"/>
      <c r="B928" s="1491"/>
      <c r="C928" s="1491"/>
      <c r="D928" s="1491"/>
      <c r="E928" s="1491"/>
      <c r="F928" s="1491"/>
      <c r="G928" s="1491"/>
      <c r="H928" s="1491"/>
      <c r="I928" s="1491"/>
      <c r="J928" s="1491"/>
      <c r="K928" s="1491"/>
      <c r="L928" s="1491"/>
      <c r="M928" s="1491"/>
      <c r="N928" s="1491"/>
      <c r="O928" s="1491"/>
      <c r="P928" s="1491"/>
      <c r="Q928" s="1491"/>
      <c r="R928" s="1491"/>
      <c r="S928" s="1491"/>
      <c r="T928" s="1491"/>
      <c r="U928" s="1491"/>
      <c r="V928" s="1491"/>
      <c r="W928" s="1491"/>
    </row>
    <row r="929" spans="1:23" ht="15.75" customHeight="1">
      <c r="A929" s="1491"/>
      <c r="B929" s="1491"/>
      <c r="C929" s="1491"/>
      <c r="D929" s="1491"/>
      <c r="E929" s="1491"/>
      <c r="F929" s="1491"/>
      <c r="G929" s="1491"/>
      <c r="H929" s="1491"/>
      <c r="I929" s="1491"/>
      <c r="J929" s="1491"/>
      <c r="K929" s="1491"/>
      <c r="L929" s="1491"/>
      <c r="M929" s="1491"/>
      <c r="N929" s="1491"/>
      <c r="O929" s="1491"/>
      <c r="P929" s="1491"/>
      <c r="Q929" s="1491"/>
      <c r="R929" s="1491"/>
      <c r="S929" s="1491"/>
      <c r="T929" s="1491"/>
      <c r="U929" s="1491"/>
      <c r="V929" s="1491"/>
      <c r="W929" s="1491"/>
    </row>
    <row r="930" spans="1:23" ht="15.75" customHeight="1">
      <c r="A930" s="1491"/>
      <c r="B930" s="1491"/>
      <c r="C930" s="1491"/>
      <c r="D930" s="1491"/>
      <c r="E930" s="1491"/>
      <c r="F930" s="1491"/>
      <c r="G930" s="1491"/>
      <c r="H930" s="1491"/>
      <c r="I930" s="1491"/>
      <c r="J930" s="1491"/>
      <c r="K930" s="1491"/>
      <c r="L930" s="1491"/>
      <c r="M930" s="1491"/>
      <c r="N930" s="1491"/>
      <c r="O930" s="1491"/>
      <c r="P930" s="1491"/>
      <c r="Q930" s="1491"/>
      <c r="R930" s="1491"/>
      <c r="S930" s="1491"/>
      <c r="T930" s="1491"/>
      <c r="U930" s="1491"/>
      <c r="V930" s="1491"/>
      <c r="W930" s="1491"/>
    </row>
    <row r="931" spans="1:23" ht="15.75" customHeight="1">
      <c r="A931" s="1491"/>
      <c r="B931" s="1491"/>
      <c r="C931" s="1491"/>
      <c r="D931" s="1491"/>
      <c r="E931" s="1491"/>
      <c r="F931" s="1491"/>
      <c r="G931" s="1491"/>
      <c r="H931" s="1491"/>
      <c r="I931" s="1491"/>
      <c r="J931" s="1491"/>
      <c r="K931" s="1491"/>
      <c r="L931" s="1491"/>
      <c r="M931" s="1491"/>
      <c r="N931" s="1491"/>
      <c r="O931" s="1491"/>
      <c r="P931" s="1491"/>
      <c r="Q931" s="1491"/>
      <c r="R931" s="1491"/>
      <c r="S931" s="1491"/>
      <c r="T931" s="1491"/>
      <c r="U931" s="1491"/>
      <c r="V931" s="1491"/>
      <c r="W931" s="1491"/>
    </row>
    <row r="932" spans="1:23" ht="15.75" customHeight="1">
      <c r="A932" s="1491"/>
      <c r="B932" s="1491"/>
      <c r="C932" s="1491"/>
      <c r="D932" s="1491"/>
      <c r="E932" s="1491"/>
      <c r="F932" s="1491"/>
      <c r="G932" s="1491"/>
      <c r="H932" s="1491"/>
      <c r="I932" s="1491"/>
      <c r="J932" s="1491"/>
      <c r="K932" s="1491"/>
      <c r="L932" s="1491"/>
      <c r="M932" s="1491"/>
      <c r="N932" s="1491"/>
      <c r="O932" s="1491"/>
      <c r="P932" s="1491"/>
      <c r="Q932" s="1491"/>
      <c r="R932" s="1491"/>
      <c r="S932" s="1491"/>
      <c r="T932" s="1491"/>
      <c r="U932" s="1491"/>
      <c r="V932" s="1491"/>
      <c r="W932" s="1491"/>
    </row>
    <row r="933" spans="1:23" ht="15.75" customHeight="1">
      <c r="A933" s="1491"/>
      <c r="B933" s="1491"/>
      <c r="C933" s="1491"/>
      <c r="D933" s="1491"/>
      <c r="E933" s="1491"/>
      <c r="F933" s="1491"/>
      <c r="G933" s="1491"/>
      <c r="H933" s="1491"/>
      <c r="I933" s="1491"/>
      <c r="J933" s="1491"/>
      <c r="K933" s="1491"/>
      <c r="L933" s="1491"/>
      <c r="M933" s="1491"/>
      <c r="N933" s="1491"/>
      <c r="O933" s="1491"/>
      <c r="P933" s="1491"/>
      <c r="Q933" s="1491"/>
      <c r="R933" s="1491"/>
      <c r="S933" s="1491"/>
      <c r="T933" s="1491"/>
      <c r="U933" s="1491"/>
      <c r="V933" s="1491"/>
      <c r="W933" s="1491"/>
    </row>
    <row r="934" spans="1:23" ht="15.75" customHeight="1">
      <c r="A934" s="1491"/>
      <c r="B934" s="1491"/>
      <c r="C934" s="1491"/>
      <c r="D934" s="1491"/>
      <c r="E934" s="1491"/>
      <c r="F934" s="1491"/>
      <c r="G934" s="1491"/>
      <c r="H934" s="1491"/>
      <c r="I934" s="1491"/>
      <c r="J934" s="1491"/>
      <c r="K934" s="1491"/>
      <c r="L934" s="1491"/>
      <c r="M934" s="1491"/>
      <c r="N934" s="1491"/>
      <c r="O934" s="1491"/>
      <c r="P934" s="1491"/>
      <c r="Q934" s="1491"/>
      <c r="R934" s="1491"/>
      <c r="S934" s="1491"/>
      <c r="T934" s="1491"/>
      <c r="U934" s="1491"/>
      <c r="V934" s="1491"/>
      <c r="W934" s="1491"/>
    </row>
    <row r="935" spans="1:23" ht="15.75" customHeight="1">
      <c r="A935" s="1491"/>
      <c r="B935" s="1491"/>
      <c r="C935" s="1491"/>
      <c r="D935" s="1491"/>
      <c r="E935" s="1491"/>
      <c r="F935" s="1491"/>
      <c r="G935" s="1491"/>
      <c r="H935" s="1491"/>
      <c r="I935" s="1491"/>
      <c r="J935" s="1491"/>
      <c r="K935" s="1491"/>
      <c r="L935" s="1491"/>
      <c r="M935" s="1491"/>
      <c r="N935" s="1491"/>
      <c r="O935" s="1491"/>
      <c r="P935" s="1491"/>
      <c r="Q935" s="1491"/>
      <c r="R935" s="1491"/>
      <c r="S935" s="1491"/>
      <c r="T935" s="1491"/>
      <c r="U935" s="1491"/>
      <c r="V935" s="1491"/>
      <c r="W935" s="1491"/>
    </row>
    <row r="936" spans="1:23" ht="15.75" customHeight="1">
      <c r="A936" s="1491"/>
      <c r="B936" s="1491"/>
      <c r="C936" s="1491"/>
      <c r="D936" s="1491"/>
      <c r="E936" s="1491"/>
      <c r="F936" s="1491"/>
      <c r="G936" s="1491"/>
      <c r="H936" s="1491"/>
      <c r="I936" s="1491"/>
      <c r="J936" s="1491"/>
      <c r="K936" s="1491"/>
      <c r="L936" s="1491"/>
      <c r="M936" s="1491"/>
      <c r="N936" s="1491"/>
      <c r="O936" s="1491"/>
      <c r="P936" s="1491"/>
      <c r="Q936" s="1491"/>
      <c r="R936" s="1491"/>
      <c r="S936" s="1491"/>
      <c r="T936" s="1491"/>
      <c r="U936" s="1491"/>
      <c r="V936" s="1491"/>
      <c r="W936" s="1491"/>
    </row>
    <row r="937" spans="1:23" ht="15.75" customHeight="1">
      <c r="A937" s="1491"/>
      <c r="B937" s="1491"/>
      <c r="C937" s="1491"/>
      <c r="D937" s="1491"/>
      <c r="E937" s="1491"/>
      <c r="F937" s="1491"/>
      <c r="G937" s="1491"/>
      <c r="H937" s="1491"/>
      <c r="I937" s="1491"/>
      <c r="J937" s="1491"/>
      <c r="K937" s="1491"/>
      <c r="L937" s="1491"/>
      <c r="M937" s="1491"/>
      <c r="N937" s="1491"/>
      <c r="O937" s="1491"/>
      <c r="P937" s="1491"/>
      <c r="Q937" s="1491"/>
      <c r="R937" s="1491"/>
      <c r="S937" s="1491"/>
      <c r="T937" s="1491"/>
      <c r="U937" s="1491"/>
      <c r="V937" s="1491"/>
      <c r="W937" s="1491"/>
    </row>
    <row r="938" spans="1:23" ht="15.75" customHeight="1">
      <c r="A938" s="1491"/>
      <c r="B938" s="1491"/>
      <c r="C938" s="1491"/>
      <c r="D938" s="1491"/>
      <c r="E938" s="1491"/>
      <c r="F938" s="1491"/>
      <c r="G938" s="1491"/>
      <c r="H938" s="1491"/>
      <c r="I938" s="1491"/>
      <c r="J938" s="1491"/>
      <c r="K938" s="1491"/>
      <c r="L938" s="1491"/>
      <c r="M938" s="1491"/>
      <c r="N938" s="1491"/>
      <c r="O938" s="1491"/>
      <c r="P938" s="1491"/>
      <c r="Q938" s="1491"/>
      <c r="R938" s="1491"/>
      <c r="S938" s="1491"/>
      <c r="T938" s="1491"/>
      <c r="U938" s="1491"/>
      <c r="V938" s="1491"/>
      <c r="W938" s="1491"/>
    </row>
    <row r="939" spans="1:23" ht="15.75" customHeight="1">
      <c r="A939" s="1491"/>
      <c r="B939" s="1491"/>
      <c r="C939" s="1491"/>
      <c r="D939" s="1491"/>
      <c r="E939" s="1491"/>
      <c r="F939" s="1491"/>
      <c r="G939" s="1491"/>
      <c r="H939" s="1491"/>
      <c r="I939" s="1491"/>
      <c r="J939" s="1491"/>
      <c r="K939" s="1491"/>
      <c r="L939" s="1491"/>
      <c r="M939" s="1491"/>
      <c r="N939" s="1491"/>
      <c r="O939" s="1491"/>
      <c r="P939" s="1491"/>
      <c r="Q939" s="1491"/>
      <c r="R939" s="1491"/>
      <c r="S939" s="1491"/>
      <c r="T939" s="1491"/>
      <c r="U939" s="1491"/>
      <c r="V939" s="1491"/>
      <c r="W939" s="1491"/>
    </row>
    <row r="940" spans="1:23" ht="15.75" customHeight="1">
      <c r="A940" s="1491"/>
      <c r="B940" s="1491"/>
      <c r="C940" s="1491"/>
      <c r="D940" s="1491"/>
      <c r="E940" s="1491"/>
      <c r="F940" s="1491"/>
      <c r="G940" s="1491"/>
      <c r="H940" s="1491"/>
      <c r="I940" s="1491"/>
      <c r="J940" s="1491"/>
      <c r="K940" s="1491"/>
      <c r="L940" s="1491"/>
      <c r="M940" s="1491"/>
      <c r="N940" s="1491"/>
      <c r="O940" s="1491"/>
      <c r="P940" s="1491"/>
      <c r="Q940" s="1491"/>
      <c r="R940" s="1491"/>
      <c r="S940" s="1491"/>
      <c r="T940" s="1491"/>
      <c r="U940" s="1491"/>
      <c r="V940" s="1491"/>
      <c r="W940" s="1491"/>
    </row>
    <row r="941" spans="1:23" ht="15.75" customHeight="1">
      <c r="A941" s="1491"/>
      <c r="B941" s="1491"/>
      <c r="C941" s="1491"/>
      <c r="D941" s="1491"/>
      <c r="E941" s="1491"/>
      <c r="F941" s="1491"/>
      <c r="G941" s="1491"/>
      <c r="H941" s="1491"/>
      <c r="I941" s="1491"/>
      <c r="J941" s="1491"/>
      <c r="K941" s="1491"/>
      <c r="L941" s="1491"/>
      <c r="M941" s="1491"/>
      <c r="N941" s="1491"/>
      <c r="O941" s="1491"/>
      <c r="P941" s="1491"/>
      <c r="Q941" s="1491"/>
      <c r="R941" s="1491"/>
      <c r="S941" s="1491"/>
      <c r="T941" s="1491"/>
      <c r="U941" s="1491"/>
      <c r="V941" s="1491"/>
      <c r="W941" s="1491"/>
    </row>
    <row r="942" spans="1:23" ht="15.75" customHeight="1">
      <c r="A942" s="1491"/>
      <c r="B942" s="1491"/>
      <c r="C942" s="1491"/>
      <c r="D942" s="1491"/>
      <c r="E942" s="1491"/>
      <c r="F942" s="1491"/>
      <c r="G942" s="1491"/>
      <c r="H942" s="1491"/>
      <c r="I942" s="1491"/>
      <c r="J942" s="1491"/>
      <c r="K942" s="1491"/>
      <c r="L942" s="1491"/>
      <c r="M942" s="1491"/>
      <c r="N942" s="1491"/>
      <c r="O942" s="1491"/>
      <c r="P942" s="1491"/>
      <c r="Q942" s="1491"/>
      <c r="R942" s="1491"/>
      <c r="S942" s="1491"/>
      <c r="T942" s="1491"/>
      <c r="U942" s="1491"/>
      <c r="V942" s="1491"/>
      <c r="W942" s="1491"/>
    </row>
    <row r="943" spans="1:23" ht="15.75" customHeight="1">
      <c r="A943" s="1491"/>
      <c r="B943" s="1491"/>
      <c r="C943" s="1491"/>
      <c r="D943" s="1491"/>
      <c r="E943" s="1491"/>
      <c r="F943" s="1491"/>
      <c r="G943" s="1491"/>
      <c r="H943" s="1491"/>
      <c r="I943" s="1491"/>
      <c r="J943" s="1491"/>
      <c r="K943" s="1491"/>
      <c r="L943" s="1491"/>
      <c r="M943" s="1491"/>
      <c r="N943" s="1491"/>
      <c r="O943" s="1491"/>
      <c r="P943" s="1491"/>
      <c r="Q943" s="1491"/>
      <c r="R943" s="1491"/>
      <c r="S943" s="1491"/>
      <c r="T943" s="1491"/>
      <c r="U943" s="1491"/>
      <c r="V943" s="1491"/>
      <c r="W943" s="1491"/>
    </row>
    <row r="944" spans="1:23" ht="15.75" customHeight="1">
      <c r="A944" s="1491"/>
      <c r="B944" s="1491"/>
      <c r="C944" s="1491"/>
      <c r="D944" s="1491"/>
      <c r="E944" s="1491"/>
      <c r="F944" s="1491"/>
      <c r="G944" s="1491"/>
      <c r="H944" s="1491"/>
      <c r="I944" s="1491"/>
      <c r="J944" s="1491"/>
      <c r="K944" s="1491"/>
      <c r="L944" s="1491"/>
      <c r="M944" s="1491"/>
      <c r="N944" s="1491"/>
      <c r="O944" s="1491"/>
      <c r="P944" s="1491"/>
      <c r="Q944" s="1491"/>
      <c r="R944" s="1491"/>
      <c r="S944" s="1491"/>
      <c r="T944" s="1491"/>
      <c r="U944" s="1491"/>
      <c r="V944" s="1491"/>
      <c r="W944" s="1491"/>
    </row>
    <row r="945" spans="1:23" ht="15.75" customHeight="1">
      <c r="A945" s="1491"/>
      <c r="B945" s="1491"/>
      <c r="C945" s="1491"/>
      <c r="D945" s="1491"/>
      <c r="E945" s="1491"/>
      <c r="F945" s="1491"/>
      <c r="G945" s="1491"/>
      <c r="H945" s="1491"/>
      <c r="I945" s="1491"/>
      <c r="J945" s="1491"/>
      <c r="K945" s="1491"/>
      <c r="L945" s="1491"/>
      <c r="M945" s="1491"/>
      <c r="N945" s="1491"/>
      <c r="O945" s="1491"/>
      <c r="P945" s="1491"/>
      <c r="Q945" s="1491"/>
      <c r="R945" s="1491"/>
      <c r="S945" s="1491"/>
      <c r="T945" s="1491"/>
      <c r="U945" s="1491"/>
      <c r="V945" s="1491"/>
      <c r="W945" s="1491"/>
    </row>
    <row r="946" spans="1:23" ht="15.75" customHeight="1">
      <c r="A946" s="1491"/>
      <c r="B946" s="1491"/>
      <c r="C946" s="1491"/>
      <c r="D946" s="1491"/>
      <c r="E946" s="1491"/>
      <c r="F946" s="1491"/>
      <c r="G946" s="1491"/>
      <c r="H946" s="1491"/>
      <c r="I946" s="1491"/>
      <c r="J946" s="1491"/>
      <c r="K946" s="1491"/>
      <c r="L946" s="1491"/>
      <c r="M946" s="1491"/>
      <c r="N946" s="1491"/>
      <c r="O946" s="1491"/>
      <c r="P946" s="1491"/>
      <c r="Q946" s="1491"/>
      <c r="R946" s="1491"/>
      <c r="S946" s="1491"/>
      <c r="T946" s="1491"/>
      <c r="U946" s="1491"/>
      <c r="V946" s="1491"/>
      <c r="W946" s="1491"/>
    </row>
    <row r="947" spans="1:23" ht="15.75" customHeight="1">
      <c r="A947" s="1491"/>
      <c r="B947" s="1491"/>
      <c r="C947" s="1491"/>
      <c r="D947" s="1491"/>
      <c r="E947" s="1491"/>
      <c r="F947" s="1491"/>
      <c r="G947" s="1491"/>
      <c r="H947" s="1491"/>
      <c r="I947" s="1491"/>
      <c r="J947" s="1491"/>
      <c r="K947" s="1491"/>
      <c r="L947" s="1491"/>
      <c r="M947" s="1491"/>
      <c r="N947" s="1491"/>
      <c r="O947" s="1491"/>
      <c r="P947" s="1491"/>
      <c r="Q947" s="1491"/>
      <c r="R947" s="1491"/>
      <c r="S947" s="1491"/>
      <c r="T947" s="1491"/>
      <c r="U947" s="1491"/>
      <c r="V947" s="1491"/>
      <c r="W947" s="1491"/>
    </row>
    <row r="948" spans="1:23" ht="15.75" customHeight="1">
      <c r="A948" s="1491"/>
      <c r="B948" s="1491"/>
      <c r="C948" s="1491"/>
      <c r="D948" s="1491"/>
      <c r="E948" s="1491"/>
      <c r="F948" s="1491"/>
      <c r="G948" s="1491"/>
      <c r="H948" s="1491"/>
      <c r="I948" s="1491"/>
      <c r="J948" s="1491"/>
      <c r="K948" s="1491"/>
      <c r="L948" s="1491"/>
      <c r="M948" s="1491"/>
      <c r="N948" s="1491"/>
      <c r="O948" s="1491"/>
      <c r="P948" s="1491"/>
      <c r="Q948" s="1491"/>
      <c r="R948" s="1491"/>
      <c r="S948" s="1491"/>
      <c r="T948" s="1491"/>
      <c r="U948" s="1491"/>
      <c r="V948" s="1491"/>
      <c r="W948" s="1491"/>
    </row>
    <row r="949" spans="1:23" ht="15.75" customHeight="1">
      <c r="A949" s="1491"/>
      <c r="B949" s="1491"/>
      <c r="C949" s="1491"/>
      <c r="D949" s="1491"/>
      <c r="E949" s="1491"/>
      <c r="F949" s="1491"/>
      <c r="G949" s="1491"/>
      <c r="H949" s="1491"/>
      <c r="I949" s="1491"/>
      <c r="J949" s="1491"/>
      <c r="K949" s="1491"/>
      <c r="L949" s="1491"/>
      <c r="M949" s="1491"/>
      <c r="N949" s="1491"/>
      <c r="O949" s="1491"/>
      <c r="P949" s="1491"/>
      <c r="Q949" s="1491"/>
      <c r="R949" s="1491"/>
      <c r="S949" s="1491"/>
      <c r="T949" s="1491"/>
      <c r="U949" s="1491"/>
      <c r="V949" s="1491"/>
      <c r="W949" s="1491"/>
    </row>
    <row r="950" spans="1:23" ht="15.75" customHeight="1">
      <c r="A950" s="1491"/>
      <c r="B950" s="1491"/>
      <c r="C950" s="1491"/>
      <c r="D950" s="1491"/>
      <c r="E950" s="1491"/>
      <c r="F950" s="1491"/>
      <c r="G950" s="1491"/>
      <c r="H950" s="1491"/>
      <c r="I950" s="1491"/>
      <c r="J950" s="1491"/>
      <c r="K950" s="1491"/>
      <c r="L950" s="1491"/>
      <c r="M950" s="1491"/>
      <c r="N950" s="1491"/>
      <c r="O950" s="1491"/>
      <c r="P950" s="1491"/>
      <c r="Q950" s="1491"/>
      <c r="R950" s="1491"/>
      <c r="S950" s="1491"/>
      <c r="T950" s="1491"/>
      <c r="U950" s="1491"/>
      <c r="V950" s="1491"/>
      <c r="W950" s="1491"/>
    </row>
    <row r="951" spans="1:23" ht="15.75" customHeight="1">
      <c r="A951" s="1491"/>
      <c r="B951" s="1491"/>
      <c r="C951" s="1491"/>
      <c r="D951" s="1491"/>
      <c r="E951" s="1491"/>
      <c r="F951" s="1491"/>
      <c r="G951" s="1491"/>
      <c r="H951" s="1491"/>
      <c r="I951" s="1491"/>
      <c r="J951" s="1491"/>
      <c r="K951" s="1491"/>
      <c r="L951" s="1491"/>
      <c r="M951" s="1491"/>
      <c r="N951" s="1491"/>
      <c r="O951" s="1491"/>
      <c r="P951" s="1491"/>
      <c r="Q951" s="1491"/>
      <c r="R951" s="1491"/>
      <c r="S951" s="1491"/>
      <c r="T951" s="1491"/>
      <c r="U951" s="1491"/>
      <c r="V951" s="1491"/>
      <c r="W951" s="1491"/>
    </row>
    <row r="952" spans="1:23" ht="15.75" customHeight="1">
      <c r="A952" s="1491"/>
      <c r="B952" s="1491"/>
      <c r="C952" s="1491"/>
      <c r="D952" s="1491"/>
      <c r="E952" s="1491"/>
      <c r="F952" s="1491"/>
      <c r="G952" s="1491"/>
      <c r="H952" s="1491"/>
      <c r="I952" s="1491"/>
      <c r="J952" s="1491"/>
      <c r="K952" s="1491"/>
      <c r="L952" s="1491"/>
      <c r="M952" s="1491"/>
      <c r="N952" s="1491"/>
      <c r="O952" s="1491"/>
      <c r="P952" s="1491"/>
      <c r="Q952" s="1491"/>
      <c r="R952" s="1491"/>
      <c r="S952" s="1491"/>
      <c r="T952" s="1491"/>
      <c r="U952" s="1491"/>
      <c r="V952" s="1491"/>
      <c r="W952" s="1491"/>
    </row>
    <row r="953" spans="1:23" ht="15.75" customHeight="1">
      <c r="A953" s="1491"/>
      <c r="B953" s="1491"/>
      <c r="C953" s="1491"/>
      <c r="D953" s="1491"/>
      <c r="E953" s="1491"/>
      <c r="F953" s="1491"/>
      <c r="G953" s="1491"/>
      <c r="H953" s="1491"/>
      <c r="I953" s="1491"/>
      <c r="J953" s="1491"/>
      <c r="K953" s="1491"/>
      <c r="L953" s="1491"/>
      <c r="M953" s="1491"/>
      <c r="N953" s="1491"/>
      <c r="O953" s="1491"/>
      <c r="P953" s="1491"/>
      <c r="Q953" s="1491"/>
      <c r="R953" s="1491"/>
      <c r="S953" s="1491"/>
      <c r="T953" s="1491"/>
      <c r="U953" s="1491"/>
      <c r="V953" s="1491"/>
      <c r="W953" s="1491"/>
    </row>
    <row r="954" spans="1:23" ht="15.75" customHeight="1">
      <c r="A954" s="1491"/>
      <c r="B954" s="1491"/>
      <c r="C954" s="1491"/>
      <c r="D954" s="1491"/>
      <c r="E954" s="1491"/>
      <c r="F954" s="1491"/>
      <c r="G954" s="1491"/>
      <c r="H954" s="1491"/>
      <c r="I954" s="1491"/>
      <c r="J954" s="1491"/>
      <c r="K954" s="1491"/>
      <c r="L954" s="1491"/>
      <c r="M954" s="1491"/>
      <c r="N954" s="1491"/>
      <c r="O954" s="1491"/>
      <c r="P954" s="1491"/>
      <c r="Q954" s="1491"/>
      <c r="R954" s="1491"/>
      <c r="S954" s="1491"/>
      <c r="T954" s="1491"/>
      <c r="U954" s="1491"/>
      <c r="V954" s="1491"/>
      <c r="W954" s="1491"/>
    </row>
    <row r="955" spans="1:23" ht="15.75" customHeight="1">
      <c r="A955" s="1491"/>
      <c r="B955" s="1491"/>
      <c r="C955" s="1491"/>
      <c r="D955" s="1491"/>
      <c r="E955" s="1491"/>
      <c r="F955" s="1491"/>
      <c r="G955" s="1491"/>
      <c r="H955" s="1491"/>
      <c r="I955" s="1491"/>
      <c r="J955" s="1491"/>
      <c r="K955" s="1491"/>
      <c r="L955" s="1491"/>
      <c r="M955" s="1491"/>
      <c r="N955" s="1491"/>
      <c r="O955" s="1491"/>
      <c r="P955" s="1491"/>
      <c r="Q955" s="1491"/>
      <c r="R955" s="1491"/>
      <c r="S955" s="1491"/>
      <c r="T955" s="1491"/>
      <c r="U955" s="1491"/>
      <c r="V955" s="1491"/>
      <c r="W955" s="1491"/>
    </row>
    <row r="956" spans="1:23" ht="15.75" customHeight="1">
      <c r="A956" s="1491"/>
      <c r="B956" s="1491"/>
      <c r="C956" s="1491"/>
      <c r="D956" s="1491"/>
      <c r="E956" s="1491"/>
      <c r="F956" s="1491"/>
      <c r="G956" s="1491"/>
      <c r="H956" s="1491"/>
      <c r="I956" s="1491"/>
      <c r="J956" s="1491"/>
      <c r="K956" s="1491"/>
      <c r="L956" s="1491"/>
      <c r="M956" s="1491"/>
      <c r="N956" s="1491"/>
      <c r="O956" s="1491"/>
      <c r="P956" s="1491"/>
      <c r="Q956" s="1491"/>
      <c r="R956" s="1491"/>
      <c r="S956" s="1491"/>
      <c r="T956" s="1491"/>
      <c r="U956" s="1491"/>
      <c r="V956" s="1491"/>
      <c r="W956" s="1491"/>
    </row>
    <row r="957" spans="1:23" ht="15.75" customHeight="1">
      <c r="A957" s="1491"/>
      <c r="B957" s="1491"/>
      <c r="C957" s="1491"/>
      <c r="D957" s="1491"/>
      <c r="E957" s="1491"/>
      <c r="F957" s="1491"/>
      <c r="G957" s="1491"/>
      <c r="H957" s="1491"/>
      <c r="I957" s="1491"/>
      <c r="J957" s="1491"/>
      <c r="K957" s="1491"/>
      <c r="L957" s="1491"/>
      <c r="M957" s="1491"/>
      <c r="N957" s="1491"/>
      <c r="O957" s="1491"/>
      <c r="P957" s="1491"/>
      <c r="Q957" s="1491"/>
      <c r="R957" s="1491"/>
      <c r="S957" s="1491"/>
      <c r="T957" s="1491"/>
      <c r="U957" s="1491"/>
      <c r="V957" s="1491"/>
      <c r="W957" s="1491"/>
    </row>
    <row r="958" spans="1:23" ht="15.75" customHeight="1">
      <c r="A958" s="1491"/>
      <c r="B958" s="1491"/>
      <c r="C958" s="1491"/>
      <c r="D958" s="1491"/>
      <c r="E958" s="1491"/>
      <c r="F958" s="1491"/>
      <c r="G958" s="1491"/>
      <c r="H958" s="1491"/>
      <c r="I958" s="1491"/>
      <c r="J958" s="1491"/>
      <c r="K958" s="1491"/>
      <c r="L958" s="1491"/>
      <c r="M958" s="1491"/>
      <c r="N958" s="1491"/>
      <c r="O958" s="1491"/>
      <c r="P958" s="1491"/>
      <c r="Q958" s="1491"/>
      <c r="R958" s="1491"/>
      <c r="S958" s="1491"/>
      <c r="T958" s="1491"/>
      <c r="U958" s="1491"/>
      <c r="V958" s="1491"/>
      <c r="W958" s="1491"/>
    </row>
    <row r="959" spans="1:23" ht="15.75" customHeight="1">
      <c r="A959" s="1491"/>
      <c r="B959" s="1491"/>
      <c r="C959" s="1491"/>
      <c r="D959" s="1491"/>
      <c r="E959" s="1491"/>
      <c r="F959" s="1491"/>
      <c r="G959" s="1491"/>
      <c r="H959" s="1491"/>
      <c r="I959" s="1491"/>
      <c r="J959" s="1491"/>
      <c r="K959" s="1491"/>
      <c r="L959" s="1491"/>
      <c r="M959" s="1491"/>
      <c r="N959" s="1491"/>
      <c r="O959" s="1491"/>
      <c r="P959" s="1491"/>
      <c r="Q959" s="1491"/>
      <c r="R959" s="1491"/>
      <c r="S959" s="1491"/>
      <c r="T959" s="1491"/>
      <c r="U959" s="1491"/>
      <c r="V959" s="1491"/>
      <c r="W959" s="1491"/>
    </row>
    <row r="960" spans="1:23" ht="15.75" customHeight="1">
      <c r="A960" s="1491"/>
      <c r="B960" s="1491"/>
      <c r="C960" s="1491"/>
      <c r="D960" s="1491"/>
      <c r="E960" s="1491"/>
      <c r="F960" s="1491"/>
      <c r="G960" s="1491"/>
      <c r="H960" s="1491"/>
      <c r="I960" s="1491"/>
      <c r="J960" s="1491"/>
      <c r="K960" s="1491"/>
      <c r="L960" s="1491"/>
      <c r="M960" s="1491"/>
      <c r="N960" s="1491"/>
      <c r="O960" s="1491"/>
      <c r="P960" s="1491"/>
      <c r="Q960" s="1491"/>
      <c r="R960" s="1491"/>
      <c r="S960" s="1491"/>
      <c r="T960" s="1491"/>
      <c r="U960" s="1491"/>
      <c r="V960" s="1491"/>
      <c r="W960" s="1491"/>
    </row>
    <row r="961" spans="1:23" ht="15.75" customHeight="1">
      <c r="A961" s="1491"/>
      <c r="B961" s="1491"/>
      <c r="C961" s="1491"/>
      <c r="D961" s="1491"/>
      <c r="E961" s="1491"/>
      <c r="F961" s="1491"/>
      <c r="G961" s="1491"/>
      <c r="H961" s="1491"/>
      <c r="I961" s="1491"/>
      <c r="J961" s="1491"/>
      <c r="K961" s="1491"/>
      <c r="L961" s="1491"/>
      <c r="M961" s="1491"/>
      <c r="N961" s="1491"/>
      <c r="O961" s="1491"/>
      <c r="P961" s="1491"/>
      <c r="Q961" s="1491"/>
      <c r="R961" s="1491"/>
      <c r="S961" s="1491"/>
      <c r="T961" s="1491"/>
      <c r="U961" s="1491"/>
      <c r="V961" s="1491"/>
      <c r="W961" s="1491"/>
    </row>
    <row r="962" spans="1:23" ht="15.75" customHeight="1">
      <c r="A962" s="1491"/>
      <c r="B962" s="1491"/>
      <c r="C962" s="1491"/>
      <c r="D962" s="1491"/>
      <c r="E962" s="1491"/>
      <c r="F962" s="1491"/>
      <c r="G962" s="1491"/>
      <c r="H962" s="1491"/>
      <c r="I962" s="1491"/>
      <c r="J962" s="1491"/>
      <c r="K962" s="1491"/>
      <c r="L962" s="1491"/>
      <c r="M962" s="1491"/>
      <c r="N962" s="1491"/>
      <c r="O962" s="1491"/>
      <c r="P962" s="1491"/>
      <c r="Q962" s="1491"/>
      <c r="R962" s="1491"/>
      <c r="S962" s="1491"/>
      <c r="T962" s="1491"/>
      <c r="U962" s="1491"/>
      <c r="V962" s="1491"/>
      <c r="W962" s="1491"/>
    </row>
    <row r="963" spans="1:23" ht="15.75" customHeight="1">
      <c r="A963" s="1491"/>
      <c r="B963" s="1491"/>
      <c r="C963" s="1491"/>
      <c r="D963" s="1491"/>
      <c r="E963" s="1491"/>
      <c r="F963" s="1491"/>
      <c r="G963" s="1491"/>
      <c r="H963" s="1491"/>
      <c r="I963" s="1491"/>
      <c r="J963" s="1491"/>
      <c r="K963" s="1491"/>
      <c r="L963" s="1491"/>
      <c r="M963" s="1491"/>
      <c r="N963" s="1491"/>
      <c r="O963" s="1491"/>
      <c r="P963" s="1491"/>
      <c r="Q963" s="1491"/>
      <c r="R963" s="1491"/>
      <c r="S963" s="1491"/>
      <c r="T963" s="1491"/>
      <c r="U963" s="1491"/>
      <c r="V963" s="1491"/>
      <c r="W963" s="1491"/>
    </row>
    <row r="964" spans="1:23" ht="15.75" customHeight="1">
      <c r="A964" s="1491"/>
      <c r="B964" s="1491"/>
      <c r="C964" s="1491"/>
      <c r="D964" s="1491"/>
      <c r="E964" s="1491"/>
      <c r="F964" s="1491"/>
      <c r="G964" s="1491"/>
      <c r="H964" s="1491"/>
      <c r="I964" s="1491"/>
      <c r="J964" s="1491"/>
      <c r="K964" s="1491"/>
      <c r="L964" s="1491"/>
      <c r="M964" s="1491"/>
      <c r="N964" s="1491"/>
      <c r="O964" s="1491"/>
      <c r="P964" s="1491"/>
      <c r="Q964" s="1491"/>
      <c r="R964" s="1491"/>
      <c r="S964" s="1491"/>
      <c r="T964" s="1491"/>
      <c r="U964" s="1491"/>
      <c r="V964" s="1491"/>
      <c r="W964" s="1491"/>
    </row>
    <row r="965" spans="1:23" ht="15.75" customHeight="1">
      <c r="A965" s="1491"/>
      <c r="B965" s="1491"/>
      <c r="C965" s="1491"/>
      <c r="D965" s="1491"/>
      <c r="E965" s="1491"/>
      <c r="F965" s="1491"/>
      <c r="G965" s="1491"/>
      <c r="H965" s="1491"/>
      <c r="I965" s="1491"/>
      <c r="J965" s="1491"/>
      <c r="K965" s="1491"/>
      <c r="L965" s="1491"/>
      <c r="M965" s="1491"/>
      <c r="N965" s="1491"/>
      <c r="O965" s="1491"/>
      <c r="P965" s="1491"/>
      <c r="Q965" s="1491"/>
      <c r="R965" s="1491"/>
      <c r="S965" s="1491"/>
      <c r="T965" s="1491"/>
      <c r="U965" s="1491"/>
      <c r="V965" s="1491"/>
      <c r="W965" s="1491"/>
    </row>
    <row r="966" spans="1:23" ht="15.75" customHeight="1">
      <c r="A966" s="1491"/>
      <c r="B966" s="1491"/>
      <c r="C966" s="1491"/>
      <c r="D966" s="1491"/>
      <c r="E966" s="1491"/>
      <c r="F966" s="1491"/>
      <c r="G966" s="1491"/>
      <c r="H966" s="1491"/>
      <c r="I966" s="1491"/>
      <c r="J966" s="1491"/>
      <c r="K966" s="1491"/>
      <c r="L966" s="1491"/>
      <c r="M966" s="1491"/>
      <c r="N966" s="1491"/>
      <c r="O966" s="1491"/>
      <c r="P966" s="1491"/>
      <c r="Q966" s="1491"/>
      <c r="R966" s="1491"/>
      <c r="S966" s="1491"/>
      <c r="T966" s="1491"/>
      <c r="U966" s="1491"/>
      <c r="V966" s="1491"/>
      <c r="W966" s="1491"/>
    </row>
    <row r="967" spans="1:23" ht="15.75" customHeight="1">
      <c r="A967" s="1491"/>
      <c r="B967" s="1491"/>
      <c r="C967" s="1491"/>
      <c r="D967" s="1491"/>
      <c r="E967" s="1491"/>
      <c r="F967" s="1491"/>
      <c r="G967" s="1491"/>
      <c r="H967" s="1491"/>
      <c r="I967" s="1491"/>
      <c r="J967" s="1491"/>
      <c r="K967" s="1491"/>
      <c r="L967" s="1491"/>
      <c r="M967" s="1491"/>
      <c r="N967" s="1491"/>
      <c r="O967" s="1491"/>
      <c r="P967" s="1491"/>
      <c r="Q967" s="1491"/>
      <c r="R967" s="1491"/>
      <c r="S967" s="1491"/>
      <c r="T967" s="1491"/>
      <c r="U967" s="1491"/>
      <c r="V967" s="1491"/>
      <c r="W967" s="1491"/>
    </row>
    <row r="968" spans="1:23" ht="15.75" customHeight="1">
      <c r="A968" s="1491"/>
      <c r="B968" s="1491"/>
      <c r="C968" s="1491"/>
      <c r="D968" s="1491"/>
      <c r="E968" s="1491"/>
      <c r="F968" s="1491"/>
      <c r="G968" s="1491"/>
      <c r="H968" s="1491"/>
      <c r="I968" s="1491"/>
      <c r="J968" s="1491"/>
      <c r="K968" s="1491"/>
      <c r="L968" s="1491"/>
      <c r="M968" s="1491"/>
      <c r="N968" s="1491"/>
      <c r="O968" s="1491"/>
      <c r="P968" s="1491"/>
      <c r="Q968" s="1491"/>
      <c r="R968" s="1491"/>
      <c r="S968" s="1491"/>
      <c r="T968" s="1491"/>
      <c r="U968" s="1491"/>
      <c r="V968" s="1491"/>
      <c r="W968" s="1491"/>
    </row>
    <row r="969" spans="1:23" ht="15.75" customHeight="1">
      <c r="A969" s="1491"/>
      <c r="B969" s="1491"/>
      <c r="C969" s="1491"/>
      <c r="D969" s="1491"/>
      <c r="E969" s="1491"/>
      <c r="F969" s="1491"/>
      <c r="G969" s="1491"/>
      <c r="H969" s="1491"/>
      <c r="I969" s="1491"/>
      <c r="J969" s="1491"/>
      <c r="K969" s="1491"/>
      <c r="L969" s="1491"/>
      <c r="M969" s="1491"/>
      <c r="N969" s="1491"/>
      <c r="O969" s="1491"/>
      <c r="P969" s="1491"/>
      <c r="Q969" s="1491"/>
      <c r="R969" s="1491"/>
      <c r="S969" s="1491"/>
      <c r="T969" s="1491"/>
      <c r="U969" s="1491"/>
      <c r="V969" s="1491"/>
      <c r="W969" s="1491"/>
    </row>
    <row r="970" spans="1:23" ht="15.75" customHeight="1">
      <c r="A970" s="1491"/>
      <c r="B970" s="1491"/>
      <c r="C970" s="1491"/>
      <c r="D970" s="1491"/>
      <c r="E970" s="1491"/>
      <c r="F970" s="1491"/>
      <c r="G970" s="1491"/>
      <c r="H970" s="1491"/>
      <c r="I970" s="1491"/>
      <c r="J970" s="1491"/>
      <c r="K970" s="1491"/>
      <c r="L970" s="1491"/>
      <c r="M970" s="1491"/>
      <c r="N970" s="1491"/>
      <c r="O970" s="1491"/>
      <c r="P970" s="1491"/>
      <c r="Q970" s="1491"/>
      <c r="R970" s="1491"/>
      <c r="S970" s="1491"/>
      <c r="T970" s="1491"/>
      <c r="U970" s="1491"/>
      <c r="V970" s="1491"/>
      <c r="W970" s="1491"/>
    </row>
    <row r="971" spans="1:23" ht="15.75" customHeight="1">
      <c r="A971" s="1491"/>
      <c r="B971" s="1491"/>
      <c r="C971" s="1491"/>
      <c r="D971" s="1491"/>
      <c r="E971" s="1491"/>
      <c r="F971" s="1491"/>
      <c r="G971" s="1491"/>
      <c r="H971" s="1491"/>
      <c r="I971" s="1491"/>
      <c r="J971" s="1491"/>
      <c r="K971" s="1491"/>
      <c r="L971" s="1491"/>
      <c r="M971" s="1491"/>
      <c r="N971" s="1491"/>
      <c r="O971" s="1491"/>
      <c r="P971" s="1491"/>
      <c r="Q971" s="1491"/>
      <c r="R971" s="1491"/>
      <c r="S971" s="1491"/>
      <c r="T971" s="1491"/>
      <c r="U971" s="1491"/>
      <c r="V971" s="1491"/>
      <c r="W971" s="1491"/>
    </row>
    <row r="972" spans="1:23" ht="15.75" customHeight="1">
      <c r="A972" s="1491"/>
      <c r="B972" s="1491"/>
      <c r="C972" s="1491"/>
      <c r="D972" s="1491"/>
      <c r="E972" s="1491"/>
      <c r="F972" s="1491"/>
      <c r="G972" s="1491"/>
      <c r="H972" s="1491"/>
      <c r="I972" s="1491"/>
      <c r="J972" s="1491"/>
      <c r="K972" s="1491"/>
      <c r="L972" s="1491"/>
      <c r="M972" s="1491"/>
      <c r="N972" s="1491"/>
      <c r="O972" s="1491"/>
      <c r="P972" s="1491"/>
      <c r="Q972" s="1491"/>
      <c r="R972" s="1491"/>
      <c r="S972" s="1491"/>
      <c r="T972" s="1491"/>
      <c r="U972" s="1491"/>
      <c r="V972" s="1491"/>
      <c r="W972" s="1491"/>
    </row>
    <row r="973" spans="1:23" ht="15.75" customHeight="1">
      <c r="A973" s="1491"/>
      <c r="B973" s="1491"/>
      <c r="C973" s="1491"/>
      <c r="D973" s="1491"/>
      <c r="E973" s="1491"/>
      <c r="F973" s="1491"/>
      <c r="G973" s="1491"/>
      <c r="H973" s="1491"/>
      <c r="I973" s="1491"/>
      <c r="J973" s="1491"/>
      <c r="K973" s="1491"/>
      <c r="L973" s="1491"/>
      <c r="M973" s="1491"/>
      <c r="N973" s="1491"/>
      <c r="O973" s="1491"/>
      <c r="P973" s="1491"/>
      <c r="Q973" s="1491"/>
      <c r="R973" s="1491"/>
      <c r="S973" s="1491"/>
      <c r="T973" s="1491"/>
      <c r="U973" s="1491"/>
      <c r="V973" s="1491"/>
      <c r="W973" s="1491"/>
    </row>
    <row r="974" spans="1:23" ht="15.75" customHeight="1">
      <c r="A974" s="1491"/>
      <c r="B974" s="1491"/>
      <c r="C974" s="1491"/>
      <c r="D974" s="1491"/>
      <c r="E974" s="1491"/>
      <c r="F974" s="1491"/>
      <c r="G974" s="1491"/>
      <c r="H974" s="1491"/>
      <c r="I974" s="1491"/>
      <c r="J974" s="1491"/>
      <c r="K974" s="1491"/>
      <c r="L974" s="1491"/>
      <c r="M974" s="1491"/>
      <c r="N974" s="1491"/>
      <c r="O974" s="1491"/>
      <c r="P974" s="1491"/>
      <c r="Q974" s="1491"/>
      <c r="R974" s="1491"/>
      <c r="S974" s="1491"/>
      <c r="T974" s="1491"/>
      <c r="U974" s="1491"/>
      <c r="V974" s="1491"/>
      <c r="W974" s="1491"/>
    </row>
    <row r="975" spans="1:23" ht="15.75" customHeight="1">
      <c r="A975" s="1491"/>
      <c r="B975" s="1491"/>
      <c r="C975" s="1491"/>
      <c r="D975" s="1491"/>
      <c r="E975" s="1491"/>
      <c r="F975" s="1491"/>
      <c r="G975" s="1491"/>
      <c r="H975" s="1491"/>
      <c r="I975" s="1491"/>
      <c r="J975" s="1491"/>
      <c r="K975" s="1491"/>
      <c r="L975" s="1491"/>
      <c r="M975" s="1491"/>
      <c r="N975" s="1491"/>
      <c r="O975" s="1491"/>
      <c r="P975" s="1491"/>
      <c r="Q975" s="1491"/>
      <c r="R975" s="1491"/>
      <c r="S975" s="1491"/>
      <c r="T975" s="1491"/>
      <c r="U975" s="1491"/>
      <c r="V975" s="1491"/>
      <c r="W975" s="1491"/>
    </row>
    <row r="976" spans="1:23" ht="15.75" customHeight="1">
      <c r="A976" s="1491"/>
      <c r="B976" s="1491"/>
      <c r="C976" s="1491"/>
      <c r="D976" s="1491"/>
      <c r="E976" s="1491"/>
      <c r="F976" s="1491"/>
      <c r="G976" s="1491"/>
      <c r="H976" s="1491"/>
      <c r="I976" s="1491"/>
      <c r="J976" s="1491"/>
      <c r="K976" s="1491"/>
      <c r="L976" s="1491"/>
      <c r="M976" s="1491"/>
      <c r="N976" s="1491"/>
      <c r="O976" s="1491"/>
      <c r="P976" s="1491"/>
      <c r="Q976" s="1491"/>
      <c r="R976" s="1491"/>
      <c r="S976" s="1491"/>
      <c r="T976" s="1491"/>
      <c r="U976" s="1491"/>
      <c r="V976" s="1491"/>
      <c r="W976" s="1491"/>
    </row>
    <row r="977" spans="1:23" ht="15.75" customHeight="1">
      <c r="A977" s="1491"/>
      <c r="B977" s="1491"/>
      <c r="C977" s="1491"/>
      <c r="D977" s="1491"/>
      <c r="E977" s="1491"/>
      <c r="F977" s="1491"/>
      <c r="G977" s="1491"/>
      <c r="H977" s="1491"/>
      <c r="I977" s="1491"/>
      <c r="J977" s="1491"/>
      <c r="K977" s="1491"/>
      <c r="L977" s="1491"/>
      <c r="M977" s="1491"/>
      <c r="N977" s="1491"/>
      <c r="O977" s="1491"/>
      <c r="P977" s="1491"/>
      <c r="Q977" s="1491"/>
      <c r="R977" s="1491"/>
      <c r="S977" s="1491"/>
      <c r="T977" s="1491"/>
      <c r="U977" s="1491"/>
      <c r="V977" s="1491"/>
      <c r="W977" s="1491"/>
    </row>
    <row r="978" spans="1:23" ht="15.75" customHeight="1">
      <c r="A978" s="1491"/>
      <c r="B978" s="1491"/>
      <c r="C978" s="1491"/>
      <c r="D978" s="1491"/>
      <c r="E978" s="1491"/>
      <c r="F978" s="1491"/>
      <c r="G978" s="1491"/>
      <c r="H978" s="1491"/>
      <c r="I978" s="1491"/>
      <c r="J978" s="1491"/>
      <c r="K978" s="1491"/>
      <c r="L978" s="1491"/>
      <c r="M978" s="1491"/>
      <c r="N978" s="1491"/>
      <c r="O978" s="1491"/>
      <c r="P978" s="1491"/>
      <c r="Q978" s="1491"/>
      <c r="R978" s="1491"/>
      <c r="S978" s="1491"/>
      <c r="T978" s="1491"/>
      <c r="U978" s="1491"/>
      <c r="V978" s="1491"/>
      <c r="W978" s="1491"/>
    </row>
    <row r="979" spans="1:23" ht="15.75" customHeight="1">
      <c r="A979" s="1491"/>
      <c r="B979" s="1491"/>
      <c r="C979" s="1491"/>
      <c r="D979" s="1491"/>
      <c r="E979" s="1491"/>
      <c r="F979" s="1491"/>
      <c r="G979" s="1491"/>
      <c r="H979" s="1491"/>
      <c r="I979" s="1491"/>
      <c r="J979" s="1491"/>
      <c r="K979" s="1491"/>
      <c r="L979" s="1491"/>
      <c r="M979" s="1491"/>
      <c r="N979" s="1491"/>
      <c r="O979" s="1491"/>
      <c r="P979" s="1491"/>
      <c r="Q979" s="1491"/>
      <c r="R979" s="1491"/>
      <c r="S979" s="1491"/>
      <c r="T979" s="1491"/>
      <c r="U979" s="1491"/>
      <c r="V979" s="1491"/>
      <c r="W979" s="1491"/>
    </row>
    <row r="980" spans="1:23" ht="15.75" customHeight="1">
      <c r="A980" s="1491"/>
      <c r="B980" s="1491"/>
      <c r="C980" s="1491"/>
      <c r="D980" s="1491"/>
      <c r="E980" s="1491"/>
      <c r="F980" s="1491"/>
      <c r="G980" s="1491"/>
      <c r="H980" s="1491"/>
      <c r="I980" s="1491"/>
      <c r="J980" s="1491"/>
      <c r="K980" s="1491"/>
      <c r="L980" s="1491"/>
      <c r="M980" s="1491"/>
      <c r="N980" s="1491"/>
      <c r="O980" s="1491"/>
      <c r="P980" s="1491"/>
      <c r="Q980" s="1491"/>
      <c r="R980" s="1491"/>
      <c r="S980" s="1491"/>
      <c r="T980" s="1491"/>
      <c r="U980" s="1491"/>
      <c r="V980" s="1491"/>
      <c r="W980" s="1491"/>
    </row>
    <row r="981" spans="1:23" ht="15.75" customHeight="1">
      <c r="A981" s="1491"/>
      <c r="B981" s="1491"/>
      <c r="C981" s="1491"/>
      <c r="D981" s="1491"/>
      <c r="E981" s="1491"/>
      <c r="F981" s="1491"/>
      <c r="G981" s="1491"/>
      <c r="H981" s="1491"/>
      <c r="I981" s="1491"/>
      <c r="J981" s="1491"/>
      <c r="K981" s="1491"/>
      <c r="L981" s="1491"/>
      <c r="M981" s="1491"/>
      <c r="N981" s="1491"/>
      <c r="O981" s="1491"/>
      <c r="P981" s="1491"/>
      <c r="Q981" s="1491"/>
      <c r="R981" s="1491"/>
      <c r="S981" s="1491"/>
      <c r="T981" s="1491"/>
      <c r="U981" s="1491"/>
      <c r="V981" s="1491"/>
      <c r="W981" s="1491"/>
    </row>
    <row r="982" spans="1:23" ht="15.75" customHeight="1">
      <c r="A982" s="1491"/>
      <c r="B982" s="1491"/>
      <c r="C982" s="1491"/>
      <c r="D982" s="1491"/>
      <c r="E982" s="1491"/>
      <c r="F982" s="1491"/>
      <c r="G982" s="1491"/>
      <c r="H982" s="1491"/>
      <c r="I982" s="1491"/>
      <c r="J982" s="1491"/>
      <c r="K982" s="1491"/>
      <c r="L982" s="1491"/>
      <c r="M982" s="1491"/>
      <c r="N982" s="1491"/>
      <c r="O982" s="1491"/>
      <c r="P982" s="1491"/>
      <c r="Q982" s="1491"/>
      <c r="R982" s="1491"/>
      <c r="S982" s="1491"/>
      <c r="T982" s="1491"/>
      <c r="U982" s="1491"/>
      <c r="V982" s="1491"/>
      <c r="W982" s="1491"/>
    </row>
    <row r="983" spans="1:23" ht="15.75" customHeight="1">
      <c r="A983" s="1491"/>
      <c r="B983" s="1491"/>
      <c r="C983" s="1491"/>
      <c r="D983" s="1491"/>
      <c r="E983" s="1491"/>
      <c r="F983" s="1491"/>
      <c r="G983" s="1491"/>
      <c r="H983" s="1491"/>
      <c r="I983" s="1491"/>
      <c r="J983" s="1491"/>
      <c r="K983" s="1491"/>
      <c r="L983" s="1491"/>
      <c r="M983" s="1491"/>
      <c r="N983" s="1491"/>
      <c r="O983" s="1491"/>
      <c r="P983" s="1491"/>
      <c r="Q983" s="1491"/>
      <c r="R983" s="1491"/>
      <c r="S983" s="1491"/>
      <c r="T983" s="1491"/>
      <c r="U983" s="1491"/>
      <c r="V983" s="1491"/>
      <c r="W983" s="1491"/>
    </row>
    <row r="984" spans="1:23" ht="15.75" customHeight="1">
      <c r="A984" s="1491"/>
      <c r="B984" s="1491"/>
      <c r="C984" s="1491"/>
      <c r="D984" s="1491"/>
      <c r="E984" s="1491"/>
      <c r="F984" s="1491"/>
      <c r="G984" s="1491"/>
      <c r="H984" s="1491"/>
      <c r="I984" s="1491"/>
      <c r="J984" s="1491"/>
      <c r="K984" s="1491"/>
      <c r="L984" s="1491"/>
      <c r="M984" s="1491"/>
      <c r="N984" s="1491"/>
      <c r="O984" s="1491"/>
      <c r="P984" s="1491"/>
      <c r="Q984" s="1491"/>
      <c r="R984" s="1491"/>
      <c r="S984" s="1491"/>
      <c r="T984" s="1491"/>
      <c r="U984" s="1491"/>
      <c r="V984" s="1491"/>
      <c r="W984" s="1491"/>
    </row>
    <row r="985" spans="1:23" ht="15.75" customHeight="1">
      <c r="A985" s="1491"/>
      <c r="B985" s="1491"/>
      <c r="C985" s="1491"/>
      <c r="D985" s="1491"/>
      <c r="E985" s="1491"/>
      <c r="F985" s="1491"/>
      <c r="G985" s="1491"/>
      <c r="H985" s="1491"/>
      <c r="I985" s="1491"/>
      <c r="J985" s="1491"/>
      <c r="K985" s="1491"/>
      <c r="L985" s="1491"/>
      <c r="M985" s="1491"/>
      <c r="N985" s="1491"/>
      <c r="O985" s="1491"/>
      <c r="P985" s="1491"/>
      <c r="Q985" s="1491"/>
      <c r="R985" s="1491"/>
      <c r="S985" s="1491"/>
      <c r="T985" s="1491"/>
      <c r="U985" s="1491"/>
      <c r="V985" s="1491"/>
      <c r="W985" s="1491"/>
    </row>
    <row r="986" spans="1:23" ht="15.75" customHeight="1">
      <c r="A986" s="1491"/>
      <c r="B986" s="1491"/>
      <c r="C986" s="1491"/>
      <c r="D986" s="1491"/>
      <c r="E986" s="1491"/>
      <c r="F986" s="1491"/>
      <c r="G986" s="1491"/>
      <c r="H986" s="1491"/>
      <c r="I986" s="1491"/>
      <c r="J986" s="1491"/>
      <c r="K986" s="1491"/>
      <c r="L986" s="1491"/>
      <c r="M986" s="1491"/>
      <c r="N986" s="1491"/>
      <c r="O986" s="1491"/>
      <c r="P986" s="1491"/>
      <c r="Q986" s="1491"/>
      <c r="R986" s="1491"/>
      <c r="S986" s="1491"/>
      <c r="T986" s="1491"/>
      <c r="U986" s="1491"/>
      <c r="V986" s="1491"/>
      <c r="W986" s="1491"/>
    </row>
    <row r="987" spans="1:23" ht="15.75" customHeight="1">
      <c r="A987" s="1491"/>
      <c r="B987" s="1491"/>
      <c r="C987" s="1491"/>
      <c r="D987" s="1491"/>
      <c r="E987" s="1491"/>
      <c r="F987" s="1491"/>
      <c r="G987" s="1491"/>
      <c r="H987" s="1491"/>
      <c r="I987" s="1491"/>
      <c r="J987" s="1491"/>
      <c r="K987" s="1491"/>
      <c r="L987" s="1491"/>
      <c r="M987" s="1491"/>
      <c r="N987" s="1491"/>
      <c r="O987" s="1491"/>
      <c r="P987" s="1491"/>
      <c r="Q987" s="1491"/>
      <c r="R987" s="1491"/>
      <c r="S987" s="1491"/>
      <c r="T987" s="1491"/>
      <c r="U987" s="1491"/>
      <c r="V987" s="1491"/>
      <c r="W987" s="1491"/>
    </row>
    <row r="988" spans="1:23" ht="15.75" customHeight="1">
      <c r="A988" s="1491"/>
      <c r="B988" s="1491"/>
      <c r="C988" s="1491"/>
      <c r="D988" s="1491"/>
      <c r="E988" s="1491"/>
      <c r="F988" s="1491"/>
      <c r="G988" s="1491"/>
      <c r="H988" s="1491"/>
      <c r="I988" s="1491"/>
      <c r="J988" s="1491"/>
      <c r="K988" s="1491"/>
      <c r="L988" s="1491"/>
      <c r="M988" s="1491"/>
      <c r="N988" s="1491"/>
      <c r="O988" s="1491"/>
      <c r="P988" s="1491"/>
      <c r="Q988" s="1491"/>
      <c r="R988" s="1491"/>
      <c r="S988" s="1491"/>
      <c r="T988" s="1491"/>
      <c r="U988" s="1491"/>
      <c r="V988" s="1491"/>
      <c r="W988" s="1491"/>
    </row>
    <row r="989" spans="1:23" ht="15.75" customHeight="1">
      <c r="A989" s="1491"/>
      <c r="B989" s="1491"/>
      <c r="C989" s="1491"/>
      <c r="D989" s="1491"/>
      <c r="E989" s="1491"/>
      <c r="F989" s="1491"/>
      <c r="G989" s="1491"/>
      <c r="H989" s="1491"/>
      <c r="I989" s="1491"/>
      <c r="J989" s="1491"/>
      <c r="K989" s="1491"/>
      <c r="L989" s="1491"/>
      <c r="M989" s="1491"/>
      <c r="N989" s="1491"/>
      <c r="O989" s="1491"/>
      <c r="P989" s="1491"/>
      <c r="Q989" s="1491"/>
      <c r="R989" s="1491"/>
      <c r="S989" s="1491"/>
      <c r="T989" s="1491"/>
      <c r="U989" s="1491"/>
      <c r="V989" s="1491"/>
      <c r="W989" s="1491"/>
    </row>
    <row r="990" spans="1:23" ht="15.75" customHeight="1">
      <c r="A990" s="1491"/>
      <c r="B990" s="1491"/>
      <c r="C990" s="1491"/>
      <c r="D990" s="1491"/>
      <c r="E990" s="1491"/>
      <c r="F990" s="1491"/>
      <c r="G990" s="1491"/>
      <c r="H990" s="1491"/>
      <c r="I990" s="1491"/>
      <c r="J990" s="1491"/>
      <c r="K990" s="1491"/>
      <c r="L990" s="1491"/>
      <c r="M990" s="1491"/>
      <c r="N990" s="1491"/>
      <c r="O990" s="1491"/>
      <c r="P990" s="1491"/>
      <c r="Q990" s="1491"/>
      <c r="R990" s="1491"/>
      <c r="S990" s="1491"/>
      <c r="T990" s="1491"/>
      <c r="U990" s="1491"/>
      <c r="V990" s="1491"/>
      <c r="W990" s="1491"/>
    </row>
    <row r="991" spans="1:23" ht="15.75" customHeight="1">
      <c r="A991" s="1491"/>
      <c r="B991" s="1491"/>
      <c r="C991" s="1491"/>
      <c r="D991" s="1491"/>
      <c r="E991" s="1491"/>
      <c r="F991" s="1491"/>
      <c r="G991" s="1491"/>
      <c r="H991" s="1491"/>
      <c r="I991" s="1491"/>
      <c r="J991" s="1491"/>
      <c r="K991" s="1491"/>
      <c r="L991" s="1491"/>
      <c r="M991" s="1491"/>
      <c r="N991" s="1491"/>
      <c r="O991" s="1491"/>
      <c r="P991" s="1491"/>
      <c r="Q991" s="1491"/>
      <c r="R991" s="1491"/>
      <c r="S991" s="1491"/>
      <c r="T991" s="1491"/>
      <c r="U991" s="1491"/>
      <c r="V991" s="1491"/>
      <c r="W991" s="1491"/>
    </row>
    <row r="992" spans="1:23" ht="15.75" customHeight="1">
      <c r="A992" s="1491"/>
      <c r="B992" s="1491"/>
      <c r="C992" s="1491"/>
      <c r="D992" s="1491"/>
      <c r="E992" s="1491"/>
      <c r="F992" s="1491"/>
      <c r="G992" s="1491"/>
      <c r="H992" s="1491"/>
      <c r="I992" s="1491"/>
      <c r="J992" s="1491"/>
      <c r="K992" s="1491"/>
      <c r="L992" s="1491"/>
      <c r="M992" s="1491"/>
      <c r="N992" s="1491"/>
      <c r="O992" s="1491"/>
      <c r="P992" s="1491"/>
      <c r="Q992" s="1491"/>
      <c r="R992" s="1491"/>
      <c r="S992" s="1491"/>
      <c r="T992" s="1491"/>
      <c r="U992" s="1491"/>
      <c r="V992" s="1491"/>
      <c r="W992" s="1491"/>
    </row>
    <row r="993" spans="1:23" ht="15.75" customHeight="1">
      <c r="A993" s="1491"/>
      <c r="B993" s="1491"/>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row>
    <row r="994" spans="1:23" ht="15.75" customHeight="1">
      <c r="A994" s="1491"/>
      <c r="B994" s="1491"/>
      <c r="C994" s="1491"/>
      <c r="D994" s="1491"/>
      <c r="E994" s="1491"/>
      <c r="F994" s="1491"/>
      <c r="G994" s="1491"/>
      <c r="H994" s="1491"/>
      <c r="I994" s="1491"/>
      <c r="J994" s="1491"/>
      <c r="K994" s="1491"/>
      <c r="L994" s="1491"/>
      <c r="M994" s="1491"/>
      <c r="N994" s="1491"/>
      <c r="O994" s="1491"/>
      <c r="P994" s="1491"/>
      <c r="Q994" s="1491"/>
      <c r="R994" s="1491"/>
      <c r="S994" s="1491"/>
      <c r="T994" s="1491"/>
      <c r="U994" s="1491"/>
      <c r="V994" s="1491"/>
      <c r="W994" s="1491"/>
    </row>
    <row r="995" spans="1:23" ht="15.75" customHeight="1">
      <c r="A995" s="1491"/>
      <c r="B995" s="1491"/>
      <c r="C995" s="1491"/>
      <c r="D995" s="1491"/>
      <c r="E995" s="1491"/>
      <c r="F995" s="1491"/>
      <c r="G995" s="1491"/>
      <c r="H995" s="1491"/>
      <c r="I995" s="1491"/>
      <c r="J995" s="1491"/>
      <c r="K995" s="1491"/>
      <c r="L995" s="1491"/>
      <c r="M995" s="1491"/>
      <c r="N995" s="1491"/>
      <c r="O995" s="1491"/>
      <c r="P995" s="1491"/>
      <c r="Q995" s="1491"/>
      <c r="R995" s="1491"/>
      <c r="S995" s="1491"/>
      <c r="T995" s="1491"/>
      <c r="U995" s="1491"/>
      <c r="V995" s="1491"/>
      <c r="W995" s="1491"/>
    </row>
    <row r="996" spans="1:23" ht="15.75" customHeight="1">
      <c r="A996" s="1491"/>
      <c r="K996" s="1491"/>
      <c r="L996" s="1491"/>
      <c r="M996" s="1491"/>
      <c r="N996" s="1491"/>
      <c r="O996" s="1491"/>
      <c r="P996" s="1491"/>
      <c r="Q996" s="1491"/>
      <c r="R996" s="1491"/>
      <c r="S996" s="1491"/>
      <c r="T996" s="1491"/>
      <c r="U996" s="1491"/>
      <c r="V996" s="1491"/>
      <c r="W996" s="1491"/>
    </row>
    <row r="997" spans="1:23" ht="15" customHeight="1">
      <c r="K997" s="1491"/>
      <c r="L997" s="1491"/>
      <c r="M997" s="1491"/>
      <c r="N997" s="1491"/>
      <c r="O997" s="1491"/>
      <c r="P997" s="1491"/>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showGridLines="0" workbookViewId="0">
      <selection activeCell="M38" sqref="M38"/>
    </sheetView>
  </sheetViews>
  <sheetFormatPr defaultRowHeight="15"/>
  <cols>
    <col min="1" max="1" width="4.85546875" customWidth="1"/>
    <col min="2" max="2" width="8.42578125" customWidth="1"/>
    <col min="3" max="3" width="44.28515625" customWidth="1"/>
    <col min="4" max="4" width="12.42578125" customWidth="1"/>
    <col min="5" max="5" width="14.7109375" customWidth="1"/>
    <col min="6" max="6" width="12.7109375" bestFit="1" customWidth="1"/>
    <col min="7" max="7" width="15.5703125" customWidth="1"/>
    <col min="8" max="8" width="15.28515625" customWidth="1"/>
    <col min="9" max="9" width="8.85546875" customWidth="1"/>
    <col min="10" max="10" width="9.28515625" customWidth="1"/>
    <col min="11" max="12" width="7.85546875" customWidth="1"/>
  </cols>
  <sheetData>
    <row r="1" spans="1:14" ht="15.75">
      <c r="A1" s="2862" t="s">
        <v>1531</v>
      </c>
      <c r="B1" s="2862"/>
      <c r="C1" s="2862"/>
      <c r="D1" s="2862"/>
      <c r="E1" s="2862"/>
      <c r="F1" s="2862"/>
      <c r="G1" s="2862"/>
      <c r="H1" s="2862"/>
      <c r="I1" s="2862"/>
      <c r="J1" s="2862"/>
    </row>
    <row r="2" spans="1:14" ht="18" customHeight="1">
      <c r="B2" s="2897" t="s">
        <v>1530</v>
      </c>
      <c r="C2" s="2897"/>
      <c r="D2" s="2897"/>
      <c r="E2" s="2897"/>
      <c r="F2" s="2897"/>
      <c r="G2" s="2897"/>
      <c r="H2" s="2897"/>
      <c r="I2" s="2897"/>
      <c r="J2" s="2897"/>
      <c r="K2" s="139"/>
      <c r="L2" s="139"/>
    </row>
    <row r="3" spans="1:14" ht="18" customHeight="1">
      <c r="B3" s="2887" t="s">
        <v>140</v>
      </c>
      <c r="C3" s="2896"/>
      <c r="D3" s="2896"/>
      <c r="E3" s="2896"/>
      <c r="F3" s="2896"/>
      <c r="G3" s="2896"/>
      <c r="H3" s="2896"/>
      <c r="I3" s="2896"/>
      <c r="J3" s="2896"/>
      <c r="K3" s="95"/>
      <c r="L3" s="95"/>
    </row>
    <row r="4" spans="1:14" ht="17.25" customHeight="1">
      <c r="B4" s="2898" t="s">
        <v>1529</v>
      </c>
      <c r="C4" s="2898" t="s">
        <v>1528</v>
      </c>
      <c r="D4" s="2900" t="s">
        <v>1306</v>
      </c>
      <c r="E4" s="2901"/>
      <c r="F4" s="2910" t="s">
        <v>1305</v>
      </c>
      <c r="G4" s="2901"/>
      <c r="H4" s="1731" t="s">
        <v>266</v>
      </c>
      <c r="I4" s="2911" t="s">
        <v>1527</v>
      </c>
      <c r="J4" s="2912"/>
      <c r="K4" s="95"/>
      <c r="L4" s="95"/>
    </row>
    <row r="5" spans="1:14" ht="18.75" customHeight="1">
      <c r="B5" s="2899"/>
      <c r="C5" s="2899"/>
      <c r="D5" s="1706" t="s">
        <v>67</v>
      </c>
      <c r="E5" s="1706" t="s">
        <v>520</v>
      </c>
      <c r="F5" s="1706" t="s">
        <v>67</v>
      </c>
      <c r="G5" s="1706" t="s">
        <v>520</v>
      </c>
      <c r="H5" s="1706" t="s">
        <v>520</v>
      </c>
      <c r="I5" s="1706" t="s">
        <v>72</v>
      </c>
      <c r="J5" s="1706" t="s">
        <v>73</v>
      </c>
      <c r="K5" s="95"/>
      <c r="L5" s="95"/>
    </row>
    <row r="6" spans="1:14" s="1710" customFormat="1" ht="31.5">
      <c r="B6" s="1726">
        <v>1</v>
      </c>
      <c r="C6" s="1725" t="s">
        <v>1526</v>
      </c>
      <c r="D6" s="1724">
        <v>51739.204653749999</v>
      </c>
      <c r="E6" s="1724">
        <v>13029.933484358489</v>
      </c>
      <c r="F6" s="1724">
        <v>84212.506762069999</v>
      </c>
      <c r="G6" s="1724">
        <v>15692.540989230001</v>
      </c>
      <c r="H6" s="1724">
        <v>45937.611248550005</v>
      </c>
      <c r="I6" s="1723">
        <v>20.434544106213458</v>
      </c>
      <c r="J6" s="1723">
        <v>192.73532744045463</v>
      </c>
      <c r="K6" s="1722"/>
      <c r="L6" s="1722"/>
    </row>
    <row r="7" spans="1:14" ht="15.75">
      <c r="B7" s="1721">
        <v>111</v>
      </c>
      <c r="C7" s="1720" t="s">
        <v>1514</v>
      </c>
      <c r="D7" s="1694">
        <v>24156.654130679999</v>
      </c>
      <c r="E7" s="1694">
        <v>7078.6527660593983</v>
      </c>
      <c r="F7" s="1694">
        <v>6924.2591978800001</v>
      </c>
      <c r="G7" s="1694">
        <v>1562.98179213</v>
      </c>
      <c r="H7" s="1694">
        <v>16246.815787899999</v>
      </c>
      <c r="I7" s="1719">
        <v>-77.919784402702192</v>
      </c>
      <c r="J7" s="1719">
        <v>939.4756912528818</v>
      </c>
      <c r="K7" s="95"/>
      <c r="L7" s="95"/>
      <c r="M7" s="1710"/>
      <c r="N7" s="1710"/>
    </row>
    <row r="8" spans="1:14" ht="15.75">
      <c r="B8" s="1718">
        <v>112</v>
      </c>
      <c r="C8" s="1717" t="s">
        <v>1513</v>
      </c>
      <c r="D8" s="1690">
        <v>0</v>
      </c>
      <c r="E8" s="1690">
        <v>0</v>
      </c>
      <c r="F8" s="1690">
        <v>4.9109275999999999</v>
      </c>
      <c r="G8" s="1690">
        <v>0</v>
      </c>
      <c r="H8" s="1690">
        <v>1.7567269999999999</v>
      </c>
      <c r="I8" s="1727" t="s">
        <v>74</v>
      </c>
      <c r="J8" s="1727" t="s">
        <v>74</v>
      </c>
      <c r="K8" s="95"/>
      <c r="L8" s="95"/>
      <c r="M8" s="1710"/>
      <c r="N8" s="1710"/>
    </row>
    <row r="9" spans="1:14" ht="15.75">
      <c r="B9" s="1715">
        <v>113</v>
      </c>
      <c r="C9" s="1714" t="s">
        <v>1512</v>
      </c>
      <c r="D9" s="1686">
        <v>27582.55052307</v>
      </c>
      <c r="E9" s="1686">
        <v>5951.2807182990909</v>
      </c>
      <c r="F9" s="1686">
        <v>77283.33663659</v>
      </c>
      <c r="G9" s="1686">
        <v>14129.559197100001</v>
      </c>
      <c r="H9" s="1686">
        <v>29689.038733650003</v>
      </c>
      <c r="I9" s="1713">
        <v>137.42047915256649</v>
      </c>
      <c r="J9" s="1713">
        <v>110.12006333321058</v>
      </c>
      <c r="K9" s="95"/>
      <c r="L9" s="95"/>
      <c r="M9" s="1710"/>
      <c r="N9" s="1710"/>
    </row>
    <row r="10" spans="1:14" s="1710" customFormat="1" ht="36" customHeight="1">
      <c r="B10" s="1726">
        <v>2</v>
      </c>
      <c r="C10" s="1725" t="s">
        <v>1525</v>
      </c>
      <c r="D10" s="1724">
        <v>259.17585496000004</v>
      </c>
      <c r="E10" s="1724">
        <v>56.616656826274351</v>
      </c>
      <c r="F10" s="1724">
        <v>1028.93537019</v>
      </c>
      <c r="G10" s="1724">
        <v>81.922981489999984</v>
      </c>
      <c r="H10" s="1724">
        <v>280.81941825999996</v>
      </c>
      <c r="I10" s="1723">
        <v>44.697666874568284</v>
      </c>
      <c r="J10" s="1723">
        <v>242.78466573421588</v>
      </c>
      <c r="K10" s="1722"/>
      <c r="L10" s="1722"/>
    </row>
    <row r="11" spans="1:14" ht="15.75">
      <c r="B11" s="1721">
        <v>211</v>
      </c>
      <c r="C11" s="1720" t="s">
        <v>1514</v>
      </c>
      <c r="D11" s="1694">
        <v>209.50588921000002</v>
      </c>
      <c r="E11" s="1694">
        <v>53.381456829326112</v>
      </c>
      <c r="F11" s="1694">
        <v>1003.5744459</v>
      </c>
      <c r="G11" s="1694">
        <v>81.426981489999989</v>
      </c>
      <c r="H11" s="1694">
        <v>276.67221825999997</v>
      </c>
      <c r="I11" s="1719">
        <v>52.537952926879548</v>
      </c>
      <c r="J11" s="1719">
        <v>239.7795340036987</v>
      </c>
      <c r="K11" s="95"/>
      <c r="L11" s="95"/>
      <c r="M11" s="1710"/>
      <c r="N11" s="1710"/>
    </row>
    <row r="12" spans="1:14" ht="15.75">
      <c r="B12" s="1715">
        <v>212</v>
      </c>
      <c r="C12" s="1714" t="s">
        <v>1513</v>
      </c>
      <c r="D12" s="1686">
        <v>49.669965750000003</v>
      </c>
      <c r="E12" s="1686">
        <v>3.2351999969482423</v>
      </c>
      <c r="F12" s="1686">
        <v>25.36092429</v>
      </c>
      <c r="G12" s="1686">
        <v>0.496</v>
      </c>
      <c r="H12" s="1686">
        <v>4.1471999999999998</v>
      </c>
      <c r="I12" s="1713">
        <v>-84.668644891571603</v>
      </c>
      <c r="J12" s="1713">
        <v>736.12903225806451</v>
      </c>
      <c r="K12" s="95"/>
      <c r="L12" s="95"/>
      <c r="M12" s="1710"/>
      <c r="N12" s="1710"/>
    </row>
    <row r="13" spans="1:14" s="1710" customFormat="1" ht="47.25">
      <c r="B13" s="1726">
        <v>3</v>
      </c>
      <c r="C13" s="1725" t="s">
        <v>1524</v>
      </c>
      <c r="D13" s="1724">
        <v>4951.7880486199992</v>
      </c>
      <c r="E13" s="1724">
        <v>1229.9927453627586</v>
      </c>
      <c r="F13" s="1724">
        <v>5383.8037482</v>
      </c>
      <c r="G13" s="1724">
        <v>1150.5091485400001</v>
      </c>
      <c r="H13" s="1724">
        <v>1635.5467854399999</v>
      </c>
      <c r="I13" s="1723">
        <v>-6.4621191565903624</v>
      </c>
      <c r="J13" s="1723">
        <v>42.15852064414387</v>
      </c>
      <c r="K13" s="1722"/>
      <c r="L13" s="1722"/>
    </row>
    <row r="14" spans="1:14" ht="15.75">
      <c r="B14" s="1721">
        <v>311</v>
      </c>
      <c r="C14" s="1720" t="s">
        <v>1514</v>
      </c>
      <c r="D14" s="1694">
        <v>2841.06973483</v>
      </c>
      <c r="E14" s="1694">
        <v>794.64050542712209</v>
      </c>
      <c r="F14" s="1694">
        <v>3117.3443470900002</v>
      </c>
      <c r="G14" s="1694">
        <v>641.73552397000003</v>
      </c>
      <c r="H14" s="1694">
        <v>912.22943955999995</v>
      </c>
      <c r="I14" s="1719">
        <v>-19.242032140676635</v>
      </c>
      <c r="J14" s="1719">
        <v>42.150372776097875</v>
      </c>
      <c r="K14" s="95"/>
      <c r="L14" s="95"/>
      <c r="M14" s="1710"/>
      <c r="N14" s="1710"/>
    </row>
    <row r="15" spans="1:14" ht="15.75">
      <c r="B15" s="1718">
        <v>312</v>
      </c>
      <c r="C15" s="1717" t="s">
        <v>1513</v>
      </c>
      <c r="D15" s="1690">
        <v>220.55466747999998</v>
      </c>
      <c r="E15" s="1690">
        <v>26.695562831163407</v>
      </c>
      <c r="F15" s="1690">
        <v>60.757051590000003</v>
      </c>
      <c r="G15" s="1690">
        <v>4.5860124899999999</v>
      </c>
      <c r="H15" s="1690">
        <v>1.7744658899999999</v>
      </c>
      <c r="I15" s="1716">
        <v>-82.82106835879685</v>
      </c>
      <c r="J15" s="1716">
        <v>-61.30699831565439</v>
      </c>
      <c r="K15" s="95"/>
      <c r="L15" s="95"/>
      <c r="M15" s="1710"/>
      <c r="N15" s="1710"/>
    </row>
    <row r="16" spans="1:14" ht="15.75">
      <c r="B16" s="1715">
        <v>313</v>
      </c>
      <c r="C16" s="1714" t="s">
        <v>1512</v>
      </c>
      <c r="D16" s="1686">
        <v>1890.1636463099999</v>
      </c>
      <c r="E16" s="1686">
        <v>408.65667710447309</v>
      </c>
      <c r="F16" s="1686">
        <v>2205.7023495200001</v>
      </c>
      <c r="G16" s="1686">
        <v>504.18761208000001</v>
      </c>
      <c r="H16" s="1686">
        <v>721.54287998999996</v>
      </c>
      <c r="I16" s="1713">
        <v>23.376819792205296</v>
      </c>
      <c r="J16" s="1713">
        <v>43.109997687827352</v>
      </c>
      <c r="K16" s="95"/>
      <c r="L16" s="95"/>
      <c r="M16" s="1710"/>
      <c r="N16" s="1710"/>
    </row>
    <row r="17" spans="2:14" s="1728" customFormat="1" ht="15.75">
      <c r="B17" s="1730">
        <v>4</v>
      </c>
      <c r="C17" s="1729" t="s">
        <v>1523</v>
      </c>
      <c r="D17" s="1724">
        <v>33308.19466537</v>
      </c>
      <c r="E17" s="1724">
        <v>10547.887407660008</v>
      </c>
      <c r="F17" s="1724">
        <v>41399.321508549998</v>
      </c>
      <c r="G17" s="1724">
        <v>11228.052646390001</v>
      </c>
      <c r="H17" s="1724">
        <v>14728.58944046</v>
      </c>
      <c r="I17" s="1723">
        <v>6.4483551297300323</v>
      </c>
      <c r="J17" s="1723">
        <v>31.176704494661234</v>
      </c>
      <c r="K17" s="112"/>
      <c r="L17" s="112"/>
      <c r="M17" s="1710"/>
      <c r="N17" s="1710"/>
    </row>
    <row r="18" spans="2:14" ht="15.75">
      <c r="B18" s="1721">
        <v>411</v>
      </c>
      <c r="C18" s="1720" t="s">
        <v>1514</v>
      </c>
      <c r="D18" s="1694">
        <v>18557.566653959999</v>
      </c>
      <c r="E18" s="1694">
        <v>5457.9338890905383</v>
      </c>
      <c r="F18" s="1694">
        <v>23911.206443409999</v>
      </c>
      <c r="G18" s="1694">
        <v>6093.3120775500001</v>
      </c>
      <c r="H18" s="1694">
        <v>8211.0187400600007</v>
      </c>
      <c r="I18" s="1719">
        <v>11.641368352399283</v>
      </c>
      <c r="J18" s="1719">
        <v>34.754606945414949</v>
      </c>
      <c r="K18" s="95"/>
      <c r="L18" s="95"/>
      <c r="M18" s="1710"/>
      <c r="N18" s="1710"/>
    </row>
    <row r="19" spans="2:14" ht="15.75">
      <c r="B19" s="1718">
        <v>412</v>
      </c>
      <c r="C19" s="1717" t="s">
        <v>1513</v>
      </c>
      <c r="D19" s="1690">
        <v>0</v>
      </c>
      <c r="E19" s="1690">
        <v>0</v>
      </c>
      <c r="F19" s="1690">
        <v>0</v>
      </c>
      <c r="G19" s="1690">
        <v>0</v>
      </c>
      <c r="H19" s="1690">
        <v>7.0398000000000002E-2</v>
      </c>
      <c r="I19" s="1727" t="s">
        <v>74</v>
      </c>
      <c r="J19" s="1727" t="s">
        <v>74</v>
      </c>
      <c r="K19" s="95"/>
      <c r="L19" s="95"/>
      <c r="M19" s="1710"/>
      <c r="N19" s="1710"/>
    </row>
    <row r="20" spans="2:14" ht="15.75">
      <c r="B20" s="1715">
        <v>413</v>
      </c>
      <c r="C20" s="1714" t="s">
        <v>1512</v>
      </c>
      <c r="D20" s="1686">
        <v>14750.628011409999</v>
      </c>
      <c r="E20" s="1686">
        <v>5089.9535185694695</v>
      </c>
      <c r="F20" s="1686">
        <v>17488.115065139998</v>
      </c>
      <c r="G20" s="1686">
        <v>5134.7405688400004</v>
      </c>
      <c r="H20" s="1686">
        <v>6517.5003023999998</v>
      </c>
      <c r="I20" s="1713">
        <v>0.87991079107374581</v>
      </c>
      <c r="J20" s="1713">
        <v>26.929495561104488</v>
      </c>
      <c r="K20" s="95"/>
      <c r="L20" s="95"/>
      <c r="M20" s="1710"/>
      <c r="N20" s="1710"/>
    </row>
    <row r="21" spans="2:14" s="1710" customFormat="1" ht="31.5">
      <c r="B21" s="1726">
        <v>5</v>
      </c>
      <c r="C21" s="1725" t="s">
        <v>1522</v>
      </c>
      <c r="D21" s="1724">
        <v>2844.5590676500001</v>
      </c>
      <c r="E21" s="1724">
        <v>837.67093962430954</v>
      </c>
      <c r="F21" s="1724">
        <v>2638.1624854299998</v>
      </c>
      <c r="G21" s="1724">
        <v>967.53778404000002</v>
      </c>
      <c r="H21" s="1724">
        <v>552.74580143999992</v>
      </c>
      <c r="I21" s="1723">
        <v>15.503324548173424</v>
      </c>
      <c r="J21" s="1723">
        <v>-42.870882092895272</v>
      </c>
      <c r="K21" s="1722"/>
      <c r="L21" s="1722"/>
    </row>
    <row r="22" spans="2:14" ht="15.75">
      <c r="B22" s="1721">
        <v>511</v>
      </c>
      <c r="C22" s="1720" t="s">
        <v>1514</v>
      </c>
      <c r="D22" s="1694">
        <v>2202.9075438600003</v>
      </c>
      <c r="E22" s="1694">
        <v>660.57101666402821</v>
      </c>
      <c r="F22" s="1694">
        <v>2016.99777008</v>
      </c>
      <c r="G22" s="1694">
        <v>650.88537577</v>
      </c>
      <c r="H22" s="1694">
        <v>450.25268093</v>
      </c>
      <c r="I22" s="1719">
        <v>-1.466252779745314</v>
      </c>
      <c r="J22" s="1719">
        <v>-30.824581763363589</v>
      </c>
      <c r="K22" s="95"/>
      <c r="L22" s="95"/>
      <c r="M22" s="1710"/>
      <c r="N22" s="1710"/>
    </row>
    <row r="23" spans="2:14" ht="15.75">
      <c r="B23" s="1718">
        <v>512</v>
      </c>
      <c r="C23" s="1717" t="s">
        <v>1513</v>
      </c>
      <c r="D23" s="1690">
        <v>491.09189187999999</v>
      </c>
      <c r="E23" s="1690">
        <v>114.73911834716797</v>
      </c>
      <c r="F23" s="1690">
        <v>251.4212</v>
      </c>
      <c r="G23" s="1690">
        <v>251.4212</v>
      </c>
      <c r="H23" s="1690">
        <v>0.23112329999999998</v>
      </c>
      <c r="I23" s="1727" t="s">
        <v>74</v>
      </c>
      <c r="J23" s="1727" t="s">
        <v>74</v>
      </c>
      <c r="K23" s="95"/>
      <c r="L23" s="95"/>
      <c r="M23" s="1710"/>
      <c r="N23" s="1710"/>
    </row>
    <row r="24" spans="2:14" ht="15.75">
      <c r="B24" s="1715">
        <v>513</v>
      </c>
      <c r="C24" s="1714" t="s">
        <v>1512</v>
      </c>
      <c r="D24" s="1686">
        <v>150.55963191000001</v>
      </c>
      <c r="E24" s="1686">
        <v>62.360804613113402</v>
      </c>
      <c r="F24" s="1686">
        <v>369.74351535</v>
      </c>
      <c r="G24" s="1686">
        <v>65.231208269999996</v>
      </c>
      <c r="H24" s="1686">
        <v>102.26199720999999</v>
      </c>
      <c r="I24" s="1713">
        <v>4.6028970836643035</v>
      </c>
      <c r="J24" s="1713">
        <v>56.768516055574203</v>
      </c>
      <c r="K24" s="95"/>
      <c r="L24" s="95"/>
      <c r="M24" s="1710"/>
      <c r="N24" s="1710"/>
    </row>
    <row r="25" spans="2:14" s="1710" customFormat="1" ht="31.5">
      <c r="B25" s="1726">
        <v>6</v>
      </c>
      <c r="C25" s="1725" t="s">
        <v>1521</v>
      </c>
      <c r="D25" s="1724">
        <v>544.47063090999995</v>
      </c>
      <c r="E25" s="1724">
        <v>163.42725505352018</v>
      </c>
      <c r="F25" s="1724">
        <v>760.02682344000004</v>
      </c>
      <c r="G25" s="1724">
        <v>138.38373662000001</v>
      </c>
      <c r="H25" s="1724">
        <v>323.55803973999997</v>
      </c>
      <c r="I25" s="1723">
        <v>-15.323954639829672</v>
      </c>
      <c r="J25" s="1723">
        <v>133.81218605802374</v>
      </c>
      <c r="K25" s="1722"/>
      <c r="L25" s="1722"/>
    </row>
    <row r="26" spans="2:14" ht="15.75">
      <c r="B26" s="1721">
        <v>611</v>
      </c>
      <c r="C26" s="1720" t="s">
        <v>1514</v>
      </c>
      <c r="D26" s="1694">
        <v>371.12882399</v>
      </c>
      <c r="E26" s="1694">
        <v>119.4897686214447</v>
      </c>
      <c r="F26" s="1694">
        <v>431.90469243000001</v>
      </c>
      <c r="G26" s="1694">
        <v>108.84302781000001</v>
      </c>
      <c r="H26" s="1694">
        <v>234.45112538999999</v>
      </c>
      <c r="I26" s="1719">
        <v>-8.9101694097128981</v>
      </c>
      <c r="J26" s="1719">
        <v>115.40297996787228</v>
      </c>
      <c r="K26" s="95"/>
      <c r="L26" s="95"/>
      <c r="M26" s="1710"/>
      <c r="N26" s="1710"/>
    </row>
    <row r="27" spans="2:14" ht="15.75">
      <c r="B27" s="1718">
        <v>612</v>
      </c>
      <c r="C27" s="1717" t="s">
        <v>1513</v>
      </c>
      <c r="D27" s="1690">
        <v>7.9125287999999996</v>
      </c>
      <c r="E27" s="1690">
        <v>3.7533767852783204</v>
      </c>
      <c r="F27" s="1690">
        <v>39.952592639999999</v>
      </c>
      <c r="G27" s="1690">
        <v>0</v>
      </c>
      <c r="H27" s="1690">
        <v>7.9124117500000004</v>
      </c>
      <c r="I27" s="1716">
        <v>-100</v>
      </c>
      <c r="J27" s="1716" t="s">
        <v>74</v>
      </c>
      <c r="K27" s="95"/>
      <c r="L27" s="95"/>
      <c r="M27" s="1710"/>
      <c r="N27" s="1710"/>
    </row>
    <row r="28" spans="2:14" ht="15.75">
      <c r="B28" s="1715">
        <v>613</v>
      </c>
      <c r="C28" s="1714" t="s">
        <v>1512</v>
      </c>
      <c r="D28" s="1686">
        <v>165.42927811999999</v>
      </c>
      <c r="E28" s="1686">
        <v>40.184109646797182</v>
      </c>
      <c r="F28" s="1686">
        <v>288.16953837</v>
      </c>
      <c r="G28" s="1686">
        <v>29.540708809999998</v>
      </c>
      <c r="H28" s="1686">
        <v>81.194502599999993</v>
      </c>
      <c r="I28" s="1713">
        <v>-26.486591168371209</v>
      </c>
      <c r="J28" s="1713">
        <v>174.85631141157444</v>
      </c>
      <c r="K28" s="95"/>
      <c r="L28" s="95"/>
      <c r="M28" s="1710"/>
      <c r="N28" s="1710"/>
    </row>
    <row r="29" spans="2:14" s="1710" customFormat="1" ht="31.5">
      <c r="B29" s="1726">
        <v>7</v>
      </c>
      <c r="C29" s="1725" t="s">
        <v>1520</v>
      </c>
      <c r="D29" s="1724">
        <v>4057.5145996599999</v>
      </c>
      <c r="E29" s="1724">
        <v>1300.4198008521794</v>
      </c>
      <c r="F29" s="1724">
        <v>5613.3789047999999</v>
      </c>
      <c r="G29" s="1724">
        <v>1784.99673078</v>
      </c>
      <c r="H29" s="1724">
        <v>1587.38529427</v>
      </c>
      <c r="I29" s="1723">
        <v>37.263115311707182</v>
      </c>
      <c r="J29" s="1723">
        <v>-11.070688987965182</v>
      </c>
      <c r="K29" s="1722"/>
      <c r="L29" s="1722"/>
    </row>
    <row r="30" spans="2:14" ht="15.75">
      <c r="B30" s="1721">
        <v>711</v>
      </c>
      <c r="C30" s="1720" t="s">
        <v>1514</v>
      </c>
      <c r="D30" s="1694">
        <v>1953.58805441</v>
      </c>
      <c r="E30" s="1694">
        <v>579.63078681278228</v>
      </c>
      <c r="F30" s="1694">
        <v>2911.1414418300001</v>
      </c>
      <c r="G30" s="1694">
        <v>978.36599570999999</v>
      </c>
      <c r="H30" s="1694">
        <v>827.22670358000005</v>
      </c>
      <c r="I30" s="1719">
        <v>68.791240556724787</v>
      </c>
      <c r="J30" s="1719">
        <v>-15.44813421487714</v>
      </c>
      <c r="K30" s="95"/>
      <c r="L30" s="95"/>
      <c r="M30" s="1710"/>
      <c r="N30" s="1710"/>
    </row>
    <row r="31" spans="2:14" ht="15.75">
      <c r="B31" s="1718">
        <v>712</v>
      </c>
      <c r="C31" s="1717" t="s">
        <v>1513</v>
      </c>
      <c r="D31" s="1690">
        <v>25.279196210000002</v>
      </c>
      <c r="E31" s="1690">
        <v>1.3599423942565918</v>
      </c>
      <c r="F31" s="1690">
        <v>32.686042360000002</v>
      </c>
      <c r="G31" s="1690">
        <v>12.764475859999999</v>
      </c>
      <c r="H31" s="1690">
        <v>0.89967346999999998</v>
      </c>
      <c r="I31" s="1716">
        <v>838.60415808109713</v>
      </c>
      <c r="J31" s="1716">
        <v>-92.951739813937024</v>
      </c>
      <c r="K31" s="95"/>
      <c r="L31" s="95"/>
      <c r="M31" s="1710"/>
      <c r="N31" s="1710"/>
    </row>
    <row r="32" spans="2:14" ht="15.75">
      <c r="B32" s="1715">
        <v>713</v>
      </c>
      <c r="C32" s="1714" t="s">
        <v>1512</v>
      </c>
      <c r="D32" s="1686">
        <v>2078.6473490399999</v>
      </c>
      <c r="E32" s="1686">
        <v>719.42907164514065</v>
      </c>
      <c r="F32" s="1686">
        <v>2669.5514206100002</v>
      </c>
      <c r="G32" s="1686">
        <v>793.86625921000007</v>
      </c>
      <c r="H32" s="1686">
        <v>759.25891722000006</v>
      </c>
      <c r="I32" s="1713">
        <v>10.346702753426641</v>
      </c>
      <c r="J32" s="1713">
        <v>-4.3593415878940167</v>
      </c>
      <c r="K32" s="95"/>
      <c r="L32" s="95"/>
      <c r="M32" s="1710"/>
      <c r="N32" s="1710"/>
    </row>
    <row r="33" spans="2:14" s="1710" customFormat="1" ht="15.75">
      <c r="B33" s="1726">
        <v>8</v>
      </c>
      <c r="C33" s="1725" t="s">
        <v>1519</v>
      </c>
      <c r="D33" s="1724">
        <v>4.19787248</v>
      </c>
      <c r="E33" s="1724">
        <v>0.82188654708862297</v>
      </c>
      <c r="F33" s="1724">
        <v>87.944878469999992</v>
      </c>
      <c r="G33" s="1724">
        <v>2.1488870100000002</v>
      </c>
      <c r="H33" s="1724">
        <v>6.57808847</v>
      </c>
      <c r="I33" s="1723">
        <v>161.45786393657667</v>
      </c>
      <c r="J33" s="1723">
        <v>206.11607029073156</v>
      </c>
      <c r="K33" s="1722"/>
      <c r="L33" s="1722"/>
    </row>
    <row r="34" spans="2:14" ht="15.75">
      <c r="B34" s="1721">
        <v>811</v>
      </c>
      <c r="C34" s="1720" t="s">
        <v>1514</v>
      </c>
      <c r="D34" s="1694">
        <v>2.778686E-2</v>
      </c>
      <c r="E34" s="1694">
        <v>0</v>
      </c>
      <c r="F34" s="1694">
        <v>0.25333901999999997</v>
      </c>
      <c r="G34" s="1694">
        <v>0.12673394999999998</v>
      </c>
      <c r="H34" s="1694">
        <v>5.6436064000000004</v>
      </c>
      <c r="I34" s="1719" t="s">
        <v>74</v>
      </c>
      <c r="J34" s="1719" t="s">
        <v>74</v>
      </c>
      <c r="K34" s="95"/>
      <c r="L34" s="95"/>
      <c r="M34" s="1710"/>
      <c r="N34" s="1710"/>
    </row>
    <row r="35" spans="2:14" ht="15.75">
      <c r="B35" s="1718">
        <v>812</v>
      </c>
      <c r="C35" s="1717" t="s">
        <v>1513</v>
      </c>
      <c r="D35" s="1690">
        <v>0.30203249999999998</v>
      </c>
      <c r="E35" s="1690">
        <v>0.30203250503540041</v>
      </c>
      <c r="F35" s="1690">
        <v>78.87226072</v>
      </c>
      <c r="G35" s="1690">
        <v>0</v>
      </c>
      <c r="H35" s="1690">
        <v>0</v>
      </c>
      <c r="I35" s="1716">
        <v>-100</v>
      </c>
      <c r="J35" s="1716" t="s">
        <v>74</v>
      </c>
      <c r="K35" s="95"/>
      <c r="L35" s="95"/>
      <c r="M35" s="1710"/>
      <c r="N35" s="1710"/>
    </row>
    <row r="36" spans="2:14" ht="15.75">
      <c r="B36" s="1715">
        <v>813</v>
      </c>
      <c r="C36" s="1714" t="s">
        <v>1512</v>
      </c>
      <c r="D36" s="1686">
        <v>3.8680531199999999</v>
      </c>
      <c r="E36" s="1686">
        <v>0.51985404205322261</v>
      </c>
      <c r="F36" s="1686">
        <v>8.8192787300000006</v>
      </c>
      <c r="G36" s="1686">
        <v>2.0221530599999999</v>
      </c>
      <c r="H36" s="1686">
        <v>0.93448206999999994</v>
      </c>
      <c r="I36" s="1713">
        <v>288.98477195892849</v>
      </c>
      <c r="J36" s="1713">
        <v>-53.787767677685096</v>
      </c>
      <c r="K36" s="95"/>
      <c r="L36" s="95"/>
      <c r="M36" s="1710"/>
      <c r="N36" s="1710"/>
    </row>
    <row r="37" spans="2:14" ht="15.75">
      <c r="B37" s="1712" t="s">
        <v>1518</v>
      </c>
      <c r="C37" s="1712" t="s">
        <v>1517</v>
      </c>
      <c r="D37" s="1701">
        <v>97709.105393400008</v>
      </c>
      <c r="E37" s="1701">
        <v>27166.770176284626</v>
      </c>
      <c r="F37" s="1701">
        <v>141124.08048115001</v>
      </c>
      <c r="G37" s="1701">
        <v>31046.092904100002</v>
      </c>
      <c r="H37" s="1701">
        <v>65052.834116630009</v>
      </c>
      <c r="I37" s="1711">
        <v>14.279661154574242</v>
      </c>
      <c r="J37" s="1711">
        <v>109.53629919737504</v>
      </c>
      <c r="K37" s="95"/>
      <c r="L37" s="95"/>
      <c r="M37" s="1710"/>
      <c r="N37" s="1710"/>
    </row>
    <row r="38" spans="2:14" ht="15.75">
      <c r="B38" s="1709"/>
      <c r="C38" s="1709"/>
      <c r="D38" s="1708"/>
      <c r="E38" s="1708"/>
      <c r="F38" s="1708"/>
      <c r="G38" s="1708"/>
      <c r="H38" s="1708"/>
      <c r="I38" s="1708"/>
      <c r="J38" s="1708"/>
      <c r="K38" s="95"/>
      <c r="L38" s="95"/>
    </row>
    <row r="39" spans="2:14" ht="15" customHeight="1">
      <c r="B39" s="2904" t="s">
        <v>1516</v>
      </c>
      <c r="C39" s="2905"/>
      <c r="D39" s="2905"/>
      <c r="E39" s="2905"/>
      <c r="F39" s="2905"/>
      <c r="G39" s="2905"/>
      <c r="H39" s="2913"/>
      <c r="I39" s="2911" t="s">
        <v>1304</v>
      </c>
      <c r="J39" s="2912"/>
      <c r="K39" s="1707"/>
      <c r="L39" s="1707"/>
    </row>
    <row r="40" spans="2:14" ht="15.75">
      <c r="B40" s="2914"/>
      <c r="C40" s="2915"/>
      <c r="D40" s="2915"/>
      <c r="E40" s="2915"/>
      <c r="F40" s="2915"/>
      <c r="G40" s="2915"/>
      <c r="H40" s="2916"/>
      <c r="I40" s="1706" t="str">
        <f>I5</f>
        <v>2019/20</v>
      </c>
      <c r="J40" s="1706" t="str">
        <f>J5</f>
        <v>2020/21</v>
      </c>
      <c r="K40" s="1705"/>
      <c r="L40" s="95"/>
    </row>
    <row r="41" spans="2:14" ht="15.75">
      <c r="B41" s="1696" t="s">
        <v>1514</v>
      </c>
      <c r="C41" s="1695"/>
      <c r="D41" s="1694">
        <v>50292.448617800001</v>
      </c>
      <c r="E41" s="1694">
        <v>14744.30018950464</v>
      </c>
      <c r="F41" s="1694">
        <v>40316.681677639994</v>
      </c>
      <c r="G41" s="1694">
        <v>10117.67750838</v>
      </c>
      <c r="H41" s="1694">
        <v>27164.310302079997</v>
      </c>
      <c r="I41" s="1694">
        <v>-31.379059173103276</v>
      </c>
      <c r="J41" s="1694">
        <v>168.48365427323677</v>
      </c>
      <c r="K41" s="1703"/>
      <c r="L41" s="95"/>
    </row>
    <row r="42" spans="2:14" ht="15.75">
      <c r="B42" s="1692" t="s">
        <v>1513</v>
      </c>
      <c r="C42" s="1691"/>
      <c r="D42" s="1690">
        <v>794.81028261999995</v>
      </c>
      <c r="E42" s="1690">
        <v>150.08523285984995</v>
      </c>
      <c r="F42" s="1690">
        <v>493.96099919999995</v>
      </c>
      <c r="G42" s="1690">
        <v>269.26768835000001</v>
      </c>
      <c r="H42" s="1690">
        <v>16.791999409999999</v>
      </c>
      <c r="I42" s="1704">
        <v>79.409848137053558</v>
      </c>
      <c r="J42" s="1704">
        <v>-93.76382680265246</v>
      </c>
      <c r="K42" s="1703"/>
      <c r="L42" s="95"/>
    </row>
    <row r="43" spans="2:14" ht="15.75">
      <c r="B43" s="1688" t="s">
        <v>1512</v>
      </c>
      <c r="C43" s="1687"/>
      <c r="D43" s="1686">
        <v>46621.846492980003</v>
      </c>
      <c r="E43" s="1686">
        <v>12272.38475392014</v>
      </c>
      <c r="F43" s="1686">
        <v>100313.43780431</v>
      </c>
      <c r="G43" s="1686">
        <v>20659.147707370004</v>
      </c>
      <c r="H43" s="1686">
        <v>37871.731815140003</v>
      </c>
      <c r="I43" s="1686">
        <v>68.338494283035729</v>
      </c>
      <c r="J43" s="1686">
        <v>83.317009741062705</v>
      </c>
      <c r="K43" s="1703"/>
      <c r="L43" s="95"/>
    </row>
    <row r="44" spans="2:14" ht="15.75">
      <c r="B44" s="2902" t="s">
        <v>360</v>
      </c>
      <c r="C44" s="2903"/>
      <c r="D44" s="1702">
        <v>97709.105393400008</v>
      </c>
      <c r="E44" s="1702">
        <v>27166.77017628463</v>
      </c>
      <c r="F44" s="1702">
        <v>141124.08048114998</v>
      </c>
      <c r="G44" s="1702">
        <v>31046.092904100005</v>
      </c>
      <c r="H44" s="1702">
        <v>65052.834116630002</v>
      </c>
      <c r="I44" s="1701">
        <v>14.279661154574242</v>
      </c>
      <c r="J44" s="1701">
        <v>109.536299197375</v>
      </c>
      <c r="K44" s="95"/>
      <c r="L44" s="95"/>
    </row>
    <row r="45" spans="2:14" s="1128" customFormat="1" ht="15.75">
      <c r="B45" s="1700"/>
      <c r="C45" s="1700"/>
      <c r="D45" s="1699"/>
      <c r="E45" s="1699"/>
      <c r="F45" s="1699"/>
      <c r="G45" s="1699"/>
      <c r="H45" s="1699"/>
      <c r="I45" s="1698"/>
      <c r="J45" s="1698"/>
      <c r="K45" s="1697"/>
      <c r="L45" s="1697"/>
    </row>
    <row r="46" spans="2:14" ht="15.75" customHeight="1">
      <c r="B46" s="2904" t="s">
        <v>1515</v>
      </c>
      <c r="C46" s="2905"/>
      <c r="D46" s="2905"/>
      <c r="E46" s="2905"/>
      <c r="F46" s="2905"/>
      <c r="G46" s="2905"/>
      <c r="H46" s="2906"/>
    </row>
    <row r="47" spans="2:14" ht="15" customHeight="1">
      <c r="B47" s="2907"/>
      <c r="C47" s="2908"/>
      <c r="D47" s="2908"/>
      <c r="E47" s="2908"/>
      <c r="F47" s="2908"/>
      <c r="G47" s="2908"/>
      <c r="H47" s="2909"/>
    </row>
    <row r="48" spans="2:14" ht="15.75">
      <c r="B48" s="1696" t="s">
        <v>1514</v>
      </c>
      <c r="C48" s="1695"/>
      <c r="D48" s="1694">
        <v>51.471608930724202</v>
      </c>
      <c r="E48" s="1694">
        <v>54.273290839614603</v>
      </c>
      <c r="F48" s="1694">
        <v>28.568251102280957</v>
      </c>
      <c r="G48" s="1694">
        <v>32.58921352723209</v>
      </c>
      <c r="H48" s="1693">
        <v>41.75730492137891</v>
      </c>
      <c r="L48" s="1128"/>
    </row>
    <row r="49" spans="2:8" ht="15.75">
      <c r="B49" s="1692" t="s">
        <v>1513</v>
      </c>
      <c r="C49" s="1691"/>
      <c r="D49" s="1690">
        <v>0.8134454608093129</v>
      </c>
      <c r="E49" s="1690">
        <v>0.55245887488998457</v>
      </c>
      <c r="F49" s="1690">
        <v>0.35001893193272465</v>
      </c>
      <c r="G49" s="1690">
        <v>0.8673158621980418</v>
      </c>
      <c r="H49" s="1689">
        <v>2.5812863709972197E-2</v>
      </c>
    </row>
    <row r="50" spans="2:8" ht="15.75">
      <c r="B50" s="1688" t="s">
        <v>1512</v>
      </c>
      <c r="C50" s="1687"/>
      <c r="D50" s="1686">
        <v>47.714945608466479</v>
      </c>
      <c r="E50" s="1686">
        <v>45.174250285495404</v>
      </c>
      <c r="F50" s="1686">
        <v>71.081729965786323</v>
      </c>
      <c r="G50" s="1686">
        <v>66.543470610569869</v>
      </c>
      <c r="H50" s="1685">
        <v>58.216882214911116</v>
      </c>
    </row>
    <row r="51" spans="2:8" ht="15.75">
      <c r="B51" s="2902" t="s">
        <v>360</v>
      </c>
      <c r="C51" s="2903"/>
      <c r="D51" s="1684">
        <v>100</v>
      </c>
      <c r="E51" s="1684">
        <v>99.999999999999986</v>
      </c>
      <c r="F51" s="1684">
        <v>100</v>
      </c>
      <c r="G51" s="1684">
        <v>100</v>
      </c>
      <c r="H51" s="1683">
        <v>100</v>
      </c>
    </row>
    <row r="52" spans="2:8">
      <c r="B52" s="1682" t="s">
        <v>1511</v>
      </c>
      <c r="D52" s="1681"/>
      <c r="E52" s="1681"/>
      <c r="F52" s="1681"/>
      <c r="G52" s="1681"/>
      <c r="H52" s="1681"/>
    </row>
  </sheetData>
  <mergeCells count="13">
    <mergeCell ref="B51:C51"/>
    <mergeCell ref="B46:H47"/>
    <mergeCell ref="B44:C44"/>
    <mergeCell ref="F4:G4"/>
    <mergeCell ref="I4:J4"/>
    <mergeCell ref="B39:H40"/>
    <mergeCell ref="I39:J39"/>
    <mergeCell ref="B3:J3"/>
    <mergeCell ref="A1:J1"/>
    <mergeCell ref="B2:J2"/>
    <mergeCell ref="B4:B5"/>
    <mergeCell ref="C4:C5"/>
    <mergeCell ref="D4:E4"/>
  </mergeCells>
  <pageMargins left="0.75" right="0.75" top="1" bottom="1" header="0.5" footer="0.5"/>
  <pageSetup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9"/>
  <sheetViews>
    <sheetView showGridLines="0" zoomScale="90" zoomScaleNormal="90" zoomScaleSheetLayoutView="78" workbookViewId="0">
      <selection activeCell="K17" sqref="K17"/>
    </sheetView>
  </sheetViews>
  <sheetFormatPr defaultRowHeight="15.75"/>
  <cols>
    <col min="1" max="1" width="6.28515625" style="174" customWidth="1"/>
    <col min="2" max="2" width="52.42578125" style="174" bestFit="1" customWidth="1"/>
    <col min="3" max="9" width="13.7109375" style="174" customWidth="1"/>
    <col min="10" max="10" width="13.140625" style="174" customWidth="1"/>
    <col min="11" max="12" width="10.5703125" style="174" customWidth="1"/>
    <col min="13" max="13" width="13.42578125" style="174" customWidth="1"/>
    <col min="14" max="14" width="10.28515625" style="174" bestFit="1" customWidth="1"/>
    <col min="15" max="15" width="14.28515625" style="174" customWidth="1"/>
    <col min="16" max="239" width="9.140625" style="174"/>
    <col min="240" max="240" width="6.28515625" style="174" customWidth="1"/>
    <col min="241" max="241" width="69" style="174" customWidth="1"/>
    <col min="242" max="259" width="0" style="174" hidden="1" customWidth="1"/>
    <col min="260" max="261" width="15.28515625" style="174" bestFit="1" customWidth="1"/>
    <col min="262" max="263" width="11.85546875" style="174" bestFit="1" customWidth="1"/>
    <col min="264" max="264" width="15.5703125" style="174" bestFit="1" customWidth="1"/>
    <col min="265" max="265" width="15.7109375" style="174" bestFit="1" customWidth="1"/>
    <col min="266" max="266" width="13.140625" style="174" bestFit="1" customWidth="1"/>
    <col min="267" max="268" width="10.5703125" style="174" bestFit="1" customWidth="1"/>
    <col min="269" max="495" width="9.140625" style="174"/>
    <col min="496" max="496" width="6.28515625" style="174" customWidth="1"/>
    <col min="497" max="497" width="69" style="174" customWidth="1"/>
    <col min="498" max="515" width="0" style="174" hidden="1" customWidth="1"/>
    <col min="516" max="517" width="15.28515625" style="174" bestFit="1" customWidth="1"/>
    <col min="518" max="519" width="11.85546875" style="174" bestFit="1" customWidth="1"/>
    <col min="520" max="520" width="15.5703125" style="174" bestFit="1" customWidth="1"/>
    <col min="521" max="521" width="15.7109375" style="174" bestFit="1" customWidth="1"/>
    <col min="522" max="522" width="13.140625" style="174" bestFit="1" customWidth="1"/>
    <col min="523" max="524" width="10.5703125" style="174" bestFit="1" customWidth="1"/>
    <col min="525" max="751" width="9.140625" style="174"/>
    <col min="752" max="752" width="6.28515625" style="174" customWidth="1"/>
    <col min="753" max="753" width="69" style="174" customWidth="1"/>
    <col min="754" max="771" width="0" style="174" hidden="1" customWidth="1"/>
    <col min="772" max="773" width="15.28515625" style="174" bestFit="1" customWidth="1"/>
    <col min="774" max="775" width="11.85546875" style="174" bestFit="1" customWidth="1"/>
    <col min="776" max="776" width="15.5703125" style="174" bestFit="1" customWidth="1"/>
    <col min="777" max="777" width="15.7109375" style="174" bestFit="1" customWidth="1"/>
    <col min="778" max="778" width="13.140625" style="174" bestFit="1" customWidth="1"/>
    <col min="779" max="780" width="10.5703125" style="174" bestFit="1" customWidth="1"/>
    <col min="781" max="1007" width="9.140625" style="174"/>
    <col min="1008" max="1008" width="6.28515625" style="174" customWidth="1"/>
    <col min="1009" max="1009" width="69" style="174" customWidth="1"/>
    <col min="1010" max="1027" width="0" style="174" hidden="1" customWidth="1"/>
    <col min="1028" max="1029" width="15.28515625" style="174" bestFit="1" customWidth="1"/>
    <col min="1030" max="1031" width="11.85546875" style="174" bestFit="1" customWidth="1"/>
    <col min="1032" max="1032" width="15.5703125" style="174" bestFit="1" customWidth="1"/>
    <col min="1033" max="1033" width="15.7109375" style="174" bestFit="1" customWidth="1"/>
    <col min="1034" max="1034" width="13.140625" style="174" bestFit="1" customWidth="1"/>
    <col min="1035" max="1036" width="10.5703125" style="174" bestFit="1" customWidth="1"/>
    <col min="1037" max="1263" width="9.140625" style="174"/>
    <col min="1264" max="1264" width="6.28515625" style="174" customWidth="1"/>
    <col min="1265" max="1265" width="69" style="174" customWidth="1"/>
    <col min="1266" max="1283" width="0" style="174" hidden="1" customWidth="1"/>
    <col min="1284" max="1285" width="15.28515625" style="174" bestFit="1" customWidth="1"/>
    <col min="1286" max="1287" width="11.85546875" style="174" bestFit="1" customWidth="1"/>
    <col min="1288" max="1288" width="15.5703125" style="174" bestFit="1" customWidth="1"/>
    <col min="1289" max="1289" width="15.7109375" style="174" bestFit="1" customWidth="1"/>
    <col min="1290" max="1290" width="13.140625" style="174" bestFit="1" customWidth="1"/>
    <col min="1291" max="1292" width="10.5703125" style="174" bestFit="1" customWidth="1"/>
    <col min="1293" max="1519" width="9.140625" style="174"/>
    <col min="1520" max="1520" width="6.28515625" style="174" customWidth="1"/>
    <col min="1521" max="1521" width="69" style="174" customWidth="1"/>
    <col min="1522" max="1539" width="0" style="174" hidden="1" customWidth="1"/>
    <col min="1540" max="1541" width="15.28515625" style="174" bestFit="1" customWidth="1"/>
    <col min="1542" max="1543" width="11.85546875" style="174" bestFit="1" customWidth="1"/>
    <col min="1544" max="1544" width="15.5703125" style="174" bestFit="1" customWidth="1"/>
    <col min="1545" max="1545" width="15.7109375" style="174" bestFit="1" customWidth="1"/>
    <col min="1546" max="1546" width="13.140625" style="174" bestFit="1" customWidth="1"/>
    <col min="1547" max="1548" width="10.5703125" style="174" bestFit="1" customWidth="1"/>
    <col min="1549" max="1775" width="9.140625" style="174"/>
    <col min="1776" max="1776" width="6.28515625" style="174" customWidth="1"/>
    <col min="1777" max="1777" width="69" style="174" customWidth="1"/>
    <col min="1778" max="1795" width="0" style="174" hidden="1" customWidth="1"/>
    <col min="1796" max="1797" width="15.28515625" style="174" bestFit="1" customWidth="1"/>
    <col min="1798" max="1799" width="11.85546875" style="174" bestFit="1" customWidth="1"/>
    <col min="1800" max="1800" width="15.5703125" style="174" bestFit="1" customWidth="1"/>
    <col min="1801" max="1801" width="15.7109375" style="174" bestFit="1" customWidth="1"/>
    <col min="1802" max="1802" width="13.140625" style="174" bestFit="1" customWidth="1"/>
    <col min="1803" max="1804" width="10.5703125" style="174" bestFit="1" customWidth="1"/>
    <col min="1805" max="2031" width="9.140625" style="174"/>
    <col min="2032" max="2032" width="6.28515625" style="174" customWidth="1"/>
    <col min="2033" max="2033" width="69" style="174" customWidth="1"/>
    <col min="2034" max="2051" width="0" style="174" hidden="1" customWidth="1"/>
    <col min="2052" max="2053" width="15.28515625" style="174" bestFit="1" customWidth="1"/>
    <col min="2054" max="2055" width="11.85546875" style="174" bestFit="1" customWidth="1"/>
    <col min="2056" max="2056" width="15.5703125" style="174" bestFit="1" customWidth="1"/>
    <col min="2057" max="2057" width="15.7109375" style="174" bestFit="1" customWidth="1"/>
    <col min="2058" max="2058" width="13.140625" style="174" bestFit="1" customWidth="1"/>
    <col min="2059" max="2060" width="10.5703125" style="174" bestFit="1" customWidth="1"/>
    <col min="2061" max="2287" width="9.140625" style="174"/>
    <col min="2288" max="2288" width="6.28515625" style="174" customWidth="1"/>
    <col min="2289" max="2289" width="69" style="174" customWidth="1"/>
    <col min="2290" max="2307" width="0" style="174" hidden="1" customWidth="1"/>
    <col min="2308" max="2309" width="15.28515625" style="174" bestFit="1" customWidth="1"/>
    <col min="2310" max="2311" width="11.85546875" style="174" bestFit="1" customWidth="1"/>
    <col min="2312" max="2312" width="15.5703125" style="174" bestFit="1" customWidth="1"/>
    <col min="2313" max="2313" width="15.7109375" style="174" bestFit="1" customWidth="1"/>
    <col min="2314" max="2314" width="13.140625" style="174" bestFit="1" customWidth="1"/>
    <col min="2315" max="2316" width="10.5703125" style="174" bestFit="1" customWidth="1"/>
    <col min="2317" max="2543" width="9.140625" style="174"/>
    <col min="2544" max="2544" width="6.28515625" style="174" customWidth="1"/>
    <col min="2545" max="2545" width="69" style="174" customWidth="1"/>
    <col min="2546" max="2563" width="0" style="174" hidden="1" customWidth="1"/>
    <col min="2564" max="2565" width="15.28515625" style="174" bestFit="1" customWidth="1"/>
    <col min="2566" max="2567" width="11.85546875" style="174" bestFit="1" customWidth="1"/>
    <col min="2568" max="2568" width="15.5703125" style="174" bestFit="1" customWidth="1"/>
    <col min="2569" max="2569" width="15.7109375" style="174" bestFit="1" customWidth="1"/>
    <col min="2570" max="2570" width="13.140625" style="174" bestFit="1" customWidth="1"/>
    <col min="2571" max="2572" width="10.5703125" style="174" bestFit="1" customWidth="1"/>
    <col min="2573" max="2799" width="9.140625" style="174"/>
    <col min="2800" max="2800" width="6.28515625" style="174" customWidth="1"/>
    <col min="2801" max="2801" width="69" style="174" customWidth="1"/>
    <col min="2802" max="2819" width="0" style="174" hidden="1" customWidth="1"/>
    <col min="2820" max="2821" width="15.28515625" style="174" bestFit="1" customWidth="1"/>
    <col min="2822" max="2823" width="11.85546875" style="174" bestFit="1" customWidth="1"/>
    <col min="2824" max="2824" width="15.5703125" style="174" bestFit="1" customWidth="1"/>
    <col min="2825" max="2825" width="15.7109375" style="174" bestFit="1" customWidth="1"/>
    <col min="2826" max="2826" width="13.140625" style="174" bestFit="1" customWidth="1"/>
    <col min="2827" max="2828" width="10.5703125" style="174" bestFit="1" customWidth="1"/>
    <col min="2829" max="3055" width="9.140625" style="174"/>
    <col min="3056" max="3056" width="6.28515625" style="174" customWidth="1"/>
    <col min="3057" max="3057" width="69" style="174" customWidth="1"/>
    <col min="3058" max="3075" width="0" style="174" hidden="1" customWidth="1"/>
    <col min="3076" max="3077" width="15.28515625" style="174" bestFit="1" customWidth="1"/>
    <col min="3078" max="3079" width="11.85546875" style="174" bestFit="1" customWidth="1"/>
    <col min="3080" max="3080" width="15.5703125" style="174" bestFit="1" customWidth="1"/>
    <col min="3081" max="3081" width="15.7109375" style="174" bestFit="1" customWidth="1"/>
    <col min="3082" max="3082" width="13.140625" style="174" bestFit="1" customWidth="1"/>
    <col min="3083" max="3084" width="10.5703125" style="174" bestFit="1" customWidth="1"/>
    <col min="3085" max="3311" width="9.140625" style="174"/>
    <col min="3312" max="3312" width="6.28515625" style="174" customWidth="1"/>
    <col min="3313" max="3313" width="69" style="174" customWidth="1"/>
    <col min="3314" max="3331" width="0" style="174" hidden="1" customWidth="1"/>
    <col min="3332" max="3333" width="15.28515625" style="174" bestFit="1" customWidth="1"/>
    <col min="3334" max="3335" width="11.85546875" style="174" bestFit="1" customWidth="1"/>
    <col min="3336" max="3336" width="15.5703125" style="174" bestFit="1" customWidth="1"/>
    <col min="3337" max="3337" width="15.7109375" style="174" bestFit="1" customWidth="1"/>
    <col min="3338" max="3338" width="13.140625" style="174" bestFit="1" customWidth="1"/>
    <col min="3339" max="3340" width="10.5703125" style="174" bestFit="1" customWidth="1"/>
    <col min="3341" max="3567" width="9.140625" style="174"/>
    <col min="3568" max="3568" width="6.28515625" style="174" customWidth="1"/>
    <col min="3569" max="3569" width="69" style="174" customWidth="1"/>
    <col min="3570" max="3587" width="0" style="174" hidden="1" customWidth="1"/>
    <col min="3588" max="3589" width="15.28515625" style="174" bestFit="1" customWidth="1"/>
    <col min="3590" max="3591" width="11.85546875" style="174" bestFit="1" customWidth="1"/>
    <col min="3592" max="3592" width="15.5703125" style="174" bestFit="1" customWidth="1"/>
    <col min="3593" max="3593" width="15.7109375" style="174" bestFit="1" customWidth="1"/>
    <col min="3594" max="3594" width="13.140625" style="174" bestFit="1" customWidth="1"/>
    <col min="3595" max="3596" width="10.5703125" style="174" bestFit="1" customWidth="1"/>
    <col min="3597" max="3823" width="9.140625" style="174"/>
    <col min="3824" max="3824" width="6.28515625" style="174" customWidth="1"/>
    <col min="3825" max="3825" width="69" style="174" customWidth="1"/>
    <col min="3826" max="3843" width="0" style="174" hidden="1" customWidth="1"/>
    <col min="3844" max="3845" width="15.28515625" style="174" bestFit="1" customWidth="1"/>
    <col min="3846" max="3847" width="11.85546875" style="174" bestFit="1" customWidth="1"/>
    <col min="3848" max="3848" width="15.5703125" style="174" bestFit="1" customWidth="1"/>
    <col min="3849" max="3849" width="15.7109375" style="174" bestFit="1" customWidth="1"/>
    <col min="3850" max="3850" width="13.140625" style="174" bestFit="1" customWidth="1"/>
    <col min="3851" max="3852" width="10.5703125" style="174" bestFit="1" customWidth="1"/>
    <col min="3853" max="4079" width="9.140625" style="174"/>
    <col min="4080" max="4080" width="6.28515625" style="174" customWidth="1"/>
    <col min="4081" max="4081" width="69" style="174" customWidth="1"/>
    <col min="4082" max="4099" width="0" style="174" hidden="1" customWidth="1"/>
    <col min="4100" max="4101" width="15.28515625" style="174" bestFit="1" customWidth="1"/>
    <col min="4102" max="4103" width="11.85546875" style="174" bestFit="1" customWidth="1"/>
    <col min="4104" max="4104" width="15.5703125" style="174" bestFit="1" customWidth="1"/>
    <col min="4105" max="4105" width="15.7109375" style="174" bestFit="1" customWidth="1"/>
    <col min="4106" max="4106" width="13.140625" style="174" bestFit="1" customWidth="1"/>
    <col min="4107" max="4108" width="10.5703125" style="174" bestFit="1" customWidth="1"/>
    <col min="4109" max="4335" width="9.140625" style="174"/>
    <col min="4336" max="4336" width="6.28515625" style="174" customWidth="1"/>
    <col min="4337" max="4337" width="69" style="174" customWidth="1"/>
    <col min="4338" max="4355" width="0" style="174" hidden="1" customWidth="1"/>
    <col min="4356" max="4357" width="15.28515625" style="174" bestFit="1" customWidth="1"/>
    <col min="4358" max="4359" width="11.85546875" style="174" bestFit="1" customWidth="1"/>
    <col min="4360" max="4360" width="15.5703125" style="174" bestFit="1" customWidth="1"/>
    <col min="4361" max="4361" width="15.7109375" style="174" bestFit="1" customWidth="1"/>
    <col min="4362" max="4362" width="13.140625" style="174" bestFit="1" customWidth="1"/>
    <col min="4363" max="4364" width="10.5703125" style="174" bestFit="1" customWidth="1"/>
    <col min="4365" max="4591" width="9.140625" style="174"/>
    <col min="4592" max="4592" width="6.28515625" style="174" customWidth="1"/>
    <col min="4593" max="4593" width="69" style="174" customWidth="1"/>
    <col min="4594" max="4611" width="0" style="174" hidden="1" customWidth="1"/>
    <col min="4612" max="4613" width="15.28515625" style="174" bestFit="1" customWidth="1"/>
    <col min="4614" max="4615" width="11.85546875" style="174" bestFit="1" customWidth="1"/>
    <col min="4616" max="4616" width="15.5703125" style="174" bestFit="1" customWidth="1"/>
    <col min="4617" max="4617" width="15.7109375" style="174" bestFit="1" customWidth="1"/>
    <col min="4618" max="4618" width="13.140625" style="174" bestFit="1" customWidth="1"/>
    <col min="4619" max="4620" width="10.5703125" style="174" bestFit="1" customWidth="1"/>
    <col min="4621" max="4847" width="9.140625" style="174"/>
    <col min="4848" max="4848" width="6.28515625" style="174" customWidth="1"/>
    <col min="4849" max="4849" width="69" style="174" customWidth="1"/>
    <col min="4850" max="4867" width="0" style="174" hidden="1" customWidth="1"/>
    <col min="4868" max="4869" width="15.28515625" style="174" bestFit="1" customWidth="1"/>
    <col min="4870" max="4871" width="11.85546875" style="174" bestFit="1" customWidth="1"/>
    <col min="4872" max="4872" width="15.5703125" style="174" bestFit="1" customWidth="1"/>
    <col min="4873" max="4873" width="15.7109375" style="174" bestFit="1" customWidth="1"/>
    <col min="4874" max="4874" width="13.140625" style="174" bestFit="1" customWidth="1"/>
    <col min="4875" max="4876" width="10.5703125" style="174" bestFit="1" customWidth="1"/>
    <col min="4877" max="5103" width="9.140625" style="174"/>
    <col min="5104" max="5104" width="6.28515625" style="174" customWidth="1"/>
    <col min="5105" max="5105" width="69" style="174" customWidth="1"/>
    <col min="5106" max="5123" width="0" style="174" hidden="1" customWidth="1"/>
    <col min="5124" max="5125" width="15.28515625" style="174" bestFit="1" customWidth="1"/>
    <col min="5126" max="5127" width="11.85546875" style="174" bestFit="1" customWidth="1"/>
    <col min="5128" max="5128" width="15.5703125" style="174" bestFit="1" customWidth="1"/>
    <col min="5129" max="5129" width="15.7109375" style="174" bestFit="1" customWidth="1"/>
    <col min="5130" max="5130" width="13.140625" style="174" bestFit="1" customWidth="1"/>
    <col min="5131" max="5132" width="10.5703125" style="174" bestFit="1" customWidth="1"/>
    <col min="5133" max="5359" width="9.140625" style="174"/>
    <col min="5360" max="5360" width="6.28515625" style="174" customWidth="1"/>
    <col min="5361" max="5361" width="69" style="174" customWidth="1"/>
    <col min="5362" max="5379" width="0" style="174" hidden="1" customWidth="1"/>
    <col min="5380" max="5381" width="15.28515625" style="174" bestFit="1" customWidth="1"/>
    <col min="5382" max="5383" width="11.85546875" style="174" bestFit="1" customWidth="1"/>
    <col min="5384" max="5384" width="15.5703125" style="174" bestFit="1" customWidth="1"/>
    <col min="5385" max="5385" width="15.7109375" style="174" bestFit="1" customWidth="1"/>
    <col min="5386" max="5386" width="13.140625" style="174" bestFit="1" customWidth="1"/>
    <col min="5387" max="5388" width="10.5703125" style="174" bestFit="1" customWidth="1"/>
    <col min="5389" max="5615" width="9.140625" style="174"/>
    <col min="5616" max="5616" width="6.28515625" style="174" customWidth="1"/>
    <col min="5617" max="5617" width="69" style="174" customWidth="1"/>
    <col min="5618" max="5635" width="0" style="174" hidden="1" customWidth="1"/>
    <col min="5636" max="5637" width="15.28515625" style="174" bestFit="1" customWidth="1"/>
    <col min="5638" max="5639" width="11.85546875" style="174" bestFit="1" customWidth="1"/>
    <col min="5640" max="5640" width="15.5703125" style="174" bestFit="1" customWidth="1"/>
    <col min="5641" max="5641" width="15.7109375" style="174" bestFit="1" customWidth="1"/>
    <col min="5642" max="5642" width="13.140625" style="174" bestFit="1" customWidth="1"/>
    <col min="5643" max="5644" width="10.5703125" style="174" bestFit="1" customWidth="1"/>
    <col min="5645" max="5871" width="9.140625" style="174"/>
    <col min="5872" max="5872" width="6.28515625" style="174" customWidth="1"/>
    <col min="5873" max="5873" width="69" style="174" customWidth="1"/>
    <col min="5874" max="5891" width="0" style="174" hidden="1" customWidth="1"/>
    <col min="5892" max="5893" width="15.28515625" style="174" bestFit="1" customWidth="1"/>
    <col min="5894" max="5895" width="11.85546875" style="174" bestFit="1" customWidth="1"/>
    <col min="5896" max="5896" width="15.5703125" style="174" bestFit="1" customWidth="1"/>
    <col min="5897" max="5897" width="15.7109375" style="174" bestFit="1" customWidth="1"/>
    <col min="5898" max="5898" width="13.140625" style="174" bestFit="1" customWidth="1"/>
    <col min="5899" max="5900" width="10.5703125" style="174" bestFit="1" customWidth="1"/>
    <col min="5901" max="6127" width="9.140625" style="174"/>
    <col min="6128" max="6128" width="6.28515625" style="174" customWidth="1"/>
    <col min="6129" max="6129" width="69" style="174" customWidth="1"/>
    <col min="6130" max="6147" width="0" style="174" hidden="1" customWidth="1"/>
    <col min="6148" max="6149" width="15.28515625" style="174" bestFit="1" customWidth="1"/>
    <col min="6150" max="6151" width="11.85546875" style="174" bestFit="1" customWidth="1"/>
    <col min="6152" max="6152" width="15.5703125" style="174" bestFit="1" customWidth="1"/>
    <col min="6153" max="6153" width="15.7109375" style="174" bestFit="1" customWidth="1"/>
    <col min="6154" max="6154" width="13.140625" style="174" bestFit="1" customWidth="1"/>
    <col min="6155" max="6156" width="10.5703125" style="174" bestFit="1" customWidth="1"/>
    <col min="6157" max="6383" width="9.140625" style="174"/>
    <col min="6384" max="6384" width="6.28515625" style="174" customWidth="1"/>
    <col min="6385" max="6385" width="69" style="174" customWidth="1"/>
    <col min="6386" max="6403" width="0" style="174" hidden="1" customWidth="1"/>
    <col min="6404" max="6405" width="15.28515625" style="174" bestFit="1" customWidth="1"/>
    <col min="6406" max="6407" width="11.85546875" style="174" bestFit="1" customWidth="1"/>
    <col min="6408" max="6408" width="15.5703125" style="174" bestFit="1" customWidth="1"/>
    <col min="6409" max="6409" width="15.7109375" style="174" bestFit="1" customWidth="1"/>
    <col min="6410" max="6410" width="13.140625" style="174" bestFit="1" customWidth="1"/>
    <col min="6411" max="6412" width="10.5703125" style="174" bestFit="1" customWidth="1"/>
    <col min="6413" max="6639" width="9.140625" style="174"/>
    <col min="6640" max="6640" width="6.28515625" style="174" customWidth="1"/>
    <col min="6641" max="6641" width="69" style="174" customWidth="1"/>
    <col min="6642" max="6659" width="0" style="174" hidden="1" customWidth="1"/>
    <col min="6660" max="6661" width="15.28515625" style="174" bestFit="1" customWidth="1"/>
    <col min="6662" max="6663" width="11.85546875" style="174" bestFit="1" customWidth="1"/>
    <col min="6664" max="6664" width="15.5703125" style="174" bestFit="1" customWidth="1"/>
    <col min="6665" max="6665" width="15.7109375" style="174" bestFit="1" customWidth="1"/>
    <col min="6666" max="6666" width="13.140625" style="174" bestFit="1" customWidth="1"/>
    <col min="6667" max="6668" width="10.5703125" style="174" bestFit="1" customWidth="1"/>
    <col min="6669" max="6895" width="9.140625" style="174"/>
    <col min="6896" max="6896" width="6.28515625" style="174" customWidth="1"/>
    <col min="6897" max="6897" width="69" style="174" customWidth="1"/>
    <col min="6898" max="6915" width="0" style="174" hidden="1" customWidth="1"/>
    <col min="6916" max="6917" width="15.28515625" style="174" bestFit="1" customWidth="1"/>
    <col min="6918" max="6919" width="11.85546875" style="174" bestFit="1" customWidth="1"/>
    <col min="6920" max="6920" width="15.5703125" style="174" bestFit="1" customWidth="1"/>
    <col min="6921" max="6921" width="15.7109375" style="174" bestFit="1" customWidth="1"/>
    <col min="6922" max="6922" width="13.140625" style="174" bestFit="1" customWidth="1"/>
    <col min="6923" max="6924" width="10.5703125" style="174" bestFit="1" customWidth="1"/>
    <col min="6925" max="7151" width="9.140625" style="174"/>
    <col min="7152" max="7152" width="6.28515625" style="174" customWidth="1"/>
    <col min="7153" max="7153" width="69" style="174" customWidth="1"/>
    <col min="7154" max="7171" width="0" style="174" hidden="1" customWidth="1"/>
    <col min="7172" max="7173" width="15.28515625" style="174" bestFit="1" customWidth="1"/>
    <col min="7174" max="7175" width="11.85546875" style="174" bestFit="1" customWidth="1"/>
    <col min="7176" max="7176" width="15.5703125" style="174" bestFit="1" customWidth="1"/>
    <col min="7177" max="7177" width="15.7109375" style="174" bestFit="1" customWidth="1"/>
    <col min="7178" max="7178" width="13.140625" style="174" bestFit="1" customWidth="1"/>
    <col min="7179" max="7180" width="10.5703125" style="174" bestFit="1" customWidth="1"/>
    <col min="7181" max="7407" width="9.140625" style="174"/>
    <col min="7408" max="7408" width="6.28515625" style="174" customWidth="1"/>
    <col min="7409" max="7409" width="69" style="174" customWidth="1"/>
    <col min="7410" max="7427" width="0" style="174" hidden="1" customWidth="1"/>
    <col min="7428" max="7429" width="15.28515625" style="174" bestFit="1" customWidth="1"/>
    <col min="7430" max="7431" width="11.85546875" style="174" bestFit="1" customWidth="1"/>
    <col min="7432" max="7432" width="15.5703125" style="174" bestFit="1" customWidth="1"/>
    <col min="7433" max="7433" width="15.7109375" style="174" bestFit="1" customWidth="1"/>
    <col min="7434" max="7434" width="13.140625" style="174" bestFit="1" customWidth="1"/>
    <col min="7435" max="7436" width="10.5703125" style="174" bestFit="1" customWidth="1"/>
    <col min="7437" max="7663" width="9.140625" style="174"/>
    <col min="7664" max="7664" width="6.28515625" style="174" customWidth="1"/>
    <col min="7665" max="7665" width="69" style="174" customWidth="1"/>
    <col min="7666" max="7683" width="0" style="174" hidden="1" customWidth="1"/>
    <col min="7684" max="7685" width="15.28515625" style="174" bestFit="1" customWidth="1"/>
    <col min="7686" max="7687" width="11.85546875" style="174" bestFit="1" customWidth="1"/>
    <col min="7688" max="7688" width="15.5703125" style="174" bestFit="1" customWidth="1"/>
    <col min="7689" max="7689" width="15.7109375" style="174" bestFit="1" customWidth="1"/>
    <col min="7690" max="7690" width="13.140625" style="174" bestFit="1" customWidth="1"/>
    <col min="7691" max="7692" width="10.5703125" style="174" bestFit="1" customWidth="1"/>
    <col min="7693" max="7919" width="9.140625" style="174"/>
    <col min="7920" max="7920" width="6.28515625" style="174" customWidth="1"/>
    <col min="7921" max="7921" width="69" style="174" customWidth="1"/>
    <col min="7922" max="7939" width="0" style="174" hidden="1" customWidth="1"/>
    <col min="7940" max="7941" width="15.28515625" style="174" bestFit="1" customWidth="1"/>
    <col min="7942" max="7943" width="11.85546875" style="174" bestFit="1" customWidth="1"/>
    <col min="7944" max="7944" width="15.5703125" style="174" bestFit="1" customWidth="1"/>
    <col min="7945" max="7945" width="15.7109375" style="174" bestFit="1" customWidth="1"/>
    <col min="7946" max="7946" width="13.140625" style="174" bestFit="1" customWidth="1"/>
    <col min="7947" max="7948" width="10.5703125" style="174" bestFit="1" customWidth="1"/>
    <col min="7949" max="8175" width="9.140625" style="174"/>
    <col min="8176" max="8176" width="6.28515625" style="174" customWidth="1"/>
    <col min="8177" max="8177" width="69" style="174" customWidth="1"/>
    <col min="8178" max="8195" width="0" style="174" hidden="1" customWidth="1"/>
    <col min="8196" max="8197" width="15.28515625" style="174" bestFit="1" customWidth="1"/>
    <col min="8198" max="8199" width="11.85546875" style="174" bestFit="1" customWidth="1"/>
    <col min="8200" max="8200" width="15.5703125" style="174" bestFit="1" customWidth="1"/>
    <col min="8201" max="8201" width="15.7109375" style="174" bestFit="1" customWidth="1"/>
    <col min="8202" max="8202" width="13.140625" style="174" bestFit="1" customWidth="1"/>
    <col min="8203" max="8204" width="10.5703125" style="174" bestFit="1" customWidth="1"/>
    <col min="8205" max="8431" width="9.140625" style="174"/>
    <col min="8432" max="8432" width="6.28515625" style="174" customWidth="1"/>
    <col min="8433" max="8433" width="69" style="174" customWidth="1"/>
    <col min="8434" max="8451" width="0" style="174" hidden="1" customWidth="1"/>
    <col min="8452" max="8453" width="15.28515625" style="174" bestFit="1" customWidth="1"/>
    <col min="8454" max="8455" width="11.85546875" style="174" bestFit="1" customWidth="1"/>
    <col min="8456" max="8456" width="15.5703125" style="174" bestFit="1" customWidth="1"/>
    <col min="8457" max="8457" width="15.7109375" style="174" bestFit="1" customWidth="1"/>
    <col min="8458" max="8458" width="13.140625" style="174" bestFit="1" customWidth="1"/>
    <col min="8459" max="8460" width="10.5703125" style="174" bestFit="1" customWidth="1"/>
    <col min="8461" max="8687" width="9.140625" style="174"/>
    <col min="8688" max="8688" width="6.28515625" style="174" customWidth="1"/>
    <col min="8689" max="8689" width="69" style="174" customWidth="1"/>
    <col min="8690" max="8707" width="0" style="174" hidden="1" customWidth="1"/>
    <col min="8708" max="8709" width="15.28515625" style="174" bestFit="1" customWidth="1"/>
    <col min="8710" max="8711" width="11.85546875" style="174" bestFit="1" customWidth="1"/>
    <col min="8712" max="8712" width="15.5703125" style="174" bestFit="1" customWidth="1"/>
    <col min="8713" max="8713" width="15.7109375" style="174" bestFit="1" customWidth="1"/>
    <col min="8714" max="8714" width="13.140625" style="174" bestFit="1" customWidth="1"/>
    <col min="8715" max="8716" width="10.5703125" style="174" bestFit="1" customWidth="1"/>
    <col min="8717" max="8943" width="9.140625" style="174"/>
    <col min="8944" max="8944" width="6.28515625" style="174" customWidth="1"/>
    <col min="8945" max="8945" width="69" style="174" customWidth="1"/>
    <col min="8946" max="8963" width="0" style="174" hidden="1" customWidth="1"/>
    <col min="8964" max="8965" width="15.28515625" style="174" bestFit="1" customWidth="1"/>
    <col min="8966" max="8967" width="11.85546875" style="174" bestFit="1" customWidth="1"/>
    <col min="8968" max="8968" width="15.5703125" style="174" bestFit="1" customWidth="1"/>
    <col min="8969" max="8969" width="15.7109375" style="174" bestFit="1" customWidth="1"/>
    <col min="8970" max="8970" width="13.140625" style="174" bestFit="1" customWidth="1"/>
    <col min="8971" max="8972" width="10.5703125" style="174" bestFit="1" customWidth="1"/>
    <col min="8973" max="9199" width="9.140625" style="174"/>
    <col min="9200" max="9200" width="6.28515625" style="174" customWidth="1"/>
    <col min="9201" max="9201" width="69" style="174" customWidth="1"/>
    <col min="9202" max="9219" width="0" style="174" hidden="1" customWidth="1"/>
    <col min="9220" max="9221" width="15.28515625" style="174" bestFit="1" customWidth="1"/>
    <col min="9222" max="9223" width="11.85546875" style="174" bestFit="1" customWidth="1"/>
    <col min="9224" max="9224" width="15.5703125" style="174" bestFit="1" customWidth="1"/>
    <col min="9225" max="9225" width="15.7109375" style="174" bestFit="1" customWidth="1"/>
    <col min="9226" max="9226" width="13.140625" style="174" bestFit="1" customWidth="1"/>
    <col min="9227" max="9228" width="10.5703125" style="174" bestFit="1" customWidth="1"/>
    <col min="9229" max="9455" width="9.140625" style="174"/>
    <col min="9456" max="9456" width="6.28515625" style="174" customWidth="1"/>
    <col min="9457" max="9457" width="69" style="174" customWidth="1"/>
    <col min="9458" max="9475" width="0" style="174" hidden="1" customWidth="1"/>
    <col min="9476" max="9477" width="15.28515625" style="174" bestFit="1" customWidth="1"/>
    <col min="9478" max="9479" width="11.85546875" style="174" bestFit="1" customWidth="1"/>
    <col min="9480" max="9480" width="15.5703125" style="174" bestFit="1" customWidth="1"/>
    <col min="9481" max="9481" width="15.7109375" style="174" bestFit="1" customWidth="1"/>
    <col min="9482" max="9482" width="13.140625" style="174" bestFit="1" customWidth="1"/>
    <col min="9483" max="9484" width="10.5703125" style="174" bestFit="1" customWidth="1"/>
    <col min="9485" max="9711" width="9.140625" style="174"/>
    <col min="9712" max="9712" width="6.28515625" style="174" customWidth="1"/>
    <col min="9713" max="9713" width="69" style="174" customWidth="1"/>
    <col min="9714" max="9731" width="0" style="174" hidden="1" customWidth="1"/>
    <col min="9732" max="9733" width="15.28515625" style="174" bestFit="1" customWidth="1"/>
    <col min="9734" max="9735" width="11.85546875" style="174" bestFit="1" customWidth="1"/>
    <col min="9736" max="9736" width="15.5703125" style="174" bestFit="1" customWidth="1"/>
    <col min="9737" max="9737" width="15.7109375" style="174" bestFit="1" customWidth="1"/>
    <col min="9738" max="9738" width="13.140625" style="174" bestFit="1" customWidth="1"/>
    <col min="9739" max="9740" width="10.5703125" style="174" bestFit="1" customWidth="1"/>
    <col min="9741" max="9967" width="9.140625" style="174"/>
    <col min="9968" max="9968" width="6.28515625" style="174" customWidth="1"/>
    <col min="9969" max="9969" width="69" style="174" customWidth="1"/>
    <col min="9970" max="9987" width="0" style="174" hidden="1" customWidth="1"/>
    <col min="9988" max="9989" width="15.28515625" style="174" bestFit="1" customWidth="1"/>
    <col min="9990" max="9991" width="11.85546875" style="174" bestFit="1" customWidth="1"/>
    <col min="9992" max="9992" width="15.5703125" style="174" bestFit="1" customWidth="1"/>
    <col min="9993" max="9993" width="15.7109375" style="174" bestFit="1" customWidth="1"/>
    <col min="9994" max="9994" width="13.140625" style="174" bestFit="1" customWidth="1"/>
    <col min="9995" max="9996" width="10.5703125" style="174" bestFit="1" customWidth="1"/>
    <col min="9997" max="10223" width="9.140625" style="174"/>
    <col min="10224" max="10224" width="6.28515625" style="174" customWidth="1"/>
    <col min="10225" max="10225" width="69" style="174" customWidth="1"/>
    <col min="10226" max="10243" width="0" style="174" hidden="1" customWidth="1"/>
    <col min="10244" max="10245" width="15.28515625" style="174" bestFit="1" customWidth="1"/>
    <col min="10246" max="10247" width="11.85546875" style="174" bestFit="1" customWidth="1"/>
    <col min="10248" max="10248" width="15.5703125" style="174" bestFit="1" customWidth="1"/>
    <col min="10249" max="10249" width="15.7109375" style="174" bestFit="1" customWidth="1"/>
    <col min="10250" max="10250" width="13.140625" style="174" bestFit="1" customWidth="1"/>
    <col min="10251" max="10252" width="10.5703125" style="174" bestFit="1" customWidth="1"/>
    <col min="10253" max="10479" width="9.140625" style="174"/>
    <col min="10480" max="10480" width="6.28515625" style="174" customWidth="1"/>
    <col min="10481" max="10481" width="69" style="174" customWidth="1"/>
    <col min="10482" max="10499" width="0" style="174" hidden="1" customWidth="1"/>
    <col min="10500" max="10501" width="15.28515625" style="174" bestFit="1" customWidth="1"/>
    <col min="10502" max="10503" width="11.85546875" style="174" bestFit="1" customWidth="1"/>
    <col min="10504" max="10504" width="15.5703125" style="174" bestFit="1" customWidth="1"/>
    <col min="10505" max="10505" width="15.7109375" style="174" bestFit="1" customWidth="1"/>
    <col min="10506" max="10506" width="13.140625" style="174" bestFit="1" customWidth="1"/>
    <col min="10507" max="10508" width="10.5703125" style="174" bestFit="1" customWidth="1"/>
    <col min="10509" max="10735" width="9.140625" style="174"/>
    <col min="10736" max="10736" width="6.28515625" style="174" customWidth="1"/>
    <col min="10737" max="10737" width="69" style="174" customWidth="1"/>
    <col min="10738" max="10755" width="0" style="174" hidden="1" customWidth="1"/>
    <col min="10756" max="10757" width="15.28515625" style="174" bestFit="1" customWidth="1"/>
    <col min="10758" max="10759" width="11.85546875" style="174" bestFit="1" customWidth="1"/>
    <col min="10760" max="10760" width="15.5703125" style="174" bestFit="1" customWidth="1"/>
    <col min="10761" max="10761" width="15.7109375" style="174" bestFit="1" customWidth="1"/>
    <col min="10762" max="10762" width="13.140625" style="174" bestFit="1" customWidth="1"/>
    <col min="10763" max="10764" width="10.5703125" style="174" bestFit="1" customWidth="1"/>
    <col min="10765" max="10991" width="9.140625" style="174"/>
    <col min="10992" max="10992" width="6.28515625" style="174" customWidth="1"/>
    <col min="10993" max="10993" width="69" style="174" customWidth="1"/>
    <col min="10994" max="11011" width="0" style="174" hidden="1" customWidth="1"/>
    <col min="11012" max="11013" width="15.28515625" style="174" bestFit="1" customWidth="1"/>
    <col min="11014" max="11015" width="11.85546875" style="174" bestFit="1" customWidth="1"/>
    <col min="11016" max="11016" width="15.5703125" style="174" bestFit="1" customWidth="1"/>
    <col min="11017" max="11017" width="15.7109375" style="174" bestFit="1" customWidth="1"/>
    <col min="11018" max="11018" width="13.140625" style="174" bestFit="1" customWidth="1"/>
    <col min="11019" max="11020" width="10.5703125" style="174" bestFit="1" customWidth="1"/>
    <col min="11021" max="11247" width="9.140625" style="174"/>
    <col min="11248" max="11248" width="6.28515625" style="174" customWidth="1"/>
    <col min="11249" max="11249" width="69" style="174" customWidth="1"/>
    <col min="11250" max="11267" width="0" style="174" hidden="1" customWidth="1"/>
    <col min="11268" max="11269" width="15.28515625" style="174" bestFit="1" customWidth="1"/>
    <col min="11270" max="11271" width="11.85546875" style="174" bestFit="1" customWidth="1"/>
    <col min="11272" max="11272" width="15.5703125" style="174" bestFit="1" customWidth="1"/>
    <col min="11273" max="11273" width="15.7109375" style="174" bestFit="1" customWidth="1"/>
    <col min="11274" max="11274" width="13.140625" style="174" bestFit="1" customWidth="1"/>
    <col min="11275" max="11276" width="10.5703125" style="174" bestFit="1" customWidth="1"/>
    <col min="11277" max="11503" width="9.140625" style="174"/>
    <col min="11504" max="11504" width="6.28515625" style="174" customWidth="1"/>
    <col min="11505" max="11505" width="69" style="174" customWidth="1"/>
    <col min="11506" max="11523" width="0" style="174" hidden="1" customWidth="1"/>
    <col min="11524" max="11525" width="15.28515625" style="174" bestFit="1" customWidth="1"/>
    <col min="11526" max="11527" width="11.85546875" style="174" bestFit="1" customWidth="1"/>
    <col min="11528" max="11528" width="15.5703125" style="174" bestFit="1" customWidth="1"/>
    <col min="11529" max="11529" width="15.7109375" style="174" bestFit="1" customWidth="1"/>
    <col min="11530" max="11530" width="13.140625" style="174" bestFit="1" customWidth="1"/>
    <col min="11531" max="11532" width="10.5703125" style="174" bestFit="1" customWidth="1"/>
    <col min="11533" max="11759" width="9.140625" style="174"/>
    <col min="11760" max="11760" width="6.28515625" style="174" customWidth="1"/>
    <col min="11761" max="11761" width="69" style="174" customWidth="1"/>
    <col min="11762" max="11779" width="0" style="174" hidden="1" customWidth="1"/>
    <col min="11780" max="11781" width="15.28515625" style="174" bestFit="1" customWidth="1"/>
    <col min="11782" max="11783" width="11.85546875" style="174" bestFit="1" customWidth="1"/>
    <col min="11784" max="11784" width="15.5703125" style="174" bestFit="1" customWidth="1"/>
    <col min="11785" max="11785" width="15.7109375" style="174" bestFit="1" customWidth="1"/>
    <col min="11786" max="11786" width="13.140625" style="174" bestFit="1" customWidth="1"/>
    <col min="11787" max="11788" width="10.5703125" style="174" bestFit="1" customWidth="1"/>
    <col min="11789" max="12015" width="9.140625" style="174"/>
    <col min="12016" max="12016" width="6.28515625" style="174" customWidth="1"/>
    <col min="12017" max="12017" width="69" style="174" customWidth="1"/>
    <col min="12018" max="12035" width="0" style="174" hidden="1" customWidth="1"/>
    <col min="12036" max="12037" width="15.28515625" style="174" bestFit="1" customWidth="1"/>
    <col min="12038" max="12039" width="11.85546875" style="174" bestFit="1" customWidth="1"/>
    <col min="12040" max="12040" width="15.5703125" style="174" bestFit="1" customWidth="1"/>
    <col min="12041" max="12041" width="15.7109375" style="174" bestFit="1" customWidth="1"/>
    <col min="12042" max="12042" width="13.140625" style="174" bestFit="1" customWidth="1"/>
    <col min="12043" max="12044" width="10.5703125" style="174" bestFit="1" customWidth="1"/>
    <col min="12045" max="12271" width="9.140625" style="174"/>
    <col min="12272" max="12272" width="6.28515625" style="174" customWidth="1"/>
    <col min="12273" max="12273" width="69" style="174" customWidth="1"/>
    <col min="12274" max="12291" width="0" style="174" hidden="1" customWidth="1"/>
    <col min="12292" max="12293" width="15.28515625" style="174" bestFit="1" customWidth="1"/>
    <col min="12294" max="12295" width="11.85546875" style="174" bestFit="1" customWidth="1"/>
    <col min="12296" max="12296" width="15.5703125" style="174" bestFit="1" customWidth="1"/>
    <col min="12297" max="12297" width="15.7109375" style="174" bestFit="1" customWidth="1"/>
    <col min="12298" max="12298" width="13.140625" style="174" bestFit="1" customWidth="1"/>
    <col min="12299" max="12300" width="10.5703125" style="174" bestFit="1" customWidth="1"/>
    <col min="12301" max="12527" width="9.140625" style="174"/>
    <col min="12528" max="12528" width="6.28515625" style="174" customWidth="1"/>
    <col min="12529" max="12529" width="69" style="174" customWidth="1"/>
    <col min="12530" max="12547" width="0" style="174" hidden="1" customWidth="1"/>
    <col min="12548" max="12549" width="15.28515625" style="174" bestFit="1" customWidth="1"/>
    <col min="12550" max="12551" width="11.85546875" style="174" bestFit="1" customWidth="1"/>
    <col min="12552" max="12552" width="15.5703125" style="174" bestFit="1" customWidth="1"/>
    <col min="12553" max="12553" width="15.7109375" style="174" bestFit="1" customWidth="1"/>
    <col min="12554" max="12554" width="13.140625" style="174" bestFit="1" customWidth="1"/>
    <col min="12555" max="12556" width="10.5703125" style="174" bestFit="1" customWidth="1"/>
    <col min="12557" max="12783" width="9.140625" style="174"/>
    <col min="12784" max="12784" width="6.28515625" style="174" customWidth="1"/>
    <col min="12785" max="12785" width="69" style="174" customWidth="1"/>
    <col min="12786" max="12803" width="0" style="174" hidden="1" customWidth="1"/>
    <col min="12804" max="12805" width="15.28515625" style="174" bestFit="1" customWidth="1"/>
    <col min="12806" max="12807" width="11.85546875" style="174" bestFit="1" customWidth="1"/>
    <col min="12808" max="12808" width="15.5703125" style="174" bestFit="1" customWidth="1"/>
    <col min="12809" max="12809" width="15.7109375" style="174" bestFit="1" customWidth="1"/>
    <col min="12810" max="12810" width="13.140625" style="174" bestFit="1" customWidth="1"/>
    <col min="12811" max="12812" width="10.5703125" style="174" bestFit="1" customWidth="1"/>
    <col min="12813" max="13039" width="9.140625" style="174"/>
    <col min="13040" max="13040" width="6.28515625" style="174" customWidth="1"/>
    <col min="13041" max="13041" width="69" style="174" customWidth="1"/>
    <col min="13042" max="13059" width="0" style="174" hidden="1" customWidth="1"/>
    <col min="13060" max="13061" width="15.28515625" style="174" bestFit="1" customWidth="1"/>
    <col min="13062" max="13063" width="11.85546875" style="174" bestFit="1" customWidth="1"/>
    <col min="13064" max="13064" width="15.5703125" style="174" bestFit="1" customWidth="1"/>
    <col min="13065" max="13065" width="15.7109375" style="174" bestFit="1" customWidth="1"/>
    <col min="13066" max="13066" width="13.140625" style="174" bestFit="1" customWidth="1"/>
    <col min="13067" max="13068" width="10.5703125" style="174" bestFit="1" customWidth="1"/>
    <col min="13069" max="13295" width="9.140625" style="174"/>
    <col min="13296" max="13296" width="6.28515625" style="174" customWidth="1"/>
    <col min="13297" max="13297" width="69" style="174" customWidth="1"/>
    <col min="13298" max="13315" width="0" style="174" hidden="1" customWidth="1"/>
    <col min="13316" max="13317" width="15.28515625" style="174" bestFit="1" customWidth="1"/>
    <col min="13318" max="13319" width="11.85546875" style="174" bestFit="1" customWidth="1"/>
    <col min="13320" max="13320" width="15.5703125" style="174" bestFit="1" customWidth="1"/>
    <col min="13321" max="13321" width="15.7109375" style="174" bestFit="1" customWidth="1"/>
    <col min="13322" max="13322" width="13.140625" style="174" bestFit="1" customWidth="1"/>
    <col min="13323" max="13324" width="10.5703125" style="174" bestFit="1" customWidth="1"/>
    <col min="13325" max="13551" width="9.140625" style="174"/>
    <col min="13552" max="13552" width="6.28515625" style="174" customWidth="1"/>
    <col min="13553" max="13553" width="69" style="174" customWidth="1"/>
    <col min="13554" max="13571" width="0" style="174" hidden="1" customWidth="1"/>
    <col min="13572" max="13573" width="15.28515625" style="174" bestFit="1" customWidth="1"/>
    <col min="13574" max="13575" width="11.85546875" style="174" bestFit="1" customWidth="1"/>
    <col min="13576" max="13576" width="15.5703125" style="174" bestFit="1" customWidth="1"/>
    <col min="13577" max="13577" width="15.7109375" style="174" bestFit="1" customWidth="1"/>
    <col min="13578" max="13578" width="13.140625" style="174" bestFit="1" customWidth="1"/>
    <col min="13579" max="13580" width="10.5703125" style="174" bestFit="1" customWidth="1"/>
    <col min="13581" max="13807" width="9.140625" style="174"/>
    <col min="13808" max="13808" width="6.28515625" style="174" customWidth="1"/>
    <col min="13809" max="13809" width="69" style="174" customWidth="1"/>
    <col min="13810" max="13827" width="0" style="174" hidden="1" customWidth="1"/>
    <col min="13828" max="13829" width="15.28515625" style="174" bestFit="1" customWidth="1"/>
    <col min="13830" max="13831" width="11.85546875" style="174" bestFit="1" customWidth="1"/>
    <col min="13832" max="13832" width="15.5703125" style="174" bestFit="1" customWidth="1"/>
    <col min="13833" max="13833" width="15.7109375" style="174" bestFit="1" customWidth="1"/>
    <col min="13834" max="13834" width="13.140625" style="174" bestFit="1" customWidth="1"/>
    <col min="13835" max="13836" width="10.5703125" style="174" bestFit="1" customWidth="1"/>
    <col min="13837" max="14063" width="9.140625" style="174"/>
    <col min="14064" max="14064" width="6.28515625" style="174" customWidth="1"/>
    <col min="14065" max="14065" width="69" style="174" customWidth="1"/>
    <col min="14066" max="14083" width="0" style="174" hidden="1" customWidth="1"/>
    <col min="14084" max="14085" width="15.28515625" style="174" bestFit="1" customWidth="1"/>
    <col min="14086" max="14087" width="11.85546875" style="174" bestFit="1" customWidth="1"/>
    <col min="14088" max="14088" width="15.5703125" style="174" bestFit="1" customWidth="1"/>
    <col min="14089" max="14089" width="15.7109375" style="174" bestFit="1" customWidth="1"/>
    <col min="14090" max="14090" width="13.140625" style="174" bestFit="1" customWidth="1"/>
    <col min="14091" max="14092" width="10.5703125" style="174" bestFit="1" customWidth="1"/>
    <col min="14093" max="14319" width="9.140625" style="174"/>
    <col min="14320" max="14320" width="6.28515625" style="174" customWidth="1"/>
    <col min="14321" max="14321" width="69" style="174" customWidth="1"/>
    <col min="14322" max="14339" width="0" style="174" hidden="1" customWidth="1"/>
    <col min="14340" max="14341" width="15.28515625" style="174" bestFit="1" customWidth="1"/>
    <col min="14342" max="14343" width="11.85546875" style="174" bestFit="1" customWidth="1"/>
    <col min="14344" max="14344" width="15.5703125" style="174" bestFit="1" customWidth="1"/>
    <col min="14345" max="14345" width="15.7109375" style="174" bestFit="1" customWidth="1"/>
    <col min="14346" max="14346" width="13.140625" style="174" bestFit="1" customWidth="1"/>
    <col min="14347" max="14348" width="10.5703125" style="174" bestFit="1" customWidth="1"/>
    <col min="14349" max="14575" width="9.140625" style="174"/>
    <col min="14576" max="14576" width="6.28515625" style="174" customWidth="1"/>
    <col min="14577" max="14577" width="69" style="174" customWidth="1"/>
    <col min="14578" max="14595" width="0" style="174" hidden="1" customWidth="1"/>
    <col min="14596" max="14597" width="15.28515625" style="174" bestFit="1" customWidth="1"/>
    <col min="14598" max="14599" width="11.85546875" style="174" bestFit="1" customWidth="1"/>
    <col min="14600" max="14600" width="15.5703125" style="174" bestFit="1" customWidth="1"/>
    <col min="14601" max="14601" width="15.7109375" style="174" bestFit="1" customWidth="1"/>
    <col min="14602" max="14602" width="13.140625" style="174" bestFit="1" customWidth="1"/>
    <col min="14603" max="14604" width="10.5703125" style="174" bestFit="1" customWidth="1"/>
    <col min="14605" max="14831" width="9.140625" style="174"/>
    <col min="14832" max="14832" width="6.28515625" style="174" customWidth="1"/>
    <col min="14833" max="14833" width="69" style="174" customWidth="1"/>
    <col min="14834" max="14851" width="0" style="174" hidden="1" customWidth="1"/>
    <col min="14852" max="14853" width="15.28515625" style="174" bestFit="1" customWidth="1"/>
    <col min="14854" max="14855" width="11.85546875" style="174" bestFit="1" customWidth="1"/>
    <col min="14856" max="14856" width="15.5703125" style="174" bestFit="1" customWidth="1"/>
    <col min="14857" max="14857" width="15.7109375" style="174" bestFit="1" customWidth="1"/>
    <col min="14858" max="14858" width="13.140625" style="174" bestFit="1" customWidth="1"/>
    <col min="14859" max="14860" width="10.5703125" style="174" bestFit="1" customWidth="1"/>
    <col min="14861" max="15087" width="9.140625" style="174"/>
    <col min="15088" max="15088" width="6.28515625" style="174" customWidth="1"/>
    <col min="15089" max="15089" width="69" style="174" customWidth="1"/>
    <col min="15090" max="15107" width="0" style="174" hidden="1" customWidth="1"/>
    <col min="15108" max="15109" width="15.28515625" style="174" bestFit="1" customWidth="1"/>
    <col min="15110" max="15111" width="11.85546875" style="174" bestFit="1" customWidth="1"/>
    <col min="15112" max="15112" width="15.5703125" style="174" bestFit="1" customWidth="1"/>
    <col min="15113" max="15113" width="15.7109375" style="174" bestFit="1" customWidth="1"/>
    <col min="15114" max="15114" width="13.140625" style="174" bestFit="1" customWidth="1"/>
    <col min="15115" max="15116" width="10.5703125" style="174" bestFit="1" customWidth="1"/>
    <col min="15117" max="15343" width="9.140625" style="174"/>
    <col min="15344" max="15344" width="6.28515625" style="174" customWidth="1"/>
    <col min="15345" max="15345" width="69" style="174" customWidth="1"/>
    <col min="15346" max="15363" width="0" style="174" hidden="1" customWidth="1"/>
    <col min="15364" max="15365" width="15.28515625" style="174" bestFit="1" customWidth="1"/>
    <col min="15366" max="15367" width="11.85546875" style="174" bestFit="1" customWidth="1"/>
    <col min="15368" max="15368" width="15.5703125" style="174" bestFit="1" customWidth="1"/>
    <col min="15369" max="15369" width="15.7109375" style="174" bestFit="1" customWidth="1"/>
    <col min="15370" max="15370" width="13.140625" style="174" bestFit="1" customWidth="1"/>
    <col min="15371" max="15372" width="10.5703125" style="174" bestFit="1" customWidth="1"/>
    <col min="15373" max="15599" width="9.140625" style="174"/>
    <col min="15600" max="15600" width="6.28515625" style="174" customWidth="1"/>
    <col min="15601" max="15601" width="69" style="174" customWidth="1"/>
    <col min="15602" max="15619" width="0" style="174" hidden="1" customWidth="1"/>
    <col min="15620" max="15621" width="15.28515625" style="174" bestFit="1" customWidth="1"/>
    <col min="15622" max="15623" width="11.85546875" style="174" bestFit="1" customWidth="1"/>
    <col min="15624" max="15624" width="15.5703125" style="174" bestFit="1" customWidth="1"/>
    <col min="15625" max="15625" width="15.7109375" style="174" bestFit="1" customWidth="1"/>
    <col min="15626" max="15626" width="13.140625" style="174" bestFit="1" customWidth="1"/>
    <col min="15627" max="15628" width="10.5703125" style="174" bestFit="1" customWidth="1"/>
    <col min="15629" max="15855" width="9.140625" style="174"/>
    <col min="15856" max="15856" width="6.28515625" style="174" customWidth="1"/>
    <col min="15857" max="15857" width="69" style="174" customWidth="1"/>
    <col min="15858" max="15875" width="0" style="174" hidden="1" customWidth="1"/>
    <col min="15876" max="15877" width="15.28515625" style="174" bestFit="1" customWidth="1"/>
    <col min="15878" max="15879" width="11.85546875" style="174" bestFit="1" customWidth="1"/>
    <col min="15880" max="15880" width="15.5703125" style="174" bestFit="1" customWidth="1"/>
    <col min="15881" max="15881" width="15.7109375" style="174" bestFit="1" customWidth="1"/>
    <col min="15882" max="15882" width="13.140625" style="174" bestFit="1" customWidth="1"/>
    <col min="15883" max="15884" width="10.5703125" style="174" bestFit="1" customWidth="1"/>
    <col min="15885" max="16111" width="9.140625" style="174"/>
    <col min="16112" max="16112" width="6.28515625" style="174" customWidth="1"/>
    <col min="16113" max="16113" width="69" style="174" customWidth="1"/>
    <col min="16114" max="16131" width="0" style="174" hidden="1" customWidth="1"/>
    <col min="16132" max="16133" width="15.28515625" style="174" bestFit="1" customWidth="1"/>
    <col min="16134" max="16135" width="11.85546875" style="174" bestFit="1" customWidth="1"/>
    <col min="16136" max="16136" width="15.5703125" style="174" bestFit="1" customWidth="1"/>
    <col min="16137" max="16137" width="15.7109375" style="174" bestFit="1" customWidth="1"/>
    <col min="16138" max="16138" width="13.140625" style="174" bestFit="1" customWidth="1"/>
    <col min="16139" max="16140" width="10.5703125" style="174" bestFit="1" customWidth="1"/>
    <col min="16141" max="16384" width="9.140625" style="174"/>
  </cols>
  <sheetData>
    <row r="1" spans="1:14">
      <c r="A1" s="2747" t="s">
        <v>222</v>
      </c>
      <c r="B1" s="2747"/>
      <c r="C1" s="2747"/>
      <c r="D1" s="2747"/>
      <c r="E1" s="2747"/>
      <c r="F1" s="2747"/>
      <c r="G1" s="2747"/>
      <c r="H1" s="2747"/>
      <c r="I1" s="2747"/>
    </row>
    <row r="2" spans="1:14">
      <c r="A2" s="2747" t="s">
        <v>3</v>
      </c>
      <c r="B2" s="2747"/>
      <c r="C2" s="2747"/>
      <c r="D2" s="2747"/>
      <c r="E2" s="2747"/>
      <c r="F2" s="2747"/>
      <c r="G2" s="2747"/>
      <c r="H2" s="2747"/>
      <c r="I2" s="2747"/>
    </row>
    <row r="3" spans="1:14" ht="3.75" customHeight="1" thickBot="1">
      <c r="A3" s="172"/>
      <c r="B3" s="172"/>
      <c r="C3" s="173"/>
      <c r="D3" s="173"/>
    </row>
    <row r="4" spans="1:14" s="18" customFormat="1" ht="16.5" thickTop="1">
      <c r="A4" s="175"/>
      <c r="B4" s="2755" t="s">
        <v>66</v>
      </c>
      <c r="C4" s="2752" t="s">
        <v>67</v>
      </c>
      <c r="D4" s="2753"/>
      <c r="E4" s="2753"/>
      <c r="F4" s="2753"/>
      <c r="G4" s="2754"/>
      <c r="H4" s="2750" t="s">
        <v>518</v>
      </c>
      <c r="I4" s="2751"/>
    </row>
    <row r="5" spans="1:14" s="18" customFormat="1">
      <c r="A5" s="176"/>
      <c r="B5" s="2756"/>
      <c r="C5" s="200" t="s">
        <v>69</v>
      </c>
      <c r="D5" s="200" t="s">
        <v>70</v>
      </c>
      <c r="E5" s="200" t="s">
        <v>71</v>
      </c>
      <c r="F5" s="200" t="s">
        <v>72</v>
      </c>
      <c r="G5" s="201" t="s">
        <v>506</v>
      </c>
      <c r="H5" s="201" t="s">
        <v>73</v>
      </c>
      <c r="I5" s="325" t="s">
        <v>263</v>
      </c>
    </row>
    <row r="6" spans="1:14" s="18" customFormat="1">
      <c r="A6" s="177" t="s">
        <v>223</v>
      </c>
      <c r="B6" s="315" t="s">
        <v>224</v>
      </c>
      <c r="C6" s="2757"/>
      <c r="D6" s="2758"/>
      <c r="E6" s="2758"/>
      <c r="F6" s="2758"/>
      <c r="G6" s="2758"/>
      <c r="H6" s="322"/>
      <c r="I6" s="326"/>
    </row>
    <row r="7" spans="1:14" s="18" customFormat="1" ht="20.100000000000001" customHeight="1">
      <c r="A7" s="19"/>
      <c r="B7" s="178" t="s">
        <v>225</v>
      </c>
      <c r="C7" s="20">
        <v>8.589373449756792</v>
      </c>
      <c r="D7" s="20">
        <v>7.3732249985143312</v>
      </c>
      <c r="E7" s="20">
        <v>6.3858868727203912</v>
      </c>
      <c r="F7" s="20">
        <v>-2.1174750261815092</v>
      </c>
      <c r="G7" s="328">
        <v>3.9825790348652106</v>
      </c>
      <c r="H7" s="328"/>
      <c r="I7" s="318"/>
    </row>
    <row r="8" spans="1:14" s="18" customFormat="1" ht="20.100000000000001" customHeight="1">
      <c r="A8" s="19"/>
      <c r="B8" s="178" t="s">
        <v>475</v>
      </c>
      <c r="C8" s="20">
        <v>8.9772793542129961</v>
      </c>
      <c r="D8" s="20">
        <v>7.6223761076818874</v>
      </c>
      <c r="E8" s="20">
        <v>6.6570554280283432</v>
      </c>
      <c r="F8" s="20">
        <v>-2.0883786954389905</v>
      </c>
      <c r="G8" s="20">
        <v>4.0084007069538927</v>
      </c>
      <c r="H8" s="20"/>
      <c r="I8" s="171"/>
    </row>
    <row r="9" spans="1:14" s="18" customFormat="1" ht="20.100000000000001" customHeight="1">
      <c r="A9" s="19"/>
      <c r="B9" s="178" t="s">
        <v>474</v>
      </c>
      <c r="C9" s="20">
        <v>17.980341988174132</v>
      </c>
      <c r="D9" s="20">
        <v>12.310254487771658</v>
      </c>
      <c r="E9" s="20">
        <v>11.660504213340744</v>
      </c>
      <c r="F9" s="20">
        <v>1.4452363815240545</v>
      </c>
      <c r="G9" s="20">
        <v>8.9820499516395813</v>
      </c>
      <c r="H9" s="20"/>
      <c r="I9" s="171"/>
    </row>
    <row r="10" spans="1:14" s="18" customFormat="1" ht="20.100000000000001" customHeight="1">
      <c r="A10" s="19"/>
      <c r="B10" s="178" t="s">
        <v>473</v>
      </c>
      <c r="C10" s="20">
        <v>17.635047086552987</v>
      </c>
      <c r="D10" s="20">
        <v>11.917869684793487</v>
      </c>
      <c r="E10" s="20">
        <v>11.964370054319559</v>
      </c>
      <c r="F10" s="20">
        <v>1.6920800394891273</v>
      </c>
      <c r="G10" s="20">
        <v>8.3055039760414786</v>
      </c>
      <c r="H10" s="20"/>
      <c r="I10" s="171"/>
    </row>
    <row r="11" spans="1:14" s="18" customFormat="1" ht="20.100000000000001" customHeight="1">
      <c r="A11" s="19"/>
      <c r="B11" s="178" t="s">
        <v>226</v>
      </c>
      <c r="C11" s="20">
        <v>15.775042161241615</v>
      </c>
      <c r="D11" s="20">
        <v>9.6792790853142066</v>
      </c>
      <c r="E11" s="20">
        <v>12.623574210161337</v>
      </c>
      <c r="F11" s="20">
        <v>1.0501758736840969</v>
      </c>
      <c r="G11" s="20">
        <v>8.4582959142299785</v>
      </c>
      <c r="H11" s="20"/>
      <c r="I11" s="171"/>
    </row>
    <row r="12" spans="1:14" s="18" customFormat="1" ht="20.100000000000001" customHeight="1">
      <c r="A12" s="19"/>
      <c r="B12" s="178" t="s">
        <v>472</v>
      </c>
      <c r="C12" s="20">
        <v>37.325054005986033</v>
      </c>
      <c r="D12" s="20">
        <v>39.547800335135094</v>
      </c>
      <c r="E12" s="20">
        <v>41.378740910975395</v>
      </c>
      <c r="F12" s="20">
        <v>28.40002592400549</v>
      </c>
      <c r="G12" s="20">
        <v>36.498092270287934</v>
      </c>
      <c r="H12" s="20"/>
      <c r="I12" s="171"/>
    </row>
    <row r="13" spans="1:14" s="18" customFormat="1" ht="20.100000000000001" customHeight="1">
      <c r="A13" s="19"/>
      <c r="B13" s="178" t="s">
        <v>471</v>
      </c>
      <c r="C13" s="20">
        <v>30.575436397733398</v>
      </c>
      <c r="D13" s="20">
        <v>32.432880032553818</v>
      </c>
      <c r="E13" s="20">
        <v>33.815125682479859</v>
      </c>
      <c r="F13" s="20">
        <v>28.428772753161653</v>
      </c>
      <c r="G13" s="20">
        <v>27.261344659980324</v>
      </c>
      <c r="H13" s="20"/>
      <c r="I13" s="171"/>
      <c r="J13" s="179"/>
      <c r="K13" s="179"/>
      <c r="L13" s="179"/>
      <c r="M13" s="180"/>
      <c r="N13" s="180"/>
    </row>
    <row r="14" spans="1:14" s="18" customFormat="1" ht="20.100000000000001" customHeight="1">
      <c r="A14" s="19"/>
      <c r="B14" s="178" t="s">
        <v>470</v>
      </c>
      <c r="C14" s="20">
        <v>12.984755147834971</v>
      </c>
      <c r="D14" s="20">
        <v>14.791612110730329</v>
      </c>
      <c r="E14" s="20">
        <v>15.303407285649618</v>
      </c>
      <c r="F14" s="20">
        <v>6.3454725165647821</v>
      </c>
      <c r="G14" s="20">
        <v>6.6181452314183415</v>
      </c>
      <c r="H14" s="20"/>
      <c r="I14" s="171"/>
      <c r="J14" s="179"/>
      <c r="K14" s="179"/>
      <c r="L14" s="179"/>
      <c r="M14" s="180"/>
      <c r="N14" s="180"/>
    </row>
    <row r="15" spans="1:14" s="18" customFormat="1" ht="20.100000000000001" customHeight="1">
      <c r="A15" s="19"/>
      <c r="B15" s="178" t="s">
        <v>469</v>
      </c>
      <c r="C15" s="20">
        <v>41.673567403259007</v>
      </c>
      <c r="D15" s="20">
        <v>40.465765543060442</v>
      </c>
      <c r="E15" s="20">
        <v>42.061498206881396</v>
      </c>
      <c r="F15" s="20">
        <v>32.609926500682725</v>
      </c>
      <c r="G15" s="20">
        <v>32.275788116049291</v>
      </c>
      <c r="H15" s="20"/>
      <c r="I15" s="171"/>
      <c r="J15" s="179"/>
      <c r="K15" s="179"/>
      <c r="L15" s="179"/>
      <c r="M15" s="180"/>
      <c r="N15" s="180"/>
    </row>
    <row r="16" spans="1:14" s="18" customFormat="1" ht="20.100000000000001" customHeight="1">
      <c r="A16" s="181"/>
      <c r="B16" s="182" t="s">
        <v>468</v>
      </c>
      <c r="C16" s="321">
        <v>3077.144919308957</v>
      </c>
      <c r="D16" s="321">
        <v>3455.9492898334256</v>
      </c>
      <c r="E16" s="321">
        <v>3858.9304023853724</v>
      </c>
      <c r="F16" s="321">
        <v>3914.7010684983379</v>
      </c>
      <c r="G16" s="321">
        <v>4266.3214739282275</v>
      </c>
      <c r="H16" s="321"/>
      <c r="I16" s="329"/>
      <c r="J16" s="180"/>
      <c r="K16" s="180"/>
      <c r="L16" s="179"/>
      <c r="M16" s="180"/>
      <c r="N16" s="180"/>
    </row>
    <row r="17" spans="1:25" s="18" customFormat="1" ht="20.100000000000001" customHeight="1">
      <c r="A17" s="177" t="s">
        <v>75</v>
      </c>
      <c r="B17" s="315" t="s">
        <v>227</v>
      </c>
      <c r="C17" s="2748"/>
      <c r="D17" s="2749"/>
      <c r="E17" s="2749"/>
      <c r="F17" s="2749"/>
      <c r="G17" s="2749"/>
      <c r="H17" s="323"/>
      <c r="I17" s="327"/>
      <c r="J17" s="180"/>
      <c r="K17" s="180"/>
      <c r="L17" s="180"/>
      <c r="M17" s="180"/>
      <c r="N17" s="180"/>
    </row>
    <row r="18" spans="1:25" s="18" customFormat="1" ht="20.100000000000001" customHeight="1">
      <c r="A18" s="19"/>
      <c r="B18" s="178" t="s">
        <v>467</v>
      </c>
      <c r="C18" s="1413">
        <v>2.7</v>
      </c>
      <c r="D18" s="1413">
        <v>4.5999999999999996</v>
      </c>
      <c r="E18" s="1413">
        <v>6.02</v>
      </c>
      <c r="F18" s="1413">
        <v>4.78</v>
      </c>
      <c r="G18" s="2445">
        <v>4.1900000000000004</v>
      </c>
      <c r="H18" s="2445">
        <v>3.79</v>
      </c>
      <c r="I18" s="2446">
        <v>4.24</v>
      </c>
      <c r="J18" s="179"/>
      <c r="K18" s="179"/>
      <c r="L18" s="179"/>
      <c r="M18" s="179"/>
      <c r="N18" s="179"/>
      <c r="O18" s="179"/>
      <c r="P18" s="179"/>
      <c r="Q18" s="179"/>
      <c r="R18" s="179"/>
      <c r="S18" s="179"/>
      <c r="T18" s="179"/>
      <c r="U18" s="179"/>
      <c r="V18" s="184"/>
      <c r="W18" s="184"/>
      <c r="X18" s="184"/>
    </row>
    <row r="19" spans="1:25" s="18" customFormat="1" ht="20.100000000000001" customHeight="1">
      <c r="A19" s="19"/>
      <c r="B19" s="178" t="s">
        <v>466</v>
      </c>
      <c r="C19" s="1413">
        <v>-0.9</v>
      </c>
      <c r="D19" s="1413">
        <v>3.9</v>
      </c>
      <c r="E19" s="1413">
        <v>6.27</v>
      </c>
      <c r="F19" s="1413">
        <v>5.73</v>
      </c>
      <c r="G19" s="1413">
        <v>5.81</v>
      </c>
      <c r="H19" s="1413">
        <v>5.5</v>
      </c>
      <c r="I19" s="2447">
        <v>3.63</v>
      </c>
      <c r="J19" s="179"/>
      <c r="K19" s="179"/>
      <c r="L19" s="179"/>
      <c r="M19" s="179"/>
      <c r="N19" s="179"/>
      <c r="O19" s="179"/>
      <c r="P19" s="184"/>
      <c r="Q19" s="179"/>
      <c r="R19" s="179"/>
      <c r="S19" s="179"/>
      <c r="T19" s="179"/>
      <c r="U19" s="184"/>
      <c r="V19" s="184"/>
      <c r="W19" s="184"/>
    </row>
    <row r="20" spans="1:25" s="18" customFormat="1" ht="20.100000000000001" customHeight="1">
      <c r="A20" s="19"/>
      <c r="B20" s="178" t="s">
        <v>465</v>
      </c>
      <c r="C20" s="1413">
        <v>5.6</v>
      </c>
      <c r="D20" s="1413">
        <v>5.0999999999999996</v>
      </c>
      <c r="E20" s="1413">
        <v>5.83</v>
      </c>
      <c r="F20" s="1413">
        <v>4.04</v>
      </c>
      <c r="G20" s="1413">
        <v>2.94</v>
      </c>
      <c r="H20" s="1413">
        <v>2.46</v>
      </c>
      <c r="I20" s="2447">
        <v>4.72</v>
      </c>
      <c r="J20" s="179"/>
      <c r="K20" s="179"/>
      <c r="L20" s="179"/>
      <c r="M20" s="179"/>
      <c r="N20" s="179"/>
      <c r="O20" s="179"/>
      <c r="P20" s="184"/>
      <c r="Q20" s="179"/>
      <c r="R20" s="179"/>
      <c r="S20" s="179"/>
      <c r="T20" s="179"/>
      <c r="U20" s="184"/>
      <c r="V20" s="184"/>
      <c r="W20" s="184"/>
    </row>
    <row r="21" spans="1:25" s="18" customFormat="1" ht="20.100000000000001" customHeight="1">
      <c r="A21" s="19"/>
      <c r="B21" s="178" t="s">
        <v>228</v>
      </c>
      <c r="C21" s="1413">
        <v>4.5</v>
      </c>
      <c r="D21" s="1413">
        <v>4.2</v>
      </c>
      <c r="E21" s="1413">
        <v>4.6399999999999997</v>
      </c>
      <c r="F21" s="1413">
        <v>6.15</v>
      </c>
      <c r="G21" s="1413">
        <v>3.6</v>
      </c>
      <c r="H21" s="1413">
        <v>3.93</v>
      </c>
      <c r="I21" s="2447">
        <v>4.03</v>
      </c>
      <c r="J21" s="179"/>
      <c r="K21" s="179"/>
      <c r="L21" s="179"/>
      <c r="M21" s="179"/>
      <c r="N21" s="179"/>
      <c r="O21" s="179"/>
      <c r="P21" s="184"/>
      <c r="Q21" s="179"/>
      <c r="R21" s="179"/>
      <c r="S21" s="179"/>
      <c r="T21" s="179"/>
      <c r="U21" s="184"/>
      <c r="V21" s="184"/>
      <c r="W21" s="184"/>
    </row>
    <row r="22" spans="1:25" s="18" customFormat="1" ht="20.100000000000001" customHeight="1">
      <c r="A22" s="19"/>
      <c r="B22" s="178" t="s">
        <v>464</v>
      </c>
      <c r="C22" s="1413">
        <v>0.9</v>
      </c>
      <c r="D22" s="1413">
        <v>2.1</v>
      </c>
      <c r="E22" s="1413">
        <v>5.4</v>
      </c>
      <c r="F22" s="1413">
        <v>5.6</v>
      </c>
      <c r="G22" s="1413">
        <v>8.2100000000000009</v>
      </c>
      <c r="H22" s="1413">
        <v>8.2551520000000007</v>
      </c>
      <c r="I22" s="2447">
        <v>3.8328137</v>
      </c>
      <c r="J22" s="179"/>
      <c r="K22" s="179"/>
      <c r="L22" s="179"/>
      <c r="M22" s="179"/>
      <c r="N22" s="179"/>
      <c r="O22" s="179"/>
      <c r="P22" s="184"/>
      <c r="Q22" s="179"/>
      <c r="R22" s="179"/>
      <c r="S22" s="179"/>
      <c r="T22" s="179"/>
      <c r="U22" s="184"/>
      <c r="V22" s="184"/>
      <c r="W22" s="184"/>
    </row>
    <row r="23" spans="1:25" s="18" customFormat="1" ht="20.100000000000001" customHeight="1">
      <c r="A23" s="19"/>
      <c r="B23" s="178" t="s">
        <v>229</v>
      </c>
      <c r="C23" s="1413">
        <v>2.7</v>
      </c>
      <c r="D23" s="1413">
        <v>1.7</v>
      </c>
      <c r="E23" s="1413">
        <v>6.2</v>
      </c>
      <c r="F23" s="1413">
        <v>6.87</v>
      </c>
      <c r="G23" s="1413">
        <v>7.6126039624819102</v>
      </c>
      <c r="H23" s="1413">
        <v>8.1300000000000008</v>
      </c>
      <c r="I23" s="2447">
        <v>3.73</v>
      </c>
      <c r="J23" s="179"/>
      <c r="K23" s="179"/>
      <c r="L23" s="179"/>
      <c r="M23" s="179"/>
      <c r="N23" s="179"/>
      <c r="O23" s="179"/>
      <c r="P23" s="184"/>
      <c r="Q23" s="179"/>
      <c r="R23" s="179"/>
      <c r="S23" s="179"/>
      <c r="T23" s="179"/>
      <c r="U23" s="184"/>
      <c r="V23" s="184"/>
      <c r="W23" s="184"/>
    </row>
    <row r="24" spans="1:25" s="18" customFormat="1" ht="20.100000000000001" customHeight="1">
      <c r="A24" s="19"/>
      <c r="B24" s="178" t="s">
        <v>463</v>
      </c>
      <c r="C24" s="1413">
        <v>13.4</v>
      </c>
      <c r="D24" s="1413">
        <v>6.8</v>
      </c>
      <c r="E24" s="1413">
        <v>9.1</v>
      </c>
      <c r="F24" s="1413">
        <v>7.4010438157233551</v>
      </c>
      <c r="G24" s="1413">
        <v>2.76</v>
      </c>
      <c r="H24" s="1413">
        <v>0.92431934846359809</v>
      </c>
      <c r="I24" s="2447">
        <v>4.9205267241500223</v>
      </c>
      <c r="J24" s="179"/>
      <c r="K24" s="179"/>
      <c r="L24" s="179"/>
      <c r="M24" s="179"/>
      <c r="N24" s="179"/>
      <c r="O24" s="179"/>
      <c r="P24" s="184"/>
      <c r="Q24" s="179"/>
      <c r="R24" s="179"/>
      <c r="S24" s="179"/>
      <c r="T24" s="179"/>
      <c r="U24" s="184"/>
      <c r="V24" s="184"/>
      <c r="W24" s="184"/>
    </row>
    <row r="25" spans="1:25" s="18" customFormat="1" ht="20.100000000000001" customHeight="1">
      <c r="A25" s="181"/>
      <c r="B25" s="182" t="s">
        <v>230</v>
      </c>
      <c r="C25" s="2448">
        <v>14.4</v>
      </c>
      <c r="D25" s="2449">
        <v>6.2</v>
      </c>
      <c r="E25" s="2449">
        <v>9.3000000000000007</v>
      </c>
      <c r="F25" s="2449">
        <v>9.4304274339707064</v>
      </c>
      <c r="G25" s="2450">
        <v>1.6022181696378794</v>
      </c>
      <c r="H25" s="2450">
        <v>1.1599999999999999</v>
      </c>
      <c r="I25" s="2451">
        <v>4.9400000000000004</v>
      </c>
      <c r="J25" s="179"/>
      <c r="K25" s="320"/>
      <c r="L25" s="179"/>
      <c r="M25" s="179"/>
      <c r="N25" s="179"/>
      <c r="O25" s="179"/>
      <c r="P25" s="184"/>
      <c r="Q25" s="179"/>
      <c r="R25" s="179"/>
      <c r="S25" s="179"/>
      <c r="T25" s="179"/>
      <c r="U25" s="184"/>
      <c r="V25" s="184"/>
      <c r="W25" s="184"/>
    </row>
    <row r="26" spans="1:25" s="18" customFormat="1" ht="20.100000000000001" customHeight="1">
      <c r="A26" s="319" t="s">
        <v>76</v>
      </c>
      <c r="B26" s="398" t="s">
        <v>231</v>
      </c>
      <c r="C26" s="2759"/>
      <c r="D26" s="2760"/>
      <c r="E26" s="2760"/>
      <c r="F26" s="2760"/>
      <c r="G26" s="2760"/>
      <c r="H26" s="323"/>
      <c r="I26" s="327"/>
      <c r="J26" s="180"/>
      <c r="K26" s="180"/>
      <c r="L26" s="180"/>
      <c r="M26" s="180"/>
      <c r="N26" s="180"/>
    </row>
    <row r="27" spans="1:25" s="18" customFormat="1" ht="20.100000000000001" customHeight="1">
      <c r="A27" s="19"/>
      <c r="B27" s="178" t="s">
        <v>232</v>
      </c>
      <c r="C27" s="20">
        <v>4.181528083734193</v>
      </c>
      <c r="D27" s="20">
        <v>11.4</v>
      </c>
      <c r="E27" s="20">
        <v>19.399999999999999</v>
      </c>
      <c r="F27" s="20">
        <v>0.61743986194144895</v>
      </c>
      <c r="G27" s="328">
        <v>44.432886080439204</v>
      </c>
      <c r="H27" s="328">
        <v>14.2796615175389</v>
      </c>
      <c r="I27" s="394">
        <v>109.53629919727841</v>
      </c>
      <c r="J27" s="180"/>
      <c r="K27" s="313"/>
      <c r="L27" s="313"/>
      <c r="M27" s="316"/>
      <c r="N27" s="316"/>
      <c r="O27" s="316"/>
      <c r="P27" s="313"/>
      <c r="Q27" s="313"/>
      <c r="R27" s="313"/>
      <c r="S27" s="313"/>
      <c r="T27" s="313"/>
      <c r="U27" s="313"/>
      <c r="V27" s="184"/>
      <c r="W27" s="184"/>
      <c r="X27" s="184"/>
      <c r="Y27" s="184"/>
    </row>
    <row r="28" spans="1:25" s="18" customFormat="1" ht="20.100000000000001" customHeight="1">
      <c r="A28" s="19"/>
      <c r="B28" s="178" t="s">
        <v>233</v>
      </c>
      <c r="C28" s="20">
        <v>27.987895013321491</v>
      </c>
      <c r="D28" s="20">
        <v>25.8</v>
      </c>
      <c r="E28" s="20">
        <v>13.9</v>
      </c>
      <c r="F28" s="20">
        <v>-15.631354636444028</v>
      </c>
      <c r="G28" s="20">
        <v>28.662958675640525</v>
      </c>
      <c r="H28" s="20">
        <v>-12.741751254730527</v>
      </c>
      <c r="I28" s="395">
        <v>63.726502247993899</v>
      </c>
      <c r="J28" s="180"/>
      <c r="K28" s="313"/>
      <c r="L28" s="313"/>
      <c r="M28" s="316"/>
      <c r="N28" s="316"/>
      <c r="O28" s="316"/>
      <c r="P28" s="313"/>
      <c r="Q28" s="313"/>
      <c r="R28" s="313"/>
      <c r="S28" s="313"/>
      <c r="T28" s="313"/>
      <c r="U28" s="184"/>
      <c r="V28" s="184"/>
      <c r="W28" s="184"/>
    </row>
    <row r="29" spans="1:25" s="18" customFormat="1" ht="20.100000000000001" customHeight="1">
      <c r="A29" s="19"/>
      <c r="B29" s="178" t="s">
        <v>234</v>
      </c>
      <c r="C29" s="20">
        <v>82.144719999999893</v>
      </c>
      <c r="D29" s="20">
        <v>0.96019000000003096</v>
      </c>
      <c r="E29" s="1413">
        <v>-67.400546433652096</v>
      </c>
      <c r="F29" s="20">
        <v>282.40953906808869</v>
      </c>
      <c r="G29" s="20">
        <v>1.226714971320098</v>
      </c>
      <c r="H29" s="20">
        <v>101.08644960760883</v>
      </c>
      <c r="I29" s="395">
        <v>-76.135292236854212</v>
      </c>
      <c r="J29" s="180"/>
      <c r="K29" s="313"/>
      <c r="L29" s="313"/>
      <c r="M29" s="316"/>
      <c r="N29" s="317"/>
      <c r="O29" s="316"/>
      <c r="P29" s="313"/>
      <c r="Q29" s="313"/>
      <c r="R29" s="313"/>
      <c r="S29" s="313"/>
      <c r="T29" s="313"/>
      <c r="U29" s="184"/>
      <c r="V29" s="184"/>
      <c r="W29" s="184"/>
    </row>
    <row r="30" spans="1:25" s="18" customFormat="1" ht="20.100000000000001" customHeight="1">
      <c r="A30" s="19"/>
      <c r="B30" s="178" t="s">
        <v>235</v>
      </c>
      <c r="C30" s="20">
        <v>-10.1354090317445</v>
      </c>
      <c r="D30" s="20">
        <v>-246.82222110370583</v>
      </c>
      <c r="E30" s="20">
        <v>-266.97039985171051</v>
      </c>
      <c r="F30" s="1414">
        <v>-33.763120085891451</v>
      </c>
      <c r="G30" s="20">
        <v>-333.67193453037993</v>
      </c>
      <c r="H30" s="20">
        <v>33.38032927244916</v>
      </c>
      <c r="I30" s="395">
        <v>-151.700698251619</v>
      </c>
      <c r="J30" s="180"/>
      <c r="K30" s="313"/>
      <c r="L30" s="313"/>
      <c r="M30" s="316"/>
      <c r="N30" s="316"/>
      <c r="O30" s="316"/>
      <c r="P30" s="313"/>
      <c r="Q30" s="313"/>
      <c r="R30" s="313"/>
      <c r="S30" s="313"/>
      <c r="T30" s="313"/>
      <c r="U30" s="184"/>
      <c r="V30" s="184"/>
      <c r="W30" s="184"/>
    </row>
    <row r="31" spans="1:25" s="18" customFormat="1" ht="20.100000000000001" customHeight="1">
      <c r="A31" s="19"/>
      <c r="B31" s="178" t="s">
        <v>236</v>
      </c>
      <c r="C31" s="20">
        <v>695.45239585422598</v>
      </c>
      <c r="D31" s="20">
        <v>755.05858393590847</v>
      </c>
      <c r="E31" s="20">
        <v>879.36714949666339</v>
      </c>
      <c r="F31" s="20">
        <v>875.02695677699512</v>
      </c>
      <c r="G31" s="20">
        <v>961.05457727377791</v>
      </c>
      <c r="H31" s="20">
        <v>258.94099545218711</v>
      </c>
      <c r="I31" s="395">
        <v>239.32195239068844</v>
      </c>
      <c r="J31" s="180"/>
      <c r="K31" s="313"/>
      <c r="L31" s="313"/>
      <c r="M31" s="316"/>
      <c r="N31" s="316"/>
      <c r="O31" s="316"/>
      <c r="P31" s="313"/>
      <c r="Q31" s="313"/>
      <c r="R31" s="313"/>
      <c r="S31" s="313"/>
      <c r="T31" s="313"/>
      <c r="U31" s="184"/>
      <c r="V31" s="184"/>
      <c r="W31" s="184"/>
    </row>
    <row r="32" spans="1:25" s="18" customFormat="1" ht="20.100000000000001" customHeight="1">
      <c r="A32" s="19"/>
      <c r="B32" s="178" t="s">
        <v>237</v>
      </c>
      <c r="C32" s="20">
        <v>-917.06413770400002</v>
      </c>
      <c r="D32" s="20">
        <v>-1163.7</v>
      </c>
      <c r="E32" s="20">
        <v>-1321.4</v>
      </c>
      <c r="F32" s="20">
        <v>-1099.0899476608145</v>
      </c>
      <c r="G32" s="20">
        <v>-1398.71299020938</v>
      </c>
      <c r="H32" s="20">
        <v>-261.22376808479999</v>
      </c>
      <c r="I32" s="395">
        <v>-413.47038640549999</v>
      </c>
      <c r="J32" s="180"/>
      <c r="K32" s="313"/>
      <c r="L32" s="313"/>
      <c r="M32" s="316"/>
      <c r="N32" s="316"/>
      <c r="O32" s="316"/>
      <c r="P32" s="313"/>
      <c r="Q32" s="313"/>
      <c r="R32" s="313"/>
      <c r="S32" s="313"/>
      <c r="T32" s="313"/>
      <c r="U32" s="184"/>
      <c r="V32" s="184"/>
      <c r="W32" s="184"/>
    </row>
    <row r="33" spans="1:23" s="18" customFormat="1" ht="20.100000000000001" customHeight="1">
      <c r="A33" s="19"/>
      <c r="B33" s="178" t="s">
        <v>238</v>
      </c>
      <c r="C33" s="20">
        <v>-592.22039300799997</v>
      </c>
      <c r="D33" s="20">
        <v>-767.4</v>
      </c>
      <c r="E33" s="20">
        <v>-855.2</v>
      </c>
      <c r="F33" s="20">
        <v>-665.18592773905584</v>
      </c>
      <c r="G33" s="20">
        <v>-865.23189224500015</v>
      </c>
      <c r="H33" s="20">
        <v>-172.2905152742</v>
      </c>
      <c r="I33" s="395">
        <v>-234.55270655549998</v>
      </c>
      <c r="J33" s="180"/>
      <c r="K33" s="313"/>
      <c r="L33" s="313"/>
      <c r="M33" s="316"/>
      <c r="N33" s="316"/>
      <c r="O33" s="316"/>
      <c r="P33" s="313"/>
      <c r="Q33" s="313"/>
      <c r="R33" s="313"/>
      <c r="S33" s="313"/>
      <c r="T33" s="313"/>
      <c r="U33" s="184"/>
      <c r="V33" s="184"/>
      <c r="W33" s="184"/>
    </row>
    <row r="34" spans="1:23" s="18" customFormat="1" ht="20.100000000000001" customHeight="1">
      <c r="A34" s="19"/>
      <c r="B34" s="178" t="s">
        <v>239</v>
      </c>
      <c r="C34" s="20">
        <v>1079.4000000000001</v>
      </c>
      <c r="D34" s="20">
        <v>1102.5999999999999</v>
      </c>
      <c r="E34" s="20">
        <v>1038.9000000000001</v>
      </c>
      <c r="F34" s="20">
        <v>1401.8362572825597</v>
      </c>
      <c r="G34" s="20">
        <v>1399.0253158889254</v>
      </c>
      <c r="H34" s="20">
        <v>1470.2606569218387</v>
      </c>
      <c r="I34" s="395">
        <v>1319.3219252500717</v>
      </c>
      <c r="J34" s="180"/>
      <c r="K34" s="313"/>
      <c r="L34" s="313"/>
      <c r="M34" s="316"/>
      <c r="N34" s="316"/>
      <c r="O34" s="316"/>
      <c r="P34" s="313"/>
      <c r="Q34" s="313"/>
      <c r="R34" s="313"/>
      <c r="S34" s="313"/>
      <c r="T34" s="313"/>
      <c r="U34" s="184"/>
      <c r="V34" s="184"/>
      <c r="W34" s="184"/>
    </row>
    <row r="35" spans="1:23" s="18" customFormat="1" ht="20.100000000000001" customHeight="1">
      <c r="A35" s="181"/>
      <c r="B35" s="182" t="s">
        <v>240</v>
      </c>
      <c r="C35" s="1415">
        <v>10494.2</v>
      </c>
      <c r="D35" s="1415">
        <v>10084</v>
      </c>
      <c r="E35" s="1415">
        <v>9500</v>
      </c>
      <c r="F35" s="1415">
        <v>11646.060125301652</v>
      </c>
      <c r="G35" s="1415">
        <v>11752.564817615301</v>
      </c>
      <c r="H35" s="1415">
        <v>12553.455062515697</v>
      </c>
      <c r="I35" s="1416">
        <v>10983.366011072856</v>
      </c>
      <c r="J35" s="180"/>
      <c r="K35" s="313"/>
      <c r="L35" s="313"/>
      <c r="M35" s="316"/>
      <c r="N35" s="316"/>
      <c r="O35" s="316"/>
      <c r="P35" s="313"/>
      <c r="Q35" s="313"/>
      <c r="R35" s="313"/>
      <c r="S35" s="313"/>
      <c r="T35" s="313"/>
      <c r="U35" s="184"/>
      <c r="V35" s="184"/>
      <c r="W35" s="184"/>
    </row>
    <row r="36" spans="1:23" s="18" customFormat="1" ht="20.100000000000001" customHeight="1">
      <c r="A36" s="177" t="s">
        <v>241</v>
      </c>
      <c r="B36" s="315" t="s">
        <v>242</v>
      </c>
      <c r="C36" s="2748"/>
      <c r="D36" s="2749"/>
      <c r="E36" s="2749"/>
      <c r="F36" s="2749"/>
      <c r="G36" s="2749"/>
      <c r="H36" s="323"/>
      <c r="I36" s="327"/>
      <c r="J36" s="180"/>
      <c r="K36" s="180"/>
      <c r="L36" s="180"/>
      <c r="M36" s="180"/>
      <c r="N36" s="180"/>
    </row>
    <row r="37" spans="1:23" ht="20.100000000000001" customHeight="1">
      <c r="A37" s="185"/>
      <c r="B37" s="178" t="s">
        <v>243</v>
      </c>
      <c r="C37" s="20">
        <v>15.464970861942859</v>
      </c>
      <c r="D37" s="407">
        <v>19.39901347166834</v>
      </c>
      <c r="E37" s="407">
        <v>15.8</v>
      </c>
      <c r="F37" s="407">
        <v>18.11298716903022</v>
      </c>
      <c r="G37" s="408">
        <v>21.836208385492345</v>
      </c>
      <c r="H37" s="408">
        <v>20.864482623797951</v>
      </c>
      <c r="I37" s="409">
        <v>17.865667226270393</v>
      </c>
      <c r="J37" s="173"/>
      <c r="K37" s="183"/>
      <c r="L37" s="183"/>
      <c r="M37" s="183"/>
      <c r="N37" s="183"/>
      <c r="O37" s="183"/>
      <c r="P37" s="183"/>
    </row>
    <row r="38" spans="1:23" ht="20.100000000000001" customHeight="1">
      <c r="A38" s="185"/>
      <c r="B38" s="178" t="s">
        <v>244</v>
      </c>
      <c r="C38" s="407">
        <v>13.136690755071939</v>
      </c>
      <c r="D38" s="407">
        <v>17.560962307349371</v>
      </c>
      <c r="E38" s="407">
        <v>8.6</v>
      </c>
      <c r="F38" s="407">
        <v>17.837938236820122</v>
      </c>
      <c r="G38" s="407">
        <v>22.557300609153209</v>
      </c>
      <c r="H38" s="407">
        <v>21.057891842689472</v>
      </c>
      <c r="I38" s="410">
        <v>13.229030923297275</v>
      </c>
      <c r="J38" s="173"/>
      <c r="K38" s="183"/>
      <c r="L38" s="173"/>
      <c r="M38" s="173"/>
      <c r="N38" s="173"/>
    </row>
    <row r="39" spans="1:23" ht="20.100000000000001" customHeight="1">
      <c r="A39" s="185"/>
      <c r="B39" s="178" t="s">
        <v>245</v>
      </c>
      <c r="C39" s="407">
        <v>20.606872992468695</v>
      </c>
      <c r="D39" s="407">
        <v>26.5</v>
      </c>
      <c r="E39" s="407">
        <v>21.140761645366339</v>
      </c>
      <c r="F39" s="407">
        <v>13.602138665736513</v>
      </c>
      <c r="G39" s="407">
        <v>26.841898705417023</v>
      </c>
      <c r="H39" s="407">
        <v>14.316738664596528</v>
      </c>
      <c r="I39" s="410">
        <v>29.658286663773843</v>
      </c>
      <c r="J39" s="173"/>
      <c r="K39" s="183"/>
      <c r="L39" s="173"/>
      <c r="M39" s="173"/>
      <c r="N39" s="173"/>
    </row>
    <row r="40" spans="1:23" ht="20.100000000000001" customHeight="1">
      <c r="A40" s="185"/>
      <c r="B40" s="178" t="s">
        <v>246</v>
      </c>
      <c r="C40" s="407">
        <v>18.016986120062541</v>
      </c>
      <c r="D40" s="407">
        <v>22.312883988330356</v>
      </c>
      <c r="E40" s="407">
        <v>19.100000000000001</v>
      </c>
      <c r="F40" s="407">
        <v>12.597295136434896</v>
      </c>
      <c r="G40" s="407">
        <v>26.325658755480823</v>
      </c>
      <c r="H40" s="407">
        <v>12.36664606622567</v>
      </c>
      <c r="I40" s="410">
        <v>30.720332430665621</v>
      </c>
      <c r="J40" s="173"/>
      <c r="K40" s="183"/>
      <c r="L40" s="173"/>
      <c r="M40" s="173"/>
      <c r="N40" s="173"/>
    </row>
    <row r="41" spans="1:23" ht="20.100000000000001" customHeight="1">
      <c r="A41" s="185"/>
      <c r="B41" s="178" t="s">
        <v>247</v>
      </c>
      <c r="C41" s="407">
        <v>20.081514957387938</v>
      </c>
      <c r="D41" s="407">
        <v>8.064273558578293</v>
      </c>
      <c r="E41" s="407">
        <v>-1.5</v>
      </c>
      <c r="F41" s="407">
        <v>26.722611235071209</v>
      </c>
      <c r="G41" s="407">
        <v>5.1616685840467813</v>
      </c>
      <c r="H41" s="407">
        <v>25.566562252986042</v>
      </c>
      <c r="I41" s="410">
        <v>0.52307628071401735</v>
      </c>
      <c r="J41" s="173"/>
      <c r="K41" s="183"/>
      <c r="L41" s="173"/>
      <c r="M41" s="173"/>
      <c r="N41" s="173"/>
    </row>
    <row r="42" spans="1:23" ht="20.100000000000001" customHeight="1">
      <c r="A42" s="185"/>
      <c r="B42" s="178" t="s">
        <v>462</v>
      </c>
      <c r="C42" s="411">
        <v>0.71033567156063082</v>
      </c>
      <c r="D42" s="411">
        <v>3.7410999999999999</v>
      </c>
      <c r="E42" s="411">
        <v>4.9685157869012704</v>
      </c>
      <c r="F42" s="411">
        <v>1.2727017155928326</v>
      </c>
      <c r="G42" s="411">
        <v>4.5516872152678021</v>
      </c>
      <c r="H42" s="411" t="s">
        <v>525</v>
      </c>
      <c r="I42" s="412" t="s">
        <v>526</v>
      </c>
      <c r="J42" s="173"/>
      <c r="K42" s="183"/>
      <c r="L42" s="173"/>
      <c r="M42" s="173"/>
      <c r="N42" s="173"/>
    </row>
    <row r="43" spans="1:23" ht="20.100000000000001" customHeight="1">
      <c r="A43" s="185"/>
      <c r="B43" s="178" t="s">
        <v>461</v>
      </c>
      <c r="C43" s="411">
        <v>2.1</v>
      </c>
      <c r="D43" s="411">
        <v>0</v>
      </c>
      <c r="E43" s="411">
        <v>4.7758000000000003</v>
      </c>
      <c r="F43" s="411">
        <v>2.2574000000000001</v>
      </c>
      <c r="G43" s="411">
        <v>4.160828767123288</v>
      </c>
      <c r="H43" s="411" t="s">
        <v>527</v>
      </c>
      <c r="I43" s="412" t="s">
        <v>528</v>
      </c>
      <c r="J43" s="173"/>
      <c r="K43" s="183"/>
      <c r="L43" s="173"/>
      <c r="M43" s="173"/>
      <c r="N43" s="173"/>
    </row>
    <row r="44" spans="1:23" ht="20.100000000000001" customHeight="1">
      <c r="A44" s="185"/>
      <c r="B44" s="178" t="s">
        <v>460</v>
      </c>
      <c r="C44" s="411">
        <v>0.6364510804822362</v>
      </c>
      <c r="D44" s="411">
        <v>2.9626000000000001</v>
      </c>
      <c r="E44" s="411">
        <v>4.5187192718019418</v>
      </c>
      <c r="F44" s="411">
        <v>0.34559453310159571</v>
      </c>
      <c r="G44" s="411">
        <v>4.1223589310193738</v>
      </c>
      <c r="H44" s="411" t="s">
        <v>529</v>
      </c>
      <c r="I44" s="412" t="s">
        <v>530</v>
      </c>
      <c r="J44" s="173"/>
      <c r="K44" s="183"/>
      <c r="L44" s="173"/>
      <c r="M44" s="173"/>
      <c r="N44" s="173"/>
    </row>
    <row r="45" spans="1:23" ht="20.100000000000001" customHeight="1">
      <c r="A45" s="185"/>
      <c r="B45" s="178" t="s">
        <v>459</v>
      </c>
      <c r="C45" s="411">
        <v>6.15</v>
      </c>
      <c r="D45" s="411">
        <v>6.49</v>
      </c>
      <c r="E45" s="411">
        <v>6.60176688176995</v>
      </c>
      <c r="F45" s="411">
        <v>6.0117202188965875</v>
      </c>
      <c r="G45" s="411">
        <v>4.6500000000000004</v>
      </c>
      <c r="H45" s="411" t="s">
        <v>531</v>
      </c>
      <c r="I45" s="412" t="s">
        <v>532</v>
      </c>
      <c r="J45" s="173"/>
      <c r="K45" s="183"/>
      <c r="L45" s="173"/>
      <c r="M45" s="173"/>
      <c r="N45" s="173"/>
    </row>
    <row r="46" spans="1:23" ht="20.100000000000001" customHeight="1">
      <c r="A46" s="185"/>
      <c r="B46" s="178" t="s">
        <v>458</v>
      </c>
      <c r="C46" s="411">
        <v>11.33</v>
      </c>
      <c r="D46" s="411">
        <v>12.47</v>
      </c>
      <c r="E46" s="411">
        <v>12.134092700177552</v>
      </c>
      <c r="F46" s="411">
        <v>10.109165203675886</v>
      </c>
      <c r="G46" s="411">
        <v>8.4348018971758574</v>
      </c>
      <c r="H46" s="411" t="s">
        <v>533</v>
      </c>
      <c r="I46" s="412" t="s">
        <v>534</v>
      </c>
      <c r="J46" s="173"/>
      <c r="K46" s="183"/>
      <c r="L46" s="173"/>
      <c r="M46" s="173"/>
      <c r="N46" s="173"/>
    </row>
    <row r="47" spans="1:23" ht="20.100000000000001" customHeight="1">
      <c r="A47" s="185"/>
      <c r="B47" s="178" t="s">
        <v>457</v>
      </c>
      <c r="C47" s="411">
        <v>9.89</v>
      </c>
      <c r="D47" s="411">
        <v>10.47</v>
      </c>
      <c r="E47" s="411">
        <v>9.5652932561843897</v>
      </c>
      <c r="F47" s="411">
        <v>8.5048589199702214</v>
      </c>
      <c r="G47" s="411">
        <v>6.864127077806029</v>
      </c>
      <c r="H47" s="411" t="s">
        <v>535</v>
      </c>
      <c r="I47" s="412" t="s">
        <v>536</v>
      </c>
      <c r="J47" s="173"/>
      <c r="K47" s="183"/>
      <c r="L47" s="173"/>
      <c r="M47" s="173"/>
      <c r="N47" s="173"/>
    </row>
    <row r="48" spans="1:23" ht="20.100000000000001" customHeight="1">
      <c r="A48" s="185"/>
      <c r="B48" s="178" t="s">
        <v>248</v>
      </c>
      <c r="C48" s="407">
        <v>2299.80759813133</v>
      </c>
      <c r="D48" s="407">
        <v>2742.1</v>
      </c>
      <c r="E48" s="407">
        <v>3235.06</v>
      </c>
      <c r="F48" s="407">
        <v>3839.7274096063534</v>
      </c>
      <c r="G48" s="407">
        <v>4662.7293025787203</v>
      </c>
      <c r="H48" s="407">
        <v>4027.3714719348814</v>
      </c>
      <c r="I48" s="410">
        <v>4718.830039238208</v>
      </c>
      <c r="J48" s="173"/>
      <c r="K48" s="183"/>
      <c r="L48" s="173"/>
      <c r="M48" s="173"/>
      <c r="N48" s="173"/>
    </row>
    <row r="49" spans="1:17" ht="20.100000000000001" customHeight="1">
      <c r="A49" s="185"/>
      <c r="B49" s="178" t="s">
        <v>249</v>
      </c>
      <c r="C49" s="407">
        <v>1959</v>
      </c>
      <c r="D49" s="407">
        <v>2399.8000000000002</v>
      </c>
      <c r="E49" s="407">
        <v>2866.19</v>
      </c>
      <c r="F49" s="407">
        <v>3209.7910302869382</v>
      </c>
      <c r="G49" s="407">
        <v>4084.8101881419466</v>
      </c>
      <c r="H49" s="407">
        <v>3339.6629383795203</v>
      </c>
      <c r="I49" s="410">
        <v>4399.8394940137414</v>
      </c>
      <c r="J49" s="173"/>
      <c r="K49" s="183"/>
      <c r="L49" s="173"/>
      <c r="M49" s="173"/>
      <c r="N49" s="173"/>
    </row>
    <row r="50" spans="1:17" ht="20.100000000000001" customHeight="1">
      <c r="A50" s="185"/>
      <c r="B50" s="178" t="s">
        <v>250</v>
      </c>
      <c r="C50" s="407">
        <v>1582.7</v>
      </c>
      <c r="D50" s="407">
        <v>1212.4000000000001</v>
      </c>
      <c r="E50" s="407">
        <v>1259.02</v>
      </c>
      <c r="F50" s="407">
        <v>1362.35</v>
      </c>
      <c r="G50" s="407">
        <v>2883.41</v>
      </c>
      <c r="H50" s="407">
        <v>1562.46</v>
      </c>
      <c r="I50" s="410">
        <v>2656.97</v>
      </c>
      <c r="J50" s="173"/>
      <c r="K50" s="183"/>
      <c r="L50" s="173"/>
      <c r="M50" s="173"/>
      <c r="N50" s="173"/>
    </row>
    <row r="51" spans="1:17" ht="20.100000000000001" customHeight="1">
      <c r="A51" s="185"/>
      <c r="B51" s="178" t="s">
        <v>251</v>
      </c>
      <c r="C51" s="407">
        <v>60.342604547107037</v>
      </c>
      <c r="D51" s="407">
        <v>41.52658357059321</v>
      </c>
      <c r="E51" s="407">
        <v>40.620048214164747</v>
      </c>
      <c r="F51" s="407">
        <v>45.795646682358189</v>
      </c>
      <c r="G51" s="413">
        <v>94.014429866835599</v>
      </c>
      <c r="H51" s="413">
        <v>55.284253170629441</v>
      </c>
      <c r="I51" s="414">
        <v>87.187965621705928</v>
      </c>
      <c r="J51" s="173"/>
      <c r="K51" s="183"/>
      <c r="L51" s="173"/>
      <c r="M51" s="173"/>
      <c r="N51" s="173"/>
    </row>
    <row r="52" spans="1:17" s="18" customFormat="1" ht="20.100000000000001" customHeight="1">
      <c r="A52" s="177" t="s">
        <v>252</v>
      </c>
      <c r="B52" s="399" t="s">
        <v>456</v>
      </c>
      <c r="C52" s="2748"/>
      <c r="D52" s="2749"/>
      <c r="E52" s="2749"/>
      <c r="F52" s="2749"/>
      <c r="G52" s="2749"/>
      <c r="H52" s="323"/>
      <c r="I52" s="327"/>
      <c r="J52" s="180"/>
      <c r="K52" s="180"/>
      <c r="L52" s="180"/>
      <c r="M52" s="180"/>
      <c r="N52" s="180"/>
    </row>
    <row r="53" spans="1:17" s="18" customFormat="1" ht="20.100000000000001" customHeight="1">
      <c r="A53" s="19"/>
      <c r="B53" s="178" t="s">
        <v>253</v>
      </c>
      <c r="C53" s="20">
        <v>26.246544164497077</v>
      </c>
      <c r="D53" s="20">
        <v>18.62888764645627</v>
      </c>
      <c r="E53" s="20">
        <v>15.541704232840935</v>
      </c>
      <c r="F53" s="20">
        <v>0.1965791230970515</v>
      </c>
      <c r="G53" s="328">
        <v>16.335190550479155</v>
      </c>
      <c r="H53" s="328">
        <v>-9.1232622916160295</v>
      </c>
      <c r="I53" s="394">
        <v>47.965526444037025</v>
      </c>
      <c r="J53" s="180"/>
      <c r="K53" s="180"/>
      <c r="L53" s="180"/>
      <c r="M53" s="180"/>
      <c r="N53" s="180"/>
      <c r="O53" s="180"/>
      <c r="P53" s="180"/>
      <c r="Q53" s="180"/>
    </row>
    <row r="54" spans="1:17" s="18" customFormat="1" ht="20.100000000000001" customHeight="1">
      <c r="A54" s="19"/>
      <c r="B54" s="178" t="s">
        <v>254</v>
      </c>
      <c r="C54" s="20">
        <v>39.301618214562019</v>
      </c>
      <c r="D54" s="20">
        <v>29.863680626663292</v>
      </c>
      <c r="E54" s="20">
        <v>2.1316682116536922</v>
      </c>
      <c r="F54" s="20">
        <v>-1.7221736886549044</v>
      </c>
      <c r="G54" s="20">
        <v>8.2119565511208581</v>
      </c>
      <c r="H54" s="20">
        <v>12.961697920294778</v>
      </c>
      <c r="I54" s="395">
        <v>16.632849045099807</v>
      </c>
      <c r="J54" s="180"/>
      <c r="K54" s="180"/>
      <c r="L54" s="180"/>
      <c r="M54" s="314"/>
      <c r="N54" s="314"/>
      <c r="O54" s="314"/>
      <c r="P54" s="180"/>
      <c r="Q54" s="180"/>
    </row>
    <row r="55" spans="1:17" s="18" customFormat="1" ht="20.100000000000001" customHeight="1">
      <c r="A55" s="185"/>
      <c r="B55" s="178" t="s">
        <v>255</v>
      </c>
      <c r="C55" s="20">
        <v>283.71069999999997</v>
      </c>
      <c r="D55" s="20">
        <v>390.89870000000002</v>
      </c>
      <c r="E55" s="20">
        <v>452.97</v>
      </c>
      <c r="F55" s="20">
        <v>613.21</v>
      </c>
      <c r="G55" s="20">
        <v>800.32006738585005</v>
      </c>
      <c r="H55" s="20">
        <v>646.21209999999996</v>
      </c>
      <c r="I55" s="395">
        <v>771.32006726090003</v>
      </c>
      <c r="J55" s="180"/>
      <c r="K55" s="180"/>
      <c r="L55" s="180"/>
      <c r="M55" s="180"/>
      <c r="N55" s="180"/>
      <c r="O55" s="180"/>
      <c r="P55" s="180"/>
      <c r="Q55" s="180"/>
    </row>
    <row r="56" spans="1:17" s="18" customFormat="1" ht="20.100000000000001" customHeight="1">
      <c r="A56" s="19"/>
      <c r="B56" s="178" t="s">
        <v>476</v>
      </c>
      <c r="C56" s="20">
        <v>413.97800000000001</v>
      </c>
      <c r="D56" s="20">
        <v>525.35</v>
      </c>
      <c r="E56" s="20">
        <v>594.62030000000004</v>
      </c>
      <c r="F56" s="20">
        <v>813.97392514284002</v>
      </c>
      <c r="G56" s="20">
        <v>928.11773742649996</v>
      </c>
      <c r="H56" s="20">
        <v>813.97392514284002</v>
      </c>
      <c r="I56" s="395">
        <v>928.11773742649996</v>
      </c>
      <c r="J56" s="313"/>
      <c r="K56" s="179"/>
      <c r="L56" s="179"/>
      <c r="M56" s="180"/>
      <c r="N56" s="180"/>
    </row>
    <row r="57" spans="1:17" s="18" customFormat="1" ht="20.100000000000001" customHeight="1">
      <c r="A57" s="19"/>
      <c r="B57" s="178" t="s">
        <v>256</v>
      </c>
      <c r="C57" s="20">
        <v>19.907983408775323</v>
      </c>
      <c r="D57" s="20">
        <v>21.028016879119985</v>
      </c>
      <c r="E57" s="20">
        <v>21.758928315498217</v>
      </c>
      <c r="F57" s="20">
        <v>21.492312829974065</v>
      </c>
      <c r="G57" s="20">
        <v>22.94113338577883</v>
      </c>
      <c r="H57" s="20" t="s">
        <v>74</v>
      </c>
      <c r="I57" s="395" t="s">
        <v>74</v>
      </c>
      <c r="J57" s="180"/>
      <c r="K57" s="180"/>
      <c r="L57" s="179"/>
      <c r="M57" s="180"/>
      <c r="N57" s="180"/>
    </row>
    <row r="58" spans="1:17" s="18" customFormat="1" ht="20.100000000000001" customHeight="1">
      <c r="A58" s="19"/>
      <c r="B58" s="178" t="s">
        <v>257</v>
      </c>
      <c r="C58" s="20">
        <v>16.853749615291651</v>
      </c>
      <c r="D58" s="20">
        <v>20.165793579499862</v>
      </c>
      <c r="E58" s="20">
        <v>18.565185823438306</v>
      </c>
      <c r="F58" s="20">
        <v>20.034515695494743</v>
      </c>
      <c r="G58" s="20">
        <v>19.962822895664608</v>
      </c>
      <c r="H58" s="20" t="s">
        <v>74</v>
      </c>
      <c r="I58" s="395" t="s">
        <v>74</v>
      </c>
      <c r="J58" s="180"/>
      <c r="K58" s="180"/>
      <c r="L58" s="179"/>
      <c r="M58" s="180"/>
      <c r="N58" s="180"/>
    </row>
    <row r="59" spans="1:17" s="18" customFormat="1" ht="20.100000000000001" customHeight="1">
      <c r="A59" s="19"/>
      <c r="B59" s="178" t="s">
        <v>258</v>
      </c>
      <c r="C59" s="20">
        <v>6.7838663915406174</v>
      </c>
      <c r="D59" s="20">
        <v>7.8332659798097977</v>
      </c>
      <c r="E59" s="20">
        <v>6.2598304403385905</v>
      </c>
      <c r="F59" s="20">
        <v>4.8315336647800109</v>
      </c>
      <c r="G59" s="20">
        <v>5.3512282512032927</v>
      </c>
      <c r="H59" s="20" t="s">
        <v>74</v>
      </c>
      <c r="I59" s="395" t="s">
        <v>74</v>
      </c>
      <c r="J59" s="180"/>
      <c r="K59" s="180"/>
      <c r="L59"/>
      <c r="M59"/>
      <c r="N59" s="180"/>
    </row>
    <row r="60" spans="1:17" s="18" customFormat="1" ht="20.100000000000001" customHeight="1">
      <c r="A60" s="19"/>
      <c r="B60" s="178" t="s">
        <v>259</v>
      </c>
      <c r="C60" s="20">
        <v>9.2199330041210299</v>
      </c>
      <c r="D60" s="20">
        <v>11.310892238781694</v>
      </c>
      <c r="E60" s="20">
        <v>11.73816712838358</v>
      </c>
      <c r="F60" s="20">
        <v>15.664337819674834</v>
      </c>
      <c r="G60" s="20">
        <v>18.759019269332118</v>
      </c>
      <c r="H60" s="20" t="s">
        <v>74</v>
      </c>
      <c r="I60" s="395" t="s">
        <v>74</v>
      </c>
      <c r="J60" s="180"/>
      <c r="K60" s="180"/>
      <c r="L60" s="180"/>
      <c r="M60" s="180"/>
      <c r="N60" s="180"/>
    </row>
    <row r="61" spans="1:17" s="18" customFormat="1" ht="20.100000000000001" customHeight="1" thickBot="1">
      <c r="A61" s="187"/>
      <c r="B61" s="363" t="s">
        <v>260</v>
      </c>
      <c r="C61" s="396">
        <v>13.453341107605954</v>
      </c>
      <c r="D61" s="396">
        <v>15.201359393364292</v>
      </c>
      <c r="E61" s="396">
        <v>15.408789949475196</v>
      </c>
      <c r="F61" s="396">
        <v>20.794614857074254</v>
      </c>
      <c r="G61" s="396">
        <v>21.750026355740363</v>
      </c>
      <c r="H61" s="396" t="s">
        <v>74</v>
      </c>
      <c r="I61" s="397" t="s">
        <v>74</v>
      </c>
      <c r="J61" s="180"/>
      <c r="K61" s="180"/>
      <c r="L61" s="180"/>
      <c r="M61" s="180"/>
      <c r="N61" s="180"/>
    </row>
    <row r="62" spans="1:17" s="18" customFormat="1" ht="20.100000000000001" customHeight="1" thickTop="1">
      <c r="A62" s="180"/>
      <c r="B62" s="400" t="s">
        <v>455</v>
      </c>
      <c r="C62" s="400"/>
      <c r="D62" s="400"/>
      <c r="E62" s="400"/>
      <c r="F62" s="400"/>
      <c r="G62" s="400"/>
      <c r="H62" s="199"/>
      <c r="I62" s="199"/>
      <c r="J62" s="180"/>
      <c r="K62" s="180"/>
      <c r="L62" s="180"/>
      <c r="M62" s="180"/>
      <c r="N62" s="180"/>
    </row>
    <row r="63" spans="1:17" s="18" customFormat="1" ht="20.100000000000001" customHeight="1">
      <c r="A63" s="180"/>
      <c r="B63" s="180" t="s">
        <v>519</v>
      </c>
      <c r="C63" s="180"/>
      <c r="D63" s="180"/>
      <c r="E63" s="180"/>
      <c r="F63" s="180"/>
      <c r="G63" s="180"/>
      <c r="H63" s="180"/>
      <c r="I63" s="180"/>
      <c r="J63" s="180"/>
      <c r="K63" s="180"/>
      <c r="L63" s="180"/>
      <c r="M63" s="180"/>
      <c r="N63" s="180"/>
    </row>
    <row r="64" spans="1:17" ht="20.100000000000001" customHeight="1">
      <c r="B64" s="401" t="s">
        <v>507</v>
      </c>
      <c r="C64" s="401"/>
      <c r="D64" s="401"/>
      <c r="E64" s="401"/>
      <c r="F64" s="401"/>
      <c r="G64" s="401"/>
      <c r="H64" s="324"/>
      <c r="I64" s="324"/>
      <c r="J64" s="173"/>
      <c r="K64" s="173"/>
      <c r="L64" s="173"/>
      <c r="M64" s="173"/>
      <c r="N64" s="173"/>
    </row>
    <row r="65" spans="2:10">
      <c r="B65" s="174" t="s">
        <v>477</v>
      </c>
      <c r="C65" s="186"/>
      <c r="D65" s="186"/>
      <c r="E65" s="186"/>
      <c r="F65" s="186"/>
      <c r="G65" s="186"/>
      <c r="H65" s="186"/>
      <c r="I65" s="186"/>
    </row>
    <row r="66" spans="2:10">
      <c r="B66" s="173"/>
      <c r="C66" s="173"/>
      <c r="D66" s="183"/>
      <c r="E66" s="183"/>
      <c r="F66" s="183"/>
      <c r="G66" s="173"/>
      <c r="H66" s="173"/>
      <c r="I66" s="173"/>
      <c r="J66" s="173"/>
    </row>
    <row r="67" spans="2:10">
      <c r="B67" s="173"/>
      <c r="C67" s="173"/>
      <c r="D67" s="173"/>
      <c r="E67" s="173"/>
      <c r="F67" s="173"/>
      <c r="G67" s="173"/>
      <c r="H67" s="173"/>
      <c r="I67" s="173"/>
      <c r="J67" s="173"/>
    </row>
    <row r="68" spans="2:10">
      <c r="B68" s="2746"/>
      <c r="C68" s="2746"/>
      <c r="D68" s="2746"/>
      <c r="E68" s="2746"/>
      <c r="F68" s="2746"/>
      <c r="G68" s="2746"/>
      <c r="H68" s="2746"/>
      <c r="I68" s="2746"/>
      <c r="J68" s="2746"/>
    </row>
    <row r="69" spans="2:10">
      <c r="B69" s="2746"/>
      <c r="C69" s="2746"/>
      <c r="D69" s="2746"/>
      <c r="E69" s="2746"/>
      <c r="F69" s="2746"/>
      <c r="G69" s="2746"/>
      <c r="H69" s="2746"/>
      <c r="I69" s="2746"/>
      <c r="J69" s="2746"/>
    </row>
  </sheetData>
  <mergeCells count="12">
    <mergeCell ref="B68:J68"/>
    <mergeCell ref="B69:J69"/>
    <mergeCell ref="A1:I1"/>
    <mergeCell ref="A2:I2"/>
    <mergeCell ref="C52:G52"/>
    <mergeCell ref="H4:I4"/>
    <mergeCell ref="C4:G4"/>
    <mergeCell ref="B4:B5"/>
    <mergeCell ref="C6:G6"/>
    <mergeCell ref="C17:G17"/>
    <mergeCell ref="C26:G26"/>
    <mergeCell ref="C36:G36"/>
  </mergeCells>
  <pageMargins left="0.7" right="0.27" top="0.4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53"/>
  <sheetViews>
    <sheetView showGridLines="0" workbookViewId="0">
      <selection activeCell="M38" sqref="M38"/>
    </sheetView>
  </sheetViews>
  <sheetFormatPr defaultRowHeight="15.75"/>
  <cols>
    <col min="1" max="1" width="9.140625" style="95"/>
    <col min="2" max="2" width="8.85546875" style="95" customWidth="1"/>
    <col min="3" max="3" width="48.140625" style="95" customWidth="1"/>
    <col min="4" max="4" width="12.42578125" style="95" customWidth="1"/>
    <col min="5" max="5" width="14.5703125" style="95" customWidth="1"/>
    <col min="6" max="6" width="11.42578125" style="95" customWidth="1"/>
    <col min="7" max="7" width="15" style="95" customWidth="1"/>
    <col min="8" max="8" width="15.28515625" style="95" customWidth="1"/>
    <col min="9" max="9" width="11" style="95" customWidth="1"/>
    <col min="10" max="10" width="9.42578125" style="95" customWidth="1"/>
    <col min="11" max="12" width="7.85546875" style="95" customWidth="1"/>
    <col min="13" max="13" width="13.5703125" style="95" bestFit="1" customWidth="1"/>
    <col min="14" max="16384" width="9.140625" style="95"/>
  </cols>
  <sheetData>
    <row r="1" spans="2:13">
      <c r="B1" s="2862" t="s">
        <v>1535</v>
      </c>
      <c r="C1" s="2862"/>
      <c r="D1" s="2862"/>
      <c r="E1" s="2862"/>
      <c r="F1" s="2862"/>
      <c r="G1" s="2862"/>
      <c r="H1" s="2862"/>
      <c r="I1" s="2862"/>
      <c r="J1" s="2862"/>
      <c r="K1" s="1742"/>
    </row>
    <row r="2" spans="2:13" ht="18" customHeight="1">
      <c r="B2" s="2897" t="s">
        <v>1534</v>
      </c>
      <c r="C2" s="2897"/>
      <c r="D2" s="2897"/>
      <c r="E2" s="2897"/>
      <c r="F2" s="2897"/>
      <c r="G2" s="2897"/>
      <c r="H2" s="2897"/>
      <c r="I2" s="2897"/>
      <c r="J2" s="2897"/>
      <c r="K2" s="1741"/>
      <c r="L2" s="1741"/>
    </row>
    <row r="3" spans="2:13">
      <c r="B3" s="2887" t="s">
        <v>140</v>
      </c>
      <c r="C3" s="2896"/>
      <c r="D3" s="2896"/>
      <c r="E3" s="2896"/>
      <c r="F3" s="2896"/>
      <c r="G3" s="2896"/>
      <c r="H3" s="2896"/>
      <c r="I3" s="2896"/>
      <c r="J3" s="2896"/>
    </row>
    <row r="4" spans="2:13" ht="16.5" customHeight="1">
      <c r="B4" s="2898" t="s">
        <v>1529</v>
      </c>
      <c r="C4" s="2898" t="s">
        <v>1528</v>
      </c>
      <c r="D4" s="2900" t="s">
        <v>1306</v>
      </c>
      <c r="E4" s="2901"/>
      <c r="F4" s="2910" t="s">
        <v>1305</v>
      </c>
      <c r="G4" s="2901"/>
      <c r="H4" s="1731" t="s">
        <v>266</v>
      </c>
      <c r="I4" s="2911" t="s">
        <v>1304</v>
      </c>
      <c r="J4" s="2912"/>
    </row>
    <row r="5" spans="2:13" ht="19.5" customHeight="1">
      <c r="B5" s="2899"/>
      <c r="C5" s="2899"/>
      <c r="D5" s="1706" t="s">
        <v>67</v>
      </c>
      <c r="E5" s="1740" t="s">
        <v>520</v>
      </c>
      <c r="F5" s="1706" t="s">
        <v>67</v>
      </c>
      <c r="G5" s="1706" t="s">
        <v>520</v>
      </c>
      <c r="H5" s="1706" t="s">
        <v>520</v>
      </c>
      <c r="I5" s="1706" t="s">
        <v>72</v>
      </c>
      <c r="J5" s="1706" t="s">
        <v>73</v>
      </c>
    </row>
    <row r="6" spans="2:13" s="1722" customFormat="1" ht="31.5">
      <c r="B6" s="1726">
        <v>1</v>
      </c>
      <c r="C6" s="1739" t="s">
        <v>1526</v>
      </c>
      <c r="D6" s="1724">
        <v>273038.03916163003</v>
      </c>
      <c r="E6" s="1724">
        <v>63377.819908339996</v>
      </c>
      <c r="F6" s="1724">
        <v>361859.72350146004</v>
      </c>
      <c r="G6" s="1724">
        <v>76966.788523320007</v>
      </c>
      <c r="H6" s="1724">
        <v>115987.21963625</v>
      </c>
      <c r="I6" s="1723">
        <v>21.441205511065252</v>
      </c>
      <c r="J6" s="1723">
        <v>50.69775140885249</v>
      </c>
    </row>
    <row r="7" spans="2:13">
      <c r="B7" s="1721">
        <v>111</v>
      </c>
      <c r="C7" s="1720" t="s">
        <v>1514</v>
      </c>
      <c r="D7" s="1694">
        <v>149253.84117294001</v>
      </c>
      <c r="E7" s="1694">
        <v>32262.398438430002</v>
      </c>
      <c r="F7" s="1694">
        <v>219057.31900506001</v>
      </c>
      <c r="G7" s="1694">
        <v>43252.26457698</v>
      </c>
      <c r="H7" s="1694">
        <v>72392.265027190006</v>
      </c>
      <c r="I7" s="1719">
        <v>34.064008475759188</v>
      </c>
      <c r="J7" s="1719">
        <v>67.372195965246846</v>
      </c>
      <c r="L7" s="1722"/>
      <c r="M7" s="1722"/>
    </row>
    <row r="8" spans="2:13">
      <c r="B8" s="1718">
        <v>112</v>
      </c>
      <c r="C8" s="1717" t="s">
        <v>1513</v>
      </c>
      <c r="D8" s="1690">
        <v>10643.137464020001</v>
      </c>
      <c r="E8" s="1690">
        <v>3135.8760344899997</v>
      </c>
      <c r="F8" s="1690">
        <v>14633.867065169999</v>
      </c>
      <c r="G8" s="1690">
        <v>2976.4994289000001</v>
      </c>
      <c r="H8" s="1738">
        <v>4719.57726903</v>
      </c>
      <c r="I8" s="1727">
        <v>-5.0823630729369569</v>
      </c>
      <c r="J8" s="1727">
        <v>58.561336286705568</v>
      </c>
      <c r="L8" s="1722"/>
      <c r="M8" s="1722"/>
    </row>
    <row r="9" spans="2:13">
      <c r="B9" s="1715">
        <v>113</v>
      </c>
      <c r="C9" s="1714" t="s">
        <v>1512</v>
      </c>
      <c r="D9" s="1686">
        <v>113141.06052467</v>
      </c>
      <c r="E9" s="1686">
        <v>27979.545435419997</v>
      </c>
      <c r="F9" s="1686">
        <v>128168.53743123</v>
      </c>
      <c r="G9" s="1686">
        <v>30738.024517439997</v>
      </c>
      <c r="H9" s="1686">
        <v>38875.377340029998</v>
      </c>
      <c r="I9" s="1713">
        <v>9.8589131420554477</v>
      </c>
      <c r="J9" s="1713">
        <v>26.473245923702969</v>
      </c>
      <c r="L9" s="1722"/>
      <c r="M9" s="1722"/>
    </row>
    <row r="10" spans="2:13" s="1722" customFormat="1" ht="31.5" customHeight="1">
      <c r="B10" s="1726">
        <v>2</v>
      </c>
      <c r="C10" s="1725" t="s">
        <v>1525</v>
      </c>
      <c r="D10" s="1724">
        <v>279478.21189396002</v>
      </c>
      <c r="E10" s="1724">
        <v>72354.839736320006</v>
      </c>
      <c r="F10" s="1724">
        <v>326277.61594141996</v>
      </c>
      <c r="G10" s="1724">
        <v>48384.431900819996</v>
      </c>
      <c r="H10" s="1724">
        <v>88763.119663190009</v>
      </c>
      <c r="I10" s="1723">
        <v>-33.128962655234197</v>
      </c>
      <c r="J10" s="1723">
        <v>83.453884185598341</v>
      </c>
    </row>
    <row r="11" spans="2:13">
      <c r="B11" s="1721">
        <v>211</v>
      </c>
      <c r="C11" s="1720" t="s">
        <v>1514</v>
      </c>
      <c r="D11" s="1694">
        <v>82236.650176109993</v>
      </c>
      <c r="E11" s="1694">
        <v>20628.46156991</v>
      </c>
      <c r="F11" s="1694">
        <v>113956.50019533001</v>
      </c>
      <c r="G11" s="1694">
        <v>19240.418143130002</v>
      </c>
      <c r="H11" s="1694">
        <v>26400.287068630001</v>
      </c>
      <c r="I11" s="1719">
        <v>-6.7287782080884151</v>
      </c>
      <c r="J11" s="1719">
        <v>37.212647210874181</v>
      </c>
      <c r="L11" s="1722"/>
      <c r="M11" s="1722"/>
    </row>
    <row r="12" spans="2:13">
      <c r="B12" s="1718">
        <v>212</v>
      </c>
      <c r="C12" s="1717" t="s">
        <v>1513</v>
      </c>
      <c r="D12" s="1690">
        <v>33195.459489749999</v>
      </c>
      <c r="E12" s="1690">
        <v>9572.6257414200008</v>
      </c>
      <c r="F12" s="1690">
        <v>36696.095567279997</v>
      </c>
      <c r="G12" s="1690">
        <v>5969.4960226099993</v>
      </c>
      <c r="H12" s="1690">
        <v>8433.6964907599995</v>
      </c>
      <c r="I12" s="1727">
        <v>-37.639930946214072</v>
      </c>
      <c r="J12" s="1727">
        <v>41.27987452904938</v>
      </c>
      <c r="L12" s="1722"/>
      <c r="M12" s="1722"/>
    </row>
    <row r="13" spans="2:13">
      <c r="B13" s="1715">
        <v>213</v>
      </c>
      <c r="C13" s="1714" t="s">
        <v>1512</v>
      </c>
      <c r="D13" s="1686">
        <v>164046.1022281</v>
      </c>
      <c r="E13" s="1686">
        <v>42153.752424989994</v>
      </c>
      <c r="F13" s="1686">
        <v>175625.02017880999</v>
      </c>
      <c r="G13" s="1686">
        <v>23174.51773508</v>
      </c>
      <c r="H13" s="1686">
        <v>53929.136103800003</v>
      </c>
      <c r="I13" s="1713">
        <v>-45.023832038873344</v>
      </c>
      <c r="J13" s="1713">
        <v>132.70877400898732</v>
      </c>
      <c r="L13" s="1722"/>
      <c r="M13" s="1722"/>
    </row>
    <row r="14" spans="2:13" s="1722" customFormat="1" ht="33.75" customHeight="1">
      <c r="B14" s="1726">
        <v>3</v>
      </c>
      <c r="C14" s="1725" t="s">
        <v>1524</v>
      </c>
      <c r="D14" s="1724">
        <v>180050.92675290001</v>
      </c>
      <c r="E14" s="1724">
        <v>54010.46542986</v>
      </c>
      <c r="F14" s="1724">
        <v>221068.16608723998</v>
      </c>
      <c r="G14" s="1724">
        <v>46305.944200589998</v>
      </c>
      <c r="H14" s="1724">
        <v>63899.732023140001</v>
      </c>
      <c r="I14" s="1723">
        <v>-14.264867314049312</v>
      </c>
      <c r="J14" s="1723">
        <v>37.99466380889784</v>
      </c>
    </row>
    <row r="15" spans="2:13">
      <c r="B15" s="1721">
        <v>311</v>
      </c>
      <c r="C15" s="1720" t="s">
        <v>1514</v>
      </c>
      <c r="D15" s="1694">
        <v>121673.48428317999</v>
      </c>
      <c r="E15" s="1694">
        <v>37033.293286559994</v>
      </c>
      <c r="F15" s="1694">
        <v>152534.34828364002</v>
      </c>
      <c r="G15" s="1694">
        <v>31740.643556909999</v>
      </c>
      <c r="H15" s="1694">
        <v>44569.350408530001</v>
      </c>
      <c r="I15" s="1719">
        <v>-14.291598882918644</v>
      </c>
      <c r="J15" s="1719">
        <v>40.417286526086095</v>
      </c>
      <c r="L15" s="1722"/>
      <c r="M15" s="1722"/>
    </row>
    <row r="16" spans="2:13">
      <c r="B16" s="1718">
        <v>312</v>
      </c>
      <c r="C16" s="1717" t="s">
        <v>1513</v>
      </c>
      <c r="D16" s="1690">
        <v>29917.56637303</v>
      </c>
      <c r="E16" s="1690">
        <v>8633.0280190400008</v>
      </c>
      <c r="F16" s="1690">
        <v>33215.919362649998</v>
      </c>
      <c r="G16" s="1690">
        <v>7167.6208306499993</v>
      </c>
      <c r="H16" s="1690">
        <v>9000.3797037500008</v>
      </c>
      <c r="I16" s="1727">
        <v>-16.974428730661707</v>
      </c>
      <c r="J16" s="1727">
        <v>25.569975259612001</v>
      </c>
      <c r="L16" s="1722"/>
      <c r="M16" s="1722"/>
    </row>
    <row r="17" spans="2:13">
      <c r="B17" s="1715">
        <v>313</v>
      </c>
      <c r="C17" s="1714" t="s">
        <v>1512</v>
      </c>
      <c r="D17" s="1686">
        <v>28459.876096689997</v>
      </c>
      <c r="E17" s="1686">
        <v>8344.1441242599994</v>
      </c>
      <c r="F17" s="1686">
        <v>35317.898440949997</v>
      </c>
      <c r="G17" s="1686">
        <v>7397.6798130299994</v>
      </c>
      <c r="H17" s="1686">
        <v>10330.001910860001</v>
      </c>
      <c r="I17" s="1713">
        <v>-11.342856704478809</v>
      </c>
      <c r="J17" s="1713">
        <v>39.638402471341315</v>
      </c>
      <c r="L17" s="1722"/>
      <c r="M17" s="1722"/>
    </row>
    <row r="18" spans="2:13" s="112" customFormat="1">
      <c r="B18" s="1730">
        <v>4</v>
      </c>
      <c r="C18" s="1729" t="s">
        <v>1523</v>
      </c>
      <c r="D18" s="1737">
        <v>96164.850491670004</v>
      </c>
      <c r="E18" s="1737">
        <v>30224.869350249999</v>
      </c>
      <c r="F18" s="1737">
        <v>138542.15528887999</v>
      </c>
      <c r="G18" s="1737">
        <v>23409.33190528</v>
      </c>
      <c r="H18" s="1737">
        <v>57066.23643212</v>
      </c>
      <c r="I18" s="1723">
        <v>-22.549435585611977</v>
      </c>
      <c r="J18" s="1723">
        <v>143.77558771443901</v>
      </c>
      <c r="L18" s="1722"/>
      <c r="M18" s="1722"/>
    </row>
    <row r="19" spans="2:13">
      <c r="B19" s="1721">
        <v>411</v>
      </c>
      <c r="C19" s="1720" t="s">
        <v>1514</v>
      </c>
      <c r="D19" s="1694">
        <v>58289.464343359999</v>
      </c>
      <c r="E19" s="1694">
        <v>14797.09708815</v>
      </c>
      <c r="F19" s="1694">
        <v>88368.07164622999</v>
      </c>
      <c r="G19" s="1694">
        <v>12723.31457801</v>
      </c>
      <c r="H19" s="1694">
        <v>40221.250810059995</v>
      </c>
      <c r="I19" s="1719">
        <v>-14.014792886644988</v>
      </c>
      <c r="J19" s="1719">
        <v>216.12242677372228</v>
      </c>
      <c r="L19" s="1722"/>
      <c r="M19" s="1722"/>
    </row>
    <row r="20" spans="2:13">
      <c r="B20" s="1718">
        <v>412</v>
      </c>
      <c r="C20" s="1717" t="s">
        <v>1513</v>
      </c>
      <c r="D20" s="1690">
        <v>2174.8699206300003</v>
      </c>
      <c r="E20" s="1690">
        <v>494.58083901999998</v>
      </c>
      <c r="F20" s="1690">
        <v>3431.8909435599999</v>
      </c>
      <c r="G20" s="1690">
        <v>713.2229734</v>
      </c>
      <c r="H20" s="1690">
        <v>1237.0958983199998</v>
      </c>
      <c r="I20" s="1727">
        <v>44.207562673320332</v>
      </c>
      <c r="J20" s="1727">
        <v>73.451493355948557</v>
      </c>
      <c r="L20" s="1722"/>
      <c r="M20" s="1722"/>
    </row>
    <row r="21" spans="2:13">
      <c r="B21" s="1715">
        <v>413</v>
      </c>
      <c r="C21" s="1714" t="s">
        <v>1512</v>
      </c>
      <c r="D21" s="1686">
        <v>35700.516227680004</v>
      </c>
      <c r="E21" s="1686">
        <v>14933.191423079999</v>
      </c>
      <c r="F21" s="1686">
        <v>46742.192699089996</v>
      </c>
      <c r="G21" s="1686">
        <v>9972.7943538700001</v>
      </c>
      <c r="H21" s="1686">
        <v>15607.88972374</v>
      </c>
      <c r="I21" s="1713">
        <v>-33.217260320814312</v>
      </c>
      <c r="J21" s="1713">
        <v>56.504678327025459</v>
      </c>
      <c r="L21" s="1722"/>
      <c r="M21" s="1722"/>
    </row>
    <row r="22" spans="2:13" s="1722" customFormat="1" ht="31.5">
      <c r="B22" s="1726">
        <v>5</v>
      </c>
      <c r="C22" s="1725" t="s">
        <v>1522</v>
      </c>
      <c r="D22" s="1724">
        <v>213415.00076855</v>
      </c>
      <c r="E22" s="1724">
        <v>68229.365227449991</v>
      </c>
      <c r="F22" s="1724">
        <v>286103.7789332</v>
      </c>
      <c r="G22" s="1724">
        <v>51567.971656760004</v>
      </c>
      <c r="H22" s="1724">
        <v>85705.869306570006</v>
      </c>
      <c r="I22" s="1723">
        <v>-24.419681342699619</v>
      </c>
      <c r="J22" s="1723">
        <v>66.199806882136485</v>
      </c>
    </row>
    <row r="23" spans="2:13">
      <c r="B23" s="1721">
        <v>511</v>
      </c>
      <c r="C23" s="1720" t="s">
        <v>1514</v>
      </c>
      <c r="D23" s="1694">
        <v>134617.71523502999</v>
      </c>
      <c r="E23" s="1694">
        <v>37495.964142119999</v>
      </c>
      <c r="F23" s="1694">
        <v>191557.82108473999</v>
      </c>
      <c r="G23" s="1694">
        <v>31686.745380369997</v>
      </c>
      <c r="H23" s="1694">
        <v>54120.445590290001</v>
      </c>
      <c r="I23" s="1719">
        <v>-15.4929174236765</v>
      </c>
      <c r="J23" s="1719">
        <v>70.798373075632213</v>
      </c>
      <c r="L23" s="1722"/>
      <c r="M23" s="1722"/>
    </row>
    <row r="24" spans="2:13">
      <c r="B24" s="1718">
        <v>512</v>
      </c>
      <c r="C24" s="1717" t="s">
        <v>1513</v>
      </c>
      <c r="D24" s="1690">
        <v>44831.31318913</v>
      </c>
      <c r="E24" s="1690">
        <v>15193.57962171</v>
      </c>
      <c r="F24" s="1690">
        <v>41008.908722740001</v>
      </c>
      <c r="G24" s="1690">
        <v>9100.4181495699995</v>
      </c>
      <c r="H24" s="1690">
        <v>12382.224091760001</v>
      </c>
      <c r="I24" s="1727">
        <v>-40.10352809441644</v>
      </c>
      <c r="J24" s="1727">
        <v>36.062144488877898</v>
      </c>
      <c r="L24" s="1722"/>
      <c r="M24" s="1722"/>
    </row>
    <row r="25" spans="2:13">
      <c r="B25" s="1715">
        <v>513</v>
      </c>
      <c r="C25" s="1714" t="s">
        <v>1512</v>
      </c>
      <c r="D25" s="1686">
        <v>33965.97234439</v>
      </c>
      <c r="E25" s="1686">
        <v>15539.821463620001</v>
      </c>
      <c r="F25" s="1686">
        <v>53537.049125720005</v>
      </c>
      <c r="G25" s="1686">
        <v>10780.80812682</v>
      </c>
      <c r="H25" s="1686">
        <v>19203.199624519999</v>
      </c>
      <c r="I25" s="1713">
        <v>-30.624633287719828</v>
      </c>
      <c r="J25" s="1713">
        <v>78.123934668192078</v>
      </c>
      <c r="L25" s="1722"/>
      <c r="M25" s="1722"/>
    </row>
    <row r="26" spans="2:13" s="1722" customFormat="1" ht="31.5">
      <c r="B26" s="1726">
        <v>6</v>
      </c>
      <c r="C26" s="1725" t="s">
        <v>1521</v>
      </c>
      <c r="D26" s="1724">
        <v>71000.629560539994</v>
      </c>
      <c r="E26" s="1724">
        <v>23320.873059310001</v>
      </c>
      <c r="F26" s="1724">
        <v>92538.109913439999</v>
      </c>
      <c r="G26" s="1724">
        <v>22736.427007990002</v>
      </c>
      <c r="H26" s="1724">
        <v>34289.941958880001</v>
      </c>
      <c r="I26" s="1723">
        <v>-2.5061070819845654</v>
      </c>
      <c r="J26" s="1723">
        <v>50.814998094598948</v>
      </c>
    </row>
    <row r="27" spans="2:13">
      <c r="B27" s="1721">
        <v>611</v>
      </c>
      <c r="C27" s="1720" t="s">
        <v>1514</v>
      </c>
      <c r="D27" s="1694">
        <v>18458.671108759998</v>
      </c>
      <c r="E27" s="1694">
        <v>6671.7460223900007</v>
      </c>
      <c r="F27" s="1694">
        <v>14549.129300930001</v>
      </c>
      <c r="G27" s="1694">
        <v>2861.36018788</v>
      </c>
      <c r="H27" s="1694">
        <v>3819.7771024699996</v>
      </c>
      <c r="I27" s="1719">
        <v>-57.11227348467046</v>
      </c>
      <c r="J27" s="1719">
        <v>33.495150965251128</v>
      </c>
      <c r="L27" s="1722"/>
      <c r="M27" s="1722"/>
    </row>
    <row r="28" spans="2:13">
      <c r="B28" s="1718">
        <v>612</v>
      </c>
      <c r="C28" s="1717" t="s">
        <v>1513</v>
      </c>
      <c r="D28" s="1690">
        <v>22541.618966549999</v>
      </c>
      <c r="E28" s="1690">
        <v>5924.6263420100004</v>
      </c>
      <c r="F28" s="1690">
        <v>29642.452831869999</v>
      </c>
      <c r="G28" s="1690">
        <v>6959.2680441899993</v>
      </c>
      <c r="H28" s="1690">
        <v>9957.5212102500009</v>
      </c>
      <c r="I28" s="1727">
        <v>17.463408533355441</v>
      </c>
      <c r="J28" s="1727">
        <v>43.082880944111899</v>
      </c>
      <c r="L28" s="1722"/>
      <c r="M28" s="1722"/>
    </row>
    <row r="29" spans="2:13">
      <c r="B29" s="1715">
        <v>613</v>
      </c>
      <c r="C29" s="1714" t="s">
        <v>1512</v>
      </c>
      <c r="D29" s="1686">
        <v>30000.339485230001</v>
      </c>
      <c r="E29" s="1686">
        <v>10724.500694910001</v>
      </c>
      <c r="F29" s="1686">
        <v>48346.527780639997</v>
      </c>
      <c r="G29" s="1686">
        <v>12915.79877592</v>
      </c>
      <c r="H29" s="1686">
        <v>20512.643646159999</v>
      </c>
      <c r="I29" s="1713">
        <v>20.432634985515175</v>
      </c>
      <c r="J29" s="1713">
        <v>58.818234954259509</v>
      </c>
      <c r="L29" s="1722"/>
      <c r="M29" s="1722"/>
    </row>
    <row r="30" spans="2:13" s="1722" customFormat="1" ht="31.5">
      <c r="B30" s="1726">
        <v>7</v>
      </c>
      <c r="C30" s="1725" t="s">
        <v>1520</v>
      </c>
      <c r="D30" s="1724">
        <v>78462.929408539989</v>
      </c>
      <c r="E30" s="1724">
        <v>21775.253474049998</v>
      </c>
      <c r="F30" s="1724">
        <v>107323.08357582001</v>
      </c>
      <c r="G30" s="1724">
        <v>20442.255227879999</v>
      </c>
      <c r="H30" s="1724">
        <v>32170.686595400002</v>
      </c>
      <c r="I30" s="1723">
        <v>-6.121619882673512</v>
      </c>
      <c r="J30" s="1723">
        <v>57.373470963831231</v>
      </c>
    </row>
    <row r="31" spans="2:13">
      <c r="B31" s="1721">
        <v>711</v>
      </c>
      <c r="C31" s="1720" t="s">
        <v>1514</v>
      </c>
      <c r="D31" s="1694">
        <v>29578.401319369998</v>
      </c>
      <c r="E31" s="1694">
        <v>8044.8173229700005</v>
      </c>
      <c r="F31" s="1694">
        <v>41343.868210100001</v>
      </c>
      <c r="G31" s="1694">
        <v>7840.2654954</v>
      </c>
      <c r="H31" s="1694">
        <v>11741.877069</v>
      </c>
      <c r="I31" s="1719">
        <v>-2.5426534793518973</v>
      </c>
      <c r="J31" s="1719">
        <v>49.763768534230543</v>
      </c>
      <c r="L31" s="1722"/>
      <c r="M31" s="1722"/>
    </row>
    <row r="32" spans="2:13">
      <c r="B32" s="1718">
        <v>712</v>
      </c>
      <c r="C32" s="1717" t="s">
        <v>1513</v>
      </c>
      <c r="D32" s="1690">
        <v>12554.307202209999</v>
      </c>
      <c r="E32" s="1690">
        <v>3253.3723109000002</v>
      </c>
      <c r="F32" s="1690">
        <v>23338.9927995</v>
      </c>
      <c r="G32" s="1690">
        <v>3191.9894615100002</v>
      </c>
      <c r="H32" s="1690">
        <v>6774.9379555900005</v>
      </c>
      <c r="I32" s="1727">
        <v>-1.8867453068419082</v>
      </c>
      <c r="J32" s="1727">
        <v>112.24813043038849</v>
      </c>
      <c r="L32" s="1722"/>
      <c r="M32" s="1722"/>
    </row>
    <row r="33" spans="2:24">
      <c r="B33" s="1715">
        <v>713</v>
      </c>
      <c r="C33" s="1714" t="s">
        <v>1512</v>
      </c>
      <c r="D33" s="1686">
        <v>36330.22088696</v>
      </c>
      <c r="E33" s="1686">
        <v>10477.063840180001</v>
      </c>
      <c r="F33" s="1686">
        <v>42640.22256622</v>
      </c>
      <c r="G33" s="1686">
        <v>9410.0002709700002</v>
      </c>
      <c r="H33" s="1686">
        <v>13653.871570809999</v>
      </c>
      <c r="I33" s="1713">
        <v>-10.184757728761419</v>
      </c>
      <c r="J33" s="1713">
        <v>45.099587435001553</v>
      </c>
      <c r="L33" s="1722"/>
      <c r="M33" s="1722"/>
    </row>
    <row r="34" spans="2:24" s="112" customFormat="1">
      <c r="B34" s="1730">
        <v>8</v>
      </c>
      <c r="C34" s="1729" t="s">
        <v>1519</v>
      </c>
      <c r="D34" s="1737">
        <v>5188.4673118000001</v>
      </c>
      <c r="E34" s="1737">
        <v>1654.6306877300001</v>
      </c>
      <c r="F34" s="1737">
        <v>6124.4379596000008</v>
      </c>
      <c r="G34" s="1737">
        <v>2456.7105662199997</v>
      </c>
      <c r="H34" s="1737">
        <v>640.41393975000005</v>
      </c>
      <c r="I34" s="1723">
        <v>48.474858132262668</v>
      </c>
      <c r="J34" s="1723">
        <v>-73.932055792173827</v>
      </c>
      <c r="L34" s="1722"/>
      <c r="M34" s="1722"/>
    </row>
    <row r="35" spans="2:24">
      <c r="B35" s="1721">
        <v>811</v>
      </c>
      <c r="C35" s="1720" t="s">
        <v>1514</v>
      </c>
      <c r="D35" s="1694">
        <v>2093.6299962500002</v>
      </c>
      <c r="E35" s="1694">
        <v>554.05259076999994</v>
      </c>
      <c r="F35" s="1694">
        <v>1183.1504740999999</v>
      </c>
      <c r="G35" s="1694">
        <v>225.28713059</v>
      </c>
      <c r="H35" s="1694">
        <v>318.72580108999995</v>
      </c>
      <c r="I35" s="1719">
        <v>-59.338312943017726</v>
      </c>
      <c r="J35" s="1719">
        <v>41.475369789341833</v>
      </c>
      <c r="L35" s="1722"/>
      <c r="M35" s="1722"/>
    </row>
    <row r="36" spans="2:24">
      <c r="B36" s="1718">
        <v>812</v>
      </c>
      <c r="C36" s="1717" t="s">
        <v>1513</v>
      </c>
      <c r="D36" s="1690">
        <v>2982.05370554</v>
      </c>
      <c r="E36" s="1690">
        <v>1048.11263448</v>
      </c>
      <c r="F36" s="1690">
        <v>4460.0285050699995</v>
      </c>
      <c r="G36" s="1690">
        <v>2215.1533621999997</v>
      </c>
      <c r="H36" s="1690">
        <v>311.28661593999999</v>
      </c>
      <c r="I36" s="1727">
        <v>111.34688098660348</v>
      </c>
      <c r="J36" s="1727">
        <v>-85.947401148295981</v>
      </c>
      <c r="L36" s="1722"/>
      <c r="M36" s="1722"/>
    </row>
    <row r="37" spans="2:24">
      <c r="B37" s="1715">
        <v>813</v>
      </c>
      <c r="C37" s="1714" t="s">
        <v>1512</v>
      </c>
      <c r="D37" s="1686">
        <v>112.78361001</v>
      </c>
      <c r="E37" s="1686">
        <v>52.465462479999999</v>
      </c>
      <c r="F37" s="1686">
        <v>481.25898043000001</v>
      </c>
      <c r="G37" s="1686">
        <v>16.27007343</v>
      </c>
      <c r="H37" s="1686">
        <v>10.401522720000001</v>
      </c>
      <c r="I37" s="1713">
        <v>-68.98898311207644</v>
      </c>
      <c r="J37" s="1713">
        <v>-36.069601869031018</v>
      </c>
      <c r="L37" s="1722"/>
      <c r="M37" s="1722"/>
    </row>
    <row r="38" spans="2:24">
      <c r="B38" s="1736" t="s">
        <v>1518</v>
      </c>
      <c r="C38" s="1735" t="s">
        <v>1517</v>
      </c>
      <c r="D38" s="1701">
        <v>1196799.05534959</v>
      </c>
      <c r="E38" s="1701">
        <v>334948.11687331001</v>
      </c>
      <c r="F38" s="1701">
        <v>1539837.07120106</v>
      </c>
      <c r="G38" s="1701">
        <v>292269.86098885996</v>
      </c>
      <c r="H38" s="1701">
        <v>478523.21955529996</v>
      </c>
      <c r="I38" s="1711">
        <v>-12.741751254745093</v>
      </c>
      <c r="J38" s="1711">
        <v>63.726501917191911</v>
      </c>
      <c r="L38" s="1722"/>
      <c r="M38" s="1722"/>
    </row>
    <row r="39" spans="2:24" s="1697" customFormat="1">
      <c r="B39" s="1709"/>
      <c r="C39" s="1709"/>
      <c r="D39" s="1708"/>
      <c r="E39" s="1708"/>
      <c r="F39" s="1708"/>
      <c r="G39" s="1708"/>
      <c r="H39" s="1708"/>
      <c r="I39" s="1708"/>
      <c r="J39" s="1708"/>
    </row>
    <row r="40" spans="2:24" s="1697" customFormat="1" ht="15.75" customHeight="1">
      <c r="B40" s="2904" t="s">
        <v>1533</v>
      </c>
      <c r="C40" s="2905"/>
      <c r="D40" s="2905"/>
      <c r="E40" s="2905"/>
      <c r="F40" s="2905"/>
      <c r="G40" s="2905"/>
      <c r="H40" s="2913"/>
      <c r="I40" s="2911" t="s">
        <v>1304</v>
      </c>
      <c r="J40" s="2912"/>
    </row>
    <row r="41" spans="2:24" ht="15.75" customHeight="1">
      <c r="B41" s="2914"/>
      <c r="C41" s="2915"/>
      <c r="D41" s="2915"/>
      <c r="E41" s="2915"/>
      <c r="F41" s="2915"/>
      <c r="G41" s="2915"/>
      <c r="H41" s="2916"/>
      <c r="I41" s="1706" t="s">
        <v>72</v>
      </c>
      <c r="J41" s="1706" t="s">
        <v>73</v>
      </c>
      <c r="K41" s="1705"/>
    </row>
    <row r="42" spans="2:24">
      <c r="B42" s="1692" t="s">
        <v>1514</v>
      </c>
      <c r="C42" s="1717"/>
      <c r="D42" s="1690">
        <v>596201.85763500002</v>
      </c>
      <c r="E42" s="1690">
        <v>157487.83046129998</v>
      </c>
      <c r="F42" s="1690">
        <v>822550.20820012991</v>
      </c>
      <c r="G42" s="1690">
        <v>149570.29904927002</v>
      </c>
      <c r="H42" s="1690">
        <v>253583.97887726003</v>
      </c>
      <c r="I42" s="1694">
        <v>-5.0273925222276583</v>
      </c>
      <c r="J42" s="1694">
        <v>69.541667355847707</v>
      </c>
      <c r="K42" s="1703"/>
      <c r="O42" s="103"/>
      <c r="P42" s="103"/>
      <c r="Q42" s="103"/>
      <c r="R42" s="103"/>
      <c r="S42" s="103"/>
      <c r="T42" s="103"/>
      <c r="U42" s="103"/>
      <c r="V42" s="103"/>
      <c r="W42" s="103"/>
      <c r="X42" s="103"/>
    </row>
    <row r="43" spans="2:24">
      <c r="B43" s="1692" t="s">
        <v>1513</v>
      </c>
      <c r="C43" s="1717"/>
      <c r="D43" s="1690">
        <v>158840.32631085999</v>
      </c>
      <c r="E43" s="1690">
        <v>47255.801543070003</v>
      </c>
      <c r="F43" s="1690">
        <v>186428.15579783998</v>
      </c>
      <c r="G43" s="1690">
        <v>38293.668273029994</v>
      </c>
      <c r="H43" s="1690">
        <v>52816.719235400007</v>
      </c>
      <c r="I43" s="1704">
        <v>-18.96514920368395</v>
      </c>
      <c r="J43" s="1704">
        <v>37.925462922021794</v>
      </c>
      <c r="K43" s="1703"/>
      <c r="O43" s="103"/>
      <c r="P43" s="103"/>
      <c r="Q43" s="103"/>
      <c r="R43" s="103"/>
      <c r="S43" s="103"/>
      <c r="T43" s="103"/>
      <c r="U43" s="103"/>
      <c r="V43" s="103"/>
      <c r="W43" s="103"/>
      <c r="X43" s="103"/>
    </row>
    <row r="44" spans="2:24">
      <c r="B44" s="1688" t="s">
        <v>1512</v>
      </c>
      <c r="C44" s="1714"/>
      <c r="D44" s="1686">
        <v>441756.87140373001</v>
      </c>
      <c r="E44" s="1686">
        <v>130204.48486894</v>
      </c>
      <c r="F44" s="1686">
        <v>530858.70720308996</v>
      </c>
      <c r="G44" s="1686">
        <v>104405.89366656002</v>
      </c>
      <c r="H44" s="1686">
        <v>172122.52144263999</v>
      </c>
      <c r="I44" s="1686">
        <v>-19.813903667256994</v>
      </c>
      <c r="J44" s="1686">
        <v>64.859008814527101</v>
      </c>
      <c r="K44" s="1703"/>
      <c r="O44" s="103"/>
      <c r="P44" s="103"/>
      <c r="Q44" s="103"/>
      <c r="R44" s="103"/>
      <c r="S44" s="103"/>
      <c r="T44" s="103"/>
      <c r="U44" s="103"/>
      <c r="V44" s="103"/>
      <c r="W44" s="103"/>
      <c r="X44" s="103"/>
    </row>
    <row r="45" spans="2:24">
      <c r="B45" s="2902" t="s">
        <v>360</v>
      </c>
      <c r="C45" s="2903"/>
      <c r="D45" s="1702">
        <v>1196799.05534959</v>
      </c>
      <c r="E45" s="1702">
        <v>334948.11687330995</v>
      </c>
      <c r="F45" s="1702">
        <v>1539837.07120106</v>
      </c>
      <c r="G45" s="1702">
        <v>292269.86098886002</v>
      </c>
      <c r="H45" s="1702">
        <v>478523.21955530002</v>
      </c>
      <c r="I45" s="1701">
        <v>-12.74175125474506</v>
      </c>
      <c r="J45" s="1701">
        <v>63.726501917191911</v>
      </c>
      <c r="O45" s="103"/>
      <c r="P45" s="103"/>
      <c r="Q45" s="103"/>
      <c r="R45" s="103"/>
      <c r="S45" s="103"/>
      <c r="T45" s="103"/>
      <c r="U45" s="103"/>
      <c r="V45" s="103"/>
      <c r="W45" s="103"/>
      <c r="X45" s="103"/>
    </row>
    <row r="46" spans="2:24" s="1697" customFormat="1">
      <c r="B46" s="1700"/>
      <c r="C46" s="1700"/>
      <c r="D46" s="1699"/>
      <c r="E46" s="1699"/>
      <c r="F46" s="1699"/>
      <c r="G46" s="1699"/>
      <c r="H46" s="1699"/>
      <c r="I46" s="1708"/>
      <c r="J46" s="1708"/>
      <c r="O46" s="119"/>
      <c r="P46" s="119"/>
      <c r="Q46" s="119"/>
      <c r="R46" s="119"/>
      <c r="S46" s="119"/>
      <c r="T46" s="119"/>
      <c r="U46" s="119"/>
      <c r="V46" s="119"/>
      <c r="W46" s="119"/>
      <c r="X46" s="119"/>
    </row>
    <row r="47" spans="2:24" ht="15.75" customHeight="1">
      <c r="B47" s="2904" t="s">
        <v>1532</v>
      </c>
      <c r="C47" s="2905"/>
      <c r="D47" s="2905"/>
      <c r="E47" s="2905"/>
      <c r="F47" s="2905"/>
      <c r="G47" s="2905"/>
      <c r="H47" s="2906"/>
      <c r="I47" s="1697"/>
      <c r="J47" s="1697"/>
      <c r="K47" s="1697"/>
    </row>
    <row r="48" spans="2:24">
      <c r="B48" s="2914"/>
      <c r="C48" s="2915"/>
      <c r="D48" s="2915"/>
      <c r="E48" s="2915"/>
      <c r="F48" s="2915"/>
      <c r="G48" s="2915"/>
      <c r="H48" s="2917"/>
      <c r="I48" s="1734"/>
      <c r="J48" s="1734"/>
      <c r="K48" s="1697"/>
    </row>
    <row r="49" spans="2:11">
      <c r="B49" s="1692" t="s">
        <v>1514</v>
      </c>
      <c r="C49" s="1691"/>
      <c r="D49" s="1690">
        <v>49.816371008151151</v>
      </c>
      <c r="E49" s="1690">
        <v>47.018574677005226</v>
      </c>
      <c r="F49" s="1690">
        <v>53.418002695476588</v>
      </c>
      <c r="G49" s="1690">
        <v>51.175409788480025</v>
      </c>
      <c r="H49" s="1690">
        <v>52.993035345896075</v>
      </c>
      <c r="I49" s="1734"/>
      <c r="J49" s="1734"/>
      <c r="K49" s="1697"/>
    </row>
    <row r="50" spans="2:11">
      <c r="B50" s="1692" t="s">
        <v>1513</v>
      </c>
      <c r="C50" s="1691"/>
      <c r="D50" s="1690">
        <v>13.272096564653626</v>
      </c>
      <c r="E50" s="1690">
        <v>14.108394453503955</v>
      </c>
      <c r="F50" s="1690">
        <v>12.107005298451972</v>
      </c>
      <c r="G50" s="1690">
        <v>13.102161181952859</v>
      </c>
      <c r="H50" s="1690">
        <v>11.037441251959205</v>
      </c>
      <c r="I50" s="1734"/>
      <c r="J50" s="1734"/>
      <c r="K50" s="1697"/>
    </row>
    <row r="51" spans="2:11">
      <c r="B51" s="1688" t="s">
        <v>1512</v>
      </c>
      <c r="C51" s="1687"/>
      <c r="D51" s="1686">
        <v>36.911532427195226</v>
      </c>
      <c r="E51" s="1686">
        <v>38.873030869490833</v>
      </c>
      <c r="F51" s="1686">
        <v>34.474992006071439</v>
      </c>
      <c r="G51" s="1686">
        <v>35.722429029567131</v>
      </c>
      <c r="H51" s="1686">
        <v>35.969523402144716</v>
      </c>
      <c r="I51" s="119"/>
      <c r="J51" s="119"/>
      <c r="K51" s="1697"/>
    </row>
    <row r="52" spans="2:11">
      <c r="B52" s="2902" t="s">
        <v>360</v>
      </c>
      <c r="C52" s="2903"/>
      <c r="D52" s="1733">
        <v>100</v>
      </c>
      <c r="E52" s="1733">
        <v>100</v>
      </c>
      <c r="F52" s="1733">
        <v>100</v>
      </c>
      <c r="G52" s="1733">
        <v>100</v>
      </c>
      <c r="H52" s="1733">
        <v>99.999999999999986</v>
      </c>
      <c r="I52" s="1697"/>
      <c r="J52" s="1697"/>
      <c r="K52" s="1697"/>
    </row>
    <row r="53" spans="2:11">
      <c r="B53" s="1682" t="s">
        <v>1511</v>
      </c>
      <c r="D53" s="1732"/>
      <c r="E53" s="1732"/>
      <c r="F53" s="1732"/>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workbookViewId="0">
      <selection activeCell="M38" sqref="M38"/>
    </sheetView>
  </sheetViews>
  <sheetFormatPr defaultColWidth="14.42578125" defaultRowHeight="15" customHeight="1"/>
  <cols>
    <col min="1" max="1" width="7.5703125" style="1488" customWidth="1"/>
    <col min="2" max="2" width="6.140625" style="1488" customWidth="1"/>
    <col min="3" max="3" width="34.42578125" style="1488" customWidth="1"/>
    <col min="4" max="4" width="13" style="1488" customWidth="1"/>
    <col min="5" max="5" width="11.140625" style="1488" customWidth="1"/>
    <col min="6" max="6" width="11.5703125" style="1488" customWidth="1"/>
    <col min="7" max="7" width="12.140625" style="1488" customWidth="1"/>
    <col min="8" max="8" width="11" style="1488" customWidth="1"/>
    <col min="9" max="9" width="12.42578125" style="1488" customWidth="1"/>
    <col min="10" max="11" width="8.42578125" style="1488" customWidth="1"/>
    <col min="12" max="16384" width="14.42578125" style="1488"/>
  </cols>
  <sheetData>
    <row r="1" spans="1:11" ht="15.75" customHeight="1">
      <c r="A1" s="1493"/>
      <c r="B1" s="2862" t="s">
        <v>1554</v>
      </c>
      <c r="C1" s="2863"/>
      <c r="D1" s="2863"/>
      <c r="E1" s="2863"/>
      <c r="F1" s="2863"/>
      <c r="G1" s="2863"/>
      <c r="H1" s="2863"/>
      <c r="I1" s="2863"/>
      <c r="J1" s="1493"/>
      <c r="K1" s="1493"/>
    </row>
    <row r="2" spans="1:11" ht="15.75" customHeight="1">
      <c r="A2" s="1493"/>
      <c r="B2" s="2862" t="s">
        <v>1553</v>
      </c>
      <c r="C2" s="2863"/>
      <c r="D2" s="2863"/>
      <c r="E2" s="2863"/>
      <c r="F2" s="2863"/>
      <c r="G2" s="2863"/>
      <c r="H2" s="2863"/>
      <c r="I2" s="2863"/>
      <c r="J2" s="1493"/>
      <c r="K2" s="1493"/>
    </row>
    <row r="3" spans="1:11" ht="15.75" customHeight="1">
      <c r="A3" s="1493"/>
      <c r="B3" s="2862" t="s">
        <v>1552</v>
      </c>
      <c r="C3" s="2863"/>
      <c r="D3" s="2863"/>
      <c r="E3" s="2863"/>
      <c r="F3" s="2863"/>
      <c r="G3" s="2863"/>
      <c r="H3" s="2863"/>
      <c r="I3" s="2863"/>
      <c r="J3" s="1493"/>
      <c r="K3" s="1493"/>
    </row>
    <row r="4" spans="1:11" ht="15.75" customHeight="1" thickBot="1">
      <c r="A4" s="1493"/>
      <c r="B4" s="1493"/>
      <c r="C4" s="2887" t="s">
        <v>1551</v>
      </c>
      <c r="D4" s="2863"/>
      <c r="E4" s="2863"/>
      <c r="F4" s="2863"/>
      <c r="G4" s="2863"/>
      <c r="H4" s="2863"/>
      <c r="I4" s="2863"/>
      <c r="J4" s="1493"/>
      <c r="K4" s="1493"/>
    </row>
    <row r="5" spans="1:11" ht="33" customHeight="1" thickTop="1">
      <c r="A5" s="1493"/>
      <c r="B5" s="2918" t="s">
        <v>141</v>
      </c>
      <c r="C5" s="2920" t="s">
        <v>1550</v>
      </c>
      <c r="D5" s="2874" t="s">
        <v>168</v>
      </c>
      <c r="E5" s="2872"/>
      <c r="F5" s="2872"/>
      <c r="G5" s="2874" t="s">
        <v>169</v>
      </c>
      <c r="H5" s="2872"/>
      <c r="I5" s="2873"/>
      <c r="J5" s="1493"/>
      <c r="K5" s="1493"/>
    </row>
    <row r="6" spans="1:11" ht="33" customHeight="1">
      <c r="A6" s="1493"/>
      <c r="B6" s="2919"/>
      <c r="C6" s="2881"/>
      <c r="D6" s="1775" t="s">
        <v>73</v>
      </c>
      <c r="E6" s="1775" t="s">
        <v>263</v>
      </c>
      <c r="F6" s="1776" t="s">
        <v>1549</v>
      </c>
      <c r="G6" s="1775" t="s">
        <v>73</v>
      </c>
      <c r="H6" s="1775" t="s">
        <v>263</v>
      </c>
      <c r="I6" s="1774" t="s">
        <v>1549</v>
      </c>
      <c r="J6" s="1493"/>
      <c r="K6" s="1493"/>
    </row>
    <row r="7" spans="1:11" ht="33" customHeight="1">
      <c r="A7" s="1493"/>
      <c r="B7" s="1763">
        <v>1</v>
      </c>
      <c r="C7" s="1773" t="s">
        <v>1548</v>
      </c>
      <c r="D7" s="1772">
        <v>1284.6529518</v>
      </c>
      <c r="E7" s="1771">
        <v>2155.5665973</v>
      </c>
      <c r="F7" s="1770">
        <f>(E7/D7-1)*100</f>
        <v>67.79369044999379</v>
      </c>
      <c r="G7" s="1769">
        <v>62662.352793999999</v>
      </c>
      <c r="H7" s="1768">
        <v>80370.219366600009</v>
      </c>
      <c r="I7" s="1767">
        <f t="shared" ref="I7:I21" si="0">(H7/G7-1)*100</f>
        <v>28.259179208948517</v>
      </c>
      <c r="J7" s="1552"/>
      <c r="K7" s="1552"/>
    </row>
    <row r="8" spans="1:11" ht="33" customHeight="1">
      <c r="A8" s="1493"/>
      <c r="B8" s="1763">
        <v>2</v>
      </c>
      <c r="C8" s="1755" t="s">
        <v>1547</v>
      </c>
      <c r="D8" s="1754">
        <v>7708.5819633000001</v>
      </c>
      <c r="E8" s="1760">
        <v>17309.3786989</v>
      </c>
      <c r="F8" s="1759">
        <f>(E8/D8-1)*100</f>
        <v>124.54685934856369</v>
      </c>
      <c r="G8" s="1758">
        <v>36944.564139900001</v>
      </c>
      <c r="H8" s="1757">
        <v>58414.162981100002</v>
      </c>
      <c r="I8" s="1750">
        <f t="shared" si="0"/>
        <v>58.113011591908069</v>
      </c>
      <c r="J8" s="1552"/>
      <c r="K8" s="1552"/>
    </row>
    <row r="9" spans="1:11" s="1543" customFormat="1" ht="33" customHeight="1">
      <c r="A9" s="1545"/>
      <c r="B9" s="1756">
        <v>3</v>
      </c>
      <c r="C9" s="1755" t="s">
        <v>1546</v>
      </c>
      <c r="D9" s="1754">
        <v>9525.3733735000005</v>
      </c>
      <c r="E9" s="1760">
        <v>31667.141819599998</v>
      </c>
      <c r="F9" s="1753">
        <f>(E9/D9-1)*100</f>
        <v>232.45039934811743</v>
      </c>
      <c r="G9" s="1758">
        <v>88618.418220199994</v>
      </c>
      <c r="H9" s="1760">
        <v>166468.32745020001</v>
      </c>
      <c r="I9" s="1750">
        <f t="shared" si="0"/>
        <v>87.848452718437969</v>
      </c>
      <c r="J9" s="1552"/>
      <c r="K9" s="1552"/>
    </row>
    <row r="10" spans="1:11" ht="33" customHeight="1">
      <c r="A10" s="1493"/>
      <c r="B10" s="1763">
        <v>4</v>
      </c>
      <c r="C10" s="1755" t="s">
        <v>1545</v>
      </c>
      <c r="D10" s="1754">
        <v>542.33450679999999</v>
      </c>
      <c r="E10" s="1760">
        <v>815.8998272</v>
      </c>
      <c r="F10" s="1759">
        <f>(E10/D10-1)*100</f>
        <v>50.442174888363581</v>
      </c>
      <c r="G10" s="1758">
        <v>37033.490212699995</v>
      </c>
      <c r="H10" s="1757">
        <v>50891.454500599997</v>
      </c>
      <c r="I10" s="1750">
        <f t="shared" si="0"/>
        <v>37.420087084170241</v>
      </c>
      <c r="J10" s="1552"/>
      <c r="K10" s="1552"/>
    </row>
    <row r="11" spans="1:11" ht="33" customHeight="1">
      <c r="A11" s="1493"/>
      <c r="B11" s="1763">
        <v>5</v>
      </c>
      <c r="C11" s="1755" t="s">
        <v>1544</v>
      </c>
      <c r="D11" s="1754">
        <v>0</v>
      </c>
      <c r="E11" s="1760">
        <v>2.1839206</v>
      </c>
      <c r="F11" s="1759" t="s">
        <v>74</v>
      </c>
      <c r="G11" s="1758">
        <v>545.2296407</v>
      </c>
      <c r="H11" s="1757">
        <v>2087.2827699999998</v>
      </c>
      <c r="I11" s="1750">
        <f t="shared" si="0"/>
        <v>282.82635685767474</v>
      </c>
      <c r="J11" s="1552"/>
      <c r="K11" s="1552"/>
    </row>
    <row r="12" spans="1:11" ht="33" customHeight="1">
      <c r="A12" s="1493"/>
      <c r="B12" s="1763">
        <v>6</v>
      </c>
      <c r="C12" s="1755" t="s">
        <v>1543</v>
      </c>
      <c r="D12" s="1754">
        <v>128.23854</v>
      </c>
      <c r="E12" s="1760">
        <v>236.87419199999999</v>
      </c>
      <c r="F12" s="1759">
        <f>(E12/D12-1)*100</f>
        <v>84.713731145098819</v>
      </c>
      <c r="G12" s="1758">
        <v>6608.7130754999998</v>
      </c>
      <c r="H12" s="1757">
        <v>6254.9861836</v>
      </c>
      <c r="I12" s="1750">
        <f t="shared" si="0"/>
        <v>-5.3524322793093493</v>
      </c>
      <c r="J12" s="1552"/>
      <c r="K12" s="1552"/>
    </row>
    <row r="13" spans="1:11" ht="33" customHeight="1">
      <c r="A13" s="1493"/>
      <c r="B13" s="1763">
        <v>7</v>
      </c>
      <c r="C13" s="1755" t="s">
        <v>1542</v>
      </c>
      <c r="D13" s="1754">
        <v>13.473342199999999</v>
      </c>
      <c r="E13" s="1760">
        <v>11.486803099999999</v>
      </c>
      <c r="F13" s="1759">
        <f>(E13/D13-1)*100</f>
        <v>-14.744219144081416</v>
      </c>
      <c r="G13" s="1758">
        <v>325.18620329999999</v>
      </c>
      <c r="H13" s="1757">
        <v>653.58381099999997</v>
      </c>
      <c r="I13" s="1750">
        <f t="shared" si="0"/>
        <v>100.98755862561526</v>
      </c>
      <c r="J13" s="1552"/>
      <c r="K13" s="1552"/>
    </row>
    <row r="14" spans="1:11" ht="33" customHeight="1">
      <c r="A14" s="1493"/>
      <c r="B14" s="1763">
        <v>8</v>
      </c>
      <c r="C14" s="1755" t="s">
        <v>1541</v>
      </c>
      <c r="D14" s="1754">
        <v>63.809151999999997</v>
      </c>
      <c r="E14" s="1760">
        <v>53.876843000000001</v>
      </c>
      <c r="F14" s="1759">
        <f>(E14/D14-1)*100</f>
        <v>-15.565649579546204</v>
      </c>
      <c r="G14" s="1758">
        <v>4740.9553928000005</v>
      </c>
      <c r="H14" s="1757">
        <v>6225.2916233999995</v>
      </c>
      <c r="I14" s="1750">
        <f t="shared" si="0"/>
        <v>31.30879975909988</v>
      </c>
      <c r="J14" s="1552"/>
      <c r="K14" s="1552"/>
    </row>
    <row r="15" spans="1:11" ht="33" customHeight="1">
      <c r="A15" s="1493"/>
      <c r="B15" s="1763">
        <v>9</v>
      </c>
      <c r="C15" s="1755" t="s">
        <v>1540</v>
      </c>
      <c r="D15" s="1754">
        <v>3983.8679655000001</v>
      </c>
      <c r="E15" s="1760">
        <v>2832.2156765</v>
      </c>
      <c r="F15" s="1759">
        <f>(E15/D15-1)*100</f>
        <v>-28.907893006827113</v>
      </c>
      <c r="G15" s="1758">
        <v>8983.3491955999998</v>
      </c>
      <c r="H15" s="1757">
        <v>15610.680697200001</v>
      </c>
      <c r="I15" s="1750">
        <f t="shared" si="0"/>
        <v>73.773504261039264</v>
      </c>
      <c r="J15" s="1552"/>
      <c r="K15" s="1552"/>
    </row>
    <row r="16" spans="1:11" ht="33" customHeight="1">
      <c r="A16" s="1493"/>
      <c r="B16" s="1763">
        <v>10</v>
      </c>
      <c r="C16" s="1755" t="s">
        <v>1539</v>
      </c>
      <c r="D16" s="1754">
        <v>522.59251500000005</v>
      </c>
      <c r="E16" s="1760">
        <v>484.321684</v>
      </c>
      <c r="F16" s="1759">
        <f>(E16/D16-1)*100</f>
        <v>-7.3232642836455586</v>
      </c>
      <c r="G16" s="1758">
        <v>14185.7769591</v>
      </c>
      <c r="H16" s="1757">
        <v>20023.182163699999</v>
      </c>
      <c r="I16" s="1750">
        <f t="shared" si="0"/>
        <v>41.149703829619135</v>
      </c>
      <c r="J16" s="1552"/>
      <c r="K16" s="1552"/>
    </row>
    <row r="17" spans="1:11" ht="33" customHeight="1">
      <c r="A17" s="1493"/>
      <c r="B17" s="1763">
        <v>11</v>
      </c>
      <c r="C17" s="1755" t="s">
        <v>1538</v>
      </c>
      <c r="D17" s="1599">
        <v>0</v>
      </c>
      <c r="E17" s="1766">
        <v>0</v>
      </c>
      <c r="F17" s="1759" t="s">
        <v>74</v>
      </c>
      <c r="G17" s="1765">
        <v>2167.6478606999999</v>
      </c>
      <c r="H17" s="1764">
        <v>7468.3192493999995</v>
      </c>
      <c r="I17" s="1750">
        <f t="shared" si="0"/>
        <v>244.53563167719733</v>
      </c>
      <c r="J17" s="1552"/>
      <c r="K17" s="1552"/>
    </row>
    <row r="18" spans="1:11" ht="33" customHeight="1">
      <c r="A18" s="1493"/>
      <c r="B18" s="1763">
        <v>12</v>
      </c>
      <c r="C18" s="1755" t="s">
        <v>1537</v>
      </c>
      <c r="D18" s="1754">
        <v>0</v>
      </c>
      <c r="E18" s="1760">
        <v>0</v>
      </c>
      <c r="F18" s="1759" t="s">
        <v>74</v>
      </c>
      <c r="G18" s="1758">
        <v>259.45219789999999</v>
      </c>
      <c r="H18" s="1757">
        <v>2412.8857475</v>
      </c>
      <c r="I18" s="1750">
        <f t="shared" si="0"/>
        <v>829.9924097887166</v>
      </c>
      <c r="J18" s="1552"/>
      <c r="K18" s="1552"/>
    </row>
    <row r="19" spans="1:11" ht="33" customHeight="1">
      <c r="A19" s="1493"/>
      <c r="B19" s="1762">
        <v>13</v>
      </c>
      <c r="C19" s="1574" t="s">
        <v>1536</v>
      </c>
      <c r="D19" s="1761">
        <v>7273.1325671999994</v>
      </c>
      <c r="E19" s="1760">
        <v>9483.8880544000003</v>
      </c>
      <c r="F19" s="1759">
        <f>(E19/D19-1)*100</f>
        <v>30.396194030203063</v>
      </c>
      <c r="G19" s="1758">
        <v>23401.967229400001</v>
      </c>
      <c r="H19" s="1757">
        <v>58286.619254600002</v>
      </c>
      <c r="I19" s="1750">
        <f t="shared" si="0"/>
        <v>149.06717748657576</v>
      </c>
      <c r="J19" s="1552"/>
      <c r="K19" s="1552"/>
    </row>
    <row r="20" spans="1:11" s="1543" customFormat="1" ht="33" customHeight="1">
      <c r="A20" s="1545"/>
      <c r="B20" s="1756">
        <v>14</v>
      </c>
      <c r="C20" s="1755" t="s">
        <v>1196</v>
      </c>
      <c r="D20" s="1754">
        <f>D21-SUM(D7:D19)</f>
        <v>3.6026799996761838E-2</v>
      </c>
      <c r="E20" s="1754">
        <f>E21-SUM(E7:E19)</f>
        <v>0</v>
      </c>
      <c r="F20" s="1753" t="s">
        <v>74</v>
      </c>
      <c r="G20" s="1752">
        <f>G21-SUM(G7:G19)</f>
        <v>5792.7578671000083</v>
      </c>
      <c r="H20" s="1751">
        <f>H21-SUM(H7:H19)</f>
        <v>3356.2247232999653</v>
      </c>
      <c r="I20" s="1750">
        <f t="shared" si="0"/>
        <v>-42.061712222400025</v>
      </c>
      <c r="J20" s="1552"/>
      <c r="K20" s="1552"/>
    </row>
    <row r="21" spans="1:11" ht="33" customHeight="1" thickBot="1">
      <c r="A21" s="1493"/>
      <c r="B21" s="1592"/>
      <c r="C21" s="1749" t="s">
        <v>363</v>
      </c>
      <c r="D21" s="1747">
        <f>Direction!F7</f>
        <v>31046.092904099998</v>
      </c>
      <c r="E21" s="1747">
        <f>Direction!G7</f>
        <v>65052.834116599995</v>
      </c>
      <c r="F21" s="1748">
        <f>(E21/D21-1)*100</f>
        <v>109.53629919727841</v>
      </c>
      <c r="G21" s="1747">
        <f>Direction!F11</f>
        <v>292269.86098890001</v>
      </c>
      <c r="H21" s="1747">
        <f>Direction!G11</f>
        <v>478523.22052219999</v>
      </c>
      <c r="I21" s="1747">
        <f t="shared" si="0"/>
        <v>63.726502247993899</v>
      </c>
      <c r="J21" s="1552"/>
      <c r="K21" s="1552"/>
    </row>
    <row r="22" spans="1:11" ht="23.25" customHeight="1" thickTop="1">
      <c r="A22" s="1493"/>
      <c r="B22" s="1493" t="s">
        <v>1278</v>
      </c>
      <c r="C22" s="1493"/>
      <c r="D22" s="1745"/>
      <c r="E22" s="1745"/>
      <c r="F22" s="1745"/>
      <c r="G22" s="1746"/>
      <c r="H22" s="1746"/>
      <c r="I22" s="1745"/>
      <c r="J22" s="1491"/>
      <c r="K22" s="1491"/>
    </row>
    <row r="23" spans="1:11" ht="15.75" customHeight="1">
      <c r="A23" s="1493"/>
      <c r="B23" s="1493"/>
      <c r="C23" s="1493"/>
      <c r="D23" s="1744"/>
      <c r="E23" s="1744"/>
      <c r="F23" s="1744"/>
      <c r="G23" s="1498"/>
      <c r="H23" s="1498"/>
      <c r="I23" s="1744"/>
      <c r="J23" s="1493"/>
      <c r="K23" s="1493"/>
    </row>
    <row r="24" spans="1:11" ht="15.75" customHeight="1">
      <c r="A24" s="1493"/>
      <c r="B24" s="1493"/>
      <c r="C24" s="1493"/>
      <c r="D24" s="1743"/>
      <c r="E24" s="1743"/>
      <c r="F24" s="1743"/>
      <c r="G24" s="1743"/>
      <c r="H24" s="1743"/>
      <c r="I24" s="1493"/>
      <c r="J24" s="1493"/>
      <c r="K24" s="1493"/>
    </row>
    <row r="25" spans="1:11" ht="15.75" customHeight="1">
      <c r="A25" s="1493"/>
      <c r="B25" s="1493"/>
      <c r="C25" s="1493"/>
      <c r="D25" s="1498"/>
      <c r="E25" s="1498"/>
      <c r="F25" s="1498"/>
      <c r="G25" s="1498"/>
      <c r="H25" s="1498"/>
      <c r="I25" s="1493"/>
      <c r="J25" s="1493"/>
      <c r="K25" s="1493"/>
    </row>
    <row r="26" spans="1:11" ht="15.75" customHeight="1">
      <c r="A26" s="1493"/>
      <c r="B26" s="1493"/>
      <c r="C26" s="1493"/>
      <c r="D26" s="1498"/>
      <c r="E26" s="1498"/>
      <c r="F26" s="1498"/>
      <c r="G26" s="1498"/>
      <c r="H26" s="1498"/>
      <c r="I26" s="1493"/>
      <c r="J26" s="1493"/>
      <c r="K26" s="1493"/>
    </row>
    <row r="27" spans="1:11" ht="15.75" customHeight="1">
      <c r="A27" s="1493"/>
      <c r="B27" s="1493"/>
      <c r="C27" s="1493"/>
      <c r="D27" s="1493"/>
      <c r="E27" s="1493"/>
      <c r="F27" s="1493"/>
      <c r="G27" s="1493"/>
      <c r="H27" s="1493"/>
      <c r="I27" s="1493"/>
      <c r="J27" s="1493"/>
      <c r="K27" s="1493"/>
    </row>
    <row r="28" spans="1:11" ht="15.75" customHeight="1">
      <c r="A28" s="1493"/>
      <c r="B28" s="1493"/>
      <c r="C28" s="1493"/>
      <c r="D28" s="1493"/>
      <c r="E28" s="1493"/>
      <c r="F28" s="1493"/>
      <c r="G28" s="1493"/>
      <c r="H28" s="1493"/>
      <c r="I28" s="1493"/>
      <c r="J28" s="1493"/>
      <c r="K28" s="1493"/>
    </row>
    <row r="29" spans="1:11" ht="15.75" customHeight="1">
      <c r="A29" s="1493"/>
      <c r="B29" s="1493"/>
      <c r="C29" s="1493"/>
      <c r="D29" s="1493"/>
      <c r="E29" s="1493"/>
      <c r="F29" s="1493"/>
      <c r="G29" s="1493"/>
      <c r="H29" s="1493"/>
      <c r="I29" s="1493"/>
      <c r="J29" s="1493"/>
      <c r="K29" s="1493"/>
    </row>
    <row r="30" spans="1:11" ht="15.75" customHeight="1">
      <c r="A30" s="1493"/>
      <c r="B30" s="1493"/>
      <c r="C30" s="1493"/>
      <c r="D30" s="1493"/>
      <c r="E30" s="1493"/>
      <c r="F30" s="1493"/>
      <c r="G30" s="1493"/>
      <c r="H30" s="1493"/>
      <c r="I30" s="1493"/>
      <c r="J30" s="1493"/>
      <c r="K30" s="1493"/>
    </row>
    <row r="31" spans="1:11" ht="15.75" customHeight="1">
      <c r="A31" s="1493"/>
      <c r="B31" s="1493"/>
      <c r="C31" s="1493"/>
      <c r="D31" s="1493"/>
      <c r="E31" s="1493"/>
      <c r="F31" s="1493"/>
      <c r="G31" s="1493"/>
      <c r="H31" s="1493"/>
      <c r="I31" s="1493"/>
      <c r="J31" s="1493"/>
      <c r="K31" s="1493"/>
    </row>
    <row r="32" spans="1:11" ht="15.75" customHeight="1">
      <c r="A32" s="1493"/>
      <c r="B32" s="1493"/>
      <c r="C32" s="1493"/>
      <c r="D32" s="1493"/>
      <c r="E32" s="1493"/>
      <c r="F32" s="1493"/>
      <c r="G32" s="1493"/>
      <c r="H32" s="1493"/>
      <c r="I32" s="1493"/>
      <c r="J32" s="1493"/>
      <c r="K32" s="1493"/>
    </row>
    <row r="33" spans="1:11" ht="15.75" customHeight="1">
      <c r="A33" s="1493"/>
      <c r="B33" s="1493"/>
      <c r="C33" s="1493"/>
      <c r="D33" s="1493"/>
      <c r="E33" s="1493"/>
      <c r="F33" s="1493"/>
      <c r="G33" s="1493"/>
      <c r="H33" s="1493"/>
      <c r="I33" s="1493"/>
      <c r="J33" s="1493"/>
      <c r="K33" s="1493"/>
    </row>
    <row r="34" spans="1:11" ht="15.75" customHeight="1">
      <c r="A34" s="1493"/>
      <c r="B34" s="1493"/>
      <c r="C34" s="1493"/>
      <c r="D34" s="1493"/>
      <c r="E34" s="1493"/>
      <c r="F34" s="1493"/>
      <c r="G34" s="1493"/>
      <c r="H34" s="1493"/>
      <c r="I34" s="1493"/>
      <c r="J34" s="1493"/>
      <c r="K34" s="1493"/>
    </row>
    <row r="35" spans="1:11" ht="15.75" customHeight="1">
      <c r="A35" s="1493"/>
      <c r="B35" s="1493"/>
      <c r="C35" s="1493"/>
      <c r="D35" s="1493"/>
      <c r="E35" s="1493"/>
      <c r="F35" s="1493"/>
      <c r="G35" s="1493"/>
      <c r="H35" s="1493"/>
      <c r="I35" s="1493"/>
      <c r="J35" s="1493"/>
      <c r="K35" s="1493"/>
    </row>
    <row r="36" spans="1:11" ht="15.75" customHeight="1">
      <c r="A36" s="1493"/>
      <c r="B36" s="1493"/>
      <c r="C36" s="1493"/>
      <c r="D36" s="1493"/>
      <c r="E36" s="1493"/>
      <c r="F36" s="1493"/>
      <c r="G36" s="1493"/>
      <c r="H36" s="1493"/>
      <c r="I36" s="1493"/>
      <c r="J36" s="1493"/>
      <c r="K36" s="1493"/>
    </row>
    <row r="37" spans="1:11" ht="15.75" customHeight="1">
      <c r="A37" s="1493"/>
      <c r="B37" s="1493"/>
      <c r="C37" s="1493"/>
      <c r="D37" s="1493"/>
      <c r="E37" s="1493"/>
      <c r="F37" s="1493"/>
      <c r="G37" s="1493"/>
      <c r="H37" s="1493"/>
      <c r="I37" s="1493"/>
      <c r="J37" s="1493"/>
      <c r="K37" s="1493"/>
    </row>
    <row r="38" spans="1:11" ht="15.75" customHeight="1">
      <c r="A38" s="1493"/>
      <c r="B38" s="1493"/>
      <c r="C38" s="1493"/>
      <c r="D38" s="1493"/>
      <c r="E38" s="1493"/>
      <c r="F38" s="1493"/>
      <c r="G38" s="1493"/>
      <c r="H38" s="1493"/>
      <c r="I38" s="1493"/>
      <c r="J38" s="1493"/>
      <c r="K38" s="1493"/>
    </row>
    <row r="39" spans="1:11" ht="15.75" customHeight="1">
      <c r="A39" s="1493"/>
      <c r="B39" s="1493"/>
      <c r="C39" s="1493"/>
      <c r="D39" s="1493"/>
      <c r="E39" s="1493"/>
      <c r="F39" s="1493"/>
      <c r="G39" s="1493"/>
      <c r="H39" s="1493"/>
      <c r="I39" s="1493"/>
      <c r="J39" s="1493"/>
      <c r="K39" s="1493"/>
    </row>
    <row r="40" spans="1:11" ht="15.75" customHeight="1">
      <c r="A40" s="1493"/>
      <c r="B40" s="1493"/>
      <c r="C40" s="1493"/>
      <c r="D40" s="1493"/>
      <c r="E40" s="1493"/>
      <c r="F40" s="1493"/>
      <c r="G40" s="1493"/>
      <c r="H40" s="1493"/>
      <c r="I40" s="1493"/>
      <c r="J40" s="1493"/>
      <c r="K40" s="1493"/>
    </row>
    <row r="41" spans="1:11" ht="15.75" customHeight="1">
      <c r="A41" s="1493"/>
      <c r="B41" s="1493"/>
      <c r="C41" s="1493"/>
      <c r="D41" s="1493"/>
      <c r="E41" s="1493"/>
      <c r="F41" s="1493"/>
      <c r="G41" s="1493"/>
      <c r="H41" s="1493"/>
      <c r="I41" s="1493"/>
      <c r="J41" s="1493"/>
      <c r="K41" s="1493"/>
    </row>
    <row r="42" spans="1:11" ht="15.75" customHeight="1">
      <c r="A42" s="1493"/>
      <c r="B42" s="1493"/>
      <c r="C42" s="1493"/>
      <c r="D42" s="1493"/>
      <c r="E42" s="1493"/>
      <c r="F42" s="1493"/>
      <c r="G42" s="1493"/>
      <c r="H42" s="1493"/>
      <c r="I42" s="1493"/>
      <c r="J42" s="1493"/>
      <c r="K42" s="1493"/>
    </row>
    <row r="43" spans="1:11" ht="15.75" customHeight="1">
      <c r="A43" s="1493"/>
      <c r="B43" s="1493"/>
      <c r="C43" s="1493"/>
      <c r="D43" s="1493"/>
      <c r="E43" s="1493"/>
      <c r="F43" s="1493"/>
      <c r="G43" s="1493"/>
      <c r="H43" s="1493"/>
      <c r="I43" s="1493"/>
      <c r="J43" s="1493"/>
      <c r="K43" s="1493"/>
    </row>
    <row r="44" spans="1:11" ht="15.75" customHeight="1">
      <c r="A44" s="1493"/>
      <c r="B44" s="1493"/>
      <c r="C44" s="1493"/>
      <c r="D44" s="1493"/>
      <c r="E44" s="1493"/>
      <c r="F44" s="1493"/>
      <c r="G44" s="1493"/>
      <c r="H44" s="1493"/>
      <c r="I44" s="1493"/>
      <c r="J44" s="1493"/>
      <c r="K44" s="1493"/>
    </row>
    <row r="45" spans="1:11" ht="15.75" customHeight="1">
      <c r="A45" s="1493"/>
      <c r="B45" s="1493"/>
      <c r="C45" s="1493"/>
      <c r="D45" s="1493"/>
      <c r="E45" s="1493"/>
      <c r="F45" s="1493"/>
      <c r="G45" s="1493"/>
      <c r="H45" s="1493"/>
      <c r="I45" s="1493"/>
      <c r="J45" s="1493"/>
      <c r="K45" s="1493"/>
    </row>
    <row r="46" spans="1:11" ht="15.75" customHeight="1">
      <c r="A46" s="1493"/>
      <c r="B46" s="1493"/>
      <c r="C46" s="1493"/>
      <c r="D46" s="1493"/>
      <c r="E46" s="1493"/>
      <c r="F46" s="1493"/>
      <c r="G46" s="1493"/>
      <c r="H46" s="1493"/>
      <c r="I46" s="1493"/>
      <c r="J46" s="1493"/>
      <c r="K46" s="1493"/>
    </row>
    <row r="47" spans="1:11" ht="15.75" customHeight="1">
      <c r="A47" s="1493"/>
      <c r="B47" s="1493"/>
      <c r="C47" s="1493"/>
      <c r="D47" s="1493"/>
      <c r="E47" s="1493"/>
      <c r="F47" s="1493"/>
      <c r="G47" s="1493"/>
      <c r="H47" s="1493"/>
      <c r="I47" s="1493"/>
      <c r="J47" s="1493"/>
      <c r="K47" s="1493"/>
    </row>
    <row r="48" spans="1:11" ht="15.75" customHeight="1">
      <c r="A48" s="1493"/>
      <c r="B48" s="1493"/>
      <c r="C48" s="1493"/>
      <c r="D48" s="1493"/>
      <c r="E48" s="1493"/>
      <c r="F48" s="1493"/>
      <c r="G48" s="1493"/>
      <c r="H48" s="1493"/>
      <c r="I48" s="1493"/>
      <c r="J48" s="1493"/>
      <c r="K48" s="1493"/>
    </row>
    <row r="49" spans="1:11" ht="15.75" customHeight="1">
      <c r="A49" s="1493"/>
      <c r="B49" s="1493"/>
      <c r="C49" s="1493"/>
      <c r="D49" s="1493"/>
      <c r="E49" s="1493"/>
      <c r="F49" s="1493"/>
      <c r="G49" s="1493"/>
      <c r="H49" s="1493"/>
      <c r="I49" s="1493"/>
      <c r="J49" s="1493"/>
      <c r="K49" s="1493"/>
    </row>
    <row r="50" spans="1:11" ht="15.75" customHeight="1">
      <c r="A50" s="1493"/>
      <c r="B50" s="1493"/>
      <c r="C50" s="1493"/>
      <c r="D50" s="1493"/>
      <c r="E50" s="1493"/>
      <c r="F50" s="1493"/>
      <c r="G50" s="1493"/>
      <c r="H50" s="1493"/>
      <c r="I50" s="1493"/>
      <c r="J50" s="1493"/>
      <c r="K50" s="1493"/>
    </row>
    <row r="51" spans="1:11" ht="15.75" customHeight="1">
      <c r="A51" s="1493"/>
      <c r="B51" s="1493"/>
      <c r="C51" s="1493"/>
      <c r="D51" s="1493"/>
      <c r="E51" s="1493"/>
      <c r="F51" s="1493"/>
      <c r="G51" s="1493"/>
      <c r="H51" s="1493"/>
      <c r="I51" s="1493"/>
      <c r="J51" s="1493"/>
      <c r="K51" s="1493"/>
    </row>
    <row r="52" spans="1:11" ht="15.75" customHeight="1">
      <c r="A52" s="1493"/>
      <c r="B52" s="1493"/>
      <c r="C52" s="1493"/>
      <c r="D52" s="1493"/>
      <c r="E52" s="1493"/>
      <c r="F52" s="1493"/>
      <c r="G52" s="1493"/>
      <c r="H52" s="1493"/>
      <c r="I52" s="1493"/>
      <c r="J52" s="1493"/>
      <c r="K52" s="1493"/>
    </row>
    <row r="53" spans="1:11" ht="15.75" customHeight="1">
      <c r="A53" s="1493"/>
      <c r="B53" s="1493"/>
      <c r="C53" s="1493"/>
      <c r="D53" s="1493"/>
      <c r="E53" s="1493"/>
      <c r="F53" s="1493"/>
      <c r="G53" s="1493"/>
      <c r="H53" s="1493"/>
      <c r="I53" s="1493"/>
      <c r="J53" s="1493"/>
      <c r="K53" s="1493"/>
    </row>
    <row r="54" spans="1:11" ht="15.75" customHeight="1">
      <c r="A54" s="1493"/>
      <c r="B54" s="1493"/>
      <c r="C54" s="1493"/>
      <c r="D54" s="1493"/>
      <c r="E54" s="1493"/>
      <c r="F54" s="1493"/>
      <c r="G54" s="1493"/>
      <c r="H54" s="1493"/>
      <c r="I54" s="1493"/>
      <c r="J54" s="1493"/>
      <c r="K54" s="1493"/>
    </row>
    <row r="55" spans="1:11" ht="15.75" customHeight="1">
      <c r="A55" s="1493"/>
      <c r="B55" s="1493"/>
      <c r="C55" s="1493"/>
      <c r="D55" s="1493"/>
      <c r="E55" s="1493"/>
      <c r="F55" s="1493"/>
      <c r="G55" s="1493"/>
      <c r="H55" s="1493"/>
      <c r="I55" s="1493"/>
      <c r="J55" s="1493"/>
      <c r="K55" s="1493"/>
    </row>
    <row r="56" spans="1:11" ht="15.75" customHeight="1">
      <c r="A56" s="1493"/>
      <c r="B56" s="1493"/>
      <c r="C56" s="1493"/>
      <c r="D56" s="1493"/>
      <c r="E56" s="1493"/>
      <c r="F56" s="1493"/>
      <c r="G56" s="1493"/>
      <c r="H56" s="1493"/>
      <c r="I56" s="1493"/>
      <c r="J56" s="1493"/>
      <c r="K56" s="1493"/>
    </row>
    <row r="57" spans="1:11" ht="15.75" customHeight="1">
      <c r="A57" s="1493"/>
      <c r="B57" s="1493"/>
      <c r="C57" s="1493"/>
      <c r="D57" s="1493"/>
      <c r="E57" s="1493"/>
      <c r="F57" s="1493"/>
      <c r="G57" s="1493"/>
      <c r="H57" s="1493"/>
      <c r="I57" s="1493"/>
      <c r="J57" s="1493"/>
      <c r="K57" s="1493"/>
    </row>
    <row r="58" spans="1:11" ht="15.75" customHeight="1">
      <c r="A58" s="1493"/>
      <c r="B58" s="1493"/>
      <c r="C58" s="1493"/>
      <c r="D58" s="1493"/>
      <c r="E58" s="1493"/>
      <c r="F58" s="1493"/>
      <c r="G58" s="1493"/>
      <c r="H58" s="1493"/>
      <c r="I58" s="1493"/>
      <c r="J58" s="1493"/>
      <c r="K58" s="1493"/>
    </row>
    <row r="59" spans="1:11" ht="15.75" customHeight="1">
      <c r="A59" s="1493"/>
      <c r="B59" s="1493"/>
      <c r="C59" s="1493"/>
      <c r="D59" s="1493"/>
      <c r="E59" s="1493"/>
      <c r="F59" s="1493"/>
      <c r="G59" s="1493"/>
      <c r="H59" s="1493"/>
      <c r="I59" s="1493"/>
      <c r="J59" s="1493"/>
      <c r="K59" s="1493"/>
    </row>
    <row r="60" spans="1:11" ht="15.75" customHeight="1">
      <c r="A60" s="1493"/>
      <c r="B60" s="1493"/>
      <c r="C60" s="1493"/>
      <c r="D60" s="1493"/>
      <c r="E60" s="1493"/>
      <c r="F60" s="1493"/>
      <c r="G60" s="1493"/>
      <c r="H60" s="1493"/>
      <c r="I60" s="1493"/>
      <c r="J60" s="1493"/>
      <c r="K60" s="1493"/>
    </row>
    <row r="61" spans="1:11" ht="15.75" customHeight="1">
      <c r="A61" s="1493"/>
      <c r="B61" s="1493"/>
      <c r="C61" s="1493"/>
      <c r="D61" s="1493"/>
      <c r="E61" s="1493"/>
      <c r="F61" s="1493"/>
      <c r="G61" s="1493"/>
      <c r="H61" s="1493"/>
      <c r="I61" s="1493"/>
      <c r="J61" s="1493"/>
      <c r="K61" s="1493"/>
    </row>
    <row r="62" spans="1:11" ht="15.75" customHeight="1">
      <c r="A62" s="1493"/>
      <c r="B62" s="1493"/>
      <c r="C62" s="1493"/>
      <c r="D62" s="1493"/>
      <c r="E62" s="1493"/>
      <c r="F62" s="1493"/>
      <c r="G62" s="1493"/>
      <c r="H62" s="1493"/>
      <c r="I62" s="1493"/>
      <c r="J62" s="1493"/>
      <c r="K62" s="1493"/>
    </row>
    <row r="63" spans="1:11" ht="15.75" customHeight="1">
      <c r="A63" s="1493"/>
      <c r="B63" s="1493"/>
      <c r="C63" s="1493"/>
      <c r="D63" s="1493"/>
      <c r="E63" s="1493"/>
      <c r="F63" s="1493"/>
      <c r="G63" s="1493"/>
      <c r="H63" s="1493"/>
      <c r="I63" s="1493"/>
      <c r="J63" s="1493"/>
      <c r="K63" s="1493"/>
    </row>
    <row r="64" spans="1:11" ht="15.75" customHeight="1">
      <c r="A64" s="1493"/>
      <c r="B64" s="1493"/>
      <c r="C64" s="1493"/>
      <c r="D64" s="1493"/>
      <c r="E64" s="1493"/>
      <c r="F64" s="1493"/>
      <c r="G64" s="1493"/>
      <c r="H64" s="1493"/>
      <c r="I64" s="1493"/>
      <c r="J64" s="1493"/>
      <c r="K64" s="1493"/>
    </row>
    <row r="65" spans="1:11" ht="15.75" customHeight="1">
      <c r="A65" s="1493"/>
      <c r="B65" s="1493"/>
      <c r="C65" s="1493"/>
      <c r="D65" s="1493"/>
      <c r="E65" s="1493"/>
      <c r="F65" s="1493"/>
      <c r="G65" s="1493"/>
      <c r="H65" s="1493"/>
      <c r="I65" s="1493"/>
      <c r="J65" s="1493"/>
      <c r="K65" s="1493"/>
    </row>
    <row r="66" spans="1:11" ht="15.75" customHeight="1">
      <c r="A66" s="1493"/>
      <c r="B66" s="1493"/>
      <c r="C66" s="1493"/>
      <c r="D66" s="1493"/>
      <c r="E66" s="1493"/>
      <c r="F66" s="1493"/>
      <c r="G66" s="1493"/>
      <c r="H66" s="1493"/>
      <c r="I66" s="1493"/>
      <c r="J66" s="1493"/>
      <c r="K66" s="1493"/>
    </row>
    <row r="67" spans="1:11" ht="15.75" customHeight="1">
      <c r="A67" s="1493"/>
      <c r="B67" s="1493"/>
      <c r="C67" s="1493"/>
      <c r="D67" s="1493"/>
      <c r="E67" s="1493"/>
      <c r="F67" s="1493"/>
      <c r="G67" s="1493"/>
      <c r="H67" s="1493"/>
      <c r="I67" s="1493"/>
      <c r="J67" s="1493"/>
      <c r="K67" s="1493"/>
    </row>
    <row r="68" spans="1:11" ht="15.75" customHeight="1">
      <c r="A68" s="1493"/>
      <c r="B68" s="1493"/>
      <c r="C68" s="1493"/>
      <c r="D68" s="1493"/>
      <c r="E68" s="1493"/>
      <c r="F68" s="1493"/>
      <c r="G68" s="1493"/>
      <c r="H68" s="1493"/>
      <c r="I68" s="1493"/>
      <c r="J68" s="1493"/>
      <c r="K68" s="1493"/>
    </row>
    <row r="69" spans="1:11" ht="15.75" customHeight="1">
      <c r="A69" s="1493"/>
      <c r="B69" s="1493"/>
      <c r="C69" s="1493"/>
      <c r="D69" s="1493"/>
      <c r="E69" s="1493"/>
      <c r="F69" s="1493"/>
      <c r="G69" s="1493"/>
      <c r="H69" s="1493"/>
      <c r="I69" s="1493"/>
      <c r="J69" s="1493"/>
      <c r="K69" s="1493"/>
    </row>
    <row r="70" spans="1:11" ht="15.75" customHeight="1">
      <c r="A70" s="1493"/>
      <c r="B70" s="1493"/>
      <c r="C70" s="1493"/>
      <c r="D70" s="1493"/>
      <c r="E70" s="1493"/>
      <c r="F70" s="1493"/>
      <c r="G70" s="1493"/>
      <c r="H70" s="1493"/>
      <c r="I70" s="1493"/>
      <c r="J70" s="1493"/>
      <c r="K70" s="1493"/>
    </row>
    <row r="71" spans="1:11" ht="15.75" customHeight="1">
      <c r="A71" s="1493"/>
      <c r="B71" s="1493"/>
      <c r="C71" s="1493"/>
      <c r="D71" s="1493"/>
      <c r="E71" s="1493"/>
      <c r="F71" s="1493"/>
      <c r="G71" s="1493"/>
      <c r="H71" s="1493"/>
      <c r="I71" s="1493"/>
      <c r="J71" s="1493"/>
      <c r="K71" s="1493"/>
    </row>
    <row r="72" spans="1:11" ht="15.75" customHeight="1">
      <c r="A72" s="1493"/>
      <c r="B72" s="1493"/>
      <c r="C72" s="1493"/>
      <c r="D72" s="1493"/>
      <c r="E72" s="1493"/>
      <c r="F72" s="1493"/>
      <c r="G72" s="1493"/>
      <c r="H72" s="1493"/>
      <c r="I72" s="1493"/>
      <c r="J72" s="1493"/>
      <c r="K72" s="1493"/>
    </row>
    <row r="73" spans="1:11" ht="15.75" customHeight="1">
      <c r="A73" s="1493"/>
      <c r="B73" s="1493"/>
      <c r="C73" s="1493"/>
      <c r="D73" s="1493"/>
      <c r="E73" s="1493"/>
      <c r="F73" s="1493"/>
      <c r="G73" s="1493"/>
      <c r="H73" s="1493"/>
      <c r="I73" s="1493"/>
      <c r="J73" s="1493"/>
      <c r="K73" s="1493"/>
    </row>
    <row r="74" spans="1:11" ht="15.75" customHeight="1">
      <c r="A74" s="1493"/>
      <c r="B74" s="1493"/>
      <c r="C74" s="1493"/>
      <c r="D74" s="1493"/>
      <c r="E74" s="1493"/>
      <c r="F74" s="1493"/>
      <c r="G74" s="1493"/>
      <c r="H74" s="1493"/>
      <c r="I74" s="1493"/>
      <c r="J74" s="1493"/>
      <c r="K74" s="1493"/>
    </row>
    <row r="75" spans="1:11" ht="15.75" customHeight="1">
      <c r="A75" s="1493"/>
      <c r="B75" s="1493"/>
      <c r="C75" s="1493"/>
      <c r="D75" s="1493"/>
      <c r="E75" s="1493"/>
      <c r="F75" s="1493"/>
      <c r="G75" s="1493"/>
      <c r="H75" s="1493"/>
      <c r="I75" s="1493"/>
      <c r="J75" s="1493"/>
      <c r="K75" s="1493"/>
    </row>
    <row r="76" spans="1:11" ht="15.75" customHeight="1">
      <c r="A76" s="1493"/>
      <c r="B76" s="1493"/>
      <c r="C76" s="1493"/>
      <c r="D76" s="1493"/>
      <c r="E76" s="1493"/>
      <c r="F76" s="1493"/>
      <c r="G76" s="1493"/>
      <c r="H76" s="1493"/>
      <c r="I76" s="1493"/>
      <c r="J76" s="1493"/>
      <c r="K76" s="1493"/>
    </row>
    <row r="77" spans="1:11" ht="15.75" customHeight="1">
      <c r="A77" s="1493"/>
      <c r="B77" s="1493"/>
      <c r="C77" s="1493"/>
      <c r="D77" s="1493"/>
      <c r="E77" s="1493"/>
      <c r="F77" s="1493"/>
      <c r="G77" s="1493"/>
      <c r="H77" s="1493"/>
      <c r="I77" s="1493"/>
      <c r="J77" s="1493"/>
      <c r="K77" s="1493"/>
    </row>
    <row r="78" spans="1:11" ht="15.75" customHeight="1">
      <c r="A78" s="1493"/>
      <c r="B78" s="1493"/>
      <c r="C78" s="1493"/>
      <c r="D78" s="1493"/>
      <c r="E78" s="1493"/>
      <c r="F78" s="1493"/>
      <c r="G78" s="1493"/>
      <c r="H78" s="1493"/>
      <c r="I78" s="1493"/>
      <c r="J78" s="1493"/>
      <c r="K78" s="1493"/>
    </row>
    <row r="79" spans="1:11" ht="15.75" customHeight="1">
      <c r="A79" s="1493"/>
      <c r="B79" s="1493"/>
      <c r="C79" s="1493"/>
      <c r="D79" s="1493"/>
      <c r="E79" s="1493"/>
      <c r="F79" s="1493"/>
      <c r="G79" s="1493"/>
      <c r="H79" s="1493"/>
      <c r="I79" s="1493"/>
      <c r="J79" s="1493"/>
      <c r="K79" s="1493"/>
    </row>
    <row r="80" spans="1:11" ht="15.75" customHeight="1">
      <c r="A80" s="1493"/>
      <c r="B80" s="1493"/>
      <c r="C80" s="1493"/>
      <c r="D80" s="1493"/>
      <c r="E80" s="1493"/>
      <c r="F80" s="1493"/>
      <c r="G80" s="1493"/>
      <c r="H80" s="1493"/>
      <c r="I80" s="1493"/>
      <c r="J80" s="1493"/>
      <c r="K80" s="1493"/>
    </row>
    <row r="81" spans="1:11" ht="15.75" customHeight="1">
      <c r="A81" s="1493"/>
      <c r="B81" s="1493"/>
      <c r="C81" s="1493"/>
      <c r="D81" s="1493"/>
      <c r="E81" s="1493"/>
      <c r="F81" s="1493"/>
      <c r="G81" s="1493"/>
      <c r="H81" s="1493"/>
      <c r="I81" s="1493"/>
      <c r="J81" s="1493"/>
      <c r="K81" s="1493"/>
    </row>
    <row r="82" spans="1:11" ht="15.75" customHeight="1">
      <c r="A82" s="1493"/>
      <c r="B82" s="1493"/>
      <c r="C82" s="1493"/>
      <c r="D82" s="1493"/>
      <c r="E82" s="1493"/>
      <c r="F82" s="1493"/>
      <c r="G82" s="1493"/>
      <c r="H82" s="1493"/>
      <c r="I82" s="1493"/>
      <c r="J82" s="1493"/>
      <c r="K82" s="1493"/>
    </row>
    <row r="83" spans="1:11" ht="15.75" customHeight="1">
      <c r="A83" s="1493"/>
      <c r="B83" s="1493"/>
      <c r="C83" s="1493"/>
      <c r="D83" s="1493"/>
      <c r="E83" s="1493"/>
      <c r="F83" s="1493"/>
      <c r="G83" s="1493"/>
      <c r="H83" s="1493"/>
      <c r="I83" s="1493"/>
      <c r="J83" s="1493"/>
      <c r="K83" s="1493"/>
    </row>
    <row r="84" spans="1:11" ht="15.75" customHeight="1">
      <c r="A84" s="1493"/>
      <c r="B84" s="1493"/>
      <c r="C84" s="1493"/>
      <c r="D84" s="1493"/>
      <c r="E84" s="1493"/>
      <c r="F84" s="1493"/>
      <c r="G84" s="1493"/>
      <c r="H84" s="1493"/>
      <c r="I84" s="1493"/>
      <c r="J84" s="1493"/>
      <c r="K84" s="1493"/>
    </row>
    <row r="85" spans="1:11" ht="15.75" customHeight="1">
      <c r="A85" s="1493"/>
      <c r="B85" s="1493"/>
      <c r="C85" s="1493"/>
      <c r="D85" s="1493"/>
      <c r="E85" s="1493"/>
      <c r="F85" s="1493"/>
      <c r="G85" s="1493"/>
      <c r="H85" s="1493"/>
      <c r="I85" s="1493"/>
      <c r="J85" s="1493"/>
      <c r="K85" s="1493"/>
    </row>
    <row r="86" spans="1:11" ht="15.75" customHeight="1">
      <c r="A86" s="1493"/>
      <c r="B86" s="1493"/>
      <c r="C86" s="1493"/>
      <c r="D86" s="1493"/>
      <c r="E86" s="1493"/>
      <c r="F86" s="1493"/>
      <c r="G86" s="1493"/>
      <c r="H86" s="1493"/>
      <c r="I86" s="1493"/>
      <c r="J86" s="1493"/>
      <c r="K86" s="1493"/>
    </row>
    <row r="87" spans="1:11" ht="15.75" customHeight="1">
      <c r="A87" s="1493"/>
      <c r="B87" s="1493"/>
      <c r="C87" s="1493"/>
      <c r="D87" s="1493"/>
      <c r="E87" s="1493"/>
      <c r="F87" s="1493"/>
      <c r="G87" s="1493"/>
      <c r="H87" s="1493"/>
      <c r="I87" s="1493"/>
      <c r="J87" s="1493"/>
      <c r="K87" s="1493"/>
    </row>
    <row r="88" spans="1:11" ht="15.75" customHeight="1">
      <c r="A88" s="1493"/>
      <c r="B88" s="1493"/>
      <c r="C88" s="1493"/>
      <c r="D88" s="1493"/>
      <c r="E88" s="1493"/>
      <c r="F88" s="1493"/>
      <c r="G88" s="1493"/>
      <c r="H88" s="1493"/>
      <c r="I88" s="1493"/>
      <c r="J88" s="1493"/>
      <c r="K88" s="1493"/>
    </row>
    <row r="89" spans="1:11" ht="15.75" customHeight="1">
      <c r="A89" s="1493"/>
      <c r="B89" s="1493"/>
      <c r="C89" s="1493"/>
      <c r="D89" s="1493"/>
      <c r="E89" s="1493"/>
      <c r="F89" s="1493"/>
      <c r="G89" s="1493"/>
      <c r="H89" s="1493"/>
      <c r="I89" s="1493"/>
      <c r="J89" s="1493"/>
      <c r="K89" s="1493"/>
    </row>
    <row r="90" spans="1:11" ht="15.75" customHeight="1">
      <c r="A90" s="1493"/>
      <c r="B90" s="1493"/>
      <c r="C90" s="1493"/>
      <c r="D90" s="1493"/>
      <c r="E90" s="1493"/>
      <c r="F90" s="1493"/>
      <c r="G90" s="1493"/>
      <c r="H90" s="1493"/>
      <c r="I90" s="1493"/>
      <c r="J90" s="1493"/>
      <c r="K90" s="1493"/>
    </row>
    <row r="91" spans="1:11" ht="15.75" customHeight="1">
      <c r="A91" s="1493"/>
      <c r="B91" s="1493"/>
      <c r="C91" s="1493"/>
      <c r="D91" s="1493"/>
      <c r="E91" s="1493"/>
      <c r="F91" s="1493"/>
      <c r="G91" s="1493"/>
      <c r="H91" s="1493"/>
      <c r="I91" s="1493"/>
      <c r="J91" s="1493"/>
      <c r="K91" s="1493"/>
    </row>
    <row r="92" spans="1:11" ht="15.75" customHeight="1">
      <c r="A92" s="1493"/>
      <c r="B92" s="1493"/>
      <c r="C92" s="1493"/>
      <c r="D92" s="1493"/>
      <c r="E92" s="1493"/>
      <c r="F92" s="1493"/>
      <c r="G92" s="1493"/>
      <c r="H92" s="1493"/>
      <c r="I92" s="1493"/>
      <c r="J92" s="1493"/>
      <c r="K92" s="1493"/>
    </row>
    <row r="93" spans="1:11" ht="15.75" customHeight="1">
      <c r="A93" s="1493"/>
      <c r="B93" s="1493"/>
      <c r="C93" s="1493"/>
      <c r="D93" s="1493"/>
      <c r="E93" s="1493"/>
      <c r="F93" s="1493"/>
      <c r="G93" s="1493"/>
      <c r="H93" s="1493"/>
      <c r="I93" s="1493"/>
      <c r="J93" s="1493"/>
      <c r="K93" s="1493"/>
    </row>
    <row r="94" spans="1:11" ht="15.75" customHeight="1">
      <c r="A94" s="1493"/>
      <c r="B94" s="1493"/>
      <c r="C94" s="1493"/>
      <c r="D94" s="1493"/>
      <c r="E94" s="1493"/>
      <c r="F94" s="1493"/>
      <c r="G94" s="1493"/>
      <c r="H94" s="1493"/>
      <c r="I94" s="1493"/>
      <c r="J94" s="1493"/>
      <c r="K94" s="1493"/>
    </row>
    <row r="95" spans="1:11" ht="15.75" customHeight="1">
      <c r="A95" s="1493"/>
      <c r="B95" s="1493"/>
      <c r="C95" s="1493"/>
      <c r="D95" s="1493"/>
      <c r="E95" s="1493"/>
      <c r="F95" s="1493"/>
      <c r="G95" s="1493"/>
      <c r="H95" s="1493"/>
      <c r="I95" s="1493"/>
      <c r="J95" s="1493"/>
      <c r="K95" s="1493"/>
    </row>
    <row r="96" spans="1:11" ht="15.75" customHeight="1">
      <c r="A96" s="1493"/>
      <c r="B96" s="1493"/>
      <c r="C96" s="1493"/>
      <c r="D96" s="1493"/>
      <c r="E96" s="1493"/>
      <c r="F96" s="1493"/>
      <c r="G96" s="1493"/>
      <c r="H96" s="1493"/>
      <c r="I96" s="1493"/>
      <c r="J96" s="1493"/>
      <c r="K96" s="1493"/>
    </row>
    <row r="97" spans="1:11" ht="15.75" customHeight="1">
      <c r="A97" s="1493"/>
      <c r="B97" s="1493"/>
      <c r="C97" s="1493"/>
      <c r="D97" s="1493"/>
      <c r="E97" s="1493"/>
      <c r="F97" s="1493"/>
      <c r="G97" s="1493"/>
      <c r="H97" s="1493"/>
      <c r="I97" s="1493"/>
      <c r="J97" s="1493"/>
      <c r="K97" s="1493"/>
    </row>
    <row r="98" spans="1:11" ht="15.75" customHeight="1">
      <c r="A98" s="1493"/>
      <c r="B98" s="1493"/>
      <c r="C98" s="1493"/>
      <c r="D98" s="1493"/>
      <c r="E98" s="1493"/>
      <c r="F98" s="1493"/>
      <c r="G98" s="1493"/>
      <c r="H98" s="1493"/>
      <c r="I98" s="1493"/>
      <c r="J98" s="1493"/>
      <c r="K98" s="1493"/>
    </row>
    <row r="99" spans="1:11" ht="15.75" customHeight="1">
      <c r="A99" s="1493"/>
      <c r="B99" s="1493"/>
      <c r="C99" s="1493"/>
      <c r="D99" s="1493"/>
      <c r="E99" s="1493"/>
      <c r="F99" s="1493"/>
      <c r="G99" s="1493"/>
      <c r="H99" s="1493"/>
      <c r="I99" s="1493"/>
      <c r="J99" s="1493"/>
      <c r="K99" s="1493"/>
    </row>
    <row r="100" spans="1:11" ht="15.75" customHeight="1">
      <c r="A100" s="1493"/>
      <c r="B100" s="1493"/>
      <c r="C100" s="1493"/>
      <c r="D100" s="1493"/>
      <c r="E100" s="1493"/>
      <c r="F100" s="1493"/>
      <c r="G100" s="1493"/>
      <c r="H100" s="1493"/>
      <c r="I100" s="1493"/>
      <c r="J100" s="1493"/>
      <c r="K100" s="1493"/>
    </row>
    <row r="101" spans="1:11" ht="15.75" customHeight="1">
      <c r="A101" s="1493"/>
      <c r="B101" s="1493"/>
      <c r="C101" s="1493"/>
      <c r="D101" s="1493"/>
      <c r="E101" s="1493"/>
      <c r="F101" s="1493"/>
      <c r="G101" s="1493"/>
      <c r="H101" s="1493"/>
      <c r="I101" s="1493"/>
      <c r="J101" s="1493"/>
      <c r="K101" s="1493"/>
    </row>
    <row r="102" spans="1:11" ht="15.75" customHeight="1">
      <c r="A102" s="1493"/>
      <c r="B102" s="1493"/>
      <c r="C102" s="1493"/>
      <c r="D102" s="1493"/>
      <c r="E102" s="1493"/>
      <c r="F102" s="1493"/>
      <c r="G102" s="1493"/>
      <c r="H102" s="1493"/>
      <c r="I102" s="1493"/>
      <c r="J102" s="1493"/>
      <c r="K102" s="1493"/>
    </row>
    <row r="103" spans="1:11" ht="15.75" customHeight="1">
      <c r="A103" s="1493"/>
      <c r="B103" s="1493"/>
      <c r="C103" s="1493"/>
      <c r="D103" s="1493"/>
      <c r="E103" s="1493"/>
      <c r="F103" s="1493"/>
      <c r="G103" s="1493"/>
      <c r="H103" s="1493"/>
      <c r="I103" s="1493"/>
      <c r="J103" s="1493"/>
      <c r="K103" s="1493"/>
    </row>
    <row r="104" spans="1:11" ht="15.75" customHeight="1">
      <c r="A104" s="1493"/>
      <c r="B104" s="1493"/>
      <c r="C104" s="1493"/>
      <c r="D104" s="1493"/>
      <c r="E104" s="1493"/>
      <c r="F104" s="1493"/>
      <c r="G104" s="1493"/>
      <c r="H104" s="1493"/>
      <c r="I104" s="1493"/>
      <c r="J104" s="1493"/>
      <c r="K104" s="1493"/>
    </row>
    <row r="105" spans="1:11" ht="15.75" customHeight="1">
      <c r="A105" s="1493"/>
      <c r="B105" s="1493"/>
      <c r="C105" s="1493"/>
      <c r="D105" s="1493"/>
      <c r="E105" s="1493"/>
      <c r="F105" s="1493"/>
      <c r="G105" s="1493"/>
      <c r="H105" s="1493"/>
      <c r="I105" s="1493"/>
      <c r="J105" s="1493"/>
      <c r="K105" s="1493"/>
    </row>
    <row r="106" spans="1:11" ht="15.75" customHeight="1">
      <c r="A106" s="1493"/>
      <c r="B106" s="1493"/>
      <c r="C106" s="1493"/>
      <c r="D106" s="1493"/>
      <c r="E106" s="1493"/>
      <c r="F106" s="1493"/>
      <c r="G106" s="1493"/>
      <c r="H106" s="1493"/>
      <c r="I106" s="1493"/>
      <c r="J106" s="1493"/>
      <c r="K106" s="1493"/>
    </row>
    <row r="107" spans="1:11" ht="15.75" customHeight="1">
      <c r="A107" s="1493"/>
      <c r="B107" s="1493"/>
      <c r="C107" s="1493"/>
      <c r="D107" s="1493"/>
      <c r="E107" s="1493"/>
      <c r="F107" s="1493"/>
      <c r="G107" s="1493"/>
      <c r="H107" s="1493"/>
      <c r="I107" s="1493"/>
      <c r="J107" s="1493"/>
      <c r="K107" s="1493"/>
    </row>
    <row r="108" spans="1:11" ht="15.75" customHeight="1">
      <c r="A108" s="1493"/>
      <c r="B108" s="1493"/>
      <c r="C108" s="1493"/>
      <c r="D108" s="1493"/>
      <c r="E108" s="1493"/>
      <c r="F108" s="1493"/>
      <c r="G108" s="1493"/>
      <c r="H108" s="1493"/>
      <c r="I108" s="1493"/>
      <c r="J108" s="1493"/>
      <c r="K108" s="1493"/>
    </row>
    <row r="109" spans="1:11" ht="15.75" customHeight="1">
      <c r="A109" s="1493"/>
      <c r="B109" s="1493"/>
      <c r="C109" s="1493"/>
      <c r="D109" s="1493"/>
      <c r="E109" s="1493"/>
      <c r="F109" s="1493"/>
      <c r="G109" s="1493"/>
      <c r="H109" s="1493"/>
      <c r="I109" s="1493"/>
      <c r="J109" s="1493"/>
      <c r="K109" s="1493"/>
    </row>
    <row r="110" spans="1:11" ht="15.75" customHeight="1">
      <c r="A110" s="1493"/>
      <c r="B110" s="1493"/>
      <c r="C110" s="1493"/>
      <c r="D110" s="1493"/>
      <c r="E110" s="1493"/>
      <c r="F110" s="1493"/>
      <c r="G110" s="1493"/>
      <c r="H110" s="1493"/>
      <c r="I110" s="1493"/>
      <c r="J110" s="1493"/>
      <c r="K110" s="1493"/>
    </row>
    <row r="111" spans="1:11" ht="15.75" customHeight="1">
      <c r="A111" s="1493"/>
      <c r="B111" s="1493"/>
      <c r="C111" s="1493"/>
      <c r="D111" s="1493"/>
      <c r="E111" s="1493"/>
      <c r="F111" s="1493"/>
      <c r="G111" s="1493"/>
      <c r="H111" s="1493"/>
      <c r="I111" s="1493"/>
      <c r="J111" s="1493"/>
      <c r="K111" s="1493"/>
    </row>
    <row r="112" spans="1:11" ht="15.75" customHeight="1">
      <c r="A112" s="1493"/>
      <c r="B112" s="1493"/>
      <c r="C112" s="1493"/>
      <c r="D112" s="1493"/>
      <c r="E112" s="1493"/>
      <c r="F112" s="1493"/>
      <c r="G112" s="1493"/>
      <c r="H112" s="1493"/>
      <c r="I112" s="1493"/>
      <c r="J112" s="1493"/>
      <c r="K112" s="1493"/>
    </row>
    <row r="113" spans="1:11" ht="15.75" customHeight="1">
      <c r="A113" s="1493"/>
      <c r="B113" s="1493"/>
      <c r="C113" s="1493"/>
      <c r="D113" s="1493"/>
      <c r="E113" s="1493"/>
      <c r="F113" s="1493"/>
      <c r="G113" s="1493"/>
      <c r="H113" s="1493"/>
      <c r="I113" s="1493"/>
      <c r="J113" s="1493"/>
      <c r="K113" s="1493"/>
    </row>
    <row r="114" spans="1:11" ht="15.75" customHeight="1">
      <c r="A114" s="1493"/>
      <c r="B114" s="1493"/>
      <c r="C114" s="1493"/>
      <c r="D114" s="1493"/>
      <c r="E114" s="1493"/>
      <c r="F114" s="1493"/>
      <c r="G114" s="1493"/>
      <c r="H114" s="1493"/>
      <c r="I114" s="1493"/>
      <c r="J114" s="1493"/>
      <c r="K114" s="1493"/>
    </row>
    <row r="115" spans="1:11" ht="15.75" customHeight="1">
      <c r="A115" s="1493"/>
      <c r="B115" s="1493"/>
      <c r="C115" s="1493"/>
      <c r="D115" s="1493"/>
      <c r="E115" s="1493"/>
      <c r="F115" s="1493"/>
      <c r="G115" s="1493"/>
      <c r="H115" s="1493"/>
      <c r="I115" s="1493"/>
      <c r="J115" s="1493"/>
      <c r="K115" s="1493"/>
    </row>
    <row r="116" spans="1:11" ht="15.75" customHeight="1">
      <c r="A116" s="1493"/>
      <c r="B116" s="1493"/>
      <c r="C116" s="1493"/>
      <c r="D116" s="1493"/>
      <c r="E116" s="1493"/>
      <c r="F116" s="1493"/>
      <c r="G116" s="1493"/>
      <c r="H116" s="1493"/>
      <c r="I116" s="1493"/>
      <c r="J116" s="1493"/>
      <c r="K116" s="1493"/>
    </row>
    <row r="117" spans="1:11" ht="15.75" customHeight="1">
      <c r="A117" s="1493"/>
      <c r="B117" s="1493"/>
      <c r="C117" s="1493"/>
      <c r="D117" s="1493"/>
      <c r="E117" s="1493"/>
      <c r="F117" s="1493"/>
      <c r="G117" s="1493"/>
      <c r="H117" s="1493"/>
      <c r="I117" s="1493"/>
      <c r="J117" s="1493"/>
      <c r="K117" s="1493"/>
    </row>
    <row r="118" spans="1:11" ht="15.75" customHeight="1">
      <c r="A118" s="1493"/>
      <c r="B118" s="1493"/>
      <c r="C118" s="1493"/>
      <c r="D118" s="1493"/>
      <c r="E118" s="1493"/>
      <c r="F118" s="1493"/>
      <c r="G118" s="1493"/>
      <c r="H118" s="1493"/>
      <c r="I118" s="1493"/>
      <c r="J118" s="1493"/>
      <c r="K118" s="1493"/>
    </row>
    <row r="119" spans="1:11" ht="15.75" customHeight="1">
      <c r="A119" s="1493"/>
      <c r="B119" s="1493"/>
      <c r="C119" s="1493"/>
      <c r="D119" s="1493"/>
      <c r="E119" s="1493"/>
      <c r="F119" s="1493"/>
      <c r="G119" s="1493"/>
      <c r="H119" s="1493"/>
      <c r="I119" s="1493"/>
      <c r="J119" s="1493"/>
      <c r="K119" s="1493"/>
    </row>
    <row r="120" spans="1:11" ht="15.75" customHeight="1">
      <c r="A120" s="1493"/>
      <c r="B120" s="1493"/>
      <c r="C120" s="1493"/>
      <c r="D120" s="1493"/>
      <c r="E120" s="1493"/>
      <c r="F120" s="1493"/>
      <c r="G120" s="1493"/>
      <c r="H120" s="1493"/>
      <c r="I120" s="1493"/>
      <c r="J120" s="1493"/>
      <c r="K120" s="1493"/>
    </row>
    <row r="121" spans="1:11" ht="15.75" customHeight="1">
      <c r="A121" s="1493"/>
      <c r="B121" s="1493"/>
      <c r="C121" s="1493"/>
      <c r="D121" s="1493"/>
      <c r="E121" s="1493"/>
      <c r="F121" s="1493"/>
      <c r="G121" s="1493"/>
      <c r="H121" s="1493"/>
      <c r="I121" s="1493"/>
      <c r="J121" s="1493"/>
      <c r="K121" s="1493"/>
    </row>
    <row r="122" spans="1:11" ht="15.75" customHeight="1">
      <c r="A122" s="1493"/>
      <c r="B122" s="1493"/>
      <c r="C122" s="1493"/>
      <c r="D122" s="1493"/>
      <c r="E122" s="1493"/>
      <c r="F122" s="1493"/>
      <c r="G122" s="1493"/>
      <c r="H122" s="1493"/>
      <c r="I122" s="1493"/>
      <c r="J122" s="1493"/>
      <c r="K122" s="1493"/>
    </row>
    <row r="123" spans="1:11" ht="15.75" customHeight="1">
      <c r="A123" s="1493"/>
      <c r="B123" s="1493"/>
      <c r="C123" s="1493"/>
      <c r="D123" s="1493"/>
      <c r="E123" s="1493"/>
      <c r="F123" s="1493"/>
      <c r="G123" s="1493"/>
      <c r="H123" s="1493"/>
      <c r="I123" s="1493"/>
      <c r="J123" s="1493"/>
      <c r="K123" s="1493"/>
    </row>
    <row r="124" spans="1:11" ht="15.75" customHeight="1">
      <c r="A124" s="1493"/>
      <c r="B124" s="1493"/>
      <c r="C124" s="1493"/>
      <c r="D124" s="1493"/>
      <c r="E124" s="1493"/>
      <c r="F124" s="1493"/>
      <c r="G124" s="1493"/>
      <c r="H124" s="1493"/>
      <c r="I124" s="1493"/>
      <c r="J124" s="1493"/>
      <c r="K124" s="1493"/>
    </row>
    <row r="125" spans="1:11" ht="15.75" customHeight="1">
      <c r="A125" s="1493"/>
      <c r="B125" s="1493"/>
      <c r="C125" s="1493"/>
      <c r="D125" s="1493"/>
      <c r="E125" s="1493"/>
      <c r="F125" s="1493"/>
      <c r="G125" s="1493"/>
      <c r="H125" s="1493"/>
      <c r="I125" s="1493"/>
      <c r="J125" s="1493"/>
      <c r="K125" s="1493"/>
    </row>
    <row r="126" spans="1:11" ht="15.75" customHeight="1">
      <c r="A126" s="1493"/>
      <c r="B126" s="1493"/>
      <c r="C126" s="1493"/>
      <c r="D126" s="1493"/>
      <c r="E126" s="1493"/>
      <c r="F126" s="1493"/>
      <c r="G126" s="1493"/>
      <c r="H126" s="1493"/>
      <c r="I126" s="1493"/>
      <c r="J126" s="1493"/>
      <c r="K126" s="1493"/>
    </row>
    <row r="127" spans="1:11" ht="15.75" customHeight="1">
      <c r="A127" s="1493"/>
      <c r="B127" s="1493"/>
      <c r="C127" s="1493"/>
      <c r="D127" s="1493"/>
      <c r="E127" s="1493"/>
      <c r="F127" s="1493"/>
      <c r="G127" s="1493"/>
      <c r="H127" s="1493"/>
      <c r="I127" s="1493"/>
      <c r="J127" s="1493"/>
      <c r="K127" s="1493"/>
    </row>
    <row r="128" spans="1:11" ht="15.75" customHeight="1">
      <c r="A128" s="1493"/>
      <c r="B128" s="1493"/>
      <c r="C128" s="1493"/>
      <c r="D128" s="1493"/>
      <c r="E128" s="1493"/>
      <c r="F128" s="1493"/>
      <c r="G128" s="1493"/>
      <c r="H128" s="1493"/>
      <c r="I128" s="1493"/>
      <c r="J128" s="1493"/>
      <c r="K128" s="1493"/>
    </row>
    <row r="129" spans="1:11" ht="15.75" customHeight="1">
      <c r="A129" s="1493"/>
      <c r="B129" s="1493"/>
      <c r="C129" s="1493"/>
      <c r="D129" s="1493"/>
      <c r="E129" s="1493"/>
      <c r="F129" s="1493"/>
      <c r="G129" s="1493"/>
      <c r="H129" s="1493"/>
      <c r="I129" s="1493"/>
      <c r="J129" s="1493"/>
      <c r="K129" s="1493"/>
    </row>
    <row r="130" spans="1:11" ht="15.75" customHeight="1">
      <c r="A130" s="1493"/>
      <c r="B130" s="1493"/>
      <c r="C130" s="1493"/>
      <c r="D130" s="1493"/>
      <c r="E130" s="1493"/>
      <c r="F130" s="1493"/>
      <c r="G130" s="1493"/>
      <c r="H130" s="1493"/>
      <c r="I130" s="1493"/>
      <c r="J130" s="1493"/>
      <c r="K130" s="1493"/>
    </row>
    <row r="131" spans="1:11" ht="15.75" customHeight="1">
      <c r="A131" s="1493"/>
      <c r="B131" s="1493"/>
      <c r="C131" s="1493"/>
      <c r="D131" s="1493"/>
      <c r="E131" s="1493"/>
      <c r="F131" s="1493"/>
      <c r="G131" s="1493"/>
      <c r="H131" s="1493"/>
      <c r="I131" s="1493"/>
      <c r="J131" s="1493"/>
      <c r="K131" s="1493"/>
    </row>
    <row r="132" spans="1:11" ht="15.75" customHeight="1">
      <c r="A132" s="1493"/>
      <c r="B132" s="1493"/>
      <c r="C132" s="1493"/>
      <c r="D132" s="1493"/>
      <c r="E132" s="1493"/>
      <c r="F132" s="1493"/>
      <c r="G132" s="1493"/>
      <c r="H132" s="1493"/>
      <c r="I132" s="1493"/>
      <c r="J132" s="1493"/>
      <c r="K132" s="1493"/>
    </row>
    <row r="133" spans="1:11" ht="15.75" customHeight="1">
      <c r="A133" s="1493"/>
      <c r="B133" s="1493"/>
      <c r="C133" s="1493"/>
      <c r="D133" s="1493"/>
      <c r="E133" s="1493"/>
      <c r="F133" s="1493"/>
      <c r="G133" s="1493"/>
      <c r="H133" s="1493"/>
      <c r="I133" s="1493"/>
      <c r="J133" s="1493"/>
      <c r="K133" s="1493"/>
    </row>
    <row r="134" spans="1:11" ht="15.75" customHeight="1">
      <c r="A134" s="1493"/>
      <c r="B134" s="1493"/>
      <c r="C134" s="1493"/>
      <c r="D134" s="1493"/>
      <c r="E134" s="1493"/>
      <c r="F134" s="1493"/>
      <c r="G134" s="1493"/>
      <c r="H134" s="1493"/>
      <c r="I134" s="1493"/>
      <c r="J134" s="1493"/>
      <c r="K134" s="1493"/>
    </row>
    <row r="135" spans="1:11" ht="15.75" customHeight="1">
      <c r="A135" s="1493"/>
      <c r="B135" s="1493"/>
      <c r="C135" s="1493"/>
      <c r="D135" s="1493"/>
      <c r="E135" s="1493"/>
      <c r="F135" s="1493"/>
      <c r="G135" s="1493"/>
      <c r="H135" s="1493"/>
      <c r="I135" s="1493"/>
      <c r="J135" s="1493"/>
      <c r="K135" s="1493"/>
    </row>
    <row r="136" spans="1:11" ht="15.75" customHeight="1">
      <c r="A136" s="1493"/>
      <c r="B136" s="1493"/>
      <c r="C136" s="1493"/>
      <c r="D136" s="1493"/>
      <c r="E136" s="1493"/>
      <c r="F136" s="1493"/>
      <c r="G136" s="1493"/>
      <c r="H136" s="1493"/>
      <c r="I136" s="1493"/>
      <c r="J136" s="1493"/>
      <c r="K136" s="1493"/>
    </row>
    <row r="137" spans="1:11" ht="15.75" customHeight="1">
      <c r="A137" s="1493"/>
      <c r="B137" s="1493"/>
      <c r="C137" s="1493"/>
      <c r="D137" s="1493"/>
      <c r="E137" s="1493"/>
      <c r="F137" s="1493"/>
      <c r="G137" s="1493"/>
      <c r="H137" s="1493"/>
      <c r="I137" s="1493"/>
      <c r="J137" s="1493"/>
      <c r="K137" s="1493"/>
    </row>
    <row r="138" spans="1:11" ht="15.75" customHeight="1">
      <c r="A138" s="1493"/>
      <c r="B138" s="1493"/>
      <c r="C138" s="1493"/>
      <c r="D138" s="1493"/>
      <c r="E138" s="1493"/>
      <c r="F138" s="1493"/>
      <c r="G138" s="1493"/>
      <c r="H138" s="1493"/>
      <c r="I138" s="1493"/>
      <c r="J138" s="1493"/>
      <c r="K138" s="1493"/>
    </row>
    <row r="139" spans="1:11" ht="15.75" customHeight="1">
      <c r="A139" s="1493"/>
      <c r="B139" s="1493"/>
      <c r="C139" s="1493"/>
      <c r="D139" s="1493"/>
      <c r="E139" s="1493"/>
      <c r="F139" s="1493"/>
      <c r="G139" s="1493"/>
      <c r="H139" s="1493"/>
      <c r="I139" s="1493"/>
      <c r="J139" s="1493"/>
      <c r="K139" s="1493"/>
    </row>
    <row r="140" spans="1:11" ht="15.75" customHeight="1">
      <c r="A140" s="1493"/>
      <c r="B140" s="1493"/>
      <c r="C140" s="1493"/>
      <c r="D140" s="1493"/>
      <c r="E140" s="1493"/>
      <c r="F140" s="1493"/>
      <c r="G140" s="1493"/>
      <c r="H140" s="1493"/>
      <c r="I140" s="1493"/>
      <c r="J140" s="1493"/>
      <c r="K140" s="1493"/>
    </row>
    <row r="141" spans="1:11" ht="15.75" customHeight="1">
      <c r="A141" s="1493"/>
      <c r="B141" s="1493"/>
      <c r="C141" s="1493"/>
      <c r="D141" s="1493"/>
      <c r="E141" s="1493"/>
      <c r="F141" s="1493"/>
      <c r="G141" s="1493"/>
      <c r="H141" s="1493"/>
      <c r="I141" s="1493"/>
      <c r="J141" s="1493"/>
      <c r="K141" s="1493"/>
    </row>
    <row r="142" spans="1:11" ht="15.75" customHeight="1">
      <c r="A142" s="1493"/>
      <c r="B142" s="1493"/>
      <c r="C142" s="1493"/>
      <c r="D142" s="1493"/>
      <c r="E142" s="1493"/>
      <c r="F142" s="1493"/>
      <c r="G142" s="1493"/>
      <c r="H142" s="1493"/>
      <c r="I142" s="1493"/>
      <c r="J142" s="1493"/>
      <c r="K142" s="1493"/>
    </row>
    <row r="143" spans="1:11" ht="15.75" customHeight="1">
      <c r="A143" s="1493"/>
      <c r="B143" s="1493"/>
      <c r="C143" s="1493"/>
      <c r="D143" s="1493"/>
      <c r="E143" s="1493"/>
      <c r="F143" s="1493"/>
      <c r="G143" s="1493"/>
      <c r="H143" s="1493"/>
      <c r="I143" s="1493"/>
      <c r="J143" s="1493"/>
      <c r="K143" s="1493"/>
    </row>
    <row r="144" spans="1:11" ht="15.75" customHeight="1">
      <c r="A144" s="1493"/>
      <c r="B144" s="1493"/>
      <c r="C144" s="1493"/>
      <c r="D144" s="1493"/>
      <c r="E144" s="1493"/>
      <c r="F144" s="1493"/>
      <c r="G144" s="1493"/>
      <c r="H144" s="1493"/>
      <c r="I144" s="1493"/>
      <c r="J144" s="1493"/>
      <c r="K144" s="1493"/>
    </row>
    <row r="145" spans="1:11" ht="15.75" customHeight="1">
      <c r="A145" s="1493"/>
      <c r="B145" s="1493"/>
      <c r="C145" s="1493"/>
      <c r="D145" s="1493"/>
      <c r="E145" s="1493"/>
      <c r="F145" s="1493"/>
      <c r="G145" s="1493"/>
      <c r="H145" s="1493"/>
      <c r="I145" s="1493"/>
      <c r="J145" s="1493"/>
      <c r="K145" s="1493"/>
    </row>
    <row r="146" spans="1:11" ht="15.75" customHeight="1">
      <c r="A146" s="1493"/>
      <c r="B146" s="1493"/>
      <c r="C146" s="1493"/>
      <c r="D146" s="1493"/>
      <c r="E146" s="1493"/>
      <c r="F146" s="1493"/>
      <c r="G146" s="1493"/>
      <c r="H146" s="1493"/>
      <c r="I146" s="1493"/>
      <c r="J146" s="1493"/>
      <c r="K146" s="1493"/>
    </row>
    <row r="147" spans="1:11" ht="15.75" customHeight="1">
      <c r="A147" s="1493"/>
      <c r="B147" s="1493"/>
      <c r="C147" s="1493"/>
      <c r="D147" s="1493"/>
      <c r="E147" s="1493"/>
      <c r="F147" s="1493"/>
      <c r="G147" s="1493"/>
      <c r="H147" s="1493"/>
      <c r="I147" s="1493"/>
      <c r="J147" s="1493"/>
      <c r="K147" s="1493"/>
    </row>
    <row r="148" spans="1:11" ht="15.75" customHeight="1">
      <c r="A148" s="1493"/>
      <c r="B148" s="1493"/>
      <c r="C148" s="1493"/>
      <c r="D148" s="1493"/>
      <c r="E148" s="1493"/>
      <c r="F148" s="1493"/>
      <c r="G148" s="1493"/>
      <c r="H148" s="1493"/>
      <c r="I148" s="1493"/>
      <c r="J148" s="1493"/>
      <c r="K148" s="1493"/>
    </row>
    <row r="149" spans="1:11" ht="15.75" customHeight="1">
      <c r="A149" s="1493"/>
      <c r="B149" s="1493"/>
      <c r="C149" s="1493"/>
      <c r="D149" s="1493"/>
      <c r="E149" s="1493"/>
      <c r="F149" s="1493"/>
      <c r="G149" s="1493"/>
      <c r="H149" s="1493"/>
      <c r="I149" s="1493"/>
      <c r="J149" s="1493"/>
      <c r="K149" s="1493"/>
    </row>
    <row r="150" spans="1:11" ht="15.75" customHeight="1">
      <c r="A150" s="1493"/>
      <c r="B150" s="1493"/>
      <c r="C150" s="1493"/>
      <c r="D150" s="1493"/>
      <c r="E150" s="1493"/>
      <c r="F150" s="1493"/>
      <c r="G150" s="1493"/>
      <c r="H150" s="1493"/>
      <c r="I150" s="1493"/>
      <c r="J150" s="1493"/>
      <c r="K150" s="1493"/>
    </row>
    <row r="151" spans="1:11" ht="15.75" customHeight="1">
      <c r="A151" s="1493"/>
      <c r="B151" s="1493"/>
      <c r="C151" s="1493"/>
      <c r="D151" s="1493"/>
      <c r="E151" s="1493"/>
      <c r="F151" s="1493"/>
      <c r="G151" s="1493"/>
      <c r="H151" s="1493"/>
      <c r="I151" s="1493"/>
      <c r="J151" s="1493"/>
      <c r="K151" s="1493"/>
    </row>
    <row r="152" spans="1:11" ht="15.75" customHeight="1">
      <c r="A152" s="1493"/>
      <c r="B152" s="1493"/>
      <c r="C152" s="1493"/>
      <c r="D152" s="1493"/>
      <c r="E152" s="1493"/>
      <c r="F152" s="1493"/>
      <c r="G152" s="1493"/>
      <c r="H152" s="1493"/>
      <c r="I152" s="1493"/>
      <c r="J152" s="1493"/>
      <c r="K152" s="1493"/>
    </row>
    <row r="153" spans="1:11" ht="15.75" customHeight="1">
      <c r="A153" s="1493"/>
      <c r="B153" s="1493"/>
      <c r="C153" s="1493"/>
      <c r="D153" s="1493"/>
      <c r="E153" s="1493"/>
      <c r="F153" s="1493"/>
      <c r="G153" s="1493"/>
      <c r="H153" s="1493"/>
      <c r="I153" s="1493"/>
      <c r="J153" s="1493"/>
      <c r="K153" s="1493"/>
    </row>
    <row r="154" spans="1:11" ht="15.75" customHeight="1">
      <c r="A154" s="1493"/>
      <c r="B154" s="1493"/>
      <c r="C154" s="1493"/>
      <c r="D154" s="1493"/>
      <c r="E154" s="1493"/>
      <c r="F154" s="1493"/>
      <c r="G154" s="1493"/>
      <c r="H154" s="1493"/>
      <c r="I154" s="1493"/>
      <c r="J154" s="1493"/>
      <c r="K154" s="1493"/>
    </row>
    <row r="155" spans="1:11" ht="15.75" customHeight="1">
      <c r="A155" s="1493"/>
      <c r="B155" s="1493"/>
      <c r="C155" s="1493"/>
      <c r="D155" s="1493"/>
      <c r="E155" s="1493"/>
      <c r="F155" s="1493"/>
      <c r="G155" s="1493"/>
      <c r="H155" s="1493"/>
      <c r="I155" s="1493"/>
      <c r="J155" s="1493"/>
      <c r="K155" s="1493"/>
    </row>
    <row r="156" spans="1:11" ht="15.75" customHeight="1">
      <c r="A156" s="1493"/>
      <c r="B156" s="1493"/>
      <c r="C156" s="1493"/>
      <c r="D156" s="1493"/>
      <c r="E156" s="1493"/>
      <c r="F156" s="1493"/>
      <c r="G156" s="1493"/>
      <c r="H156" s="1493"/>
      <c r="I156" s="1493"/>
      <c r="J156" s="1493"/>
      <c r="K156" s="1493"/>
    </row>
    <row r="157" spans="1:11" ht="15.75" customHeight="1">
      <c r="A157" s="1493"/>
      <c r="B157" s="1493"/>
      <c r="C157" s="1493"/>
      <c r="D157" s="1493"/>
      <c r="E157" s="1493"/>
      <c r="F157" s="1493"/>
      <c r="G157" s="1493"/>
      <c r="H157" s="1493"/>
      <c r="I157" s="1493"/>
      <c r="J157" s="1493"/>
      <c r="K157" s="1493"/>
    </row>
    <row r="158" spans="1:11" ht="15.75" customHeight="1">
      <c r="A158" s="1493"/>
      <c r="B158" s="1493"/>
      <c r="C158" s="1493"/>
      <c r="D158" s="1493"/>
      <c r="E158" s="1493"/>
      <c r="F158" s="1493"/>
      <c r="G158" s="1493"/>
      <c r="H158" s="1493"/>
      <c r="I158" s="1493"/>
      <c r="J158" s="1493"/>
      <c r="K158" s="1493"/>
    </row>
    <row r="159" spans="1:11" ht="15.75" customHeight="1">
      <c r="A159" s="1493"/>
      <c r="B159" s="1493"/>
      <c r="C159" s="1493"/>
      <c r="D159" s="1493"/>
      <c r="E159" s="1493"/>
      <c r="F159" s="1493"/>
      <c r="G159" s="1493"/>
      <c r="H159" s="1493"/>
      <c r="I159" s="1493"/>
      <c r="J159" s="1493"/>
      <c r="K159" s="1493"/>
    </row>
    <row r="160" spans="1:11" ht="15.75" customHeight="1">
      <c r="A160" s="1493"/>
      <c r="B160" s="1493"/>
      <c r="C160" s="1493"/>
      <c r="D160" s="1493"/>
      <c r="E160" s="1493"/>
      <c r="F160" s="1493"/>
      <c r="G160" s="1493"/>
      <c r="H160" s="1493"/>
      <c r="I160" s="1493"/>
      <c r="J160" s="1493"/>
      <c r="K160" s="1493"/>
    </row>
    <row r="161" spans="1:11" ht="15.75" customHeight="1">
      <c r="A161" s="1493"/>
      <c r="B161" s="1493"/>
      <c r="C161" s="1493"/>
      <c r="D161" s="1493"/>
      <c r="E161" s="1493"/>
      <c r="F161" s="1493"/>
      <c r="G161" s="1493"/>
      <c r="H161" s="1493"/>
      <c r="I161" s="1493"/>
      <c r="J161" s="1493"/>
      <c r="K161" s="1493"/>
    </row>
    <row r="162" spans="1:11" ht="15.75" customHeight="1">
      <c r="A162" s="1493"/>
      <c r="B162" s="1493"/>
      <c r="C162" s="1493"/>
      <c r="D162" s="1493"/>
      <c r="E162" s="1493"/>
      <c r="F162" s="1493"/>
      <c r="G162" s="1493"/>
      <c r="H162" s="1493"/>
      <c r="I162" s="1493"/>
      <c r="J162" s="1493"/>
      <c r="K162" s="1493"/>
    </row>
    <row r="163" spans="1:11" ht="15.75" customHeight="1">
      <c r="A163" s="1493"/>
      <c r="B163" s="1493"/>
      <c r="C163" s="1493"/>
      <c r="D163" s="1493"/>
      <c r="E163" s="1493"/>
      <c r="F163" s="1493"/>
      <c r="G163" s="1493"/>
      <c r="H163" s="1493"/>
      <c r="I163" s="1493"/>
      <c r="J163" s="1493"/>
      <c r="K163" s="1493"/>
    </row>
    <row r="164" spans="1:11" ht="15.75" customHeight="1">
      <c r="A164" s="1493"/>
      <c r="B164" s="1493"/>
      <c r="C164" s="1493"/>
      <c r="D164" s="1493"/>
      <c r="E164" s="1493"/>
      <c r="F164" s="1493"/>
      <c r="G164" s="1493"/>
      <c r="H164" s="1493"/>
      <c r="I164" s="1493"/>
      <c r="J164" s="1493"/>
      <c r="K164" s="1493"/>
    </row>
    <row r="165" spans="1:11" ht="15.75" customHeight="1">
      <c r="A165" s="1493"/>
      <c r="B165" s="1493"/>
      <c r="C165" s="1493"/>
      <c r="D165" s="1493"/>
      <c r="E165" s="1493"/>
      <c r="F165" s="1493"/>
      <c r="G165" s="1493"/>
      <c r="H165" s="1493"/>
      <c r="I165" s="1493"/>
      <c r="J165" s="1493"/>
      <c r="K165" s="1493"/>
    </row>
    <row r="166" spans="1:11" ht="15.75" customHeight="1">
      <c r="A166" s="1493"/>
      <c r="B166" s="1493"/>
      <c r="C166" s="1493"/>
      <c r="D166" s="1493"/>
      <c r="E166" s="1493"/>
      <c r="F166" s="1493"/>
      <c r="G166" s="1493"/>
      <c r="H166" s="1493"/>
      <c r="I166" s="1493"/>
      <c r="J166" s="1493"/>
      <c r="K166" s="1493"/>
    </row>
    <row r="167" spans="1:11" ht="15.75" customHeight="1">
      <c r="A167" s="1493"/>
      <c r="B167" s="1493"/>
      <c r="C167" s="1493"/>
      <c r="D167" s="1493"/>
      <c r="E167" s="1493"/>
      <c r="F167" s="1493"/>
      <c r="G167" s="1493"/>
      <c r="H167" s="1493"/>
      <c r="I167" s="1493"/>
      <c r="J167" s="1493"/>
      <c r="K167" s="1493"/>
    </row>
    <row r="168" spans="1:11" ht="15.75" customHeight="1">
      <c r="A168" s="1493"/>
      <c r="B168" s="1493"/>
      <c r="C168" s="1493"/>
      <c r="D168" s="1493"/>
      <c r="E168" s="1493"/>
      <c r="F168" s="1493"/>
      <c r="G168" s="1493"/>
      <c r="H168" s="1493"/>
      <c r="I168" s="1493"/>
      <c r="J168" s="1493"/>
      <c r="K168" s="1493"/>
    </row>
    <row r="169" spans="1:11" ht="15.75" customHeight="1">
      <c r="A169" s="1493"/>
      <c r="B169" s="1493"/>
      <c r="C169" s="1493"/>
      <c r="D169" s="1493"/>
      <c r="E169" s="1493"/>
      <c r="F169" s="1493"/>
      <c r="G169" s="1493"/>
      <c r="H169" s="1493"/>
      <c r="I169" s="1493"/>
      <c r="J169" s="1493"/>
      <c r="K169" s="1493"/>
    </row>
    <row r="170" spans="1:11" ht="15.75" customHeight="1">
      <c r="A170" s="1493"/>
      <c r="B170" s="1493"/>
      <c r="C170" s="1493"/>
      <c r="D170" s="1493"/>
      <c r="E170" s="1493"/>
      <c r="F170" s="1493"/>
      <c r="G170" s="1493"/>
      <c r="H170" s="1493"/>
      <c r="I170" s="1493"/>
      <c r="J170" s="1493"/>
      <c r="K170" s="1493"/>
    </row>
    <row r="171" spans="1:11" ht="15.75" customHeight="1">
      <c r="A171" s="1493"/>
      <c r="B171" s="1493"/>
      <c r="C171" s="1493"/>
      <c r="D171" s="1493"/>
      <c r="E171" s="1493"/>
      <c r="F171" s="1493"/>
      <c r="G171" s="1493"/>
      <c r="H171" s="1493"/>
      <c r="I171" s="1493"/>
      <c r="J171" s="1493"/>
      <c r="K171" s="1493"/>
    </row>
    <row r="172" spans="1:11" ht="15.75" customHeight="1">
      <c r="A172" s="1493"/>
      <c r="B172" s="1493"/>
      <c r="C172" s="1493"/>
      <c r="D172" s="1493"/>
      <c r="E172" s="1493"/>
      <c r="F172" s="1493"/>
      <c r="G172" s="1493"/>
      <c r="H172" s="1493"/>
      <c r="I172" s="1493"/>
      <c r="J172" s="1493"/>
      <c r="K172" s="1493"/>
    </row>
    <row r="173" spans="1:11" ht="15.75" customHeight="1">
      <c r="A173" s="1493"/>
      <c r="B173" s="1493"/>
      <c r="C173" s="1493"/>
      <c r="D173" s="1493"/>
      <c r="E173" s="1493"/>
      <c r="F173" s="1493"/>
      <c r="G173" s="1493"/>
      <c r="H173" s="1493"/>
      <c r="I173" s="1493"/>
      <c r="J173" s="1493"/>
      <c r="K173" s="1493"/>
    </row>
    <row r="174" spans="1:11" ht="15.75" customHeight="1">
      <c r="A174" s="1493"/>
      <c r="B174" s="1493"/>
      <c r="C174" s="1493"/>
      <c r="D174" s="1493"/>
      <c r="E174" s="1493"/>
      <c r="F174" s="1493"/>
      <c r="G174" s="1493"/>
      <c r="H174" s="1493"/>
      <c r="I174" s="1493"/>
      <c r="J174" s="1493"/>
      <c r="K174" s="1493"/>
    </row>
    <row r="175" spans="1:11" ht="15.75" customHeight="1">
      <c r="A175" s="1493"/>
      <c r="B175" s="1493"/>
      <c r="C175" s="1493"/>
      <c r="D175" s="1493"/>
      <c r="E175" s="1493"/>
      <c r="F175" s="1493"/>
      <c r="G175" s="1493"/>
      <c r="H175" s="1493"/>
      <c r="I175" s="1493"/>
      <c r="J175" s="1493"/>
      <c r="K175" s="1493"/>
    </row>
    <row r="176" spans="1:11" ht="15.75" customHeight="1">
      <c r="A176" s="1493"/>
      <c r="B176" s="1493"/>
      <c r="C176" s="1493"/>
      <c r="D176" s="1493"/>
      <c r="E176" s="1493"/>
      <c r="F176" s="1493"/>
      <c r="G176" s="1493"/>
      <c r="H176" s="1493"/>
      <c r="I176" s="1493"/>
      <c r="J176" s="1493"/>
      <c r="K176" s="1493"/>
    </row>
    <row r="177" spans="1:11" ht="15.75" customHeight="1">
      <c r="A177" s="1493"/>
      <c r="B177" s="1493"/>
      <c r="C177" s="1493"/>
      <c r="D177" s="1493"/>
      <c r="E177" s="1493"/>
      <c r="F177" s="1493"/>
      <c r="G177" s="1493"/>
      <c r="H177" s="1493"/>
      <c r="I177" s="1493"/>
      <c r="J177" s="1493"/>
      <c r="K177" s="1493"/>
    </row>
    <row r="178" spans="1:11" ht="15.75" customHeight="1">
      <c r="A178" s="1493"/>
      <c r="B178" s="1493"/>
      <c r="C178" s="1493"/>
      <c r="D178" s="1493"/>
      <c r="E178" s="1493"/>
      <c r="F178" s="1493"/>
      <c r="G178" s="1493"/>
      <c r="H178" s="1493"/>
      <c r="I178" s="1493"/>
      <c r="J178" s="1493"/>
      <c r="K178" s="1493"/>
    </row>
    <row r="179" spans="1:11" ht="15.75" customHeight="1">
      <c r="A179" s="1493"/>
      <c r="B179" s="1493"/>
      <c r="C179" s="1493"/>
      <c r="D179" s="1493"/>
      <c r="E179" s="1493"/>
      <c r="F179" s="1493"/>
      <c r="G179" s="1493"/>
      <c r="H179" s="1493"/>
      <c r="I179" s="1493"/>
      <c r="J179" s="1493"/>
      <c r="K179" s="1493"/>
    </row>
    <row r="180" spans="1:11" ht="15.75" customHeight="1">
      <c r="A180" s="1493"/>
      <c r="B180" s="1493"/>
      <c r="C180" s="1493"/>
      <c r="D180" s="1493"/>
      <c r="E180" s="1493"/>
      <c r="F180" s="1493"/>
      <c r="G180" s="1493"/>
      <c r="H180" s="1493"/>
      <c r="I180" s="1493"/>
      <c r="J180" s="1493"/>
      <c r="K180" s="1493"/>
    </row>
    <row r="181" spans="1:11" ht="15.75" customHeight="1">
      <c r="A181" s="1493"/>
      <c r="B181" s="1493"/>
      <c r="C181" s="1493"/>
      <c r="D181" s="1493"/>
      <c r="E181" s="1493"/>
      <c r="F181" s="1493"/>
      <c r="G181" s="1493"/>
      <c r="H181" s="1493"/>
      <c r="I181" s="1493"/>
      <c r="J181" s="1493"/>
      <c r="K181" s="1493"/>
    </row>
    <row r="182" spans="1:11" ht="15.75" customHeight="1">
      <c r="A182" s="1493"/>
      <c r="B182" s="1493"/>
      <c r="C182" s="1493"/>
      <c r="D182" s="1493"/>
      <c r="E182" s="1493"/>
      <c r="F182" s="1493"/>
      <c r="G182" s="1493"/>
      <c r="H182" s="1493"/>
      <c r="I182" s="1493"/>
      <c r="J182" s="1493"/>
      <c r="K182" s="1493"/>
    </row>
    <row r="183" spans="1:11" ht="15.75" customHeight="1">
      <c r="A183" s="1493"/>
      <c r="B183" s="1493"/>
      <c r="C183" s="1493"/>
      <c r="D183" s="1493"/>
      <c r="E183" s="1493"/>
      <c r="F183" s="1493"/>
      <c r="G183" s="1493"/>
      <c r="H183" s="1493"/>
      <c r="I183" s="1493"/>
      <c r="J183" s="1493"/>
      <c r="K183" s="1493"/>
    </row>
    <row r="184" spans="1:11" ht="15.75" customHeight="1">
      <c r="A184" s="1493"/>
      <c r="B184" s="1493"/>
      <c r="C184" s="1493"/>
      <c r="D184" s="1493"/>
      <c r="E184" s="1493"/>
      <c r="F184" s="1493"/>
      <c r="G184" s="1493"/>
      <c r="H184" s="1493"/>
      <c r="I184" s="1493"/>
      <c r="J184" s="1493"/>
      <c r="K184" s="1493"/>
    </row>
    <row r="185" spans="1:11" ht="15.75" customHeight="1">
      <c r="A185" s="1493"/>
      <c r="B185" s="1493"/>
      <c r="C185" s="1493"/>
      <c r="D185" s="1493"/>
      <c r="E185" s="1493"/>
      <c r="F185" s="1493"/>
      <c r="G185" s="1493"/>
      <c r="H185" s="1493"/>
      <c r="I185" s="1493"/>
      <c r="J185" s="1493"/>
      <c r="K185" s="1493"/>
    </row>
    <row r="186" spans="1:11" ht="15.75" customHeight="1">
      <c r="A186" s="1493"/>
      <c r="B186" s="1493"/>
      <c r="C186" s="1493"/>
      <c r="D186" s="1493"/>
      <c r="E186" s="1493"/>
      <c r="F186" s="1493"/>
      <c r="G186" s="1493"/>
      <c r="H186" s="1493"/>
      <c r="I186" s="1493"/>
      <c r="J186" s="1493"/>
      <c r="K186" s="1493"/>
    </row>
    <row r="187" spans="1:11" ht="15.75" customHeight="1">
      <c r="A187" s="1493"/>
      <c r="B187" s="1493"/>
      <c r="C187" s="1493"/>
      <c r="D187" s="1493"/>
      <c r="E187" s="1493"/>
      <c r="F187" s="1493"/>
      <c r="G187" s="1493"/>
      <c r="H187" s="1493"/>
      <c r="I187" s="1493"/>
      <c r="J187" s="1493"/>
      <c r="K187" s="1493"/>
    </row>
    <row r="188" spans="1:11" ht="15.75" customHeight="1">
      <c r="A188" s="1493"/>
      <c r="B188" s="1493"/>
      <c r="C188" s="1493"/>
      <c r="D188" s="1493"/>
      <c r="E188" s="1493"/>
      <c r="F188" s="1493"/>
      <c r="G188" s="1493"/>
      <c r="H188" s="1493"/>
      <c r="I188" s="1493"/>
      <c r="J188" s="1493"/>
      <c r="K188" s="1493"/>
    </row>
    <row r="189" spans="1:11" ht="15.75" customHeight="1">
      <c r="A189" s="1493"/>
      <c r="B189" s="1493"/>
      <c r="C189" s="1493"/>
      <c r="D189" s="1493"/>
      <c r="E189" s="1493"/>
      <c r="F189" s="1493"/>
      <c r="G189" s="1493"/>
      <c r="H189" s="1493"/>
      <c r="I189" s="1493"/>
      <c r="J189" s="1493"/>
      <c r="K189" s="1493"/>
    </row>
    <row r="190" spans="1:11" ht="15.75" customHeight="1">
      <c r="A190" s="1493"/>
      <c r="B190" s="1493"/>
      <c r="C190" s="1493"/>
      <c r="D190" s="1493"/>
      <c r="E190" s="1493"/>
      <c r="F190" s="1493"/>
      <c r="G190" s="1493"/>
      <c r="H190" s="1493"/>
      <c r="I190" s="1493"/>
      <c r="J190" s="1493"/>
      <c r="K190" s="1493"/>
    </row>
    <row r="191" spans="1:11" ht="15.75" customHeight="1">
      <c r="A191" s="1493"/>
      <c r="B191" s="1493"/>
      <c r="C191" s="1493"/>
      <c r="D191" s="1493"/>
      <c r="E191" s="1493"/>
      <c r="F191" s="1493"/>
      <c r="G191" s="1493"/>
      <c r="H191" s="1493"/>
      <c r="I191" s="1493"/>
      <c r="J191" s="1493"/>
      <c r="K191" s="1493"/>
    </row>
    <row r="192" spans="1:11" ht="15.75" customHeight="1">
      <c r="A192" s="1493"/>
      <c r="B192" s="1493"/>
      <c r="C192" s="1493"/>
      <c r="D192" s="1493"/>
      <c r="E192" s="1493"/>
      <c r="F192" s="1493"/>
      <c r="G192" s="1493"/>
      <c r="H192" s="1493"/>
      <c r="I192" s="1493"/>
      <c r="J192" s="1493"/>
      <c r="K192" s="1493"/>
    </row>
    <row r="193" spans="1:11" ht="15.75" customHeight="1">
      <c r="A193" s="1493"/>
      <c r="B193" s="1493"/>
      <c r="C193" s="1493"/>
      <c r="D193" s="1493"/>
      <c r="E193" s="1493"/>
      <c r="F193" s="1493"/>
      <c r="G193" s="1493"/>
      <c r="H193" s="1493"/>
      <c r="I193" s="1493"/>
      <c r="J193" s="1493"/>
      <c r="K193" s="1493"/>
    </row>
    <row r="194" spans="1:11" ht="15.75" customHeight="1">
      <c r="A194" s="1493"/>
      <c r="B194" s="1493"/>
      <c r="C194" s="1493"/>
      <c r="D194" s="1493"/>
      <c r="E194" s="1493"/>
      <c r="F194" s="1493"/>
      <c r="G194" s="1493"/>
      <c r="H194" s="1493"/>
      <c r="I194" s="1493"/>
      <c r="J194" s="1493"/>
      <c r="K194" s="1493"/>
    </row>
    <row r="195" spans="1:11" ht="15.75" customHeight="1">
      <c r="A195" s="1493"/>
      <c r="B195" s="1493"/>
      <c r="C195" s="1493"/>
      <c r="D195" s="1493"/>
      <c r="E195" s="1493"/>
      <c r="F195" s="1493"/>
      <c r="G195" s="1493"/>
      <c r="H195" s="1493"/>
      <c r="I195" s="1493"/>
      <c r="J195" s="1493"/>
      <c r="K195" s="1493"/>
    </row>
    <row r="196" spans="1:11" ht="15.75" customHeight="1">
      <c r="A196" s="1493"/>
      <c r="B196" s="1493"/>
      <c r="C196" s="1493"/>
      <c r="D196" s="1493"/>
      <c r="E196" s="1493"/>
      <c r="F196" s="1493"/>
      <c r="G196" s="1493"/>
      <c r="H196" s="1493"/>
      <c r="I196" s="1493"/>
      <c r="J196" s="1493"/>
      <c r="K196" s="1493"/>
    </row>
    <row r="197" spans="1:11" ht="15.75" customHeight="1">
      <c r="A197" s="1493"/>
      <c r="B197" s="1493"/>
      <c r="C197" s="1493"/>
      <c r="D197" s="1493"/>
      <c r="E197" s="1493"/>
      <c r="F197" s="1493"/>
      <c r="G197" s="1493"/>
      <c r="H197" s="1493"/>
      <c r="I197" s="1493"/>
      <c r="J197" s="1493"/>
      <c r="K197" s="1493"/>
    </row>
    <row r="198" spans="1:11" ht="15.75" customHeight="1">
      <c r="A198" s="1493"/>
      <c r="B198" s="1493"/>
      <c r="C198" s="1493"/>
      <c r="D198" s="1493"/>
      <c r="E198" s="1493"/>
      <c r="F198" s="1493"/>
      <c r="G198" s="1493"/>
      <c r="H198" s="1493"/>
      <c r="I198" s="1493"/>
      <c r="J198" s="1493"/>
      <c r="K198" s="1493"/>
    </row>
    <row r="199" spans="1:11" ht="15.75" customHeight="1">
      <c r="A199" s="1493"/>
      <c r="B199" s="1493"/>
      <c r="C199" s="1493"/>
      <c r="D199" s="1493"/>
      <c r="E199" s="1493"/>
      <c r="F199" s="1493"/>
      <c r="G199" s="1493"/>
      <c r="H199" s="1493"/>
      <c r="I199" s="1493"/>
      <c r="J199" s="1493"/>
      <c r="K199" s="1493"/>
    </row>
    <row r="200" spans="1:11" ht="15.75" customHeight="1">
      <c r="A200" s="1493"/>
      <c r="B200" s="1493"/>
      <c r="C200" s="1493"/>
      <c r="D200" s="1493"/>
      <c r="E200" s="1493"/>
      <c r="F200" s="1493"/>
      <c r="G200" s="1493"/>
      <c r="H200" s="1493"/>
      <c r="I200" s="1493"/>
      <c r="J200" s="1493"/>
      <c r="K200" s="1493"/>
    </row>
    <row r="201" spans="1:11" ht="15.75" customHeight="1">
      <c r="A201" s="1493"/>
      <c r="B201" s="1493"/>
      <c r="C201" s="1493"/>
      <c r="D201" s="1493"/>
      <c r="E201" s="1493"/>
      <c r="F201" s="1493"/>
      <c r="G201" s="1493"/>
      <c r="H201" s="1493"/>
      <c r="I201" s="1493"/>
      <c r="J201" s="1493"/>
      <c r="K201" s="1493"/>
    </row>
    <row r="202" spans="1:11" ht="15.75" customHeight="1">
      <c r="A202" s="1493"/>
      <c r="B202" s="1493"/>
      <c r="C202" s="1493"/>
      <c r="D202" s="1493"/>
      <c r="E202" s="1493"/>
      <c r="F202" s="1493"/>
      <c r="G202" s="1493"/>
      <c r="H202" s="1493"/>
      <c r="I202" s="1493"/>
      <c r="J202" s="1493"/>
      <c r="K202" s="1493"/>
    </row>
    <row r="203" spans="1:11" ht="15.75" customHeight="1">
      <c r="A203" s="1493"/>
      <c r="B203" s="1493"/>
      <c r="C203" s="1493"/>
      <c r="D203" s="1493"/>
      <c r="E203" s="1493"/>
      <c r="F203" s="1493"/>
      <c r="G203" s="1493"/>
      <c r="H203" s="1493"/>
      <c r="I203" s="1493"/>
      <c r="J203" s="1493"/>
      <c r="K203" s="1493"/>
    </row>
    <row r="204" spans="1:11" ht="15.75" customHeight="1">
      <c r="A204" s="1493"/>
      <c r="B204" s="1493"/>
      <c r="C204" s="1493"/>
      <c r="D204" s="1493"/>
      <c r="E204" s="1493"/>
      <c r="F204" s="1493"/>
      <c r="G204" s="1493"/>
      <c r="H204" s="1493"/>
      <c r="I204" s="1493"/>
      <c r="J204" s="1493"/>
      <c r="K204" s="1493"/>
    </row>
    <row r="205" spans="1:11" ht="15.75" customHeight="1">
      <c r="A205" s="1493"/>
      <c r="B205" s="1493"/>
      <c r="C205" s="1493"/>
      <c r="D205" s="1493"/>
      <c r="E205" s="1493"/>
      <c r="F205" s="1493"/>
      <c r="G205" s="1493"/>
      <c r="H205" s="1493"/>
      <c r="I205" s="1493"/>
      <c r="J205" s="1493"/>
      <c r="K205" s="1493"/>
    </row>
    <row r="206" spans="1:11" ht="15.75" customHeight="1">
      <c r="A206" s="1493"/>
      <c r="B206" s="1493"/>
      <c r="C206" s="1493"/>
      <c r="D206" s="1493"/>
      <c r="E206" s="1493"/>
      <c r="F206" s="1493"/>
      <c r="G206" s="1493"/>
      <c r="H206" s="1493"/>
      <c r="I206" s="1493"/>
      <c r="J206" s="1493"/>
      <c r="K206" s="1493"/>
    </row>
    <row r="207" spans="1:11" ht="15.75" customHeight="1">
      <c r="A207" s="1493"/>
      <c r="B207" s="1493"/>
      <c r="C207" s="1493"/>
      <c r="D207" s="1493"/>
      <c r="E207" s="1493"/>
      <c r="F207" s="1493"/>
      <c r="G207" s="1493"/>
      <c r="H207" s="1493"/>
      <c r="I207" s="1493"/>
      <c r="J207" s="1493"/>
      <c r="K207" s="1493"/>
    </row>
    <row r="208" spans="1:11" ht="15.75" customHeight="1">
      <c r="A208" s="1493"/>
      <c r="B208" s="1493"/>
      <c r="C208" s="1493"/>
      <c r="D208" s="1493"/>
      <c r="E208" s="1493"/>
      <c r="F208" s="1493"/>
      <c r="G208" s="1493"/>
      <c r="H208" s="1493"/>
      <c r="I208" s="1493"/>
      <c r="J208" s="1493"/>
      <c r="K208" s="1493"/>
    </row>
    <row r="209" spans="1:11" ht="15.75" customHeight="1">
      <c r="A209" s="1493"/>
      <c r="B209" s="1493"/>
      <c r="C209" s="1493"/>
      <c r="D209" s="1493"/>
      <c r="E209" s="1493"/>
      <c r="F209" s="1493"/>
      <c r="G209" s="1493"/>
      <c r="H209" s="1493"/>
      <c r="I209" s="1493"/>
      <c r="J209" s="1493"/>
      <c r="K209" s="1493"/>
    </row>
    <row r="210" spans="1:11" ht="15.75" customHeight="1">
      <c r="A210" s="1493"/>
      <c r="B210" s="1493"/>
      <c r="C210" s="1493"/>
      <c r="D210" s="1493"/>
      <c r="E210" s="1493"/>
      <c r="F210" s="1493"/>
      <c r="G210" s="1493"/>
      <c r="H210" s="1493"/>
      <c r="I210" s="1493"/>
      <c r="J210" s="1493"/>
      <c r="K210" s="1493"/>
    </row>
    <row r="211" spans="1:11" ht="15.75" customHeight="1">
      <c r="A211" s="1493"/>
      <c r="B211" s="1493"/>
      <c r="C211" s="1493"/>
      <c r="D211" s="1493"/>
      <c r="E211" s="1493"/>
      <c r="F211" s="1493"/>
      <c r="G211" s="1493"/>
      <c r="H211" s="1493"/>
      <c r="I211" s="1493"/>
      <c r="J211" s="1493"/>
      <c r="K211" s="1493"/>
    </row>
    <row r="212" spans="1:11" ht="15.75" customHeight="1">
      <c r="A212" s="1493"/>
      <c r="B212" s="1493"/>
      <c r="C212" s="1493"/>
      <c r="D212" s="1493"/>
      <c r="E212" s="1493"/>
      <c r="F212" s="1493"/>
      <c r="G212" s="1493"/>
      <c r="H212" s="1493"/>
      <c r="I212" s="1493"/>
      <c r="J212" s="1493"/>
      <c r="K212" s="1493"/>
    </row>
    <row r="213" spans="1:11" ht="15.75" customHeight="1">
      <c r="A213" s="1493"/>
      <c r="B213" s="1493"/>
      <c r="C213" s="1493"/>
      <c r="D213" s="1493"/>
      <c r="E213" s="1493"/>
      <c r="F213" s="1493"/>
      <c r="G213" s="1493"/>
      <c r="H213" s="1493"/>
      <c r="I213" s="1493"/>
      <c r="J213" s="1493"/>
      <c r="K213" s="1493"/>
    </row>
    <row r="214" spans="1:11" ht="15.75" customHeight="1">
      <c r="A214" s="1493"/>
      <c r="B214" s="1493"/>
      <c r="C214" s="1493"/>
      <c r="D214" s="1493"/>
      <c r="E214" s="1493"/>
      <c r="F214" s="1493"/>
      <c r="G214" s="1493"/>
      <c r="H214" s="1493"/>
      <c r="I214" s="1493"/>
      <c r="J214" s="1493"/>
      <c r="K214" s="1493"/>
    </row>
    <row r="215" spans="1:11" ht="15.75" customHeight="1">
      <c r="A215" s="1493"/>
      <c r="B215" s="1493"/>
      <c r="C215" s="1493"/>
      <c r="D215" s="1493"/>
      <c r="E215" s="1493"/>
      <c r="F215" s="1493"/>
      <c r="G215" s="1493"/>
      <c r="H215" s="1493"/>
      <c r="I215" s="1493"/>
      <c r="J215" s="1493"/>
      <c r="K215" s="1493"/>
    </row>
    <row r="216" spans="1:11" ht="15.75" customHeight="1">
      <c r="A216" s="1493"/>
      <c r="B216" s="1493"/>
      <c r="C216" s="1493"/>
      <c r="D216" s="1493"/>
      <c r="E216" s="1493"/>
      <c r="F216" s="1493"/>
      <c r="G216" s="1493"/>
      <c r="H216" s="1493"/>
      <c r="I216" s="1493"/>
      <c r="J216" s="1493"/>
      <c r="K216" s="1493"/>
    </row>
    <row r="217" spans="1:11" ht="15.75" customHeight="1">
      <c r="A217" s="1493"/>
      <c r="B217" s="1493"/>
      <c r="C217" s="1493"/>
      <c r="D217" s="1493"/>
      <c r="E217" s="1493"/>
      <c r="F217" s="1493"/>
      <c r="G217" s="1493"/>
      <c r="H217" s="1493"/>
      <c r="I217" s="1493"/>
      <c r="J217" s="1493"/>
      <c r="K217" s="1493"/>
    </row>
    <row r="218" spans="1:11" ht="15.75" customHeight="1">
      <c r="A218" s="1493"/>
      <c r="B218" s="1493"/>
      <c r="C218" s="1493"/>
      <c r="D218" s="1493"/>
      <c r="E218" s="1493"/>
      <c r="F218" s="1493"/>
      <c r="G218" s="1493"/>
      <c r="H218" s="1493"/>
      <c r="I218" s="1493"/>
      <c r="J218" s="1493"/>
      <c r="K218" s="1493"/>
    </row>
    <row r="219" spans="1:11" ht="15.75" customHeight="1">
      <c r="A219" s="1493"/>
      <c r="B219" s="1493"/>
      <c r="C219" s="1493"/>
      <c r="D219" s="1493"/>
      <c r="E219" s="1493"/>
      <c r="F219" s="1493"/>
      <c r="G219" s="1493"/>
      <c r="H219" s="1493"/>
      <c r="I219" s="1493"/>
      <c r="J219" s="1493"/>
      <c r="K219" s="1493"/>
    </row>
    <row r="220" spans="1:11" ht="15.75" customHeight="1">
      <c r="A220" s="1493"/>
      <c r="B220" s="1493"/>
      <c r="C220" s="1493"/>
      <c r="D220" s="1493"/>
      <c r="E220" s="1493"/>
      <c r="F220" s="1493"/>
      <c r="G220" s="1493"/>
      <c r="H220" s="1493"/>
      <c r="I220" s="1493"/>
      <c r="J220" s="1493"/>
      <c r="K220" s="1493"/>
    </row>
    <row r="221" spans="1:11" ht="15.75" customHeight="1">
      <c r="A221" s="1493"/>
      <c r="B221" s="1493"/>
      <c r="C221" s="1493"/>
      <c r="D221" s="1493"/>
      <c r="E221" s="1493"/>
      <c r="F221" s="1493"/>
      <c r="G221" s="1493"/>
      <c r="H221" s="1493"/>
      <c r="I221" s="1493"/>
      <c r="J221" s="1493"/>
      <c r="K221" s="1493"/>
    </row>
    <row r="222" spans="1:11" ht="15.75" customHeight="1">
      <c r="A222" s="1493"/>
      <c r="B222" s="1493"/>
      <c r="C222" s="1493"/>
      <c r="D222" s="1493"/>
      <c r="E222" s="1493"/>
      <c r="F222" s="1493"/>
      <c r="G222" s="1493"/>
      <c r="H222" s="1493"/>
      <c r="I222" s="1493"/>
      <c r="J222" s="1493"/>
      <c r="K222" s="1493"/>
    </row>
    <row r="223" spans="1:11" ht="15.75" customHeight="1">
      <c r="A223" s="1491"/>
      <c r="B223" s="1491"/>
      <c r="C223" s="1491"/>
      <c r="D223" s="1491"/>
      <c r="E223" s="1491"/>
      <c r="F223" s="1491"/>
      <c r="G223" s="1491"/>
      <c r="H223" s="1491"/>
      <c r="I223" s="1491"/>
      <c r="J223" s="1491"/>
      <c r="K223" s="1491"/>
    </row>
    <row r="224" spans="1:11" ht="15.75" customHeight="1">
      <c r="A224" s="1491"/>
      <c r="B224" s="1491"/>
      <c r="C224" s="1491"/>
      <c r="D224" s="1491"/>
      <c r="E224" s="1491"/>
      <c r="F224" s="1491"/>
      <c r="G224" s="1491"/>
      <c r="H224" s="1491"/>
      <c r="I224" s="1491"/>
      <c r="J224" s="1491"/>
      <c r="K224" s="1491"/>
    </row>
    <row r="225" spans="1:11" ht="15.75" customHeight="1">
      <c r="A225" s="1491"/>
      <c r="B225" s="1491"/>
      <c r="C225" s="1491"/>
      <c r="D225" s="1491"/>
      <c r="E225" s="1491"/>
      <c r="F225" s="1491"/>
      <c r="G225" s="1491"/>
      <c r="H225" s="1491"/>
      <c r="I225" s="1491"/>
      <c r="J225" s="1491"/>
      <c r="K225" s="1491"/>
    </row>
    <row r="226" spans="1:11" ht="15.75" customHeight="1">
      <c r="A226" s="1491"/>
      <c r="B226" s="1491"/>
      <c r="C226" s="1491"/>
      <c r="D226" s="1491"/>
      <c r="E226" s="1491"/>
      <c r="F226" s="1491"/>
      <c r="G226" s="1491"/>
      <c r="H226" s="1491"/>
      <c r="I226" s="1491"/>
      <c r="J226" s="1491"/>
      <c r="K226" s="1491"/>
    </row>
    <row r="227" spans="1:11" ht="15.75" customHeight="1">
      <c r="A227" s="1491"/>
      <c r="B227" s="1491"/>
      <c r="C227" s="1491"/>
      <c r="D227" s="1491"/>
      <c r="E227" s="1491"/>
      <c r="F227" s="1491"/>
      <c r="G227" s="1491"/>
      <c r="H227" s="1491"/>
      <c r="I227" s="1491"/>
      <c r="J227" s="1491"/>
      <c r="K227" s="1491"/>
    </row>
    <row r="228" spans="1:11" ht="15.75" customHeight="1">
      <c r="A228" s="1491"/>
      <c r="B228" s="1491"/>
      <c r="C228" s="1491"/>
      <c r="D228" s="1491"/>
      <c r="E228" s="1491"/>
      <c r="F228" s="1491"/>
      <c r="G228" s="1491"/>
      <c r="H228" s="1491"/>
      <c r="I228" s="1491"/>
      <c r="J228" s="1491"/>
      <c r="K228" s="1491"/>
    </row>
    <row r="229" spans="1:11" ht="15.75" customHeight="1">
      <c r="A229" s="1491"/>
      <c r="B229" s="1491"/>
      <c r="C229" s="1491"/>
      <c r="D229" s="1491"/>
      <c r="E229" s="1491"/>
      <c r="F229" s="1491"/>
      <c r="G229" s="1491"/>
      <c r="H229" s="1491"/>
      <c r="I229" s="1491"/>
      <c r="J229" s="1491"/>
      <c r="K229" s="1491"/>
    </row>
    <row r="230" spans="1:11" ht="15.75" customHeight="1">
      <c r="A230" s="1491"/>
      <c r="B230" s="1491"/>
      <c r="C230" s="1491"/>
      <c r="D230" s="1491"/>
      <c r="E230" s="1491"/>
      <c r="F230" s="1491"/>
      <c r="G230" s="1491"/>
      <c r="H230" s="1491"/>
      <c r="I230" s="1491"/>
      <c r="J230" s="1491"/>
      <c r="K230" s="1491"/>
    </row>
    <row r="231" spans="1:11" ht="15.75" customHeight="1">
      <c r="A231" s="1491"/>
      <c r="B231" s="1491"/>
      <c r="C231" s="1491"/>
      <c r="D231" s="1491"/>
      <c r="E231" s="1491"/>
      <c r="F231" s="1491"/>
      <c r="G231" s="1491"/>
      <c r="H231" s="1491"/>
      <c r="I231" s="1491"/>
      <c r="J231" s="1491"/>
      <c r="K231" s="1491"/>
    </row>
    <row r="232" spans="1:11" ht="15.75" customHeight="1">
      <c r="A232" s="1491"/>
      <c r="B232" s="1491"/>
      <c r="C232" s="1491"/>
      <c r="D232" s="1491"/>
      <c r="E232" s="1491"/>
      <c r="F232" s="1491"/>
      <c r="G232" s="1491"/>
      <c r="H232" s="1491"/>
      <c r="I232" s="1491"/>
      <c r="J232" s="1491"/>
      <c r="K232" s="1491"/>
    </row>
    <row r="233" spans="1:11" ht="15.75" customHeight="1">
      <c r="A233" s="1491"/>
      <c r="B233" s="1491"/>
      <c r="C233" s="1491"/>
      <c r="D233" s="1491"/>
      <c r="E233" s="1491"/>
      <c r="F233" s="1491"/>
      <c r="G233" s="1491"/>
      <c r="H233" s="1491"/>
      <c r="I233" s="1491"/>
      <c r="J233" s="1491"/>
      <c r="K233" s="1491"/>
    </row>
    <row r="234" spans="1:11" ht="15.75" customHeight="1">
      <c r="A234" s="1491"/>
      <c r="B234" s="1491"/>
      <c r="C234" s="1491"/>
      <c r="D234" s="1491"/>
      <c r="E234" s="1491"/>
      <c r="F234" s="1491"/>
      <c r="G234" s="1491"/>
      <c r="H234" s="1491"/>
      <c r="I234" s="1491"/>
      <c r="J234" s="1491"/>
      <c r="K234" s="1491"/>
    </row>
    <row r="235" spans="1:11" ht="15.75" customHeight="1">
      <c r="A235" s="1491"/>
      <c r="B235" s="1491"/>
      <c r="C235" s="1491"/>
      <c r="D235" s="1491"/>
      <c r="E235" s="1491"/>
      <c r="F235" s="1491"/>
      <c r="G235" s="1491"/>
      <c r="H235" s="1491"/>
      <c r="I235" s="1491"/>
      <c r="J235" s="1491"/>
      <c r="K235" s="1491"/>
    </row>
    <row r="236" spans="1:11" ht="15.75" customHeight="1">
      <c r="A236" s="1491"/>
      <c r="B236" s="1491"/>
      <c r="C236" s="1491"/>
      <c r="D236" s="1491"/>
      <c r="E236" s="1491"/>
      <c r="F236" s="1491"/>
      <c r="G236" s="1491"/>
      <c r="H236" s="1491"/>
      <c r="I236" s="1491"/>
      <c r="J236" s="1491"/>
      <c r="K236" s="1491"/>
    </row>
    <row r="237" spans="1:11" ht="15.75" customHeight="1">
      <c r="A237" s="1491"/>
      <c r="B237" s="1491"/>
      <c r="C237" s="1491"/>
      <c r="D237" s="1491"/>
      <c r="E237" s="1491"/>
      <c r="F237" s="1491"/>
      <c r="G237" s="1491"/>
      <c r="H237" s="1491"/>
      <c r="I237" s="1491"/>
      <c r="J237" s="1491"/>
      <c r="K237" s="1491"/>
    </row>
    <row r="238" spans="1:11" ht="15.75" customHeight="1">
      <c r="A238" s="1491"/>
      <c r="B238" s="1491"/>
      <c r="C238" s="1491"/>
      <c r="D238" s="1491"/>
      <c r="E238" s="1491"/>
      <c r="F238" s="1491"/>
      <c r="G238" s="1491"/>
      <c r="H238" s="1491"/>
      <c r="I238" s="1491"/>
      <c r="J238" s="1491"/>
      <c r="K238" s="1491"/>
    </row>
    <row r="239" spans="1:11" ht="15.75" customHeight="1">
      <c r="A239" s="1491"/>
      <c r="B239" s="1491"/>
      <c r="C239" s="1491"/>
      <c r="D239" s="1491"/>
      <c r="E239" s="1491"/>
      <c r="F239" s="1491"/>
      <c r="G239" s="1491"/>
      <c r="H239" s="1491"/>
      <c r="I239" s="1491"/>
      <c r="J239" s="1491"/>
      <c r="K239" s="1491"/>
    </row>
    <row r="240" spans="1:11" ht="15.75" customHeight="1">
      <c r="A240" s="1491"/>
      <c r="B240" s="1491"/>
      <c r="C240" s="1491"/>
      <c r="D240" s="1491"/>
      <c r="E240" s="1491"/>
      <c r="F240" s="1491"/>
      <c r="G240" s="1491"/>
      <c r="H240" s="1491"/>
      <c r="I240" s="1491"/>
      <c r="J240" s="1491"/>
      <c r="K240" s="1491"/>
    </row>
    <row r="241" spans="1:11" ht="15.75" customHeight="1">
      <c r="A241" s="1491"/>
      <c r="B241" s="1491"/>
      <c r="C241" s="1491"/>
      <c r="D241" s="1491"/>
      <c r="E241" s="1491"/>
      <c r="F241" s="1491"/>
      <c r="G241" s="1491"/>
      <c r="H241" s="1491"/>
      <c r="I241" s="1491"/>
      <c r="J241" s="1491"/>
      <c r="K241" s="1491"/>
    </row>
    <row r="242" spans="1:11" ht="15.75" customHeight="1">
      <c r="A242" s="1491"/>
      <c r="B242" s="1491"/>
      <c r="C242" s="1491"/>
      <c r="D242" s="1491"/>
      <c r="E242" s="1491"/>
      <c r="F242" s="1491"/>
      <c r="G242" s="1491"/>
      <c r="H242" s="1491"/>
      <c r="I242" s="1491"/>
      <c r="J242" s="1491"/>
      <c r="K242" s="1491"/>
    </row>
    <row r="243" spans="1:11" ht="15.75" customHeight="1">
      <c r="A243" s="1491"/>
      <c r="B243" s="1491"/>
      <c r="C243" s="1491"/>
      <c r="D243" s="1491"/>
      <c r="E243" s="1491"/>
      <c r="F243" s="1491"/>
      <c r="G243" s="1491"/>
      <c r="H243" s="1491"/>
      <c r="I243" s="1491"/>
      <c r="J243" s="1491"/>
      <c r="K243" s="1491"/>
    </row>
    <row r="244" spans="1:11" ht="15.75" customHeight="1">
      <c r="A244" s="1491"/>
      <c r="B244" s="1491"/>
      <c r="C244" s="1491"/>
      <c r="D244" s="1491"/>
      <c r="E244" s="1491"/>
      <c r="F244" s="1491"/>
      <c r="G244" s="1491"/>
      <c r="H244" s="1491"/>
      <c r="I244" s="1491"/>
      <c r="J244" s="1491"/>
      <c r="K244" s="1491"/>
    </row>
    <row r="245" spans="1:11" ht="15.75" customHeight="1">
      <c r="A245" s="1491"/>
      <c r="B245" s="1491"/>
      <c r="C245" s="1491"/>
      <c r="D245" s="1491"/>
      <c r="E245" s="1491"/>
      <c r="F245" s="1491"/>
      <c r="G245" s="1491"/>
      <c r="H245" s="1491"/>
      <c r="I245" s="1491"/>
      <c r="J245" s="1491"/>
      <c r="K245" s="1491"/>
    </row>
    <row r="246" spans="1:11" ht="15.75" customHeight="1">
      <c r="A246" s="1491"/>
      <c r="B246" s="1491"/>
      <c r="C246" s="1491"/>
      <c r="D246" s="1491"/>
      <c r="E246" s="1491"/>
      <c r="F246" s="1491"/>
      <c r="G246" s="1491"/>
      <c r="H246" s="1491"/>
      <c r="I246" s="1491"/>
      <c r="J246" s="1491"/>
      <c r="K246" s="1491"/>
    </row>
    <row r="247" spans="1:11" ht="15.75" customHeight="1">
      <c r="A247" s="1491"/>
      <c r="B247" s="1491"/>
      <c r="C247" s="1491"/>
      <c r="D247" s="1491"/>
      <c r="E247" s="1491"/>
      <c r="F247" s="1491"/>
      <c r="G247" s="1491"/>
      <c r="H247" s="1491"/>
      <c r="I247" s="1491"/>
      <c r="J247" s="1491"/>
      <c r="K247" s="1491"/>
    </row>
    <row r="248" spans="1:11" ht="15.75" customHeight="1">
      <c r="A248" s="1491"/>
      <c r="B248" s="1491"/>
      <c r="C248" s="1491"/>
      <c r="D248" s="1491"/>
      <c r="E248" s="1491"/>
      <c r="F248" s="1491"/>
      <c r="G248" s="1491"/>
      <c r="H248" s="1491"/>
      <c r="I248" s="1491"/>
      <c r="J248" s="1491"/>
      <c r="K248" s="1491"/>
    </row>
    <row r="249" spans="1:11" ht="15.75" customHeight="1">
      <c r="A249" s="1491"/>
      <c r="B249" s="1491"/>
      <c r="C249" s="1491"/>
      <c r="D249" s="1491"/>
      <c r="E249" s="1491"/>
      <c r="F249" s="1491"/>
      <c r="G249" s="1491"/>
      <c r="H249" s="1491"/>
      <c r="I249" s="1491"/>
      <c r="J249" s="1491"/>
      <c r="K249" s="1491"/>
    </row>
    <row r="250" spans="1:11" ht="15.75" customHeight="1">
      <c r="A250" s="1491"/>
      <c r="B250" s="1491"/>
      <c r="C250" s="1491"/>
      <c r="D250" s="1491"/>
      <c r="E250" s="1491"/>
      <c r="F250" s="1491"/>
      <c r="G250" s="1491"/>
      <c r="H250" s="1491"/>
      <c r="I250" s="1491"/>
      <c r="J250" s="1491"/>
      <c r="K250" s="1491"/>
    </row>
    <row r="251" spans="1:11" ht="15.75" customHeight="1">
      <c r="A251" s="1491"/>
      <c r="B251" s="1491"/>
      <c r="C251" s="1491"/>
      <c r="D251" s="1491"/>
      <c r="E251" s="1491"/>
      <c r="F251" s="1491"/>
      <c r="G251" s="1491"/>
      <c r="H251" s="1491"/>
      <c r="I251" s="1491"/>
      <c r="J251" s="1491"/>
      <c r="K251" s="1491"/>
    </row>
    <row r="252" spans="1:11" ht="15.75" customHeight="1">
      <c r="A252" s="1491"/>
      <c r="B252" s="1491"/>
      <c r="C252" s="1491"/>
      <c r="D252" s="1491"/>
      <c r="E252" s="1491"/>
      <c r="F252" s="1491"/>
      <c r="G252" s="1491"/>
      <c r="H252" s="1491"/>
      <c r="I252" s="1491"/>
      <c r="J252" s="1491"/>
      <c r="K252" s="1491"/>
    </row>
    <row r="253" spans="1:11" ht="15.75" customHeight="1">
      <c r="A253" s="1491"/>
      <c r="B253" s="1491"/>
      <c r="C253" s="1491"/>
      <c r="D253" s="1491"/>
      <c r="E253" s="1491"/>
      <c r="F253" s="1491"/>
      <c r="G253" s="1491"/>
      <c r="H253" s="1491"/>
      <c r="I253" s="1491"/>
      <c r="J253" s="1491"/>
      <c r="K253" s="1491"/>
    </row>
    <row r="254" spans="1:11" ht="15.75" customHeight="1">
      <c r="A254" s="1491"/>
      <c r="B254" s="1491"/>
      <c r="C254" s="1491"/>
      <c r="D254" s="1491"/>
      <c r="E254" s="1491"/>
      <c r="F254" s="1491"/>
      <c r="G254" s="1491"/>
      <c r="H254" s="1491"/>
      <c r="I254" s="1491"/>
      <c r="J254" s="1491"/>
      <c r="K254" s="1491"/>
    </row>
    <row r="255" spans="1:11" ht="15.75" customHeight="1">
      <c r="A255" s="1491"/>
      <c r="B255" s="1491"/>
      <c r="C255" s="1491"/>
      <c r="D255" s="1491"/>
      <c r="E255" s="1491"/>
      <c r="F255" s="1491"/>
      <c r="G255" s="1491"/>
      <c r="H255" s="1491"/>
      <c r="I255" s="1491"/>
      <c r="J255" s="1491"/>
      <c r="K255" s="1491"/>
    </row>
    <row r="256" spans="1:11" ht="15.75" customHeight="1">
      <c r="A256" s="1491"/>
      <c r="B256" s="1491"/>
      <c r="C256" s="1491"/>
      <c r="D256" s="1491"/>
      <c r="E256" s="1491"/>
      <c r="F256" s="1491"/>
      <c r="G256" s="1491"/>
      <c r="H256" s="1491"/>
      <c r="I256" s="1491"/>
      <c r="J256" s="1491"/>
      <c r="K256" s="1491"/>
    </row>
    <row r="257" spans="1:11" ht="15.75" customHeight="1">
      <c r="A257" s="1491"/>
      <c r="B257" s="1491"/>
      <c r="C257" s="1491"/>
      <c r="D257" s="1491"/>
      <c r="E257" s="1491"/>
      <c r="F257" s="1491"/>
      <c r="G257" s="1491"/>
      <c r="H257" s="1491"/>
      <c r="I257" s="1491"/>
      <c r="J257" s="1491"/>
      <c r="K257" s="1491"/>
    </row>
    <row r="258" spans="1:11" ht="15.75" customHeight="1">
      <c r="A258" s="1491"/>
      <c r="B258" s="1491"/>
      <c r="C258" s="1491"/>
      <c r="D258" s="1491"/>
      <c r="E258" s="1491"/>
      <c r="F258" s="1491"/>
      <c r="G258" s="1491"/>
      <c r="H258" s="1491"/>
      <c r="I258" s="1491"/>
      <c r="J258" s="1491"/>
      <c r="K258" s="1491"/>
    </row>
    <row r="259" spans="1:11" ht="15.75" customHeight="1">
      <c r="A259" s="1491"/>
      <c r="B259" s="1491"/>
      <c r="C259" s="1491"/>
      <c r="D259" s="1491"/>
      <c r="E259" s="1491"/>
      <c r="F259" s="1491"/>
      <c r="G259" s="1491"/>
      <c r="H259" s="1491"/>
      <c r="I259" s="1491"/>
      <c r="J259" s="1491"/>
      <c r="K259" s="1491"/>
    </row>
    <row r="260" spans="1:11" ht="15.75" customHeight="1">
      <c r="A260" s="1491"/>
      <c r="B260" s="1491"/>
      <c r="C260" s="1491"/>
      <c r="D260" s="1491"/>
      <c r="E260" s="1491"/>
      <c r="F260" s="1491"/>
      <c r="G260" s="1491"/>
      <c r="H260" s="1491"/>
      <c r="I260" s="1491"/>
      <c r="J260" s="1491"/>
      <c r="K260" s="1491"/>
    </row>
    <row r="261" spans="1:11" ht="15.75" customHeight="1">
      <c r="A261" s="1491"/>
      <c r="B261" s="1491"/>
      <c r="C261" s="1491"/>
      <c r="D261" s="1491"/>
      <c r="E261" s="1491"/>
      <c r="F261" s="1491"/>
      <c r="G261" s="1491"/>
      <c r="H261" s="1491"/>
      <c r="I261" s="1491"/>
      <c r="J261" s="1491"/>
      <c r="K261" s="1491"/>
    </row>
    <row r="262" spans="1:11" ht="15.75" customHeight="1">
      <c r="A262" s="1491"/>
      <c r="B262" s="1491"/>
      <c r="C262" s="1491"/>
      <c r="D262" s="1491"/>
      <c r="E262" s="1491"/>
      <c r="F262" s="1491"/>
      <c r="G262" s="1491"/>
      <c r="H262" s="1491"/>
      <c r="I262" s="1491"/>
      <c r="J262" s="1491"/>
      <c r="K262" s="1491"/>
    </row>
    <row r="263" spans="1:11" ht="15.75" customHeight="1">
      <c r="A263" s="1491"/>
      <c r="B263" s="1491"/>
      <c r="C263" s="1491"/>
      <c r="D263" s="1491"/>
      <c r="E263" s="1491"/>
      <c r="F263" s="1491"/>
      <c r="G263" s="1491"/>
      <c r="H263" s="1491"/>
      <c r="I263" s="1491"/>
      <c r="J263" s="1491"/>
      <c r="K263" s="1491"/>
    </row>
    <row r="264" spans="1:11" ht="15.75" customHeight="1">
      <c r="A264" s="1491"/>
      <c r="B264" s="1491"/>
      <c r="C264" s="1491"/>
      <c r="D264" s="1491"/>
      <c r="E264" s="1491"/>
      <c r="F264" s="1491"/>
      <c r="G264" s="1491"/>
      <c r="H264" s="1491"/>
      <c r="I264" s="1491"/>
      <c r="J264" s="1491"/>
      <c r="K264" s="1491"/>
    </row>
    <row r="265" spans="1:11" ht="15.75" customHeight="1">
      <c r="A265" s="1491"/>
      <c r="B265" s="1491"/>
      <c r="C265" s="1491"/>
      <c r="D265" s="1491"/>
      <c r="E265" s="1491"/>
      <c r="F265" s="1491"/>
      <c r="G265" s="1491"/>
      <c r="H265" s="1491"/>
      <c r="I265" s="1491"/>
      <c r="J265" s="1491"/>
      <c r="K265" s="1491"/>
    </row>
    <row r="266" spans="1:11" ht="15.75" customHeight="1">
      <c r="A266" s="1491"/>
      <c r="B266" s="1491"/>
      <c r="C266" s="1491"/>
      <c r="D266" s="1491"/>
      <c r="E266" s="1491"/>
      <c r="F266" s="1491"/>
      <c r="G266" s="1491"/>
      <c r="H266" s="1491"/>
      <c r="I266" s="1491"/>
      <c r="J266" s="1491"/>
      <c r="K266" s="1491"/>
    </row>
    <row r="267" spans="1:11" ht="15.75" customHeight="1">
      <c r="A267" s="1491"/>
      <c r="B267" s="1491"/>
      <c r="C267" s="1491"/>
      <c r="D267" s="1491"/>
      <c r="E267" s="1491"/>
      <c r="F267" s="1491"/>
      <c r="G267" s="1491"/>
      <c r="H267" s="1491"/>
      <c r="I267" s="1491"/>
      <c r="J267" s="1491"/>
      <c r="K267" s="1491"/>
    </row>
    <row r="268" spans="1:11" ht="15.75" customHeight="1">
      <c r="A268" s="1491"/>
      <c r="B268" s="1491"/>
      <c r="C268" s="1491"/>
      <c r="D268" s="1491"/>
      <c r="E268" s="1491"/>
      <c r="F268" s="1491"/>
      <c r="G268" s="1491"/>
      <c r="H268" s="1491"/>
      <c r="I268" s="1491"/>
      <c r="J268" s="1491"/>
      <c r="K268" s="1491"/>
    </row>
    <row r="269" spans="1:11" ht="15.75" customHeight="1">
      <c r="A269" s="1491"/>
      <c r="B269" s="1491"/>
      <c r="C269" s="1491"/>
      <c r="D269" s="1491"/>
      <c r="E269" s="1491"/>
      <c r="F269" s="1491"/>
      <c r="G269" s="1491"/>
      <c r="H269" s="1491"/>
      <c r="I269" s="1491"/>
      <c r="J269" s="1491"/>
      <c r="K269" s="1491"/>
    </row>
    <row r="270" spans="1:11" ht="15.75" customHeight="1">
      <c r="A270" s="1491"/>
      <c r="B270" s="1491"/>
      <c r="C270" s="1491"/>
      <c r="D270" s="1491"/>
      <c r="E270" s="1491"/>
      <c r="F270" s="1491"/>
      <c r="G270" s="1491"/>
      <c r="H270" s="1491"/>
      <c r="I270" s="1491"/>
      <c r="J270" s="1491"/>
      <c r="K270" s="1491"/>
    </row>
    <row r="271" spans="1:11" ht="15.75" customHeight="1">
      <c r="A271" s="1491"/>
      <c r="B271" s="1491"/>
      <c r="C271" s="1491"/>
      <c r="D271" s="1491"/>
      <c r="E271" s="1491"/>
      <c r="F271" s="1491"/>
      <c r="G271" s="1491"/>
      <c r="H271" s="1491"/>
      <c r="I271" s="1491"/>
      <c r="J271" s="1491"/>
      <c r="K271" s="1491"/>
    </row>
    <row r="272" spans="1:11" ht="15.75" customHeight="1">
      <c r="A272" s="1491"/>
      <c r="B272" s="1491"/>
      <c r="C272" s="1491"/>
      <c r="D272" s="1491"/>
      <c r="E272" s="1491"/>
      <c r="F272" s="1491"/>
      <c r="G272" s="1491"/>
      <c r="H272" s="1491"/>
      <c r="I272" s="1491"/>
      <c r="J272" s="1491"/>
      <c r="K272" s="1491"/>
    </row>
    <row r="273" spans="1:11" ht="15.75" customHeight="1">
      <c r="A273" s="1491"/>
      <c r="B273" s="1491"/>
      <c r="C273" s="1491"/>
      <c r="D273" s="1491"/>
      <c r="E273" s="1491"/>
      <c r="F273" s="1491"/>
      <c r="G273" s="1491"/>
      <c r="H273" s="1491"/>
      <c r="I273" s="1491"/>
      <c r="J273" s="1491"/>
      <c r="K273" s="1491"/>
    </row>
    <row r="274" spans="1:11" ht="15.75" customHeight="1">
      <c r="A274" s="1491"/>
      <c r="B274" s="1491"/>
      <c r="C274" s="1491"/>
      <c r="D274" s="1491"/>
      <c r="E274" s="1491"/>
      <c r="F274" s="1491"/>
      <c r="G274" s="1491"/>
      <c r="H274" s="1491"/>
      <c r="I274" s="1491"/>
      <c r="J274" s="1491"/>
      <c r="K274" s="1491"/>
    </row>
    <row r="275" spans="1:11" ht="15.75" customHeight="1">
      <c r="A275" s="1491"/>
      <c r="B275" s="1491"/>
      <c r="C275" s="1491"/>
      <c r="D275" s="1491"/>
      <c r="E275" s="1491"/>
      <c r="F275" s="1491"/>
      <c r="G275" s="1491"/>
      <c r="H275" s="1491"/>
      <c r="I275" s="1491"/>
      <c r="J275" s="1491"/>
      <c r="K275" s="1491"/>
    </row>
    <row r="276" spans="1:11" ht="15.75" customHeight="1">
      <c r="A276" s="1491"/>
      <c r="B276" s="1491"/>
      <c r="C276" s="1491"/>
      <c r="D276" s="1491"/>
      <c r="E276" s="1491"/>
      <c r="F276" s="1491"/>
      <c r="G276" s="1491"/>
      <c r="H276" s="1491"/>
      <c r="I276" s="1491"/>
      <c r="J276" s="1491"/>
      <c r="K276" s="1491"/>
    </row>
    <row r="277" spans="1:11" ht="15.75" customHeight="1">
      <c r="A277" s="1491"/>
      <c r="B277" s="1491"/>
      <c r="C277" s="1491"/>
      <c r="D277" s="1491"/>
      <c r="E277" s="1491"/>
      <c r="F277" s="1491"/>
      <c r="G277" s="1491"/>
      <c r="H277" s="1491"/>
      <c r="I277" s="1491"/>
      <c r="J277" s="1491"/>
      <c r="K277" s="1491"/>
    </row>
    <row r="278" spans="1:11" ht="15.75" customHeight="1">
      <c r="A278" s="1491"/>
      <c r="B278" s="1491"/>
      <c r="C278" s="1491"/>
      <c r="D278" s="1491"/>
      <c r="E278" s="1491"/>
      <c r="F278" s="1491"/>
      <c r="G278" s="1491"/>
      <c r="H278" s="1491"/>
      <c r="I278" s="1491"/>
      <c r="J278" s="1491"/>
      <c r="K278" s="1491"/>
    </row>
    <row r="279" spans="1:11" ht="15.75" customHeight="1">
      <c r="A279" s="1491"/>
      <c r="B279" s="1491"/>
      <c r="C279" s="1491"/>
      <c r="D279" s="1491"/>
      <c r="E279" s="1491"/>
      <c r="F279" s="1491"/>
      <c r="G279" s="1491"/>
      <c r="H279" s="1491"/>
      <c r="I279" s="1491"/>
      <c r="J279" s="1491"/>
      <c r="K279" s="1491"/>
    </row>
    <row r="280" spans="1:11" ht="15.75" customHeight="1">
      <c r="A280" s="1491"/>
      <c r="B280" s="1491"/>
      <c r="C280" s="1491"/>
      <c r="D280" s="1491"/>
      <c r="E280" s="1491"/>
      <c r="F280" s="1491"/>
      <c r="G280" s="1491"/>
      <c r="H280" s="1491"/>
      <c r="I280" s="1491"/>
      <c r="J280" s="1491"/>
      <c r="K280" s="1491"/>
    </row>
    <row r="281" spans="1:11" ht="15.75" customHeight="1">
      <c r="A281" s="1491"/>
      <c r="B281" s="1491"/>
      <c r="C281" s="1491"/>
      <c r="D281" s="1491"/>
      <c r="E281" s="1491"/>
      <c r="F281" s="1491"/>
      <c r="G281" s="1491"/>
      <c r="H281" s="1491"/>
      <c r="I281" s="1491"/>
      <c r="J281" s="1491"/>
      <c r="K281" s="1491"/>
    </row>
    <row r="282" spans="1:11" ht="15.75" customHeight="1">
      <c r="A282" s="1491"/>
      <c r="B282" s="1491"/>
      <c r="C282" s="1491"/>
      <c r="D282" s="1491"/>
      <c r="E282" s="1491"/>
      <c r="F282" s="1491"/>
      <c r="G282" s="1491"/>
      <c r="H282" s="1491"/>
      <c r="I282" s="1491"/>
      <c r="J282" s="1491"/>
      <c r="K282" s="1491"/>
    </row>
    <row r="283" spans="1:11" ht="15.75" customHeight="1">
      <c r="A283" s="1491"/>
      <c r="B283" s="1491"/>
      <c r="C283" s="1491"/>
      <c r="D283" s="1491"/>
      <c r="E283" s="1491"/>
      <c r="F283" s="1491"/>
      <c r="G283" s="1491"/>
      <c r="H283" s="1491"/>
      <c r="I283" s="1491"/>
      <c r="J283" s="1491"/>
      <c r="K283" s="1491"/>
    </row>
    <row r="284" spans="1:11" ht="15.75" customHeight="1">
      <c r="A284" s="1491"/>
      <c r="B284" s="1491"/>
      <c r="C284" s="1491"/>
      <c r="D284" s="1491"/>
      <c r="E284" s="1491"/>
      <c r="F284" s="1491"/>
      <c r="G284" s="1491"/>
      <c r="H284" s="1491"/>
      <c r="I284" s="1491"/>
      <c r="J284" s="1491"/>
      <c r="K284" s="1491"/>
    </row>
    <row r="285" spans="1:11" ht="15.75" customHeight="1">
      <c r="A285" s="1491"/>
      <c r="B285" s="1491"/>
      <c r="C285" s="1491"/>
      <c r="D285" s="1491"/>
      <c r="E285" s="1491"/>
      <c r="F285" s="1491"/>
      <c r="G285" s="1491"/>
      <c r="H285" s="1491"/>
      <c r="I285" s="1491"/>
      <c r="J285" s="1491"/>
      <c r="K285" s="1491"/>
    </row>
    <row r="286" spans="1:11" ht="15.75" customHeight="1">
      <c r="A286" s="1491"/>
      <c r="B286" s="1491"/>
      <c r="C286" s="1491"/>
      <c r="D286" s="1491"/>
      <c r="E286" s="1491"/>
      <c r="F286" s="1491"/>
      <c r="G286" s="1491"/>
      <c r="H286" s="1491"/>
      <c r="I286" s="1491"/>
      <c r="J286" s="1491"/>
      <c r="K286" s="1491"/>
    </row>
    <row r="287" spans="1:11" ht="15.75" customHeight="1">
      <c r="A287" s="1491"/>
      <c r="B287" s="1491"/>
      <c r="C287" s="1491"/>
      <c r="D287" s="1491"/>
      <c r="E287" s="1491"/>
      <c r="F287" s="1491"/>
      <c r="G287" s="1491"/>
      <c r="H287" s="1491"/>
      <c r="I287" s="1491"/>
      <c r="J287" s="1491"/>
      <c r="K287" s="1491"/>
    </row>
    <row r="288" spans="1:11" ht="15.75" customHeight="1">
      <c r="A288" s="1491"/>
      <c r="B288" s="1491"/>
      <c r="C288" s="1491"/>
      <c r="D288" s="1491"/>
      <c r="E288" s="1491"/>
      <c r="F288" s="1491"/>
      <c r="G288" s="1491"/>
      <c r="H288" s="1491"/>
      <c r="I288" s="1491"/>
      <c r="J288" s="1491"/>
      <c r="K288" s="1491"/>
    </row>
    <row r="289" spans="1:11" ht="15.75" customHeight="1">
      <c r="A289" s="1491"/>
      <c r="B289" s="1491"/>
      <c r="C289" s="1491"/>
      <c r="D289" s="1491"/>
      <c r="E289" s="1491"/>
      <c r="F289" s="1491"/>
      <c r="G289" s="1491"/>
      <c r="H289" s="1491"/>
      <c r="I289" s="1491"/>
      <c r="J289" s="1491"/>
      <c r="K289" s="1491"/>
    </row>
    <row r="290" spans="1:11" ht="15.75" customHeight="1">
      <c r="A290" s="1491"/>
      <c r="B290" s="1491"/>
      <c r="C290" s="1491"/>
      <c r="D290" s="1491"/>
      <c r="E290" s="1491"/>
      <c r="F290" s="1491"/>
      <c r="G290" s="1491"/>
      <c r="H290" s="1491"/>
      <c r="I290" s="1491"/>
      <c r="J290" s="1491"/>
      <c r="K290" s="1491"/>
    </row>
    <row r="291" spans="1:11" ht="15.75" customHeight="1">
      <c r="A291" s="1491"/>
      <c r="B291" s="1491"/>
      <c r="C291" s="1491"/>
      <c r="D291" s="1491"/>
      <c r="E291" s="1491"/>
      <c r="F291" s="1491"/>
      <c r="G291" s="1491"/>
      <c r="H291" s="1491"/>
      <c r="I291" s="1491"/>
      <c r="J291" s="1491"/>
      <c r="K291" s="1491"/>
    </row>
    <row r="292" spans="1:11" ht="15.75" customHeight="1">
      <c r="A292" s="1491"/>
      <c r="B292" s="1491"/>
      <c r="C292" s="1491"/>
      <c r="D292" s="1491"/>
      <c r="E292" s="1491"/>
      <c r="F292" s="1491"/>
      <c r="G292" s="1491"/>
      <c r="H292" s="1491"/>
      <c r="I292" s="1491"/>
      <c r="J292" s="1491"/>
      <c r="K292" s="1491"/>
    </row>
    <row r="293" spans="1:11" ht="15.75" customHeight="1">
      <c r="A293" s="1491"/>
      <c r="B293" s="1491"/>
      <c r="C293" s="1491"/>
      <c r="D293" s="1491"/>
      <c r="E293" s="1491"/>
      <c r="F293" s="1491"/>
      <c r="G293" s="1491"/>
      <c r="H293" s="1491"/>
      <c r="I293" s="1491"/>
      <c r="J293" s="1491"/>
      <c r="K293" s="1491"/>
    </row>
    <row r="294" spans="1:11" ht="15.75" customHeight="1">
      <c r="A294" s="1491"/>
      <c r="B294" s="1491"/>
      <c r="C294" s="1491"/>
      <c r="D294" s="1491"/>
      <c r="E294" s="1491"/>
      <c r="F294" s="1491"/>
      <c r="G294" s="1491"/>
      <c r="H294" s="1491"/>
      <c r="I294" s="1491"/>
      <c r="J294" s="1491"/>
      <c r="K294" s="1491"/>
    </row>
    <row r="295" spans="1:11" ht="15.75" customHeight="1">
      <c r="A295" s="1491"/>
      <c r="B295" s="1491"/>
      <c r="C295" s="1491"/>
      <c r="D295" s="1491"/>
      <c r="E295" s="1491"/>
      <c r="F295" s="1491"/>
      <c r="G295" s="1491"/>
      <c r="H295" s="1491"/>
      <c r="I295" s="1491"/>
      <c r="J295" s="1491"/>
      <c r="K295" s="1491"/>
    </row>
    <row r="296" spans="1:11" ht="15.75" customHeight="1">
      <c r="A296" s="1491"/>
      <c r="B296" s="1491"/>
      <c r="C296" s="1491"/>
      <c r="D296" s="1491"/>
      <c r="E296" s="1491"/>
      <c r="F296" s="1491"/>
      <c r="G296" s="1491"/>
      <c r="H296" s="1491"/>
      <c r="I296" s="1491"/>
      <c r="J296" s="1491"/>
      <c r="K296" s="1491"/>
    </row>
    <row r="297" spans="1:11" ht="15.75" customHeight="1">
      <c r="A297" s="1491"/>
      <c r="B297" s="1491"/>
      <c r="C297" s="1491"/>
      <c r="D297" s="1491"/>
      <c r="E297" s="1491"/>
      <c r="F297" s="1491"/>
      <c r="G297" s="1491"/>
      <c r="H297" s="1491"/>
      <c r="I297" s="1491"/>
      <c r="J297" s="1491"/>
      <c r="K297" s="1491"/>
    </row>
    <row r="298" spans="1:11" ht="15.75" customHeight="1">
      <c r="A298" s="1491"/>
      <c r="B298" s="1491"/>
      <c r="C298" s="1491"/>
      <c r="D298" s="1491"/>
      <c r="E298" s="1491"/>
      <c r="F298" s="1491"/>
      <c r="G298" s="1491"/>
      <c r="H298" s="1491"/>
      <c r="I298" s="1491"/>
      <c r="J298" s="1491"/>
      <c r="K298" s="1491"/>
    </row>
    <row r="299" spans="1:11" ht="15.75" customHeight="1">
      <c r="A299" s="1491"/>
      <c r="B299" s="1491"/>
      <c r="C299" s="1491"/>
      <c r="D299" s="1491"/>
      <c r="E299" s="1491"/>
      <c r="F299" s="1491"/>
      <c r="G299" s="1491"/>
      <c r="H299" s="1491"/>
      <c r="I299" s="1491"/>
      <c r="J299" s="1491"/>
      <c r="K299" s="1491"/>
    </row>
    <row r="300" spans="1:11" ht="15.75" customHeight="1">
      <c r="A300" s="1491"/>
      <c r="B300" s="1491"/>
      <c r="C300" s="1491"/>
      <c r="D300" s="1491"/>
      <c r="E300" s="1491"/>
      <c r="F300" s="1491"/>
      <c r="G300" s="1491"/>
      <c r="H300" s="1491"/>
      <c r="I300" s="1491"/>
      <c r="J300" s="1491"/>
      <c r="K300" s="1491"/>
    </row>
    <row r="301" spans="1:11" ht="15.75" customHeight="1">
      <c r="A301" s="1491"/>
      <c r="B301" s="1491"/>
      <c r="C301" s="1491"/>
      <c r="D301" s="1491"/>
      <c r="E301" s="1491"/>
      <c r="F301" s="1491"/>
      <c r="G301" s="1491"/>
      <c r="H301" s="1491"/>
      <c r="I301" s="1491"/>
      <c r="J301" s="1491"/>
      <c r="K301" s="1491"/>
    </row>
    <row r="302" spans="1:11" ht="15.75" customHeight="1">
      <c r="A302" s="1491"/>
      <c r="B302" s="1491"/>
      <c r="C302" s="1491"/>
      <c r="D302" s="1491"/>
      <c r="E302" s="1491"/>
      <c r="F302" s="1491"/>
      <c r="G302" s="1491"/>
      <c r="H302" s="1491"/>
      <c r="I302" s="1491"/>
      <c r="J302" s="1491"/>
      <c r="K302" s="1491"/>
    </row>
    <row r="303" spans="1:11" ht="15.75" customHeight="1">
      <c r="A303" s="1491"/>
      <c r="B303" s="1491"/>
      <c r="C303" s="1491"/>
      <c r="D303" s="1491"/>
      <c r="E303" s="1491"/>
      <c r="F303" s="1491"/>
      <c r="G303" s="1491"/>
      <c r="H303" s="1491"/>
      <c r="I303" s="1491"/>
      <c r="J303" s="1491"/>
      <c r="K303" s="1491"/>
    </row>
    <row r="304" spans="1:11" ht="15.75" customHeight="1">
      <c r="A304" s="1491"/>
      <c r="B304" s="1491"/>
      <c r="C304" s="1491"/>
      <c r="D304" s="1491"/>
      <c r="E304" s="1491"/>
      <c r="F304" s="1491"/>
      <c r="G304" s="1491"/>
      <c r="H304" s="1491"/>
      <c r="I304" s="1491"/>
      <c r="J304" s="1491"/>
      <c r="K304" s="1491"/>
    </row>
    <row r="305" spans="1:11" ht="15.75" customHeight="1">
      <c r="A305" s="1491"/>
      <c r="B305" s="1491"/>
      <c r="C305" s="1491"/>
      <c r="D305" s="1491"/>
      <c r="E305" s="1491"/>
      <c r="F305" s="1491"/>
      <c r="G305" s="1491"/>
      <c r="H305" s="1491"/>
      <c r="I305" s="1491"/>
      <c r="J305" s="1491"/>
      <c r="K305" s="1491"/>
    </row>
    <row r="306" spans="1:11" ht="15.75" customHeight="1">
      <c r="A306" s="1491"/>
      <c r="B306" s="1491"/>
      <c r="C306" s="1491"/>
      <c r="D306" s="1491"/>
      <c r="E306" s="1491"/>
      <c r="F306" s="1491"/>
      <c r="G306" s="1491"/>
      <c r="H306" s="1491"/>
      <c r="I306" s="1491"/>
      <c r="J306" s="1491"/>
      <c r="K306" s="1491"/>
    </row>
    <row r="307" spans="1:11" ht="15.75" customHeight="1">
      <c r="A307" s="1491"/>
      <c r="B307" s="1491"/>
      <c r="C307" s="1491"/>
      <c r="D307" s="1491"/>
      <c r="E307" s="1491"/>
      <c r="F307" s="1491"/>
      <c r="G307" s="1491"/>
      <c r="H307" s="1491"/>
      <c r="I307" s="1491"/>
      <c r="J307" s="1491"/>
      <c r="K307" s="1491"/>
    </row>
    <row r="308" spans="1:11" ht="15.75" customHeight="1">
      <c r="A308" s="1491"/>
      <c r="B308" s="1491"/>
      <c r="C308" s="1491"/>
      <c r="D308" s="1491"/>
      <c r="E308" s="1491"/>
      <c r="F308" s="1491"/>
      <c r="G308" s="1491"/>
      <c r="H308" s="1491"/>
      <c r="I308" s="1491"/>
      <c r="J308" s="1491"/>
      <c r="K308" s="1491"/>
    </row>
    <row r="309" spans="1:11" ht="15.75" customHeight="1">
      <c r="A309" s="1491"/>
      <c r="B309" s="1491"/>
      <c r="C309" s="1491"/>
      <c r="D309" s="1491"/>
      <c r="E309" s="1491"/>
      <c r="F309" s="1491"/>
      <c r="G309" s="1491"/>
      <c r="H309" s="1491"/>
      <c r="I309" s="1491"/>
      <c r="J309" s="1491"/>
      <c r="K309" s="1491"/>
    </row>
    <row r="310" spans="1:11" ht="15.75" customHeight="1">
      <c r="A310" s="1491"/>
      <c r="B310" s="1491"/>
      <c r="C310" s="1491"/>
      <c r="D310" s="1491"/>
      <c r="E310" s="1491"/>
      <c r="F310" s="1491"/>
      <c r="G310" s="1491"/>
      <c r="H310" s="1491"/>
      <c r="I310" s="1491"/>
      <c r="J310" s="1491"/>
      <c r="K310" s="1491"/>
    </row>
    <row r="311" spans="1:11" ht="15.75" customHeight="1">
      <c r="A311" s="1491"/>
      <c r="B311" s="1491"/>
      <c r="C311" s="1491"/>
      <c r="D311" s="1491"/>
      <c r="E311" s="1491"/>
      <c r="F311" s="1491"/>
      <c r="G311" s="1491"/>
      <c r="H311" s="1491"/>
      <c r="I311" s="1491"/>
      <c r="J311" s="1491"/>
      <c r="K311" s="1491"/>
    </row>
    <row r="312" spans="1:11" ht="15.75" customHeight="1">
      <c r="A312" s="1491"/>
      <c r="B312" s="1491"/>
      <c r="C312" s="1491"/>
      <c r="D312" s="1491"/>
      <c r="E312" s="1491"/>
      <c r="F312" s="1491"/>
      <c r="G312" s="1491"/>
      <c r="H312" s="1491"/>
      <c r="I312" s="1491"/>
      <c r="J312" s="1491"/>
      <c r="K312" s="1491"/>
    </row>
    <row r="313" spans="1:11" ht="15.75" customHeight="1">
      <c r="A313" s="1491"/>
      <c r="B313" s="1491"/>
      <c r="C313" s="1491"/>
      <c r="D313" s="1491"/>
      <c r="E313" s="1491"/>
      <c r="F313" s="1491"/>
      <c r="G313" s="1491"/>
      <c r="H313" s="1491"/>
      <c r="I313" s="1491"/>
      <c r="J313" s="1491"/>
      <c r="K313" s="1491"/>
    </row>
    <row r="314" spans="1:11" ht="15.75" customHeight="1">
      <c r="A314" s="1491"/>
      <c r="B314" s="1491"/>
      <c r="C314" s="1491"/>
      <c r="D314" s="1491"/>
      <c r="E314" s="1491"/>
      <c r="F314" s="1491"/>
      <c r="G314" s="1491"/>
      <c r="H314" s="1491"/>
      <c r="I314" s="1491"/>
      <c r="J314" s="1491"/>
      <c r="K314" s="1491"/>
    </row>
    <row r="315" spans="1:11" ht="15.75" customHeight="1">
      <c r="A315" s="1491"/>
      <c r="B315" s="1491"/>
      <c r="C315" s="1491"/>
      <c r="D315" s="1491"/>
      <c r="E315" s="1491"/>
      <c r="F315" s="1491"/>
      <c r="G315" s="1491"/>
      <c r="H315" s="1491"/>
      <c r="I315" s="1491"/>
      <c r="J315" s="1491"/>
      <c r="K315" s="1491"/>
    </row>
    <row r="316" spans="1:11" ht="15.75" customHeight="1">
      <c r="A316" s="1491"/>
      <c r="B316" s="1491"/>
      <c r="C316" s="1491"/>
      <c r="D316" s="1491"/>
      <c r="E316" s="1491"/>
      <c r="F316" s="1491"/>
      <c r="G316" s="1491"/>
      <c r="H316" s="1491"/>
      <c r="I316" s="1491"/>
      <c r="J316" s="1491"/>
      <c r="K316" s="1491"/>
    </row>
    <row r="317" spans="1:11" ht="15.75" customHeight="1">
      <c r="A317" s="1491"/>
      <c r="B317" s="1491"/>
      <c r="C317" s="1491"/>
      <c r="D317" s="1491"/>
      <c r="E317" s="1491"/>
      <c r="F317" s="1491"/>
      <c r="G317" s="1491"/>
      <c r="H317" s="1491"/>
      <c r="I317" s="1491"/>
      <c r="J317" s="1491"/>
      <c r="K317" s="1491"/>
    </row>
    <row r="318" spans="1:11" ht="15.75" customHeight="1">
      <c r="A318" s="1491"/>
      <c r="B318" s="1491"/>
      <c r="C318" s="1491"/>
      <c r="D318" s="1491"/>
      <c r="E318" s="1491"/>
      <c r="F318" s="1491"/>
      <c r="G318" s="1491"/>
      <c r="H318" s="1491"/>
      <c r="I318" s="1491"/>
      <c r="J318" s="1491"/>
      <c r="K318" s="1491"/>
    </row>
    <row r="319" spans="1:11" ht="15.75" customHeight="1">
      <c r="A319" s="1491"/>
      <c r="B319" s="1491"/>
      <c r="C319" s="1491"/>
      <c r="D319" s="1491"/>
      <c r="E319" s="1491"/>
      <c r="F319" s="1491"/>
      <c r="G319" s="1491"/>
      <c r="H319" s="1491"/>
      <c r="I319" s="1491"/>
      <c r="J319" s="1491"/>
      <c r="K319" s="1491"/>
    </row>
    <row r="320" spans="1:11" ht="15.75" customHeight="1">
      <c r="A320" s="1491"/>
      <c r="B320" s="1491"/>
      <c r="C320" s="1491"/>
      <c r="D320" s="1491"/>
      <c r="E320" s="1491"/>
      <c r="F320" s="1491"/>
      <c r="G320" s="1491"/>
      <c r="H320" s="1491"/>
      <c r="I320" s="1491"/>
      <c r="J320" s="1491"/>
      <c r="K320" s="1491"/>
    </row>
    <row r="321" spans="1:11" ht="15.75" customHeight="1">
      <c r="A321" s="1491"/>
      <c r="B321" s="1491"/>
      <c r="C321" s="1491"/>
      <c r="D321" s="1491"/>
      <c r="E321" s="1491"/>
      <c r="F321" s="1491"/>
      <c r="G321" s="1491"/>
      <c r="H321" s="1491"/>
      <c r="I321" s="1491"/>
      <c r="J321" s="1491"/>
      <c r="K321" s="1491"/>
    </row>
    <row r="322" spans="1:11" ht="15.75" customHeight="1">
      <c r="A322" s="1491"/>
      <c r="B322" s="1491"/>
      <c r="C322" s="1491"/>
      <c r="D322" s="1491"/>
      <c r="E322" s="1491"/>
      <c r="F322" s="1491"/>
      <c r="G322" s="1491"/>
      <c r="H322" s="1491"/>
      <c r="I322" s="1491"/>
      <c r="J322" s="1491"/>
      <c r="K322" s="1491"/>
    </row>
    <row r="323" spans="1:11" ht="15.75" customHeight="1">
      <c r="A323" s="1491"/>
      <c r="B323" s="1491"/>
      <c r="C323" s="1491"/>
      <c r="D323" s="1491"/>
      <c r="E323" s="1491"/>
      <c r="F323" s="1491"/>
      <c r="G323" s="1491"/>
      <c r="H323" s="1491"/>
      <c r="I323" s="1491"/>
      <c r="J323" s="1491"/>
      <c r="K323" s="1491"/>
    </row>
    <row r="324" spans="1:11" ht="15.75" customHeight="1">
      <c r="A324" s="1491"/>
      <c r="B324" s="1491"/>
      <c r="C324" s="1491"/>
      <c r="D324" s="1491"/>
      <c r="E324" s="1491"/>
      <c r="F324" s="1491"/>
      <c r="G324" s="1491"/>
      <c r="H324" s="1491"/>
      <c r="I324" s="1491"/>
      <c r="J324" s="1491"/>
      <c r="K324" s="1491"/>
    </row>
    <row r="325" spans="1:11" ht="15.75" customHeight="1">
      <c r="A325" s="1491"/>
      <c r="B325" s="1491"/>
      <c r="C325" s="1491"/>
      <c r="D325" s="1491"/>
      <c r="E325" s="1491"/>
      <c r="F325" s="1491"/>
      <c r="G325" s="1491"/>
      <c r="H325" s="1491"/>
      <c r="I325" s="1491"/>
      <c r="J325" s="1491"/>
      <c r="K325" s="1491"/>
    </row>
    <row r="326" spans="1:11" ht="15.75" customHeight="1">
      <c r="A326" s="1491"/>
      <c r="B326" s="1491"/>
      <c r="C326" s="1491"/>
      <c r="D326" s="1491"/>
      <c r="E326" s="1491"/>
      <c r="F326" s="1491"/>
      <c r="G326" s="1491"/>
      <c r="H326" s="1491"/>
      <c r="I326" s="1491"/>
      <c r="J326" s="1491"/>
      <c r="K326" s="1491"/>
    </row>
    <row r="327" spans="1:11" ht="15.75" customHeight="1">
      <c r="A327" s="1491"/>
      <c r="B327" s="1491"/>
      <c r="C327" s="1491"/>
      <c r="D327" s="1491"/>
      <c r="E327" s="1491"/>
      <c r="F327" s="1491"/>
      <c r="G327" s="1491"/>
      <c r="H327" s="1491"/>
      <c r="I327" s="1491"/>
      <c r="J327" s="1491"/>
      <c r="K327" s="1491"/>
    </row>
    <row r="328" spans="1:11" ht="15.75" customHeight="1">
      <c r="A328" s="1491"/>
      <c r="B328" s="1491"/>
      <c r="C328" s="1491"/>
      <c r="D328" s="1491"/>
      <c r="E328" s="1491"/>
      <c r="F328" s="1491"/>
      <c r="G328" s="1491"/>
      <c r="H328" s="1491"/>
      <c r="I328" s="1491"/>
      <c r="J328" s="1491"/>
      <c r="K328" s="1491"/>
    </row>
    <row r="329" spans="1:11" ht="15.75" customHeight="1">
      <c r="A329" s="1491"/>
      <c r="B329" s="1491"/>
      <c r="C329" s="1491"/>
      <c r="D329" s="1491"/>
      <c r="E329" s="1491"/>
      <c r="F329" s="1491"/>
      <c r="G329" s="1491"/>
      <c r="H329" s="1491"/>
      <c r="I329" s="1491"/>
      <c r="J329" s="1491"/>
      <c r="K329" s="1491"/>
    </row>
    <row r="330" spans="1:11" ht="15.75" customHeight="1">
      <c r="A330" s="1491"/>
      <c r="B330" s="1491"/>
      <c r="C330" s="1491"/>
      <c r="D330" s="1491"/>
      <c r="E330" s="1491"/>
      <c r="F330" s="1491"/>
      <c r="G330" s="1491"/>
      <c r="H330" s="1491"/>
      <c r="I330" s="1491"/>
      <c r="J330" s="1491"/>
      <c r="K330" s="1491"/>
    </row>
    <row r="331" spans="1:11" ht="15.75" customHeight="1">
      <c r="A331" s="1491"/>
      <c r="B331" s="1491"/>
      <c r="C331" s="1491"/>
      <c r="D331" s="1491"/>
      <c r="E331" s="1491"/>
      <c r="F331" s="1491"/>
      <c r="G331" s="1491"/>
      <c r="H331" s="1491"/>
      <c r="I331" s="1491"/>
      <c r="J331" s="1491"/>
      <c r="K331" s="1491"/>
    </row>
    <row r="332" spans="1:11" ht="15.75" customHeight="1">
      <c r="A332" s="1491"/>
      <c r="B332" s="1491"/>
      <c r="C332" s="1491"/>
      <c r="D332" s="1491"/>
      <c r="E332" s="1491"/>
      <c r="F332" s="1491"/>
      <c r="G332" s="1491"/>
      <c r="H332" s="1491"/>
      <c r="I332" s="1491"/>
      <c r="J332" s="1491"/>
      <c r="K332" s="1491"/>
    </row>
    <row r="333" spans="1:11" ht="15.75" customHeight="1">
      <c r="A333" s="1491"/>
      <c r="B333" s="1491"/>
      <c r="C333" s="1491"/>
      <c r="D333" s="1491"/>
      <c r="E333" s="1491"/>
      <c r="F333" s="1491"/>
      <c r="G333" s="1491"/>
      <c r="H333" s="1491"/>
      <c r="I333" s="1491"/>
      <c r="J333" s="1491"/>
      <c r="K333" s="1491"/>
    </row>
    <row r="334" spans="1:11" ht="15.75" customHeight="1">
      <c r="A334" s="1491"/>
      <c r="B334" s="1491"/>
      <c r="C334" s="1491"/>
      <c r="D334" s="1491"/>
      <c r="E334" s="1491"/>
      <c r="F334" s="1491"/>
      <c r="G334" s="1491"/>
      <c r="H334" s="1491"/>
      <c r="I334" s="1491"/>
      <c r="J334" s="1491"/>
      <c r="K334" s="1491"/>
    </row>
    <row r="335" spans="1:11" ht="15.75" customHeight="1">
      <c r="A335" s="1491"/>
      <c r="B335" s="1491"/>
      <c r="C335" s="1491"/>
      <c r="D335" s="1491"/>
      <c r="E335" s="1491"/>
      <c r="F335" s="1491"/>
      <c r="G335" s="1491"/>
      <c r="H335" s="1491"/>
      <c r="I335" s="1491"/>
      <c r="J335" s="1491"/>
      <c r="K335" s="1491"/>
    </row>
    <row r="336" spans="1:11" ht="15.75" customHeight="1">
      <c r="A336" s="1491"/>
      <c r="B336" s="1491"/>
      <c r="C336" s="1491"/>
      <c r="D336" s="1491"/>
      <c r="E336" s="1491"/>
      <c r="F336" s="1491"/>
      <c r="G336" s="1491"/>
      <c r="H336" s="1491"/>
      <c r="I336" s="1491"/>
      <c r="J336" s="1491"/>
      <c r="K336" s="1491"/>
    </row>
    <row r="337" spans="1:11" ht="15.75" customHeight="1">
      <c r="A337" s="1491"/>
      <c r="B337" s="1491"/>
      <c r="C337" s="1491"/>
      <c r="D337" s="1491"/>
      <c r="E337" s="1491"/>
      <c r="F337" s="1491"/>
      <c r="G337" s="1491"/>
      <c r="H337" s="1491"/>
      <c r="I337" s="1491"/>
      <c r="J337" s="1491"/>
      <c r="K337" s="1491"/>
    </row>
    <row r="338" spans="1:11" ht="15.75" customHeight="1">
      <c r="A338" s="1491"/>
      <c r="B338" s="1491"/>
      <c r="C338" s="1491"/>
      <c r="D338" s="1491"/>
      <c r="E338" s="1491"/>
      <c r="F338" s="1491"/>
      <c r="G338" s="1491"/>
      <c r="H338" s="1491"/>
      <c r="I338" s="1491"/>
      <c r="J338" s="1491"/>
      <c r="K338" s="1491"/>
    </row>
    <row r="339" spans="1:11" ht="15.75" customHeight="1">
      <c r="A339" s="1491"/>
      <c r="B339" s="1491"/>
      <c r="C339" s="1491"/>
      <c r="D339" s="1491"/>
      <c r="E339" s="1491"/>
      <c r="F339" s="1491"/>
      <c r="G339" s="1491"/>
      <c r="H339" s="1491"/>
      <c r="I339" s="1491"/>
      <c r="J339" s="1491"/>
      <c r="K339" s="1491"/>
    </row>
    <row r="340" spans="1:11" ht="15.75" customHeight="1">
      <c r="A340" s="1491"/>
      <c r="B340" s="1491"/>
      <c r="C340" s="1491"/>
      <c r="D340" s="1491"/>
      <c r="E340" s="1491"/>
      <c r="F340" s="1491"/>
      <c r="G340" s="1491"/>
      <c r="H340" s="1491"/>
      <c r="I340" s="1491"/>
      <c r="J340" s="1491"/>
      <c r="K340" s="1491"/>
    </row>
    <row r="341" spans="1:11" ht="15.75" customHeight="1">
      <c r="A341" s="1491"/>
      <c r="B341" s="1491"/>
      <c r="C341" s="1491"/>
      <c r="D341" s="1491"/>
      <c r="E341" s="1491"/>
      <c r="F341" s="1491"/>
      <c r="G341" s="1491"/>
      <c r="H341" s="1491"/>
      <c r="I341" s="1491"/>
      <c r="J341" s="1491"/>
      <c r="K341" s="1491"/>
    </row>
    <row r="342" spans="1:11" ht="15.75" customHeight="1">
      <c r="A342" s="1491"/>
      <c r="B342" s="1491"/>
      <c r="C342" s="1491"/>
      <c r="D342" s="1491"/>
      <c r="E342" s="1491"/>
      <c r="F342" s="1491"/>
      <c r="G342" s="1491"/>
      <c r="H342" s="1491"/>
      <c r="I342" s="1491"/>
      <c r="J342" s="1491"/>
      <c r="K342" s="1491"/>
    </row>
    <row r="343" spans="1:11" ht="15.75" customHeight="1">
      <c r="A343" s="1491"/>
      <c r="B343" s="1491"/>
      <c r="C343" s="1491"/>
      <c r="D343" s="1491"/>
      <c r="E343" s="1491"/>
      <c r="F343" s="1491"/>
      <c r="G343" s="1491"/>
      <c r="H343" s="1491"/>
      <c r="I343" s="1491"/>
      <c r="J343" s="1491"/>
      <c r="K343" s="1491"/>
    </row>
    <row r="344" spans="1:11" ht="15.75" customHeight="1">
      <c r="A344" s="1491"/>
      <c r="B344" s="1491"/>
      <c r="C344" s="1491"/>
      <c r="D344" s="1491"/>
      <c r="E344" s="1491"/>
      <c r="F344" s="1491"/>
      <c r="G344" s="1491"/>
      <c r="H344" s="1491"/>
      <c r="I344" s="1491"/>
      <c r="J344" s="1491"/>
      <c r="K344" s="1491"/>
    </row>
    <row r="345" spans="1:11" ht="15.75" customHeight="1">
      <c r="A345" s="1491"/>
      <c r="B345" s="1491"/>
      <c r="C345" s="1491"/>
      <c r="D345" s="1491"/>
      <c r="E345" s="1491"/>
      <c r="F345" s="1491"/>
      <c r="G345" s="1491"/>
      <c r="H345" s="1491"/>
      <c r="I345" s="1491"/>
      <c r="J345" s="1491"/>
      <c r="K345" s="1491"/>
    </row>
    <row r="346" spans="1:11" ht="15.75" customHeight="1">
      <c r="A346" s="1491"/>
      <c r="B346" s="1491"/>
      <c r="C346" s="1491"/>
      <c r="D346" s="1491"/>
      <c r="E346" s="1491"/>
      <c r="F346" s="1491"/>
      <c r="G346" s="1491"/>
      <c r="H346" s="1491"/>
      <c r="I346" s="1491"/>
      <c r="J346" s="1491"/>
      <c r="K346" s="1491"/>
    </row>
    <row r="347" spans="1:11" ht="15.75" customHeight="1">
      <c r="A347" s="1491"/>
      <c r="B347" s="1491"/>
      <c r="C347" s="1491"/>
      <c r="D347" s="1491"/>
      <c r="E347" s="1491"/>
      <c r="F347" s="1491"/>
      <c r="G347" s="1491"/>
      <c r="H347" s="1491"/>
      <c r="I347" s="1491"/>
      <c r="J347" s="1491"/>
      <c r="K347" s="1491"/>
    </row>
    <row r="348" spans="1:11" ht="15.75" customHeight="1">
      <c r="A348" s="1491"/>
      <c r="B348" s="1491"/>
      <c r="C348" s="1491"/>
      <c r="D348" s="1491"/>
      <c r="E348" s="1491"/>
      <c r="F348" s="1491"/>
      <c r="G348" s="1491"/>
      <c r="H348" s="1491"/>
      <c r="I348" s="1491"/>
      <c r="J348" s="1491"/>
      <c r="K348" s="1491"/>
    </row>
    <row r="349" spans="1:11" ht="15.75" customHeight="1">
      <c r="A349" s="1491"/>
      <c r="B349" s="1491"/>
      <c r="C349" s="1491"/>
      <c r="D349" s="1491"/>
      <c r="E349" s="1491"/>
      <c r="F349" s="1491"/>
      <c r="G349" s="1491"/>
      <c r="H349" s="1491"/>
      <c r="I349" s="1491"/>
      <c r="J349" s="1491"/>
      <c r="K349" s="1491"/>
    </row>
    <row r="350" spans="1:11" ht="15.75" customHeight="1">
      <c r="A350" s="1491"/>
      <c r="B350" s="1491"/>
      <c r="C350" s="1491"/>
      <c r="D350" s="1491"/>
      <c r="E350" s="1491"/>
      <c r="F350" s="1491"/>
      <c r="G350" s="1491"/>
      <c r="H350" s="1491"/>
      <c r="I350" s="1491"/>
      <c r="J350" s="1491"/>
      <c r="K350" s="1491"/>
    </row>
    <row r="351" spans="1:11" ht="15.75" customHeight="1">
      <c r="A351" s="1491"/>
      <c r="B351" s="1491"/>
      <c r="C351" s="1491"/>
      <c r="D351" s="1491"/>
      <c r="E351" s="1491"/>
      <c r="F351" s="1491"/>
      <c r="G351" s="1491"/>
      <c r="H351" s="1491"/>
      <c r="I351" s="1491"/>
      <c r="J351" s="1491"/>
      <c r="K351" s="1491"/>
    </row>
    <row r="352" spans="1:11" ht="15.75" customHeight="1">
      <c r="A352" s="1491"/>
      <c r="B352" s="1491"/>
      <c r="C352" s="1491"/>
      <c r="D352" s="1491"/>
      <c r="E352" s="1491"/>
      <c r="F352" s="1491"/>
      <c r="G352" s="1491"/>
      <c r="H352" s="1491"/>
      <c r="I352" s="1491"/>
      <c r="J352" s="1491"/>
      <c r="K352" s="1491"/>
    </row>
    <row r="353" spans="1:11" ht="15.75" customHeight="1">
      <c r="A353" s="1491"/>
      <c r="B353" s="1491"/>
      <c r="C353" s="1491"/>
      <c r="D353" s="1491"/>
      <c r="E353" s="1491"/>
      <c r="F353" s="1491"/>
      <c r="G353" s="1491"/>
      <c r="H353" s="1491"/>
      <c r="I353" s="1491"/>
      <c r="J353" s="1491"/>
      <c r="K353" s="1491"/>
    </row>
    <row r="354" spans="1:11" ht="15.75" customHeight="1">
      <c r="A354" s="1491"/>
      <c r="B354" s="1491"/>
      <c r="C354" s="1491"/>
      <c r="D354" s="1491"/>
      <c r="E354" s="1491"/>
      <c r="F354" s="1491"/>
      <c r="G354" s="1491"/>
      <c r="H354" s="1491"/>
      <c r="I354" s="1491"/>
      <c r="J354" s="1491"/>
      <c r="K354" s="1491"/>
    </row>
    <row r="355" spans="1:11" ht="15.75" customHeight="1">
      <c r="A355" s="1491"/>
      <c r="B355" s="1491"/>
      <c r="C355" s="1491"/>
      <c r="D355" s="1491"/>
      <c r="E355" s="1491"/>
      <c r="F355" s="1491"/>
      <c r="G355" s="1491"/>
      <c r="H355" s="1491"/>
      <c r="I355" s="1491"/>
      <c r="J355" s="1491"/>
      <c r="K355" s="1491"/>
    </row>
    <row r="356" spans="1:11" ht="15.75" customHeight="1">
      <c r="A356" s="1491"/>
      <c r="B356" s="1491"/>
      <c r="C356" s="1491"/>
      <c r="D356" s="1491"/>
      <c r="E356" s="1491"/>
      <c r="F356" s="1491"/>
      <c r="G356" s="1491"/>
      <c r="H356" s="1491"/>
      <c r="I356" s="1491"/>
      <c r="J356" s="1491"/>
      <c r="K356" s="1491"/>
    </row>
    <row r="357" spans="1:11" ht="15.75" customHeight="1">
      <c r="A357" s="1491"/>
      <c r="B357" s="1491"/>
      <c r="C357" s="1491"/>
      <c r="D357" s="1491"/>
      <c r="E357" s="1491"/>
      <c r="F357" s="1491"/>
      <c r="G357" s="1491"/>
      <c r="H357" s="1491"/>
      <c r="I357" s="1491"/>
      <c r="J357" s="1491"/>
      <c r="K357" s="1491"/>
    </row>
    <row r="358" spans="1:11" ht="15.75" customHeight="1">
      <c r="A358" s="1491"/>
      <c r="B358" s="1491"/>
      <c r="C358" s="1491"/>
      <c r="D358" s="1491"/>
      <c r="E358" s="1491"/>
      <c r="F358" s="1491"/>
      <c r="G358" s="1491"/>
      <c r="H358" s="1491"/>
      <c r="I358" s="1491"/>
      <c r="J358" s="1491"/>
      <c r="K358" s="1491"/>
    </row>
    <row r="359" spans="1:11" ht="15.75" customHeight="1">
      <c r="A359" s="1491"/>
      <c r="B359" s="1491"/>
      <c r="C359" s="1491"/>
      <c r="D359" s="1491"/>
      <c r="E359" s="1491"/>
      <c r="F359" s="1491"/>
      <c r="G359" s="1491"/>
      <c r="H359" s="1491"/>
      <c r="I359" s="1491"/>
      <c r="J359" s="1491"/>
      <c r="K359" s="1491"/>
    </row>
    <row r="360" spans="1:11" ht="15.75" customHeight="1">
      <c r="A360" s="1491"/>
      <c r="B360" s="1491"/>
      <c r="C360" s="1491"/>
      <c r="D360" s="1491"/>
      <c r="E360" s="1491"/>
      <c r="F360" s="1491"/>
      <c r="G360" s="1491"/>
      <c r="H360" s="1491"/>
      <c r="I360" s="1491"/>
      <c r="J360" s="1491"/>
      <c r="K360" s="1491"/>
    </row>
    <row r="361" spans="1:11" ht="15.75" customHeight="1">
      <c r="A361" s="1491"/>
      <c r="B361" s="1491"/>
      <c r="C361" s="1491"/>
      <c r="D361" s="1491"/>
      <c r="E361" s="1491"/>
      <c r="F361" s="1491"/>
      <c r="G361" s="1491"/>
      <c r="H361" s="1491"/>
      <c r="I361" s="1491"/>
      <c r="J361" s="1491"/>
      <c r="K361" s="1491"/>
    </row>
    <row r="362" spans="1:11" ht="15.75" customHeight="1">
      <c r="A362" s="1491"/>
      <c r="B362" s="1491"/>
      <c r="C362" s="1491"/>
      <c r="D362" s="1491"/>
      <c r="E362" s="1491"/>
      <c r="F362" s="1491"/>
      <c r="G362" s="1491"/>
      <c r="H362" s="1491"/>
      <c r="I362" s="1491"/>
      <c r="J362" s="1491"/>
      <c r="K362" s="1491"/>
    </row>
    <row r="363" spans="1:11" ht="15.75" customHeight="1">
      <c r="A363" s="1491"/>
      <c r="B363" s="1491"/>
      <c r="C363" s="1491"/>
      <c r="D363" s="1491"/>
      <c r="E363" s="1491"/>
      <c r="F363" s="1491"/>
      <c r="G363" s="1491"/>
      <c r="H363" s="1491"/>
      <c r="I363" s="1491"/>
      <c r="J363" s="1491"/>
      <c r="K363" s="1491"/>
    </row>
    <row r="364" spans="1:11" ht="15.75" customHeight="1">
      <c r="A364" s="1491"/>
      <c r="B364" s="1491"/>
      <c r="C364" s="1491"/>
      <c r="D364" s="1491"/>
      <c r="E364" s="1491"/>
      <c r="F364" s="1491"/>
      <c r="G364" s="1491"/>
      <c r="H364" s="1491"/>
      <c r="I364" s="1491"/>
      <c r="J364" s="1491"/>
      <c r="K364" s="1491"/>
    </row>
    <row r="365" spans="1:11" ht="15.75" customHeight="1">
      <c r="A365" s="1491"/>
      <c r="B365" s="1491"/>
      <c r="C365" s="1491"/>
      <c r="D365" s="1491"/>
      <c r="E365" s="1491"/>
      <c r="F365" s="1491"/>
      <c r="G365" s="1491"/>
      <c r="H365" s="1491"/>
      <c r="I365" s="1491"/>
      <c r="J365" s="1491"/>
      <c r="K365" s="1491"/>
    </row>
    <row r="366" spans="1:11" ht="15.75" customHeight="1">
      <c r="A366" s="1491"/>
      <c r="B366" s="1491"/>
      <c r="C366" s="1491"/>
      <c r="D366" s="1491"/>
      <c r="E366" s="1491"/>
      <c r="F366" s="1491"/>
      <c r="G366" s="1491"/>
      <c r="H366" s="1491"/>
      <c r="I366" s="1491"/>
      <c r="J366" s="1491"/>
      <c r="K366" s="1491"/>
    </row>
    <row r="367" spans="1:11" ht="15.75" customHeight="1">
      <c r="A367" s="1491"/>
      <c r="B367" s="1491"/>
      <c r="C367" s="1491"/>
      <c r="D367" s="1491"/>
      <c r="E367" s="1491"/>
      <c r="F367" s="1491"/>
      <c r="G367" s="1491"/>
      <c r="H367" s="1491"/>
      <c r="I367" s="1491"/>
      <c r="J367" s="1491"/>
      <c r="K367" s="1491"/>
    </row>
    <row r="368" spans="1:11" ht="15.75" customHeight="1">
      <c r="A368" s="1491"/>
      <c r="B368" s="1491"/>
      <c r="C368" s="1491"/>
      <c r="D368" s="1491"/>
      <c r="E368" s="1491"/>
      <c r="F368" s="1491"/>
      <c r="G368" s="1491"/>
      <c r="H368" s="1491"/>
      <c r="I368" s="1491"/>
      <c r="J368" s="1491"/>
      <c r="K368" s="1491"/>
    </row>
    <row r="369" spans="1:11" ht="15.75" customHeight="1">
      <c r="A369" s="1491"/>
      <c r="B369" s="1491"/>
      <c r="C369" s="1491"/>
      <c r="D369" s="1491"/>
      <c r="E369" s="1491"/>
      <c r="F369" s="1491"/>
      <c r="G369" s="1491"/>
      <c r="H369" s="1491"/>
      <c r="I369" s="1491"/>
      <c r="J369" s="1491"/>
      <c r="K369" s="1491"/>
    </row>
    <row r="370" spans="1:11" ht="15.75" customHeight="1">
      <c r="A370" s="1491"/>
      <c r="B370" s="1491"/>
      <c r="C370" s="1491"/>
      <c r="D370" s="1491"/>
      <c r="E370" s="1491"/>
      <c r="F370" s="1491"/>
      <c r="G370" s="1491"/>
      <c r="H370" s="1491"/>
      <c r="I370" s="1491"/>
      <c r="J370" s="1491"/>
      <c r="K370" s="1491"/>
    </row>
    <row r="371" spans="1:11" ht="15.75" customHeight="1">
      <c r="A371" s="1491"/>
      <c r="B371" s="1491"/>
      <c r="C371" s="1491"/>
      <c r="D371" s="1491"/>
      <c r="E371" s="1491"/>
      <c r="F371" s="1491"/>
      <c r="G371" s="1491"/>
      <c r="H371" s="1491"/>
      <c r="I371" s="1491"/>
      <c r="J371" s="1491"/>
      <c r="K371" s="1491"/>
    </row>
    <row r="372" spans="1:11" ht="15.75" customHeight="1">
      <c r="A372" s="1491"/>
      <c r="B372" s="1491"/>
      <c r="C372" s="1491"/>
      <c r="D372" s="1491"/>
      <c r="E372" s="1491"/>
      <c r="F372" s="1491"/>
      <c r="G372" s="1491"/>
      <c r="H372" s="1491"/>
      <c r="I372" s="1491"/>
      <c r="J372" s="1491"/>
      <c r="K372" s="1491"/>
    </row>
    <row r="373" spans="1:11" ht="15.75" customHeight="1">
      <c r="A373" s="1491"/>
      <c r="B373" s="1491"/>
      <c r="C373" s="1491"/>
      <c r="D373" s="1491"/>
      <c r="E373" s="1491"/>
      <c r="F373" s="1491"/>
      <c r="G373" s="1491"/>
      <c r="H373" s="1491"/>
      <c r="I373" s="1491"/>
      <c r="J373" s="1491"/>
      <c r="K373" s="1491"/>
    </row>
    <row r="374" spans="1:11" ht="15.75" customHeight="1">
      <c r="A374" s="1491"/>
      <c r="B374" s="1491"/>
      <c r="C374" s="1491"/>
      <c r="D374" s="1491"/>
      <c r="E374" s="1491"/>
      <c r="F374" s="1491"/>
      <c r="G374" s="1491"/>
      <c r="H374" s="1491"/>
      <c r="I374" s="1491"/>
      <c r="J374" s="1491"/>
      <c r="K374" s="1491"/>
    </row>
    <row r="375" spans="1:11" ht="15.75" customHeight="1">
      <c r="A375" s="1491"/>
      <c r="B375" s="1491"/>
      <c r="C375" s="1491"/>
      <c r="D375" s="1491"/>
      <c r="E375" s="1491"/>
      <c r="F375" s="1491"/>
      <c r="G375" s="1491"/>
      <c r="H375" s="1491"/>
      <c r="I375" s="1491"/>
      <c r="J375" s="1491"/>
      <c r="K375" s="1491"/>
    </row>
    <row r="376" spans="1:11" ht="15.75" customHeight="1">
      <c r="A376" s="1491"/>
      <c r="B376" s="1491"/>
      <c r="C376" s="1491"/>
      <c r="D376" s="1491"/>
      <c r="E376" s="1491"/>
      <c r="F376" s="1491"/>
      <c r="G376" s="1491"/>
      <c r="H376" s="1491"/>
      <c r="I376" s="1491"/>
      <c r="J376" s="1491"/>
      <c r="K376" s="1491"/>
    </row>
    <row r="377" spans="1:11" ht="15.75" customHeight="1">
      <c r="A377" s="1491"/>
      <c r="B377" s="1491"/>
      <c r="C377" s="1491"/>
      <c r="D377" s="1491"/>
      <c r="E377" s="1491"/>
      <c r="F377" s="1491"/>
      <c r="G377" s="1491"/>
      <c r="H377" s="1491"/>
      <c r="I377" s="1491"/>
      <c r="J377" s="1491"/>
      <c r="K377" s="1491"/>
    </row>
    <row r="378" spans="1:11" ht="15.75" customHeight="1">
      <c r="A378" s="1491"/>
      <c r="B378" s="1491"/>
      <c r="C378" s="1491"/>
      <c r="D378" s="1491"/>
      <c r="E378" s="1491"/>
      <c r="F378" s="1491"/>
      <c r="G378" s="1491"/>
      <c r="H378" s="1491"/>
      <c r="I378" s="1491"/>
      <c r="J378" s="1491"/>
      <c r="K378" s="1491"/>
    </row>
    <row r="379" spans="1:11" ht="15.75" customHeight="1">
      <c r="A379" s="1491"/>
      <c r="B379" s="1491"/>
      <c r="C379" s="1491"/>
      <c r="D379" s="1491"/>
      <c r="E379" s="1491"/>
      <c r="F379" s="1491"/>
      <c r="G379" s="1491"/>
      <c r="H379" s="1491"/>
      <c r="I379" s="1491"/>
      <c r="J379" s="1491"/>
      <c r="K379" s="1491"/>
    </row>
    <row r="380" spans="1:11" ht="15.75" customHeight="1">
      <c r="A380" s="1491"/>
      <c r="B380" s="1491"/>
      <c r="C380" s="1491"/>
      <c r="D380" s="1491"/>
      <c r="E380" s="1491"/>
      <c r="F380" s="1491"/>
      <c r="G380" s="1491"/>
      <c r="H380" s="1491"/>
      <c r="I380" s="1491"/>
      <c r="J380" s="1491"/>
      <c r="K380" s="1491"/>
    </row>
    <row r="381" spans="1:11" ht="15.75" customHeight="1">
      <c r="A381" s="1491"/>
      <c r="B381" s="1491"/>
      <c r="C381" s="1491"/>
      <c r="D381" s="1491"/>
      <c r="E381" s="1491"/>
      <c r="F381" s="1491"/>
      <c r="G381" s="1491"/>
      <c r="H381" s="1491"/>
      <c r="I381" s="1491"/>
      <c r="J381" s="1491"/>
      <c r="K381" s="1491"/>
    </row>
    <row r="382" spans="1:11" ht="15.75" customHeight="1">
      <c r="A382" s="1491"/>
      <c r="B382" s="1491"/>
      <c r="C382" s="1491"/>
      <c r="D382" s="1491"/>
      <c r="E382" s="1491"/>
      <c r="F382" s="1491"/>
      <c r="G382" s="1491"/>
      <c r="H382" s="1491"/>
      <c r="I382" s="1491"/>
      <c r="J382" s="1491"/>
      <c r="K382" s="1491"/>
    </row>
    <row r="383" spans="1:11" ht="15.75" customHeight="1">
      <c r="A383" s="1491"/>
      <c r="B383" s="1491"/>
      <c r="C383" s="1491"/>
      <c r="D383" s="1491"/>
      <c r="E383" s="1491"/>
      <c r="F383" s="1491"/>
      <c r="G383" s="1491"/>
      <c r="H383" s="1491"/>
      <c r="I383" s="1491"/>
      <c r="J383" s="1491"/>
      <c r="K383" s="1491"/>
    </row>
    <row r="384" spans="1:11" ht="15.75" customHeight="1">
      <c r="A384" s="1491"/>
      <c r="B384" s="1491"/>
      <c r="C384" s="1491"/>
      <c r="D384" s="1491"/>
      <c r="E384" s="1491"/>
      <c r="F384" s="1491"/>
      <c r="G384" s="1491"/>
      <c r="H384" s="1491"/>
      <c r="I384" s="1491"/>
      <c r="J384" s="1491"/>
      <c r="K384" s="1491"/>
    </row>
    <row r="385" spans="1:11" ht="15.75" customHeight="1">
      <c r="A385" s="1491"/>
      <c r="B385" s="1491"/>
      <c r="C385" s="1491"/>
      <c r="D385" s="1491"/>
      <c r="E385" s="1491"/>
      <c r="F385" s="1491"/>
      <c r="G385" s="1491"/>
      <c r="H385" s="1491"/>
      <c r="I385" s="1491"/>
      <c r="J385" s="1491"/>
      <c r="K385" s="1491"/>
    </row>
    <row r="386" spans="1:11" ht="15.75" customHeight="1">
      <c r="A386" s="1491"/>
      <c r="B386" s="1491"/>
      <c r="C386" s="1491"/>
      <c r="D386" s="1491"/>
      <c r="E386" s="1491"/>
      <c r="F386" s="1491"/>
      <c r="G386" s="1491"/>
      <c r="H386" s="1491"/>
      <c r="I386" s="1491"/>
      <c r="J386" s="1491"/>
      <c r="K386" s="1491"/>
    </row>
    <row r="387" spans="1:11" ht="15.75" customHeight="1">
      <c r="A387" s="1491"/>
      <c r="B387" s="1491"/>
      <c r="C387" s="1491"/>
      <c r="D387" s="1491"/>
      <c r="E387" s="1491"/>
      <c r="F387" s="1491"/>
      <c r="G387" s="1491"/>
      <c r="H387" s="1491"/>
      <c r="I387" s="1491"/>
      <c r="J387" s="1491"/>
      <c r="K387" s="1491"/>
    </row>
    <row r="388" spans="1:11" ht="15.75" customHeight="1">
      <c r="A388" s="1491"/>
      <c r="B388" s="1491"/>
      <c r="C388" s="1491"/>
      <c r="D388" s="1491"/>
      <c r="E388" s="1491"/>
      <c r="F388" s="1491"/>
      <c r="G388" s="1491"/>
      <c r="H388" s="1491"/>
      <c r="I388" s="1491"/>
      <c r="J388" s="1491"/>
      <c r="K388" s="1491"/>
    </row>
    <row r="389" spans="1:11" ht="15.75" customHeight="1">
      <c r="A389" s="1491"/>
      <c r="B389" s="1491"/>
      <c r="C389" s="1491"/>
      <c r="D389" s="1491"/>
      <c r="E389" s="1491"/>
      <c r="F389" s="1491"/>
      <c r="G389" s="1491"/>
      <c r="H389" s="1491"/>
      <c r="I389" s="1491"/>
      <c r="J389" s="1491"/>
      <c r="K389" s="1491"/>
    </row>
    <row r="390" spans="1:11" ht="15.75" customHeight="1">
      <c r="A390" s="1491"/>
      <c r="B390" s="1491"/>
      <c r="C390" s="1491"/>
      <c r="D390" s="1491"/>
      <c r="E390" s="1491"/>
      <c r="F390" s="1491"/>
      <c r="G390" s="1491"/>
      <c r="H390" s="1491"/>
      <c r="I390" s="1491"/>
      <c r="J390" s="1491"/>
      <c r="K390" s="1491"/>
    </row>
    <row r="391" spans="1:11" ht="15.75" customHeight="1">
      <c r="A391" s="1491"/>
      <c r="B391" s="1491"/>
      <c r="C391" s="1491"/>
      <c r="D391" s="1491"/>
      <c r="E391" s="1491"/>
      <c r="F391" s="1491"/>
      <c r="G391" s="1491"/>
      <c r="H391" s="1491"/>
      <c r="I391" s="1491"/>
      <c r="J391" s="1491"/>
      <c r="K391" s="1491"/>
    </row>
    <row r="392" spans="1:11" ht="15.75" customHeight="1">
      <c r="A392" s="1491"/>
      <c r="B392" s="1491"/>
      <c r="C392" s="1491"/>
      <c r="D392" s="1491"/>
      <c r="E392" s="1491"/>
      <c r="F392" s="1491"/>
      <c r="G392" s="1491"/>
      <c r="H392" s="1491"/>
      <c r="I392" s="1491"/>
      <c r="J392" s="1491"/>
      <c r="K392" s="1491"/>
    </row>
    <row r="393" spans="1:11" ht="15.75" customHeight="1">
      <c r="A393" s="1491"/>
      <c r="B393" s="1491"/>
      <c r="C393" s="1491"/>
      <c r="D393" s="1491"/>
      <c r="E393" s="1491"/>
      <c r="F393" s="1491"/>
      <c r="G393" s="1491"/>
      <c r="H393" s="1491"/>
      <c r="I393" s="1491"/>
      <c r="J393" s="1491"/>
      <c r="K393" s="1491"/>
    </row>
    <row r="394" spans="1:11" ht="15.75" customHeight="1">
      <c r="A394" s="1491"/>
      <c r="B394" s="1491"/>
      <c r="C394" s="1491"/>
      <c r="D394" s="1491"/>
      <c r="E394" s="1491"/>
      <c r="F394" s="1491"/>
      <c r="G394" s="1491"/>
      <c r="H394" s="1491"/>
      <c r="I394" s="1491"/>
      <c r="J394" s="1491"/>
      <c r="K394" s="1491"/>
    </row>
    <row r="395" spans="1:11" ht="15.75" customHeight="1">
      <c r="A395" s="1491"/>
      <c r="B395" s="1491"/>
      <c r="C395" s="1491"/>
      <c r="D395" s="1491"/>
      <c r="E395" s="1491"/>
      <c r="F395" s="1491"/>
      <c r="G395" s="1491"/>
      <c r="H395" s="1491"/>
      <c r="I395" s="1491"/>
      <c r="J395" s="1491"/>
      <c r="K395" s="1491"/>
    </row>
    <row r="396" spans="1:11" ht="15.75" customHeight="1">
      <c r="A396" s="1491"/>
      <c r="B396" s="1491"/>
      <c r="C396" s="1491"/>
      <c r="D396" s="1491"/>
      <c r="E396" s="1491"/>
      <c r="F396" s="1491"/>
      <c r="G396" s="1491"/>
      <c r="H396" s="1491"/>
      <c r="I396" s="1491"/>
      <c r="J396" s="1491"/>
      <c r="K396" s="1491"/>
    </row>
    <row r="397" spans="1:11" ht="15.75" customHeight="1">
      <c r="A397" s="1491"/>
      <c r="B397" s="1491"/>
      <c r="C397" s="1491"/>
      <c r="D397" s="1491"/>
      <c r="E397" s="1491"/>
      <c r="F397" s="1491"/>
      <c r="G397" s="1491"/>
      <c r="H397" s="1491"/>
      <c r="I397" s="1491"/>
      <c r="J397" s="1491"/>
      <c r="K397" s="1491"/>
    </row>
    <row r="398" spans="1:11" ht="15.75" customHeight="1">
      <c r="A398" s="1491"/>
      <c r="B398" s="1491"/>
      <c r="C398" s="1491"/>
      <c r="D398" s="1491"/>
      <c r="E398" s="1491"/>
      <c r="F398" s="1491"/>
      <c r="G398" s="1491"/>
      <c r="H398" s="1491"/>
      <c r="I398" s="1491"/>
      <c r="J398" s="1491"/>
      <c r="K398" s="1491"/>
    </row>
    <row r="399" spans="1:11" ht="15.75" customHeight="1">
      <c r="A399" s="1491"/>
      <c r="B399" s="1491"/>
      <c r="C399" s="1491"/>
      <c r="D399" s="1491"/>
      <c r="E399" s="1491"/>
      <c r="F399" s="1491"/>
      <c r="G399" s="1491"/>
      <c r="H399" s="1491"/>
      <c r="I399" s="1491"/>
      <c r="J399" s="1491"/>
      <c r="K399" s="1491"/>
    </row>
    <row r="400" spans="1:11" ht="15.75" customHeight="1">
      <c r="A400" s="1491"/>
      <c r="B400" s="1491"/>
      <c r="C400" s="1491"/>
      <c r="D400" s="1491"/>
      <c r="E400" s="1491"/>
      <c r="F400" s="1491"/>
      <c r="G400" s="1491"/>
      <c r="H400" s="1491"/>
      <c r="I400" s="1491"/>
      <c r="J400" s="1491"/>
      <c r="K400" s="1491"/>
    </row>
    <row r="401" spans="1:11" ht="15.75" customHeight="1">
      <c r="A401" s="1491"/>
      <c r="B401" s="1491"/>
      <c r="C401" s="1491"/>
      <c r="D401" s="1491"/>
      <c r="E401" s="1491"/>
      <c r="F401" s="1491"/>
      <c r="G401" s="1491"/>
      <c r="H401" s="1491"/>
      <c r="I401" s="1491"/>
      <c r="J401" s="1491"/>
      <c r="K401" s="1491"/>
    </row>
    <row r="402" spans="1:11" ht="15.75" customHeight="1">
      <c r="A402" s="1491"/>
      <c r="B402" s="1491"/>
      <c r="C402" s="1491"/>
      <c r="D402" s="1491"/>
      <c r="E402" s="1491"/>
      <c r="F402" s="1491"/>
      <c r="G402" s="1491"/>
      <c r="H402" s="1491"/>
      <c r="I402" s="1491"/>
      <c r="J402" s="1491"/>
      <c r="K402" s="1491"/>
    </row>
    <row r="403" spans="1:11" ht="15.75" customHeight="1">
      <c r="A403" s="1491"/>
      <c r="B403" s="1491"/>
      <c r="C403" s="1491"/>
      <c r="D403" s="1491"/>
      <c r="E403" s="1491"/>
      <c r="F403" s="1491"/>
      <c r="G403" s="1491"/>
      <c r="H403" s="1491"/>
      <c r="I403" s="1491"/>
      <c r="J403" s="1491"/>
      <c r="K403" s="1491"/>
    </row>
    <row r="404" spans="1:11" ht="15.75" customHeight="1">
      <c r="A404" s="1491"/>
      <c r="B404" s="1491"/>
      <c r="C404" s="1491"/>
      <c r="D404" s="1491"/>
      <c r="E404" s="1491"/>
      <c r="F404" s="1491"/>
      <c r="G404" s="1491"/>
      <c r="H404" s="1491"/>
      <c r="I404" s="1491"/>
      <c r="J404" s="1491"/>
      <c r="K404" s="1491"/>
    </row>
    <row r="405" spans="1:11" ht="15.75" customHeight="1">
      <c r="A405" s="1491"/>
      <c r="B405" s="1491"/>
      <c r="C405" s="1491"/>
      <c r="D405" s="1491"/>
      <c r="E405" s="1491"/>
      <c r="F405" s="1491"/>
      <c r="G405" s="1491"/>
      <c r="H405" s="1491"/>
      <c r="I405" s="1491"/>
      <c r="J405" s="1491"/>
      <c r="K405" s="1491"/>
    </row>
    <row r="406" spans="1:11" ht="15.75" customHeight="1">
      <c r="A406" s="1491"/>
      <c r="B406" s="1491"/>
      <c r="C406" s="1491"/>
      <c r="D406" s="1491"/>
      <c r="E406" s="1491"/>
      <c r="F406" s="1491"/>
      <c r="G406" s="1491"/>
      <c r="H406" s="1491"/>
      <c r="I406" s="1491"/>
      <c r="J406" s="1491"/>
      <c r="K406" s="1491"/>
    </row>
    <row r="407" spans="1:11" ht="15.75" customHeight="1">
      <c r="A407" s="1491"/>
      <c r="B407" s="1491"/>
      <c r="C407" s="1491"/>
      <c r="D407" s="1491"/>
      <c r="E407" s="1491"/>
      <c r="F407" s="1491"/>
      <c r="G407" s="1491"/>
      <c r="H407" s="1491"/>
      <c r="I407" s="1491"/>
      <c r="J407" s="1491"/>
      <c r="K407" s="1491"/>
    </row>
    <row r="408" spans="1:11" ht="15.75" customHeight="1">
      <c r="A408" s="1491"/>
      <c r="B408" s="1491"/>
      <c r="C408" s="1491"/>
      <c r="D408" s="1491"/>
      <c r="E408" s="1491"/>
      <c r="F408" s="1491"/>
      <c r="G408" s="1491"/>
      <c r="H408" s="1491"/>
      <c r="I408" s="1491"/>
      <c r="J408" s="1491"/>
      <c r="K408" s="1491"/>
    </row>
    <row r="409" spans="1:11" ht="15.75" customHeight="1">
      <c r="A409" s="1491"/>
      <c r="B409" s="1491"/>
      <c r="C409" s="1491"/>
      <c r="D409" s="1491"/>
      <c r="E409" s="1491"/>
      <c r="F409" s="1491"/>
      <c r="G409" s="1491"/>
      <c r="H409" s="1491"/>
      <c r="I409" s="1491"/>
      <c r="J409" s="1491"/>
      <c r="K409" s="1491"/>
    </row>
    <row r="410" spans="1:11" ht="15.75" customHeight="1">
      <c r="A410" s="1491"/>
      <c r="B410" s="1491"/>
      <c r="C410" s="1491"/>
      <c r="D410" s="1491"/>
      <c r="E410" s="1491"/>
      <c r="F410" s="1491"/>
      <c r="G410" s="1491"/>
      <c r="H410" s="1491"/>
      <c r="I410" s="1491"/>
      <c r="J410" s="1491"/>
      <c r="K410" s="1491"/>
    </row>
    <row r="411" spans="1:11" ht="15.75" customHeight="1">
      <c r="A411" s="1491"/>
      <c r="B411" s="1491"/>
      <c r="C411" s="1491"/>
      <c r="D411" s="1491"/>
      <c r="E411" s="1491"/>
      <c r="F411" s="1491"/>
      <c r="G411" s="1491"/>
      <c r="H411" s="1491"/>
      <c r="I411" s="1491"/>
      <c r="J411" s="1491"/>
      <c r="K411" s="1491"/>
    </row>
    <row r="412" spans="1:11" ht="15.75" customHeight="1">
      <c r="A412" s="1491"/>
      <c r="B412" s="1491"/>
      <c r="C412" s="1491"/>
      <c r="D412" s="1491"/>
      <c r="E412" s="1491"/>
      <c r="F412" s="1491"/>
      <c r="G412" s="1491"/>
      <c r="H412" s="1491"/>
      <c r="I412" s="1491"/>
      <c r="J412" s="1491"/>
      <c r="K412" s="1491"/>
    </row>
    <row r="413" spans="1:11" ht="15.75" customHeight="1">
      <c r="A413" s="1491"/>
      <c r="B413" s="1491"/>
      <c r="C413" s="1491"/>
      <c r="D413" s="1491"/>
      <c r="E413" s="1491"/>
      <c r="F413" s="1491"/>
      <c r="G413" s="1491"/>
      <c r="H413" s="1491"/>
      <c r="I413" s="1491"/>
      <c r="J413" s="1491"/>
      <c r="K413" s="1491"/>
    </row>
    <row r="414" spans="1:11" ht="15.75" customHeight="1">
      <c r="A414" s="1491"/>
      <c r="B414" s="1491"/>
      <c r="C414" s="1491"/>
      <c r="D414" s="1491"/>
      <c r="E414" s="1491"/>
      <c r="F414" s="1491"/>
      <c r="G414" s="1491"/>
      <c r="H414" s="1491"/>
      <c r="I414" s="1491"/>
      <c r="J414" s="1491"/>
      <c r="K414" s="1491"/>
    </row>
    <row r="415" spans="1:11" ht="15.75" customHeight="1">
      <c r="A415" s="1491"/>
      <c r="B415" s="1491"/>
      <c r="C415" s="1491"/>
      <c r="D415" s="1491"/>
      <c r="E415" s="1491"/>
      <c r="F415" s="1491"/>
      <c r="G415" s="1491"/>
      <c r="H415" s="1491"/>
      <c r="I415" s="1491"/>
      <c r="J415" s="1491"/>
      <c r="K415" s="1491"/>
    </row>
    <row r="416" spans="1:11" ht="15.75" customHeight="1">
      <c r="A416" s="1491"/>
      <c r="B416" s="1491"/>
      <c r="C416" s="1491"/>
      <c r="D416" s="1491"/>
      <c r="E416" s="1491"/>
      <c r="F416" s="1491"/>
      <c r="G416" s="1491"/>
      <c r="H416" s="1491"/>
      <c r="I416" s="1491"/>
      <c r="J416" s="1491"/>
      <c r="K416" s="1491"/>
    </row>
    <row r="417" spans="1:11" ht="15.75" customHeight="1">
      <c r="A417" s="1491"/>
      <c r="B417" s="1491"/>
      <c r="C417" s="1491"/>
      <c r="D417" s="1491"/>
      <c r="E417" s="1491"/>
      <c r="F417" s="1491"/>
      <c r="G417" s="1491"/>
      <c r="H417" s="1491"/>
      <c r="I417" s="1491"/>
      <c r="J417" s="1491"/>
      <c r="K417" s="1491"/>
    </row>
    <row r="418" spans="1:11" ht="15.75" customHeight="1">
      <c r="A418" s="1491"/>
      <c r="B418" s="1491"/>
      <c r="C418" s="1491"/>
      <c r="D418" s="1491"/>
      <c r="E418" s="1491"/>
      <c r="F418" s="1491"/>
      <c r="G418" s="1491"/>
      <c r="H418" s="1491"/>
      <c r="I418" s="1491"/>
      <c r="J418" s="1491"/>
      <c r="K418" s="1491"/>
    </row>
    <row r="419" spans="1:11" ht="15.75" customHeight="1">
      <c r="A419" s="1491"/>
      <c r="B419" s="1491"/>
      <c r="C419" s="1491"/>
      <c r="D419" s="1491"/>
      <c r="E419" s="1491"/>
      <c r="F419" s="1491"/>
      <c r="G419" s="1491"/>
      <c r="H419" s="1491"/>
      <c r="I419" s="1491"/>
      <c r="J419" s="1491"/>
      <c r="K419" s="1491"/>
    </row>
    <row r="420" spans="1:11" ht="15.75" customHeight="1">
      <c r="A420" s="1491"/>
      <c r="B420" s="1491"/>
      <c r="C420" s="1491"/>
      <c r="D420" s="1491"/>
      <c r="E420" s="1491"/>
      <c r="F420" s="1491"/>
      <c r="G420" s="1491"/>
      <c r="H420" s="1491"/>
      <c r="I420" s="1491"/>
      <c r="J420" s="1491"/>
      <c r="K420" s="1491"/>
    </row>
    <row r="421" spans="1:11" ht="15.75" customHeight="1">
      <c r="A421" s="1491"/>
      <c r="B421" s="1491"/>
      <c r="C421" s="1491"/>
      <c r="D421" s="1491"/>
      <c r="E421" s="1491"/>
      <c r="F421" s="1491"/>
      <c r="G421" s="1491"/>
      <c r="H421" s="1491"/>
      <c r="I421" s="1491"/>
      <c r="J421" s="1491"/>
      <c r="K421" s="1491"/>
    </row>
    <row r="422" spans="1:11" ht="15.75" customHeight="1">
      <c r="A422" s="1491"/>
      <c r="B422" s="1491"/>
      <c r="C422" s="1491"/>
      <c r="D422" s="1491"/>
      <c r="E422" s="1491"/>
      <c r="F422" s="1491"/>
      <c r="G422" s="1491"/>
      <c r="H422" s="1491"/>
      <c r="I422" s="1491"/>
      <c r="J422" s="1491"/>
      <c r="K422" s="1491"/>
    </row>
    <row r="423" spans="1:11" ht="15.75" customHeight="1">
      <c r="A423" s="1491"/>
      <c r="B423" s="1491"/>
      <c r="C423" s="1491"/>
      <c r="D423" s="1491"/>
      <c r="E423" s="1491"/>
      <c r="F423" s="1491"/>
      <c r="G423" s="1491"/>
      <c r="H423" s="1491"/>
      <c r="I423" s="1491"/>
      <c r="J423" s="1491"/>
      <c r="K423" s="1491"/>
    </row>
    <row r="424" spans="1:11" ht="15.75" customHeight="1">
      <c r="A424" s="1491"/>
      <c r="B424" s="1491"/>
      <c r="C424" s="1491"/>
      <c r="D424" s="1491"/>
      <c r="E424" s="1491"/>
      <c r="F424" s="1491"/>
      <c r="G424" s="1491"/>
      <c r="H424" s="1491"/>
      <c r="I424" s="1491"/>
      <c r="J424" s="1491"/>
      <c r="K424" s="1491"/>
    </row>
    <row r="425" spans="1:11" ht="15.75" customHeight="1">
      <c r="A425" s="1491"/>
      <c r="B425" s="1491"/>
      <c r="C425" s="1491"/>
      <c r="D425" s="1491"/>
      <c r="E425" s="1491"/>
      <c r="F425" s="1491"/>
      <c r="G425" s="1491"/>
      <c r="H425" s="1491"/>
      <c r="I425" s="1491"/>
      <c r="J425" s="1491"/>
      <c r="K425" s="1491"/>
    </row>
    <row r="426" spans="1:11" ht="15.75" customHeight="1">
      <c r="A426" s="1491"/>
      <c r="B426" s="1491"/>
      <c r="C426" s="1491"/>
      <c r="D426" s="1491"/>
      <c r="E426" s="1491"/>
      <c r="F426" s="1491"/>
      <c r="G426" s="1491"/>
      <c r="H426" s="1491"/>
      <c r="I426" s="1491"/>
      <c r="J426" s="1491"/>
      <c r="K426" s="1491"/>
    </row>
    <row r="427" spans="1:11" ht="15.75" customHeight="1">
      <c r="A427" s="1491"/>
      <c r="B427" s="1491"/>
      <c r="C427" s="1491"/>
      <c r="D427" s="1491"/>
      <c r="E427" s="1491"/>
      <c r="F427" s="1491"/>
      <c r="G427" s="1491"/>
      <c r="H427" s="1491"/>
      <c r="I427" s="1491"/>
      <c r="J427" s="1491"/>
      <c r="K427" s="1491"/>
    </row>
    <row r="428" spans="1:11" ht="15.75" customHeight="1">
      <c r="A428" s="1491"/>
      <c r="B428" s="1491"/>
      <c r="C428" s="1491"/>
      <c r="D428" s="1491"/>
      <c r="E428" s="1491"/>
      <c r="F428" s="1491"/>
      <c r="G428" s="1491"/>
      <c r="H428" s="1491"/>
      <c r="I428" s="1491"/>
      <c r="J428" s="1491"/>
      <c r="K428" s="1491"/>
    </row>
    <row r="429" spans="1:11" ht="15.75" customHeight="1">
      <c r="A429" s="1491"/>
      <c r="B429" s="1491"/>
      <c r="C429" s="1491"/>
      <c r="D429" s="1491"/>
      <c r="E429" s="1491"/>
      <c r="F429" s="1491"/>
      <c r="G429" s="1491"/>
      <c r="H429" s="1491"/>
      <c r="I429" s="1491"/>
      <c r="J429" s="1491"/>
      <c r="K429" s="1491"/>
    </row>
    <row r="430" spans="1:11" ht="15.75" customHeight="1">
      <c r="A430" s="1491"/>
      <c r="B430" s="1491"/>
      <c r="C430" s="1491"/>
      <c r="D430" s="1491"/>
      <c r="E430" s="1491"/>
      <c r="F430" s="1491"/>
      <c r="G430" s="1491"/>
      <c r="H430" s="1491"/>
      <c r="I430" s="1491"/>
      <c r="J430" s="1491"/>
      <c r="K430" s="1491"/>
    </row>
    <row r="431" spans="1:11" ht="15.75" customHeight="1">
      <c r="A431" s="1491"/>
      <c r="B431" s="1491"/>
      <c r="C431" s="1491"/>
      <c r="D431" s="1491"/>
      <c r="E431" s="1491"/>
      <c r="F431" s="1491"/>
      <c r="G431" s="1491"/>
      <c r="H431" s="1491"/>
      <c r="I431" s="1491"/>
      <c r="J431" s="1491"/>
      <c r="K431" s="1491"/>
    </row>
    <row r="432" spans="1:11" ht="15.75" customHeight="1">
      <c r="A432" s="1491"/>
      <c r="B432" s="1491"/>
      <c r="C432" s="1491"/>
      <c r="D432" s="1491"/>
      <c r="E432" s="1491"/>
      <c r="F432" s="1491"/>
      <c r="G432" s="1491"/>
      <c r="H432" s="1491"/>
      <c r="I432" s="1491"/>
      <c r="J432" s="1491"/>
      <c r="K432" s="1491"/>
    </row>
    <row r="433" spans="1:11" ht="15.75" customHeight="1">
      <c r="A433" s="1491"/>
      <c r="B433" s="1491"/>
      <c r="C433" s="1491"/>
      <c r="D433" s="1491"/>
      <c r="E433" s="1491"/>
      <c r="F433" s="1491"/>
      <c r="G433" s="1491"/>
      <c r="H433" s="1491"/>
      <c r="I433" s="1491"/>
      <c r="J433" s="1491"/>
      <c r="K433" s="1491"/>
    </row>
    <row r="434" spans="1:11" ht="15.75" customHeight="1">
      <c r="A434" s="1491"/>
      <c r="B434" s="1491"/>
      <c r="C434" s="1491"/>
      <c r="D434" s="1491"/>
      <c r="E434" s="1491"/>
      <c r="F434" s="1491"/>
      <c r="G434" s="1491"/>
      <c r="H434" s="1491"/>
      <c r="I434" s="1491"/>
      <c r="J434" s="1491"/>
      <c r="K434" s="1491"/>
    </row>
    <row r="435" spans="1:11" ht="15.75" customHeight="1">
      <c r="A435" s="1491"/>
      <c r="B435" s="1491"/>
      <c r="C435" s="1491"/>
      <c r="D435" s="1491"/>
      <c r="E435" s="1491"/>
      <c r="F435" s="1491"/>
      <c r="G435" s="1491"/>
      <c r="H435" s="1491"/>
      <c r="I435" s="1491"/>
      <c r="J435" s="1491"/>
      <c r="K435" s="1491"/>
    </row>
    <row r="436" spans="1:11" ht="15.75" customHeight="1">
      <c r="A436" s="1491"/>
      <c r="B436" s="1491"/>
      <c r="C436" s="1491"/>
      <c r="D436" s="1491"/>
      <c r="E436" s="1491"/>
      <c r="F436" s="1491"/>
      <c r="G436" s="1491"/>
      <c r="H436" s="1491"/>
      <c r="I436" s="1491"/>
      <c r="J436" s="1491"/>
      <c r="K436" s="1491"/>
    </row>
    <row r="437" spans="1:11" ht="15.75" customHeight="1">
      <c r="A437" s="1491"/>
      <c r="B437" s="1491"/>
      <c r="C437" s="1491"/>
      <c r="D437" s="1491"/>
      <c r="E437" s="1491"/>
      <c r="F437" s="1491"/>
      <c r="G437" s="1491"/>
      <c r="H437" s="1491"/>
      <c r="I437" s="1491"/>
      <c r="J437" s="1491"/>
      <c r="K437" s="1491"/>
    </row>
    <row r="438" spans="1:11" ht="15.75" customHeight="1">
      <c r="A438" s="1491"/>
      <c r="B438" s="1491"/>
      <c r="C438" s="1491"/>
      <c r="D438" s="1491"/>
      <c r="E438" s="1491"/>
      <c r="F438" s="1491"/>
      <c r="G438" s="1491"/>
      <c r="H438" s="1491"/>
      <c r="I438" s="1491"/>
      <c r="J438" s="1491"/>
      <c r="K438" s="1491"/>
    </row>
    <row r="439" spans="1:11" ht="15.75" customHeight="1">
      <c r="A439" s="1491"/>
      <c r="B439" s="1491"/>
      <c r="C439" s="1491"/>
      <c r="D439" s="1491"/>
      <c r="E439" s="1491"/>
      <c r="F439" s="1491"/>
      <c r="G439" s="1491"/>
      <c r="H439" s="1491"/>
      <c r="I439" s="1491"/>
      <c r="J439" s="1491"/>
      <c r="K439" s="1491"/>
    </row>
    <row r="440" spans="1:11" ht="15.75" customHeight="1">
      <c r="A440" s="1491"/>
      <c r="B440" s="1491"/>
      <c r="C440" s="1491"/>
      <c r="D440" s="1491"/>
      <c r="E440" s="1491"/>
      <c r="F440" s="1491"/>
      <c r="G440" s="1491"/>
      <c r="H440" s="1491"/>
      <c r="I440" s="1491"/>
      <c r="J440" s="1491"/>
      <c r="K440" s="1491"/>
    </row>
    <row r="441" spans="1:11" ht="15.75" customHeight="1">
      <c r="A441" s="1491"/>
      <c r="B441" s="1491"/>
      <c r="C441" s="1491"/>
      <c r="D441" s="1491"/>
      <c r="E441" s="1491"/>
      <c r="F441" s="1491"/>
      <c r="G441" s="1491"/>
      <c r="H441" s="1491"/>
      <c r="I441" s="1491"/>
      <c r="J441" s="1491"/>
      <c r="K441" s="1491"/>
    </row>
    <row r="442" spans="1:11" ht="15.75" customHeight="1">
      <c r="A442" s="1491"/>
      <c r="B442" s="1491"/>
      <c r="C442" s="1491"/>
      <c r="D442" s="1491"/>
      <c r="E442" s="1491"/>
      <c r="F442" s="1491"/>
      <c r="G442" s="1491"/>
      <c r="H442" s="1491"/>
      <c r="I442" s="1491"/>
      <c r="J442" s="1491"/>
      <c r="K442" s="1491"/>
    </row>
    <row r="443" spans="1:11" ht="15.75" customHeight="1">
      <c r="A443" s="1491"/>
      <c r="B443" s="1491"/>
      <c r="C443" s="1491"/>
      <c r="D443" s="1491"/>
      <c r="E443" s="1491"/>
      <c r="F443" s="1491"/>
      <c r="G443" s="1491"/>
      <c r="H443" s="1491"/>
      <c r="I443" s="1491"/>
      <c r="J443" s="1491"/>
      <c r="K443" s="1491"/>
    </row>
    <row r="444" spans="1:11" ht="15.75" customHeight="1">
      <c r="A444" s="1491"/>
      <c r="B444" s="1491"/>
      <c r="C444" s="1491"/>
      <c r="D444" s="1491"/>
      <c r="E444" s="1491"/>
      <c r="F444" s="1491"/>
      <c r="G444" s="1491"/>
      <c r="H444" s="1491"/>
      <c r="I444" s="1491"/>
      <c r="J444" s="1491"/>
      <c r="K444" s="1491"/>
    </row>
    <row r="445" spans="1:11" ht="15.75" customHeight="1">
      <c r="A445" s="1491"/>
      <c r="B445" s="1491"/>
      <c r="C445" s="1491"/>
      <c r="D445" s="1491"/>
      <c r="E445" s="1491"/>
      <c r="F445" s="1491"/>
      <c r="G445" s="1491"/>
      <c r="H445" s="1491"/>
      <c r="I445" s="1491"/>
      <c r="J445" s="1491"/>
      <c r="K445" s="1491"/>
    </row>
    <row r="446" spans="1:11" ht="15.75" customHeight="1">
      <c r="A446" s="1491"/>
      <c r="B446" s="1491"/>
      <c r="C446" s="1491"/>
      <c r="D446" s="1491"/>
      <c r="E446" s="1491"/>
      <c r="F446" s="1491"/>
      <c r="G446" s="1491"/>
      <c r="H446" s="1491"/>
      <c r="I446" s="1491"/>
      <c r="J446" s="1491"/>
      <c r="K446" s="1491"/>
    </row>
    <row r="447" spans="1:11" ht="15.75" customHeight="1">
      <c r="A447" s="1491"/>
      <c r="B447" s="1491"/>
      <c r="C447" s="1491"/>
      <c r="D447" s="1491"/>
      <c r="E447" s="1491"/>
      <c r="F447" s="1491"/>
      <c r="G447" s="1491"/>
      <c r="H447" s="1491"/>
      <c r="I447" s="1491"/>
      <c r="J447" s="1491"/>
      <c r="K447" s="1491"/>
    </row>
    <row r="448" spans="1:11" ht="15.75" customHeight="1">
      <c r="A448" s="1491"/>
      <c r="B448" s="1491"/>
      <c r="C448" s="1491"/>
      <c r="D448" s="1491"/>
      <c r="E448" s="1491"/>
      <c r="F448" s="1491"/>
      <c r="G448" s="1491"/>
      <c r="H448" s="1491"/>
      <c r="I448" s="1491"/>
      <c r="J448" s="1491"/>
      <c r="K448" s="1491"/>
    </row>
    <row r="449" spans="1:11" ht="15.75" customHeight="1">
      <c r="A449" s="1491"/>
      <c r="B449" s="1491"/>
      <c r="C449" s="1491"/>
      <c r="D449" s="1491"/>
      <c r="E449" s="1491"/>
      <c r="F449" s="1491"/>
      <c r="G449" s="1491"/>
      <c r="H449" s="1491"/>
      <c r="I449" s="1491"/>
      <c r="J449" s="1491"/>
      <c r="K449" s="1491"/>
    </row>
    <row r="450" spans="1:11" ht="15.75" customHeight="1">
      <c r="A450" s="1491"/>
      <c r="B450" s="1491"/>
      <c r="C450" s="1491"/>
      <c r="D450" s="1491"/>
      <c r="E450" s="1491"/>
      <c r="F450" s="1491"/>
      <c r="G450" s="1491"/>
      <c r="H450" s="1491"/>
      <c r="I450" s="1491"/>
      <c r="J450" s="1491"/>
      <c r="K450" s="1491"/>
    </row>
    <row r="451" spans="1:11" ht="15.75" customHeight="1">
      <c r="A451" s="1491"/>
      <c r="B451" s="1491"/>
      <c r="C451" s="1491"/>
      <c r="D451" s="1491"/>
      <c r="E451" s="1491"/>
      <c r="F451" s="1491"/>
      <c r="G451" s="1491"/>
      <c r="H451" s="1491"/>
      <c r="I451" s="1491"/>
      <c r="J451" s="1491"/>
      <c r="K451" s="1491"/>
    </row>
    <row r="452" spans="1:11" ht="15.75" customHeight="1">
      <c r="A452" s="1491"/>
      <c r="B452" s="1491"/>
      <c r="C452" s="1491"/>
      <c r="D452" s="1491"/>
      <c r="E452" s="1491"/>
      <c r="F452" s="1491"/>
      <c r="G452" s="1491"/>
      <c r="H452" s="1491"/>
      <c r="I452" s="1491"/>
      <c r="J452" s="1491"/>
      <c r="K452" s="1491"/>
    </row>
    <row r="453" spans="1:11" ht="15.75" customHeight="1">
      <c r="A453" s="1491"/>
      <c r="B453" s="1491"/>
      <c r="C453" s="1491"/>
      <c r="D453" s="1491"/>
      <c r="E453" s="1491"/>
      <c r="F453" s="1491"/>
      <c r="G453" s="1491"/>
      <c r="H453" s="1491"/>
      <c r="I453" s="1491"/>
      <c r="J453" s="1491"/>
      <c r="K453" s="1491"/>
    </row>
    <row r="454" spans="1:11" ht="15.75" customHeight="1">
      <c r="A454" s="1491"/>
      <c r="B454" s="1491"/>
      <c r="C454" s="1491"/>
      <c r="D454" s="1491"/>
      <c r="E454" s="1491"/>
      <c r="F454" s="1491"/>
      <c r="G454" s="1491"/>
      <c r="H454" s="1491"/>
      <c r="I454" s="1491"/>
      <c r="J454" s="1491"/>
      <c r="K454" s="1491"/>
    </row>
    <row r="455" spans="1:11" ht="15.75" customHeight="1">
      <c r="A455" s="1491"/>
      <c r="B455" s="1491"/>
      <c r="C455" s="1491"/>
      <c r="D455" s="1491"/>
      <c r="E455" s="1491"/>
      <c r="F455" s="1491"/>
      <c r="G455" s="1491"/>
      <c r="H455" s="1491"/>
      <c r="I455" s="1491"/>
      <c r="J455" s="1491"/>
      <c r="K455" s="1491"/>
    </row>
    <row r="456" spans="1:11" ht="15.75" customHeight="1">
      <c r="A456" s="1491"/>
      <c r="B456" s="1491"/>
      <c r="C456" s="1491"/>
      <c r="D456" s="1491"/>
      <c r="E456" s="1491"/>
      <c r="F456" s="1491"/>
      <c r="G456" s="1491"/>
      <c r="H456" s="1491"/>
      <c r="I456" s="1491"/>
      <c r="J456" s="1491"/>
      <c r="K456" s="1491"/>
    </row>
    <row r="457" spans="1:11" ht="15.75" customHeight="1">
      <c r="A457" s="1491"/>
      <c r="B457" s="1491"/>
      <c r="C457" s="1491"/>
      <c r="D457" s="1491"/>
      <c r="E457" s="1491"/>
      <c r="F457" s="1491"/>
      <c r="G457" s="1491"/>
      <c r="H457" s="1491"/>
      <c r="I457" s="1491"/>
      <c r="J457" s="1491"/>
      <c r="K457" s="1491"/>
    </row>
    <row r="458" spans="1:11" ht="15.75" customHeight="1">
      <c r="A458" s="1491"/>
      <c r="B458" s="1491"/>
      <c r="C458" s="1491"/>
      <c r="D458" s="1491"/>
      <c r="E458" s="1491"/>
      <c r="F458" s="1491"/>
      <c r="G458" s="1491"/>
      <c r="H458" s="1491"/>
      <c r="I458" s="1491"/>
      <c r="J458" s="1491"/>
      <c r="K458" s="1491"/>
    </row>
    <row r="459" spans="1:11" ht="15.75" customHeight="1">
      <c r="A459" s="1491"/>
      <c r="B459" s="1491"/>
      <c r="C459" s="1491"/>
      <c r="D459" s="1491"/>
      <c r="E459" s="1491"/>
      <c r="F459" s="1491"/>
      <c r="G459" s="1491"/>
      <c r="H459" s="1491"/>
      <c r="I459" s="1491"/>
      <c r="J459" s="1491"/>
      <c r="K459" s="1491"/>
    </row>
    <row r="460" spans="1:11" ht="15.75" customHeight="1">
      <c r="A460" s="1491"/>
      <c r="B460" s="1491"/>
      <c r="C460" s="1491"/>
      <c r="D460" s="1491"/>
      <c r="E460" s="1491"/>
      <c r="F460" s="1491"/>
      <c r="G460" s="1491"/>
      <c r="H460" s="1491"/>
      <c r="I460" s="1491"/>
      <c r="J460" s="1491"/>
      <c r="K460" s="1491"/>
    </row>
    <row r="461" spans="1:11" ht="15.75" customHeight="1">
      <c r="A461" s="1491"/>
      <c r="B461" s="1491"/>
      <c r="C461" s="1491"/>
      <c r="D461" s="1491"/>
      <c r="E461" s="1491"/>
      <c r="F461" s="1491"/>
      <c r="G461" s="1491"/>
      <c r="H461" s="1491"/>
      <c r="I461" s="1491"/>
      <c r="J461" s="1491"/>
      <c r="K461" s="1491"/>
    </row>
    <row r="462" spans="1:11" ht="15.75" customHeight="1">
      <c r="A462" s="1491"/>
      <c r="B462" s="1491"/>
      <c r="C462" s="1491"/>
      <c r="D462" s="1491"/>
      <c r="E462" s="1491"/>
      <c r="F462" s="1491"/>
      <c r="G462" s="1491"/>
      <c r="H462" s="1491"/>
      <c r="I462" s="1491"/>
      <c r="J462" s="1491"/>
      <c r="K462" s="1491"/>
    </row>
    <row r="463" spans="1:11" ht="15.75" customHeight="1">
      <c r="A463" s="1491"/>
      <c r="B463" s="1491"/>
      <c r="C463" s="1491"/>
      <c r="D463" s="1491"/>
      <c r="E463" s="1491"/>
      <c r="F463" s="1491"/>
      <c r="G463" s="1491"/>
      <c r="H463" s="1491"/>
      <c r="I463" s="1491"/>
      <c r="J463" s="1491"/>
      <c r="K463" s="1491"/>
    </row>
    <row r="464" spans="1:11" ht="15.75" customHeight="1">
      <c r="A464" s="1491"/>
      <c r="B464" s="1491"/>
      <c r="C464" s="1491"/>
      <c r="D464" s="1491"/>
      <c r="E464" s="1491"/>
      <c r="F464" s="1491"/>
      <c r="G464" s="1491"/>
      <c r="H464" s="1491"/>
      <c r="I464" s="1491"/>
      <c r="J464" s="1491"/>
      <c r="K464" s="1491"/>
    </row>
    <row r="465" spans="1:11" ht="15.75" customHeight="1">
      <c r="A465" s="1491"/>
      <c r="B465" s="1491"/>
      <c r="C465" s="1491"/>
      <c r="D465" s="1491"/>
      <c r="E465" s="1491"/>
      <c r="F465" s="1491"/>
      <c r="G465" s="1491"/>
      <c r="H465" s="1491"/>
      <c r="I465" s="1491"/>
      <c r="J465" s="1491"/>
      <c r="K465" s="1491"/>
    </row>
    <row r="466" spans="1:11" ht="15.75" customHeight="1">
      <c r="A466" s="1491"/>
      <c r="B466" s="1491"/>
      <c r="C466" s="1491"/>
      <c r="D466" s="1491"/>
      <c r="E466" s="1491"/>
      <c r="F466" s="1491"/>
      <c r="G466" s="1491"/>
      <c r="H466" s="1491"/>
      <c r="I466" s="1491"/>
      <c r="J466" s="1491"/>
      <c r="K466" s="1491"/>
    </row>
    <row r="467" spans="1:11" ht="15.75" customHeight="1">
      <c r="A467" s="1491"/>
      <c r="B467" s="1491"/>
      <c r="C467" s="1491"/>
      <c r="D467" s="1491"/>
      <c r="E467" s="1491"/>
      <c r="F467" s="1491"/>
      <c r="G467" s="1491"/>
      <c r="H467" s="1491"/>
      <c r="I467" s="1491"/>
      <c r="J467" s="1491"/>
      <c r="K467" s="1491"/>
    </row>
    <row r="468" spans="1:11" ht="15.75" customHeight="1">
      <c r="A468" s="1491"/>
      <c r="B468" s="1491"/>
      <c r="C468" s="1491"/>
      <c r="D468" s="1491"/>
      <c r="E468" s="1491"/>
      <c r="F468" s="1491"/>
      <c r="G468" s="1491"/>
      <c r="H468" s="1491"/>
      <c r="I468" s="1491"/>
      <c r="J468" s="1491"/>
      <c r="K468" s="1491"/>
    </row>
    <row r="469" spans="1:11" ht="15.75" customHeight="1">
      <c r="A469" s="1491"/>
      <c r="B469" s="1491"/>
      <c r="C469" s="1491"/>
      <c r="D469" s="1491"/>
      <c r="E469" s="1491"/>
      <c r="F469" s="1491"/>
      <c r="G469" s="1491"/>
      <c r="H469" s="1491"/>
      <c r="I469" s="1491"/>
      <c r="J469" s="1491"/>
      <c r="K469" s="1491"/>
    </row>
    <row r="470" spans="1:11" ht="15.75" customHeight="1">
      <c r="A470" s="1491"/>
      <c r="B470" s="1491"/>
      <c r="C470" s="1491"/>
      <c r="D470" s="1491"/>
      <c r="E470" s="1491"/>
      <c r="F470" s="1491"/>
      <c r="G470" s="1491"/>
      <c r="H470" s="1491"/>
      <c r="I470" s="1491"/>
      <c r="J470" s="1491"/>
      <c r="K470" s="1491"/>
    </row>
    <row r="471" spans="1:11" ht="15.75" customHeight="1">
      <c r="A471" s="1491"/>
      <c r="B471" s="1491"/>
      <c r="C471" s="1491"/>
      <c r="D471" s="1491"/>
      <c r="E471" s="1491"/>
      <c r="F471" s="1491"/>
      <c r="G471" s="1491"/>
      <c r="H471" s="1491"/>
      <c r="I471" s="1491"/>
      <c r="J471" s="1491"/>
      <c r="K471" s="1491"/>
    </row>
    <row r="472" spans="1:11" ht="15.75" customHeight="1">
      <c r="A472" s="1491"/>
      <c r="B472" s="1491"/>
      <c r="C472" s="1491"/>
      <c r="D472" s="1491"/>
      <c r="E472" s="1491"/>
      <c r="F472" s="1491"/>
      <c r="G472" s="1491"/>
      <c r="H472" s="1491"/>
      <c r="I472" s="1491"/>
      <c r="J472" s="1491"/>
      <c r="K472" s="1491"/>
    </row>
    <row r="473" spans="1:11" ht="15.75" customHeight="1">
      <c r="A473" s="1491"/>
      <c r="B473" s="1491"/>
      <c r="C473" s="1491"/>
      <c r="D473" s="1491"/>
      <c r="E473" s="1491"/>
      <c r="F473" s="1491"/>
      <c r="G473" s="1491"/>
      <c r="H473" s="1491"/>
      <c r="I473" s="1491"/>
      <c r="J473" s="1491"/>
      <c r="K473" s="1491"/>
    </row>
    <row r="474" spans="1:11" ht="15.75" customHeight="1">
      <c r="A474" s="1491"/>
      <c r="B474" s="1491"/>
      <c r="C474" s="1491"/>
      <c r="D474" s="1491"/>
      <c r="E474" s="1491"/>
      <c r="F474" s="1491"/>
      <c r="G474" s="1491"/>
      <c r="H474" s="1491"/>
      <c r="I474" s="1491"/>
      <c r="J474" s="1491"/>
      <c r="K474" s="1491"/>
    </row>
    <row r="475" spans="1:11" ht="15.75" customHeight="1">
      <c r="A475" s="1491"/>
      <c r="B475" s="1491"/>
      <c r="C475" s="1491"/>
      <c r="D475" s="1491"/>
      <c r="E475" s="1491"/>
      <c r="F475" s="1491"/>
      <c r="G475" s="1491"/>
      <c r="H475" s="1491"/>
      <c r="I475" s="1491"/>
      <c r="J475" s="1491"/>
      <c r="K475" s="1491"/>
    </row>
    <row r="476" spans="1:11" ht="15.75" customHeight="1">
      <c r="A476" s="1491"/>
      <c r="B476" s="1491"/>
      <c r="C476" s="1491"/>
      <c r="D476" s="1491"/>
      <c r="E476" s="1491"/>
      <c r="F476" s="1491"/>
      <c r="G476" s="1491"/>
      <c r="H476" s="1491"/>
      <c r="I476" s="1491"/>
      <c r="J476" s="1491"/>
      <c r="K476" s="1491"/>
    </row>
    <row r="477" spans="1:11" ht="15.75" customHeight="1">
      <c r="A477" s="1491"/>
      <c r="B477" s="1491"/>
      <c r="C477" s="1491"/>
      <c r="D477" s="1491"/>
      <c r="E477" s="1491"/>
      <c r="F477" s="1491"/>
      <c r="G477" s="1491"/>
      <c r="H477" s="1491"/>
      <c r="I477" s="1491"/>
      <c r="J477" s="1491"/>
      <c r="K477" s="1491"/>
    </row>
    <row r="478" spans="1:11" ht="15.75" customHeight="1">
      <c r="A478" s="1491"/>
      <c r="B478" s="1491"/>
      <c r="C478" s="1491"/>
      <c r="D478" s="1491"/>
      <c r="E478" s="1491"/>
      <c r="F478" s="1491"/>
      <c r="G478" s="1491"/>
      <c r="H478" s="1491"/>
      <c r="I478" s="1491"/>
      <c r="J478" s="1491"/>
      <c r="K478" s="1491"/>
    </row>
    <row r="479" spans="1:11" ht="15.75" customHeight="1">
      <c r="A479" s="1491"/>
      <c r="B479" s="1491"/>
      <c r="C479" s="1491"/>
      <c r="D479" s="1491"/>
      <c r="E479" s="1491"/>
      <c r="F479" s="1491"/>
      <c r="G479" s="1491"/>
      <c r="H479" s="1491"/>
      <c r="I479" s="1491"/>
      <c r="J479" s="1491"/>
      <c r="K479" s="1491"/>
    </row>
    <row r="480" spans="1:11" ht="15.75" customHeight="1">
      <c r="A480" s="1491"/>
      <c r="B480" s="1491"/>
      <c r="C480" s="1491"/>
      <c r="D480" s="1491"/>
      <c r="E480" s="1491"/>
      <c r="F480" s="1491"/>
      <c r="G480" s="1491"/>
      <c r="H480" s="1491"/>
      <c r="I480" s="1491"/>
      <c r="J480" s="1491"/>
      <c r="K480" s="1491"/>
    </row>
    <row r="481" spans="1:11" ht="15.75" customHeight="1">
      <c r="A481" s="1491"/>
      <c r="B481" s="1491"/>
      <c r="C481" s="1491"/>
      <c r="D481" s="1491"/>
      <c r="E481" s="1491"/>
      <c r="F481" s="1491"/>
      <c r="G481" s="1491"/>
      <c r="H481" s="1491"/>
      <c r="I481" s="1491"/>
      <c r="J481" s="1491"/>
      <c r="K481" s="1491"/>
    </row>
    <row r="482" spans="1:11" ht="15.75" customHeight="1">
      <c r="A482" s="1491"/>
      <c r="B482" s="1491"/>
      <c r="C482" s="1491"/>
      <c r="D482" s="1491"/>
      <c r="E482" s="1491"/>
      <c r="F482" s="1491"/>
      <c r="G482" s="1491"/>
      <c r="H482" s="1491"/>
      <c r="I482" s="1491"/>
      <c r="J482" s="1491"/>
      <c r="K482" s="1491"/>
    </row>
    <row r="483" spans="1:11" ht="15.75" customHeight="1">
      <c r="A483" s="1491"/>
      <c r="B483" s="1491"/>
      <c r="C483" s="1491"/>
      <c r="D483" s="1491"/>
      <c r="E483" s="1491"/>
      <c r="F483" s="1491"/>
      <c r="G483" s="1491"/>
      <c r="H483" s="1491"/>
      <c r="I483" s="1491"/>
      <c r="J483" s="1491"/>
      <c r="K483" s="1491"/>
    </row>
    <row r="484" spans="1:11" ht="15.75" customHeight="1">
      <c r="A484" s="1491"/>
      <c r="B484" s="1491"/>
      <c r="C484" s="1491"/>
      <c r="D484" s="1491"/>
      <c r="E484" s="1491"/>
      <c r="F484" s="1491"/>
      <c r="G484" s="1491"/>
      <c r="H484" s="1491"/>
      <c r="I484" s="1491"/>
      <c r="J484" s="1491"/>
      <c r="K484" s="1491"/>
    </row>
    <row r="485" spans="1:11" ht="15.75" customHeight="1">
      <c r="A485" s="1491"/>
      <c r="B485" s="1491"/>
      <c r="C485" s="1491"/>
      <c r="D485" s="1491"/>
      <c r="E485" s="1491"/>
      <c r="F485" s="1491"/>
      <c r="G485" s="1491"/>
      <c r="H485" s="1491"/>
      <c r="I485" s="1491"/>
      <c r="J485" s="1491"/>
      <c r="K485" s="1491"/>
    </row>
    <row r="486" spans="1:11" ht="15.75" customHeight="1">
      <c r="A486" s="1491"/>
      <c r="B486" s="1491"/>
      <c r="C486" s="1491"/>
      <c r="D486" s="1491"/>
      <c r="E486" s="1491"/>
      <c r="F486" s="1491"/>
      <c r="G486" s="1491"/>
      <c r="H486" s="1491"/>
      <c r="I486" s="1491"/>
      <c r="J486" s="1491"/>
      <c r="K486" s="1491"/>
    </row>
    <row r="487" spans="1:11" ht="15.75" customHeight="1">
      <c r="A487" s="1491"/>
      <c r="B487" s="1491"/>
      <c r="C487" s="1491"/>
      <c r="D487" s="1491"/>
      <c r="E487" s="1491"/>
      <c r="F487" s="1491"/>
      <c r="G487" s="1491"/>
      <c r="H487" s="1491"/>
      <c r="I487" s="1491"/>
      <c r="J487" s="1491"/>
      <c r="K487" s="1491"/>
    </row>
    <row r="488" spans="1:11" ht="15.75" customHeight="1">
      <c r="A488" s="1491"/>
      <c r="B488" s="1491"/>
      <c r="C488" s="1491"/>
      <c r="D488" s="1491"/>
      <c r="E488" s="1491"/>
      <c r="F488" s="1491"/>
      <c r="G488" s="1491"/>
      <c r="H488" s="1491"/>
      <c r="I488" s="1491"/>
      <c r="J488" s="1491"/>
      <c r="K488" s="1491"/>
    </row>
    <row r="489" spans="1:11" ht="15.75" customHeight="1">
      <c r="A489" s="1491"/>
      <c r="B489" s="1491"/>
      <c r="C489" s="1491"/>
      <c r="D489" s="1491"/>
      <c r="E489" s="1491"/>
      <c r="F489" s="1491"/>
      <c r="G489" s="1491"/>
      <c r="H489" s="1491"/>
      <c r="I489" s="1491"/>
      <c r="J489" s="1491"/>
      <c r="K489" s="1491"/>
    </row>
    <row r="490" spans="1:11" ht="15.75" customHeight="1">
      <c r="A490" s="1491"/>
      <c r="B490" s="1491"/>
      <c r="C490" s="1491"/>
      <c r="D490" s="1491"/>
      <c r="E490" s="1491"/>
      <c r="F490" s="1491"/>
      <c r="G490" s="1491"/>
      <c r="H490" s="1491"/>
      <c r="I490" s="1491"/>
      <c r="J490" s="1491"/>
      <c r="K490" s="1491"/>
    </row>
    <row r="491" spans="1:11" ht="15.75" customHeight="1">
      <c r="A491" s="1491"/>
      <c r="B491" s="1491"/>
      <c r="C491" s="1491"/>
      <c r="D491" s="1491"/>
      <c r="E491" s="1491"/>
      <c r="F491" s="1491"/>
      <c r="G491" s="1491"/>
      <c r="H491" s="1491"/>
      <c r="I491" s="1491"/>
      <c r="J491" s="1491"/>
      <c r="K491" s="1491"/>
    </row>
    <row r="492" spans="1:11" ht="15.75" customHeight="1">
      <c r="A492" s="1491"/>
      <c r="B492" s="1491"/>
      <c r="C492" s="1491"/>
      <c r="D492" s="1491"/>
      <c r="E492" s="1491"/>
      <c r="F492" s="1491"/>
      <c r="G492" s="1491"/>
      <c r="H492" s="1491"/>
      <c r="I492" s="1491"/>
      <c r="J492" s="1491"/>
      <c r="K492" s="1491"/>
    </row>
    <row r="493" spans="1:11" ht="15.75" customHeight="1">
      <c r="A493" s="1491"/>
      <c r="B493" s="1491"/>
      <c r="C493" s="1491"/>
      <c r="D493" s="1491"/>
      <c r="E493" s="1491"/>
      <c r="F493" s="1491"/>
      <c r="G493" s="1491"/>
      <c r="H493" s="1491"/>
      <c r="I493" s="1491"/>
      <c r="J493" s="1491"/>
      <c r="K493" s="1491"/>
    </row>
    <row r="494" spans="1:11" ht="15.75" customHeight="1">
      <c r="A494" s="1491"/>
      <c r="B494" s="1491"/>
      <c r="C494" s="1491"/>
      <c r="D494" s="1491"/>
      <c r="E494" s="1491"/>
      <c r="F494" s="1491"/>
      <c r="G494" s="1491"/>
      <c r="H494" s="1491"/>
      <c r="I494" s="1491"/>
      <c r="J494" s="1491"/>
      <c r="K494" s="1491"/>
    </row>
    <row r="495" spans="1:11" ht="15.75" customHeight="1">
      <c r="A495" s="1491"/>
      <c r="B495" s="1491"/>
      <c r="C495" s="1491"/>
      <c r="D495" s="1491"/>
      <c r="E495" s="1491"/>
      <c r="F495" s="1491"/>
      <c r="G495" s="1491"/>
      <c r="H495" s="1491"/>
      <c r="I495" s="1491"/>
      <c r="J495" s="1491"/>
      <c r="K495" s="1491"/>
    </row>
    <row r="496" spans="1:11" ht="15.75" customHeight="1">
      <c r="A496" s="1491"/>
      <c r="B496" s="1491"/>
      <c r="C496" s="1491"/>
      <c r="D496" s="1491"/>
      <c r="E496" s="1491"/>
      <c r="F496" s="1491"/>
      <c r="G496" s="1491"/>
      <c r="H496" s="1491"/>
      <c r="I496" s="1491"/>
      <c r="J496" s="1491"/>
      <c r="K496" s="1491"/>
    </row>
    <row r="497" spans="1:11" ht="15.75" customHeight="1">
      <c r="A497" s="1491"/>
      <c r="B497" s="1491"/>
      <c r="C497" s="1491"/>
      <c r="D497" s="1491"/>
      <c r="E497" s="1491"/>
      <c r="F497" s="1491"/>
      <c r="G497" s="1491"/>
      <c r="H497" s="1491"/>
      <c r="I497" s="1491"/>
      <c r="J497" s="1491"/>
      <c r="K497" s="1491"/>
    </row>
    <row r="498" spans="1:11" ht="15.75" customHeight="1">
      <c r="A498" s="1491"/>
      <c r="B498" s="1491"/>
      <c r="C498" s="1491"/>
      <c r="D498" s="1491"/>
      <c r="E498" s="1491"/>
      <c r="F498" s="1491"/>
      <c r="G498" s="1491"/>
      <c r="H498" s="1491"/>
      <c r="I498" s="1491"/>
      <c r="J498" s="1491"/>
      <c r="K498" s="1491"/>
    </row>
    <row r="499" spans="1:11" ht="15.75" customHeight="1">
      <c r="A499" s="1491"/>
      <c r="B499" s="1491"/>
      <c r="C499" s="1491"/>
      <c r="D499" s="1491"/>
      <c r="E499" s="1491"/>
      <c r="F499" s="1491"/>
      <c r="G499" s="1491"/>
      <c r="H499" s="1491"/>
      <c r="I499" s="1491"/>
      <c r="J499" s="1491"/>
      <c r="K499" s="1491"/>
    </row>
    <row r="500" spans="1:11" ht="15.75" customHeight="1">
      <c r="A500" s="1491"/>
      <c r="B500" s="1491"/>
      <c r="C500" s="1491"/>
      <c r="D500" s="1491"/>
      <c r="E500" s="1491"/>
      <c r="F500" s="1491"/>
      <c r="G500" s="1491"/>
      <c r="H500" s="1491"/>
      <c r="I500" s="1491"/>
      <c r="J500" s="1491"/>
      <c r="K500" s="1491"/>
    </row>
    <row r="501" spans="1:11" ht="15.75" customHeight="1">
      <c r="A501" s="1491"/>
      <c r="B501" s="1491"/>
      <c r="C501" s="1491"/>
      <c r="D501" s="1491"/>
      <c r="E501" s="1491"/>
      <c r="F501" s="1491"/>
      <c r="G501" s="1491"/>
      <c r="H501" s="1491"/>
      <c r="I501" s="1491"/>
      <c r="J501" s="1491"/>
      <c r="K501" s="1491"/>
    </row>
    <row r="502" spans="1:11" ht="15.75" customHeight="1">
      <c r="A502" s="1491"/>
      <c r="B502" s="1491"/>
      <c r="C502" s="1491"/>
      <c r="D502" s="1491"/>
      <c r="E502" s="1491"/>
      <c r="F502" s="1491"/>
      <c r="G502" s="1491"/>
      <c r="H502" s="1491"/>
      <c r="I502" s="1491"/>
      <c r="J502" s="1491"/>
      <c r="K502" s="1491"/>
    </row>
    <row r="503" spans="1:11" ht="15.75" customHeight="1">
      <c r="A503" s="1491"/>
      <c r="B503" s="1491"/>
      <c r="C503" s="1491"/>
      <c r="D503" s="1491"/>
      <c r="E503" s="1491"/>
      <c r="F503" s="1491"/>
      <c r="G503" s="1491"/>
      <c r="H503" s="1491"/>
      <c r="I503" s="1491"/>
      <c r="J503" s="1491"/>
      <c r="K503" s="1491"/>
    </row>
    <row r="504" spans="1:11" ht="15.75" customHeight="1">
      <c r="A504" s="1491"/>
      <c r="B504" s="1491"/>
      <c r="C504" s="1491"/>
      <c r="D504" s="1491"/>
      <c r="E504" s="1491"/>
      <c r="F504" s="1491"/>
      <c r="G504" s="1491"/>
      <c r="H504" s="1491"/>
      <c r="I504" s="1491"/>
      <c r="J504" s="1491"/>
      <c r="K504" s="1491"/>
    </row>
    <row r="505" spans="1:11" ht="15.75" customHeight="1">
      <c r="A505" s="1491"/>
      <c r="B505" s="1491"/>
      <c r="C505" s="1491"/>
      <c r="D505" s="1491"/>
      <c r="E505" s="1491"/>
      <c r="F505" s="1491"/>
      <c r="G505" s="1491"/>
      <c r="H505" s="1491"/>
      <c r="I505" s="1491"/>
      <c r="J505" s="1491"/>
      <c r="K505" s="1491"/>
    </row>
    <row r="506" spans="1:11" ht="15.75" customHeight="1">
      <c r="A506" s="1491"/>
      <c r="B506" s="1491"/>
      <c r="C506" s="1491"/>
      <c r="D506" s="1491"/>
      <c r="E506" s="1491"/>
      <c r="F506" s="1491"/>
      <c r="G506" s="1491"/>
      <c r="H506" s="1491"/>
      <c r="I506" s="1491"/>
      <c r="J506" s="1491"/>
      <c r="K506" s="1491"/>
    </row>
    <row r="507" spans="1:11" ht="15.75" customHeight="1">
      <c r="A507" s="1491"/>
      <c r="B507" s="1491"/>
      <c r="C507" s="1491"/>
      <c r="D507" s="1491"/>
      <c r="E507" s="1491"/>
      <c r="F507" s="1491"/>
      <c r="G507" s="1491"/>
      <c r="H507" s="1491"/>
      <c r="I507" s="1491"/>
      <c r="J507" s="1491"/>
      <c r="K507" s="1491"/>
    </row>
    <row r="508" spans="1:11" ht="15.75" customHeight="1">
      <c r="A508" s="1491"/>
      <c r="B508" s="1491"/>
      <c r="C508" s="1491"/>
      <c r="D508" s="1491"/>
      <c r="E508" s="1491"/>
      <c r="F508" s="1491"/>
      <c r="G508" s="1491"/>
      <c r="H508" s="1491"/>
      <c r="I508" s="1491"/>
      <c r="J508" s="1491"/>
      <c r="K508" s="1491"/>
    </row>
    <row r="509" spans="1:11" ht="15.75" customHeight="1">
      <c r="A509" s="1491"/>
      <c r="B509" s="1491"/>
      <c r="C509" s="1491"/>
      <c r="D509" s="1491"/>
      <c r="E509" s="1491"/>
      <c r="F509" s="1491"/>
      <c r="G509" s="1491"/>
      <c r="H509" s="1491"/>
      <c r="I509" s="1491"/>
      <c r="J509" s="1491"/>
      <c r="K509" s="1491"/>
    </row>
    <row r="510" spans="1:11" ht="15.75" customHeight="1">
      <c r="A510" s="1491"/>
      <c r="B510" s="1491"/>
      <c r="C510" s="1491"/>
      <c r="D510" s="1491"/>
      <c r="E510" s="1491"/>
      <c r="F510" s="1491"/>
      <c r="G510" s="1491"/>
      <c r="H510" s="1491"/>
      <c r="I510" s="1491"/>
      <c r="J510" s="1491"/>
      <c r="K510" s="1491"/>
    </row>
    <row r="511" spans="1:11" ht="15.75" customHeight="1">
      <c r="A511" s="1491"/>
      <c r="B511" s="1491"/>
      <c r="C511" s="1491"/>
      <c r="D511" s="1491"/>
      <c r="E511" s="1491"/>
      <c r="F511" s="1491"/>
      <c r="G511" s="1491"/>
      <c r="H511" s="1491"/>
      <c r="I511" s="1491"/>
      <c r="J511" s="1491"/>
      <c r="K511" s="1491"/>
    </row>
    <row r="512" spans="1:11" ht="15.75" customHeight="1">
      <c r="A512" s="1491"/>
      <c r="B512" s="1491"/>
      <c r="C512" s="1491"/>
      <c r="D512" s="1491"/>
      <c r="E512" s="1491"/>
      <c r="F512" s="1491"/>
      <c r="G512" s="1491"/>
      <c r="H512" s="1491"/>
      <c r="I512" s="1491"/>
      <c r="J512" s="1491"/>
      <c r="K512" s="1491"/>
    </row>
    <row r="513" spans="1:11" ht="15.75" customHeight="1">
      <c r="A513" s="1491"/>
      <c r="B513" s="1491"/>
      <c r="C513" s="1491"/>
      <c r="D513" s="1491"/>
      <c r="E513" s="1491"/>
      <c r="F513" s="1491"/>
      <c r="G513" s="1491"/>
      <c r="H513" s="1491"/>
      <c r="I513" s="1491"/>
      <c r="J513" s="1491"/>
      <c r="K513" s="1491"/>
    </row>
    <row r="514" spans="1:11" ht="15.75" customHeight="1">
      <c r="A514" s="1491"/>
      <c r="B514" s="1491"/>
      <c r="C514" s="1491"/>
      <c r="D514" s="1491"/>
      <c r="E514" s="1491"/>
      <c r="F514" s="1491"/>
      <c r="G514" s="1491"/>
      <c r="H514" s="1491"/>
      <c r="I514" s="1491"/>
      <c r="J514" s="1491"/>
      <c r="K514" s="1491"/>
    </row>
    <row r="515" spans="1:11" ht="15.75" customHeight="1">
      <c r="A515" s="1491"/>
      <c r="B515" s="1491"/>
      <c r="C515" s="1491"/>
      <c r="D515" s="1491"/>
      <c r="E515" s="1491"/>
      <c r="F515" s="1491"/>
      <c r="G515" s="1491"/>
      <c r="H515" s="1491"/>
      <c r="I515" s="1491"/>
      <c r="J515" s="1491"/>
      <c r="K515" s="1491"/>
    </row>
    <row r="516" spans="1:11" ht="15.75" customHeight="1">
      <c r="A516" s="1491"/>
      <c r="B516" s="1491"/>
      <c r="C516" s="1491"/>
      <c r="D516" s="1491"/>
      <c r="E516" s="1491"/>
      <c r="F516" s="1491"/>
      <c r="G516" s="1491"/>
      <c r="H516" s="1491"/>
      <c r="I516" s="1491"/>
      <c r="J516" s="1491"/>
      <c r="K516" s="1491"/>
    </row>
    <row r="517" spans="1:11" ht="15.75" customHeight="1">
      <c r="A517" s="1491"/>
      <c r="B517" s="1491"/>
      <c r="C517" s="1491"/>
      <c r="D517" s="1491"/>
      <c r="E517" s="1491"/>
      <c r="F517" s="1491"/>
      <c r="G517" s="1491"/>
      <c r="H517" s="1491"/>
      <c r="I517" s="1491"/>
      <c r="J517" s="1491"/>
      <c r="K517" s="1491"/>
    </row>
    <row r="518" spans="1:11" ht="15.75" customHeight="1">
      <c r="A518" s="1491"/>
      <c r="B518" s="1491"/>
      <c r="C518" s="1491"/>
      <c r="D518" s="1491"/>
      <c r="E518" s="1491"/>
      <c r="F518" s="1491"/>
      <c r="G518" s="1491"/>
      <c r="H518" s="1491"/>
      <c r="I518" s="1491"/>
      <c r="J518" s="1491"/>
      <c r="K518" s="1491"/>
    </row>
    <row r="519" spans="1:11" ht="15.75" customHeight="1">
      <c r="A519" s="1491"/>
      <c r="B519" s="1491"/>
      <c r="C519" s="1491"/>
      <c r="D519" s="1491"/>
      <c r="E519" s="1491"/>
      <c r="F519" s="1491"/>
      <c r="G519" s="1491"/>
      <c r="H519" s="1491"/>
      <c r="I519" s="1491"/>
      <c r="J519" s="1491"/>
      <c r="K519" s="1491"/>
    </row>
    <row r="520" spans="1:11" ht="15.75" customHeight="1">
      <c r="A520" s="1491"/>
      <c r="B520" s="1491"/>
      <c r="C520" s="1491"/>
      <c r="D520" s="1491"/>
      <c r="E520" s="1491"/>
      <c r="F520" s="1491"/>
      <c r="G520" s="1491"/>
      <c r="H520" s="1491"/>
      <c r="I520" s="1491"/>
      <c r="J520" s="1491"/>
      <c r="K520" s="1491"/>
    </row>
    <row r="521" spans="1:11" ht="15.75" customHeight="1">
      <c r="A521" s="1491"/>
      <c r="B521" s="1491"/>
      <c r="C521" s="1491"/>
      <c r="D521" s="1491"/>
      <c r="E521" s="1491"/>
      <c r="F521" s="1491"/>
      <c r="G521" s="1491"/>
      <c r="H521" s="1491"/>
      <c r="I521" s="1491"/>
      <c r="J521" s="1491"/>
      <c r="K521" s="1491"/>
    </row>
    <row r="522" spans="1:11" ht="15.75" customHeight="1">
      <c r="A522" s="1491"/>
      <c r="B522" s="1491"/>
      <c r="C522" s="1491"/>
      <c r="D522" s="1491"/>
      <c r="E522" s="1491"/>
      <c r="F522" s="1491"/>
      <c r="G522" s="1491"/>
      <c r="H522" s="1491"/>
      <c r="I522" s="1491"/>
      <c r="J522" s="1491"/>
      <c r="K522" s="1491"/>
    </row>
    <row r="523" spans="1:11" ht="15.75" customHeight="1">
      <c r="A523" s="1491"/>
      <c r="B523" s="1491"/>
      <c r="C523" s="1491"/>
      <c r="D523" s="1491"/>
      <c r="E523" s="1491"/>
      <c r="F523" s="1491"/>
      <c r="G523" s="1491"/>
      <c r="H523" s="1491"/>
      <c r="I523" s="1491"/>
      <c r="J523" s="1491"/>
      <c r="K523" s="1491"/>
    </row>
    <row r="524" spans="1:11" ht="15.75" customHeight="1">
      <c r="A524" s="1491"/>
      <c r="B524" s="1491"/>
      <c r="C524" s="1491"/>
      <c r="D524" s="1491"/>
      <c r="E524" s="1491"/>
      <c r="F524" s="1491"/>
      <c r="G524" s="1491"/>
      <c r="H524" s="1491"/>
      <c r="I524" s="1491"/>
      <c r="J524" s="1491"/>
      <c r="K524" s="1491"/>
    </row>
    <row r="525" spans="1:11" ht="15.75" customHeight="1">
      <c r="A525" s="1491"/>
      <c r="B525" s="1491"/>
      <c r="C525" s="1491"/>
      <c r="D525" s="1491"/>
      <c r="E525" s="1491"/>
      <c r="F525" s="1491"/>
      <c r="G525" s="1491"/>
      <c r="H525" s="1491"/>
      <c r="I525" s="1491"/>
      <c r="J525" s="1491"/>
      <c r="K525" s="1491"/>
    </row>
    <row r="526" spans="1:11" ht="15.75" customHeight="1">
      <c r="A526" s="1491"/>
      <c r="B526" s="1491"/>
      <c r="C526" s="1491"/>
      <c r="D526" s="1491"/>
      <c r="E526" s="1491"/>
      <c r="F526" s="1491"/>
      <c r="G526" s="1491"/>
      <c r="H526" s="1491"/>
      <c r="I526" s="1491"/>
      <c r="J526" s="1491"/>
      <c r="K526" s="1491"/>
    </row>
    <row r="527" spans="1:11" ht="15.75" customHeight="1">
      <c r="A527" s="1491"/>
      <c r="B527" s="1491"/>
      <c r="C527" s="1491"/>
      <c r="D527" s="1491"/>
      <c r="E527" s="1491"/>
      <c r="F527" s="1491"/>
      <c r="G527" s="1491"/>
      <c r="H527" s="1491"/>
      <c r="I527" s="1491"/>
      <c r="J527" s="1491"/>
      <c r="K527" s="1491"/>
    </row>
    <row r="528" spans="1:11" ht="15.75" customHeight="1">
      <c r="A528" s="1491"/>
      <c r="B528" s="1491"/>
      <c r="C528" s="1491"/>
      <c r="D528" s="1491"/>
      <c r="E528" s="1491"/>
      <c r="F528" s="1491"/>
      <c r="G528" s="1491"/>
      <c r="H528" s="1491"/>
      <c r="I528" s="1491"/>
      <c r="J528" s="1491"/>
      <c r="K528" s="1491"/>
    </row>
    <row r="529" spans="1:11" ht="15.75" customHeight="1">
      <c r="A529" s="1491"/>
      <c r="B529" s="1491"/>
      <c r="C529" s="1491"/>
      <c r="D529" s="1491"/>
      <c r="E529" s="1491"/>
      <c r="F529" s="1491"/>
      <c r="G529" s="1491"/>
      <c r="H529" s="1491"/>
      <c r="I529" s="1491"/>
      <c r="J529" s="1491"/>
      <c r="K529" s="1491"/>
    </row>
    <row r="530" spans="1:11" ht="15.75" customHeight="1">
      <c r="A530" s="1491"/>
      <c r="B530" s="1491"/>
      <c r="C530" s="1491"/>
      <c r="D530" s="1491"/>
      <c r="E530" s="1491"/>
      <c r="F530" s="1491"/>
      <c r="G530" s="1491"/>
      <c r="H530" s="1491"/>
      <c r="I530" s="1491"/>
      <c r="J530" s="1491"/>
      <c r="K530" s="1491"/>
    </row>
    <row r="531" spans="1:11" ht="15.75" customHeight="1">
      <c r="A531" s="1491"/>
      <c r="B531" s="1491"/>
      <c r="C531" s="1491"/>
      <c r="D531" s="1491"/>
      <c r="E531" s="1491"/>
      <c r="F531" s="1491"/>
      <c r="G531" s="1491"/>
      <c r="H531" s="1491"/>
      <c r="I531" s="1491"/>
      <c r="J531" s="1491"/>
      <c r="K531" s="1491"/>
    </row>
    <row r="532" spans="1:11" ht="15.75" customHeight="1">
      <c r="A532" s="1491"/>
      <c r="B532" s="1491"/>
      <c r="C532" s="1491"/>
      <c r="D532" s="1491"/>
      <c r="E532" s="1491"/>
      <c r="F532" s="1491"/>
      <c r="G532" s="1491"/>
      <c r="H532" s="1491"/>
      <c r="I532" s="1491"/>
      <c r="J532" s="1491"/>
      <c r="K532" s="1491"/>
    </row>
    <row r="533" spans="1:11" ht="15.75" customHeight="1">
      <c r="A533" s="1491"/>
      <c r="B533" s="1491"/>
      <c r="C533" s="1491"/>
      <c r="D533" s="1491"/>
      <c r="E533" s="1491"/>
      <c r="F533" s="1491"/>
      <c r="G533" s="1491"/>
      <c r="H533" s="1491"/>
      <c r="I533" s="1491"/>
      <c r="J533" s="1491"/>
      <c r="K533" s="1491"/>
    </row>
    <row r="534" spans="1:11" ht="15.75" customHeight="1">
      <c r="A534" s="1491"/>
      <c r="B534" s="1491"/>
      <c r="C534" s="1491"/>
      <c r="D534" s="1491"/>
      <c r="E534" s="1491"/>
      <c r="F534" s="1491"/>
      <c r="G534" s="1491"/>
      <c r="H534" s="1491"/>
      <c r="I534" s="1491"/>
      <c r="J534" s="1491"/>
      <c r="K534" s="1491"/>
    </row>
    <row r="535" spans="1:11" ht="15.75" customHeight="1">
      <c r="A535" s="1491"/>
      <c r="B535" s="1491"/>
      <c r="C535" s="1491"/>
      <c r="D535" s="1491"/>
      <c r="E535" s="1491"/>
      <c r="F535" s="1491"/>
      <c r="G535" s="1491"/>
      <c r="H535" s="1491"/>
      <c r="I535" s="1491"/>
      <c r="J535" s="1491"/>
      <c r="K535" s="1491"/>
    </row>
    <row r="536" spans="1:11" ht="15.75" customHeight="1">
      <c r="A536" s="1491"/>
      <c r="B536" s="1491"/>
      <c r="C536" s="1491"/>
      <c r="D536" s="1491"/>
      <c r="E536" s="1491"/>
      <c r="F536" s="1491"/>
      <c r="G536" s="1491"/>
      <c r="H536" s="1491"/>
      <c r="I536" s="1491"/>
      <c r="J536" s="1491"/>
      <c r="K536" s="1491"/>
    </row>
    <row r="537" spans="1:11" ht="15.75" customHeight="1">
      <c r="A537" s="1491"/>
      <c r="B537" s="1491"/>
      <c r="C537" s="1491"/>
      <c r="D537" s="1491"/>
      <c r="E537" s="1491"/>
      <c r="F537" s="1491"/>
      <c r="G537" s="1491"/>
      <c r="H537" s="1491"/>
      <c r="I537" s="1491"/>
      <c r="J537" s="1491"/>
      <c r="K537" s="1491"/>
    </row>
    <row r="538" spans="1:11" ht="15.75" customHeight="1">
      <c r="A538" s="1491"/>
      <c r="B538" s="1491"/>
      <c r="C538" s="1491"/>
      <c r="D538" s="1491"/>
      <c r="E538" s="1491"/>
      <c r="F538" s="1491"/>
      <c r="G538" s="1491"/>
      <c r="H538" s="1491"/>
      <c r="I538" s="1491"/>
      <c r="J538" s="1491"/>
      <c r="K538" s="1491"/>
    </row>
    <row r="539" spans="1:11" ht="15.75" customHeight="1">
      <c r="A539" s="1491"/>
      <c r="B539" s="1491"/>
      <c r="C539" s="1491"/>
      <c r="D539" s="1491"/>
      <c r="E539" s="1491"/>
      <c r="F539" s="1491"/>
      <c r="G539" s="1491"/>
      <c r="H539" s="1491"/>
      <c r="I539" s="1491"/>
      <c r="J539" s="1491"/>
      <c r="K539" s="1491"/>
    </row>
    <row r="540" spans="1:11" ht="15.75" customHeight="1">
      <c r="A540" s="1491"/>
      <c r="B540" s="1491"/>
      <c r="C540" s="1491"/>
      <c r="D540" s="1491"/>
      <c r="E540" s="1491"/>
      <c r="F540" s="1491"/>
      <c r="G540" s="1491"/>
      <c r="H540" s="1491"/>
      <c r="I540" s="1491"/>
      <c r="J540" s="1491"/>
      <c r="K540" s="1491"/>
    </row>
    <row r="541" spans="1:11" ht="15.75" customHeight="1">
      <c r="A541" s="1491"/>
      <c r="B541" s="1491"/>
      <c r="C541" s="1491"/>
      <c r="D541" s="1491"/>
      <c r="E541" s="1491"/>
      <c r="F541" s="1491"/>
      <c r="G541" s="1491"/>
      <c r="H541" s="1491"/>
      <c r="I541" s="1491"/>
      <c r="J541" s="1491"/>
      <c r="K541" s="1491"/>
    </row>
    <row r="542" spans="1:11" ht="15.75" customHeight="1">
      <c r="A542" s="1491"/>
      <c r="B542" s="1491"/>
      <c r="C542" s="1491"/>
      <c r="D542" s="1491"/>
      <c r="E542" s="1491"/>
      <c r="F542" s="1491"/>
      <c r="G542" s="1491"/>
      <c r="H542" s="1491"/>
      <c r="I542" s="1491"/>
      <c r="J542" s="1491"/>
      <c r="K542" s="1491"/>
    </row>
    <row r="543" spans="1:11" ht="15.75" customHeight="1">
      <c r="A543" s="1491"/>
      <c r="B543" s="1491"/>
      <c r="C543" s="1491"/>
      <c r="D543" s="1491"/>
      <c r="E543" s="1491"/>
      <c r="F543" s="1491"/>
      <c r="G543" s="1491"/>
      <c r="H543" s="1491"/>
      <c r="I543" s="1491"/>
      <c r="J543" s="1491"/>
      <c r="K543" s="1491"/>
    </row>
    <row r="544" spans="1:11" ht="15.75" customHeight="1">
      <c r="A544" s="1491"/>
      <c r="B544" s="1491"/>
      <c r="C544" s="1491"/>
      <c r="D544" s="1491"/>
      <c r="E544" s="1491"/>
      <c r="F544" s="1491"/>
      <c r="G544" s="1491"/>
      <c r="H544" s="1491"/>
      <c r="I544" s="1491"/>
      <c r="J544" s="1491"/>
      <c r="K544" s="1491"/>
    </row>
    <row r="545" spans="1:11" ht="15.75" customHeight="1">
      <c r="A545" s="1491"/>
      <c r="B545" s="1491"/>
      <c r="C545" s="1491"/>
      <c r="D545" s="1491"/>
      <c r="E545" s="1491"/>
      <c r="F545" s="1491"/>
      <c r="G545" s="1491"/>
      <c r="H545" s="1491"/>
      <c r="I545" s="1491"/>
      <c r="J545" s="1491"/>
      <c r="K545" s="1491"/>
    </row>
    <row r="546" spans="1:11" ht="15.75" customHeight="1">
      <c r="A546" s="1491"/>
      <c r="B546" s="1491"/>
      <c r="C546" s="1491"/>
      <c r="D546" s="1491"/>
      <c r="E546" s="1491"/>
      <c r="F546" s="1491"/>
      <c r="G546" s="1491"/>
      <c r="H546" s="1491"/>
      <c r="I546" s="1491"/>
      <c r="J546" s="1491"/>
      <c r="K546" s="1491"/>
    </row>
    <row r="547" spans="1:11" ht="15.75" customHeight="1">
      <c r="A547" s="1491"/>
      <c r="B547" s="1491"/>
      <c r="C547" s="1491"/>
      <c r="D547" s="1491"/>
      <c r="E547" s="1491"/>
      <c r="F547" s="1491"/>
      <c r="G547" s="1491"/>
      <c r="H547" s="1491"/>
      <c r="I547" s="1491"/>
      <c r="J547" s="1491"/>
      <c r="K547" s="1491"/>
    </row>
    <row r="548" spans="1:11" ht="15.75" customHeight="1">
      <c r="A548" s="1491"/>
      <c r="B548" s="1491"/>
      <c r="C548" s="1491"/>
      <c r="D548" s="1491"/>
      <c r="E548" s="1491"/>
      <c r="F548" s="1491"/>
      <c r="G548" s="1491"/>
      <c r="H548" s="1491"/>
      <c r="I548" s="1491"/>
      <c r="J548" s="1491"/>
      <c r="K548" s="1491"/>
    </row>
    <row r="549" spans="1:11" ht="15.75" customHeight="1">
      <c r="A549" s="1491"/>
      <c r="B549" s="1491"/>
      <c r="C549" s="1491"/>
      <c r="D549" s="1491"/>
      <c r="E549" s="1491"/>
      <c r="F549" s="1491"/>
      <c r="G549" s="1491"/>
      <c r="H549" s="1491"/>
      <c r="I549" s="1491"/>
      <c r="J549" s="1491"/>
      <c r="K549" s="1491"/>
    </row>
    <row r="550" spans="1:11" ht="15.75" customHeight="1">
      <c r="A550" s="1491"/>
      <c r="B550" s="1491"/>
      <c r="C550" s="1491"/>
      <c r="D550" s="1491"/>
      <c r="E550" s="1491"/>
      <c r="F550" s="1491"/>
      <c r="G550" s="1491"/>
      <c r="H550" s="1491"/>
      <c r="I550" s="1491"/>
      <c r="J550" s="1491"/>
      <c r="K550" s="1491"/>
    </row>
    <row r="551" spans="1:11" ht="15.75" customHeight="1">
      <c r="A551" s="1491"/>
      <c r="B551" s="1491"/>
      <c r="C551" s="1491"/>
      <c r="D551" s="1491"/>
      <c r="E551" s="1491"/>
      <c r="F551" s="1491"/>
      <c r="G551" s="1491"/>
      <c r="H551" s="1491"/>
      <c r="I551" s="1491"/>
      <c r="J551" s="1491"/>
      <c r="K551" s="1491"/>
    </row>
    <row r="552" spans="1:11" ht="15.75" customHeight="1">
      <c r="A552" s="1491"/>
      <c r="B552" s="1491"/>
      <c r="C552" s="1491"/>
      <c r="D552" s="1491"/>
      <c r="E552" s="1491"/>
      <c r="F552" s="1491"/>
      <c r="G552" s="1491"/>
      <c r="H552" s="1491"/>
      <c r="I552" s="1491"/>
      <c r="J552" s="1491"/>
      <c r="K552" s="1491"/>
    </row>
    <row r="553" spans="1:11" ht="15.75" customHeight="1">
      <c r="A553" s="1491"/>
      <c r="B553" s="1491"/>
      <c r="C553" s="1491"/>
      <c r="D553" s="1491"/>
      <c r="E553" s="1491"/>
      <c r="F553" s="1491"/>
      <c r="G553" s="1491"/>
      <c r="H553" s="1491"/>
      <c r="I553" s="1491"/>
      <c r="J553" s="1491"/>
      <c r="K553" s="1491"/>
    </row>
    <row r="554" spans="1:11" ht="15.75" customHeight="1">
      <c r="A554" s="1491"/>
      <c r="B554" s="1491"/>
      <c r="C554" s="1491"/>
      <c r="D554" s="1491"/>
      <c r="E554" s="1491"/>
      <c r="F554" s="1491"/>
      <c r="G554" s="1491"/>
      <c r="H554" s="1491"/>
      <c r="I554" s="1491"/>
      <c r="J554" s="1491"/>
      <c r="K554" s="1491"/>
    </row>
    <row r="555" spans="1:11" ht="15.75" customHeight="1">
      <c r="A555" s="1491"/>
      <c r="B555" s="1491"/>
      <c r="C555" s="1491"/>
      <c r="D555" s="1491"/>
      <c r="E555" s="1491"/>
      <c r="F555" s="1491"/>
      <c r="G555" s="1491"/>
      <c r="H555" s="1491"/>
      <c r="I555" s="1491"/>
      <c r="J555" s="1491"/>
      <c r="K555" s="1491"/>
    </row>
    <row r="556" spans="1:11" ht="15.75" customHeight="1">
      <c r="A556" s="1491"/>
      <c r="B556" s="1491"/>
      <c r="C556" s="1491"/>
      <c r="D556" s="1491"/>
      <c r="E556" s="1491"/>
      <c r="F556" s="1491"/>
      <c r="G556" s="1491"/>
      <c r="H556" s="1491"/>
      <c r="I556" s="1491"/>
      <c r="J556" s="1491"/>
      <c r="K556" s="1491"/>
    </row>
    <row r="557" spans="1:11" ht="15.75" customHeight="1">
      <c r="A557" s="1491"/>
      <c r="B557" s="1491"/>
      <c r="C557" s="1491"/>
      <c r="D557" s="1491"/>
      <c r="E557" s="1491"/>
      <c r="F557" s="1491"/>
      <c r="G557" s="1491"/>
      <c r="H557" s="1491"/>
      <c r="I557" s="1491"/>
      <c r="J557" s="1491"/>
      <c r="K557" s="1491"/>
    </row>
    <row r="558" spans="1:11" ht="15.75" customHeight="1">
      <c r="A558" s="1491"/>
      <c r="B558" s="1491"/>
      <c r="C558" s="1491"/>
      <c r="D558" s="1491"/>
      <c r="E558" s="1491"/>
      <c r="F558" s="1491"/>
      <c r="G558" s="1491"/>
      <c r="H558" s="1491"/>
      <c r="I558" s="1491"/>
      <c r="J558" s="1491"/>
      <c r="K558" s="1491"/>
    </row>
    <row r="559" spans="1:11" ht="15.75" customHeight="1">
      <c r="A559" s="1491"/>
      <c r="B559" s="1491"/>
      <c r="C559" s="1491"/>
      <c r="D559" s="1491"/>
      <c r="E559" s="1491"/>
      <c r="F559" s="1491"/>
      <c r="G559" s="1491"/>
      <c r="H559" s="1491"/>
      <c r="I559" s="1491"/>
      <c r="J559" s="1491"/>
      <c r="K559" s="1491"/>
    </row>
    <row r="560" spans="1:11" ht="15.75" customHeight="1">
      <c r="A560" s="1491"/>
      <c r="B560" s="1491"/>
      <c r="C560" s="1491"/>
      <c r="D560" s="1491"/>
      <c r="E560" s="1491"/>
      <c r="F560" s="1491"/>
      <c r="G560" s="1491"/>
      <c r="H560" s="1491"/>
      <c r="I560" s="1491"/>
      <c r="J560" s="1491"/>
      <c r="K560" s="1491"/>
    </row>
    <row r="561" spans="1:11" ht="15.75" customHeight="1">
      <c r="A561" s="1491"/>
      <c r="B561" s="1491"/>
      <c r="C561" s="1491"/>
      <c r="D561" s="1491"/>
      <c r="E561" s="1491"/>
      <c r="F561" s="1491"/>
      <c r="G561" s="1491"/>
      <c r="H561" s="1491"/>
      <c r="I561" s="1491"/>
      <c r="J561" s="1491"/>
      <c r="K561" s="1491"/>
    </row>
    <row r="562" spans="1:11" ht="15.75" customHeight="1">
      <c r="A562" s="1491"/>
      <c r="B562" s="1491"/>
      <c r="C562" s="1491"/>
      <c r="D562" s="1491"/>
      <c r="E562" s="1491"/>
      <c r="F562" s="1491"/>
      <c r="G562" s="1491"/>
      <c r="H562" s="1491"/>
      <c r="I562" s="1491"/>
      <c r="J562" s="1491"/>
      <c r="K562" s="1491"/>
    </row>
    <row r="563" spans="1:11" ht="15.75" customHeight="1">
      <c r="A563" s="1491"/>
      <c r="B563" s="1491"/>
      <c r="C563" s="1491"/>
      <c r="D563" s="1491"/>
      <c r="E563" s="1491"/>
      <c r="F563" s="1491"/>
      <c r="G563" s="1491"/>
      <c r="H563" s="1491"/>
      <c r="I563" s="1491"/>
      <c r="J563" s="1491"/>
      <c r="K563" s="1491"/>
    </row>
    <row r="564" spans="1:11" ht="15.75" customHeight="1">
      <c r="A564" s="1491"/>
      <c r="B564" s="1491"/>
      <c r="C564" s="1491"/>
      <c r="D564" s="1491"/>
      <c r="E564" s="1491"/>
      <c r="F564" s="1491"/>
      <c r="G564" s="1491"/>
      <c r="H564" s="1491"/>
      <c r="I564" s="1491"/>
      <c r="J564" s="1491"/>
      <c r="K564" s="1491"/>
    </row>
    <row r="565" spans="1:11" ht="15.75" customHeight="1">
      <c r="A565" s="1491"/>
      <c r="B565" s="1491"/>
      <c r="C565" s="1491"/>
      <c r="D565" s="1491"/>
      <c r="E565" s="1491"/>
      <c r="F565" s="1491"/>
      <c r="G565" s="1491"/>
      <c r="H565" s="1491"/>
      <c r="I565" s="1491"/>
      <c r="J565" s="1491"/>
      <c r="K565" s="1491"/>
    </row>
    <row r="566" spans="1:11" ht="15.75" customHeight="1">
      <c r="A566" s="1491"/>
      <c r="B566" s="1491"/>
      <c r="C566" s="1491"/>
      <c r="D566" s="1491"/>
      <c r="E566" s="1491"/>
      <c r="F566" s="1491"/>
      <c r="G566" s="1491"/>
      <c r="H566" s="1491"/>
      <c r="I566" s="1491"/>
      <c r="J566" s="1491"/>
      <c r="K566" s="1491"/>
    </row>
    <row r="567" spans="1:11" ht="15.75" customHeight="1">
      <c r="A567" s="1491"/>
      <c r="B567" s="1491"/>
      <c r="C567" s="1491"/>
      <c r="D567" s="1491"/>
      <c r="E567" s="1491"/>
      <c r="F567" s="1491"/>
      <c r="G567" s="1491"/>
      <c r="H567" s="1491"/>
      <c r="I567" s="1491"/>
      <c r="J567" s="1491"/>
      <c r="K567" s="1491"/>
    </row>
    <row r="568" spans="1:11" ht="15.75" customHeight="1">
      <c r="A568" s="1491"/>
      <c r="B568" s="1491"/>
      <c r="C568" s="1491"/>
      <c r="D568" s="1491"/>
      <c r="E568" s="1491"/>
      <c r="F568" s="1491"/>
      <c r="G568" s="1491"/>
      <c r="H568" s="1491"/>
      <c r="I568" s="1491"/>
      <c r="J568" s="1491"/>
      <c r="K568" s="1491"/>
    </row>
    <row r="569" spans="1:11" ht="15.75" customHeight="1">
      <c r="A569" s="1491"/>
      <c r="B569" s="1491"/>
      <c r="C569" s="1491"/>
      <c r="D569" s="1491"/>
      <c r="E569" s="1491"/>
      <c r="F569" s="1491"/>
      <c r="G569" s="1491"/>
      <c r="H569" s="1491"/>
      <c r="I569" s="1491"/>
      <c r="J569" s="1491"/>
      <c r="K569" s="1491"/>
    </row>
    <row r="570" spans="1:11" ht="15.75" customHeight="1">
      <c r="A570" s="1491"/>
      <c r="B570" s="1491"/>
      <c r="C570" s="1491"/>
      <c r="D570" s="1491"/>
      <c r="E570" s="1491"/>
      <c r="F570" s="1491"/>
      <c r="G570" s="1491"/>
      <c r="H570" s="1491"/>
      <c r="I570" s="1491"/>
      <c r="J570" s="1491"/>
      <c r="K570" s="1491"/>
    </row>
    <row r="571" spans="1:11" ht="15.75" customHeight="1">
      <c r="A571" s="1491"/>
      <c r="B571" s="1491"/>
      <c r="C571" s="1491"/>
      <c r="D571" s="1491"/>
      <c r="E571" s="1491"/>
      <c r="F571" s="1491"/>
      <c r="G571" s="1491"/>
      <c r="H571" s="1491"/>
      <c r="I571" s="1491"/>
      <c r="J571" s="1491"/>
      <c r="K571" s="1491"/>
    </row>
    <row r="572" spans="1:11" ht="15.75" customHeight="1">
      <c r="A572" s="1491"/>
      <c r="B572" s="1491"/>
      <c r="C572" s="1491"/>
      <c r="D572" s="1491"/>
      <c r="E572" s="1491"/>
      <c r="F572" s="1491"/>
      <c r="G572" s="1491"/>
      <c r="H572" s="1491"/>
      <c r="I572" s="1491"/>
      <c r="J572" s="1491"/>
      <c r="K572" s="1491"/>
    </row>
    <row r="573" spans="1:11" ht="15.75" customHeight="1">
      <c r="A573" s="1491"/>
      <c r="B573" s="1491"/>
      <c r="C573" s="1491"/>
      <c r="D573" s="1491"/>
      <c r="E573" s="1491"/>
      <c r="F573" s="1491"/>
      <c r="G573" s="1491"/>
      <c r="H573" s="1491"/>
      <c r="I573" s="1491"/>
      <c r="J573" s="1491"/>
      <c r="K573" s="1491"/>
    </row>
    <row r="574" spans="1:11" ht="15.75" customHeight="1">
      <c r="A574" s="1491"/>
      <c r="B574" s="1491"/>
      <c r="C574" s="1491"/>
      <c r="D574" s="1491"/>
      <c r="E574" s="1491"/>
      <c r="F574" s="1491"/>
      <c r="G574" s="1491"/>
      <c r="H574" s="1491"/>
      <c r="I574" s="1491"/>
      <c r="J574" s="1491"/>
      <c r="K574" s="1491"/>
    </row>
    <row r="575" spans="1:11" ht="15.75" customHeight="1">
      <c r="A575" s="1491"/>
      <c r="B575" s="1491"/>
      <c r="C575" s="1491"/>
      <c r="D575" s="1491"/>
      <c r="E575" s="1491"/>
      <c r="F575" s="1491"/>
      <c r="G575" s="1491"/>
      <c r="H575" s="1491"/>
      <c r="I575" s="1491"/>
      <c r="J575" s="1491"/>
      <c r="K575" s="1491"/>
    </row>
    <row r="576" spans="1:11" ht="15.75" customHeight="1">
      <c r="A576" s="1491"/>
      <c r="B576" s="1491"/>
      <c r="C576" s="1491"/>
      <c r="D576" s="1491"/>
      <c r="E576" s="1491"/>
      <c r="F576" s="1491"/>
      <c r="G576" s="1491"/>
      <c r="H576" s="1491"/>
      <c r="I576" s="1491"/>
      <c r="J576" s="1491"/>
      <c r="K576" s="1491"/>
    </row>
    <row r="577" spans="1:11" ht="15.75" customHeight="1">
      <c r="A577" s="1491"/>
      <c r="B577" s="1491"/>
      <c r="C577" s="1491"/>
      <c r="D577" s="1491"/>
      <c r="E577" s="1491"/>
      <c r="F577" s="1491"/>
      <c r="G577" s="1491"/>
      <c r="H577" s="1491"/>
      <c r="I577" s="1491"/>
      <c r="J577" s="1491"/>
      <c r="K577" s="1491"/>
    </row>
    <row r="578" spans="1:11" ht="15.75" customHeight="1">
      <c r="A578" s="1491"/>
      <c r="B578" s="1491"/>
      <c r="C578" s="1491"/>
      <c r="D578" s="1491"/>
      <c r="E578" s="1491"/>
      <c r="F578" s="1491"/>
      <c r="G578" s="1491"/>
      <c r="H578" s="1491"/>
      <c r="I578" s="1491"/>
      <c r="J578" s="1491"/>
      <c r="K578" s="1491"/>
    </row>
    <row r="579" spans="1:11" ht="15.75" customHeight="1">
      <c r="A579" s="1491"/>
      <c r="B579" s="1491"/>
      <c r="C579" s="1491"/>
      <c r="D579" s="1491"/>
      <c r="E579" s="1491"/>
      <c r="F579" s="1491"/>
      <c r="G579" s="1491"/>
      <c r="H579" s="1491"/>
      <c r="I579" s="1491"/>
      <c r="J579" s="1491"/>
      <c r="K579" s="1491"/>
    </row>
    <row r="580" spans="1:11" ht="15.75" customHeight="1">
      <c r="A580" s="1491"/>
      <c r="B580" s="1491"/>
      <c r="C580" s="1491"/>
      <c r="D580" s="1491"/>
      <c r="E580" s="1491"/>
      <c r="F580" s="1491"/>
      <c r="G580" s="1491"/>
      <c r="H580" s="1491"/>
      <c r="I580" s="1491"/>
      <c r="J580" s="1491"/>
      <c r="K580" s="1491"/>
    </row>
    <row r="581" spans="1:11" ht="15.75" customHeight="1">
      <c r="A581" s="1491"/>
      <c r="B581" s="1491"/>
      <c r="C581" s="1491"/>
      <c r="D581" s="1491"/>
      <c r="E581" s="1491"/>
      <c r="F581" s="1491"/>
      <c r="G581" s="1491"/>
      <c r="H581" s="1491"/>
      <c r="I581" s="1491"/>
      <c r="J581" s="1491"/>
      <c r="K581" s="1491"/>
    </row>
    <row r="582" spans="1:11" ht="15.75" customHeight="1">
      <c r="A582" s="1491"/>
      <c r="B582" s="1491"/>
      <c r="C582" s="1491"/>
      <c r="D582" s="1491"/>
      <c r="E582" s="1491"/>
      <c r="F582" s="1491"/>
      <c r="G582" s="1491"/>
      <c r="H582" s="1491"/>
      <c r="I582" s="1491"/>
      <c r="J582" s="1491"/>
      <c r="K582" s="1491"/>
    </row>
    <row r="583" spans="1:11" ht="15.75" customHeight="1">
      <c r="A583" s="1491"/>
      <c r="B583" s="1491"/>
      <c r="C583" s="1491"/>
      <c r="D583" s="1491"/>
      <c r="E583" s="1491"/>
      <c r="F583" s="1491"/>
      <c r="G583" s="1491"/>
      <c r="H583" s="1491"/>
      <c r="I583" s="1491"/>
      <c r="J583" s="1491"/>
      <c r="K583" s="1491"/>
    </row>
    <row r="584" spans="1:11" ht="15.75" customHeight="1">
      <c r="A584" s="1491"/>
      <c r="B584" s="1491"/>
      <c r="C584" s="1491"/>
      <c r="D584" s="1491"/>
      <c r="E584" s="1491"/>
      <c r="F584" s="1491"/>
      <c r="G584" s="1491"/>
      <c r="H584" s="1491"/>
      <c r="I584" s="1491"/>
      <c r="J584" s="1491"/>
      <c r="K584" s="1491"/>
    </row>
    <row r="585" spans="1:11" ht="15.75" customHeight="1">
      <c r="A585" s="1491"/>
      <c r="B585" s="1491"/>
      <c r="C585" s="1491"/>
      <c r="D585" s="1491"/>
      <c r="E585" s="1491"/>
      <c r="F585" s="1491"/>
      <c r="G585" s="1491"/>
      <c r="H585" s="1491"/>
      <c r="I585" s="1491"/>
      <c r="J585" s="1491"/>
      <c r="K585" s="1491"/>
    </row>
    <row r="586" spans="1:11" ht="15.75" customHeight="1">
      <c r="A586" s="1491"/>
      <c r="B586" s="1491"/>
      <c r="C586" s="1491"/>
      <c r="D586" s="1491"/>
      <c r="E586" s="1491"/>
      <c r="F586" s="1491"/>
      <c r="G586" s="1491"/>
      <c r="H586" s="1491"/>
      <c r="I586" s="1491"/>
      <c r="J586" s="1491"/>
      <c r="K586" s="1491"/>
    </row>
    <row r="587" spans="1:11" ht="15.75" customHeight="1">
      <c r="A587" s="1491"/>
      <c r="B587" s="1491"/>
      <c r="C587" s="1491"/>
      <c r="D587" s="1491"/>
      <c r="E587" s="1491"/>
      <c r="F587" s="1491"/>
      <c r="G587" s="1491"/>
      <c r="H587" s="1491"/>
      <c r="I587" s="1491"/>
      <c r="J587" s="1491"/>
      <c r="K587" s="1491"/>
    </row>
    <row r="588" spans="1:11" ht="15.75" customHeight="1">
      <c r="A588" s="1491"/>
      <c r="B588" s="1491"/>
      <c r="C588" s="1491"/>
      <c r="D588" s="1491"/>
      <c r="E588" s="1491"/>
      <c r="F588" s="1491"/>
      <c r="G588" s="1491"/>
      <c r="H588" s="1491"/>
      <c r="I588" s="1491"/>
      <c r="J588" s="1491"/>
      <c r="K588" s="1491"/>
    </row>
    <row r="589" spans="1:11" ht="15.75" customHeight="1">
      <c r="A589" s="1491"/>
      <c r="B589" s="1491"/>
      <c r="C589" s="1491"/>
      <c r="D589" s="1491"/>
      <c r="E589" s="1491"/>
      <c r="F589" s="1491"/>
      <c r="G589" s="1491"/>
      <c r="H589" s="1491"/>
      <c r="I589" s="1491"/>
      <c r="J589" s="1491"/>
      <c r="K589" s="1491"/>
    </row>
    <row r="590" spans="1:11" ht="15.75" customHeight="1">
      <c r="A590" s="1491"/>
      <c r="B590" s="1491"/>
      <c r="C590" s="1491"/>
      <c r="D590" s="1491"/>
      <c r="E590" s="1491"/>
      <c r="F590" s="1491"/>
      <c r="G590" s="1491"/>
      <c r="H590" s="1491"/>
      <c r="I590" s="1491"/>
      <c r="J590" s="1491"/>
      <c r="K590" s="1491"/>
    </row>
    <row r="591" spans="1:11" ht="15.75" customHeight="1">
      <c r="A591" s="1491"/>
      <c r="B591" s="1491"/>
      <c r="C591" s="1491"/>
      <c r="D591" s="1491"/>
      <c r="E591" s="1491"/>
      <c r="F591" s="1491"/>
      <c r="G591" s="1491"/>
      <c r="H591" s="1491"/>
      <c r="I591" s="1491"/>
      <c r="J591" s="1491"/>
      <c r="K591" s="1491"/>
    </row>
    <row r="592" spans="1:11" ht="15.75" customHeight="1">
      <c r="A592" s="1491"/>
      <c r="B592" s="1491"/>
      <c r="C592" s="1491"/>
      <c r="D592" s="1491"/>
      <c r="E592" s="1491"/>
      <c r="F592" s="1491"/>
      <c r="G592" s="1491"/>
      <c r="H592" s="1491"/>
      <c r="I592" s="1491"/>
      <c r="J592" s="1491"/>
      <c r="K592" s="1491"/>
    </row>
    <row r="593" spans="1:11" ht="15.75" customHeight="1">
      <c r="A593" s="1491"/>
      <c r="B593" s="1491"/>
      <c r="C593" s="1491"/>
      <c r="D593" s="1491"/>
      <c r="E593" s="1491"/>
      <c r="F593" s="1491"/>
      <c r="G593" s="1491"/>
      <c r="H593" s="1491"/>
      <c r="I593" s="1491"/>
      <c r="J593" s="1491"/>
      <c r="K593" s="1491"/>
    </row>
    <row r="594" spans="1:11" ht="15.75" customHeight="1">
      <c r="A594" s="1491"/>
      <c r="B594" s="1491"/>
      <c r="C594" s="1491"/>
      <c r="D594" s="1491"/>
      <c r="E594" s="1491"/>
      <c r="F594" s="1491"/>
      <c r="G594" s="1491"/>
      <c r="H594" s="1491"/>
      <c r="I594" s="1491"/>
      <c r="J594" s="1491"/>
      <c r="K594" s="1491"/>
    </row>
    <row r="595" spans="1:11" ht="15.75" customHeight="1">
      <c r="A595" s="1491"/>
      <c r="B595" s="1491"/>
      <c r="C595" s="1491"/>
      <c r="D595" s="1491"/>
      <c r="E595" s="1491"/>
      <c r="F595" s="1491"/>
      <c r="G595" s="1491"/>
      <c r="H595" s="1491"/>
      <c r="I595" s="1491"/>
      <c r="J595" s="1491"/>
      <c r="K595" s="1491"/>
    </row>
    <row r="596" spans="1:11" ht="15.75" customHeight="1">
      <c r="A596" s="1491"/>
      <c r="B596" s="1491"/>
      <c r="C596" s="1491"/>
      <c r="D596" s="1491"/>
      <c r="E596" s="1491"/>
      <c r="F596" s="1491"/>
      <c r="G596" s="1491"/>
      <c r="H596" s="1491"/>
      <c r="I596" s="1491"/>
      <c r="J596" s="1491"/>
      <c r="K596" s="1491"/>
    </row>
    <row r="597" spans="1:11" ht="15.75" customHeight="1">
      <c r="A597" s="1491"/>
      <c r="B597" s="1491"/>
      <c r="C597" s="1491"/>
      <c r="D597" s="1491"/>
      <c r="E597" s="1491"/>
      <c r="F597" s="1491"/>
      <c r="G597" s="1491"/>
      <c r="H597" s="1491"/>
      <c r="I597" s="1491"/>
      <c r="J597" s="1491"/>
      <c r="K597" s="1491"/>
    </row>
    <row r="598" spans="1:11" ht="15.75" customHeight="1">
      <c r="A598" s="1491"/>
      <c r="B598" s="1491"/>
      <c r="C598" s="1491"/>
      <c r="D598" s="1491"/>
      <c r="E598" s="1491"/>
      <c r="F598" s="1491"/>
      <c r="G598" s="1491"/>
      <c r="H598" s="1491"/>
      <c r="I598" s="1491"/>
      <c r="J598" s="1491"/>
      <c r="K598" s="1491"/>
    </row>
    <row r="599" spans="1:11" ht="15.75" customHeight="1">
      <c r="A599" s="1491"/>
      <c r="B599" s="1491"/>
      <c r="C599" s="1491"/>
      <c r="D599" s="1491"/>
      <c r="E599" s="1491"/>
      <c r="F599" s="1491"/>
      <c r="G599" s="1491"/>
      <c r="H599" s="1491"/>
      <c r="I599" s="1491"/>
      <c r="J599" s="1491"/>
      <c r="K599" s="1491"/>
    </row>
    <row r="600" spans="1:11" ht="15.75" customHeight="1">
      <c r="A600" s="1491"/>
      <c r="B600" s="1491"/>
      <c r="C600" s="1491"/>
      <c r="D600" s="1491"/>
      <c r="E600" s="1491"/>
      <c r="F600" s="1491"/>
      <c r="G600" s="1491"/>
      <c r="H600" s="1491"/>
      <c r="I600" s="1491"/>
      <c r="J600" s="1491"/>
      <c r="K600" s="1491"/>
    </row>
    <row r="601" spans="1:11" ht="15.75" customHeight="1">
      <c r="A601" s="1491"/>
      <c r="B601" s="1491"/>
      <c r="C601" s="1491"/>
      <c r="D601" s="1491"/>
      <c r="E601" s="1491"/>
      <c r="F601" s="1491"/>
      <c r="G601" s="1491"/>
      <c r="H601" s="1491"/>
      <c r="I601" s="1491"/>
      <c r="J601" s="1491"/>
      <c r="K601" s="1491"/>
    </row>
    <row r="602" spans="1:11" ht="15.75" customHeight="1">
      <c r="A602" s="1491"/>
      <c r="B602" s="1491"/>
      <c r="C602" s="1491"/>
      <c r="D602" s="1491"/>
      <c r="E602" s="1491"/>
      <c r="F602" s="1491"/>
      <c r="G602" s="1491"/>
      <c r="H602" s="1491"/>
      <c r="I602" s="1491"/>
      <c r="J602" s="1491"/>
      <c r="K602" s="1491"/>
    </row>
    <row r="603" spans="1:11" ht="15.75" customHeight="1">
      <c r="A603" s="1491"/>
      <c r="B603" s="1491"/>
      <c r="C603" s="1491"/>
      <c r="D603" s="1491"/>
      <c r="E603" s="1491"/>
      <c r="F603" s="1491"/>
      <c r="G603" s="1491"/>
      <c r="H603" s="1491"/>
      <c r="I603" s="1491"/>
      <c r="J603" s="1491"/>
      <c r="K603" s="1491"/>
    </row>
    <row r="604" spans="1:11" ht="15.75" customHeight="1">
      <c r="A604" s="1491"/>
      <c r="B604" s="1491"/>
      <c r="C604" s="1491"/>
      <c r="D604" s="1491"/>
      <c r="E604" s="1491"/>
      <c r="F604" s="1491"/>
      <c r="G604" s="1491"/>
      <c r="H604" s="1491"/>
      <c r="I604" s="1491"/>
      <c r="J604" s="1491"/>
      <c r="K604" s="1491"/>
    </row>
    <row r="605" spans="1:11" ht="15.75" customHeight="1">
      <c r="A605" s="1491"/>
      <c r="B605" s="1491"/>
      <c r="C605" s="1491"/>
      <c r="D605" s="1491"/>
      <c r="E605" s="1491"/>
      <c r="F605" s="1491"/>
      <c r="G605" s="1491"/>
      <c r="H605" s="1491"/>
      <c r="I605" s="1491"/>
      <c r="J605" s="1491"/>
      <c r="K605" s="1491"/>
    </row>
    <row r="606" spans="1:11" ht="15.75" customHeight="1">
      <c r="A606" s="1491"/>
      <c r="B606" s="1491"/>
      <c r="C606" s="1491"/>
      <c r="D606" s="1491"/>
      <c r="E606" s="1491"/>
      <c r="F606" s="1491"/>
      <c r="G606" s="1491"/>
      <c r="H606" s="1491"/>
      <c r="I606" s="1491"/>
      <c r="J606" s="1491"/>
      <c r="K606" s="1491"/>
    </row>
    <row r="607" spans="1:11" ht="15.75" customHeight="1">
      <c r="A607" s="1491"/>
      <c r="B607" s="1491"/>
      <c r="C607" s="1491"/>
      <c r="D607" s="1491"/>
      <c r="E607" s="1491"/>
      <c r="F607" s="1491"/>
      <c r="G607" s="1491"/>
      <c r="H607" s="1491"/>
      <c r="I607" s="1491"/>
      <c r="J607" s="1491"/>
      <c r="K607" s="1491"/>
    </row>
    <row r="608" spans="1:11" ht="15.75" customHeight="1">
      <c r="A608" s="1491"/>
      <c r="B608" s="1491"/>
      <c r="C608" s="1491"/>
      <c r="D608" s="1491"/>
      <c r="E608" s="1491"/>
      <c r="F608" s="1491"/>
      <c r="G608" s="1491"/>
      <c r="H608" s="1491"/>
      <c r="I608" s="1491"/>
      <c r="J608" s="1491"/>
      <c r="K608" s="1491"/>
    </row>
    <row r="609" spans="1:11" ht="15.75" customHeight="1">
      <c r="A609" s="1491"/>
      <c r="B609" s="1491"/>
      <c r="C609" s="1491"/>
      <c r="D609" s="1491"/>
      <c r="E609" s="1491"/>
      <c r="F609" s="1491"/>
      <c r="G609" s="1491"/>
      <c r="H609" s="1491"/>
      <c r="I609" s="1491"/>
      <c r="J609" s="1491"/>
      <c r="K609" s="1491"/>
    </row>
    <row r="610" spans="1:11" ht="15.75" customHeight="1">
      <c r="A610" s="1491"/>
      <c r="B610" s="1491"/>
      <c r="C610" s="1491"/>
      <c r="D610" s="1491"/>
      <c r="E610" s="1491"/>
      <c r="F610" s="1491"/>
      <c r="G610" s="1491"/>
      <c r="H610" s="1491"/>
      <c r="I610" s="1491"/>
      <c r="J610" s="1491"/>
      <c r="K610" s="1491"/>
    </row>
    <row r="611" spans="1:11" ht="15.75" customHeight="1">
      <c r="A611" s="1491"/>
      <c r="B611" s="1491"/>
      <c r="C611" s="1491"/>
      <c r="D611" s="1491"/>
      <c r="E611" s="1491"/>
      <c r="F611" s="1491"/>
      <c r="G611" s="1491"/>
      <c r="H611" s="1491"/>
      <c r="I611" s="1491"/>
      <c r="J611" s="1491"/>
      <c r="K611" s="1491"/>
    </row>
    <row r="612" spans="1:11" ht="15.75" customHeight="1">
      <c r="A612" s="1491"/>
      <c r="B612" s="1491"/>
      <c r="C612" s="1491"/>
      <c r="D612" s="1491"/>
      <c r="E612" s="1491"/>
      <c r="F612" s="1491"/>
      <c r="G612" s="1491"/>
      <c r="H612" s="1491"/>
      <c r="I612" s="1491"/>
      <c r="J612" s="1491"/>
      <c r="K612" s="1491"/>
    </row>
    <row r="613" spans="1:11" ht="15.75" customHeight="1">
      <c r="A613" s="1491"/>
      <c r="B613" s="1491"/>
      <c r="C613" s="1491"/>
      <c r="D613" s="1491"/>
      <c r="E613" s="1491"/>
      <c r="F613" s="1491"/>
      <c r="G613" s="1491"/>
      <c r="H613" s="1491"/>
      <c r="I613" s="1491"/>
      <c r="J613" s="1491"/>
      <c r="K613" s="1491"/>
    </row>
    <row r="614" spans="1:11" ht="15.75" customHeight="1">
      <c r="A614" s="1491"/>
      <c r="B614" s="1491"/>
      <c r="C614" s="1491"/>
      <c r="D614" s="1491"/>
      <c r="E614" s="1491"/>
      <c r="F614" s="1491"/>
      <c r="G614" s="1491"/>
      <c r="H614" s="1491"/>
      <c r="I614" s="1491"/>
      <c r="J614" s="1491"/>
      <c r="K614" s="1491"/>
    </row>
    <row r="615" spans="1:11" ht="15.75" customHeight="1">
      <c r="A615" s="1491"/>
      <c r="B615" s="1491"/>
      <c r="C615" s="1491"/>
      <c r="D615" s="1491"/>
      <c r="E615" s="1491"/>
      <c r="F615" s="1491"/>
      <c r="G615" s="1491"/>
      <c r="H615" s="1491"/>
      <c r="I615" s="1491"/>
      <c r="J615" s="1491"/>
      <c r="K615" s="1491"/>
    </row>
    <row r="616" spans="1:11" ht="15.75" customHeight="1">
      <c r="A616" s="1491"/>
      <c r="B616" s="1491"/>
      <c r="C616" s="1491"/>
      <c r="D616" s="1491"/>
      <c r="E616" s="1491"/>
      <c r="F616" s="1491"/>
      <c r="G616" s="1491"/>
      <c r="H616" s="1491"/>
      <c r="I616" s="1491"/>
      <c r="J616" s="1491"/>
      <c r="K616" s="1491"/>
    </row>
    <row r="617" spans="1:11" ht="15.75" customHeight="1">
      <c r="A617" s="1491"/>
      <c r="B617" s="1491"/>
      <c r="C617" s="1491"/>
      <c r="D617" s="1491"/>
      <c r="E617" s="1491"/>
      <c r="F617" s="1491"/>
      <c r="G617" s="1491"/>
      <c r="H617" s="1491"/>
      <c r="I617" s="1491"/>
      <c r="J617" s="1491"/>
      <c r="K617" s="1491"/>
    </row>
    <row r="618" spans="1:11" ht="15.75" customHeight="1">
      <c r="A618" s="1491"/>
      <c r="B618" s="1491"/>
      <c r="C618" s="1491"/>
      <c r="D618" s="1491"/>
      <c r="E618" s="1491"/>
      <c r="F618" s="1491"/>
      <c r="G618" s="1491"/>
      <c r="H618" s="1491"/>
      <c r="I618" s="1491"/>
      <c r="J618" s="1491"/>
      <c r="K618" s="1491"/>
    </row>
    <row r="619" spans="1:11" ht="15.75" customHeight="1">
      <c r="A619" s="1491"/>
      <c r="B619" s="1491"/>
      <c r="C619" s="1491"/>
      <c r="D619" s="1491"/>
      <c r="E619" s="1491"/>
      <c r="F619" s="1491"/>
      <c r="G619" s="1491"/>
      <c r="H619" s="1491"/>
      <c r="I619" s="1491"/>
      <c r="J619" s="1491"/>
      <c r="K619" s="1491"/>
    </row>
    <row r="620" spans="1:11" ht="15.75" customHeight="1">
      <c r="A620" s="1491"/>
      <c r="B620" s="1491"/>
      <c r="C620" s="1491"/>
      <c r="D620" s="1491"/>
      <c r="E620" s="1491"/>
      <c r="F620" s="1491"/>
      <c r="G620" s="1491"/>
      <c r="H620" s="1491"/>
      <c r="I620" s="1491"/>
      <c r="J620" s="1491"/>
      <c r="K620" s="1491"/>
    </row>
    <row r="621" spans="1:11" ht="15.75" customHeight="1">
      <c r="A621" s="1491"/>
      <c r="B621" s="1491"/>
      <c r="C621" s="1491"/>
      <c r="D621" s="1491"/>
      <c r="E621" s="1491"/>
      <c r="F621" s="1491"/>
      <c r="G621" s="1491"/>
      <c r="H621" s="1491"/>
      <c r="I621" s="1491"/>
      <c r="J621" s="1491"/>
      <c r="K621" s="1491"/>
    </row>
    <row r="622" spans="1:11" ht="15.75" customHeight="1">
      <c r="A622" s="1491"/>
      <c r="B622" s="1491"/>
      <c r="C622" s="1491"/>
      <c r="D622" s="1491"/>
      <c r="E622" s="1491"/>
      <c r="F622" s="1491"/>
      <c r="G622" s="1491"/>
      <c r="H622" s="1491"/>
      <c r="I622" s="1491"/>
      <c r="J622" s="1491"/>
      <c r="K622" s="1491"/>
    </row>
    <row r="623" spans="1:11" ht="15.75" customHeight="1">
      <c r="A623" s="1491"/>
      <c r="B623" s="1491"/>
      <c r="C623" s="1491"/>
      <c r="D623" s="1491"/>
      <c r="E623" s="1491"/>
      <c r="F623" s="1491"/>
      <c r="G623" s="1491"/>
      <c r="H623" s="1491"/>
      <c r="I623" s="1491"/>
      <c r="J623" s="1491"/>
      <c r="K623" s="1491"/>
    </row>
    <row r="624" spans="1:11" ht="15.75" customHeight="1">
      <c r="A624" s="1491"/>
      <c r="B624" s="1491"/>
      <c r="C624" s="1491"/>
      <c r="D624" s="1491"/>
      <c r="E624" s="1491"/>
      <c r="F624" s="1491"/>
      <c r="G624" s="1491"/>
      <c r="H624" s="1491"/>
      <c r="I624" s="1491"/>
      <c r="J624" s="1491"/>
      <c r="K624" s="1491"/>
    </row>
    <row r="625" spans="1:11" ht="15.75" customHeight="1">
      <c r="A625" s="1491"/>
      <c r="B625" s="1491"/>
      <c r="C625" s="1491"/>
      <c r="D625" s="1491"/>
      <c r="E625" s="1491"/>
      <c r="F625" s="1491"/>
      <c r="G625" s="1491"/>
      <c r="H625" s="1491"/>
      <c r="I625" s="1491"/>
      <c r="J625" s="1491"/>
      <c r="K625" s="1491"/>
    </row>
    <row r="626" spans="1:11" ht="15.75" customHeight="1">
      <c r="A626" s="1491"/>
      <c r="B626" s="1491"/>
      <c r="C626" s="1491"/>
      <c r="D626" s="1491"/>
      <c r="E626" s="1491"/>
      <c r="F626" s="1491"/>
      <c r="G626" s="1491"/>
      <c r="H626" s="1491"/>
      <c r="I626" s="1491"/>
      <c r="J626" s="1491"/>
      <c r="K626" s="1491"/>
    </row>
    <row r="627" spans="1:11" ht="15.75" customHeight="1">
      <c r="A627" s="1491"/>
      <c r="B627" s="1491"/>
      <c r="C627" s="1491"/>
      <c r="D627" s="1491"/>
      <c r="E627" s="1491"/>
      <c r="F627" s="1491"/>
      <c r="G627" s="1491"/>
      <c r="H627" s="1491"/>
      <c r="I627" s="1491"/>
      <c r="J627" s="1491"/>
      <c r="K627" s="1491"/>
    </row>
    <row r="628" spans="1:11" ht="15.75" customHeight="1">
      <c r="A628" s="1491"/>
      <c r="B628" s="1491"/>
      <c r="C628" s="1491"/>
      <c r="D628" s="1491"/>
      <c r="E628" s="1491"/>
      <c r="F628" s="1491"/>
      <c r="G628" s="1491"/>
      <c r="H628" s="1491"/>
      <c r="I628" s="1491"/>
      <c r="J628" s="1491"/>
      <c r="K628" s="1491"/>
    </row>
    <row r="629" spans="1:11" ht="15.75" customHeight="1">
      <c r="A629" s="1491"/>
      <c r="B629" s="1491"/>
      <c r="C629" s="1491"/>
      <c r="D629" s="1491"/>
      <c r="E629" s="1491"/>
      <c r="F629" s="1491"/>
      <c r="G629" s="1491"/>
      <c r="H629" s="1491"/>
      <c r="I629" s="1491"/>
      <c r="J629" s="1491"/>
      <c r="K629" s="1491"/>
    </row>
    <row r="630" spans="1:11" ht="15.75" customHeight="1">
      <c r="A630" s="1491"/>
      <c r="B630" s="1491"/>
      <c r="C630" s="1491"/>
      <c r="D630" s="1491"/>
      <c r="E630" s="1491"/>
      <c r="F630" s="1491"/>
      <c r="G630" s="1491"/>
      <c r="H630" s="1491"/>
      <c r="I630" s="1491"/>
      <c r="J630" s="1491"/>
      <c r="K630" s="1491"/>
    </row>
    <row r="631" spans="1:11" ht="15.75" customHeight="1">
      <c r="A631" s="1491"/>
      <c r="B631" s="1491"/>
      <c r="C631" s="1491"/>
      <c r="D631" s="1491"/>
      <c r="E631" s="1491"/>
      <c r="F631" s="1491"/>
      <c r="G631" s="1491"/>
      <c r="H631" s="1491"/>
      <c r="I631" s="1491"/>
      <c r="J631" s="1491"/>
      <c r="K631" s="1491"/>
    </row>
    <row r="632" spans="1:11" ht="15.75" customHeight="1">
      <c r="A632" s="1491"/>
      <c r="B632" s="1491"/>
      <c r="C632" s="1491"/>
      <c r="D632" s="1491"/>
      <c r="E632" s="1491"/>
      <c r="F632" s="1491"/>
      <c r="G632" s="1491"/>
      <c r="H632" s="1491"/>
      <c r="I632" s="1491"/>
      <c r="J632" s="1491"/>
      <c r="K632" s="1491"/>
    </row>
    <row r="633" spans="1:11" ht="15.75" customHeight="1">
      <c r="A633" s="1491"/>
      <c r="B633" s="1491"/>
      <c r="C633" s="1491"/>
      <c r="D633" s="1491"/>
      <c r="E633" s="1491"/>
      <c r="F633" s="1491"/>
      <c r="G633" s="1491"/>
      <c r="H633" s="1491"/>
      <c r="I633" s="1491"/>
      <c r="J633" s="1491"/>
      <c r="K633" s="1491"/>
    </row>
    <row r="634" spans="1:11" ht="15.75" customHeight="1">
      <c r="A634" s="1491"/>
      <c r="B634" s="1491"/>
      <c r="C634" s="1491"/>
      <c r="D634" s="1491"/>
      <c r="E634" s="1491"/>
      <c r="F634" s="1491"/>
      <c r="G634" s="1491"/>
      <c r="H634" s="1491"/>
      <c r="I634" s="1491"/>
      <c r="J634" s="1491"/>
      <c r="K634" s="1491"/>
    </row>
    <row r="635" spans="1:11" ht="15.75" customHeight="1">
      <c r="A635" s="1491"/>
      <c r="B635" s="1491"/>
      <c r="C635" s="1491"/>
      <c r="D635" s="1491"/>
      <c r="E635" s="1491"/>
      <c r="F635" s="1491"/>
      <c r="G635" s="1491"/>
      <c r="H635" s="1491"/>
      <c r="I635" s="1491"/>
      <c r="J635" s="1491"/>
      <c r="K635" s="1491"/>
    </row>
    <row r="636" spans="1:11" ht="15.75" customHeight="1">
      <c r="A636" s="1491"/>
      <c r="B636" s="1491"/>
      <c r="C636" s="1491"/>
      <c r="D636" s="1491"/>
      <c r="E636" s="1491"/>
      <c r="F636" s="1491"/>
      <c r="G636" s="1491"/>
      <c r="H636" s="1491"/>
      <c r="I636" s="1491"/>
      <c r="J636" s="1491"/>
      <c r="K636" s="1491"/>
    </row>
    <row r="637" spans="1:11" ht="15.75" customHeight="1">
      <c r="A637" s="1491"/>
      <c r="B637" s="1491"/>
      <c r="C637" s="1491"/>
      <c r="D637" s="1491"/>
      <c r="E637" s="1491"/>
      <c r="F637" s="1491"/>
      <c r="G637" s="1491"/>
      <c r="H637" s="1491"/>
      <c r="I637" s="1491"/>
      <c r="J637" s="1491"/>
      <c r="K637" s="1491"/>
    </row>
    <row r="638" spans="1:11" ht="15.75" customHeight="1">
      <c r="A638" s="1491"/>
      <c r="B638" s="1491"/>
      <c r="C638" s="1491"/>
      <c r="D638" s="1491"/>
      <c r="E638" s="1491"/>
      <c r="F638" s="1491"/>
      <c r="G638" s="1491"/>
      <c r="H638" s="1491"/>
      <c r="I638" s="1491"/>
      <c r="J638" s="1491"/>
      <c r="K638" s="1491"/>
    </row>
    <row r="639" spans="1:11" ht="15.75" customHeight="1">
      <c r="A639" s="1491"/>
      <c r="B639" s="1491"/>
      <c r="C639" s="1491"/>
      <c r="D639" s="1491"/>
      <c r="E639" s="1491"/>
      <c r="F639" s="1491"/>
      <c r="G639" s="1491"/>
      <c r="H639" s="1491"/>
      <c r="I639" s="1491"/>
      <c r="J639" s="1491"/>
      <c r="K639" s="1491"/>
    </row>
    <row r="640" spans="1:11" ht="15.75" customHeight="1">
      <c r="A640" s="1491"/>
      <c r="B640" s="1491"/>
      <c r="C640" s="1491"/>
      <c r="D640" s="1491"/>
      <c r="E640" s="1491"/>
      <c r="F640" s="1491"/>
      <c r="G640" s="1491"/>
      <c r="H640" s="1491"/>
      <c r="I640" s="1491"/>
      <c r="J640" s="1491"/>
      <c r="K640" s="1491"/>
    </row>
    <row r="641" spans="1:11" ht="15.75" customHeight="1">
      <c r="A641" s="1491"/>
      <c r="B641" s="1491"/>
      <c r="C641" s="1491"/>
      <c r="D641" s="1491"/>
      <c r="E641" s="1491"/>
      <c r="F641" s="1491"/>
      <c r="G641" s="1491"/>
      <c r="H641" s="1491"/>
      <c r="I641" s="1491"/>
      <c r="J641" s="1491"/>
      <c r="K641" s="1491"/>
    </row>
    <row r="642" spans="1:11" ht="15.75" customHeight="1">
      <c r="A642" s="1491"/>
      <c r="B642" s="1491"/>
      <c r="C642" s="1491"/>
      <c r="D642" s="1491"/>
      <c r="E642" s="1491"/>
      <c r="F642" s="1491"/>
      <c r="G642" s="1491"/>
      <c r="H642" s="1491"/>
      <c r="I642" s="1491"/>
      <c r="J642" s="1491"/>
      <c r="K642" s="1491"/>
    </row>
    <row r="643" spans="1:11" ht="15.75" customHeight="1">
      <c r="A643" s="1491"/>
      <c r="B643" s="1491"/>
      <c r="C643" s="1491"/>
      <c r="D643" s="1491"/>
      <c r="E643" s="1491"/>
      <c r="F643" s="1491"/>
      <c r="G643" s="1491"/>
      <c r="H643" s="1491"/>
      <c r="I643" s="1491"/>
      <c r="J643" s="1491"/>
      <c r="K643" s="1491"/>
    </row>
    <row r="644" spans="1:11" ht="15.75" customHeight="1">
      <c r="A644" s="1491"/>
      <c r="B644" s="1491"/>
      <c r="C644" s="1491"/>
      <c r="D644" s="1491"/>
      <c r="E644" s="1491"/>
      <c r="F644" s="1491"/>
      <c r="G644" s="1491"/>
      <c r="H644" s="1491"/>
      <c r="I644" s="1491"/>
      <c r="J644" s="1491"/>
      <c r="K644" s="1491"/>
    </row>
    <row r="645" spans="1:11" ht="15.75" customHeight="1">
      <c r="A645" s="1491"/>
      <c r="B645" s="1491"/>
      <c r="C645" s="1491"/>
      <c r="D645" s="1491"/>
      <c r="E645" s="1491"/>
      <c r="F645" s="1491"/>
      <c r="G645" s="1491"/>
      <c r="H645" s="1491"/>
      <c r="I645" s="1491"/>
      <c r="J645" s="1491"/>
      <c r="K645" s="1491"/>
    </row>
    <row r="646" spans="1:11" ht="15.75" customHeight="1">
      <c r="A646" s="1491"/>
      <c r="B646" s="1491"/>
      <c r="C646" s="1491"/>
      <c r="D646" s="1491"/>
      <c r="E646" s="1491"/>
      <c r="F646" s="1491"/>
      <c r="G646" s="1491"/>
      <c r="H646" s="1491"/>
      <c r="I646" s="1491"/>
      <c r="J646" s="1491"/>
      <c r="K646" s="1491"/>
    </row>
    <row r="647" spans="1:11" ht="15.75" customHeight="1">
      <c r="A647" s="1491"/>
      <c r="B647" s="1491"/>
      <c r="C647" s="1491"/>
      <c r="D647" s="1491"/>
      <c r="E647" s="1491"/>
      <c r="F647" s="1491"/>
      <c r="G647" s="1491"/>
      <c r="H647" s="1491"/>
      <c r="I647" s="1491"/>
      <c r="J647" s="1491"/>
      <c r="K647" s="1491"/>
    </row>
    <row r="648" spans="1:11" ht="15.75" customHeight="1">
      <c r="A648" s="1491"/>
      <c r="B648" s="1491"/>
      <c r="C648" s="1491"/>
      <c r="D648" s="1491"/>
      <c r="E648" s="1491"/>
      <c r="F648" s="1491"/>
      <c r="G648" s="1491"/>
      <c r="H648" s="1491"/>
      <c r="I648" s="1491"/>
      <c r="J648" s="1491"/>
      <c r="K648" s="1491"/>
    </row>
    <row r="649" spans="1:11" ht="15.75" customHeight="1">
      <c r="A649" s="1491"/>
      <c r="B649" s="1491"/>
      <c r="C649" s="1491"/>
      <c r="D649" s="1491"/>
      <c r="E649" s="1491"/>
      <c r="F649" s="1491"/>
      <c r="G649" s="1491"/>
      <c r="H649" s="1491"/>
      <c r="I649" s="1491"/>
      <c r="J649" s="1491"/>
      <c r="K649" s="1491"/>
    </row>
    <row r="650" spans="1:11" ht="15.75" customHeight="1">
      <c r="A650" s="1491"/>
      <c r="B650" s="1491"/>
      <c r="C650" s="1491"/>
      <c r="D650" s="1491"/>
      <c r="E650" s="1491"/>
      <c r="F650" s="1491"/>
      <c r="G650" s="1491"/>
      <c r="H650" s="1491"/>
      <c r="I650" s="1491"/>
      <c r="J650" s="1491"/>
      <c r="K650" s="1491"/>
    </row>
    <row r="651" spans="1:11" ht="15.75" customHeight="1">
      <c r="A651" s="1491"/>
      <c r="B651" s="1491"/>
      <c r="C651" s="1491"/>
      <c r="D651" s="1491"/>
      <c r="E651" s="1491"/>
      <c r="F651" s="1491"/>
      <c r="G651" s="1491"/>
      <c r="H651" s="1491"/>
      <c r="I651" s="1491"/>
      <c r="J651" s="1491"/>
      <c r="K651" s="1491"/>
    </row>
    <row r="652" spans="1:11" ht="15.75" customHeight="1">
      <c r="A652" s="1491"/>
      <c r="B652" s="1491"/>
      <c r="C652" s="1491"/>
      <c r="D652" s="1491"/>
      <c r="E652" s="1491"/>
      <c r="F652" s="1491"/>
      <c r="G652" s="1491"/>
      <c r="H652" s="1491"/>
      <c r="I652" s="1491"/>
      <c r="J652" s="1491"/>
      <c r="K652" s="1491"/>
    </row>
    <row r="653" spans="1:11" ht="15.75" customHeight="1">
      <c r="A653" s="1491"/>
      <c r="B653" s="1491"/>
      <c r="C653" s="1491"/>
      <c r="D653" s="1491"/>
      <c r="E653" s="1491"/>
      <c r="F653" s="1491"/>
      <c r="G653" s="1491"/>
      <c r="H653" s="1491"/>
      <c r="I653" s="1491"/>
      <c r="J653" s="1491"/>
      <c r="K653" s="1491"/>
    </row>
    <row r="654" spans="1:11" ht="15.75" customHeight="1">
      <c r="A654" s="1491"/>
      <c r="B654" s="1491"/>
      <c r="C654" s="1491"/>
      <c r="D654" s="1491"/>
      <c r="E654" s="1491"/>
      <c r="F654" s="1491"/>
      <c r="G654" s="1491"/>
      <c r="H654" s="1491"/>
      <c r="I654" s="1491"/>
      <c r="J654" s="1491"/>
      <c r="K654" s="1491"/>
    </row>
    <row r="655" spans="1:11" ht="15.75" customHeight="1">
      <c r="A655" s="1491"/>
      <c r="B655" s="1491"/>
      <c r="C655" s="1491"/>
      <c r="D655" s="1491"/>
      <c r="E655" s="1491"/>
      <c r="F655" s="1491"/>
      <c r="G655" s="1491"/>
      <c r="H655" s="1491"/>
      <c r="I655" s="1491"/>
      <c r="J655" s="1491"/>
      <c r="K655" s="1491"/>
    </row>
    <row r="656" spans="1:11" ht="15.75" customHeight="1">
      <c r="A656" s="1491"/>
      <c r="B656" s="1491"/>
      <c r="C656" s="1491"/>
      <c r="D656" s="1491"/>
      <c r="E656" s="1491"/>
      <c r="F656" s="1491"/>
      <c r="G656" s="1491"/>
      <c r="H656" s="1491"/>
      <c r="I656" s="1491"/>
      <c r="J656" s="1491"/>
      <c r="K656" s="1491"/>
    </row>
    <row r="657" spans="1:11" ht="15.75" customHeight="1">
      <c r="A657" s="1491"/>
      <c r="B657" s="1491"/>
      <c r="C657" s="1491"/>
      <c r="D657" s="1491"/>
      <c r="E657" s="1491"/>
      <c r="F657" s="1491"/>
      <c r="G657" s="1491"/>
      <c r="H657" s="1491"/>
      <c r="I657" s="1491"/>
      <c r="J657" s="1491"/>
      <c r="K657" s="1491"/>
    </row>
    <row r="658" spans="1:11" ht="15.75" customHeight="1">
      <c r="A658" s="1491"/>
      <c r="B658" s="1491"/>
      <c r="C658" s="1491"/>
      <c r="D658" s="1491"/>
      <c r="E658" s="1491"/>
      <c r="F658" s="1491"/>
      <c r="G658" s="1491"/>
      <c r="H658" s="1491"/>
      <c r="I658" s="1491"/>
      <c r="J658" s="1491"/>
      <c r="K658" s="1491"/>
    </row>
    <row r="659" spans="1:11" ht="15.75" customHeight="1">
      <c r="A659" s="1491"/>
      <c r="B659" s="1491"/>
      <c r="C659" s="1491"/>
      <c r="D659" s="1491"/>
      <c r="E659" s="1491"/>
      <c r="F659" s="1491"/>
      <c r="G659" s="1491"/>
      <c r="H659" s="1491"/>
      <c r="I659" s="1491"/>
      <c r="J659" s="1491"/>
      <c r="K659" s="1491"/>
    </row>
    <row r="660" spans="1:11" ht="15.75" customHeight="1">
      <c r="A660" s="1491"/>
      <c r="B660" s="1491"/>
      <c r="C660" s="1491"/>
      <c r="D660" s="1491"/>
      <c r="E660" s="1491"/>
      <c r="F660" s="1491"/>
      <c r="G660" s="1491"/>
      <c r="H660" s="1491"/>
      <c r="I660" s="1491"/>
      <c r="J660" s="1491"/>
      <c r="K660" s="1491"/>
    </row>
    <row r="661" spans="1:11" ht="15.75" customHeight="1">
      <c r="A661" s="1491"/>
      <c r="B661" s="1491"/>
      <c r="C661" s="1491"/>
      <c r="D661" s="1491"/>
      <c r="E661" s="1491"/>
      <c r="F661" s="1491"/>
      <c r="G661" s="1491"/>
      <c r="H661" s="1491"/>
      <c r="I661" s="1491"/>
      <c r="J661" s="1491"/>
      <c r="K661" s="1491"/>
    </row>
    <row r="662" spans="1:11" ht="15.75" customHeight="1">
      <c r="A662" s="1491"/>
      <c r="B662" s="1491"/>
      <c r="C662" s="1491"/>
      <c r="D662" s="1491"/>
      <c r="E662" s="1491"/>
      <c r="F662" s="1491"/>
      <c r="G662" s="1491"/>
      <c r="H662" s="1491"/>
      <c r="I662" s="1491"/>
      <c r="J662" s="1491"/>
      <c r="K662" s="1491"/>
    </row>
    <row r="663" spans="1:11" ht="15.75" customHeight="1">
      <c r="A663" s="1491"/>
      <c r="B663" s="1491"/>
      <c r="C663" s="1491"/>
      <c r="D663" s="1491"/>
      <c r="E663" s="1491"/>
      <c r="F663" s="1491"/>
      <c r="G663" s="1491"/>
      <c r="H663" s="1491"/>
      <c r="I663" s="1491"/>
      <c r="J663" s="1491"/>
      <c r="K663" s="1491"/>
    </row>
    <row r="664" spans="1:11" ht="15.75" customHeight="1">
      <c r="A664" s="1491"/>
      <c r="B664" s="1491"/>
      <c r="C664" s="1491"/>
      <c r="D664" s="1491"/>
      <c r="E664" s="1491"/>
      <c r="F664" s="1491"/>
      <c r="G664" s="1491"/>
      <c r="H664" s="1491"/>
      <c r="I664" s="1491"/>
      <c r="J664" s="1491"/>
      <c r="K664" s="1491"/>
    </row>
    <row r="665" spans="1:11" ht="15.75" customHeight="1">
      <c r="A665" s="1491"/>
      <c r="B665" s="1491"/>
      <c r="C665" s="1491"/>
      <c r="D665" s="1491"/>
      <c r="E665" s="1491"/>
      <c r="F665" s="1491"/>
      <c r="G665" s="1491"/>
      <c r="H665" s="1491"/>
      <c r="I665" s="1491"/>
      <c r="J665" s="1491"/>
      <c r="K665" s="1491"/>
    </row>
    <row r="666" spans="1:11" ht="15.75" customHeight="1">
      <c r="A666" s="1491"/>
      <c r="B666" s="1491"/>
      <c r="C666" s="1491"/>
      <c r="D666" s="1491"/>
      <c r="E666" s="1491"/>
      <c r="F666" s="1491"/>
      <c r="G666" s="1491"/>
      <c r="H666" s="1491"/>
      <c r="I666" s="1491"/>
      <c r="J666" s="1491"/>
      <c r="K666" s="1491"/>
    </row>
    <row r="667" spans="1:11" ht="15.75" customHeight="1">
      <c r="A667" s="1491"/>
      <c r="B667" s="1491"/>
      <c r="C667" s="1491"/>
      <c r="D667" s="1491"/>
      <c r="E667" s="1491"/>
      <c r="F667" s="1491"/>
      <c r="G667" s="1491"/>
      <c r="H667" s="1491"/>
      <c r="I667" s="1491"/>
      <c r="J667" s="1491"/>
      <c r="K667" s="1491"/>
    </row>
    <row r="668" spans="1:11" ht="15.75" customHeight="1">
      <c r="A668" s="1491"/>
      <c r="B668" s="1491"/>
      <c r="C668" s="1491"/>
      <c r="D668" s="1491"/>
      <c r="E668" s="1491"/>
      <c r="F668" s="1491"/>
      <c r="G668" s="1491"/>
      <c r="H668" s="1491"/>
      <c r="I668" s="1491"/>
      <c r="J668" s="1491"/>
      <c r="K668" s="1491"/>
    </row>
    <row r="669" spans="1:11" ht="15.75" customHeight="1">
      <c r="A669" s="1491"/>
      <c r="B669" s="1491"/>
      <c r="C669" s="1491"/>
      <c r="D669" s="1491"/>
      <c r="E669" s="1491"/>
      <c r="F669" s="1491"/>
      <c r="G669" s="1491"/>
      <c r="H669" s="1491"/>
      <c r="I669" s="1491"/>
      <c r="J669" s="1491"/>
      <c r="K669" s="1491"/>
    </row>
    <row r="670" spans="1:11" ht="15.75" customHeight="1">
      <c r="A670" s="1491"/>
      <c r="B670" s="1491"/>
      <c r="C670" s="1491"/>
      <c r="D670" s="1491"/>
      <c r="E670" s="1491"/>
      <c r="F670" s="1491"/>
      <c r="G670" s="1491"/>
      <c r="H670" s="1491"/>
      <c r="I670" s="1491"/>
      <c r="J670" s="1491"/>
      <c r="K670" s="1491"/>
    </row>
    <row r="671" spans="1:11" ht="15.75" customHeight="1">
      <c r="A671" s="1491"/>
      <c r="B671" s="1491"/>
      <c r="C671" s="1491"/>
      <c r="D671" s="1491"/>
      <c r="E671" s="1491"/>
      <c r="F671" s="1491"/>
      <c r="G671" s="1491"/>
      <c r="H671" s="1491"/>
      <c r="I671" s="1491"/>
      <c r="J671" s="1491"/>
      <c r="K671" s="1491"/>
    </row>
    <row r="672" spans="1:11" ht="15.75" customHeight="1">
      <c r="A672" s="1491"/>
      <c r="B672" s="1491"/>
      <c r="C672" s="1491"/>
      <c r="D672" s="1491"/>
      <c r="E672" s="1491"/>
      <c r="F672" s="1491"/>
      <c r="G672" s="1491"/>
      <c r="H672" s="1491"/>
      <c r="I672" s="1491"/>
      <c r="J672" s="1491"/>
      <c r="K672" s="1491"/>
    </row>
    <row r="673" spans="1:11" ht="15.75" customHeight="1">
      <c r="A673" s="1491"/>
      <c r="B673" s="1491"/>
      <c r="C673" s="1491"/>
      <c r="D673" s="1491"/>
      <c r="E673" s="1491"/>
      <c r="F673" s="1491"/>
      <c r="G673" s="1491"/>
      <c r="H673" s="1491"/>
      <c r="I673" s="1491"/>
      <c r="J673" s="1491"/>
      <c r="K673" s="1491"/>
    </row>
    <row r="674" spans="1:11" ht="15.75" customHeight="1">
      <c r="A674" s="1491"/>
      <c r="B674" s="1491"/>
      <c r="C674" s="1491"/>
      <c r="D674" s="1491"/>
      <c r="E674" s="1491"/>
      <c r="F674" s="1491"/>
      <c r="G674" s="1491"/>
      <c r="H674" s="1491"/>
      <c r="I674" s="1491"/>
      <c r="J674" s="1491"/>
      <c r="K674" s="1491"/>
    </row>
    <row r="675" spans="1:11" ht="15.75" customHeight="1">
      <c r="A675" s="1491"/>
      <c r="B675" s="1491"/>
      <c r="C675" s="1491"/>
      <c r="D675" s="1491"/>
      <c r="E675" s="1491"/>
      <c r="F675" s="1491"/>
      <c r="G675" s="1491"/>
      <c r="H675" s="1491"/>
      <c r="I675" s="1491"/>
      <c r="J675" s="1491"/>
      <c r="K675" s="1491"/>
    </row>
    <row r="676" spans="1:11" ht="15.75" customHeight="1">
      <c r="A676" s="1491"/>
      <c r="B676" s="1491"/>
      <c r="C676" s="1491"/>
      <c r="D676" s="1491"/>
      <c r="E676" s="1491"/>
      <c r="F676" s="1491"/>
      <c r="G676" s="1491"/>
      <c r="H676" s="1491"/>
      <c r="I676" s="1491"/>
      <c r="J676" s="1491"/>
      <c r="K676" s="1491"/>
    </row>
    <row r="677" spans="1:11" ht="15.75" customHeight="1">
      <c r="A677" s="1491"/>
      <c r="B677" s="1491"/>
      <c r="C677" s="1491"/>
      <c r="D677" s="1491"/>
      <c r="E677" s="1491"/>
      <c r="F677" s="1491"/>
      <c r="G677" s="1491"/>
      <c r="H677" s="1491"/>
      <c r="I677" s="1491"/>
      <c r="J677" s="1491"/>
      <c r="K677" s="1491"/>
    </row>
    <row r="678" spans="1:11" ht="15.75" customHeight="1">
      <c r="A678" s="1491"/>
      <c r="B678" s="1491"/>
      <c r="C678" s="1491"/>
      <c r="D678" s="1491"/>
      <c r="E678" s="1491"/>
      <c r="F678" s="1491"/>
      <c r="G678" s="1491"/>
      <c r="H678" s="1491"/>
      <c r="I678" s="1491"/>
      <c r="J678" s="1491"/>
      <c r="K678" s="1491"/>
    </row>
    <row r="679" spans="1:11" ht="15.75" customHeight="1">
      <c r="A679" s="1491"/>
      <c r="B679" s="1491"/>
      <c r="C679" s="1491"/>
      <c r="D679" s="1491"/>
      <c r="E679" s="1491"/>
      <c r="F679" s="1491"/>
      <c r="G679" s="1491"/>
      <c r="H679" s="1491"/>
      <c r="I679" s="1491"/>
      <c r="J679" s="1491"/>
      <c r="K679" s="1491"/>
    </row>
    <row r="680" spans="1:11" ht="15.75" customHeight="1">
      <c r="A680" s="1491"/>
      <c r="B680" s="1491"/>
      <c r="C680" s="1491"/>
      <c r="D680" s="1491"/>
      <c r="E680" s="1491"/>
      <c r="F680" s="1491"/>
      <c r="G680" s="1491"/>
      <c r="H680" s="1491"/>
      <c r="I680" s="1491"/>
      <c r="J680" s="1491"/>
      <c r="K680" s="1491"/>
    </row>
    <row r="681" spans="1:11" ht="15.75" customHeight="1">
      <c r="A681" s="1491"/>
      <c r="B681" s="1491"/>
      <c r="C681" s="1491"/>
      <c r="D681" s="1491"/>
      <c r="E681" s="1491"/>
      <c r="F681" s="1491"/>
      <c r="G681" s="1491"/>
      <c r="H681" s="1491"/>
      <c r="I681" s="1491"/>
      <c r="J681" s="1491"/>
      <c r="K681" s="1491"/>
    </row>
    <row r="682" spans="1:11" ht="15.75" customHeight="1">
      <c r="A682" s="1491"/>
      <c r="B682" s="1491"/>
      <c r="C682" s="1491"/>
      <c r="D682" s="1491"/>
      <c r="E682" s="1491"/>
      <c r="F682" s="1491"/>
      <c r="G682" s="1491"/>
      <c r="H682" s="1491"/>
      <c r="I682" s="1491"/>
      <c r="J682" s="1491"/>
      <c r="K682" s="1491"/>
    </row>
    <row r="683" spans="1:11" ht="15.75" customHeight="1">
      <c r="A683" s="1491"/>
      <c r="B683" s="1491"/>
      <c r="C683" s="1491"/>
      <c r="D683" s="1491"/>
      <c r="E683" s="1491"/>
      <c r="F683" s="1491"/>
      <c r="G683" s="1491"/>
      <c r="H683" s="1491"/>
      <c r="I683" s="1491"/>
      <c r="J683" s="1491"/>
      <c r="K683" s="1491"/>
    </row>
    <row r="684" spans="1:11" ht="15.75" customHeight="1">
      <c r="A684" s="1491"/>
      <c r="B684" s="1491"/>
      <c r="C684" s="1491"/>
      <c r="D684" s="1491"/>
      <c r="E684" s="1491"/>
      <c r="F684" s="1491"/>
      <c r="G684" s="1491"/>
      <c r="H684" s="1491"/>
      <c r="I684" s="1491"/>
      <c r="J684" s="1491"/>
      <c r="K684" s="1491"/>
    </row>
    <row r="685" spans="1:11" ht="15.75" customHeight="1">
      <c r="A685" s="1491"/>
      <c r="B685" s="1491"/>
      <c r="C685" s="1491"/>
      <c r="D685" s="1491"/>
      <c r="E685" s="1491"/>
      <c r="F685" s="1491"/>
      <c r="G685" s="1491"/>
      <c r="H685" s="1491"/>
      <c r="I685" s="1491"/>
      <c r="J685" s="1491"/>
      <c r="K685" s="1491"/>
    </row>
    <row r="686" spans="1:11" ht="15.75" customHeight="1">
      <c r="A686" s="1491"/>
      <c r="B686" s="1491"/>
      <c r="C686" s="1491"/>
      <c r="D686" s="1491"/>
      <c r="E686" s="1491"/>
      <c r="F686" s="1491"/>
      <c r="G686" s="1491"/>
      <c r="H686" s="1491"/>
      <c r="I686" s="1491"/>
      <c r="J686" s="1491"/>
      <c r="K686" s="1491"/>
    </row>
    <row r="687" spans="1:11" ht="15.75" customHeight="1">
      <c r="A687" s="1491"/>
      <c r="B687" s="1491"/>
      <c r="C687" s="1491"/>
      <c r="D687" s="1491"/>
      <c r="E687" s="1491"/>
      <c r="F687" s="1491"/>
      <c r="G687" s="1491"/>
      <c r="H687" s="1491"/>
      <c r="I687" s="1491"/>
      <c r="J687" s="1491"/>
      <c r="K687" s="1491"/>
    </row>
    <row r="688" spans="1:11" ht="15.75" customHeight="1">
      <c r="A688" s="1491"/>
      <c r="B688" s="1491"/>
      <c r="C688" s="1491"/>
      <c r="D688" s="1491"/>
      <c r="E688" s="1491"/>
      <c r="F688" s="1491"/>
      <c r="G688" s="1491"/>
      <c r="H688" s="1491"/>
      <c r="I688" s="1491"/>
      <c r="J688" s="1491"/>
      <c r="K688" s="1491"/>
    </row>
    <row r="689" spans="1:11" ht="15.75" customHeight="1">
      <c r="A689" s="1491"/>
      <c r="B689" s="1491"/>
      <c r="C689" s="1491"/>
      <c r="D689" s="1491"/>
      <c r="E689" s="1491"/>
      <c r="F689" s="1491"/>
      <c r="G689" s="1491"/>
      <c r="H689" s="1491"/>
      <c r="I689" s="1491"/>
      <c r="J689" s="1491"/>
      <c r="K689" s="1491"/>
    </row>
    <row r="690" spans="1:11" ht="15.75" customHeight="1">
      <c r="A690" s="1491"/>
      <c r="B690" s="1491"/>
      <c r="C690" s="1491"/>
      <c r="D690" s="1491"/>
      <c r="E690" s="1491"/>
      <c r="F690" s="1491"/>
      <c r="G690" s="1491"/>
      <c r="H690" s="1491"/>
      <c r="I690" s="1491"/>
      <c r="J690" s="1491"/>
      <c r="K690" s="1491"/>
    </row>
    <row r="691" spans="1:11" ht="15.75" customHeight="1">
      <c r="A691" s="1491"/>
      <c r="B691" s="1491"/>
      <c r="C691" s="1491"/>
      <c r="D691" s="1491"/>
      <c r="E691" s="1491"/>
      <c r="F691" s="1491"/>
      <c r="G691" s="1491"/>
      <c r="H691" s="1491"/>
      <c r="I691" s="1491"/>
      <c r="J691" s="1491"/>
      <c r="K691" s="1491"/>
    </row>
    <row r="692" spans="1:11" ht="15.75" customHeight="1">
      <c r="A692" s="1491"/>
      <c r="B692" s="1491"/>
      <c r="C692" s="1491"/>
      <c r="D692" s="1491"/>
      <c r="E692" s="1491"/>
      <c r="F692" s="1491"/>
      <c r="G692" s="1491"/>
      <c r="H692" s="1491"/>
      <c r="I692" s="1491"/>
      <c r="J692" s="1491"/>
      <c r="K692" s="1491"/>
    </row>
    <row r="693" spans="1:11" ht="15.75" customHeight="1">
      <c r="A693" s="1491"/>
      <c r="B693" s="1491"/>
      <c r="C693" s="1491"/>
      <c r="D693" s="1491"/>
      <c r="E693" s="1491"/>
      <c r="F693" s="1491"/>
      <c r="G693" s="1491"/>
      <c r="H693" s="1491"/>
      <c r="I693" s="1491"/>
      <c r="J693" s="1491"/>
      <c r="K693" s="1491"/>
    </row>
    <row r="694" spans="1:11" ht="15.75" customHeight="1">
      <c r="A694" s="1491"/>
      <c r="B694" s="1491"/>
      <c r="C694" s="1491"/>
      <c r="D694" s="1491"/>
      <c r="E694" s="1491"/>
      <c r="F694" s="1491"/>
      <c r="G694" s="1491"/>
      <c r="H694" s="1491"/>
      <c r="I694" s="1491"/>
      <c r="J694" s="1491"/>
      <c r="K694" s="1491"/>
    </row>
    <row r="695" spans="1:11" ht="15.75" customHeight="1">
      <c r="A695" s="1491"/>
      <c r="B695" s="1491"/>
      <c r="C695" s="1491"/>
      <c r="D695" s="1491"/>
      <c r="E695" s="1491"/>
      <c r="F695" s="1491"/>
      <c r="G695" s="1491"/>
      <c r="H695" s="1491"/>
      <c r="I695" s="1491"/>
      <c r="J695" s="1491"/>
      <c r="K695" s="1491"/>
    </row>
    <row r="696" spans="1:11" ht="15.75" customHeight="1">
      <c r="A696" s="1491"/>
      <c r="B696" s="1491"/>
      <c r="C696" s="1491"/>
      <c r="D696" s="1491"/>
      <c r="E696" s="1491"/>
      <c r="F696" s="1491"/>
      <c r="G696" s="1491"/>
      <c r="H696" s="1491"/>
      <c r="I696" s="1491"/>
      <c r="J696" s="1491"/>
      <c r="K696" s="1491"/>
    </row>
    <row r="697" spans="1:11" ht="15.75" customHeight="1">
      <c r="A697" s="1491"/>
      <c r="B697" s="1491"/>
      <c r="C697" s="1491"/>
      <c r="D697" s="1491"/>
      <c r="E697" s="1491"/>
      <c r="F697" s="1491"/>
      <c r="G697" s="1491"/>
      <c r="H697" s="1491"/>
      <c r="I697" s="1491"/>
      <c r="J697" s="1491"/>
      <c r="K697" s="1491"/>
    </row>
    <row r="698" spans="1:11" ht="15.75" customHeight="1">
      <c r="A698" s="1491"/>
      <c r="B698" s="1491"/>
      <c r="C698" s="1491"/>
      <c r="D698" s="1491"/>
      <c r="E698" s="1491"/>
      <c r="F698" s="1491"/>
      <c r="G698" s="1491"/>
      <c r="H698" s="1491"/>
      <c r="I698" s="1491"/>
      <c r="J698" s="1491"/>
      <c r="K698" s="1491"/>
    </row>
    <row r="699" spans="1:11" ht="15.75" customHeight="1">
      <c r="A699" s="1491"/>
      <c r="B699" s="1491"/>
      <c r="C699" s="1491"/>
      <c r="D699" s="1491"/>
      <c r="E699" s="1491"/>
      <c r="F699" s="1491"/>
      <c r="G699" s="1491"/>
      <c r="H699" s="1491"/>
      <c r="I699" s="1491"/>
      <c r="J699" s="1491"/>
      <c r="K699" s="1491"/>
    </row>
    <row r="700" spans="1:11" ht="15.75" customHeight="1">
      <c r="A700" s="1491"/>
      <c r="B700" s="1491"/>
      <c r="C700" s="1491"/>
      <c r="D700" s="1491"/>
      <c r="E700" s="1491"/>
      <c r="F700" s="1491"/>
      <c r="G700" s="1491"/>
      <c r="H700" s="1491"/>
      <c r="I700" s="1491"/>
      <c r="J700" s="1491"/>
      <c r="K700" s="1491"/>
    </row>
    <row r="701" spans="1:11" ht="15.75" customHeight="1">
      <c r="A701" s="1491"/>
      <c r="B701" s="1491"/>
      <c r="C701" s="1491"/>
      <c r="D701" s="1491"/>
      <c r="E701" s="1491"/>
      <c r="F701" s="1491"/>
      <c r="G701" s="1491"/>
      <c r="H701" s="1491"/>
      <c r="I701" s="1491"/>
      <c r="J701" s="1491"/>
      <c r="K701" s="1491"/>
    </row>
    <row r="702" spans="1:11" ht="15.75" customHeight="1">
      <c r="A702" s="1491"/>
      <c r="B702" s="1491"/>
      <c r="C702" s="1491"/>
      <c r="D702" s="1491"/>
      <c r="E702" s="1491"/>
      <c r="F702" s="1491"/>
      <c r="G702" s="1491"/>
      <c r="H702" s="1491"/>
      <c r="I702" s="1491"/>
      <c r="J702" s="1491"/>
      <c r="K702" s="1491"/>
    </row>
    <row r="703" spans="1:11" ht="15.75" customHeight="1">
      <c r="A703" s="1491"/>
      <c r="B703" s="1491"/>
      <c r="C703" s="1491"/>
      <c r="D703" s="1491"/>
      <c r="E703" s="1491"/>
      <c r="F703" s="1491"/>
      <c r="G703" s="1491"/>
      <c r="H703" s="1491"/>
      <c r="I703" s="1491"/>
      <c r="J703" s="1491"/>
      <c r="K703" s="1491"/>
    </row>
    <row r="704" spans="1:11" ht="15.75" customHeight="1">
      <c r="A704" s="1491"/>
      <c r="B704" s="1491"/>
      <c r="C704" s="1491"/>
      <c r="D704" s="1491"/>
      <c r="E704" s="1491"/>
      <c r="F704" s="1491"/>
      <c r="G704" s="1491"/>
      <c r="H704" s="1491"/>
      <c r="I704" s="1491"/>
      <c r="J704" s="1491"/>
      <c r="K704" s="1491"/>
    </row>
    <row r="705" spans="1:11" ht="15.75" customHeight="1">
      <c r="A705" s="1491"/>
      <c r="B705" s="1491"/>
      <c r="C705" s="1491"/>
      <c r="D705" s="1491"/>
      <c r="E705" s="1491"/>
      <c r="F705" s="1491"/>
      <c r="G705" s="1491"/>
      <c r="H705" s="1491"/>
      <c r="I705" s="1491"/>
      <c r="J705" s="1491"/>
      <c r="K705" s="1491"/>
    </row>
    <row r="706" spans="1:11" ht="15.75" customHeight="1">
      <c r="A706" s="1491"/>
      <c r="B706" s="1491"/>
      <c r="C706" s="1491"/>
      <c r="D706" s="1491"/>
      <c r="E706" s="1491"/>
      <c r="F706" s="1491"/>
      <c r="G706" s="1491"/>
      <c r="H706" s="1491"/>
      <c r="I706" s="1491"/>
      <c r="J706" s="1491"/>
      <c r="K706" s="1491"/>
    </row>
    <row r="707" spans="1:11" ht="15.75" customHeight="1">
      <c r="A707" s="1491"/>
      <c r="B707" s="1491"/>
      <c r="C707" s="1491"/>
      <c r="D707" s="1491"/>
      <c r="E707" s="1491"/>
      <c r="F707" s="1491"/>
      <c r="G707" s="1491"/>
      <c r="H707" s="1491"/>
      <c r="I707" s="1491"/>
      <c r="J707" s="1491"/>
      <c r="K707" s="1491"/>
    </row>
    <row r="708" spans="1:11" ht="15.75" customHeight="1">
      <c r="A708" s="1491"/>
      <c r="B708" s="1491"/>
      <c r="C708" s="1491"/>
      <c r="D708" s="1491"/>
      <c r="E708" s="1491"/>
      <c r="F708" s="1491"/>
      <c r="G708" s="1491"/>
      <c r="H708" s="1491"/>
      <c r="I708" s="1491"/>
      <c r="J708" s="1491"/>
      <c r="K708" s="1491"/>
    </row>
    <row r="709" spans="1:11" ht="15.75" customHeight="1">
      <c r="A709" s="1491"/>
      <c r="B709" s="1491"/>
      <c r="C709" s="1491"/>
      <c r="D709" s="1491"/>
      <c r="E709" s="1491"/>
      <c r="F709" s="1491"/>
      <c r="G709" s="1491"/>
      <c r="H709" s="1491"/>
      <c r="I709" s="1491"/>
      <c r="J709" s="1491"/>
      <c r="K709" s="1491"/>
    </row>
    <row r="710" spans="1:11" ht="15.75" customHeight="1">
      <c r="A710" s="1491"/>
      <c r="B710" s="1491"/>
      <c r="C710" s="1491"/>
      <c r="D710" s="1491"/>
      <c r="E710" s="1491"/>
      <c r="F710" s="1491"/>
      <c r="G710" s="1491"/>
      <c r="H710" s="1491"/>
      <c r="I710" s="1491"/>
      <c r="J710" s="1491"/>
      <c r="K710" s="1491"/>
    </row>
    <row r="711" spans="1:11" ht="15.75" customHeight="1">
      <c r="A711" s="1491"/>
      <c r="B711" s="1491"/>
      <c r="C711" s="1491"/>
      <c r="D711" s="1491"/>
      <c r="E711" s="1491"/>
      <c r="F711" s="1491"/>
      <c r="G711" s="1491"/>
      <c r="H711" s="1491"/>
      <c r="I711" s="1491"/>
      <c r="J711" s="1491"/>
      <c r="K711" s="1491"/>
    </row>
    <row r="712" spans="1:11" ht="15.75" customHeight="1">
      <c r="A712" s="1491"/>
      <c r="B712" s="1491"/>
      <c r="C712" s="1491"/>
      <c r="D712" s="1491"/>
      <c r="E712" s="1491"/>
      <c r="F712" s="1491"/>
      <c r="G712" s="1491"/>
      <c r="H712" s="1491"/>
      <c r="I712" s="1491"/>
      <c r="J712" s="1491"/>
      <c r="K712" s="1491"/>
    </row>
    <row r="713" spans="1:11" ht="15.75" customHeight="1">
      <c r="A713" s="1491"/>
      <c r="B713" s="1491"/>
      <c r="C713" s="1491"/>
      <c r="D713" s="1491"/>
      <c r="E713" s="1491"/>
      <c r="F713" s="1491"/>
      <c r="G713" s="1491"/>
      <c r="H713" s="1491"/>
      <c r="I713" s="1491"/>
      <c r="J713" s="1491"/>
      <c r="K713" s="1491"/>
    </row>
    <row r="714" spans="1:11" ht="15.75" customHeight="1">
      <c r="A714" s="1491"/>
      <c r="B714" s="1491"/>
      <c r="C714" s="1491"/>
      <c r="D714" s="1491"/>
      <c r="E714" s="1491"/>
      <c r="F714" s="1491"/>
      <c r="G714" s="1491"/>
      <c r="H714" s="1491"/>
      <c r="I714" s="1491"/>
      <c r="J714" s="1491"/>
      <c r="K714" s="1491"/>
    </row>
    <row r="715" spans="1:11" ht="15.75" customHeight="1">
      <c r="A715" s="1491"/>
      <c r="B715" s="1491"/>
      <c r="C715" s="1491"/>
      <c r="D715" s="1491"/>
      <c r="E715" s="1491"/>
      <c r="F715" s="1491"/>
      <c r="G715" s="1491"/>
      <c r="H715" s="1491"/>
      <c r="I715" s="1491"/>
      <c r="J715" s="1491"/>
      <c r="K715" s="1491"/>
    </row>
    <row r="716" spans="1:11" ht="15.75" customHeight="1">
      <c r="A716" s="1491"/>
      <c r="B716" s="1491"/>
      <c r="C716" s="1491"/>
      <c r="D716" s="1491"/>
      <c r="E716" s="1491"/>
      <c r="F716" s="1491"/>
      <c r="G716" s="1491"/>
      <c r="H716" s="1491"/>
      <c r="I716" s="1491"/>
      <c r="J716" s="1491"/>
      <c r="K716" s="1491"/>
    </row>
    <row r="717" spans="1:11" ht="15.75" customHeight="1">
      <c r="A717" s="1491"/>
      <c r="B717" s="1491"/>
      <c r="C717" s="1491"/>
      <c r="D717" s="1491"/>
      <c r="E717" s="1491"/>
      <c r="F717" s="1491"/>
      <c r="G717" s="1491"/>
      <c r="H717" s="1491"/>
      <c r="I717" s="1491"/>
      <c r="J717" s="1491"/>
      <c r="K717" s="1491"/>
    </row>
    <row r="718" spans="1:11" ht="15.75" customHeight="1">
      <c r="A718" s="1491"/>
      <c r="B718" s="1491"/>
      <c r="C718" s="1491"/>
      <c r="D718" s="1491"/>
      <c r="E718" s="1491"/>
      <c r="F718" s="1491"/>
      <c r="G718" s="1491"/>
      <c r="H718" s="1491"/>
      <c r="I718" s="1491"/>
      <c r="J718" s="1491"/>
      <c r="K718" s="1491"/>
    </row>
    <row r="719" spans="1:11" ht="15.75" customHeight="1">
      <c r="A719" s="1491"/>
      <c r="B719" s="1491"/>
      <c r="C719" s="1491"/>
      <c r="D719" s="1491"/>
      <c r="E719" s="1491"/>
      <c r="F719" s="1491"/>
      <c r="G719" s="1491"/>
      <c r="H719" s="1491"/>
      <c r="I719" s="1491"/>
      <c r="J719" s="1491"/>
      <c r="K719" s="1491"/>
    </row>
    <row r="720" spans="1:11" ht="15.75" customHeight="1">
      <c r="A720" s="1491"/>
      <c r="B720" s="1491"/>
      <c r="C720" s="1491"/>
      <c r="D720" s="1491"/>
      <c r="E720" s="1491"/>
      <c r="F720" s="1491"/>
      <c r="G720" s="1491"/>
      <c r="H720" s="1491"/>
      <c r="I720" s="1491"/>
      <c r="J720" s="1491"/>
      <c r="K720" s="1491"/>
    </row>
    <row r="721" spans="1:11" ht="15.75" customHeight="1">
      <c r="A721" s="1491"/>
      <c r="B721" s="1491"/>
      <c r="C721" s="1491"/>
      <c r="D721" s="1491"/>
      <c r="E721" s="1491"/>
      <c r="F721" s="1491"/>
      <c r="G721" s="1491"/>
      <c r="H721" s="1491"/>
      <c r="I721" s="1491"/>
      <c r="J721" s="1491"/>
      <c r="K721" s="1491"/>
    </row>
    <row r="722" spans="1:11" ht="15.75" customHeight="1">
      <c r="A722" s="1491"/>
      <c r="B722" s="1491"/>
      <c r="C722" s="1491"/>
      <c r="D722" s="1491"/>
      <c r="E722" s="1491"/>
      <c r="F722" s="1491"/>
      <c r="G722" s="1491"/>
      <c r="H722" s="1491"/>
      <c r="I722" s="1491"/>
      <c r="J722" s="1491"/>
      <c r="K722" s="1491"/>
    </row>
    <row r="723" spans="1:11" ht="15.75" customHeight="1">
      <c r="A723" s="1491"/>
      <c r="B723" s="1491"/>
      <c r="C723" s="1491"/>
      <c r="D723" s="1491"/>
      <c r="E723" s="1491"/>
      <c r="F723" s="1491"/>
      <c r="G723" s="1491"/>
      <c r="H723" s="1491"/>
      <c r="I723" s="1491"/>
      <c r="J723" s="1491"/>
      <c r="K723" s="1491"/>
    </row>
    <row r="724" spans="1:11" ht="15.75" customHeight="1">
      <c r="A724" s="1491"/>
      <c r="B724" s="1491"/>
      <c r="C724" s="1491"/>
      <c r="D724" s="1491"/>
      <c r="E724" s="1491"/>
      <c r="F724" s="1491"/>
      <c r="G724" s="1491"/>
      <c r="H724" s="1491"/>
      <c r="I724" s="1491"/>
      <c r="J724" s="1491"/>
      <c r="K724" s="1491"/>
    </row>
    <row r="725" spans="1:11" ht="15.75" customHeight="1">
      <c r="A725" s="1491"/>
      <c r="B725" s="1491"/>
      <c r="C725" s="1491"/>
      <c r="D725" s="1491"/>
      <c r="E725" s="1491"/>
      <c r="F725" s="1491"/>
      <c r="G725" s="1491"/>
      <c r="H725" s="1491"/>
      <c r="I725" s="1491"/>
      <c r="J725" s="1491"/>
      <c r="K725" s="1491"/>
    </row>
    <row r="726" spans="1:11" ht="15.75" customHeight="1">
      <c r="A726" s="1491"/>
      <c r="B726" s="1491"/>
      <c r="C726" s="1491"/>
      <c r="D726" s="1491"/>
      <c r="E726" s="1491"/>
      <c r="F726" s="1491"/>
      <c r="G726" s="1491"/>
      <c r="H726" s="1491"/>
      <c r="I726" s="1491"/>
      <c r="J726" s="1491"/>
      <c r="K726" s="1491"/>
    </row>
    <row r="727" spans="1:11" ht="15.75" customHeight="1">
      <c r="A727" s="1491"/>
      <c r="B727" s="1491"/>
      <c r="C727" s="1491"/>
      <c r="D727" s="1491"/>
      <c r="E727" s="1491"/>
      <c r="F727" s="1491"/>
      <c r="G727" s="1491"/>
      <c r="H727" s="1491"/>
      <c r="I727" s="1491"/>
      <c r="J727" s="1491"/>
      <c r="K727" s="1491"/>
    </row>
    <row r="728" spans="1:11" ht="15.75" customHeight="1">
      <c r="A728" s="1491"/>
      <c r="B728" s="1491"/>
      <c r="C728" s="1491"/>
      <c r="D728" s="1491"/>
      <c r="E728" s="1491"/>
      <c r="F728" s="1491"/>
      <c r="G728" s="1491"/>
      <c r="H728" s="1491"/>
      <c r="I728" s="1491"/>
      <c r="J728" s="1491"/>
      <c r="K728" s="1491"/>
    </row>
    <row r="729" spans="1:11" ht="15.75" customHeight="1">
      <c r="A729" s="1491"/>
      <c r="B729" s="1491"/>
      <c r="C729" s="1491"/>
      <c r="D729" s="1491"/>
      <c r="E729" s="1491"/>
      <c r="F729" s="1491"/>
      <c r="G729" s="1491"/>
      <c r="H729" s="1491"/>
      <c r="I729" s="1491"/>
      <c r="J729" s="1491"/>
      <c r="K729" s="1491"/>
    </row>
    <row r="730" spans="1:11" ht="15.75" customHeight="1">
      <c r="A730" s="1491"/>
      <c r="B730" s="1491"/>
      <c r="C730" s="1491"/>
      <c r="D730" s="1491"/>
      <c r="E730" s="1491"/>
      <c r="F730" s="1491"/>
      <c r="G730" s="1491"/>
      <c r="H730" s="1491"/>
      <c r="I730" s="1491"/>
      <c r="J730" s="1491"/>
      <c r="K730" s="1491"/>
    </row>
    <row r="731" spans="1:11" ht="15.75" customHeight="1">
      <c r="A731" s="1491"/>
      <c r="B731" s="1491"/>
      <c r="C731" s="1491"/>
      <c r="D731" s="1491"/>
      <c r="E731" s="1491"/>
      <c r="F731" s="1491"/>
      <c r="G731" s="1491"/>
      <c r="H731" s="1491"/>
      <c r="I731" s="1491"/>
      <c r="J731" s="1491"/>
      <c r="K731" s="1491"/>
    </row>
    <row r="732" spans="1:11" ht="15.75" customHeight="1">
      <c r="A732" s="1491"/>
      <c r="B732" s="1491"/>
      <c r="C732" s="1491"/>
      <c r="D732" s="1491"/>
      <c r="E732" s="1491"/>
      <c r="F732" s="1491"/>
      <c r="G732" s="1491"/>
      <c r="H732" s="1491"/>
      <c r="I732" s="1491"/>
      <c r="J732" s="1491"/>
      <c r="K732" s="1491"/>
    </row>
    <row r="733" spans="1:11" ht="15.75" customHeight="1">
      <c r="A733" s="1491"/>
      <c r="B733" s="1491"/>
      <c r="C733" s="1491"/>
      <c r="D733" s="1491"/>
      <c r="E733" s="1491"/>
      <c r="F733" s="1491"/>
      <c r="G733" s="1491"/>
      <c r="H733" s="1491"/>
      <c r="I733" s="1491"/>
      <c r="J733" s="1491"/>
      <c r="K733" s="1491"/>
    </row>
    <row r="734" spans="1:11" ht="15.75" customHeight="1">
      <c r="A734" s="1491"/>
      <c r="B734" s="1491"/>
      <c r="C734" s="1491"/>
      <c r="D734" s="1491"/>
      <c r="E734" s="1491"/>
      <c r="F734" s="1491"/>
      <c r="G734" s="1491"/>
      <c r="H734" s="1491"/>
      <c r="I734" s="1491"/>
      <c r="J734" s="1491"/>
      <c r="K734" s="1491"/>
    </row>
    <row r="735" spans="1:11" ht="15.75" customHeight="1">
      <c r="A735" s="1491"/>
      <c r="B735" s="1491"/>
      <c r="C735" s="1491"/>
      <c r="D735" s="1491"/>
      <c r="E735" s="1491"/>
      <c r="F735" s="1491"/>
      <c r="G735" s="1491"/>
      <c r="H735" s="1491"/>
      <c r="I735" s="1491"/>
      <c r="J735" s="1491"/>
      <c r="K735" s="1491"/>
    </row>
    <row r="736" spans="1:11" ht="15.75" customHeight="1">
      <c r="A736" s="1491"/>
      <c r="B736" s="1491"/>
      <c r="C736" s="1491"/>
      <c r="D736" s="1491"/>
      <c r="E736" s="1491"/>
      <c r="F736" s="1491"/>
      <c r="G736" s="1491"/>
      <c r="H736" s="1491"/>
      <c r="I736" s="1491"/>
      <c r="J736" s="1491"/>
      <c r="K736" s="1491"/>
    </row>
    <row r="737" spans="1:11" ht="15.75" customHeight="1">
      <c r="A737" s="1491"/>
      <c r="B737" s="1491"/>
      <c r="C737" s="1491"/>
      <c r="D737" s="1491"/>
      <c r="E737" s="1491"/>
      <c r="F737" s="1491"/>
      <c r="G737" s="1491"/>
      <c r="H737" s="1491"/>
      <c r="I737" s="1491"/>
      <c r="J737" s="1491"/>
      <c r="K737" s="1491"/>
    </row>
    <row r="738" spans="1:11" ht="15.75" customHeight="1">
      <c r="A738" s="1491"/>
      <c r="B738" s="1491"/>
      <c r="C738" s="1491"/>
      <c r="D738" s="1491"/>
      <c r="E738" s="1491"/>
      <c r="F738" s="1491"/>
      <c r="G738" s="1491"/>
      <c r="H738" s="1491"/>
      <c r="I738" s="1491"/>
      <c r="J738" s="1491"/>
      <c r="K738" s="1491"/>
    </row>
    <row r="739" spans="1:11" ht="15.75" customHeight="1">
      <c r="A739" s="1491"/>
      <c r="B739" s="1491"/>
      <c r="C739" s="1491"/>
      <c r="D739" s="1491"/>
      <c r="E739" s="1491"/>
      <c r="F739" s="1491"/>
      <c r="G739" s="1491"/>
      <c r="H739" s="1491"/>
      <c r="I739" s="1491"/>
      <c r="J739" s="1491"/>
      <c r="K739" s="1491"/>
    </row>
    <row r="740" spans="1:11" ht="15.75" customHeight="1">
      <c r="A740" s="1491"/>
      <c r="B740" s="1491"/>
      <c r="C740" s="1491"/>
      <c r="D740" s="1491"/>
      <c r="E740" s="1491"/>
      <c r="F740" s="1491"/>
      <c r="G740" s="1491"/>
      <c r="H740" s="1491"/>
      <c r="I740" s="1491"/>
      <c r="J740" s="1491"/>
      <c r="K740" s="1491"/>
    </row>
    <row r="741" spans="1:11" ht="15.75" customHeight="1">
      <c r="A741" s="1491"/>
      <c r="B741" s="1491"/>
      <c r="C741" s="1491"/>
      <c r="D741" s="1491"/>
      <c r="E741" s="1491"/>
      <c r="F741" s="1491"/>
      <c r="G741" s="1491"/>
      <c r="H741" s="1491"/>
      <c r="I741" s="1491"/>
      <c r="J741" s="1491"/>
      <c r="K741" s="1491"/>
    </row>
    <row r="742" spans="1:11" ht="15.75" customHeight="1">
      <c r="A742" s="1491"/>
      <c r="B742" s="1491"/>
      <c r="C742" s="1491"/>
      <c r="D742" s="1491"/>
      <c r="E742" s="1491"/>
      <c r="F742" s="1491"/>
      <c r="G742" s="1491"/>
      <c r="H742" s="1491"/>
      <c r="I742" s="1491"/>
      <c r="J742" s="1491"/>
      <c r="K742" s="1491"/>
    </row>
    <row r="743" spans="1:11" ht="15.75" customHeight="1">
      <c r="A743" s="1491"/>
      <c r="B743" s="1491"/>
      <c r="C743" s="1491"/>
      <c r="D743" s="1491"/>
      <c r="E743" s="1491"/>
      <c r="F743" s="1491"/>
      <c r="G743" s="1491"/>
      <c r="H743" s="1491"/>
      <c r="I743" s="1491"/>
      <c r="J743" s="1491"/>
      <c r="K743" s="1491"/>
    </row>
    <row r="744" spans="1:11" ht="15.75" customHeight="1">
      <c r="A744" s="1491"/>
      <c r="B744" s="1491"/>
      <c r="C744" s="1491"/>
      <c r="D744" s="1491"/>
      <c r="E744" s="1491"/>
      <c r="F744" s="1491"/>
      <c r="G744" s="1491"/>
      <c r="H744" s="1491"/>
      <c r="I744" s="1491"/>
      <c r="J744" s="1491"/>
      <c r="K744" s="1491"/>
    </row>
    <row r="745" spans="1:11" ht="15.75" customHeight="1">
      <c r="A745" s="1491"/>
      <c r="B745" s="1491"/>
      <c r="C745" s="1491"/>
      <c r="D745" s="1491"/>
      <c r="E745" s="1491"/>
      <c r="F745" s="1491"/>
      <c r="G745" s="1491"/>
      <c r="H745" s="1491"/>
      <c r="I745" s="1491"/>
      <c r="J745" s="1491"/>
      <c r="K745" s="1491"/>
    </row>
    <row r="746" spans="1:11" ht="15.75" customHeight="1">
      <c r="A746" s="1491"/>
      <c r="B746" s="1491"/>
      <c r="C746" s="1491"/>
      <c r="D746" s="1491"/>
      <c r="E746" s="1491"/>
      <c r="F746" s="1491"/>
      <c r="G746" s="1491"/>
      <c r="H746" s="1491"/>
      <c r="I746" s="1491"/>
      <c r="J746" s="1491"/>
      <c r="K746" s="1491"/>
    </row>
    <row r="747" spans="1:11" ht="15.75" customHeight="1">
      <c r="A747" s="1491"/>
      <c r="B747" s="1491"/>
      <c r="C747" s="1491"/>
      <c r="D747" s="1491"/>
      <c r="E747" s="1491"/>
      <c r="F747" s="1491"/>
      <c r="G747" s="1491"/>
      <c r="H747" s="1491"/>
      <c r="I747" s="1491"/>
      <c r="J747" s="1491"/>
      <c r="K747" s="1491"/>
    </row>
    <row r="748" spans="1:11" ht="15.75" customHeight="1">
      <c r="A748" s="1491"/>
      <c r="B748" s="1491"/>
      <c r="C748" s="1491"/>
      <c r="D748" s="1491"/>
      <c r="E748" s="1491"/>
      <c r="F748" s="1491"/>
      <c r="G748" s="1491"/>
      <c r="H748" s="1491"/>
      <c r="I748" s="1491"/>
      <c r="J748" s="1491"/>
      <c r="K748" s="1491"/>
    </row>
    <row r="749" spans="1:11" ht="15.75" customHeight="1">
      <c r="A749" s="1491"/>
      <c r="B749" s="1491"/>
      <c r="C749" s="1491"/>
      <c r="D749" s="1491"/>
      <c r="E749" s="1491"/>
      <c r="F749" s="1491"/>
      <c r="G749" s="1491"/>
      <c r="H749" s="1491"/>
      <c r="I749" s="1491"/>
      <c r="J749" s="1491"/>
      <c r="K749" s="1491"/>
    </row>
    <row r="750" spans="1:11" ht="15.75" customHeight="1">
      <c r="A750" s="1491"/>
      <c r="B750" s="1491"/>
      <c r="C750" s="1491"/>
      <c r="D750" s="1491"/>
      <c r="E750" s="1491"/>
      <c r="F750" s="1491"/>
      <c r="G750" s="1491"/>
      <c r="H750" s="1491"/>
      <c r="I750" s="1491"/>
      <c r="J750" s="1491"/>
      <c r="K750" s="1491"/>
    </row>
    <row r="751" spans="1:11" ht="15.75" customHeight="1">
      <c r="A751" s="1491"/>
      <c r="B751" s="1491"/>
      <c r="C751" s="1491"/>
      <c r="D751" s="1491"/>
      <c r="E751" s="1491"/>
      <c r="F751" s="1491"/>
      <c r="G751" s="1491"/>
      <c r="H751" s="1491"/>
      <c r="I751" s="1491"/>
      <c r="J751" s="1491"/>
      <c r="K751" s="1491"/>
    </row>
    <row r="752" spans="1:11" ht="15.75" customHeight="1">
      <c r="A752" s="1491"/>
      <c r="B752" s="1491"/>
      <c r="C752" s="1491"/>
      <c r="D752" s="1491"/>
      <c r="E752" s="1491"/>
      <c r="F752" s="1491"/>
      <c r="G752" s="1491"/>
      <c r="H752" s="1491"/>
      <c r="I752" s="1491"/>
      <c r="J752" s="1491"/>
      <c r="K752" s="1491"/>
    </row>
    <row r="753" spans="1:11" ht="15.75" customHeight="1">
      <c r="A753" s="1491"/>
      <c r="B753" s="1491"/>
      <c r="C753" s="1491"/>
      <c r="D753" s="1491"/>
      <c r="E753" s="1491"/>
      <c r="F753" s="1491"/>
      <c r="G753" s="1491"/>
      <c r="H753" s="1491"/>
      <c r="I753" s="1491"/>
      <c r="J753" s="1491"/>
      <c r="K753" s="1491"/>
    </row>
    <row r="754" spans="1:11" ht="15.75" customHeight="1">
      <c r="A754" s="1491"/>
      <c r="B754" s="1491"/>
      <c r="C754" s="1491"/>
      <c r="D754" s="1491"/>
      <c r="E754" s="1491"/>
      <c r="F754" s="1491"/>
      <c r="G754" s="1491"/>
      <c r="H754" s="1491"/>
      <c r="I754" s="1491"/>
      <c r="J754" s="1491"/>
      <c r="K754" s="1491"/>
    </row>
    <row r="755" spans="1:11" ht="15.75" customHeight="1">
      <c r="A755" s="1491"/>
      <c r="B755" s="1491"/>
      <c r="C755" s="1491"/>
      <c r="D755" s="1491"/>
      <c r="E755" s="1491"/>
      <c r="F755" s="1491"/>
      <c r="G755" s="1491"/>
      <c r="H755" s="1491"/>
      <c r="I755" s="1491"/>
      <c r="J755" s="1491"/>
      <c r="K755" s="1491"/>
    </row>
    <row r="756" spans="1:11" ht="15.75" customHeight="1">
      <c r="A756" s="1491"/>
      <c r="B756" s="1491"/>
      <c r="C756" s="1491"/>
      <c r="D756" s="1491"/>
      <c r="E756" s="1491"/>
      <c r="F756" s="1491"/>
      <c r="G756" s="1491"/>
      <c r="H756" s="1491"/>
      <c r="I756" s="1491"/>
      <c r="J756" s="1491"/>
      <c r="K756" s="1491"/>
    </row>
    <row r="757" spans="1:11" ht="15.75" customHeight="1">
      <c r="A757" s="1491"/>
      <c r="B757" s="1491"/>
      <c r="C757" s="1491"/>
      <c r="D757" s="1491"/>
      <c r="E757" s="1491"/>
      <c r="F757" s="1491"/>
      <c r="G757" s="1491"/>
      <c r="H757" s="1491"/>
      <c r="I757" s="1491"/>
      <c r="J757" s="1491"/>
      <c r="K757" s="1491"/>
    </row>
    <row r="758" spans="1:11" ht="15.75" customHeight="1">
      <c r="A758" s="1491"/>
      <c r="B758" s="1491"/>
      <c r="C758" s="1491"/>
      <c r="D758" s="1491"/>
      <c r="E758" s="1491"/>
      <c r="F758" s="1491"/>
      <c r="G758" s="1491"/>
      <c r="H758" s="1491"/>
      <c r="I758" s="1491"/>
      <c r="J758" s="1491"/>
      <c r="K758" s="1491"/>
    </row>
    <row r="759" spans="1:11" ht="15.75" customHeight="1">
      <c r="A759" s="1491"/>
      <c r="B759" s="1491"/>
      <c r="C759" s="1491"/>
      <c r="D759" s="1491"/>
      <c r="E759" s="1491"/>
      <c r="F759" s="1491"/>
      <c r="G759" s="1491"/>
      <c r="H759" s="1491"/>
      <c r="I759" s="1491"/>
      <c r="J759" s="1491"/>
      <c r="K759" s="1491"/>
    </row>
    <row r="760" spans="1:11" ht="15.75" customHeight="1">
      <c r="A760" s="1491"/>
      <c r="B760" s="1491"/>
      <c r="C760" s="1491"/>
      <c r="D760" s="1491"/>
      <c r="E760" s="1491"/>
      <c r="F760" s="1491"/>
      <c r="G760" s="1491"/>
      <c r="H760" s="1491"/>
      <c r="I760" s="1491"/>
      <c r="J760" s="1491"/>
      <c r="K760" s="1491"/>
    </row>
    <row r="761" spans="1:11" ht="15.75" customHeight="1">
      <c r="A761" s="1491"/>
      <c r="B761" s="1491"/>
      <c r="C761" s="1491"/>
      <c r="D761" s="1491"/>
      <c r="E761" s="1491"/>
      <c r="F761" s="1491"/>
      <c r="G761" s="1491"/>
      <c r="H761" s="1491"/>
      <c r="I761" s="1491"/>
      <c r="J761" s="1491"/>
      <c r="K761" s="1491"/>
    </row>
    <row r="762" spans="1:11" ht="15.75" customHeight="1">
      <c r="A762" s="1491"/>
      <c r="B762" s="1491"/>
      <c r="C762" s="1491"/>
      <c r="D762" s="1491"/>
      <c r="E762" s="1491"/>
      <c r="F762" s="1491"/>
      <c r="G762" s="1491"/>
      <c r="H762" s="1491"/>
      <c r="I762" s="1491"/>
      <c r="J762" s="1491"/>
      <c r="K762" s="1491"/>
    </row>
    <row r="763" spans="1:11" ht="15.75" customHeight="1">
      <c r="A763" s="1491"/>
      <c r="B763" s="1491"/>
      <c r="C763" s="1491"/>
      <c r="D763" s="1491"/>
      <c r="E763" s="1491"/>
      <c r="F763" s="1491"/>
      <c r="G763" s="1491"/>
      <c r="H763" s="1491"/>
      <c r="I763" s="1491"/>
      <c r="J763" s="1491"/>
      <c r="K763" s="1491"/>
    </row>
    <row r="764" spans="1:11" ht="15.75" customHeight="1">
      <c r="A764" s="1491"/>
      <c r="B764" s="1491"/>
      <c r="C764" s="1491"/>
      <c r="D764" s="1491"/>
      <c r="E764" s="1491"/>
      <c r="F764" s="1491"/>
      <c r="G764" s="1491"/>
      <c r="H764" s="1491"/>
      <c r="I764" s="1491"/>
      <c r="J764" s="1491"/>
      <c r="K764" s="1491"/>
    </row>
    <row r="765" spans="1:11" ht="15.75" customHeight="1">
      <c r="A765" s="1491"/>
      <c r="B765" s="1491"/>
      <c r="C765" s="1491"/>
      <c r="D765" s="1491"/>
      <c r="E765" s="1491"/>
      <c r="F765" s="1491"/>
      <c r="G765" s="1491"/>
      <c r="H765" s="1491"/>
      <c r="I765" s="1491"/>
      <c r="J765" s="1491"/>
      <c r="K765" s="1491"/>
    </row>
    <row r="766" spans="1:11" ht="15.75" customHeight="1">
      <c r="A766" s="1491"/>
      <c r="B766" s="1491"/>
      <c r="C766" s="1491"/>
      <c r="D766" s="1491"/>
      <c r="E766" s="1491"/>
      <c r="F766" s="1491"/>
      <c r="G766" s="1491"/>
      <c r="H766" s="1491"/>
      <c r="I766" s="1491"/>
      <c r="J766" s="1491"/>
      <c r="K766" s="1491"/>
    </row>
    <row r="767" spans="1:11" ht="15.75" customHeight="1">
      <c r="A767" s="1491"/>
      <c r="B767" s="1491"/>
      <c r="C767" s="1491"/>
      <c r="D767" s="1491"/>
      <c r="E767" s="1491"/>
      <c r="F767" s="1491"/>
      <c r="G767" s="1491"/>
      <c r="H767" s="1491"/>
      <c r="I767" s="1491"/>
      <c r="J767" s="1491"/>
      <c r="K767" s="1491"/>
    </row>
    <row r="768" spans="1:11" ht="15.75" customHeight="1">
      <c r="A768" s="1491"/>
      <c r="B768" s="1491"/>
      <c r="C768" s="1491"/>
      <c r="D768" s="1491"/>
      <c r="E768" s="1491"/>
      <c r="F768" s="1491"/>
      <c r="G768" s="1491"/>
      <c r="H768" s="1491"/>
      <c r="I768" s="1491"/>
      <c r="J768" s="1491"/>
      <c r="K768" s="1491"/>
    </row>
    <row r="769" spans="1:11" ht="15.75" customHeight="1">
      <c r="A769" s="1491"/>
      <c r="B769" s="1491"/>
      <c r="C769" s="1491"/>
      <c r="D769" s="1491"/>
      <c r="E769" s="1491"/>
      <c r="F769" s="1491"/>
      <c r="G769" s="1491"/>
      <c r="H769" s="1491"/>
      <c r="I769" s="1491"/>
      <c r="J769" s="1491"/>
      <c r="K769" s="1491"/>
    </row>
    <row r="770" spans="1:11" ht="15.75" customHeight="1">
      <c r="A770" s="1491"/>
      <c r="B770" s="1491"/>
      <c r="C770" s="1491"/>
      <c r="D770" s="1491"/>
      <c r="E770" s="1491"/>
      <c r="F770" s="1491"/>
      <c r="G770" s="1491"/>
      <c r="H770" s="1491"/>
      <c r="I770" s="1491"/>
      <c r="J770" s="1491"/>
      <c r="K770" s="1491"/>
    </row>
    <row r="771" spans="1:11" ht="15.75" customHeight="1">
      <c r="A771" s="1491"/>
      <c r="B771" s="1491"/>
      <c r="C771" s="1491"/>
      <c r="D771" s="1491"/>
      <c r="E771" s="1491"/>
      <c r="F771" s="1491"/>
      <c r="G771" s="1491"/>
      <c r="H771" s="1491"/>
      <c r="I771" s="1491"/>
      <c r="J771" s="1491"/>
      <c r="K771" s="1491"/>
    </row>
    <row r="772" spans="1:11" ht="15.75" customHeight="1">
      <c r="A772" s="1491"/>
      <c r="B772" s="1491"/>
      <c r="C772" s="1491"/>
      <c r="D772" s="1491"/>
      <c r="E772" s="1491"/>
      <c r="F772" s="1491"/>
      <c r="G772" s="1491"/>
      <c r="H772" s="1491"/>
      <c r="I772" s="1491"/>
      <c r="J772" s="1491"/>
      <c r="K772" s="1491"/>
    </row>
    <row r="773" spans="1:11" ht="15.75" customHeight="1">
      <c r="A773" s="1491"/>
      <c r="B773" s="1491"/>
      <c r="C773" s="1491"/>
      <c r="D773" s="1491"/>
      <c r="E773" s="1491"/>
      <c r="F773" s="1491"/>
      <c r="G773" s="1491"/>
      <c r="H773" s="1491"/>
      <c r="I773" s="1491"/>
      <c r="J773" s="1491"/>
      <c r="K773" s="1491"/>
    </row>
    <row r="774" spans="1:11" ht="15.75" customHeight="1">
      <c r="A774" s="1491"/>
      <c r="B774" s="1491"/>
      <c r="C774" s="1491"/>
      <c r="D774" s="1491"/>
      <c r="E774" s="1491"/>
      <c r="F774" s="1491"/>
      <c r="G774" s="1491"/>
      <c r="H774" s="1491"/>
      <c r="I774" s="1491"/>
      <c r="J774" s="1491"/>
      <c r="K774" s="1491"/>
    </row>
    <row r="775" spans="1:11" ht="15.75" customHeight="1">
      <c r="A775" s="1491"/>
      <c r="B775" s="1491"/>
      <c r="C775" s="1491"/>
      <c r="D775" s="1491"/>
      <c r="E775" s="1491"/>
      <c r="F775" s="1491"/>
      <c r="G775" s="1491"/>
      <c r="H775" s="1491"/>
      <c r="I775" s="1491"/>
      <c r="J775" s="1491"/>
      <c r="K775" s="1491"/>
    </row>
    <row r="776" spans="1:11" ht="15.75" customHeight="1">
      <c r="A776" s="1491"/>
      <c r="B776" s="1491"/>
      <c r="C776" s="1491"/>
      <c r="D776" s="1491"/>
      <c r="E776" s="1491"/>
      <c r="F776" s="1491"/>
      <c r="G776" s="1491"/>
      <c r="H776" s="1491"/>
      <c r="I776" s="1491"/>
      <c r="J776" s="1491"/>
      <c r="K776" s="1491"/>
    </row>
    <row r="777" spans="1:11" ht="15.75" customHeight="1">
      <c r="A777" s="1491"/>
      <c r="B777" s="1491"/>
      <c r="C777" s="1491"/>
      <c r="D777" s="1491"/>
      <c r="E777" s="1491"/>
      <c r="F777" s="1491"/>
      <c r="G777" s="1491"/>
      <c r="H777" s="1491"/>
      <c r="I777" s="1491"/>
      <c r="J777" s="1491"/>
      <c r="K777" s="1491"/>
    </row>
    <row r="778" spans="1:11" ht="15.75" customHeight="1">
      <c r="A778" s="1491"/>
      <c r="B778" s="1491"/>
      <c r="C778" s="1491"/>
      <c r="D778" s="1491"/>
      <c r="E778" s="1491"/>
      <c r="F778" s="1491"/>
      <c r="G778" s="1491"/>
      <c r="H778" s="1491"/>
      <c r="I778" s="1491"/>
      <c r="J778" s="1491"/>
      <c r="K778" s="1491"/>
    </row>
    <row r="779" spans="1:11" ht="15.75" customHeight="1">
      <c r="A779" s="1491"/>
      <c r="B779" s="1491"/>
      <c r="C779" s="1491"/>
      <c r="D779" s="1491"/>
      <c r="E779" s="1491"/>
      <c r="F779" s="1491"/>
      <c r="G779" s="1491"/>
      <c r="H779" s="1491"/>
      <c r="I779" s="1491"/>
      <c r="J779" s="1491"/>
      <c r="K779" s="1491"/>
    </row>
    <row r="780" spans="1:11" ht="15.75" customHeight="1">
      <c r="A780" s="1491"/>
      <c r="B780" s="1491"/>
      <c r="C780" s="1491"/>
      <c r="D780" s="1491"/>
      <c r="E780" s="1491"/>
      <c r="F780" s="1491"/>
      <c r="G780" s="1491"/>
      <c r="H780" s="1491"/>
      <c r="I780" s="1491"/>
      <c r="J780" s="1491"/>
      <c r="K780" s="1491"/>
    </row>
    <row r="781" spans="1:11" ht="15.75" customHeight="1">
      <c r="A781" s="1491"/>
      <c r="B781" s="1491"/>
      <c r="C781" s="1491"/>
      <c r="D781" s="1491"/>
      <c r="E781" s="1491"/>
      <c r="F781" s="1491"/>
      <c r="G781" s="1491"/>
      <c r="H781" s="1491"/>
      <c r="I781" s="1491"/>
      <c r="J781" s="1491"/>
      <c r="K781" s="1491"/>
    </row>
    <row r="782" spans="1:11" ht="15.75" customHeight="1">
      <c r="A782" s="1491"/>
      <c r="B782" s="1491"/>
      <c r="C782" s="1491"/>
      <c r="D782" s="1491"/>
      <c r="E782" s="1491"/>
      <c r="F782" s="1491"/>
      <c r="G782" s="1491"/>
      <c r="H782" s="1491"/>
      <c r="I782" s="1491"/>
      <c r="J782" s="1491"/>
      <c r="K782" s="1491"/>
    </row>
    <row r="783" spans="1:11" ht="15.75" customHeight="1">
      <c r="A783" s="1491"/>
      <c r="B783" s="1491"/>
      <c r="C783" s="1491"/>
      <c r="D783" s="1491"/>
      <c r="E783" s="1491"/>
      <c r="F783" s="1491"/>
      <c r="G783" s="1491"/>
      <c r="H783" s="1491"/>
      <c r="I783" s="1491"/>
      <c r="J783" s="1491"/>
      <c r="K783" s="1491"/>
    </row>
    <row r="784" spans="1:11" ht="15.75" customHeight="1">
      <c r="A784" s="1491"/>
      <c r="B784" s="1491"/>
      <c r="C784" s="1491"/>
      <c r="D784" s="1491"/>
      <c r="E784" s="1491"/>
      <c r="F784" s="1491"/>
      <c r="G784" s="1491"/>
      <c r="H784" s="1491"/>
      <c r="I784" s="1491"/>
      <c r="J784" s="1491"/>
      <c r="K784" s="1491"/>
    </row>
    <row r="785" spans="1:11" ht="15.75" customHeight="1">
      <c r="A785" s="1491"/>
      <c r="B785" s="1491"/>
      <c r="C785" s="1491"/>
      <c r="D785" s="1491"/>
      <c r="E785" s="1491"/>
      <c r="F785" s="1491"/>
      <c r="G785" s="1491"/>
      <c r="H785" s="1491"/>
      <c r="I785" s="1491"/>
      <c r="J785" s="1491"/>
      <c r="K785" s="1491"/>
    </row>
    <row r="786" spans="1:11" ht="15.75" customHeight="1">
      <c r="A786" s="1491"/>
      <c r="B786" s="1491"/>
      <c r="C786" s="1491"/>
      <c r="D786" s="1491"/>
      <c r="E786" s="1491"/>
      <c r="F786" s="1491"/>
      <c r="G786" s="1491"/>
      <c r="H786" s="1491"/>
      <c r="I786" s="1491"/>
      <c r="J786" s="1491"/>
      <c r="K786" s="1491"/>
    </row>
    <row r="787" spans="1:11" ht="15.75" customHeight="1">
      <c r="A787" s="1491"/>
      <c r="B787" s="1491"/>
      <c r="C787" s="1491"/>
      <c r="D787" s="1491"/>
      <c r="E787" s="1491"/>
      <c r="F787" s="1491"/>
      <c r="G787" s="1491"/>
      <c r="H787" s="1491"/>
      <c r="I787" s="1491"/>
      <c r="J787" s="1491"/>
      <c r="K787" s="1491"/>
    </row>
    <row r="788" spans="1:11" ht="15.75" customHeight="1">
      <c r="A788" s="1491"/>
      <c r="B788" s="1491"/>
      <c r="C788" s="1491"/>
      <c r="D788" s="1491"/>
      <c r="E788" s="1491"/>
      <c r="F788" s="1491"/>
      <c r="G788" s="1491"/>
      <c r="H788" s="1491"/>
      <c r="I788" s="1491"/>
      <c r="J788" s="1491"/>
      <c r="K788" s="1491"/>
    </row>
    <row r="789" spans="1:11" ht="15.75" customHeight="1">
      <c r="A789" s="1491"/>
      <c r="B789" s="1491"/>
      <c r="C789" s="1491"/>
      <c r="D789" s="1491"/>
      <c r="E789" s="1491"/>
      <c r="F789" s="1491"/>
      <c r="G789" s="1491"/>
      <c r="H789" s="1491"/>
      <c r="I789" s="1491"/>
      <c r="J789" s="1491"/>
      <c r="K789" s="1491"/>
    </row>
    <row r="790" spans="1:11" ht="15.75" customHeight="1">
      <c r="A790" s="1491"/>
      <c r="B790" s="1491"/>
      <c r="C790" s="1491"/>
      <c r="D790" s="1491"/>
      <c r="E790" s="1491"/>
      <c r="F790" s="1491"/>
      <c r="G790" s="1491"/>
      <c r="H790" s="1491"/>
      <c r="I790" s="1491"/>
      <c r="J790" s="1491"/>
      <c r="K790" s="1491"/>
    </row>
    <row r="791" spans="1:11" ht="15.75" customHeight="1">
      <c r="A791" s="1491"/>
      <c r="B791" s="1491"/>
      <c r="C791" s="1491"/>
      <c r="D791" s="1491"/>
      <c r="E791" s="1491"/>
      <c r="F791" s="1491"/>
      <c r="G791" s="1491"/>
      <c r="H791" s="1491"/>
      <c r="I791" s="1491"/>
      <c r="J791" s="1491"/>
      <c r="K791" s="1491"/>
    </row>
    <row r="792" spans="1:11" ht="15.75" customHeight="1">
      <c r="A792" s="1491"/>
      <c r="B792" s="1491"/>
      <c r="C792" s="1491"/>
      <c r="D792" s="1491"/>
      <c r="E792" s="1491"/>
      <c r="F792" s="1491"/>
      <c r="G792" s="1491"/>
      <c r="H792" s="1491"/>
      <c r="I792" s="1491"/>
      <c r="J792" s="1491"/>
      <c r="K792" s="1491"/>
    </row>
    <row r="793" spans="1:11" ht="15.75" customHeight="1">
      <c r="A793" s="1491"/>
      <c r="B793" s="1491"/>
      <c r="C793" s="1491"/>
      <c r="D793" s="1491"/>
      <c r="E793" s="1491"/>
      <c r="F793" s="1491"/>
      <c r="G793" s="1491"/>
      <c r="H793" s="1491"/>
      <c r="I793" s="1491"/>
      <c r="J793" s="1491"/>
      <c r="K793" s="1491"/>
    </row>
    <row r="794" spans="1:11" ht="15.75" customHeight="1">
      <c r="A794" s="1491"/>
      <c r="B794" s="1491"/>
      <c r="C794" s="1491"/>
      <c r="D794" s="1491"/>
      <c r="E794" s="1491"/>
      <c r="F794" s="1491"/>
      <c r="G794" s="1491"/>
      <c r="H794" s="1491"/>
      <c r="I794" s="1491"/>
      <c r="J794" s="1491"/>
      <c r="K794" s="1491"/>
    </row>
    <row r="795" spans="1:11" ht="15.75" customHeight="1">
      <c r="A795" s="1491"/>
      <c r="B795" s="1491"/>
      <c r="C795" s="1491"/>
      <c r="D795" s="1491"/>
      <c r="E795" s="1491"/>
      <c r="F795" s="1491"/>
      <c r="G795" s="1491"/>
      <c r="H795" s="1491"/>
      <c r="I795" s="1491"/>
      <c r="J795" s="1491"/>
      <c r="K795" s="1491"/>
    </row>
    <row r="796" spans="1:11" ht="15.75" customHeight="1">
      <c r="A796" s="1491"/>
      <c r="B796" s="1491"/>
      <c r="C796" s="1491"/>
      <c r="D796" s="1491"/>
      <c r="E796" s="1491"/>
      <c r="F796" s="1491"/>
      <c r="G796" s="1491"/>
      <c r="H796" s="1491"/>
      <c r="I796" s="1491"/>
      <c r="J796" s="1491"/>
      <c r="K796" s="1491"/>
    </row>
    <row r="797" spans="1:11" ht="15.75" customHeight="1">
      <c r="A797" s="1491"/>
      <c r="B797" s="1491"/>
      <c r="C797" s="1491"/>
      <c r="D797" s="1491"/>
      <c r="E797" s="1491"/>
      <c r="F797" s="1491"/>
      <c r="G797" s="1491"/>
      <c r="H797" s="1491"/>
      <c r="I797" s="1491"/>
      <c r="J797" s="1491"/>
      <c r="K797" s="1491"/>
    </row>
    <row r="798" spans="1:11" ht="15.75" customHeight="1">
      <c r="A798" s="1491"/>
      <c r="B798" s="1491"/>
      <c r="C798" s="1491"/>
      <c r="D798" s="1491"/>
      <c r="E798" s="1491"/>
      <c r="F798" s="1491"/>
      <c r="G798" s="1491"/>
      <c r="H798" s="1491"/>
      <c r="I798" s="1491"/>
      <c r="J798" s="1491"/>
      <c r="K798" s="1491"/>
    </row>
    <row r="799" spans="1:11" ht="15.75" customHeight="1">
      <c r="A799" s="1491"/>
      <c r="B799" s="1491"/>
      <c r="C799" s="1491"/>
      <c r="D799" s="1491"/>
      <c r="E799" s="1491"/>
      <c r="F799" s="1491"/>
      <c r="G799" s="1491"/>
      <c r="H799" s="1491"/>
      <c r="I799" s="1491"/>
      <c r="J799" s="1491"/>
      <c r="K799" s="1491"/>
    </row>
    <row r="800" spans="1:11" ht="15.75" customHeight="1">
      <c r="A800" s="1491"/>
      <c r="B800" s="1491"/>
      <c r="C800" s="1491"/>
      <c r="D800" s="1491"/>
      <c r="E800" s="1491"/>
      <c r="F800" s="1491"/>
      <c r="G800" s="1491"/>
      <c r="H800" s="1491"/>
      <c r="I800" s="1491"/>
      <c r="J800" s="1491"/>
      <c r="K800" s="1491"/>
    </row>
    <row r="801" spans="1:11" ht="15.75" customHeight="1">
      <c r="A801" s="1491"/>
      <c r="B801" s="1491"/>
      <c r="C801" s="1491"/>
      <c r="D801" s="1491"/>
      <c r="E801" s="1491"/>
      <c r="F801" s="1491"/>
      <c r="G801" s="1491"/>
      <c r="H801" s="1491"/>
      <c r="I801" s="1491"/>
      <c r="J801" s="1491"/>
      <c r="K801" s="1491"/>
    </row>
    <row r="802" spans="1:11" ht="15.75" customHeight="1">
      <c r="A802" s="1491"/>
      <c r="B802" s="1491"/>
      <c r="C802" s="1491"/>
      <c r="D802" s="1491"/>
      <c r="E802" s="1491"/>
      <c r="F802" s="1491"/>
      <c r="G802" s="1491"/>
      <c r="H802" s="1491"/>
      <c r="I802" s="1491"/>
      <c r="J802" s="1491"/>
      <c r="K802" s="1491"/>
    </row>
    <row r="803" spans="1:11" ht="15.75" customHeight="1">
      <c r="A803" s="1491"/>
      <c r="B803" s="1491"/>
      <c r="C803" s="1491"/>
      <c r="D803" s="1491"/>
      <c r="E803" s="1491"/>
      <c r="F803" s="1491"/>
      <c r="G803" s="1491"/>
      <c r="H803" s="1491"/>
      <c r="I803" s="1491"/>
      <c r="J803" s="1491"/>
      <c r="K803" s="1491"/>
    </row>
    <row r="804" spans="1:11" ht="15.75" customHeight="1">
      <c r="A804" s="1491"/>
      <c r="B804" s="1491"/>
      <c r="C804" s="1491"/>
      <c r="D804" s="1491"/>
      <c r="E804" s="1491"/>
      <c r="F804" s="1491"/>
      <c r="G804" s="1491"/>
      <c r="H804" s="1491"/>
      <c r="I804" s="1491"/>
      <c r="J804" s="1491"/>
      <c r="K804" s="1491"/>
    </row>
    <row r="805" spans="1:11" ht="15.75" customHeight="1">
      <c r="A805" s="1491"/>
      <c r="B805" s="1491"/>
      <c r="C805" s="1491"/>
      <c r="D805" s="1491"/>
      <c r="E805" s="1491"/>
      <c r="F805" s="1491"/>
      <c r="G805" s="1491"/>
      <c r="H805" s="1491"/>
      <c r="I805" s="1491"/>
      <c r="J805" s="1491"/>
      <c r="K805" s="1491"/>
    </row>
    <row r="806" spans="1:11" ht="15.75" customHeight="1">
      <c r="A806" s="1491"/>
      <c r="B806" s="1491"/>
      <c r="C806" s="1491"/>
      <c r="D806" s="1491"/>
      <c r="E806" s="1491"/>
      <c r="F806" s="1491"/>
      <c r="G806" s="1491"/>
      <c r="H806" s="1491"/>
      <c r="I806" s="1491"/>
      <c r="J806" s="1491"/>
      <c r="K806" s="1491"/>
    </row>
    <row r="807" spans="1:11" ht="15.75" customHeight="1">
      <c r="A807" s="1491"/>
      <c r="B807" s="1491"/>
      <c r="C807" s="1491"/>
      <c r="D807" s="1491"/>
      <c r="E807" s="1491"/>
      <c r="F807" s="1491"/>
      <c r="G807" s="1491"/>
      <c r="H807" s="1491"/>
      <c r="I807" s="1491"/>
      <c r="J807" s="1491"/>
      <c r="K807" s="1491"/>
    </row>
    <row r="808" spans="1:11" ht="15.75" customHeight="1">
      <c r="A808" s="1491"/>
      <c r="B808" s="1491"/>
      <c r="C808" s="1491"/>
      <c r="D808" s="1491"/>
      <c r="E808" s="1491"/>
      <c r="F808" s="1491"/>
      <c r="G808" s="1491"/>
      <c r="H808" s="1491"/>
      <c r="I808" s="1491"/>
      <c r="J808" s="1491"/>
      <c r="K808" s="1491"/>
    </row>
    <row r="809" spans="1:11" ht="15.75" customHeight="1">
      <c r="A809" s="1491"/>
      <c r="B809" s="1491"/>
      <c r="C809" s="1491"/>
      <c r="D809" s="1491"/>
      <c r="E809" s="1491"/>
      <c r="F809" s="1491"/>
      <c r="G809" s="1491"/>
      <c r="H809" s="1491"/>
      <c r="I809" s="1491"/>
      <c r="J809" s="1491"/>
      <c r="K809" s="1491"/>
    </row>
    <row r="810" spans="1:11" ht="15.75" customHeight="1">
      <c r="A810" s="1491"/>
      <c r="B810" s="1491"/>
      <c r="C810" s="1491"/>
      <c r="D810" s="1491"/>
      <c r="E810" s="1491"/>
      <c r="F810" s="1491"/>
      <c r="G810" s="1491"/>
      <c r="H810" s="1491"/>
      <c r="I810" s="1491"/>
      <c r="J810" s="1491"/>
      <c r="K810" s="1491"/>
    </row>
    <row r="811" spans="1:11" ht="15.75" customHeight="1">
      <c r="A811" s="1491"/>
      <c r="B811" s="1491"/>
      <c r="C811" s="1491"/>
      <c r="D811" s="1491"/>
      <c r="E811" s="1491"/>
      <c r="F811" s="1491"/>
      <c r="G811" s="1491"/>
      <c r="H811" s="1491"/>
      <c r="I811" s="1491"/>
      <c r="J811" s="1491"/>
      <c r="K811" s="1491"/>
    </row>
    <row r="812" spans="1:11" ht="15.75" customHeight="1">
      <c r="A812" s="1491"/>
      <c r="B812" s="1491"/>
      <c r="C812" s="1491"/>
      <c r="D812" s="1491"/>
      <c r="E812" s="1491"/>
      <c r="F812" s="1491"/>
      <c r="G812" s="1491"/>
      <c r="H812" s="1491"/>
      <c r="I812" s="1491"/>
      <c r="J812" s="1491"/>
      <c r="K812" s="1491"/>
    </row>
    <row r="813" spans="1:11" ht="15.75" customHeight="1">
      <c r="A813" s="1491"/>
      <c r="B813" s="1491"/>
      <c r="C813" s="1491"/>
      <c r="D813" s="1491"/>
      <c r="E813" s="1491"/>
      <c r="F813" s="1491"/>
      <c r="G813" s="1491"/>
      <c r="H813" s="1491"/>
      <c r="I813" s="1491"/>
      <c r="J813" s="1491"/>
      <c r="K813" s="1491"/>
    </row>
    <row r="814" spans="1:11" ht="15.75" customHeight="1">
      <c r="A814" s="1491"/>
      <c r="B814" s="1491"/>
      <c r="C814" s="1491"/>
      <c r="D814" s="1491"/>
      <c r="E814" s="1491"/>
      <c r="F814" s="1491"/>
      <c r="G814" s="1491"/>
      <c r="H814" s="1491"/>
      <c r="I814" s="1491"/>
      <c r="J814" s="1491"/>
      <c r="K814" s="1491"/>
    </row>
    <row r="815" spans="1:11" ht="15.75" customHeight="1">
      <c r="A815" s="1491"/>
      <c r="B815" s="1491"/>
      <c r="C815" s="1491"/>
      <c r="D815" s="1491"/>
      <c r="E815" s="1491"/>
      <c r="F815" s="1491"/>
      <c r="G815" s="1491"/>
      <c r="H815" s="1491"/>
      <c r="I815" s="1491"/>
      <c r="J815" s="1491"/>
      <c r="K815" s="1491"/>
    </row>
    <row r="816" spans="1:11" ht="15.75" customHeight="1">
      <c r="A816" s="1491"/>
      <c r="B816" s="1491"/>
      <c r="C816" s="1491"/>
      <c r="D816" s="1491"/>
      <c r="E816" s="1491"/>
      <c r="F816" s="1491"/>
      <c r="G816" s="1491"/>
      <c r="H816" s="1491"/>
      <c r="I816" s="1491"/>
      <c r="J816" s="1491"/>
      <c r="K816" s="1491"/>
    </row>
    <row r="817" spans="1:11" ht="15.75" customHeight="1">
      <c r="A817" s="1491"/>
      <c r="B817" s="1491"/>
      <c r="C817" s="1491"/>
      <c r="D817" s="1491"/>
      <c r="E817" s="1491"/>
      <c r="F817" s="1491"/>
      <c r="G817" s="1491"/>
      <c r="H817" s="1491"/>
      <c r="I817" s="1491"/>
      <c r="J817" s="1491"/>
      <c r="K817" s="1491"/>
    </row>
    <row r="818" spans="1:11" ht="15.75" customHeight="1">
      <c r="A818" s="1491"/>
      <c r="B818" s="1491"/>
      <c r="C818" s="1491"/>
      <c r="D818" s="1491"/>
      <c r="E818" s="1491"/>
      <c r="F818" s="1491"/>
      <c r="G818" s="1491"/>
      <c r="H818" s="1491"/>
      <c r="I818" s="1491"/>
      <c r="J818" s="1491"/>
      <c r="K818" s="1491"/>
    </row>
    <row r="819" spans="1:11" ht="15.75" customHeight="1">
      <c r="A819" s="1491"/>
      <c r="B819" s="1491"/>
      <c r="C819" s="1491"/>
      <c r="D819" s="1491"/>
      <c r="E819" s="1491"/>
      <c r="F819" s="1491"/>
      <c r="G819" s="1491"/>
      <c r="H819" s="1491"/>
      <c r="I819" s="1491"/>
      <c r="J819" s="1491"/>
      <c r="K819" s="1491"/>
    </row>
    <row r="820" spans="1:11" ht="15.75" customHeight="1">
      <c r="A820" s="1491"/>
      <c r="B820" s="1491"/>
      <c r="C820" s="1491"/>
      <c r="D820" s="1491"/>
      <c r="E820" s="1491"/>
      <c r="F820" s="1491"/>
      <c r="G820" s="1491"/>
      <c r="H820" s="1491"/>
      <c r="I820" s="1491"/>
      <c r="J820" s="1491"/>
      <c r="K820" s="1491"/>
    </row>
    <row r="821" spans="1:11" ht="15.75" customHeight="1">
      <c r="A821" s="1491"/>
      <c r="B821" s="1491"/>
      <c r="C821" s="1491"/>
      <c r="D821" s="1491"/>
      <c r="E821" s="1491"/>
      <c r="F821" s="1491"/>
      <c r="G821" s="1491"/>
      <c r="H821" s="1491"/>
      <c r="I821" s="1491"/>
      <c r="J821" s="1491"/>
      <c r="K821" s="1491"/>
    </row>
    <row r="822" spans="1:11" ht="15.75" customHeight="1">
      <c r="A822" s="1491"/>
      <c r="B822" s="1491"/>
      <c r="C822" s="1491"/>
      <c r="D822" s="1491"/>
      <c r="E822" s="1491"/>
      <c r="F822" s="1491"/>
      <c r="G822" s="1491"/>
      <c r="H822" s="1491"/>
      <c r="I822" s="1491"/>
      <c r="J822" s="1491"/>
      <c r="K822" s="1491"/>
    </row>
    <row r="823" spans="1:11" ht="15.75" customHeight="1">
      <c r="A823" s="1491"/>
      <c r="B823" s="1491"/>
      <c r="C823" s="1491"/>
      <c r="D823" s="1491"/>
      <c r="E823" s="1491"/>
      <c r="F823" s="1491"/>
      <c r="G823" s="1491"/>
      <c r="H823" s="1491"/>
      <c r="I823" s="1491"/>
      <c r="J823" s="1491"/>
      <c r="K823" s="1491"/>
    </row>
    <row r="824" spans="1:11" ht="15.75" customHeight="1">
      <c r="A824" s="1491"/>
      <c r="B824" s="1491"/>
      <c r="C824" s="1491"/>
      <c r="D824" s="1491"/>
      <c r="E824" s="1491"/>
      <c r="F824" s="1491"/>
      <c r="G824" s="1491"/>
      <c r="H824" s="1491"/>
      <c r="I824" s="1491"/>
      <c r="J824" s="1491"/>
      <c r="K824" s="1491"/>
    </row>
    <row r="825" spans="1:11" ht="15.75" customHeight="1">
      <c r="A825" s="1491"/>
      <c r="B825" s="1491"/>
      <c r="C825" s="1491"/>
      <c r="D825" s="1491"/>
      <c r="E825" s="1491"/>
      <c r="F825" s="1491"/>
      <c r="G825" s="1491"/>
      <c r="H825" s="1491"/>
      <c r="I825" s="1491"/>
      <c r="J825" s="1491"/>
      <c r="K825" s="1491"/>
    </row>
    <row r="826" spans="1:11" ht="15.75" customHeight="1">
      <c r="A826" s="1491"/>
      <c r="B826" s="1491"/>
      <c r="C826" s="1491"/>
      <c r="D826" s="1491"/>
      <c r="E826" s="1491"/>
      <c r="F826" s="1491"/>
      <c r="G826" s="1491"/>
      <c r="H826" s="1491"/>
      <c r="I826" s="1491"/>
      <c r="J826" s="1491"/>
      <c r="K826" s="1491"/>
    </row>
    <row r="827" spans="1:11" ht="15.75" customHeight="1">
      <c r="A827" s="1491"/>
      <c r="B827" s="1491"/>
      <c r="C827" s="1491"/>
      <c r="D827" s="1491"/>
      <c r="E827" s="1491"/>
      <c r="F827" s="1491"/>
      <c r="G827" s="1491"/>
      <c r="H827" s="1491"/>
      <c r="I827" s="1491"/>
      <c r="J827" s="1491"/>
      <c r="K827" s="1491"/>
    </row>
    <row r="828" spans="1:11" ht="15.75" customHeight="1">
      <c r="A828" s="1491"/>
      <c r="B828" s="1491"/>
      <c r="C828" s="1491"/>
      <c r="D828" s="1491"/>
      <c r="E828" s="1491"/>
      <c r="F828" s="1491"/>
      <c r="G828" s="1491"/>
      <c r="H828" s="1491"/>
      <c r="I828" s="1491"/>
      <c r="J828" s="1491"/>
      <c r="K828" s="1491"/>
    </row>
    <row r="829" spans="1:11" ht="15.75" customHeight="1">
      <c r="A829" s="1491"/>
      <c r="B829" s="1491"/>
      <c r="C829" s="1491"/>
      <c r="D829" s="1491"/>
      <c r="E829" s="1491"/>
      <c r="F829" s="1491"/>
      <c r="G829" s="1491"/>
      <c r="H829" s="1491"/>
      <c r="I829" s="1491"/>
      <c r="J829" s="1491"/>
      <c r="K829" s="1491"/>
    </row>
    <row r="830" spans="1:11" ht="15.75" customHeight="1">
      <c r="A830" s="1491"/>
      <c r="B830" s="1491"/>
      <c r="C830" s="1491"/>
      <c r="D830" s="1491"/>
      <c r="E830" s="1491"/>
      <c r="F830" s="1491"/>
      <c r="G830" s="1491"/>
      <c r="H830" s="1491"/>
      <c r="I830" s="1491"/>
      <c r="J830" s="1491"/>
      <c r="K830" s="1491"/>
    </row>
    <row r="831" spans="1:11" ht="15.75" customHeight="1">
      <c r="A831" s="1491"/>
      <c r="B831" s="1491"/>
      <c r="C831" s="1491"/>
      <c r="D831" s="1491"/>
      <c r="E831" s="1491"/>
      <c r="F831" s="1491"/>
      <c r="G831" s="1491"/>
      <c r="H831" s="1491"/>
      <c r="I831" s="1491"/>
      <c r="J831" s="1491"/>
      <c r="K831" s="1491"/>
    </row>
    <row r="832" spans="1:11" ht="15.75" customHeight="1">
      <c r="A832" s="1491"/>
      <c r="B832" s="1491"/>
      <c r="C832" s="1491"/>
      <c r="D832" s="1491"/>
      <c r="E832" s="1491"/>
      <c r="F832" s="1491"/>
      <c r="G832" s="1491"/>
      <c r="H832" s="1491"/>
      <c r="I832" s="1491"/>
      <c r="J832" s="1491"/>
      <c r="K832" s="1491"/>
    </row>
    <row r="833" spans="1:11" ht="15.75" customHeight="1">
      <c r="A833" s="1491"/>
      <c r="B833" s="1491"/>
      <c r="C833" s="1491"/>
      <c r="D833" s="1491"/>
      <c r="E833" s="1491"/>
      <c r="F833" s="1491"/>
      <c r="G833" s="1491"/>
      <c r="H833" s="1491"/>
      <c r="I833" s="1491"/>
      <c r="J833" s="1491"/>
      <c r="K833" s="1491"/>
    </row>
    <row r="834" spans="1:11" ht="15.75" customHeight="1">
      <c r="A834" s="1491"/>
      <c r="B834" s="1491"/>
      <c r="C834" s="1491"/>
      <c r="D834" s="1491"/>
      <c r="E834" s="1491"/>
      <c r="F834" s="1491"/>
      <c r="G834" s="1491"/>
      <c r="H834" s="1491"/>
      <c r="I834" s="1491"/>
      <c r="J834" s="1491"/>
      <c r="K834" s="1491"/>
    </row>
    <row r="835" spans="1:11" ht="15.75" customHeight="1">
      <c r="A835" s="1491"/>
      <c r="B835" s="1491"/>
      <c r="C835" s="1491"/>
      <c r="D835" s="1491"/>
      <c r="E835" s="1491"/>
      <c r="F835" s="1491"/>
      <c r="G835" s="1491"/>
      <c r="H835" s="1491"/>
      <c r="I835" s="1491"/>
      <c r="J835" s="1491"/>
      <c r="K835" s="1491"/>
    </row>
    <row r="836" spans="1:11" ht="15.75" customHeight="1">
      <c r="A836" s="1491"/>
      <c r="B836" s="1491"/>
      <c r="C836" s="1491"/>
      <c r="D836" s="1491"/>
      <c r="E836" s="1491"/>
      <c r="F836" s="1491"/>
      <c r="G836" s="1491"/>
      <c r="H836" s="1491"/>
      <c r="I836" s="1491"/>
      <c r="J836" s="1491"/>
      <c r="K836" s="1491"/>
    </row>
    <row r="837" spans="1:11" ht="15.75" customHeight="1">
      <c r="A837" s="1491"/>
      <c r="B837" s="1491"/>
      <c r="C837" s="1491"/>
      <c r="D837" s="1491"/>
      <c r="E837" s="1491"/>
      <c r="F837" s="1491"/>
      <c r="G837" s="1491"/>
      <c r="H837" s="1491"/>
      <c r="I837" s="1491"/>
      <c r="J837" s="1491"/>
      <c r="K837" s="1491"/>
    </row>
    <row r="838" spans="1:11" ht="15.75" customHeight="1">
      <c r="A838" s="1491"/>
      <c r="B838" s="1491"/>
      <c r="C838" s="1491"/>
      <c r="D838" s="1491"/>
      <c r="E838" s="1491"/>
      <c r="F838" s="1491"/>
      <c r="G838" s="1491"/>
      <c r="H838" s="1491"/>
      <c r="I838" s="1491"/>
      <c r="J838" s="1491"/>
      <c r="K838" s="1491"/>
    </row>
    <row r="839" spans="1:11" ht="15.75" customHeight="1">
      <c r="A839" s="1491"/>
      <c r="B839" s="1491"/>
      <c r="C839" s="1491"/>
      <c r="D839" s="1491"/>
      <c r="E839" s="1491"/>
      <c r="F839" s="1491"/>
      <c r="G839" s="1491"/>
      <c r="H839" s="1491"/>
      <c r="I839" s="1491"/>
      <c r="J839" s="1491"/>
      <c r="K839" s="1491"/>
    </row>
    <row r="840" spans="1:11" ht="15.75" customHeight="1">
      <c r="A840" s="1491"/>
      <c r="B840" s="1491"/>
      <c r="C840" s="1491"/>
      <c r="D840" s="1491"/>
      <c r="E840" s="1491"/>
      <c r="F840" s="1491"/>
      <c r="G840" s="1491"/>
      <c r="H840" s="1491"/>
      <c r="I840" s="1491"/>
      <c r="J840" s="1491"/>
      <c r="K840" s="1491"/>
    </row>
    <row r="841" spans="1:11" ht="15.75" customHeight="1">
      <c r="A841" s="1491"/>
      <c r="B841" s="1491"/>
      <c r="C841" s="1491"/>
      <c r="D841" s="1491"/>
      <c r="E841" s="1491"/>
      <c r="F841" s="1491"/>
      <c r="G841" s="1491"/>
      <c r="H841" s="1491"/>
      <c r="I841" s="1491"/>
      <c r="J841" s="1491"/>
      <c r="K841" s="1491"/>
    </row>
    <row r="842" spans="1:11" ht="15.75" customHeight="1">
      <c r="A842" s="1491"/>
      <c r="B842" s="1491"/>
      <c r="C842" s="1491"/>
      <c r="D842" s="1491"/>
      <c r="E842" s="1491"/>
      <c r="F842" s="1491"/>
      <c r="G842" s="1491"/>
      <c r="H842" s="1491"/>
      <c r="I842" s="1491"/>
      <c r="J842" s="1491"/>
      <c r="K842" s="1491"/>
    </row>
    <row r="843" spans="1:11" ht="15.75" customHeight="1">
      <c r="A843" s="1491"/>
      <c r="B843" s="1491"/>
      <c r="C843" s="1491"/>
      <c r="D843" s="1491"/>
      <c r="E843" s="1491"/>
      <c r="F843" s="1491"/>
      <c r="G843" s="1491"/>
      <c r="H843" s="1491"/>
      <c r="I843" s="1491"/>
      <c r="J843" s="1491"/>
      <c r="K843" s="1491"/>
    </row>
    <row r="844" spans="1:11" ht="15.75" customHeight="1">
      <c r="A844" s="1491"/>
      <c r="B844" s="1491"/>
      <c r="C844" s="1491"/>
      <c r="D844" s="1491"/>
      <c r="E844" s="1491"/>
      <c r="F844" s="1491"/>
      <c r="G844" s="1491"/>
      <c r="H844" s="1491"/>
      <c r="I844" s="1491"/>
      <c r="J844" s="1491"/>
      <c r="K844" s="1491"/>
    </row>
    <row r="845" spans="1:11" ht="15.75" customHeight="1">
      <c r="A845" s="1491"/>
      <c r="B845" s="1491"/>
      <c r="C845" s="1491"/>
      <c r="D845" s="1491"/>
      <c r="E845" s="1491"/>
      <c r="F845" s="1491"/>
      <c r="G845" s="1491"/>
      <c r="H845" s="1491"/>
      <c r="I845" s="1491"/>
      <c r="J845" s="1491"/>
      <c r="K845" s="1491"/>
    </row>
    <row r="846" spans="1:11" ht="15.75" customHeight="1">
      <c r="A846" s="1491"/>
      <c r="B846" s="1491"/>
      <c r="C846" s="1491"/>
      <c r="D846" s="1491"/>
      <c r="E846" s="1491"/>
      <c r="F846" s="1491"/>
      <c r="G846" s="1491"/>
      <c r="H846" s="1491"/>
      <c r="I846" s="1491"/>
      <c r="J846" s="1491"/>
      <c r="K846" s="1491"/>
    </row>
    <row r="847" spans="1:11" ht="15.75" customHeight="1">
      <c r="A847" s="1491"/>
      <c r="B847" s="1491"/>
      <c r="C847" s="1491"/>
      <c r="D847" s="1491"/>
      <c r="E847" s="1491"/>
      <c r="F847" s="1491"/>
      <c r="G847" s="1491"/>
      <c r="H847" s="1491"/>
      <c r="I847" s="1491"/>
      <c r="J847" s="1491"/>
      <c r="K847" s="1491"/>
    </row>
    <row r="848" spans="1:11" ht="15.75" customHeight="1">
      <c r="A848" s="1491"/>
      <c r="B848" s="1491"/>
      <c r="C848" s="1491"/>
      <c r="D848" s="1491"/>
      <c r="E848" s="1491"/>
      <c r="F848" s="1491"/>
      <c r="G848" s="1491"/>
      <c r="H848" s="1491"/>
      <c r="I848" s="1491"/>
      <c r="J848" s="1491"/>
      <c r="K848" s="1491"/>
    </row>
    <row r="849" spans="1:11" ht="15.75" customHeight="1">
      <c r="A849" s="1491"/>
      <c r="B849" s="1491"/>
      <c r="C849" s="1491"/>
      <c r="D849" s="1491"/>
      <c r="E849" s="1491"/>
      <c r="F849" s="1491"/>
      <c r="G849" s="1491"/>
      <c r="H849" s="1491"/>
      <c r="I849" s="1491"/>
      <c r="J849" s="1491"/>
      <c r="K849" s="1491"/>
    </row>
    <row r="850" spans="1:11" ht="15.75" customHeight="1">
      <c r="A850" s="1491"/>
      <c r="B850" s="1491"/>
      <c r="C850" s="1491"/>
      <c r="D850" s="1491"/>
      <c r="E850" s="1491"/>
      <c r="F850" s="1491"/>
      <c r="G850" s="1491"/>
      <c r="H850" s="1491"/>
      <c r="I850" s="1491"/>
      <c r="J850" s="1491"/>
      <c r="K850" s="1491"/>
    </row>
    <row r="851" spans="1:11" ht="15.75" customHeight="1">
      <c r="A851" s="1491"/>
      <c r="B851" s="1491"/>
      <c r="C851" s="1491"/>
      <c r="D851" s="1491"/>
      <c r="E851" s="1491"/>
      <c r="F851" s="1491"/>
      <c r="G851" s="1491"/>
      <c r="H851" s="1491"/>
      <c r="I851" s="1491"/>
      <c r="J851" s="1491"/>
      <c r="K851" s="1491"/>
    </row>
    <row r="852" spans="1:11" ht="15.75" customHeight="1">
      <c r="A852" s="1491"/>
      <c r="B852" s="1491"/>
      <c r="C852" s="1491"/>
      <c r="D852" s="1491"/>
      <c r="E852" s="1491"/>
      <c r="F852" s="1491"/>
      <c r="G852" s="1491"/>
      <c r="H852" s="1491"/>
      <c r="I852" s="1491"/>
      <c r="J852" s="1491"/>
      <c r="K852" s="1491"/>
    </row>
    <row r="853" spans="1:11" ht="15.75" customHeight="1">
      <c r="A853" s="1491"/>
      <c r="B853" s="1491"/>
      <c r="C853" s="1491"/>
      <c r="D853" s="1491"/>
      <c r="E853" s="1491"/>
      <c r="F853" s="1491"/>
      <c r="G853" s="1491"/>
      <c r="H853" s="1491"/>
      <c r="I853" s="1491"/>
      <c r="J853" s="1491"/>
      <c r="K853" s="1491"/>
    </row>
    <row r="854" spans="1:11" ht="15.75" customHeight="1">
      <c r="A854" s="1491"/>
      <c r="B854" s="1491"/>
      <c r="C854" s="1491"/>
      <c r="D854" s="1491"/>
      <c r="E854" s="1491"/>
      <c r="F854" s="1491"/>
      <c r="G854" s="1491"/>
      <c r="H854" s="1491"/>
      <c r="I854" s="1491"/>
      <c r="J854" s="1491"/>
      <c r="K854" s="1491"/>
    </row>
    <row r="855" spans="1:11" ht="15.75" customHeight="1">
      <c r="A855" s="1491"/>
      <c r="B855" s="1491"/>
      <c r="C855" s="1491"/>
      <c r="D855" s="1491"/>
      <c r="E855" s="1491"/>
      <c r="F855" s="1491"/>
      <c r="G855" s="1491"/>
      <c r="H855" s="1491"/>
      <c r="I855" s="1491"/>
      <c r="J855" s="1491"/>
      <c r="K855" s="1491"/>
    </row>
    <row r="856" spans="1:11" ht="15.75" customHeight="1">
      <c r="A856" s="1491"/>
      <c r="B856" s="1491"/>
      <c r="C856" s="1491"/>
      <c r="D856" s="1491"/>
      <c r="E856" s="1491"/>
      <c r="F856" s="1491"/>
      <c r="G856" s="1491"/>
      <c r="H856" s="1491"/>
      <c r="I856" s="1491"/>
      <c r="J856" s="1491"/>
      <c r="K856" s="1491"/>
    </row>
    <row r="857" spans="1:11" ht="15.75" customHeight="1">
      <c r="A857" s="1491"/>
      <c r="B857" s="1491"/>
      <c r="C857" s="1491"/>
      <c r="D857" s="1491"/>
      <c r="E857" s="1491"/>
      <c r="F857" s="1491"/>
      <c r="G857" s="1491"/>
      <c r="H857" s="1491"/>
      <c r="I857" s="1491"/>
      <c r="J857" s="1491"/>
      <c r="K857" s="1491"/>
    </row>
    <row r="858" spans="1:11" ht="15.75" customHeight="1">
      <c r="A858" s="1491"/>
      <c r="B858" s="1491"/>
      <c r="C858" s="1491"/>
      <c r="D858" s="1491"/>
      <c r="E858" s="1491"/>
      <c r="F858" s="1491"/>
      <c r="G858" s="1491"/>
      <c r="H858" s="1491"/>
      <c r="I858" s="1491"/>
      <c r="J858" s="1491"/>
      <c r="K858" s="1491"/>
    </row>
    <row r="859" spans="1:11" ht="15.75" customHeight="1">
      <c r="A859" s="1491"/>
      <c r="B859" s="1491"/>
      <c r="C859" s="1491"/>
      <c r="D859" s="1491"/>
      <c r="E859" s="1491"/>
      <c r="F859" s="1491"/>
      <c r="G859" s="1491"/>
      <c r="H859" s="1491"/>
      <c r="I859" s="1491"/>
      <c r="J859" s="1491"/>
      <c r="K859" s="1491"/>
    </row>
    <row r="860" spans="1:11" ht="15.75" customHeight="1">
      <c r="A860" s="1491"/>
      <c r="B860" s="1491"/>
      <c r="C860" s="1491"/>
      <c r="D860" s="1491"/>
      <c r="E860" s="1491"/>
      <c r="F860" s="1491"/>
      <c r="G860" s="1491"/>
      <c r="H860" s="1491"/>
      <c r="I860" s="1491"/>
      <c r="J860" s="1491"/>
      <c r="K860" s="1491"/>
    </row>
    <row r="861" spans="1:11" ht="15.75" customHeight="1">
      <c r="A861" s="1491"/>
      <c r="B861" s="1491"/>
      <c r="C861" s="1491"/>
      <c r="D861" s="1491"/>
      <c r="E861" s="1491"/>
      <c r="F861" s="1491"/>
      <c r="G861" s="1491"/>
      <c r="H861" s="1491"/>
      <c r="I861" s="1491"/>
      <c r="J861" s="1491"/>
      <c r="K861" s="1491"/>
    </row>
    <row r="862" spans="1:11" ht="15.75" customHeight="1">
      <c r="A862" s="1491"/>
      <c r="B862" s="1491"/>
      <c r="C862" s="1491"/>
      <c r="D862" s="1491"/>
      <c r="E862" s="1491"/>
      <c r="F862" s="1491"/>
      <c r="G862" s="1491"/>
      <c r="H862" s="1491"/>
      <c r="I862" s="1491"/>
      <c r="J862" s="1491"/>
      <c r="K862" s="1491"/>
    </row>
    <row r="863" spans="1:11" ht="15.75" customHeight="1">
      <c r="A863" s="1491"/>
      <c r="B863" s="1491"/>
      <c r="C863" s="1491"/>
      <c r="D863" s="1491"/>
      <c r="E863" s="1491"/>
      <c r="F863" s="1491"/>
      <c r="G863" s="1491"/>
      <c r="H863" s="1491"/>
      <c r="I863" s="1491"/>
      <c r="J863" s="1491"/>
      <c r="K863" s="1491"/>
    </row>
    <row r="864" spans="1:11" ht="15.75" customHeight="1">
      <c r="A864" s="1491"/>
      <c r="B864" s="1491"/>
      <c r="C864" s="1491"/>
      <c r="D864" s="1491"/>
      <c r="E864" s="1491"/>
      <c r="F864" s="1491"/>
      <c r="G864" s="1491"/>
      <c r="H864" s="1491"/>
      <c r="I864" s="1491"/>
      <c r="J864" s="1491"/>
      <c r="K864" s="1491"/>
    </row>
    <row r="865" spans="1:11" ht="15.75" customHeight="1">
      <c r="A865" s="1491"/>
      <c r="B865" s="1491"/>
      <c r="C865" s="1491"/>
      <c r="D865" s="1491"/>
      <c r="E865" s="1491"/>
      <c r="F865" s="1491"/>
      <c r="G865" s="1491"/>
      <c r="H865" s="1491"/>
      <c r="I865" s="1491"/>
      <c r="J865" s="1491"/>
      <c r="K865" s="1491"/>
    </row>
    <row r="866" spans="1:11" ht="15.75" customHeight="1">
      <c r="A866" s="1491"/>
      <c r="B866" s="1491"/>
      <c r="C866" s="1491"/>
      <c r="D866" s="1491"/>
      <c r="E866" s="1491"/>
      <c r="F866" s="1491"/>
      <c r="G866" s="1491"/>
      <c r="H866" s="1491"/>
      <c r="I866" s="1491"/>
      <c r="J866" s="1491"/>
      <c r="K866" s="1491"/>
    </row>
    <row r="867" spans="1:11" ht="15.75" customHeight="1">
      <c r="A867" s="1491"/>
      <c r="B867" s="1491"/>
      <c r="C867" s="1491"/>
      <c r="D867" s="1491"/>
      <c r="E867" s="1491"/>
      <c r="F867" s="1491"/>
      <c r="G867" s="1491"/>
      <c r="H867" s="1491"/>
      <c r="I867" s="1491"/>
      <c r="J867" s="1491"/>
      <c r="K867" s="1491"/>
    </row>
    <row r="868" spans="1:11" ht="15.75" customHeight="1">
      <c r="A868" s="1491"/>
      <c r="B868" s="1491"/>
      <c r="C868" s="1491"/>
      <c r="D868" s="1491"/>
      <c r="E868" s="1491"/>
      <c r="F868" s="1491"/>
      <c r="G868" s="1491"/>
      <c r="H868" s="1491"/>
      <c r="I868" s="1491"/>
      <c r="J868" s="1491"/>
      <c r="K868" s="1491"/>
    </row>
    <row r="869" spans="1:11" ht="15.75" customHeight="1">
      <c r="A869" s="1491"/>
      <c r="B869" s="1491"/>
      <c r="C869" s="1491"/>
      <c r="D869" s="1491"/>
      <c r="E869" s="1491"/>
      <c r="F869" s="1491"/>
      <c r="G869" s="1491"/>
      <c r="H869" s="1491"/>
      <c r="I869" s="1491"/>
      <c r="J869" s="1491"/>
      <c r="K869" s="1491"/>
    </row>
    <row r="870" spans="1:11" ht="15.75" customHeight="1">
      <c r="A870" s="1491"/>
      <c r="B870" s="1491"/>
      <c r="C870" s="1491"/>
      <c r="D870" s="1491"/>
      <c r="E870" s="1491"/>
      <c r="F870" s="1491"/>
      <c r="G870" s="1491"/>
      <c r="H870" s="1491"/>
      <c r="I870" s="1491"/>
      <c r="J870" s="1491"/>
      <c r="K870" s="1491"/>
    </row>
    <row r="871" spans="1:11" ht="15.75" customHeight="1">
      <c r="A871" s="1491"/>
      <c r="B871" s="1491"/>
      <c r="C871" s="1491"/>
      <c r="D871" s="1491"/>
      <c r="E871" s="1491"/>
      <c r="F871" s="1491"/>
      <c r="G871" s="1491"/>
      <c r="H871" s="1491"/>
      <c r="I871" s="1491"/>
      <c r="J871" s="1491"/>
      <c r="K871" s="1491"/>
    </row>
    <row r="872" spans="1:11" ht="15.75" customHeight="1">
      <c r="A872" s="1491"/>
      <c r="B872" s="1491"/>
      <c r="C872" s="1491"/>
      <c r="D872" s="1491"/>
      <c r="E872" s="1491"/>
      <c r="F872" s="1491"/>
      <c r="G872" s="1491"/>
      <c r="H872" s="1491"/>
      <c r="I872" s="1491"/>
      <c r="J872" s="1491"/>
      <c r="K872" s="1491"/>
    </row>
    <row r="873" spans="1:11" ht="15.75" customHeight="1">
      <c r="A873" s="1491"/>
      <c r="B873" s="1491"/>
      <c r="C873" s="1491"/>
      <c r="D873" s="1491"/>
      <c r="E873" s="1491"/>
      <c r="F873" s="1491"/>
      <c r="G873" s="1491"/>
      <c r="H873" s="1491"/>
      <c r="I873" s="1491"/>
      <c r="J873" s="1491"/>
      <c r="K873" s="1491"/>
    </row>
    <row r="874" spans="1:11" ht="15.75" customHeight="1">
      <c r="A874" s="1491"/>
      <c r="B874" s="1491"/>
      <c r="C874" s="1491"/>
      <c r="D874" s="1491"/>
      <c r="E874" s="1491"/>
      <c r="F874" s="1491"/>
      <c r="G874" s="1491"/>
      <c r="H874" s="1491"/>
      <c r="I874" s="1491"/>
      <c r="J874" s="1491"/>
      <c r="K874" s="1491"/>
    </row>
    <row r="875" spans="1:11" ht="15.75" customHeight="1">
      <c r="A875" s="1491"/>
      <c r="B875" s="1491"/>
      <c r="C875" s="1491"/>
      <c r="D875" s="1491"/>
      <c r="E875" s="1491"/>
      <c r="F875" s="1491"/>
      <c r="G875" s="1491"/>
      <c r="H875" s="1491"/>
      <c r="I875" s="1491"/>
      <c r="J875" s="1491"/>
      <c r="K875" s="1491"/>
    </row>
    <row r="876" spans="1:11" ht="15.75" customHeight="1">
      <c r="A876" s="1491"/>
      <c r="B876" s="1491"/>
      <c r="C876" s="1491"/>
      <c r="D876" s="1491"/>
      <c r="E876" s="1491"/>
      <c r="F876" s="1491"/>
      <c r="G876" s="1491"/>
      <c r="H876" s="1491"/>
      <c r="I876" s="1491"/>
      <c r="J876" s="1491"/>
      <c r="K876" s="1491"/>
    </row>
    <row r="877" spans="1:11" ht="15.75" customHeight="1">
      <c r="A877" s="1491"/>
      <c r="B877" s="1491"/>
      <c r="C877" s="1491"/>
      <c r="D877" s="1491"/>
      <c r="E877" s="1491"/>
      <c r="F877" s="1491"/>
      <c r="G877" s="1491"/>
      <c r="H877" s="1491"/>
      <c r="I877" s="1491"/>
      <c r="J877" s="1491"/>
      <c r="K877" s="1491"/>
    </row>
    <row r="878" spans="1:11" ht="15.75" customHeight="1">
      <c r="A878" s="1491"/>
      <c r="B878" s="1491"/>
      <c r="C878" s="1491"/>
      <c r="D878" s="1491"/>
      <c r="E878" s="1491"/>
      <c r="F878" s="1491"/>
      <c r="G878" s="1491"/>
      <c r="H878" s="1491"/>
      <c r="I878" s="1491"/>
      <c r="J878" s="1491"/>
      <c r="K878" s="1491"/>
    </row>
    <row r="879" spans="1:11" ht="15.75" customHeight="1">
      <c r="A879" s="1491"/>
      <c r="B879" s="1491"/>
      <c r="C879" s="1491"/>
      <c r="D879" s="1491"/>
      <c r="E879" s="1491"/>
      <c r="F879" s="1491"/>
      <c r="G879" s="1491"/>
      <c r="H879" s="1491"/>
      <c r="I879" s="1491"/>
      <c r="J879" s="1491"/>
      <c r="K879" s="1491"/>
    </row>
    <row r="880" spans="1:11" ht="15.75" customHeight="1">
      <c r="A880" s="1491"/>
      <c r="B880" s="1491"/>
      <c r="C880" s="1491"/>
      <c r="D880" s="1491"/>
      <c r="E880" s="1491"/>
      <c r="F880" s="1491"/>
      <c r="G880" s="1491"/>
      <c r="H880" s="1491"/>
      <c r="I880" s="1491"/>
      <c r="J880" s="1491"/>
      <c r="K880" s="1491"/>
    </row>
    <row r="881" spans="1:11" ht="15.75" customHeight="1">
      <c r="A881" s="1491"/>
      <c r="B881" s="1491"/>
      <c r="C881" s="1491"/>
      <c r="D881" s="1491"/>
      <c r="E881" s="1491"/>
      <c r="F881" s="1491"/>
      <c r="G881" s="1491"/>
      <c r="H881" s="1491"/>
      <c r="I881" s="1491"/>
      <c r="J881" s="1491"/>
      <c r="K881" s="1491"/>
    </row>
    <row r="882" spans="1:11" ht="15.75" customHeight="1">
      <c r="A882" s="1491"/>
      <c r="B882" s="1491"/>
      <c r="C882" s="1491"/>
      <c r="D882" s="1491"/>
      <c r="E882" s="1491"/>
      <c r="F882" s="1491"/>
      <c r="G882" s="1491"/>
      <c r="H882" s="1491"/>
      <c r="I882" s="1491"/>
      <c r="J882" s="1491"/>
      <c r="K882" s="1491"/>
    </row>
    <row r="883" spans="1:11" ht="15.75" customHeight="1">
      <c r="A883" s="1491"/>
      <c r="B883" s="1491"/>
      <c r="C883" s="1491"/>
      <c r="D883" s="1491"/>
      <c r="E883" s="1491"/>
      <c r="F883" s="1491"/>
      <c r="G883" s="1491"/>
      <c r="H883" s="1491"/>
      <c r="I883" s="1491"/>
      <c r="J883" s="1491"/>
      <c r="K883" s="1491"/>
    </row>
    <row r="884" spans="1:11" ht="15.75" customHeight="1">
      <c r="A884" s="1491"/>
      <c r="B884" s="1491"/>
      <c r="C884" s="1491"/>
      <c r="D884" s="1491"/>
      <c r="E884" s="1491"/>
      <c r="F884" s="1491"/>
      <c r="G884" s="1491"/>
      <c r="H884" s="1491"/>
      <c r="I884" s="1491"/>
      <c r="J884" s="1491"/>
      <c r="K884" s="1491"/>
    </row>
    <row r="885" spans="1:11" ht="15.75" customHeight="1">
      <c r="A885" s="1491"/>
      <c r="B885" s="1491"/>
      <c r="C885" s="1491"/>
      <c r="D885" s="1491"/>
      <c r="E885" s="1491"/>
      <c r="F885" s="1491"/>
      <c r="G885" s="1491"/>
      <c r="H885" s="1491"/>
      <c r="I885" s="1491"/>
      <c r="J885" s="1491"/>
      <c r="K885" s="1491"/>
    </row>
    <row r="886" spans="1:11" ht="15.75" customHeight="1">
      <c r="A886" s="1491"/>
      <c r="B886" s="1491"/>
      <c r="C886" s="1491"/>
      <c r="D886" s="1491"/>
      <c r="E886" s="1491"/>
      <c r="F886" s="1491"/>
      <c r="G886" s="1491"/>
      <c r="H886" s="1491"/>
      <c r="I886" s="1491"/>
      <c r="J886" s="1491"/>
      <c r="K886" s="1491"/>
    </row>
    <row r="887" spans="1:11" ht="15.75" customHeight="1">
      <c r="A887" s="1491"/>
      <c r="B887" s="1491"/>
      <c r="C887" s="1491"/>
      <c r="D887" s="1491"/>
      <c r="E887" s="1491"/>
      <c r="F887" s="1491"/>
      <c r="G887" s="1491"/>
      <c r="H887" s="1491"/>
      <c r="I887" s="1491"/>
      <c r="J887" s="1491"/>
      <c r="K887" s="1491"/>
    </row>
    <row r="888" spans="1:11" ht="15.75" customHeight="1">
      <c r="A888" s="1491"/>
      <c r="B888" s="1491"/>
      <c r="C888" s="1491"/>
      <c r="D888" s="1491"/>
      <c r="E888" s="1491"/>
      <c r="F888" s="1491"/>
      <c r="G888" s="1491"/>
      <c r="H888" s="1491"/>
      <c r="I888" s="1491"/>
      <c r="J888" s="1491"/>
      <c r="K888" s="1491"/>
    </row>
    <row r="889" spans="1:11" ht="15.75" customHeight="1">
      <c r="A889" s="1491"/>
      <c r="B889" s="1491"/>
      <c r="C889" s="1491"/>
      <c r="D889" s="1491"/>
      <c r="E889" s="1491"/>
      <c r="F889" s="1491"/>
      <c r="G889" s="1491"/>
      <c r="H889" s="1491"/>
      <c r="I889" s="1491"/>
      <c r="J889" s="1491"/>
      <c r="K889" s="1491"/>
    </row>
    <row r="890" spans="1:11" ht="15.75" customHeight="1">
      <c r="A890" s="1491"/>
      <c r="B890" s="1491"/>
      <c r="C890" s="1491"/>
      <c r="D890" s="1491"/>
      <c r="E890" s="1491"/>
      <c r="F890" s="1491"/>
      <c r="G890" s="1491"/>
      <c r="H890" s="1491"/>
      <c r="I890" s="1491"/>
      <c r="J890" s="1491"/>
      <c r="K890" s="1491"/>
    </row>
    <row r="891" spans="1:11" ht="15.75" customHeight="1">
      <c r="A891" s="1491"/>
      <c r="B891" s="1491"/>
      <c r="C891" s="1491"/>
      <c r="D891" s="1491"/>
      <c r="E891" s="1491"/>
      <c r="F891" s="1491"/>
      <c r="G891" s="1491"/>
      <c r="H891" s="1491"/>
      <c r="I891" s="1491"/>
      <c r="J891" s="1491"/>
      <c r="K891" s="1491"/>
    </row>
    <row r="892" spans="1:11" ht="15.75" customHeight="1">
      <c r="A892" s="1491"/>
      <c r="B892" s="1491"/>
      <c r="C892" s="1491"/>
      <c r="D892" s="1491"/>
      <c r="E892" s="1491"/>
      <c r="F892" s="1491"/>
      <c r="G892" s="1491"/>
      <c r="H892" s="1491"/>
      <c r="I892" s="1491"/>
      <c r="J892" s="1491"/>
      <c r="K892" s="1491"/>
    </row>
    <row r="893" spans="1:11" ht="15.75" customHeight="1">
      <c r="A893" s="1491"/>
      <c r="B893" s="1491"/>
      <c r="C893" s="1491"/>
      <c r="D893" s="1491"/>
      <c r="E893" s="1491"/>
      <c r="F893" s="1491"/>
      <c r="G893" s="1491"/>
      <c r="H893" s="1491"/>
      <c r="I893" s="1491"/>
      <c r="J893" s="1491"/>
      <c r="K893" s="1491"/>
    </row>
    <row r="894" spans="1:11" ht="15.75" customHeight="1">
      <c r="A894" s="1491"/>
      <c r="B894" s="1491"/>
      <c r="C894" s="1491"/>
      <c r="D894" s="1491"/>
      <c r="E894" s="1491"/>
      <c r="F894" s="1491"/>
      <c r="G894" s="1491"/>
      <c r="H894" s="1491"/>
      <c r="I894" s="1491"/>
      <c r="J894" s="1491"/>
      <c r="K894" s="1491"/>
    </row>
    <row r="895" spans="1:11" ht="15.75" customHeight="1">
      <c r="A895" s="1491"/>
      <c r="B895" s="1491"/>
      <c r="C895" s="1491"/>
      <c r="D895" s="1491"/>
      <c r="E895" s="1491"/>
      <c r="F895" s="1491"/>
      <c r="G895" s="1491"/>
      <c r="H895" s="1491"/>
      <c r="I895" s="1491"/>
      <c r="J895" s="1491"/>
      <c r="K895" s="1491"/>
    </row>
    <row r="896" spans="1:11" ht="15.75" customHeight="1">
      <c r="A896" s="1491"/>
      <c r="B896" s="1491"/>
      <c r="C896" s="1491"/>
      <c r="D896" s="1491"/>
      <c r="E896" s="1491"/>
      <c r="F896" s="1491"/>
      <c r="G896" s="1491"/>
      <c r="H896" s="1491"/>
      <c r="I896" s="1491"/>
      <c r="J896" s="1491"/>
      <c r="K896" s="1491"/>
    </row>
    <row r="897" spans="1:11" ht="15.75" customHeight="1">
      <c r="A897" s="1491"/>
      <c r="B897" s="1491"/>
      <c r="C897" s="1491"/>
      <c r="D897" s="1491"/>
      <c r="E897" s="1491"/>
      <c r="F897" s="1491"/>
      <c r="G897" s="1491"/>
      <c r="H897" s="1491"/>
      <c r="I897" s="1491"/>
      <c r="J897" s="1491"/>
      <c r="K897" s="1491"/>
    </row>
    <row r="898" spans="1:11" ht="15.75" customHeight="1">
      <c r="A898" s="1491"/>
      <c r="B898" s="1491"/>
      <c r="C898" s="1491"/>
      <c r="D898" s="1491"/>
      <c r="E898" s="1491"/>
      <c r="F898" s="1491"/>
      <c r="G898" s="1491"/>
      <c r="H898" s="1491"/>
      <c r="I898" s="1491"/>
      <c r="J898" s="1491"/>
      <c r="K898" s="1491"/>
    </row>
    <row r="899" spans="1:11" ht="15.75" customHeight="1">
      <c r="A899" s="1491"/>
      <c r="B899" s="1491"/>
      <c r="C899" s="1491"/>
      <c r="D899" s="1491"/>
      <c r="E899" s="1491"/>
      <c r="F899" s="1491"/>
      <c r="G899" s="1491"/>
      <c r="H899" s="1491"/>
      <c r="I899" s="1491"/>
      <c r="J899" s="1491"/>
      <c r="K899" s="1491"/>
    </row>
    <row r="900" spans="1:11" ht="15.75" customHeight="1">
      <c r="A900" s="1491"/>
      <c r="B900" s="1491"/>
      <c r="C900" s="1491"/>
      <c r="D900" s="1491"/>
      <c r="E900" s="1491"/>
      <c r="F900" s="1491"/>
      <c r="G900" s="1491"/>
      <c r="H900" s="1491"/>
      <c r="I900" s="1491"/>
      <c r="J900" s="1491"/>
      <c r="K900" s="1491"/>
    </row>
    <row r="901" spans="1:11" ht="15.75" customHeight="1">
      <c r="A901" s="1491"/>
      <c r="B901" s="1491"/>
      <c r="C901" s="1491"/>
      <c r="D901" s="1491"/>
      <c r="E901" s="1491"/>
      <c r="F901" s="1491"/>
      <c r="G901" s="1491"/>
      <c r="H901" s="1491"/>
      <c r="I901" s="1491"/>
      <c r="J901" s="1491"/>
      <c r="K901" s="1491"/>
    </row>
    <row r="902" spans="1:11" ht="15.75" customHeight="1">
      <c r="A902" s="1491"/>
      <c r="B902" s="1491"/>
      <c r="C902" s="1491"/>
      <c r="D902" s="1491"/>
      <c r="E902" s="1491"/>
      <c r="F902" s="1491"/>
      <c r="G902" s="1491"/>
      <c r="H902" s="1491"/>
      <c r="I902" s="1491"/>
      <c r="J902" s="1491"/>
      <c r="K902" s="1491"/>
    </row>
    <row r="903" spans="1:11" ht="15.75" customHeight="1">
      <c r="A903" s="1491"/>
      <c r="B903" s="1491"/>
      <c r="C903" s="1491"/>
      <c r="D903" s="1491"/>
      <c r="E903" s="1491"/>
      <c r="F903" s="1491"/>
      <c r="G903" s="1491"/>
      <c r="H903" s="1491"/>
      <c r="I903" s="1491"/>
      <c r="J903" s="1491"/>
      <c r="K903" s="1491"/>
    </row>
    <row r="904" spans="1:11" ht="15.75" customHeight="1">
      <c r="A904" s="1491"/>
      <c r="B904" s="1491"/>
      <c r="C904" s="1491"/>
      <c r="D904" s="1491"/>
      <c r="E904" s="1491"/>
      <c r="F904" s="1491"/>
      <c r="G904" s="1491"/>
      <c r="H904" s="1491"/>
      <c r="I904" s="1491"/>
      <c r="J904" s="1491"/>
      <c r="K904" s="1491"/>
    </row>
    <row r="905" spans="1:11" ht="15.75" customHeight="1">
      <c r="A905" s="1491"/>
      <c r="B905" s="1491"/>
      <c r="C905" s="1491"/>
      <c r="D905" s="1491"/>
      <c r="E905" s="1491"/>
      <c r="F905" s="1491"/>
      <c r="G905" s="1491"/>
      <c r="H905" s="1491"/>
      <c r="I905" s="1491"/>
      <c r="J905" s="1491"/>
      <c r="K905" s="1491"/>
    </row>
    <row r="906" spans="1:11" ht="15.75" customHeight="1">
      <c r="A906" s="1491"/>
      <c r="B906" s="1491"/>
      <c r="C906" s="1491"/>
      <c r="D906" s="1491"/>
      <c r="E906" s="1491"/>
      <c r="F906" s="1491"/>
      <c r="G906" s="1491"/>
      <c r="H906" s="1491"/>
      <c r="I906" s="1491"/>
      <c r="J906" s="1491"/>
      <c r="K906" s="1491"/>
    </row>
    <row r="907" spans="1:11" ht="15.75" customHeight="1">
      <c r="A907" s="1491"/>
      <c r="B907" s="1491"/>
      <c r="C907" s="1491"/>
      <c r="D907" s="1491"/>
      <c r="E907" s="1491"/>
      <c r="F907" s="1491"/>
      <c r="G907" s="1491"/>
      <c r="H907" s="1491"/>
      <c r="I907" s="1491"/>
      <c r="J907" s="1491"/>
      <c r="K907" s="1491"/>
    </row>
    <row r="908" spans="1:11" ht="15.75" customHeight="1">
      <c r="A908" s="1491"/>
      <c r="B908" s="1491"/>
      <c r="C908" s="1491"/>
      <c r="D908" s="1491"/>
      <c r="E908" s="1491"/>
      <c r="F908" s="1491"/>
      <c r="G908" s="1491"/>
      <c r="H908" s="1491"/>
      <c r="I908" s="1491"/>
      <c r="J908" s="1491"/>
      <c r="K908" s="1491"/>
    </row>
    <row r="909" spans="1:11" ht="15.75" customHeight="1">
      <c r="A909" s="1491"/>
      <c r="B909" s="1491"/>
      <c r="C909" s="1491"/>
      <c r="D909" s="1491"/>
      <c r="E909" s="1491"/>
      <c r="F909" s="1491"/>
      <c r="G909" s="1491"/>
      <c r="H909" s="1491"/>
      <c r="I909" s="1491"/>
      <c r="J909" s="1491"/>
      <c r="K909" s="1491"/>
    </row>
    <row r="910" spans="1:11" ht="15.75" customHeight="1">
      <c r="A910" s="1491"/>
      <c r="B910" s="1491"/>
      <c r="C910" s="1491"/>
      <c r="D910" s="1491"/>
      <c r="E910" s="1491"/>
      <c r="F910" s="1491"/>
      <c r="G910" s="1491"/>
      <c r="H910" s="1491"/>
      <c r="I910" s="1491"/>
      <c r="J910" s="1491"/>
      <c r="K910" s="1491"/>
    </row>
    <row r="911" spans="1:11" ht="15.75" customHeight="1">
      <c r="A911" s="1491"/>
      <c r="B911" s="1491"/>
      <c r="C911" s="1491"/>
      <c r="D911" s="1491"/>
      <c r="E911" s="1491"/>
      <c r="F911" s="1491"/>
      <c r="G911" s="1491"/>
      <c r="H911" s="1491"/>
      <c r="I911" s="1491"/>
      <c r="J911" s="1491"/>
      <c r="K911" s="1491"/>
    </row>
    <row r="912" spans="1:11" ht="15.75" customHeight="1">
      <c r="A912" s="1491"/>
      <c r="B912" s="1491"/>
      <c r="C912" s="1491"/>
      <c r="D912" s="1491"/>
      <c r="E912" s="1491"/>
      <c r="F912" s="1491"/>
      <c r="G912" s="1491"/>
      <c r="H912" s="1491"/>
      <c r="I912" s="1491"/>
      <c r="J912" s="1491"/>
      <c r="K912" s="1491"/>
    </row>
    <row r="913" spans="1:11" ht="15.75" customHeight="1">
      <c r="A913" s="1491"/>
      <c r="B913" s="1491"/>
      <c r="C913" s="1491"/>
      <c r="D913" s="1491"/>
      <c r="E913" s="1491"/>
      <c r="F913" s="1491"/>
      <c r="G913" s="1491"/>
      <c r="H913" s="1491"/>
      <c r="I913" s="1491"/>
      <c r="J913" s="1491"/>
      <c r="K913" s="1491"/>
    </row>
    <row r="914" spans="1:11" ht="15.75" customHeight="1">
      <c r="A914" s="1491"/>
      <c r="B914" s="1491"/>
      <c r="C914" s="1491"/>
      <c r="D914" s="1491"/>
      <c r="E914" s="1491"/>
      <c r="F914" s="1491"/>
      <c r="G914" s="1491"/>
      <c r="H914" s="1491"/>
      <c r="I914" s="1491"/>
      <c r="J914" s="1491"/>
      <c r="K914" s="1491"/>
    </row>
    <row r="915" spans="1:11" ht="15.75" customHeight="1">
      <c r="A915" s="1491"/>
      <c r="B915" s="1491"/>
      <c r="C915" s="1491"/>
      <c r="D915" s="1491"/>
      <c r="E915" s="1491"/>
      <c r="F915" s="1491"/>
      <c r="G915" s="1491"/>
      <c r="H915" s="1491"/>
      <c r="I915" s="1491"/>
      <c r="J915" s="1491"/>
      <c r="K915" s="1491"/>
    </row>
    <row r="916" spans="1:11" ht="15.75" customHeight="1">
      <c r="A916" s="1491"/>
      <c r="B916" s="1491"/>
      <c r="C916" s="1491"/>
      <c r="D916" s="1491"/>
      <c r="E916" s="1491"/>
      <c r="F916" s="1491"/>
      <c r="G916" s="1491"/>
      <c r="H916" s="1491"/>
      <c r="I916" s="1491"/>
      <c r="J916" s="1491"/>
      <c r="K916" s="1491"/>
    </row>
    <row r="917" spans="1:11" ht="15.75" customHeight="1">
      <c r="A917" s="1491"/>
      <c r="B917" s="1491"/>
      <c r="C917" s="1491"/>
      <c r="D917" s="1491"/>
      <c r="E917" s="1491"/>
      <c r="F917" s="1491"/>
      <c r="G917" s="1491"/>
      <c r="H917" s="1491"/>
      <c r="I917" s="1491"/>
      <c r="J917" s="1491"/>
      <c r="K917" s="1491"/>
    </row>
    <row r="918" spans="1:11" ht="15.75" customHeight="1">
      <c r="A918" s="1491"/>
      <c r="B918" s="1491"/>
      <c r="C918" s="1491"/>
      <c r="D918" s="1491"/>
      <c r="E918" s="1491"/>
      <c r="F918" s="1491"/>
      <c r="G918" s="1491"/>
      <c r="H918" s="1491"/>
      <c r="I918" s="1491"/>
      <c r="J918" s="1491"/>
      <c r="K918" s="1491"/>
    </row>
    <row r="919" spans="1:11" ht="15.75" customHeight="1">
      <c r="A919" s="1491"/>
      <c r="B919" s="1491"/>
      <c r="C919" s="1491"/>
      <c r="D919" s="1491"/>
      <c r="E919" s="1491"/>
      <c r="F919" s="1491"/>
      <c r="G919" s="1491"/>
      <c r="H919" s="1491"/>
      <c r="I919" s="1491"/>
      <c r="J919" s="1491"/>
      <c r="K919" s="1491"/>
    </row>
    <row r="920" spans="1:11" ht="15.75" customHeight="1">
      <c r="A920" s="1491"/>
      <c r="B920" s="1491"/>
      <c r="C920" s="1491"/>
      <c r="D920" s="1491"/>
      <c r="E920" s="1491"/>
      <c r="F920" s="1491"/>
      <c r="G920" s="1491"/>
      <c r="H920" s="1491"/>
      <c r="I920" s="1491"/>
      <c r="J920" s="1491"/>
      <c r="K920" s="1491"/>
    </row>
    <row r="921" spans="1:11" ht="15.75" customHeight="1">
      <c r="A921" s="1491"/>
      <c r="B921" s="1491"/>
      <c r="C921" s="1491"/>
      <c r="D921" s="1491"/>
      <c r="E921" s="1491"/>
      <c r="F921" s="1491"/>
      <c r="G921" s="1491"/>
      <c r="H921" s="1491"/>
      <c r="I921" s="1491"/>
      <c r="J921" s="1491"/>
      <c r="K921" s="1491"/>
    </row>
    <row r="922" spans="1:11" ht="15.75" customHeight="1">
      <c r="A922" s="1491"/>
      <c r="B922" s="1491"/>
      <c r="C922" s="1491"/>
      <c r="D922" s="1491"/>
      <c r="E922" s="1491"/>
      <c r="F922" s="1491"/>
      <c r="G922" s="1491"/>
      <c r="H922" s="1491"/>
      <c r="I922" s="1491"/>
      <c r="J922" s="1491"/>
      <c r="K922" s="1491"/>
    </row>
    <row r="923" spans="1:11" ht="15.75" customHeight="1">
      <c r="A923" s="1491"/>
      <c r="B923" s="1491"/>
      <c r="C923" s="1491"/>
      <c r="D923" s="1491"/>
      <c r="E923" s="1491"/>
      <c r="F923" s="1491"/>
      <c r="G923" s="1491"/>
      <c r="H923" s="1491"/>
      <c r="I923" s="1491"/>
      <c r="J923" s="1491"/>
      <c r="K923" s="1491"/>
    </row>
    <row r="924" spans="1:11" ht="15.75" customHeight="1">
      <c r="A924" s="1491"/>
      <c r="B924" s="1491"/>
      <c r="C924" s="1491"/>
      <c r="D924" s="1491"/>
      <c r="E924" s="1491"/>
      <c r="F924" s="1491"/>
      <c r="G924" s="1491"/>
      <c r="H924" s="1491"/>
      <c r="I924" s="1491"/>
      <c r="J924" s="1491"/>
      <c r="K924" s="1491"/>
    </row>
    <row r="925" spans="1:11" ht="15.75" customHeight="1">
      <c r="A925" s="1491"/>
      <c r="B925" s="1491"/>
      <c r="C925" s="1491"/>
      <c r="D925" s="1491"/>
      <c r="E925" s="1491"/>
      <c r="F925" s="1491"/>
      <c r="G925" s="1491"/>
      <c r="H925" s="1491"/>
      <c r="I925" s="1491"/>
      <c r="J925" s="1491"/>
      <c r="K925" s="1491"/>
    </row>
    <row r="926" spans="1:11" ht="15.75" customHeight="1">
      <c r="A926" s="1491"/>
      <c r="B926" s="1491"/>
      <c r="C926" s="1491"/>
      <c r="D926" s="1491"/>
      <c r="E926" s="1491"/>
      <c r="F926" s="1491"/>
      <c r="G926" s="1491"/>
      <c r="H926" s="1491"/>
      <c r="I926" s="1491"/>
      <c r="J926" s="1491"/>
      <c r="K926" s="1491"/>
    </row>
    <row r="927" spans="1:11" ht="15.75" customHeight="1">
      <c r="A927" s="1491"/>
      <c r="B927" s="1491"/>
      <c r="C927" s="1491"/>
      <c r="D927" s="1491"/>
      <c r="E927" s="1491"/>
      <c r="F927" s="1491"/>
      <c r="G927" s="1491"/>
      <c r="H927" s="1491"/>
      <c r="I927" s="1491"/>
      <c r="J927" s="1491"/>
      <c r="K927" s="1491"/>
    </row>
    <row r="928" spans="1:11" ht="15.75" customHeight="1">
      <c r="A928" s="1491"/>
      <c r="B928" s="1491"/>
      <c r="C928" s="1491"/>
      <c r="D928" s="1491"/>
      <c r="E928" s="1491"/>
      <c r="F928" s="1491"/>
      <c r="G928" s="1491"/>
      <c r="H928" s="1491"/>
      <c r="I928" s="1491"/>
      <c r="J928" s="1491"/>
      <c r="K928" s="1491"/>
    </row>
    <row r="929" spans="1:11" ht="15.75" customHeight="1">
      <c r="A929" s="1491"/>
      <c r="B929" s="1491"/>
      <c r="C929" s="1491"/>
      <c r="D929" s="1491"/>
      <c r="E929" s="1491"/>
      <c r="F929" s="1491"/>
      <c r="G929" s="1491"/>
      <c r="H929" s="1491"/>
      <c r="I929" s="1491"/>
      <c r="J929" s="1491"/>
      <c r="K929" s="1491"/>
    </row>
    <row r="930" spans="1:11" ht="15.75" customHeight="1">
      <c r="A930" s="1491"/>
      <c r="B930" s="1491"/>
      <c r="C930" s="1491"/>
      <c r="D930" s="1491"/>
      <c r="E930" s="1491"/>
      <c r="F930" s="1491"/>
      <c r="G930" s="1491"/>
      <c r="H930" s="1491"/>
      <c r="I930" s="1491"/>
      <c r="J930" s="1491"/>
      <c r="K930" s="1491"/>
    </row>
    <row r="931" spans="1:11" ht="15.75" customHeight="1">
      <c r="A931" s="1491"/>
      <c r="B931" s="1491"/>
      <c r="C931" s="1491"/>
      <c r="D931" s="1491"/>
      <c r="E931" s="1491"/>
      <c r="F931" s="1491"/>
      <c r="G931" s="1491"/>
      <c r="H931" s="1491"/>
      <c r="I931" s="1491"/>
      <c r="J931" s="1491"/>
      <c r="K931" s="1491"/>
    </row>
    <row r="932" spans="1:11" ht="15.75" customHeight="1">
      <c r="A932" s="1491"/>
      <c r="B932" s="1491"/>
      <c r="C932" s="1491"/>
      <c r="D932" s="1491"/>
      <c r="E932" s="1491"/>
      <c r="F932" s="1491"/>
      <c r="G932" s="1491"/>
      <c r="H932" s="1491"/>
      <c r="I932" s="1491"/>
      <c r="J932" s="1491"/>
      <c r="K932" s="1491"/>
    </row>
    <row r="933" spans="1:11" ht="15.75" customHeight="1">
      <c r="A933" s="1491"/>
      <c r="B933" s="1491"/>
      <c r="C933" s="1491"/>
      <c r="D933" s="1491"/>
      <c r="E933" s="1491"/>
      <c r="F933" s="1491"/>
      <c r="G933" s="1491"/>
      <c r="H933" s="1491"/>
      <c r="I933" s="1491"/>
      <c r="J933" s="1491"/>
      <c r="K933" s="1491"/>
    </row>
    <row r="934" spans="1:11" ht="15.75" customHeight="1">
      <c r="A934" s="1491"/>
      <c r="B934" s="1491"/>
      <c r="C934" s="1491"/>
      <c r="D934" s="1491"/>
      <c r="E934" s="1491"/>
      <c r="F934" s="1491"/>
      <c r="G934" s="1491"/>
      <c r="H934" s="1491"/>
      <c r="I934" s="1491"/>
      <c r="J934" s="1491"/>
      <c r="K934" s="1491"/>
    </row>
    <row r="935" spans="1:11" ht="15.75" customHeight="1">
      <c r="A935" s="1491"/>
      <c r="B935" s="1491"/>
      <c r="C935" s="1491"/>
      <c r="D935" s="1491"/>
      <c r="E935" s="1491"/>
      <c r="F935" s="1491"/>
      <c r="G935" s="1491"/>
      <c r="H935" s="1491"/>
      <c r="I935" s="1491"/>
      <c r="J935" s="1491"/>
      <c r="K935" s="1491"/>
    </row>
    <row r="936" spans="1:11" ht="15.75" customHeight="1">
      <c r="A936" s="1491"/>
      <c r="B936" s="1491"/>
      <c r="C936" s="1491"/>
      <c r="D936" s="1491"/>
      <c r="E936" s="1491"/>
      <c r="F936" s="1491"/>
      <c r="G936" s="1491"/>
      <c r="H936" s="1491"/>
      <c r="I936" s="1491"/>
      <c r="J936" s="1491"/>
      <c r="K936" s="1491"/>
    </row>
    <row r="937" spans="1:11" ht="15.75" customHeight="1">
      <c r="A937" s="1491"/>
      <c r="B937" s="1491"/>
      <c r="C937" s="1491"/>
      <c r="D937" s="1491"/>
      <c r="E937" s="1491"/>
      <c r="F937" s="1491"/>
      <c r="G937" s="1491"/>
      <c r="H937" s="1491"/>
      <c r="I937" s="1491"/>
      <c r="J937" s="1491"/>
      <c r="K937" s="1491"/>
    </row>
    <row r="938" spans="1:11" ht="15.75" customHeight="1">
      <c r="A938" s="1491"/>
      <c r="B938" s="1491"/>
      <c r="C938" s="1491"/>
      <c r="D938" s="1491"/>
      <c r="E938" s="1491"/>
      <c r="F938" s="1491"/>
      <c r="G938" s="1491"/>
      <c r="H938" s="1491"/>
      <c r="I938" s="1491"/>
      <c r="J938" s="1491"/>
      <c r="K938" s="1491"/>
    </row>
    <row r="939" spans="1:11" ht="15.75" customHeight="1">
      <c r="A939" s="1491"/>
      <c r="B939" s="1491"/>
      <c r="C939" s="1491"/>
      <c r="D939" s="1491"/>
      <c r="E939" s="1491"/>
      <c r="F939" s="1491"/>
      <c r="G939" s="1491"/>
      <c r="H939" s="1491"/>
      <c r="I939" s="1491"/>
      <c r="J939" s="1491"/>
      <c r="K939" s="1491"/>
    </row>
    <row r="940" spans="1:11" ht="15.75" customHeight="1">
      <c r="A940" s="1491"/>
      <c r="B940" s="1491"/>
      <c r="C940" s="1491"/>
      <c r="D940" s="1491"/>
      <c r="E940" s="1491"/>
      <c r="F940" s="1491"/>
      <c r="G940" s="1491"/>
      <c r="H940" s="1491"/>
      <c r="I940" s="1491"/>
      <c r="J940" s="1491"/>
      <c r="K940" s="1491"/>
    </row>
    <row r="941" spans="1:11" ht="15.75" customHeight="1">
      <c r="A941" s="1491"/>
      <c r="B941" s="1491"/>
      <c r="C941" s="1491"/>
      <c r="D941" s="1491"/>
      <c r="E941" s="1491"/>
      <c r="F941" s="1491"/>
      <c r="G941" s="1491"/>
      <c r="H941" s="1491"/>
      <c r="I941" s="1491"/>
      <c r="J941" s="1491"/>
      <c r="K941" s="1491"/>
    </row>
    <row r="942" spans="1:11" ht="15.75" customHeight="1">
      <c r="A942" s="1491"/>
      <c r="B942" s="1491"/>
      <c r="C942" s="1491"/>
      <c r="D942" s="1491"/>
      <c r="E942" s="1491"/>
      <c r="F942" s="1491"/>
      <c r="G942" s="1491"/>
      <c r="H942" s="1491"/>
      <c r="I942" s="1491"/>
      <c r="J942" s="1491"/>
      <c r="K942" s="1491"/>
    </row>
    <row r="943" spans="1:11" ht="15.75" customHeight="1">
      <c r="A943" s="1491"/>
      <c r="B943" s="1491"/>
      <c r="C943" s="1491"/>
      <c r="D943" s="1491"/>
      <c r="E943" s="1491"/>
      <c r="F943" s="1491"/>
      <c r="G943" s="1491"/>
      <c r="H943" s="1491"/>
      <c r="I943" s="1491"/>
      <c r="J943" s="1491"/>
      <c r="K943" s="1491"/>
    </row>
    <row r="944" spans="1:11" ht="15.75" customHeight="1">
      <c r="A944" s="1491"/>
      <c r="B944" s="1491"/>
      <c r="C944" s="1491"/>
      <c r="D944" s="1491"/>
      <c r="E944" s="1491"/>
      <c r="F944" s="1491"/>
      <c r="G944" s="1491"/>
      <c r="H944" s="1491"/>
      <c r="I944" s="1491"/>
      <c r="J944" s="1491"/>
      <c r="K944" s="1491"/>
    </row>
    <row r="945" spans="1:11" ht="15.75" customHeight="1">
      <c r="A945" s="1491"/>
      <c r="B945" s="1491"/>
      <c r="C945" s="1491"/>
      <c r="D945" s="1491"/>
      <c r="E945" s="1491"/>
      <c r="F945" s="1491"/>
      <c r="G945" s="1491"/>
      <c r="H945" s="1491"/>
      <c r="I945" s="1491"/>
      <c r="J945" s="1491"/>
      <c r="K945" s="1491"/>
    </row>
    <row r="946" spans="1:11" ht="15.75" customHeight="1">
      <c r="A946" s="1491"/>
      <c r="B946" s="1491"/>
      <c r="C946" s="1491"/>
      <c r="D946" s="1491"/>
      <c r="E946" s="1491"/>
      <c r="F946" s="1491"/>
      <c r="G946" s="1491"/>
      <c r="H946" s="1491"/>
      <c r="I946" s="1491"/>
      <c r="J946" s="1491"/>
      <c r="K946" s="1491"/>
    </row>
    <row r="947" spans="1:11" ht="15.75" customHeight="1">
      <c r="A947" s="1491"/>
      <c r="B947" s="1491"/>
      <c r="C947" s="1491"/>
      <c r="D947" s="1491"/>
      <c r="E947" s="1491"/>
      <c r="F947" s="1491"/>
      <c r="G947" s="1491"/>
      <c r="H947" s="1491"/>
      <c r="I947" s="1491"/>
      <c r="J947" s="1491"/>
      <c r="K947" s="1491"/>
    </row>
    <row r="948" spans="1:11" ht="15.75" customHeight="1">
      <c r="A948" s="1491"/>
      <c r="B948" s="1491"/>
      <c r="C948" s="1491"/>
      <c r="D948" s="1491"/>
      <c r="E948" s="1491"/>
      <c r="F948" s="1491"/>
      <c r="G948" s="1491"/>
      <c r="H948" s="1491"/>
      <c r="I948" s="1491"/>
      <c r="J948" s="1491"/>
      <c r="K948" s="1491"/>
    </row>
    <row r="949" spans="1:11" ht="15.75" customHeight="1">
      <c r="A949" s="1491"/>
      <c r="B949" s="1491"/>
      <c r="C949" s="1491"/>
      <c r="D949" s="1491"/>
      <c r="E949" s="1491"/>
      <c r="F949" s="1491"/>
      <c r="G949" s="1491"/>
      <c r="H949" s="1491"/>
      <c r="I949" s="1491"/>
      <c r="J949" s="1491"/>
      <c r="K949" s="1491"/>
    </row>
    <row r="950" spans="1:11" ht="15.75" customHeight="1">
      <c r="A950" s="1491"/>
      <c r="B950" s="1491"/>
      <c r="C950" s="1491"/>
      <c r="D950" s="1491"/>
      <c r="E950" s="1491"/>
      <c r="F950" s="1491"/>
      <c r="G950" s="1491"/>
      <c r="H950" s="1491"/>
      <c r="I950" s="1491"/>
      <c r="J950" s="1491"/>
      <c r="K950" s="1491"/>
    </row>
    <row r="951" spans="1:11" ht="15.75" customHeight="1">
      <c r="A951" s="1491"/>
      <c r="B951" s="1491"/>
      <c r="C951" s="1491"/>
      <c r="D951" s="1491"/>
      <c r="E951" s="1491"/>
      <c r="F951" s="1491"/>
      <c r="G951" s="1491"/>
      <c r="H951" s="1491"/>
      <c r="I951" s="1491"/>
      <c r="J951" s="1491"/>
      <c r="K951" s="1491"/>
    </row>
    <row r="952" spans="1:11" ht="15.75" customHeight="1">
      <c r="A952" s="1491"/>
      <c r="B952" s="1491"/>
      <c r="C952" s="1491"/>
      <c r="D952" s="1491"/>
      <c r="E952" s="1491"/>
      <c r="F952" s="1491"/>
      <c r="G952" s="1491"/>
      <c r="H952" s="1491"/>
      <c r="I952" s="1491"/>
      <c r="J952" s="1491"/>
      <c r="K952" s="1491"/>
    </row>
    <row r="953" spans="1:11" ht="15.75" customHeight="1">
      <c r="A953" s="1491"/>
      <c r="B953" s="1491"/>
      <c r="C953" s="1491"/>
      <c r="D953" s="1491"/>
      <c r="E953" s="1491"/>
      <c r="F953" s="1491"/>
      <c r="G953" s="1491"/>
      <c r="H953" s="1491"/>
      <c r="I953" s="1491"/>
      <c r="J953" s="1491"/>
      <c r="K953" s="1491"/>
    </row>
    <row r="954" spans="1:11" ht="15.75" customHeight="1">
      <c r="A954" s="1491"/>
      <c r="B954" s="1491"/>
      <c r="C954" s="1491"/>
      <c r="D954" s="1491"/>
      <c r="E954" s="1491"/>
      <c r="F954" s="1491"/>
      <c r="G954" s="1491"/>
      <c r="H954" s="1491"/>
      <c r="I954" s="1491"/>
      <c r="J954" s="1491"/>
      <c r="K954" s="1491"/>
    </row>
    <row r="955" spans="1:11" ht="15.75" customHeight="1">
      <c r="A955" s="1491"/>
      <c r="B955" s="1491"/>
      <c r="C955" s="1491"/>
      <c r="D955" s="1491"/>
      <c r="E955" s="1491"/>
      <c r="F955" s="1491"/>
      <c r="G955" s="1491"/>
      <c r="H955" s="1491"/>
      <c r="I955" s="1491"/>
      <c r="J955" s="1491"/>
      <c r="K955" s="1491"/>
    </row>
    <row r="956" spans="1:11" ht="15.75" customHeight="1">
      <c r="A956" s="1491"/>
      <c r="B956" s="1491"/>
      <c r="C956" s="1491"/>
      <c r="D956" s="1491"/>
      <c r="E956" s="1491"/>
      <c r="F956" s="1491"/>
      <c r="G956" s="1491"/>
      <c r="H956" s="1491"/>
      <c r="I956" s="1491"/>
      <c r="J956" s="1491"/>
      <c r="K956" s="1491"/>
    </row>
    <row r="957" spans="1:11" ht="15.75" customHeight="1">
      <c r="A957" s="1491"/>
      <c r="B957" s="1491"/>
      <c r="C957" s="1491"/>
      <c r="D957" s="1491"/>
      <c r="E957" s="1491"/>
      <c r="F957" s="1491"/>
      <c r="G957" s="1491"/>
      <c r="H957" s="1491"/>
      <c r="I957" s="1491"/>
      <c r="J957" s="1491"/>
      <c r="K957" s="1491"/>
    </row>
    <row r="958" spans="1:11" ht="15.75" customHeight="1">
      <c r="A958" s="1491"/>
      <c r="B958" s="1491"/>
      <c r="C958" s="1491"/>
      <c r="D958" s="1491"/>
      <c r="E958" s="1491"/>
      <c r="F958" s="1491"/>
      <c r="G958" s="1491"/>
      <c r="H958" s="1491"/>
      <c r="I958" s="1491"/>
      <c r="J958" s="1491"/>
      <c r="K958" s="1491"/>
    </row>
    <row r="959" spans="1:11" ht="15.75" customHeight="1">
      <c r="A959" s="1491"/>
      <c r="B959" s="1491"/>
      <c r="C959" s="1491"/>
      <c r="D959" s="1491"/>
      <c r="E959" s="1491"/>
      <c r="F959" s="1491"/>
      <c r="G959" s="1491"/>
      <c r="H959" s="1491"/>
      <c r="I959" s="1491"/>
      <c r="J959" s="1491"/>
      <c r="K959" s="1491"/>
    </row>
    <row r="960" spans="1:11" ht="15.75" customHeight="1">
      <c r="A960" s="1491"/>
      <c r="B960" s="1491"/>
      <c r="C960" s="1491"/>
      <c r="D960" s="1491"/>
      <c r="E960" s="1491"/>
      <c r="F960" s="1491"/>
      <c r="G960" s="1491"/>
      <c r="H960" s="1491"/>
      <c r="I960" s="1491"/>
      <c r="J960" s="1491"/>
      <c r="K960" s="1491"/>
    </row>
    <row r="961" spans="1:11" ht="15.75" customHeight="1">
      <c r="A961" s="1491"/>
      <c r="B961" s="1491"/>
      <c r="C961" s="1491"/>
      <c r="D961" s="1491"/>
      <c r="E961" s="1491"/>
      <c r="F961" s="1491"/>
      <c r="G961" s="1491"/>
      <c r="H961" s="1491"/>
      <c r="I961" s="1491"/>
      <c r="J961" s="1491"/>
      <c r="K961" s="1491"/>
    </row>
    <row r="962" spans="1:11" ht="15.75" customHeight="1">
      <c r="A962" s="1491"/>
      <c r="B962" s="1491"/>
      <c r="C962" s="1491"/>
      <c r="D962" s="1491"/>
      <c r="E962" s="1491"/>
      <c r="F962" s="1491"/>
      <c r="G962" s="1491"/>
      <c r="H962" s="1491"/>
      <c r="I962" s="1491"/>
      <c r="J962" s="1491"/>
      <c r="K962" s="1491"/>
    </row>
    <row r="963" spans="1:11" ht="15.75" customHeight="1">
      <c r="A963" s="1491"/>
      <c r="B963" s="1491"/>
      <c r="C963" s="1491"/>
      <c r="D963" s="1491"/>
      <c r="E963" s="1491"/>
      <c r="F963" s="1491"/>
      <c r="G963" s="1491"/>
      <c r="H963" s="1491"/>
      <c r="I963" s="1491"/>
      <c r="J963" s="1491"/>
      <c r="K963" s="1491"/>
    </row>
    <row r="964" spans="1:11" ht="15.75" customHeight="1">
      <c r="A964" s="1491"/>
      <c r="B964" s="1491"/>
      <c r="C964" s="1491"/>
      <c r="D964" s="1491"/>
      <c r="E964" s="1491"/>
      <c r="F964" s="1491"/>
      <c r="G964" s="1491"/>
      <c r="H964" s="1491"/>
      <c r="I964" s="1491"/>
      <c r="J964" s="1491"/>
      <c r="K964" s="1491"/>
    </row>
    <row r="965" spans="1:11" ht="15.75" customHeight="1">
      <c r="A965" s="1491"/>
      <c r="B965" s="1491"/>
      <c r="C965" s="1491"/>
      <c r="D965" s="1491"/>
      <c r="E965" s="1491"/>
      <c r="F965" s="1491"/>
      <c r="G965" s="1491"/>
      <c r="H965" s="1491"/>
      <c r="I965" s="1491"/>
      <c r="J965" s="1491"/>
      <c r="K965" s="1491"/>
    </row>
    <row r="966" spans="1:11" ht="15.75" customHeight="1">
      <c r="A966" s="1491"/>
      <c r="B966" s="1491"/>
      <c r="C966" s="1491"/>
      <c r="D966" s="1491"/>
      <c r="E966" s="1491"/>
      <c r="F966" s="1491"/>
      <c r="G966" s="1491"/>
      <c r="H966" s="1491"/>
      <c r="I966" s="1491"/>
      <c r="J966" s="1491"/>
      <c r="K966" s="1491"/>
    </row>
    <row r="967" spans="1:11" ht="15.75" customHeight="1">
      <c r="A967" s="1491"/>
      <c r="B967" s="1491"/>
      <c r="C967" s="1491"/>
      <c r="D967" s="1491"/>
      <c r="E967" s="1491"/>
      <c r="F967" s="1491"/>
      <c r="G967" s="1491"/>
      <c r="H967" s="1491"/>
      <c r="I967" s="1491"/>
      <c r="J967" s="1491"/>
      <c r="K967" s="1491"/>
    </row>
    <row r="968" spans="1:11" ht="15.75" customHeight="1">
      <c r="A968" s="1491"/>
      <c r="B968" s="1491"/>
      <c r="C968" s="1491"/>
      <c r="D968" s="1491"/>
      <c r="E968" s="1491"/>
      <c r="F968" s="1491"/>
      <c r="G968" s="1491"/>
      <c r="H968" s="1491"/>
      <c r="I968" s="1491"/>
      <c r="J968" s="1491"/>
      <c r="K968" s="1491"/>
    </row>
    <row r="969" spans="1:11" ht="15.75" customHeight="1">
      <c r="A969" s="1491"/>
      <c r="B969" s="1491"/>
      <c r="C969" s="1491"/>
      <c r="D969" s="1491"/>
      <c r="E969" s="1491"/>
      <c r="F969" s="1491"/>
      <c r="G969" s="1491"/>
      <c r="H969" s="1491"/>
      <c r="I969" s="1491"/>
      <c r="J969" s="1491"/>
      <c r="K969" s="1491"/>
    </row>
    <row r="970" spans="1:11" ht="15.75" customHeight="1">
      <c r="A970" s="1491"/>
      <c r="B970" s="1491"/>
      <c r="C970" s="1491"/>
      <c r="D970" s="1491"/>
      <c r="E970" s="1491"/>
      <c r="F970" s="1491"/>
      <c r="G970" s="1491"/>
      <c r="H970" s="1491"/>
      <c r="I970" s="1491"/>
      <c r="J970" s="1491"/>
      <c r="K970" s="1491"/>
    </row>
    <row r="971" spans="1:11" ht="15.75" customHeight="1">
      <c r="A971" s="1491"/>
      <c r="B971" s="1491"/>
      <c r="C971" s="1491"/>
      <c r="D971" s="1491"/>
      <c r="E971" s="1491"/>
      <c r="F971" s="1491"/>
      <c r="G971" s="1491"/>
      <c r="H971" s="1491"/>
      <c r="I971" s="1491"/>
      <c r="J971" s="1491"/>
      <c r="K971" s="1491"/>
    </row>
    <row r="972" spans="1:11" ht="15.75" customHeight="1">
      <c r="A972" s="1491"/>
      <c r="B972" s="1491"/>
      <c r="C972" s="1491"/>
      <c r="D972" s="1491"/>
      <c r="E972" s="1491"/>
      <c r="F972" s="1491"/>
      <c r="G972" s="1491"/>
      <c r="H972" s="1491"/>
      <c r="I972" s="1491"/>
      <c r="J972" s="1491"/>
      <c r="K972" s="1491"/>
    </row>
    <row r="973" spans="1:11" ht="15.75" customHeight="1">
      <c r="A973" s="1491"/>
      <c r="B973" s="1491"/>
      <c r="C973" s="1491"/>
      <c r="D973" s="1491"/>
      <c r="E973" s="1491"/>
      <c r="F973" s="1491"/>
      <c r="G973" s="1491"/>
      <c r="H973" s="1491"/>
      <c r="I973" s="1491"/>
      <c r="J973" s="1491"/>
      <c r="K973" s="1491"/>
    </row>
    <row r="974" spans="1:11" ht="15.75" customHeight="1">
      <c r="A974" s="1491"/>
      <c r="B974" s="1491"/>
      <c r="C974" s="1491"/>
      <c r="D974" s="1491"/>
      <c r="E974" s="1491"/>
      <c r="F974" s="1491"/>
      <c r="G974" s="1491"/>
      <c r="H974" s="1491"/>
      <c r="I974" s="1491"/>
      <c r="J974" s="1491"/>
      <c r="K974" s="1491"/>
    </row>
    <row r="975" spans="1:11" ht="15.75" customHeight="1">
      <c r="A975" s="1491"/>
      <c r="B975" s="1491"/>
      <c r="C975" s="1491"/>
      <c r="D975" s="1491"/>
      <c r="E975" s="1491"/>
      <c r="F975" s="1491"/>
      <c r="G975" s="1491"/>
      <c r="H975" s="1491"/>
      <c r="I975" s="1491"/>
      <c r="J975" s="1491"/>
      <c r="K975" s="1491"/>
    </row>
    <row r="976" spans="1:11" ht="15.75" customHeight="1">
      <c r="A976" s="1491"/>
      <c r="B976" s="1491"/>
      <c r="C976" s="1491"/>
      <c r="D976" s="1491"/>
      <c r="E976" s="1491"/>
      <c r="F976" s="1491"/>
      <c r="G976" s="1491"/>
      <c r="H976" s="1491"/>
      <c r="I976" s="1491"/>
      <c r="J976" s="1491"/>
      <c r="K976" s="1491"/>
    </row>
    <row r="977" spans="1:11" ht="15.75" customHeight="1">
      <c r="A977" s="1491"/>
      <c r="B977" s="1491"/>
      <c r="C977" s="1491"/>
      <c r="D977" s="1491"/>
      <c r="E977" s="1491"/>
      <c r="F977" s="1491"/>
      <c r="G977" s="1491"/>
      <c r="H977" s="1491"/>
      <c r="I977" s="1491"/>
      <c r="J977" s="1491"/>
      <c r="K977" s="1491"/>
    </row>
    <row r="978" spans="1:11" ht="15.75" customHeight="1">
      <c r="A978" s="1491"/>
      <c r="B978" s="1491"/>
      <c r="C978" s="1491"/>
      <c r="D978" s="1491"/>
      <c r="E978" s="1491"/>
      <c r="F978" s="1491"/>
      <c r="G978" s="1491"/>
      <c r="H978" s="1491"/>
      <c r="I978" s="1491"/>
      <c r="J978" s="1491"/>
      <c r="K978" s="1491"/>
    </row>
    <row r="979" spans="1:11" ht="15.75" customHeight="1">
      <c r="A979" s="1491"/>
      <c r="B979" s="1491"/>
      <c r="C979" s="1491"/>
      <c r="D979" s="1491"/>
      <c r="E979" s="1491"/>
      <c r="F979" s="1491"/>
      <c r="G979" s="1491"/>
      <c r="H979" s="1491"/>
      <c r="I979" s="1491"/>
      <c r="J979" s="1491"/>
      <c r="K979" s="1491"/>
    </row>
    <row r="980" spans="1:11" ht="15.75" customHeight="1">
      <c r="A980" s="1491"/>
      <c r="B980" s="1491"/>
      <c r="C980" s="1491"/>
      <c r="D980" s="1491"/>
      <c r="E980" s="1491"/>
      <c r="F980" s="1491"/>
      <c r="G980" s="1491"/>
      <c r="H980" s="1491"/>
      <c r="I980" s="1491"/>
      <c r="J980" s="1491"/>
      <c r="K980" s="1491"/>
    </row>
    <row r="981" spans="1:11" ht="15.75" customHeight="1">
      <c r="A981" s="1491"/>
      <c r="B981" s="1491"/>
      <c r="C981" s="1491"/>
      <c r="D981" s="1491"/>
      <c r="E981" s="1491"/>
      <c r="F981" s="1491"/>
      <c r="G981" s="1491"/>
      <c r="H981" s="1491"/>
      <c r="I981" s="1491"/>
      <c r="J981" s="1491"/>
      <c r="K981" s="1491"/>
    </row>
    <row r="982" spans="1:11" ht="15.75" customHeight="1">
      <c r="A982" s="1491"/>
      <c r="B982" s="1491"/>
      <c r="C982" s="1491"/>
      <c r="D982" s="1491"/>
      <c r="E982" s="1491"/>
      <c r="F982" s="1491"/>
      <c r="G982" s="1491"/>
      <c r="H982" s="1491"/>
      <c r="I982" s="1491"/>
      <c r="J982" s="1491"/>
      <c r="K982" s="1491"/>
    </row>
    <row r="983" spans="1:11" ht="15.75" customHeight="1">
      <c r="A983" s="1491"/>
      <c r="B983" s="1491"/>
      <c r="C983" s="1491"/>
      <c r="D983" s="1491"/>
      <c r="E983" s="1491"/>
      <c r="F983" s="1491"/>
      <c r="G983" s="1491"/>
      <c r="H983" s="1491"/>
      <c r="I983" s="1491"/>
      <c r="J983" s="1491"/>
      <c r="K983" s="1491"/>
    </row>
    <row r="984" spans="1:11" ht="15.75" customHeight="1">
      <c r="A984" s="1491"/>
      <c r="B984" s="1491"/>
      <c r="C984" s="1491"/>
      <c r="D984" s="1491"/>
      <c r="E984" s="1491"/>
      <c r="F984" s="1491"/>
      <c r="G984" s="1491"/>
      <c r="H984" s="1491"/>
      <c r="I984" s="1491"/>
      <c r="J984" s="1491"/>
      <c r="K984" s="1491"/>
    </row>
    <row r="985" spans="1:11" ht="15.75" customHeight="1">
      <c r="A985" s="1491"/>
      <c r="B985" s="1491"/>
      <c r="C985" s="1491"/>
      <c r="D985" s="1491"/>
      <c r="E985" s="1491"/>
      <c r="F985" s="1491"/>
      <c r="G985" s="1491"/>
      <c r="H985" s="1491"/>
      <c r="I985" s="1491"/>
      <c r="J985" s="1491"/>
      <c r="K985" s="1491"/>
    </row>
    <row r="986" spans="1:11" ht="15.75" customHeight="1">
      <c r="A986" s="1491"/>
      <c r="B986" s="1491"/>
      <c r="C986" s="1491"/>
      <c r="D986" s="1491"/>
      <c r="E986" s="1491"/>
      <c r="F986" s="1491"/>
      <c r="G986" s="1491"/>
      <c r="H986" s="1491"/>
      <c r="I986" s="1491"/>
      <c r="J986" s="1491"/>
      <c r="K986" s="1491"/>
    </row>
    <row r="987" spans="1:11" ht="15.75" customHeight="1">
      <c r="A987" s="1491"/>
      <c r="B987" s="1491"/>
      <c r="C987" s="1491"/>
      <c r="D987" s="1491"/>
      <c r="E987" s="1491"/>
      <c r="F987" s="1491"/>
      <c r="G987" s="1491"/>
      <c r="H987" s="1491"/>
      <c r="I987" s="1491"/>
      <c r="J987" s="1491"/>
      <c r="K987" s="1491"/>
    </row>
    <row r="988" spans="1:11" ht="15.75" customHeight="1">
      <c r="A988" s="1491"/>
      <c r="B988" s="1491"/>
      <c r="C988" s="1491"/>
      <c r="D988" s="1491"/>
      <c r="E988" s="1491"/>
      <c r="F988" s="1491"/>
      <c r="G988" s="1491"/>
      <c r="H988" s="1491"/>
      <c r="I988" s="1491"/>
      <c r="J988" s="1491"/>
      <c r="K988" s="1491"/>
    </row>
    <row r="989" spans="1:11" ht="15.75" customHeight="1">
      <c r="A989" s="1491"/>
      <c r="B989" s="1491"/>
      <c r="C989" s="1491"/>
      <c r="D989" s="1491"/>
      <c r="E989" s="1491"/>
      <c r="F989" s="1491"/>
      <c r="G989" s="1491"/>
      <c r="H989" s="1491"/>
      <c r="I989" s="1491"/>
      <c r="J989" s="1491"/>
      <c r="K989" s="1491"/>
    </row>
    <row r="990" spans="1:11" ht="15.75" customHeight="1">
      <c r="A990" s="1491"/>
      <c r="B990" s="1491"/>
      <c r="C990" s="1491"/>
      <c r="D990" s="1491"/>
      <c r="E990" s="1491"/>
      <c r="F990" s="1491"/>
      <c r="G990" s="1491"/>
      <c r="H990" s="1491"/>
      <c r="I990" s="1491"/>
      <c r="J990" s="1491"/>
      <c r="K990" s="1491"/>
    </row>
    <row r="991" spans="1:11" ht="15.75" customHeight="1">
      <c r="A991" s="1491"/>
      <c r="B991" s="1491"/>
      <c r="C991" s="1491"/>
      <c r="D991" s="1491"/>
      <c r="E991" s="1491"/>
      <c r="F991" s="1491"/>
      <c r="G991" s="1491"/>
      <c r="H991" s="1491"/>
      <c r="I991" s="1491"/>
      <c r="J991" s="1491"/>
      <c r="K991" s="1491"/>
    </row>
    <row r="992" spans="1:11" ht="15.75" customHeight="1">
      <c r="A992" s="1491"/>
      <c r="B992" s="1491"/>
      <c r="C992" s="1491"/>
      <c r="D992" s="1491"/>
      <c r="E992" s="1491"/>
      <c r="F992" s="1491"/>
      <c r="G992" s="1491"/>
      <c r="H992" s="1491"/>
      <c r="I992" s="1491"/>
      <c r="J992" s="1491"/>
      <c r="K992" s="1491"/>
    </row>
    <row r="993" spans="1:11" ht="15.75" customHeight="1">
      <c r="A993" s="1491"/>
      <c r="B993" s="1491"/>
      <c r="C993" s="1491"/>
      <c r="D993" s="1491"/>
      <c r="E993" s="1491"/>
      <c r="F993" s="1491"/>
      <c r="G993" s="1491"/>
      <c r="H993" s="1491"/>
      <c r="I993" s="1491"/>
      <c r="J993" s="1491"/>
      <c r="K993" s="1491"/>
    </row>
    <row r="994" spans="1:11" ht="15.75" customHeight="1">
      <c r="A994" s="1491"/>
      <c r="B994" s="1491"/>
      <c r="C994" s="1491"/>
      <c r="D994" s="1491"/>
      <c r="E994" s="1491"/>
      <c r="F994" s="1491"/>
      <c r="G994" s="1491"/>
      <c r="H994" s="1491"/>
      <c r="I994" s="1491"/>
      <c r="J994" s="1491"/>
      <c r="K994" s="1491"/>
    </row>
    <row r="995" spans="1:11" ht="15.75" customHeight="1">
      <c r="A995" s="1491"/>
      <c r="B995" s="1491"/>
      <c r="C995" s="1491"/>
      <c r="D995" s="1491"/>
      <c r="E995" s="1491"/>
      <c r="F995" s="1491"/>
      <c r="G995" s="1491"/>
      <c r="H995" s="1491"/>
      <c r="I995" s="1491"/>
      <c r="J995" s="1491"/>
      <c r="K995" s="1491"/>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M38" sqref="M38"/>
    </sheetView>
  </sheetViews>
  <sheetFormatPr defaultColWidth="14.42578125" defaultRowHeight="15" customHeight="1"/>
  <cols>
    <col min="1" max="1" width="6.42578125" style="1488" customWidth="1"/>
    <col min="2" max="2" width="14.7109375" style="1488" customWidth="1"/>
    <col min="3" max="6" width="9.28515625" style="1488" hidden="1" customWidth="1"/>
    <col min="7" max="7" width="12.42578125" style="1488" hidden="1" customWidth="1"/>
    <col min="8" max="16" width="13.28515625" style="1488" customWidth="1"/>
    <col min="17" max="17" width="13" style="1488" customWidth="1"/>
    <col min="18" max="18" width="13.85546875" style="1488" customWidth="1"/>
    <col min="19" max="22" width="8.42578125" style="1488" customWidth="1"/>
    <col min="23" max="23" width="9.28515625" style="1488" bestFit="1" customWidth="1"/>
    <col min="24" max="26" width="8.42578125" style="1488" customWidth="1"/>
    <col min="27" max="16384" width="14.42578125" style="1488"/>
  </cols>
  <sheetData>
    <row r="1" spans="1:34" ht="21" customHeight="1">
      <c r="A1" s="1493"/>
      <c r="B1" s="2862" t="s">
        <v>1558</v>
      </c>
      <c r="C1" s="2862"/>
      <c r="D1" s="2862"/>
      <c r="E1" s="2862"/>
      <c r="F1" s="2862"/>
      <c r="G1" s="2862"/>
      <c r="H1" s="2862"/>
      <c r="I1" s="2862"/>
      <c r="J1" s="2862"/>
      <c r="K1" s="2862"/>
      <c r="L1" s="2862"/>
      <c r="M1" s="2862"/>
      <c r="N1" s="2862"/>
      <c r="O1" s="2862"/>
      <c r="P1" s="2862"/>
      <c r="Q1" s="2862"/>
      <c r="R1" s="2862"/>
      <c r="S1" s="1493"/>
      <c r="T1" s="1493"/>
      <c r="U1" s="1493"/>
      <c r="V1" s="1493"/>
      <c r="W1" s="1493"/>
      <c r="X1" s="1493"/>
      <c r="Y1" s="1493"/>
      <c r="Z1" s="1493"/>
    </row>
    <row r="2" spans="1:34" ht="21" customHeight="1">
      <c r="A2" s="1493"/>
      <c r="B2" s="2862" t="s">
        <v>1557</v>
      </c>
      <c r="C2" s="2862"/>
      <c r="D2" s="2862"/>
      <c r="E2" s="2862"/>
      <c r="F2" s="2862"/>
      <c r="G2" s="2862"/>
      <c r="H2" s="2862"/>
      <c r="I2" s="2862"/>
      <c r="J2" s="2862"/>
      <c r="K2" s="2862"/>
      <c r="L2" s="2862"/>
      <c r="M2" s="2862"/>
      <c r="N2" s="2862"/>
      <c r="O2" s="2862"/>
      <c r="P2" s="2862"/>
      <c r="Q2" s="2862"/>
      <c r="R2" s="2862"/>
      <c r="S2" s="1493"/>
      <c r="T2" s="1493"/>
      <c r="U2" s="1493"/>
      <c r="V2" s="1493"/>
      <c r="W2" s="1493"/>
      <c r="X2" s="1493"/>
      <c r="Y2" s="1493"/>
      <c r="Z2" s="1493"/>
    </row>
    <row r="3" spans="1:34" ht="21" customHeight="1">
      <c r="A3" s="1493"/>
      <c r="B3" s="1656"/>
      <c r="C3" s="1656"/>
      <c r="D3" s="1656"/>
      <c r="E3" s="1656"/>
      <c r="F3" s="1656"/>
      <c r="G3" s="1656"/>
      <c r="H3" s="1656"/>
      <c r="I3" s="1656"/>
      <c r="J3" s="1656"/>
      <c r="K3" s="1656"/>
      <c r="L3" s="1656"/>
      <c r="M3" s="1656"/>
      <c r="N3" s="1656"/>
      <c r="O3" s="1656"/>
      <c r="P3" s="1493"/>
      <c r="Q3" s="1493"/>
      <c r="R3" s="1493"/>
      <c r="S3" s="1493"/>
      <c r="T3" s="1493"/>
      <c r="U3" s="1493"/>
      <c r="V3" s="1493"/>
      <c r="W3" s="1493"/>
      <c r="X3" s="1493"/>
      <c r="Y3" s="1493"/>
      <c r="Z3" s="1493"/>
    </row>
    <row r="4" spans="1:34" ht="15.75" customHeight="1" thickBot="1">
      <c r="A4" s="1493"/>
      <c r="B4" s="2864" t="s">
        <v>140</v>
      </c>
      <c r="C4" s="2864"/>
      <c r="D4" s="2864"/>
      <c r="E4" s="2864"/>
      <c r="F4" s="2864"/>
      <c r="G4" s="2864"/>
      <c r="H4" s="2864"/>
      <c r="I4" s="2864"/>
      <c r="J4" s="2864"/>
      <c r="K4" s="2864"/>
      <c r="L4" s="2864"/>
      <c r="M4" s="2864"/>
      <c r="N4" s="2864"/>
      <c r="O4" s="2864"/>
      <c r="P4" s="2864"/>
      <c r="Q4" s="2864"/>
      <c r="R4" s="2864"/>
      <c r="S4" s="1493"/>
      <c r="T4" s="1493"/>
      <c r="U4" s="1493"/>
      <c r="V4" s="1493"/>
      <c r="W4" s="1493"/>
      <c r="X4" s="1493"/>
      <c r="Y4" s="1493"/>
      <c r="Z4" s="1493"/>
    </row>
    <row r="5" spans="1:34" ht="29.25" customHeight="1" thickTop="1">
      <c r="A5" s="1493"/>
      <c r="B5" s="1798" t="s">
        <v>157</v>
      </c>
      <c r="C5" s="1797" t="s">
        <v>295</v>
      </c>
      <c r="D5" s="1797" t="s">
        <v>293</v>
      </c>
      <c r="E5" s="1797" t="s">
        <v>291</v>
      </c>
      <c r="F5" s="1797" t="s">
        <v>289</v>
      </c>
      <c r="G5" s="1796" t="s">
        <v>287</v>
      </c>
      <c r="H5" s="1796" t="s">
        <v>285</v>
      </c>
      <c r="I5" s="1796" t="s">
        <v>283</v>
      </c>
      <c r="J5" s="1795" t="s">
        <v>281</v>
      </c>
      <c r="K5" s="1795" t="s">
        <v>279</v>
      </c>
      <c r="L5" s="1795" t="s">
        <v>68</v>
      </c>
      <c r="M5" s="1794" t="s">
        <v>69</v>
      </c>
      <c r="N5" s="1794" t="s">
        <v>70</v>
      </c>
      <c r="O5" s="1794" t="s">
        <v>71</v>
      </c>
      <c r="P5" s="1794" t="s">
        <v>72</v>
      </c>
      <c r="Q5" s="1794" t="s">
        <v>1305</v>
      </c>
      <c r="R5" s="1793" t="s">
        <v>266</v>
      </c>
      <c r="S5" s="1493"/>
      <c r="T5" s="1493"/>
      <c r="U5" s="1493"/>
      <c r="V5" s="1493"/>
      <c r="W5" s="1493"/>
      <c r="X5" s="1493"/>
      <c r="Y5" s="1493"/>
      <c r="Z5" s="1493"/>
    </row>
    <row r="6" spans="1:34" ht="29.25" customHeight="1">
      <c r="A6" s="1493"/>
      <c r="B6" s="1792" t="s">
        <v>953</v>
      </c>
      <c r="C6" s="1791">
        <v>957.5</v>
      </c>
      <c r="D6" s="1791">
        <v>2133.8000000000002</v>
      </c>
      <c r="E6" s="1791">
        <v>3417.43</v>
      </c>
      <c r="F6" s="1791">
        <v>3939.5</v>
      </c>
      <c r="G6" s="1791">
        <v>2628.6460000000002</v>
      </c>
      <c r="H6" s="1791">
        <v>3023.9850000000006</v>
      </c>
      <c r="I6" s="1791">
        <v>3350.8</v>
      </c>
      <c r="J6" s="1791">
        <v>5513.3755829999982</v>
      </c>
      <c r="K6" s="1791">
        <v>6551.1244999999999</v>
      </c>
      <c r="L6" s="1791">
        <v>9220.5297679999985</v>
      </c>
      <c r="M6" s="1791">
        <v>6774.6354419999998</v>
      </c>
      <c r="N6" s="1791">
        <v>10222.84742041</v>
      </c>
      <c r="O6" s="1791">
        <v>15961.640973000001</v>
      </c>
      <c r="P6" s="1790">
        <v>14150.708143</v>
      </c>
      <c r="Q6" s="1790">
        <v>9264.1880171004887</v>
      </c>
      <c r="R6" s="1789">
        <v>18858.2</v>
      </c>
      <c r="S6" s="1493"/>
      <c r="T6" s="1493"/>
      <c r="U6" s="1552"/>
      <c r="V6" s="1552"/>
      <c r="W6" s="1552"/>
      <c r="X6" s="1552"/>
      <c r="Y6" s="1493"/>
      <c r="Z6" s="1552"/>
      <c r="AA6" s="1552"/>
      <c r="AB6" s="1552"/>
      <c r="AC6" s="1552"/>
      <c r="AD6" s="1552"/>
      <c r="AE6" s="1552"/>
      <c r="AF6" s="1552"/>
      <c r="AG6" s="1552"/>
      <c r="AH6" s="1552"/>
    </row>
    <row r="7" spans="1:34" ht="29.25" customHeight="1">
      <c r="A7" s="1493"/>
      <c r="B7" s="1785" t="s">
        <v>1556</v>
      </c>
      <c r="C7" s="1784">
        <v>1207.954</v>
      </c>
      <c r="D7" s="1784">
        <v>1655.2090000000001</v>
      </c>
      <c r="E7" s="1784">
        <v>2820.1</v>
      </c>
      <c r="F7" s="1784">
        <v>4235.2</v>
      </c>
      <c r="G7" s="1784">
        <v>4914.0360000000001</v>
      </c>
      <c r="H7" s="1784">
        <v>5135.26</v>
      </c>
      <c r="I7" s="1784">
        <v>3193.1</v>
      </c>
      <c r="J7" s="1784">
        <v>6800.9159080000009</v>
      </c>
      <c r="K7" s="1784">
        <v>6873.778996</v>
      </c>
      <c r="L7" s="1784">
        <v>2674.8709549999999</v>
      </c>
      <c r="M7" s="1784">
        <v>7496.8306839999987</v>
      </c>
      <c r="N7" s="1784">
        <v>10897.021828150004</v>
      </c>
      <c r="O7" s="1784">
        <v>13388.809525999997</v>
      </c>
      <c r="P7" s="1787">
        <v>11499.361484999999</v>
      </c>
      <c r="Q7" s="1787">
        <v>12184.013974</v>
      </c>
      <c r="R7" s="1788">
        <v>17407.179884937512</v>
      </c>
      <c r="S7" s="1493"/>
      <c r="T7" s="1493"/>
      <c r="U7" s="1552"/>
      <c r="V7" s="1552"/>
      <c r="W7" s="1552"/>
      <c r="X7" s="1552"/>
      <c r="Y7" s="1493"/>
      <c r="Z7" s="1552"/>
      <c r="AA7" s="1552"/>
      <c r="AB7" s="1552"/>
      <c r="AC7" s="1552"/>
      <c r="AD7" s="1552"/>
      <c r="AE7" s="1552"/>
      <c r="AF7" s="1552"/>
      <c r="AG7" s="1552"/>
    </row>
    <row r="8" spans="1:34" ht="29.25" customHeight="1">
      <c r="A8" s="1493"/>
      <c r="B8" s="1785" t="s">
        <v>951</v>
      </c>
      <c r="C8" s="1784">
        <v>865.71900000000005</v>
      </c>
      <c r="D8" s="1784">
        <v>2411.6</v>
      </c>
      <c r="E8" s="1784">
        <v>1543.5170000000001</v>
      </c>
      <c r="F8" s="1784">
        <v>4145.5</v>
      </c>
      <c r="G8" s="1784">
        <v>4589.3469999999998</v>
      </c>
      <c r="H8" s="1784">
        <v>3823.28</v>
      </c>
      <c r="I8" s="1784">
        <v>2878.5835040000002</v>
      </c>
      <c r="J8" s="1784">
        <v>5499.6267330000001</v>
      </c>
      <c r="K8" s="1784">
        <v>4687.5600000000004</v>
      </c>
      <c r="L8" s="1784">
        <v>1943.2883870000001</v>
      </c>
      <c r="M8" s="1784">
        <v>5574.7615070000002</v>
      </c>
      <c r="N8" s="1784">
        <v>11232.899983620002</v>
      </c>
      <c r="O8" s="1784">
        <v>16730.626994999999</v>
      </c>
      <c r="P8" s="1787">
        <v>10080.376043</v>
      </c>
      <c r="Q8" s="1787">
        <v>12475.614233</v>
      </c>
      <c r="R8" s="1788">
        <v>17904.056726640712</v>
      </c>
      <c r="S8" s="1493"/>
      <c r="T8" s="1493"/>
      <c r="U8" s="1552"/>
      <c r="V8" s="1552"/>
      <c r="W8" s="1552"/>
      <c r="X8" s="1552"/>
      <c r="Y8" s="1493"/>
      <c r="Z8" s="1552"/>
      <c r="AA8" s="1552"/>
      <c r="AB8" s="1552"/>
      <c r="AC8" s="1552"/>
      <c r="AD8" s="1552"/>
      <c r="AE8" s="1552"/>
      <c r="AF8" s="1552"/>
      <c r="AG8" s="1552"/>
    </row>
    <row r="9" spans="1:34" ht="29.25" customHeight="1">
      <c r="A9" s="1493"/>
      <c r="B9" s="1785" t="s">
        <v>950</v>
      </c>
      <c r="C9" s="1784">
        <v>1188.259</v>
      </c>
      <c r="D9" s="1784">
        <v>2065.6999999999998</v>
      </c>
      <c r="E9" s="1784">
        <v>1571.367</v>
      </c>
      <c r="F9" s="1784">
        <v>3894.8</v>
      </c>
      <c r="G9" s="1784">
        <v>2064.913</v>
      </c>
      <c r="H9" s="1784">
        <v>3673.03</v>
      </c>
      <c r="I9" s="1784">
        <v>4227.3</v>
      </c>
      <c r="J9" s="1784">
        <v>4878.9203680000001</v>
      </c>
      <c r="K9" s="1784">
        <v>6661.43</v>
      </c>
      <c r="L9" s="1784">
        <v>1729.7318549999995</v>
      </c>
      <c r="M9" s="1784">
        <v>7059.7193449999995</v>
      </c>
      <c r="N9" s="1784">
        <v>10915.065040760002</v>
      </c>
      <c r="O9" s="1784">
        <v>12548.618104999996</v>
      </c>
      <c r="P9" s="1787">
        <v>10066.474215</v>
      </c>
      <c r="Q9" s="1787">
        <v>10332.102783</v>
      </c>
      <c r="R9" s="1786"/>
      <c r="S9" s="1493"/>
      <c r="T9" s="1493"/>
      <c r="U9" s="1552"/>
      <c r="V9" s="1552"/>
      <c r="W9" s="1552"/>
      <c r="X9" s="1552"/>
      <c r="Y9" s="1493"/>
      <c r="Z9" s="1552"/>
      <c r="AA9" s="1552"/>
      <c r="AB9" s="1552"/>
      <c r="AC9" s="1552"/>
      <c r="AD9" s="1552"/>
      <c r="AE9" s="1552"/>
      <c r="AF9" s="1552"/>
      <c r="AG9" s="1552"/>
    </row>
    <row r="10" spans="1:34" ht="29.25" customHeight="1">
      <c r="A10" s="1493"/>
      <c r="B10" s="1785" t="s">
        <v>949</v>
      </c>
      <c r="C10" s="1784">
        <v>1661.3610000000001</v>
      </c>
      <c r="D10" s="1784">
        <v>2859.9</v>
      </c>
      <c r="E10" s="1784">
        <v>2301.56</v>
      </c>
      <c r="F10" s="1784">
        <v>4767.3999999999996</v>
      </c>
      <c r="G10" s="1784">
        <v>3784.9839999999999</v>
      </c>
      <c r="H10" s="1784">
        <v>5468.7659999999996</v>
      </c>
      <c r="I10" s="1784">
        <v>3117</v>
      </c>
      <c r="J10" s="1784">
        <v>6215.8037160000003</v>
      </c>
      <c r="K10" s="1784">
        <v>6053</v>
      </c>
      <c r="L10" s="1784">
        <v>6048.7550779999992</v>
      </c>
      <c r="M10" s="1784">
        <v>6728.4490170000017</v>
      </c>
      <c r="N10" s="1784">
        <v>10634.355269159991</v>
      </c>
      <c r="O10" s="1784">
        <v>14508.155257999999</v>
      </c>
      <c r="P10" s="1787">
        <v>13362.637471</v>
      </c>
      <c r="Q10" s="1787">
        <v>17550.468602000001</v>
      </c>
      <c r="R10" s="1786"/>
      <c r="S10" s="1493"/>
      <c r="T10" s="1493"/>
      <c r="U10" s="1552"/>
      <c r="V10" s="1552"/>
      <c r="W10" s="1552"/>
      <c r="X10" s="1552"/>
      <c r="Y10" s="1493"/>
      <c r="Z10" s="1552"/>
      <c r="AA10" s="1552"/>
      <c r="AB10" s="1552"/>
      <c r="AC10" s="1552"/>
      <c r="AD10" s="1552"/>
      <c r="AE10" s="1552"/>
      <c r="AF10" s="1552"/>
      <c r="AG10" s="1552"/>
    </row>
    <row r="11" spans="1:34" ht="29.25" customHeight="1">
      <c r="A11" s="1493"/>
      <c r="B11" s="1785" t="s">
        <v>948</v>
      </c>
      <c r="C11" s="1784">
        <v>1643.9849999999999</v>
      </c>
      <c r="D11" s="1784">
        <v>3805.5</v>
      </c>
      <c r="E11" s="1784">
        <v>2016.8240000000001</v>
      </c>
      <c r="F11" s="1784">
        <v>4917.8</v>
      </c>
      <c r="G11" s="1784">
        <v>4026.84</v>
      </c>
      <c r="H11" s="1784">
        <v>5113.1090000000004</v>
      </c>
      <c r="I11" s="1784">
        <v>3147.6299930000009</v>
      </c>
      <c r="J11" s="1784">
        <v>7250.6900829999995</v>
      </c>
      <c r="K11" s="1784">
        <v>6521.12</v>
      </c>
      <c r="L11" s="1784">
        <v>5194.9025220000003</v>
      </c>
      <c r="M11" s="1784">
        <v>6554.5328209999998</v>
      </c>
      <c r="N11" s="1784">
        <v>9930.5714264500002</v>
      </c>
      <c r="O11" s="1784">
        <v>15977.455362000001</v>
      </c>
      <c r="P11" s="1787">
        <v>14151.708198</v>
      </c>
      <c r="Q11" s="1787">
        <v>21200.208146000001</v>
      </c>
      <c r="R11" s="1786"/>
      <c r="S11" s="1493"/>
      <c r="T11" s="1493"/>
      <c r="U11" s="1552"/>
      <c r="V11" s="1552"/>
      <c r="W11" s="1552"/>
      <c r="X11" s="1552"/>
      <c r="Y11" s="1493"/>
      <c r="Z11" s="1552"/>
      <c r="AA11" s="1552"/>
      <c r="AB11" s="1552"/>
      <c r="AC11" s="1552"/>
      <c r="AD11" s="1552"/>
      <c r="AE11" s="1552"/>
      <c r="AF11" s="1552"/>
      <c r="AG11" s="1552"/>
    </row>
    <row r="12" spans="1:34" ht="29.25" customHeight="1">
      <c r="A12" s="1493"/>
      <c r="B12" s="1785" t="s">
        <v>947</v>
      </c>
      <c r="C12" s="1784">
        <v>716.98099999999999</v>
      </c>
      <c r="D12" s="1784">
        <v>2962.1</v>
      </c>
      <c r="E12" s="1784">
        <v>2007.5</v>
      </c>
      <c r="F12" s="1784">
        <v>5107.5</v>
      </c>
      <c r="G12" s="1784">
        <v>5404.0780000000004</v>
      </c>
      <c r="H12" s="1784">
        <v>5923.4</v>
      </c>
      <c r="I12" s="1784">
        <v>3693.2007319999998</v>
      </c>
      <c r="J12" s="1783">
        <v>7103.7186680000004</v>
      </c>
      <c r="K12" s="1783">
        <v>5399.75</v>
      </c>
      <c r="L12" s="1783">
        <v>5664.3699710000001</v>
      </c>
      <c r="M12" s="1783">
        <v>9021.8687930000015</v>
      </c>
      <c r="N12" s="1783">
        <v>10744.747126419987</v>
      </c>
      <c r="O12" s="1783">
        <v>14058.7</v>
      </c>
      <c r="P12" s="1782">
        <v>14351.673253000001</v>
      </c>
      <c r="Q12" s="1782">
        <v>21127.620878999998</v>
      </c>
      <c r="R12" s="1786"/>
      <c r="S12" s="1493"/>
      <c r="T12" s="1493"/>
      <c r="U12" s="1552"/>
      <c r="V12" s="1552"/>
      <c r="W12" s="1552"/>
      <c r="X12" s="1552"/>
      <c r="Y12" s="1493"/>
      <c r="Z12" s="1552"/>
      <c r="AA12" s="1552"/>
      <c r="AB12" s="1552"/>
      <c r="AC12" s="1552"/>
      <c r="AD12" s="1552"/>
      <c r="AE12" s="1552"/>
      <c r="AF12" s="1552"/>
      <c r="AG12" s="1552"/>
    </row>
    <row r="13" spans="1:34" ht="29.25" customHeight="1">
      <c r="A13" s="1493"/>
      <c r="B13" s="1785" t="s">
        <v>946</v>
      </c>
      <c r="C13" s="1784">
        <v>1428.479</v>
      </c>
      <c r="D13" s="1784">
        <v>1963.1</v>
      </c>
      <c r="E13" s="1784">
        <v>2480.0949999999998</v>
      </c>
      <c r="F13" s="1784">
        <v>3755.8</v>
      </c>
      <c r="G13" s="1784">
        <v>4548.1769999999997</v>
      </c>
      <c r="H13" s="1784">
        <v>5524.5529999999999</v>
      </c>
      <c r="I13" s="1784">
        <v>2894.6</v>
      </c>
      <c r="J13" s="1783">
        <v>6370.2816669999984</v>
      </c>
      <c r="K13" s="1783">
        <v>7039.43</v>
      </c>
      <c r="L13" s="1783">
        <v>7382.366038000001</v>
      </c>
      <c r="M13" s="1783">
        <v>7526.0486350000019</v>
      </c>
      <c r="N13" s="1783">
        <v>14545.606895260007</v>
      </c>
      <c r="O13" s="1783">
        <v>12063.57144</v>
      </c>
      <c r="P13" s="1782">
        <v>14823.957399000001</v>
      </c>
      <c r="Q13" s="1782">
        <v>17229.759377999999</v>
      </c>
      <c r="R13" s="1786"/>
      <c r="S13" s="1493"/>
      <c r="T13" s="1493"/>
      <c r="U13" s="1552"/>
      <c r="V13" s="1552"/>
      <c r="W13" s="1552"/>
      <c r="X13" s="1552"/>
      <c r="Y13" s="1493"/>
      <c r="Z13" s="1552"/>
      <c r="AA13" s="1552"/>
      <c r="AB13" s="1552"/>
      <c r="AC13" s="1552"/>
      <c r="AD13" s="1552"/>
      <c r="AE13" s="1552"/>
      <c r="AF13" s="1552"/>
      <c r="AG13" s="1552"/>
    </row>
    <row r="14" spans="1:34" ht="29.25" customHeight="1">
      <c r="A14" s="1493"/>
      <c r="B14" s="1785" t="s">
        <v>945</v>
      </c>
      <c r="C14" s="1784">
        <v>2052.8530000000001</v>
      </c>
      <c r="D14" s="1784">
        <v>3442.1</v>
      </c>
      <c r="E14" s="1784">
        <v>3768.18</v>
      </c>
      <c r="F14" s="1784">
        <v>4382.1000000000004</v>
      </c>
      <c r="G14" s="1784">
        <v>4505.9769999999999</v>
      </c>
      <c r="H14" s="1784">
        <v>4638.701</v>
      </c>
      <c r="I14" s="1784">
        <v>3614.0764290000002</v>
      </c>
      <c r="J14" s="1783">
        <v>7574.0239679999995</v>
      </c>
      <c r="K14" s="1783">
        <v>6503.97</v>
      </c>
      <c r="L14" s="1783">
        <v>6771.428519000001</v>
      </c>
      <c r="M14" s="1783">
        <v>9922.8314289999998</v>
      </c>
      <c r="N14" s="1783">
        <v>15617.396315309961</v>
      </c>
      <c r="O14" s="1783">
        <v>13564.03491</v>
      </c>
      <c r="P14" s="1782">
        <v>6442.289812</v>
      </c>
      <c r="Q14" s="1782">
        <v>17913.921123</v>
      </c>
      <c r="R14" s="1786"/>
      <c r="S14" s="1493"/>
      <c r="T14" s="1493"/>
      <c r="U14" s="1552"/>
      <c r="V14" s="1552"/>
      <c r="W14" s="1552"/>
      <c r="X14" s="1552"/>
      <c r="Y14" s="1493"/>
      <c r="Z14" s="1552"/>
      <c r="AA14" s="1552"/>
      <c r="AB14" s="1552"/>
      <c r="AC14" s="1552"/>
      <c r="AD14" s="1552"/>
      <c r="AE14" s="1552"/>
      <c r="AF14" s="1552"/>
      <c r="AG14" s="1552"/>
    </row>
    <row r="15" spans="1:34" ht="29.25" customHeight="1">
      <c r="A15" s="1493"/>
      <c r="B15" s="1785" t="s">
        <v>944</v>
      </c>
      <c r="C15" s="1784">
        <v>2714.8429999999998</v>
      </c>
      <c r="D15" s="1784">
        <v>3420.2</v>
      </c>
      <c r="E15" s="1784">
        <v>3495.0349999999999</v>
      </c>
      <c r="F15" s="1784">
        <v>3427.2</v>
      </c>
      <c r="G15" s="1784">
        <v>3263.9209999999998</v>
      </c>
      <c r="H15" s="1784">
        <v>5139.5680000000002</v>
      </c>
      <c r="I15" s="1784">
        <v>3358.2392350000009</v>
      </c>
      <c r="J15" s="1783">
        <v>5302.3272899999984</v>
      </c>
      <c r="K15" s="1783">
        <v>4403.9783417999997</v>
      </c>
      <c r="L15" s="1783">
        <v>5899.4462929999991</v>
      </c>
      <c r="M15" s="1783">
        <v>8227.5991320000012</v>
      </c>
      <c r="N15" s="1783">
        <v>15113.348652860001</v>
      </c>
      <c r="O15" s="1783">
        <v>13444.679898</v>
      </c>
      <c r="P15" s="1782">
        <v>2588.987114</v>
      </c>
      <c r="Q15" s="1782">
        <v>15807.049102999999</v>
      </c>
      <c r="R15" s="1786"/>
      <c r="S15" s="1493"/>
      <c r="T15" s="1493"/>
      <c r="U15" s="1552"/>
      <c r="V15" s="1552"/>
      <c r="W15" s="1552"/>
      <c r="X15" s="1552"/>
      <c r="Y15" s="1493"/>
      <c r="Z15" s="1552"/>
      <c r="AA15" s="1552"/>
      <c r="AB15" s="1552"/>
      <c r="AC15" s="1552"/>
      <c r="AD15" s="1552"/>
      <c r="AE15" s="1552"/>
      <c r="AF15" s="1552"/>
      <c r="AG15" s="1552"/>
    </row>
    <row r="16" spans="1:34" ht="29.25" customHeight="1">
      <c r="A16" s="1493"/>
      <c r="B16" s="1785" t="s">
        <v>943</v>
      </c>
      <c r="C16" s="1784">
        <v>1711.2</v>
      </c>
      <c r="D16" s="1784">
        <v>2205.73</v>
      </c>
      <c r="E16" s="1784">
        <v>3452.1</v>
      </c>
      <c r="F16" s="1784">
        <v>3016.2</v>
      </c>
      <c r="G16" s="1784">
        <v>4066.7150000000001</v>
      </c>
      <c r="H16" s="1784">
        <v>5497.3729999999996</v>
      </c>
      <c r="I16" s="1784">
        <v>3799.3208210000007</v>
      </c>
      <c r="J16" s="1783">
        <v>5892.2001649999993</v>
      </c>
      <c r="K16" s="1783">
        <v>7150.5194390000006</v>
      </c>
      <c r="L16" s="1783">
        <v>7405.3902679999992</v>
      </c>
      <c r="M16" s="1783">
        <v>11514.789676</v>
      </c>
      <c r="N16" s="1783">
        <v>16104.892137779936</v>
      </c>
      <c r="O16" s="1783">
        <v>15458.06367</v>
      </c>
      <c r="P16" s="1782">
        <v>8608.621024</v>
      </c>
      <c r="Q16" s="1782">
        <v>18172.572454000001</v>
      </c>
      <c r="R16" s="1786"/>
      <c r="S16" s="1493"/>
      <c r="T16" s="1493"/>
      <c r="U16" s="1552"/>
      <c r="V16" s="1552"/>
      <c r="W16" s="1552"/>
      <c r="X16" s="1552"/>
      <c r="Y16" s="1493"/>
      <c r="Z16" s="1552"/>
      <c r="AA16" s="1552"/>
      <c r="AB16" s="1552"/>
      <c r="AC16" s="1552"/>
      <c r="AD16" s="1552"/>
      <c r="AE16" s="1552"/>
      <c r="AF16" s="1552"/>
      <c r="AG16" s="1552"/>
    </row>
    <row r="17" spans="1:33" ht="29.25" customHeight="1">
      <c r="A17" s="1493"/>
      <c r="B17" s="1785" t="s">
        <v>942</v>
      </c>
      <c r="C17" s="1784">
        <v>1571.796</v>
      </c>
      <c r="D17" s="1784">
        <v>3091.4349999999999</v>
      </c>
      <c r="E17" s="1784">
        <v>4253.0950000000003</v>
      </c>
      <c r="F17" s="1784">
        <v>2113.92</v>
      </c>
      <c r="G17" s="1784">
        <v>3970.4189999999999</v>
      </c>
      <c r="H17" s="1784">
        <v>7717.93</v>
      </c>
      <c r="I17" s="1784">
        <v>4485.5208590000002</v>
      </c>
      <c r="J17" s="1783">
        <v>6628.0436819999995</v>
      </c>
      <c r="K17" s="1783">
        <v>10623.366395999999</v>
      </c>
      <c r="L17" s="1783">
        <v>10266.200000000001</v>
      </c>
      <c r="M17" s="1783">
        <v>8599.8682250000002</v>
      </c>
      <c r="N17" s="1783">
        <v>15974.142931410008</v>
      </c>
      <c r="O17" s="1783">
        <v>14519.526403</v>
      </c>
      <c r="P17" s="1782">
        <v>12862.926868</v>
      </c>
      <c r="Q17" s="1782">
        <v>17284.582073000001</v>
      </c>
      <c r="R17" s="1781"/>
      <c r="S17" s="1493"/>
      <c r="T17" s="1493"/>
      <c r="U17" s="1552"/>
      <c r="V17" s="1552"/>
      <c r="W17" s="1552"/>
      <c r="X17" s="1552"/>
      <c r="Y17" s="1493"/>
      <c r="Z17" s="1552"/>
      <c r="AA17" s="1552"/>
      <c r="AB17" s="1552"/>
      <c r="AC17" s="1552"/>
      <c r="AD17" s="1552"/>
      <c r="AE17" s="1552"/>
      <c r="AF17" s="1552"/>
      <c r="AG17" s="1552"/>
    </row>
    <row r="18" spans="1:33" ht="29.25" customHeight="1" thickBot="1">
      <c r="A18" s="1493"/>
      <c r="B18" s="1780" t="s">
        <v>360</v>
      </c>
      <c r="C18" s="1779">
        <v>17720.93</v>
      </c>
      <c r="D18" s="1779">
        <v>32016.374</v>
      </c>
      <c r="E18" s="1779">
        <v>33126.803</v>
      </c>
      <c r="F18" s="1779">
        <v>47702.92</v>
      </c>
      <c r="G18" s="1779">
        <v>47768.053000000007</v>
      </c>
      <c r="H18" s="1779">
        <v>60678.955000000002</v>
      </c>
      <c r="I18" s="1779">
        <v>41759.371572999997</v>
      </c>
      <c r="J18" s="1779">
        <v>75029.927830999994</v>
      </c>
      <c r="K18" s="1779">
        <v>78469.027672800003</v>
      </c>
      <c r="L18" s="1779">
        <v>70201.279653999998</v>
      </c>
      <c r="M18" s="1779">
        <v>95001.934706</v>
      </c>
      <c r="N18" s="1779">
        <v>151932.8950275899</v>
      </c>
      <c r="O18" s="1779">
        <v>172223.88253999999</v>
      </c>
      <c r="P18" s="1778">
        <v>132989.72102500001</v>
      </c>
      <c r="Q18" s="1778">
        <v>190542.10076510051</v>
      </c>
      <c r="R18" s="1777">
        <f>SUM(R6:R8)</f>
        <v>54169.436611578232</v>
      </c>
      <c r="S18" s="1493"/>
      <c r="T18" s="1493"/>
      <c r="U18" s="1552"/>
      <c r="V18" s="1552"/>
      <c r="W18" s="1552"/>
      <c r="X18" s="1552"/>
      <c r="Y18" s="1493"/>
      <c r="Z18" s="1552"/>
      <c r="AA18" s="1552"/>
      <c r="AB18" s="1552"/>
      <c r="AC18" s="1552"/>
      <c r="AD18" s="1552"/>
      <c r="AE18" s="1552"/>
      <c r="AF18" s="1552"/>
      <c r="AG18" s="1552"/>
    </row>
    <row r="19" spans="1:33" ht="25.5" customHeight="1" thickTop="1">
      <c r="A19" s="1493"/>
      <c r="B19" s="2921" t="s">
        <v>1555</v>
      </c>
      <c r="C19" s="2884"/>
      <c r="D19" s="2884"/>
      <c r="E19" s="2884"/>
      <c r="F19" s="2884"/>
      <c r="G19" s="2884"/>
      <c r="H19" s="2884"/>
      <c r="I19" s="2884"/>
      <c r="J19" s="2884"/>
      <c r="K19" s="2884"/>
      <c r="L19" s="2884"/>
      <c r="M19" s="2884"/>
      <c r="N19" s="2884"/>
      <c r="O19" s="2884"/>
      <c r="P19" s="1493"/>
      <c r="Q19" s="1493"/>
      <c r="R19" s="1493"/>
      <c r="S19" s="1493"/>
      <c r="T19" s="1493"/>
      <c r="U19" s="1552"/>
      <c r="V19" s="1552"/>
      <c r="W19" s="1552"/>
      <c r="X19" s="1552"/>
      <c r="Y19" s="1493"/>
      <c r="Z19" s="1552"/>
      <c r="AA19" s="1552"/>
      <c r="AB19" s="1552"/>
      <c r="AC19" s="1552"/>
      <c r="AD19" s="1552"/>
      <c r="AE19" s="1552"/>
      <c r="AF19" s="1552"/>
      <c r="AG19" s="1552"/>
    </row>
    <row r="20" spans="1:33" ht="21" customHeight="1">
      <c r="A20" s="1493"/>
      <c r="B20" s="2922" t="s">
        <v>1309</v>
      </c>
      <c r="C20" s="2863"/>
      <c r="D20" s="2863"/>
      <c r="E20" s="2863"/>
      <c r="F20" s="2863"/>
      <c r="G20" s="2863"/>
      <c r="H20" s="2863"/>
      <c r="I20" s="2863"/>
      <c r="J20" s="2863"/>
      <c r="K20" s="2863"/>
      <c r="L20" s="2863"/>
      <c r="M20" s="2863"/>
      <c r="N20" s="2863"/>
      <c r="O20" s="2863"/>
      <c r="P20" s="1493"/>
      <c r="Q20" s="1552"/>
      <c r="R20" s="1552"/>
      <c r="S20" s="1493"/>
      <c r="T20" s="1493"/>
      <c r="U20" s="1552"/>
      <c r="V20" s="1552"/>
      <c r="W20" s="1552"/>
      <c r="X20" s="1552"/>
      <c r="Y20" s="1493"/>
      <c r="Z20" s="1552"/>
      <c r="AA20" s="1552"/>
      <c r="AB20" s="1552"/>
      <c r="AC20" s="1552"/>
      <c r="AD20" s="1552"/>
      <c r="AE20" s="1552"/>
      <c r="AF20" s="1552"/>
      <c r="AG20" s="1552"/>
    </row>
    <row r="21" spans="1:33" ht="21" customHeight="1">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c r="W21" s="1493"/>
      <c r="X21" s="1493"/>
      <c r="Y21" s="1493"/>
      <c r="Z21" s="1493"/>
    </row>
    <row r="22" spans="1:33" ht="21" customHeight="1">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c r="W22" s="1493"/>
      <c r="X22" s="1493"/>
      <c r="Y22" s="1493"/>
      <c r="Z22" s="1493"/>
    </row>
    <row r="23" spans="1:33" ht="21" customHeight="1">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c r="W23" s="1493"/>
      <c r="X23" s="1493"/>
      <c r="Y23" s="1493"/>
      <c r="Z23" s="1493"/>
    </row>
    <row r="24" spans="1:33" ht="21" customHeight="1">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c r="W24" s="1493"/>
      <c r="X24" s="1493"/>
      <c r="Y24" s="1493"/>
      <c r="Z24" s="1493"/>
    </row>
    <row r="25" spans="1:33" ht="21" customHeight="1">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c r="W25" s="1493"/>
      <c r="X25" s="1493"/>
      <c r="Y25" s="1493"/>
      <c r="Z25" s="1493"/>
    </row>
    <row r="26" spans="1:33" ht="21" customHeight="1">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c r="W26" s="1493"/>
      <c r="X26" s="1493"/>
      <c r="Y26" s="1493"/>
      <c r="Z26" s="1493"/>
    </row>
    <row r="27" spans="1:33" ht="21" customHeight="1">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c r="W27" s="1493"/>
      <c r="X27" s="1493"/>
      <c r="Y27" s="1493"/>
      <c r="Z27" s="1493"/>
    </row>
    <row r="28" spans="1:33" ht="21" customHeight="1">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c r="W28" s="1493"/>
      <c r="X28" s="1493"/>
      <c r="Y28" s="1493"/>
      <c r="Z28" s="1493"/>
    </row>
    <row r="29" spans="1:33" ht="21" customHeight="1">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c r="W29" s="1493"/>
      <c r="X29" s="1493"/>
      <c r="Y29" s="1493"/>
      <c r="Z29" s="1493"/>
    </row>
    <row r="30" spans="1:33" ht="21" customHeight="1">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row>
    <row r="31" spans="1:33" ht="21" customHeight="1">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row>
    <row r="32" spans="1:33" ht="21" customHeight="1">
      <c r="A32" s="1493"/>
      <c r="B32" s="1493"/>
      <c r="C32" s="1493"/>
      <c r="D32" s="1493"/>
      <c r="E32" s="1493"/>
      <c r="F32" s="1493"/>
      <c r="G32" s="1493"/>
      <c r="H32" s="1493"/>
      <c r="I32" s="1493"/>
      <c r="J32" s="1493"/>
      <c r="K32" s="1493"/>
      <c r="L32" s="1493"/>
      <c r="M32" s="1493"/>
      <c r="N32" s="1493"/>
      <c r="O32" s="1493"/>
      <c r="P32" s="1493"/>
      <c r="Q32" s="1493"/>
      <c r="R32" s="1493"/>
      <c r="S32" s="1493"/>
      <c r="T32" s="1493"/>
      <c r="U32" s="1493"/>
      <c r="V32" s="1493"/>
      <c r="W32" s="1493"/>
      <c r="X32" s="1493"/>
      <c r="Y32" s="1493"/>
      <c r="Z32" s="1493"/>
    </row>
    <row r="33" spans="1:26" ht="21" customHeight="1">
      <c r="A33" s="1493"/>
      <c r="B33" s="1493"/>
      <c r="C33" s="1493"/>
      <c r="D33" s="1493"/>
      <c r="E33" s="1493"/>
      <c r="F33" s="1493"/>
      <c r="G33" s="1493"/>
      <c r="H33" s="1493"/>
      <c r="I33" s="1493"/>
      <c r="J33" s="1493"/>
      <c r="K33" s="1493"/>
      <c r="L33" s="1493"/>
      <c r="M33" s="1493"/>
      <c r="N33" s="1493"/>
      <c r="O33" s="1493"/>
      <c r="P33" s="1493"/>
      <c r="Q33" s="1493"/>
      <c r="R33" s="1493"/>
      <c r="S33" s="1493"/>
      <c r="T33" s="1493"/>
      <c r="U33" s="1493"/>
      <c r="V33" s="1493"/>
      <c r="W33" s="1493"/>
      <c r="X33" s="1493"/>
      <c r="Y33" s="1493"/>
      <c r="Z33" s="1493"/>
    </row>
    <row r="34" spans="1:26" ht="21" customHeight="1">
      <c r="A34" s="1493"/>
      <c r="B34" s="1493"/>
      <c r="C34" s="1493"/>
      <c r="D34" s="1493"/>
      <c r="E34" s="1493"/>
      <c r="F34" s="1493"/>
      <c r="G34" s="1493"/>
      <c r="H34" s="1493"/>
      <c r="I34" s="1493"/>
      <c r="J34" s="1493"/>
      <c r="K34" s="1493"/>
      <c r="L34" s="1493"/>
      <c r="M34" s="1493"/>
      <c r="N34" s="1493"/>
      <c r="O34" s="1493"/>
      <c r="P34" s="1493"/>
      <c r="Q34" s="1493"/>
      <c r="R34" s="1493"/>
      <c r="S34" s="1493"/>
      <c r="T34" s="1493"/>
      <c r="U34" s="1493"/>
      <c r="V34" s="1493"/>
      <c r="W34" s="1493"/>
      <c r="X34" s="1493"/>
      <c r="Y34" s="1493"/>
      <c r="Z34" s="1493"/>
    </row>
    <row r="35" spans="1:26" ht="21" customHeight="1">
      <c r="A35" s="1493"/>
      <c r="B35" s="1493"/>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row>
    <row r="36" spans="1:26" ht="21" customHeight="1">
      <c r="A36" s="1493"/>
      <c r="B36" s="1493"/>
      <c r="C36" s="1493"/>
      <c r="D36" s="1493"/>
      <c r="E36" s="1493"/>
      <c r="F36" s="1493"/>
      <c r="G36" s="1493"/>
      <c r="H36" s="1493"/>
      <c r="I36" s="1493"/>
      <c r="J36" s="1493"/>
      <c r="K36" s="1493"/>
      <c r="L36" s="1493"/>
      <c r="M36" s="1493"/>
      <c r="N36" s="1493"/>
      <c r="O36" s="1493"/>
      <c r="P36" s="1493"/>
      <c r="Q36" s="1493"/>
      <c r="R36" s="1493"/>
      <c r="S36" s="1493"/>
      <c r="T36" s="1493"/>
      <c r="U36" s="1493"/>
      <c r="V36" s="1493"/>
      <c r="W36" s="1493"/>
      <c r="X36" s="1493"/>
      <c r="Y36" s="1493"/>
      <c r="Z36" s="1493"/>
    </row>
    <row r="37" spans="1:26" ht="21" customHeight="1">
      <c r="A37" s="1493"/>
      <c r="B37" s="1493"/>
      <c r="C37" s="1493"/>
      <c r="D37" s="1493"/>
      <c r="E37" s="1493"/>
      <c r="F37" s="1493"/>
      <c r="G37" s="1493"/>
      <c r="H37" s="1493"/>
      <c r="I37" s="1493"/>
      <c r="J37" s="1493"/>
      <c r="K37" s="1493"/>
      <c r="L37" s="1493"/>
      <c r="M37" s="1493"/>
      <c r="N37" s="1493"/>
      <c r="O37" s="1493"/>
      <c r="P37" s="1493"/>
      <c r="Q37" s="1493"/>
      <c r="R37" s="1493"/>
      <c r="S37" s="1493"/>
      <c r="T37" s="1493"/>
      <c r="U37" s="1493"/>
      <c r="V37" s="1493"/>
      <c r="W37" s="1493"/>
      <c r="X37" s="1493"/>
      <c r="Y37" s="1493"/>
      <c r="Z37" s="1493"/>
    </row>
    <row r="38" spans="1:26" ht="21" customHeight="1">
      <c r="A38" s="1493"/>
      <c r="B38" s="1493"/>
      <c r="C38" s="1493"/>
      <c r="D38" s="1493"/>
      <c r="E38" s="1493"/>
      <c r="F38" s="1493"/>
      <c r="G38" s="1493"/>
      <c r="H38" s="1493"/>
      <c r="I38" s="1493"/>
      <c r="J38" s="1493"/>
      <c r="K38" s="1493"/>
      <c r="L38" s="1493"/>
      <c r="M38" s="1493"/>
      <c r="N38" s="1493"/>
      <c r="O38" s="1493"/>
      <c r="P38" s="1493"/>
      <c r="Q38" s="1493"/>
      <c r="R38" s="1493"/>
      <c r="S38" s="1493"/>
      <c r="T38" s="1493"/>
      <c r="U38" s="1493"/>
      <c r="V38" s="1493"/>
      <c r="W38" s="1493"/>
      <c r="X38" s="1493"/>
      <c r="Y38" s="1493"/>
      <c r="Z38" s="1493"/>
    </row>
    <row r="39" spans="1:26" ht="21" customHeight="1">
      <c r="A39" s="1493"/>
      <c r="B39" s="1493"/>
      <c r="C39" s="1493"/>
      <c r="D39" s="1493"/>
      <c r="E39" s="1493"/>
      <c r="F39" s="1493"/>
      <c r="G39" s="1493"/>
      <c r="H39" s="1493"/>
      <c r="I39" s="1493"/>
      <c r="J39" s="1493"/>
      <c r="K39" s="1493"/>
      <c r="L39" s="1493"/>
      <c r="M39" s="1493"/>
      <c r="N39" s="1493"/>
      <c r="O39" s="1493"/>
      <c r="P39" s="1493"/>
      <c r="Q39" s="1493"/>
      <c r="R39" s="1493"/>
      <c r="S39" s="1493"/>
      <c r="T39" s="1493"/>
      <c r="U39" s="1493"/>
      <c r="V39" s="1493"/>
      <c r="W39" s="1493"/>
      <c r="X39" s="1493"/>
      <c r="Y39" s="1493"/>
      <c r="Z39" s="1493"/>
    </row>
    <row r="40" spans="1:26" ht="21" customHeight="1">
      <c r="A40" s="1493"/>
      <c r="B40" s="1493"/>
      <c r="C40" s="1493"/>
      <c r="D40" s="1493"/>
      <c r="E40" s="1493"/>
      <c r="F40" s="1493"/>
      <c r="G40" s="1493"/>
      <c r="H40" s="1493"/>
      <c r="I40" s="1493"/>
      <c r="J40" s="1493"/>
      <c r="K40" s="1493"/>
      <c r="L40" s="1493"/>
      <c r="M40" s="1493"/>
      <c r="N40" s="1493"/>
      <c r="O40" s="1493"/>
      <c r="P40" s="1493"/>
      <c r="Q40" s="1493"/>
      <c r="R40" s="1493"/>
      <c r="S40" s="1493"/>
      <c r="T40" s="1493"/>
      <c r="U40" s="1493"/>
      <c r="V40" s="1493"/>
      <c r="W40" s="1493"/>
      <c r="X40" s="1493"/>
      <c r="Y40" s="1493"/>
      <c r="Z40" s="1493"/>
    </row>
    <row r="41" spans="1:26" ht="21" customHeight="1">
      <c r="A41" s="1493"/>
      <c r="B41" s="1493"/>
      <c r="C41" s="1493"/>
      <c r="D41" s="1493"/>
      <c r="E41" s="1493"/>
      <c r="F41" s="1493"/>
      <c r="G41" s="1493"/>
      <c r="H41" s="1493"/>
      <c r="I41" s="1493"/>
      <c r="J41" s="1493"/>
      <c r="K41" s="1493"/>
      <c r="L41" s="1493"/>
      <c r="M41" s="1493"/>
      <c r="N41" s="1493"/>
      <c r="O41" s="1493"/>
      <c r="P41" s="1493"/>
      <c r="Q41" s="1493"/>
      <c r="R41" s="1493"/>
      <c r="S41" s="1493"/>
      <c r="T41" s="1493"/>
      <c r="U41" s="1493"/>
      <c r="V41" s="1493"/>
      <c r="W41" s="1493"/>
      <c r="X41" s="1493"/>
      <c r="Y41" s="1493"/>
      <c r="Z41" s="1493"/>
    </row>
    <row r="42" spans="1:26" ht="21" customHeight="1">
      <c r="A42" s="1493"/>
      <c r="B42" s="1493"/>
      <c r="C42" s="1493"/>
      <c r="D42" s="1493"/>
      <c r="E42" s="1493"/>
      <c r="F42" s="1493"/>
      <c r="G42" s="1493"/>
      <c r="H42" s="1493"/>
      <c r="I42" s="1493"/>
      <c r="J42" s="1493"/>
      <c r="K42" s="1493"/>
      <c r="L42" s="1493"/>
      <c r="M42" s="1493"/>
      <c r="N42" s="1493"/>
      <c r="O42" s="1493"/>
      <c r="P42" s="1493"/>
      <c r="Q42" s="1493"/>
      <c r="R42" s="1493"/>
      <c r="S42" s="1493"/>
      <c r="T42" s="1493"/>
      <c r="U42" s="1493"/>
      <c r="V42" s="1493"/>
      <c r="W42" s="1493"/>
      <c r="X42" s="1493"/>
      <c r="Y42" s="1493"/>
      <c r="Z42" s="1493"/>
    </row>
    <row r="43" spans="1:26" ht="21" customHeight="1">
      <c r="A43" s="1493"/>
      <c r="B43" s="1493"/>
      <c r="C43" s="1493"/>
      <c r="D43" s="1493"/>
      <c r="E43" s="1493"/>
      <c r="F43" s="1493"/>
      <c r="G43" s="1493"/>
      <c r="H43" s="1493"/>
      <c r="I43" s="1493"/>
      <c r="J43" s="1493"/>
      <c r="K43" s="1493"/>
      <c r="L43" s="1493"/>
      <c r="M43" s="1493"/>
      <c r="N43" s="1493"/>
      <c r="O43" s="1493"/>
      <c r="P43" s="1493"/>
      <c r="Q43" s="1493"/>
      <c r="R43" s="1493"/>
      <c r="S43" s="1493"/>
      <c r="T43" s="1493"/>
      <c r="U43" s="1493"/>
      <c r="V43" s="1493"/>
      <c r="W43" s="1493"/>
      <c r="X43" s="1493"/>
      <c r="Y43" s="1493"/>
      <c r="Z43" s="1493"/>
    </row>
    <row r="44" spans="1:26" ht="21" customHeight="1">
      <c r="A44" s="1493"/>
      <c r="B44" s="1493"/>
      <c r="C44" s="1493"/>
      <c r="D44" s="1493"/>
      <c r="E44" s="1493"/>
      <c r="F44" s="1493"/>
      <c r="G44" s="1493"/>
      <c r="H44" s="1493"/>
      <c r="I44" s="1493"/>
      <c r="J44" s="1493"/>
      <c r="K44" s="1493"/>
      <c r="L44" s="1493"/>
      <c r="M44" s="1493"/>
      <c r="N44" s="1493"/>
      <c r="O44" s="1493"/>
      <c r="P44" s="1493"/>
      <c r="Q44" s="1493"/>
      <c r="R44" s="1493"/>
      <c r="S44" s="1493"/>
      <c r="T44" s="1493"/>
      <c r="U44" s="1493"/>
      <c r="V44" s="1493"/>
      <c r="W44" s="1493"/>
      <c r="X44" s="1493"/>
      <c r="Y44" s="1493"/>
      <c r="Z44" s="1493"/>
    </row>
    <row r="45" spans="1:26" ht="21" customHeight="1">
      <c r="A45" s="1493"/>
      <c r="B45" s="1493"/>
      <c r="C45" s="1493"/>
      <c r="D45" s="1493"/>
      <c r="E45" s="1493"/>
      <c r="F45" s="1493"/>
      <c r="G45" s="1493"/>
      <c r="H45" s="1493"/>
      <c r="I45" s="1493"/>
      <c r="J45" s="1493"/>
      <c r="K45" s="1493"/>
      <c r="L45" s="1493"/>
      <c r="M45" s="1493"/>
      <c r="N45" s="1493"/>
      <c r="O45" s="1493"/>
      <c r="P45" s="1493"/>
      <c r="Q45" s="1493"/>
      <c r="R45" s="1493"/>
      <c r="S45" s="1493"/>
      <c r="T45" s="1493"/>
      <c r="U45" s="1493"/>
      <c r="V45" s="1493"/>
      <c r="W45" s="1493"/>
      <c r="X45" s="1493"/>
      <c r="Y45" s="1493"/>
      <c r="Z45" s="1493"/>
    </row>
    <row r="46" spans="1:26" ht="21" customHeight="1">
      <c r="A46" s="1493"/>
      <c r="B46" s="1493"/>
      <c r="C46" s="1493"/>
      <c r="D46" s="1493"/>
      <c r="E46" s="1493"/>
      <c r="F46" s="1493"/>
      <c r="G46" s="1493"/>
      <c r="H46" s="1493"/>
      <c r="I46" s="1493"/>
      <c r="J46" s="1493"/>
      <c r="K46" s="1493"/>
      <c r="L46" s="1493"/>
      <c r="M46" s="1493"/>
      <c r="N46" s="1493"/>
      <c r="O46" s="1493"/>
      <c r="P46" s="1493"/>
      <c r="Q46" s="1493"/>
      <c r="R46" s="1493"/>
      <c r="S46" s="1493"/>
      <c r="T46" s="1493"/>
      <c r="U46" s="1493"/>
      <c r="V46" s="1493"/>
      <c r="W46" s="1493"/>
      <c r="X46" s="1493"/>
      <c r="Y46" s="1493"/>
      <c r="Z46" s="1493"/>
    </row>
    <row r="47" spans="1:26" ht="21" customHeight="1">
      <c r="A47" s="1493"/>
      <c r="B47" s="1493"/>
      <c r="C47" s="1493"/>
      <c r="D47" s="1493"/>
      <c r="E47" s="1493"/>
      <c r="F47" s="1493"/>
      <c r="G47" s="1493"/>
      <c r="H47" s="1493"/>
      <c r="I47" s="1493"/>
      <c r="J47" s="1493"/>
      <c r="K47" s="1493"/>
      <c r="L47" s="1493"/>
      <c r="M47" s="1493"/>
      <c r="N47" s="1493"/>
      <c r="O47" s="1493"/>
      <c r="P47" s="1493"/>
      <c r="Q47" s="1493"/>
      <c r="R47" s="1493"/>
      <c r="S47" s="1493"/>
      <c r="T47" s="1493"/>
      <c r="U47" s="1493"/>
      <c r="V47" s="1493"/>
      <c r="W47" s="1493"/>
      <c r="X47" s="1493"/>
      <c r="Y47" s="1493"/>
      <c r="Z47" s="1493"/>
    </row>
    <row r="48" spans="1:26" ht="21" customHeight="1">
      <c r="A48" s="1493"/>
      <c r="B48" s="1493"/>
      <c r="C48" s="1493"/>
      <c r="D48" s="1493"/>
      <c r="E48" s="1493"/>
      <c r="F48" s="1493"/>
      <c r="G48" s="1493"/>
      <c r="H48" s="1493"/>
      <c r="I48" s="1493"/>
      <c r="J48" s="1493"/>
      <c r="K48" s="1493"/>
      <c r="L48" s="1493"/>
      <c r="M48" s="1493"/>
      <c r="N48" s="1493"/>
      <c r="O48" s="1493"/>
      <c r="P48" s="1493"/>
      <c r="Q48" s="1493"/>
      <c r="R48" s="1493"/>
      <c r="S48" s="1493"/>
      <c r="T48" s="1493"/>
      <c r="U48" s="1493"/>
      <c r="V48" s="1493"/>
      <c r="W48" s="1493"/>
      <c r="X48" s="1493"/>
      <c r="Y48" s="1493"/>
      <c r="Z48" s="1493"/>
    </row>
    <row r="49" spans="1:26" ht="21" customHeight="1">
      <c r="A49" s="1493"/>
      <c r="B49" s="1493"/>
      <c r="C49" s="1493"/>
      <c r="D49" s="1493"/>
      <c r="E49" s="1493"/>
      <c r="F49" s="1493"/>
      <c r="G49" s="1493"/>
      <c r="H49" s="1493"/>
      <c r="I49" s="1493"/>
      <c r="J49" s="1493"/>
      <c r="K49" s="1493"/>
      <c r="L49" s="1493"/>
      <c r="M49" s="1493"/>
      <c r="N49" s="1493"/>
      <c r="O49" s="1493"/>
      <c r="P49" s="1493"/>
      <c r="Q49" s="1493"/>
      <c r="R49" s="1493"/>
      <c r="S49" s="1493"/>
      <c r="T49" s="1493"/>
      <c r="U49" s="1493"/>
      <c r="V49" s="1493"/>
      <c r="W49" s="1493"/>
      <c r="X49" s="1493"/>
      <c r="Y49" s="1493"/>
      <c r="Z49" s="1493"/>
    </row>
    <row r="50" spans="1:26" ht="21" customHeight="1">
      <c r="A50" s="1493"/>
      <c r="B50" s="1493"/>
      <c r="C50" s="1493"/>
      <c r="D50" s="1493"/>
      <c r="E50" s="1493"/>
      <c r="F50" s="1493"/>
      <c r="G50" s="1493"/>
      <c r="H50" s="1493"/>
      <c r="I50" s="1493"/>
      <c r="J50" s="1493"/>
      <c r="K50" s="1493"/>
      <c r="L50" s="1493"/>
      <c r="M50" s="1493"/>
      <c r="N50" s="1493"/>
      <c r="O50" s="1493"/>
      <c r="P50" s="1493"/>
      <c r="Q50" s="1493"/>
      <c r="R50" s="1493"/>
      <c r="S50" s="1493"/>
      <c r="T50" s="1493"/>
      <c r="U50" s="1493"/>
      <c r="V50" s="1493"/>
      <c r="W50" s="1493"/>
      <c r="X50" s="1493"/>
      <c r="Y50" s="1493"/>
      <c r="Z50" s="1493"/>
    </row>
    <row r="51" spans="1:26" ht="21" customHeight="1">
      <c r="A51" s="1493"/>
      <c r="B51" s="1493"/>
      <c r="C51" s="1493"/>
      <c r="D51" s="1493"/>
      <c r="E51" s="1493"/>
      <c r="F51" s="1493"/>
      <c r="G51" s="1493"/>
      <c r="H51" s="1493"/>
      <c r="I51" s="1493"/>
      <c r="J51" s="1493"/>
      <c r="K51" s="1493"/>
      <c r="L51" s="1493"/>
      <c r="M51" s="1493"/>
      <c r="N51" s="1493"/>
      <c r="O51" s="1493"/>
      <c r="P51" s="1493"/>
      <c r="Q51" s="1493"/>
      <c r="R51" s="1493"/>
      <c r="S51" s="1493"/>
      <c r="T51" s="1493"/>
      <c r="U51" s="1493"/>
      <c r="V51" s="1493"/>
      <c r="W51" s="1493"/>
      <c r="X51" s="1493"/>
      <c r="Y51" s="1493"/>
      <c r="Z51" s="1493"/>
    </row>
    <row r="52" spans="1:26" ht="21" customHeight="1">
      <c r="A52" s="1493"/>
      <c r="B52" s="1493"/>
      <c r="C52" s="1493"/>
      <c r="D52" s="1493"/>
      <c r="E52" s="1493"/>
      <c r="F52" s="1493"/>
      <c r="G52" s="1493"/>
      <c r="H52" s="1493"/>
      <c r="I52" s="1493"/>
      <c r="J52" s="1493"/>
      <c r="K52" s="1493"/>
      <c r="L52" s="1493"/>
      <c r="M52" s="1493"/>
      <c r="N52" s="1493"/>
      <c r="O52" s="1493"/>
      <c r="P52" s="1493"/>
      <c r="Q52" s="1493"/>
      <c r="R52" s="1493"/>
      <c r="S52" s="1493"/>
      <c r="T52" s="1493"/>
      <c r="U52" s="1493"/>
      <c r="V52" s="1493"/>
      <c r="W52" s="1493"/>
      <c r="X52" s="1493"/>
      <c r="Y52" s="1493"/>
      <c r="Z52" s="1493"/>
    </row>
    <row r="53" spans="1:26" ht="21" customHeight="1">
      <c r="A53" s="1493"/>
      <c r="B53" s="1493"/>
      <c r="C53" s="1493"/>
      <c r="D53" s="1493"/>
      <c r="E53" s="1493"/>
      <c r="F53" s="1493"/>
      <c r="G53" s="1493"/>
      <c r="H53" s="1493"/>
      <c r="I53" s="1493"/>
      <c r="J53" s="1493"/>
      <c r="K53" s="1493"/>
      <c r="L53" s="1493"/>
      <c r="M53" s="1493"/>
      <c r="N53" s="1493"/>
      <c r="O53" s="1493"/>
      <c r="P53" s="1493"/>
      <c r="Q53" s="1493"/>
      <c r="R53" s="1493"/>
      <c r="S53" s="1493"/>
      <c r="T53" s="1493"/>
      <c r="U53" s="1493"/>
      <c r="V53" s="1493"/>
      <c r="W53" s="1493"/>
      <c r="X53" s="1493"/>
      <c r="Y53" s="1493"/>
      <c r="Z53" s="1493"/>
    </row>
    <row r="54" spans="1:26" ht="21" customHeight="1">
      <c r="A54" s="1493"/>
      <c r="B54" s="1493"/>
      <c r="C54" s="1493"/>
      <c r="D54" s="1493"/>
      <c r="E54" s="1493"/>
      <c r="F54" s="1493"/>
      <c r="G54" s="1493"/>
      <c r="H54" s="1493"/>
      <c r="I54" s="1493"/>
      <c r="J54" s="1493"/>
      <c r="K54" s="1493"/>
      <c r="L54" s="1493"/>
      <c r="M54" s="1493"/>
      <c r="N54" s="1493"/>
      <c r="O54" s="1493"/>
      <c r="P54" s="1493"/>
      <c r="Q54" s="1493"/>
      <c r="R54" s="1493"/>
      <c r="S54" s="1493"/>
      <c r="T54" s="1493"/>
      <c r="U54" s="1493"/>
      <c r="V54" s="1493"/>
      <c r="W54" s="1493"/>
      <c r="X54" s="1493"/>
      <c r="Y54" s="1493"/>
      <c r="Z54" s="1493"/>
    </row>
    <row r="55" spans="1:26" ht="21" customHeight="1">
      <c r="A55" s="1493"/>
      <c r="B55" s="1493"/>
      <c r="C55" s="1493"/>
      <c r="D55" s="1493"/>
      <c r="E55" s="1493"/>
      <c r="F55" s="1493"/>
      <c r="G55" s="1493"/>
      <c r="H55" s="1493"/>
      <c r="I55" s="1493"/>
      <c r="J55" s="1493"/>
      <c r="K55" s="1493"/>
      <c r="L55" s="1493"/>
      <c r="M55" s="1493"/>
      <c r="N55" s="1493"/>
      <c r="O55" s="1493"/>
      <c r="P55" s="1493"/>
      <c r="Q55" s="1493"/>
      <c r="R55" s="1493"/>
      <c r="S55" s="1493"/>
      <c r="T55" s="1493"/>
      <c r="U55" s="1493"/>
      <c r="V55" s="1493"/>
      <c r="W55" s="1493"/>
      <c r="X55" s="1493"/>
      <c r="Y55" s="1493"/>
      <c r="Z55" s="1493"/>
    </row>
    <row r="56" spans="1:26" ht="21" customHeight="1">
      <c r="A56" s="1493"/>
      <c r="B56" s="1493"/>
      <c r="C56" s="1493"/>
      <c r="D56" s="1493"/>
      <c r="E56" s="1493"/>
      <c r="F56" s="1493"/>
      <c r="G56" s="1493"/>
      <c r="H56" s="1493"/>
      <c r="I56" s="1493"/>
      <c r="J56" s="1493"/>
      <c r="K56" s="1493"/>
      <c r="L56" s="1493"/>
      <c r="M56" s="1493"/>
      <c r="N56" s="1493"/>
      <c r="O56" s="1493"/>
      <c r="P56" s="1493"/>
      <c r="Q56" s="1493"/>
      <c r="R56" s="1493"/>
      <c r="S56" s="1493"/>
      <c r="T56" s="1493"/>
      <c r="U56" s="1493"/>
      <c r="V56" s="1493"/>
      <c r="W56" s="1493"/>
      <c r="X56" s="1493"/>
      <c r="Y56" s="1493"/>
      <c r="Z56" s="1493"/>
    </row>
    <row r="57" spans="1:26" ht="21" customHeight="1">
      <c r="A57" s="1493"/>
      <c r="B57" s="1493"/>
      <c r="C57" s="1493"/>
      <c r="D57" s="1493"/>
      <c r="E57" s="1493"/>
      <c r="F57" s="1493"/>
      <c r="G57" s="1493"/>
      <c r="H57" s="1493"/>
      <c r="I57" s="1493"/>
      <c r="J57" s="1493"/>
      <c r="K57" s="1493"/>
      <c r="L57" s="1493"/>
      <c r="M57" s="1493"/>
      <c r="N57" s="1493"/>
      <c r="O57" s="1493"/>
      <c r="P57" s="1493"/>
      <c r="Q57" s="1493"/>
      <c r="R57" s="1493"/>
      <c r="S57" s="1493"/>
      <c r="T57" s="1493"/>
      <c r="U57" s="1493"/>
      <c r="V57" s="1493"/>
      <c r="W57" s="1493"/>
      <c r="X57" s="1493"/>
      <c r="Y57" s="1493"/>
      <c r="Z57" s="1493"/>
    </row>
    <row r="58" spans="1:26" ht="21" customHeight="1">
      <c r="A58" s="1493"/>
      <c r="B58" s="1493"/>
      <c r="C58" s="1493"/>
      <c r="D58" s="1493"/>
      <c r="E58" s="1493"/>
      <c r="F58" s="1493"/>
      <c r="G58" s="1493"/>
      <c r="H58" s="1493"/>
      <c r="I58" s="1493"/>
      <c r="J58" s="1493"/>
      <c r="K58" s="1493"/>
      <c r="L58" s="1493"/>
      <c r="M58" s="1493"/>
      <c r="N58" s="1493"/>
      <c r="O58" s="1493"/>
      <c r="P58" s="1493"/>
      <c r="Q58" s="1493"/>
      <c r="R58" s="1493"/>
      <c r="S58" s="1493"/>
      <c r="T58" s="1493"/>
      <c r="U58" s="1493"/>
      <c r="V58" s="1493"/>
      <c r="W58" s="1493"/>
      <c r="X58" s="1493"/>
      <c r="Y58" s="1493"/>
      <c r="Z58" s="1493"/>
    </row>
    <row r="59" spans="1:26" ht="21" customHeight="1">
      <c r="A59" s="1493"/>
      <c r="B59" s="1493"/>
      <c r="C59" s="1493"/>
      <c r="D59" s="1493"/>
      <c r="E59" s="1493"/>
      <c r="F59" s="1493"/>
      <c r="G59" s="1493"/>
      <c r="H59" s="1493"/>
      <c r="I59" s="1493"/>
      <c r="J59" s="1493"/>
      <c r="K59" s="1493"/>
      <c r="L59" s="1493"/>
      <c r="M59" s="1493"/>
      <c r="N59" s="1493"/>
      <c r="O59" s="1493"/>
      <c r="P59" s="1493"/>
      <c r="Q59" s="1493"/>
      <c r="R59" s="1493"/>
      <c r="S59" s="1493"/>
      <c r="T59" s="1493"/>
      <c r="U59" s="1493"/>
      <c r="V59" s="1493"/>
      <c r="W59" s="1493"/>
      <c r="X59" s="1493"/>
      <c r="Y59" s="1493"/>
      <c r="Z59" s="1493"/>
    </row>
    <row r="60" spans="1:26" ht="21" customHeight="1">
      <c r="A60" s="1493"/>
      <c r="B60" s="1493"/>
      <c r="C60" s="1493"/>
      <c r="D60" s="1493"/>
      <c r="E60" s="1493"/>
      <c r="F60" s="1493"/>
      <c r="G60" s="1493"/>
      <c r="H60" s="1493"/>
      <c r="I60" s="1493"/>
      <c r="J60" s="1493"/>
      <c r="K60" s="1493"/>
      <c r="L60" s="1493"/>
      <c r="M60" s="1493"/>
      <c r="N60" s="1493"/>
      <c r="O60" s="1493"/>
      <c r="P60" s="1493"/>
      <c r="Q60" s="1493"/>
      <c r="R60" s="1493"/>
      <c r="S60" s="1493"/>
      <c r="T60" s="1493"/>
      <c r="U60" s="1493"/>
      <c r="V60" s="1493"/>
      <c r="W60" s="1493"/>
      <c r="X60" s="1493"/>
      <c r="Y60" s="1493"/>
      <c r="Z60" s="1493"/>
    </row>
    <row r="61" spans="1:26" ht="21" customHeight="1">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row>
    <row r="62" spans="1:26" ht="21" customHeight="1">
      <c r="A62" s="1493"/>
      <c r="B62" s="1493"/>
      <c r="C62" s="1493"/>
      <c r="D62" s="1493"/>
      <c r="E62" s="1493"/>
      <c r="F62" s="1493"/>
      <c r="G62" s="1493"/>
      <c r="H62" s="1493"/>
      <c r="I62" s="1493"/>
      <c r="J62" s="1493"/>
      <c r="K62" s="1493"/>
      <c r="L62" s="1493"/>
      <c r="M62" s="1493"/>
      <c r="N62" s="1493"/>
      <c r="O62" s="1493"/>
      <c r="P62" s="1493"/>
      <c r="Q62" s="1493"/>
      <c r="R62" s="1493"/>
      <c r="S62" s="1493"/>
      <c r="T62" s="1493"/>
      <c r="U62" s="1493"/>
      <c r="V62" s="1493"/>
      <c r="W62" s="1493"/>
      <c r="X62" s="1493"/>
      <c r="Y62" s="1493"/>
      <c r="Z62" s="1493"/>
    </row>
    <row r="63" spans="1:26" ht="21" customHeight="1">
      <c r="A63" s="1493"/>
      <c r="B63" s="1493"/>
      <c r="C63" s="1493"/>
      <c r="D63" s="1493"/>
      <c r="E63" s="1493"/>
      <c r="F63" s="1493"/>
      <c r="G63" s="1493"/>
      <c r="H63" s="1493"/>
      <c r="I63" s="1493"/>
      <c r="J63" s="1493"/>
      <c r="K63" s="1493"/>
      <c r="L63" s="1493"/>
      <c r="M63" s="1493"/>
      <c r="N63" s="1493"/>
      <c r="O63" s="1493"/>
      <c r="P63" s="1493"/>
      <c r="Q63" s="1493"/>
      <c r="R63" s="1493"/>
      <c r="S63" s="1493"/>
      <c r="T63" s="1493"/>
      <c r="U63" s="1493"/>
      <c r="V63" s="1493"/>
      <c r="W63" s="1493"/>
      <c r="X63" s="1493"/>
      <c r="Y63" s="1493"/>
      <c r="Z63" s="1493"/>
    </row>
    <row r="64" spans="1:26" ht="21" customHeight="1">
      <c r="A64" s="1493"/>
      <c r="B64" s="1493"/>
      <c r="C64" s="1493"/>
      <c r="D64" s="1493"/>
      <c r="E64" s="1493"/>
      <c r="F64" s="1493"/>
      <c r="G64" s="1493"/>
      <c r="H64" s="1493"/>
      <c r="I64" s="1493"/>
      <c r="J64" s="1493"/>
      <c r="K64" s="1493"/>
      <c r="L64" s="1493"/>
      <c r="M64" s="1493"/>
      <c r="N64" s="1493"/>
      <c r="O64" s="1493"/>
      <c r="P64" s="1493"/>
      <c r="Q64" s="1493"/>
      <c r="R64" s="1493"/>
      <c r="S64" s="1493"/>
      <c r="T64" s="1493"/>
      <c r="U64" s="1493"/>
      <c r="V64" s="1493"/>
      <c r="W64" s="1493"/>
      <c r="X64" s="1493"/>
      <c r="Y64" s="1493"/>
      <c r="Z64" s="1493"/>
    </row>
    <row r="65" spans="1:26" ht="21" customHeight="1">
      <c r="A65" s="1493"/>
      <c r="B65" s="1493"/>
      <c r="C65" s="1493"/>
      <c r="D65" s="1493"/>
      <c r="E65" s="1493"/>
      <c r="F65" s="1493"/>
      <c r="G65" s="1493"/>
      <c r="H65" s="1493"/>
      <c r="I65" s="1493"/>
      <c r="J65" s="1493"/>
      <c r="K65" s="1493"/>
      <c r="L65" s="1493"/>
      <c r="M65" s="1493"/>
      <c r="N65" s="1493"/>
      <c r="O65" s="1493"/>
      <c r="P65" s="1493"/>
      <c r="Q65" s="1493"/>
      <c r="R65" s="1493"/>
      <c r="S65" s="1493"/>
      <c r="T65" s="1493"/>
      <c r="U65" s="1493"/>
      <c r="V65" s="1493"/>
      <c r="W65" s="1493"/>
      <c r="X65" s="1493"/>
      <c r="Y65" s="1493"/>
      <c r="Z65" s="1493"/>
    </row>
    <row r="66" spans="1:26" ht="21" customHeight="1">
      <c r="A66" s="1493"/>
      <c r="B66" s="1493"/>
      <c r="C66" s="1493"/>
      <c r="D66" s="1493"/>
      <c r="E66" s="1493"/>
      <c r="F66" s="1493"/>
      <c r="G66" s="1493"/>
      <c r="H66" s="1493"/>
      <c r="I66" s="1493"/>
      <c r="J66" s="1493"/>
      <c r="K66" s="1493"/>
      <c r="L66" s="1493"/>
      <c r="M66" s="1493"/>
      <c r="N66" s="1493"/>
      <c r="O66" s="1493"/>
      <c r="P66" s="1493"/>
      <c r="Q66" s="1493"/>
      <c r="R66" s="1493"/>
      <c r="S66" s="1493"/>
      <c r="T66" s="1493"/>
      <c r="U66" s="1493"/>
      <c r="V66" s="1493"/>
      <c r="W66" s="1493"/>
      <c r="X66" s="1493"/>
      <c r="Y66" s="1493"/>
      <c r="Z66" s="1493"/>
    </row>
    <row r="67" spans="1:26" ht="21" customHeight="1">
      <c r="A67" s="1493"/>
      <c r="B67" s="1493"/>
      <c r="C67" s="1493"/>
      <c r="D67" s="1493"/>
      <c r="E67" s="1493"/>
      <c r="F67" s="1493"/>
      <c r="G67" s="1493"/>
      <c r="H67" s="1493"/>
      <c r="I67" s="1493"/>
      <c r="J67" s="1493"/>
      <c r="K67" s="1493"/>
      <c r="L67" s="1493"/>
      <c r="M67" s="1493"/>
      <c r="N67" s="1493"/>
      <c r="O67" s="1493"/>
      <c r="P67" s="1493"/>
      <c r="Q67" s="1493"/>
      <c r="R67" s="1493"/>
      <c r="S67" s="1493"/>
      <c r="T67" s="1493"/>
      <c r="U67" s="1493"/>
      <c r="V67" s="1493"/>
      <c r="W67" s="1493"/>
      <c r="X67" s="1493"/>
      <c r="Y67" s="1493"/>
      <c r="Z67" s="1493"/>
    </row>
    <row r="68" spans="1:26" ht="21" customHeight="1">
      <c r="A68" s="1493"/>
      <c r="B68" s="1493"/>
      <c r="C68" s="1493"/>
      <c r="D68" s="1493"/>
      <c r="E68" s="1493"/>
      <c r="F68" s="1493"/>
      <c r="G68" s="1493"/>
      <c r="H68" s="1493"/>
      <c r="I68" s="1493"/>
      <c r="J68" s="1493"/>
      <c r="K68" s="1493"/>
      <c r="L68" s="1493"/>
      <c r="M68" s="1493"/>
      <c r="N68" s="1493"/>
      <c r="O68" s="1493"/>
      <c r="P68" s="1493"/>
      <c r="Q68" s="1493"/>
      <c r="R68" s="1493"/>
      <c r="S68" s="1493"/>
      <c r="T68" s="1493"/>
      <c r="U68" s="1493"/>
      <c r="V68" s="1493"/>
      <c r="W68" s="1493"/>
      <c r="X68" s="1493"/>
      <c r="Y68" s="1493"/>
      <c r="Z68" s="1493"/>
    </row>
    <row r="69" spans="1:26" ht="21" customHeight="1">
      <c r="A69" s="1493"/>
      <c r="B69" s="1493"/>
      <c r="C69" s="1493"/>
      <c r="D69" s="1493"/>
      <c r="E69" s="1493"/>
      <c r="F69" s="1493"/>
      <c r="G69" s="1493"/>
      <c r="H69" s="1493"/>
      <c r="I69" s="1493"/>
      <c r="J69" s="1493"/>
      <c r="K69" s="1493"/>
      <c r="L69" s="1493"/>
      <c r="M69" s="1493"/>
      <c r="N69" s="1493"/>
      <c r="O69" s="1493"/>
      <c r="P69" s="1493"/>
      <c r="Q69" s="1493"/>
      <c r="R69" s="1493"/>
      <c r="S69" s="1493"/>
      <c r="T69" s="1493"/>
      <c r="U69" s="1493"/>
      <c r="V69" s="1493"/>
      <c r="W69" s="1493"/>
      <c r="X69" s="1493"/>
      <c r="Y69" s="1493"/>
      <c r="Z69" s="1493"/>
    </row>
    <row r="70" spans="1:26" ht="21" customHeight="1">
      <c r="A70" s="1493"/>
      <c r="B70" s="1493"/>
      <c r="C70" s="1493"/>
      <c r="D70" s="1493"/>
      <c r="E70" s="1493"/>
      <c r="F70" s="1493"/>
      <c r="G70" s="1493"/>
      <c r="H70" s="1493"/>
      <c r="I70" s="1493"/>
      <c r="J70" s="1493"/>
      <c r="K70" s="1493"/>
      <c r="L70" s="1493"/>
      <c r="M70" s="1493"/>
      <c r="N70" s="1493"/>
      <c r="O70" s="1493"/>
      <c r="P70" s="1493"/>
      <c r="Q70" s="1493"/>
      <c r="R70" s="1493"/>
      <c r="S70" s="1493"/>
      <c r="T70" s="1493"/>
      <c r="U70" s="1493"/>
      <c r="V70" s="1493"/>
      <c r="W70" s="1493"/>
      <c r="X70" s="1493"/>
      <c r="Y70" s="1493"/>
      <c r="Z70" s="1493"/>
    </row>
    <row r="71" spans="1:26" ht="21" customHeight="1">
      <c r="A71" s="1493"/>
      <c r="B71" s="1493"/>
      <c r="C71" s="1493"/>
      <c r="D71" s="1493"/>
      <c r="E71" s="1493"/>
      <c r="F71" s="1493"/>
      <c r="G71" s="1493"/>
      <c r="H71" s="1493"/>
      <c r="I71" s="1493"/>
      <c r="J71" s="1493"/>
      <c r="K71" s="1493"/>
      <c r="L71" s="1493"/>
      <c r="M71" s="1493"/>
      <c r="N71" s="1493"/>
      <c r="O71" s="1493"/>
      <c r="P71" s="1493"/>
      <c r="Q71" s="1493"/>
      <c r="R71" s="1493"/>
      <c r="S71" s="1493"/>
      <c r="T71" s="1493"/>
      <c r="U71" s="1493"/>
      <c r="V71" s="1493"/>
      <c r="W71" s="1493"/>
      <c r="X71" s="1493"/>
      <c r="Y71" s="1493"/>
      <c r="Z71" s="1493"/>
    </row>
    <row r="72" spans="1:26" ht="21" customHeight="1">
      <c r="A72" s="1493"/>
      <c r="B72" s="1493"/>
      <c r="C72" s="1493"/>
      <c r="D72" s="149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row>
    <row r="73" spans="1:26" ht="21" customHeight="1">
      <c r="A73" s="1493"/>
      <c r="B73" s="1493"/>
      <c r="C73" s="1493"/>
      <c r="D73" s="149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row>
    <row r="74" spans="1:26" ht="21" customHeight="1">
      <c r="A74" s="1493"/>
      <c r="B74" s="1493"/>
      <c r="C74" s="1493"/>
      <c r="D74" s="1493"/>
      <c r="E74" s="1493"/>
      <c r="F74" s="1493"/>
      <c r="G74" s="1493"/>
      <c r="H74" s="1493"/>
      <c r="I74" s="1493"/>
      <c r="J74" s="1493"/>
      <c r="K74" s="1493"/>
      <c r="L74" s="1493"/>
      <c r="M74" s="1493"/>
      <c r="N74" s="1493"/>
      <c r="O74" s="1493"/>
      <c r="P74" s="1493"/>
      <c r="Q74" s="1493"/>
      <c r="R74" s="1493"/>
      <c r="S74" s="1493"/>
      <c r="T74" s="1493"/>
      <c r="U74" s="1493"/>
      <c r="V74" s="1493"/>
      <c r="W74" s="1493"/>
      <c r="X74" s="1493"/>
      <c r="Y74" s="1493"/>
      <c r="Z74" s="1493"/>
    </row>
    <row r="75" spans="1:26" ht="21" customHeight="1">
      <c r="A75" s="1493"/>
      <c r="B75" s="1493"/>
      <c r="C75" s="1493"/>
      <c r="D75" s="1493"/>
      <c r="E75" s="1493"/>
      <c r="F75" s="1493"/>
      <c r="G75" s="1493"/>
      <c r="H75" s="1493"/>
      <c r="I75" s="1493"/>
      <c r="J75" s="1493"/>
      <c r="K75" s="1493"/>
      <c r="L75" s="1493"/>
      <c r="M75" s="1493"/>
      <c r="N75" s="1493"/>
      <c r="O75" s="1493"/>
      <c r="P75" s="1493"/>
      <c r="Q75" s="1493"/>
      <c r="R75" s="1493"/>
      <c r="S75" s="1493"/>
      <c r="T75" s="1493"/>
      <c r="U75" s="1493"/>
      <c r="V75" s="1493"/>
      <c r="W75" s="1493"/>
      <c r="X75" s="1493"/>
      <c r="Y75" s="1493"/>
      <c r="Z75" s="1493"/>
    </row>
    <row r="76" spans="1:26" ht="21" customHeight="1">
      <c r="A76" s="1493"/>
      <c r="B76" s="1493"/>
      <c r="C76" s="1493"/>
      <c r="D76" s="1493"/>
      <c r="E76" s="1493"/>
      <c r="F76" s="1493"/>
      <c r="G76" s="1493"/>
      <c r="H76" s="1493"/>
      <c r="I76" s="1493"/>
      <c r="J76" s="1493"/>
      <c r="K76" s="1493"/>
      <c r="L76" s="1493"/>
      <c r="M76" s="1493"/>
      <c r="N76" s="1493"/>
      <c r="O76" s="1493"/>
      <c r="P76" s="1493"/>
      <c r="Q76" s="1493"/>
      <c r="R76" s="1493"/>
      <c r="S76" s="1493"/>
      <c r="T76" s="1493"/>
      <c r="U76" s="1493"/>
      <c r="V76" s="1493"/>
      <c r="W76" s="1493"/>
      <c r="X76" s="1493"/>
      <c r="Y76" s="1493"/>
      <c r="Z76" s="1493"/>
    </row>
    <row r="77" spans="1:26" ht="21" customHeight="1">
      <c r="A77" s="1493"/>
      <c r="B77" s="1493"/>
      <c r="C77" s="1493"/>
      <c r="D77" s="1493"/>
      <c r="E77" s="1493"/>
      <c r="F77" s="1493"/>
      <c r="G77" s="1493"/>
      <c r="H77" s="1493"/>
      <c r="I77" s="1493"/>
      <c r="J77" s="1493"/>
      <c r="K77" s="1493"/>
      <c r="L77" s="1493"/>
      <c r="M77" s="1493"/>
      <c r="N77" s="1493"/>
      <c r="O77" s="1493"/>
      <c r="P77" s="1493"/>
      <c r="Q77" s="1493"/>
      <c r="R77" s="1493"/>
      <c r="S77" s="1493"/>
      <c r="T77" s="1493"/>
      <c r="U77" s="1493"/>
      <c r="V77" s="1493"/>
      <c r="W77" s="1493"/>
      <c r="X77" s="1493"/>
      <c r="Y77" s="1493"/>
      <c r="Z77" s="1493"/>
    </row>
    <row r="78" spans="1:26" ht="21" customHeight="1">
      <c r="A78" s="1493"/>
      <c r="B78" s="1493"/>
      <c r="C78" s="1493"/>
      <c r="D78" s="1493"/>
      <c r="E78" s="1493"/>
      <c r="F78" s="1493"/>
      <c r="G78" s="1493"/>
      <c r="H78" s="1493"/>
      <c r="I78" s="1493"/>
      <c r="J78" s="1493"/>
      <c r="K78" s="1493"/>
      <c r="L78" s="1493"/>
      <c r="M78" s="1493"/>
      <c r="N78" s="1493"/>
      <c r="O78" s="1493"/>
      <c r="P78" s="1493"/>
      <c r="Q78" s="1493"/>
      <c r="R78" s="1493"/>
      <c r="S78" s="1493"/>
      <c r="T78" s="1493"/>
      <c r="U78" s="1493"/>
      <c r="V78" s="1493"/>
      <c r="W78" s="1493"/>
      <c r="X78" s="1493"/>
      <c r="Y78" s="1493"/>
      <c r="Z78" s="1493"/>
    </row>
    <row r="79" spans="1:26" ht="21" customHeight="1">
      <c r="A79" s="1493"/>
      <c r="B79" s="1493"/>
      <c r="C79" s="1493"/>
      <c r="D79" s="1493"/>
      <c r="E79" s="1493"/>
      <c r="F79" s="1493"/>
      <c r="G79" s="1493"/>
      <c r="H79" s="1493"/>
      <c r="I79" s="1493"/>
      <c r="J79" s="1493"/>
      <c r="K79" s="1493"/>
      <c r="L79" s="1493"/>
      <c r="M79" s="1493"/>
      <c r="N79" s="1493"/>
      <c r="O79" s="1493"/>
      <c r="P79" s="1493"/>
      <c r="Q79" s="1493"/>
      <c r="R79" s="1493"/>
      <c r="S79" s="1493"/>
      <c r="T79" s="1493"/>
      <c r="U79" s="1493"/>
      <c r="V79" s="1493"/>
      <c r="W79" s="1493"/>
      <c r="X79" s="1493"/>
      <c r="Y79" s="1493"/>
      <c r="Z79" s="1493"/>
    </row>
    <row r="80" spans="1:26" ht="21" customHeight="1">
      <c r="A80" s="1493"/>
      <c r="B80" s="1493"/>
      <c r="C80" s="1493"/>
      <c r="D80" s="1493"/>
      <c r="E80" s="1493"/>
      <c r="F80" s="1493"/>
      <c r="G80" s="1493"/>
      <c r="H80" s="1493"/>
      <c r="I80" s="1493"/>
      <c r="J80" s="1493"/>
      <c r="K80" s="1493"/>
      <c r="L80" s="1493"/>
      <c r="M80" s="1493"/>
      <c r="N80" s="1493"/>
      <c r="O80" s="1493"/>
      <c r="P80" s="1493"/>
      <c r="Q80" s="1493"/>
      <c r="R80" s="1493"/>
      <c r="S80" s="1493"/>
      <c r="T80" s="1493"/>
      <c r="U80" s="1493"/>
      <c r="V80" s="1493"/>
      <c r="W80" s="1493"/>
      <c r="X80" s="1493"/>
      <c r="Y80" s="1493"/>
      <c r="Z80" s="1493"/>
    </row>
    <row r="81" spans="1:26" ht="21" customHeight="1">
      <c r="A81" s="1493"/>
      <c r="B81" s="1493"/>
      <c r="C81" s="1493"/>
      <c r="D81" s="1493"/>
      <c r="E81" s="1493"/>
      <c r="F81" s="1493"/>
      <c r="G81" s="1493"/>
      <c r="H81" s="1493"/>
      <c r="I81" s="1493"/>
      <c r="J81" s="1493"/>
      <c r="K81" s="1493"/>
      <c r="L81" s="1493"/>
      <c r="M81" s="1493"/>
      <c r="N81" s="1493"/>
      <c r="O81" s="1493"/>
      <c r="P81" s="1493"/>
      <c r="Q81" s="1493"/>
      <c r="R81" s="1493"/>
      <c r="S81" s="1493"/>
      <c r="T81" s="1493"/>
      <c r="U81" s="1493"/>
      <c r="V81" s="1493"/>
      <c r="W81" s="1493"/>
      <c r="X81" s="1493"/>
      <c r="Y81" s="1493"/>
      <c r="Z81" s="1493"/>
    </row>
    <row r="82" spans="1:26" ht="21" customHeight="1">
      <c r="A82" s="1493"/>
      <c r="B82" s="1493"/>
      <c r="C82" s="1493"/>
      <c r="D82" s="1493"/>
      <c r="E82" s="1493"/>
      <c r="F82" s="1493"/>
      <c r="G82" s="1493"/>
      <c r="H82" s="1493"/>
      <c r="I82" s="1493"/>
      <c r="J82" s="1493"/>
      <c r="K82" s="1493"/>
      <c r="L82" s="1493"/>
      <c r="M82" s="1493"/>
      <c r="N82" s="1493"/>
      <c r="O82" s="1493"/>
      <c r="P82" s="1493"/>
      <c r="Q82" s="1493"/>
      <c r="R82" s="1493"/>
      <c r="S82" s="1493"/>
      <c r="T82" s="1493"/>
      <c r="U82" s="1493"/>
      <c r="V82" s="1493"/>
      <c r="W82" s="1493"/>
      <c r="X82" s="1493"/>
      <c r="Y82" s="1493"/>
      <c r="Z82" s="1493"/>
    </row>
    <row r="83" spans="1:26" ht="21" customHeight="1">
      <c r="A83" s="1493"/>
      <c r="B83" s="1493"/>
      <c r="C83" s="1493"/>
      <c r="D83" s="1493"/>
      <c r="E83" s="1493"/>
      <c r="F83" s="1493"/>
      <c r="G83" s="1493"/>
      <c r="H83" s="1493"/>
      <c r="I83" s="1493"/>
      <c r="J83" s="1493"/>
      <c r="K83" s="1493"/>
      <c r="L83" s="1493"/>
      <c r="M83" s="1493"/>
      <c r="N83" s="1493"/>
      <c r="O83" s="1493"/>
      <c r="P83" s="1493"/>
      <c r="Q83" s="1493"/>
      <c r="R83" s="1493"/>
      <c r="S83" s="1493"/>
      <c r="T83" s="1493"/>
      <c r="U83" s="1493"/>
      <c r="V83" s="1493"/>
      <c r="W83" s="1493"/>
      <c r="X83" s="1493"/>
      <c r="Y83" s="1493"/>
      <c r="Z83" s="1493"/>
    </row>
    <row r="84" spans="1:26" ht="21" customHeight="1">
      <c r="A84" s="1493"/>
      <c r="B84" s="1493"/>
      <c r="C84" s="1493"/>
      <c r="D84" s="1493"/>
      <c r="E84" s="1493"/>
      <c r="F84" s="1493"/>
      <c r="G84" s="1493"/>
      <c r="H84" s="1493"/>
      <c r="I84" s="1493"/>
      <c r="J84" s="1493"/>
      <c r="K84" s="1493"/>
      <c r="L84" s="1493"/>
      <c r="M84" s="1493"/>
      <c r="N84" s="1493"/>
      <c r="O84" s="1493"/>
      <c r="P84" s="1493"/>
      <c r="Q84" s="1493"/>
      <c r="R84" s="1493"/>
      <c r="S84" s="1493"/>
      <c r="T84" s="1493"/>
      <c r="U84" s="1493"/>
      <c r="V84" s="1493"/>
      <c r="W84" s="1493"/>
      <c r="X84" s="1493"/>
      <c r="Y84" s="1493"/>
      <c r="Z84" s="1493"/>
    </row>
    <row r="85" spans="1:26" ht="21" customHeight="1">
      <c r="A85" s="1493"/>
      <c r="B85" s="1493"/>
      <c r="C85" s="1493"/>
      <c r="D85" s="1493"/>
      <c r="E85" s="1493"/>
      <c r="F85" s="1493"/>
      <c r="G85" s="1493"/>
      <c r="H85" s="1493"/>
      <c r="I85" s="1493"/>
      <c r="J85" s="1493"/>
      <c r="K85" s="1493"/>
      <c r="L85" s="1493"/>
      <c r="M85" s="1493"/>
      <c r="N85" s="1493"/>
      <c r="O85" s="1493"/>
      <c r="P85" s="1493"/>
      <c r="Q85" s="1493"/>
      <c r="R85" s="1493"/>
      <c r="S85" s="1493"/>
      <c r="T85" s="1493"/>
      <c r="U85" s="1493"/>
      <c r="V85" s="1493"/>
      <c r="W85" s="1493"/>
      <c r="X85" s="1493"/>
      <c r="Y85" s="1493"/>
      <c r="Z85" s="1493"/>
    </row>
    <row r="86" spans="1:26" ht="21" customHeight="1">
      <c r="A86" s="1493"/>
      <c r="B86" s="1493"/>
      <c r="C86" s="1493"/>
      <c r="D86" s="1493"/>
      <c r="E86" s="1493"/>
      <c r="F86" s="1493"/>
      <c r="G86" s="1493"/>
      <c r="H86" s="1493"/>
      <c r="I86" s="1493"/>
      <c r="J86" s="1493"/>
      <c r="K86" s="1493"/>
      <c r="L86" s="1493"/>
      <c r="M86" s="1493"/>
      <c r="N86" s="1493"/>
      <c r="O86" s="1493"/>
      <c r="P86" s="1493"/>
      <c r="Q86" s="1493"/>
      <c r="R86" s="1493"/>
      <c r="S86" s="1493"/>
      <c r="T86" s="1493"/>
      <c r="U86" s="1493"/>
      <c r="V86" s="1493"/>
      <c r="W86" s="1493"/>
      <c r="X86" s="1493"/>
      <c r="Y86" s="1493"/>
      <c r="Z86" s="1493"/>
    </row>
    <row r="87" spans="1:26" ht="21" customHeight="1">
      <c r="A87" s="1493"/>
      <c r="B87" s="1493"/>
      <c r="C87" s="1493"/>
      <c r="D87" s="1493"/>
      <c r="E87" s="1493"/>
      <c r="F87" s="1493"/>
      <c r="G87" s="1493"/>
      <c r="H87" s="1493"/>
      <c r="I87" s="1493"/>
      <c r="J87" s="1493"/>
      <c r="K87" s="1493"/>
      <c r="L87" s="1493"/>
      <c r="M87" s="1493"/>
      <c r="N87" s="1493"/>
      <c r="O87" s="1493"/>
      <c r="P87" s="1493"/>
      <c r="Q87" s="1493"/>
      <c r="R87" s="1493"/>
      <c r="S87" s="1493"/>
      <c r="T87" s="1493"/>
      <c r="U87" s="1493"/>
      <c r="V87" s="1493"/>
      <c r="W87" s="1493"/>
      <c r="X87" s="1493"/>
      <c r="Y87" s="1493"/>
      <c r="Z87" s="1493"/>
    </row>
    <row r="88" spans="1:26" ht="21" customHeight="1">
      <c r="A88" s="1493"/>
      <c r="B88" s="1493"/>
      <c r="C88" s="1493"/>
      <c r="D88" s="1493"/>
      <c r="E88" s="1493"/>
      <c r="F88" s="1493"/>
      <c r="G88" s="1493"/>
      <c r="H88" s="1493"/>
      <c r="I88" s="1493"/>
      <c r="J88" s="1493"/>
      <c r="K88" s="1493"/>
      <c r="L88" s="1493"/>
      <c r="M88" s="1493"/>
      <c r="N88" s="1493"/>
      <c r="O88" s="1493"/>
      <c r="P88" s="1493"/>
      <c r="Q88" s="1493"/>
      <c r="R88" s="1493"/>
      <c r="S88" s="1493"/>
      <c r="T88" s="1493"/>
      <c r="U88" s="1493"/>
      <c r="V88" s="1493"/>
      <c r="W88" s="1493"/>
      <c r="X88" s="1493"/>
      <c r="Y88" s="1493"/>
      <c r="Z88" s="1493"/>
    </row>
    <row r="89" spans="1:26" ht="21" customHeight="1">
      <c r="A89" s="1493"/>
      <c r="B89" s="1493"/>
      <c r="C89" s="1493"/>
      <c r="D89" s="1493"/>
      <c r="E89" s="1493"/>
      <c r="F89" s="1493"/>
      <c r="G89" s="1493"/>
      <c r="H89" s="1493"/>
      <c r="I89" s="1493"/>
      <c r="J89" s="1493"/>
      <c r="K89" s="1493"/>
      <c r="L89" s="1493"/>
      <c r="M89" s="1493"/>
      <c r="N89" s="1493"/>
      <c r="O89" s="1493"/>
      <c r="P89" s="1493"/>
      <c r="Q89" s="1493"/>
      <c r="R89" s="1493"/>
      <c r="S89" s="1493"/>
      <c r="T89" s="1493"/>
      <c r="U89" s="1493"/>
      <c r="V89" s="1493"/>
      <c r="W89" s="1493"/>
      <c r="X89" s="1493"/>
      <c r="Y89" s="1493"/>
      <c r="Z89" s="1493"/>
    </row>
    <row r="90" spans="1:26" ht="21" customHeight="1">
      <c r="A90" s="1493"/>
      <c r="B90" s="1493"/>
      <c r="C90" s="1493"/>
      <c r="D90" s="1493"/>
      <c r="E90" s="1493"/>
      <c r="F90" s="1493"/>
      <c r="G90" s="1493"/>
      <c r="H90" s="1493"/>
      <c r="I90" s="1493"/>
      <c r="J90" s="1493"/>
      <c r="K90" s="1493"/>
      <c r="L90" s="1493"/>
      <c r="M90" s="1493"/>
      <c r="N90" s="1493"/>
      <c r="O90" s="1493"/>
      <c r="P90" s="1493"/>
      <c r="Q90" s="1493"/>
      <c r="R90" s="1493"/>
      <c r="S90" s="1493"/>
      <c r="T90" s="1493"/>
      <c r="U90" s="1493"/>
      <c r="V90" s="1493"/>
      <c r="W90" s="1493"/>
      <c r="X90" s="1493"/>
      <c r="Y90" s="1493"/>
      <c r="Z90" s="1493"/>
    </row>
    <row r="91" spans="1:26" ht="21" customHeight="1">
      <c r="A91" s="1493"/>
      <c r="B91" s="1493"/>
      <c r="C91" s="1493"/>
      <c r="D91" s="1493"/>
      <c r="E91" s="1493"/>
      <c r="F91" s="1493"/>
      <c r="G91" s="1493"/>
      <c r="H91" s="1493"/>
      <c r="I91" s="1493"/>
      <c r="J91" s="1493"/>
      <c r="K91" s="1493"/>
      <c r="L91" s="1493"/>
      <c r="M91" s="1493"/>
      <c r="N91" s="1493"/>
      <c r="O91" s="1493"/>
      <c r="P91" s="1493"/>
      <c r="Q91" s="1493"/>
      <c r="R91" s="1493"/>
      <c r="S91" s="1493"/>
      <c r="T91" s="1493"/>
      <c r="U91" s="1493"/>
      <c r="V91" s="1493"/>
      <c r="W91" s="1493"/>
      <c r="X91" s="1493"/>
      <c r="Y91" s="1493"/>
      <c r="Z91" s="1493"/>
    </row>
    <row r="92" spans="1:26" ht="21" customHeight="1">
      <c r="A92" s="1493"/>
      <c r="B92" s="1493"/>
      <c r="C92" s="1493"/>
      <c r="D92" s="1493"/>
      <c r="E92" s="1493"/>
      <c r="F92" s="1493"/>
      <c r="G92" s="1493"/>
      <c r="H92" s="1493"/>
      <c r="I92" s="1493"/>
      <c r="J92" s="1493"/>
      <c r="K92" s="1493"/>
      <c r="L92" s="1493"/>
      <c r="M92" s="1493"/>
      <c r="N92" s="1493"/>
      <c r="O92" s="1493"/>
      <c r="P92" s="1493"/>
      <c r="Q92" s="1493"/>
      <c r="R92" s="1493"/>
      <c r="S92" s="1493"/>
      <c r="T92" s="1493"/>
      <c r="U92" s="1493"/>
      <c r="V92" s="1493"/>
      <c r="W92" s="1493"/>
      <c r="X92" s="1493"/>
      <c r="Y92" s="1493"/>
      <c r="Z92" s="1493"/>
    </row>
    <row r="93" spans="1:26" ht="21" customHeight="1">
      <c r="A93" s="1493"/>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c r="X93" s="1493"/>
      <c r="Y93" s="1493"/>
      <c r="Z93" s="1493"/>
    </row>
    <row r="94" spans="1:26" ht="21" customHeight="1">
      <c r="A94" s="1493"/>
      <c r="B94" s="1493"/>
      <c r="C94" s="1493"/>
      <c r="D94" s="1493"/>
      <c r="E94" s="1493"/>
      <c r="F94" s="1493"/>
      <c r="G94" s="1493"/>
      <c r="H94" s="1493"/>
      <c r="I94" s="1493"/>
      <c r="J94" s="1493"/>
      <c r="K94" s="1493"/>
      <c r="L94" s="1493"/>
      <c r="M94" s="1493"/>
      <c r="N94" s="1493"/>
      <c r="O94" s="1493"/>
      <c r="P94" s="1493"/>
      <c r="Q94" s="1493"/>
      <c r="R94" s="1493"/>
      <c r="S94" s="1493"/>
      <c r="T94" s="1493"/>
      <c r="U94" s="1493"/>
      <c r="V94" s="1493"/>
      <c r="W94" s="1493"/>
      <c r="X94" s="1493"/>
      <c r="Y94" s="1493"/>
      <c r="Z94" s="1493"/>
    </row>
    <row r="95" spans="1:26" ht="21" customHeight="1">
      <c r="A95" s="1493"/>
      <c r="B95" s="1493"/>
      <c r="C95" s="1493"/>
      <c r="D95" s="1493"/>
      <c r="E95" s="1493"/>
      <c r="F95" s="1493"/>
      <c r="G95" s="1493"/>
      <c r="H95" s="1493"/>
      <c r="I95" s="1493"/>
      <c r="J95" s="1493"/>
      <c r="K95" s="1493"/>
      <c r="L95" s="1493"/>
      <c r="M95" s="1493"/>
      <c r="N95" s="1493"/>
      <c r="O95" s="1493"/>
      <c r="P95" s="1493"/>
      <c r="Q95" s="1493"/>
      <c r="R95" s="1493"/>
      <c r="S95" s="1493"/>
      <c r="T95" s="1493"/>
      <c r="U95" s="1493"/>
      <c r="V95" s="1493"/>
      <c r="W95" s="1493"/>
      <c r="X95" s="1493"/>
      <c r="Y95" s="1493"/>
      <c r="Z95" s="1493"/>
    </row>
    <row r="96" spans="1:26" ht="21" customHeight="1">
      <c r="A96" s="1493"/>
      <c r="B96" s="1493"/>
      <c r="C96" s="1493"/>
      <c r="D96" s="1493"/>
      <c r="E96" s="1493"/>
      <c r="F96" s="1493"/>
      <c r="G96" s="1493"/>
      <c r="H96" s="1493"/>
      <c r="I96" s="1493"/>
      <c r="J96" s="1493"/>
      <c r="K96" s="1493"/>
      <c r="L96" s="1493"/>
      <c r="M96" s="1493"/>
      <c r="N96" s="1493"/>
      <c r="O96" s="1493"/>
      <c r="P96" s="1493"/>
      <c r="Q96" s="1493"/>
      <c r="R96" s="1493"/>
      <c r="S96" s="1493"/>
      <c r="T96" s="1493"/>
      <c r="U96" s="1493"/>
      <c r="V96" s="1493"/>
      <c r="W96" s="1493"/>
      <c r="X96" s="1493"/>
      <c r="Y96" s="1493"/>
      <c r="Z96" s="1493"/>
    </row>
    <row r="97" spans="1:26" ht="21" customHeight="1">
      <c r="A97" s="1493"/>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row>
    <row r="98" spans="1:26" ht="21" customHeight="1">
      <c r="A98" s="1493"/>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row>
    <row r="99" spans="1:26" ht="21" customHeight="1">
      <c r="A99" s="1493"/>
      <c r="B99" s="1493"/>
      <c r="C99" s="1493"/>
      <c r="D99" s="1493"/>
      <c r="E99" s="1493"/>
      <c r="F99" s="1493"/>
      <c r="G99" s="1493"/>
      <c r="H99" s="1493"/>
      <c r="I99" s="1493"/>
      <c r="J99" s="1493"/>
      <c r="K99" s="1493"/>
      <c r="L99" s="1493"/>
      <c r="M99" s="1493"/>
      <c r="N99" s="1493"/>
      <c r="O99" s="1493"/>
      <c r="P99" s="1493"/>
      <c r="Q99" s="1493"/>
      <c r="R99" s="1493"/>
      <c r="S99" s="1493"/>
      <c r="T99" s="1493"/>
      <c r="U99" s="1493"/>
      <c r="V99" s="1493"/>
      <c r="W99" s="1493"/>
      <c r="X99" s="1493"/>
      <c r="Y99" s="1493"/>
      <c r="Z99" s="1493"/>
    </row>
    <row r="100" spans="1:26" ht="21" customHeight="1">
      <c r="A100" s="1493"/>
      <c r="B100" s="1493"/>
      <c r="C100" s="1493"/>
      <c r="D100" s="1493"/>
      <c r="E100" s="1493"/>
      <c r="F100" s="1493"/>
      <c r="G100" s="1493"/>
      <c r="H100" s="1493"/>
      <c r="I100" s="1493"/>
      <c r="J100" s="1493"/>
      <c r="K100" s="1493"/>
      <c r="L100" s="1493"/>
      <c r="M100" s="1493"/>
      <c r="N100" s="1493"/>
      <c r="O100" s="1493"/>
      <c r="P100" s="1493"/>
      <c r="Q100" s="1493"/>
      <c r="R100" s="1493"/>
      <c r="S100" s="1493"/>
      <c r="T100" s="1493"/>
      <c r="U100" s="1493"/>
      <c r="V100" s="1493"/>
      <c r="W100" s="1493"/>
      <c r="X100" s="1493"/>
      <c r="Y100" s="1493"/>
      <c r="Z100" s="1493"/>
    </row>
    <row r="101" spans="1:26" ht="21" customHeight="1">
      <c r="A101" s="1493"/>
      <c r="B101" s="1493"/>
      <c r="C101" s="1493"/>
      <c r="D101" s="1493"/>
      <c r="E101" s="1493"/>
      <c r="F101" s="1493"/>
      <c r="G101" s="1493"/>
      <c r="H101" s="1493"/>
      <c r="I101" s="1493"/>
      <c r="J101" s="1493"/>
      <c r="K101" s="1493"/>
      <c r="L101" s="1493"/>
      <c r="M101" s="1493"/>
      <c r="N101" s="1493"/>
      <c r="O101" s="1493"/>
      <c r="P101" s="1493"/>
      <c r="Q101" s="1493"/>
      <c r="R101" s="1493"/>
      <c r="S101" s="1493"/>
      <c r="T101" s="1493"/>
      <c r="U101" s="1493"/>
      <c r="V101" s="1493"/>
      <c r="W101" s="1493"/>
      <c r="X101" s="1493"/>
      <c r="Y101" s="1493"/>
      <c r="Z101" s="1493"/>
    </row>
    <row r="102" spans="1:26" ht="21" customHeight="1">
      <c r="A102" s="1493"/>
      <c r="B102" s="1493"/>
      <c r="C102" s="1493"/>
      <c r="D102" s="1493"/>
      <c r="E102" s="1493"/>
      <c r="F102" s="1493"/>
      <c r="G102" s="1493"/>
      <c r="H102" s="1493"/>
      <c r="I102" s="1493"/>
      <c r="J102" s="1493"/>
      <c r="K102" s="1493"/>
      <c r="L102" s="1493"/>
      <c r="M102" s="1493"/>
      <c r="N102" s="1493"/>
      <c r="O102" s="1493"/>
      <c r="P102" s="1493"/>
      <c r="Q102" s="1493"/>
      <c r="R102" s="1493"/>
      <c r="S102" s="1493"/>
      <c r="T102" s="1493"/>
      <c r="U102" s="1493"/>
      <c r="V102" s="1493"/>
      <c r="W102" s="1493"/>
      <c r="X102" s="1493"/>
      <c r="Y102" s="1493"/>
      <c r="Z102" s="1493"/>
    </row>
    <row r="103" spans="1:26" ht="21" customHeight="1">
      <c r="A103" s="1493"/>
      <c r="B103" s="1493"/>
      <c r="C103" s="1493"/>
      <c r="D103" s="1493"/>
      <c r="E103" s="1493"/>
      <c r="F103" s="1493"/>
      <c r="G103" s="1493"/>
      <c r="H103" s="1493"/>
      <c r="I103" s="1493"/>
      <c r="J103" s="1493"/>
      <c r="K103" s="1493"/>
      <c r="L103" s="1493"/>
      <c r="M103" s="1493"/>
      <c r="N103" s="1493"/>
      <c r="O103" s="1493"/>
      <c r="P103" s="1493"/>
      <c r="Q103" s="1493"/>
      <c r="R103" s="1493"/>
      <c r="S103" s="1493"/>
      <c r="T103" s="1493"/>
      <c r="U103" s="1493"/>
      <c r="V103" s="1493"/>
      <c r="W103" s="1493"/>
      <c r="X103" s="1493"/>
      <c r="Y103" s="1493"/>
      <c r="Z103" s="1493"/>
    </row>
    <row r="104" spans="1:26" ht="21" customHeight="1">
      <c r="A104" s="1493"/>
      <c r="B104" s="1493"/>
      <c r="C104" s="1493"/>
      <c r="D104" s="1493"/>
      <c r="E104" s="1493"/>
      <c r="F104" s="1493"/>
      <c r="G104" s="1493"/>
      <c r="H104" s="1493"/>
      <c r="I104" s="1493"/>
      <c r="J104" s="1493"/>
      <c r="K104" s="1493"/>
      <c r="L104" s="1493"/>
      <c r="M104" s="1493"/>
      <c r="N104" s="1493"/>
      <c r="O104" s="1493"/>
      <c r="P104" s="1493"/>
      <c r="Q104" s="1493"/>
      <c r="R104" s="1493"/>
      <c r="S104" s="1493"/>
      <c r="T104" s="1493"/>
      <c r="U104" s="1493"/>
      <c r="V104" s="1493"/>
      <c r="W104" s="1493"/>
      <c r="X104" s="1493"/>
      <c r="Y104" s="1493"/>
      <c r="Z104" s="1493"/>
    </row>
    <row r="105" spans="1:26" ht="21" customHeight="1">
      <c r="A105" s="1493"/>
      <c r="B105" s="1493"/>
      <c r="C105" s="1493"/>
      <c r="D105" s="1493"/>
      <c r="E105" s="1493"/>
      <c r="F105" s="1493"/>
      <c r="G105" s="1493"/>
      <c r="H105" s="1493"/>
      <c r="I105" s="1493"/>
      <c r="J105" s="1493"/>
      <c r="K105" s="1493"/>
      <c r="L105" s="1493"/>
      <c r="M105" s="1493"/>
      <c r="N105" s="1493"/>
      <c r="O105" s="1493"/>
      <c r="P105" s="1493"/>
      <c r="Q105" s="1493"/>
      <c r="R105" s="1493"/>
      <c r="S105" s="1493"/>
      <c r="T105" s="1493"/>
      <c r="U105" s="1493"/>
      <c r="V105" s="1493"/>
      <c r="W105" s="1493"/>
      <c r="X105" s="1493"/>
      <c r="Y105" s="1493"/>
      <c r="Z105" s="1493"/>
    </row>
    <row r="106" spans="1:26" ht="21" customHeight="1">
      <c r="A106" s="1493"/>
      <c r="B106" s="1493"/>
      <c r="C106" s="1493"/>
      <c r="D106" s="1493"/>
      <c r="E106" s="1493"/>
      <c r="F106" s="1493"/>
      <c r="G106" s="1493"/>
      <c r="H106" s="1493"/>
      <c r="I106" s="1493"/>
      <c r="J106" s="1493"/>
      <c r="K106" s="1493"/>
      <c r="L106" s="1493"/>
      <c r="M106" s="1493"/>
      <c r="N106" s="1493"/>
      <c r="O106" s="1493"/>
      <c r="P106" s="1493"/>
      <c r="Q106" s="1493"/>
      <c r="R106" s="1493"/>
      <c r="S106" s="1493"/>
      <c r="T106" s="1493"/>
      <c r="U106" s="1493"/>
      <c r="V106" s="1493"/>
      <c r="W106" s="1493"/>
      <c r="X106" s="1493"/>
      <c r="Y106" s="1493"/>
      <c r="Z106" s="1493"/>
    </row>
    <row r="107" spans="1:26" ht="21" customHeight="1">
      <c r="A107" s="1493"/>
      <c r="B107" s="1493"/>
      <c r="C107" s="1493"/>
      <c r="D107" s="1493"/>
      <c r="E107" s="1493"/>
      <c r="F107" s="1493"/>
      <c r="G107" s="1493"/>
      <c r="H107" s="1493"/>
      <c r="I107" s="1493"/>
      <c r="J107" s="1493"/>
      <c r="K107" s="1493"/>
      <c r="L107" s="1493"/>
      <c r="M107" s="1493"/>
      <c r="N107" s="1493"/>
      <c r="O107" s="1493"/>
      <c r="P107" s="1493"/>
      <c r="Q107" s="1493"/>
      <c r="R107" s="1493"/>
      <c r="S107" s="1493"/>
      <c r="T107" s="1493"/>
      <c r="U107" s="1493"/>
      <c r="V107" s="1493"/>
      <c r="W107" s="1493"/>
      <c r="X107" s="1493"/>
      <c r="Y107" s="1493"/>
      <c r="Z107" s="1493"/>
    </row>
    <row r="108" spans="1:26" ht="21" customHeight="1">
      <c r="A108" s="1493"/>
      <c r="B108" s="1493"/>
      <c r="C108" s="1493"/>
      <c r="D108" s="1493"/>
      <c r="E108" s="1493"/>
      <c r="F108" s="1493"/>
      <c r="G108" s="1493"/>
      <c r="H108" s="1493"/>
      <c r="I108" s="1493"/>
      <c r="J108" s="1493"/>
      <c r="K108" s="1493"/>
      <c r="L108" s="1493"/>
      <c r="M108" s="1493"/>
      <c r="N108" s="1493"/>
      <c r="O108" s="1493"/>
      <c r="P108" s="1493"/>
      <c r="Q108" s="1493"/>
      <c r="R108" s="1493"/>
      <c r="S108" s="1493"/>
      <c r="T108" s="1493"/>
      <c r="U108" s="1493"/>
      <c r="V108" s="1493"/>
      <c r="W108" s="1493"/>
      <c r="X108" s="1493"/>
      <c r="Y108" s="1493"/>
      <c r="Z108" s="1493"/>
    </row>
    <row r="109" spans="1:26" ht="21" customHeight="1">
      <c r="A109" s="1493"/>
      <c r="B109" s="1493"/>
      <c r="C109" s="1493"/>
      <c r="D109" s="1493"/>
      <c r="E109" s="1493"/>
      <c r="F109" s="1493"/>
      <c r="G109" s="1493"/>
      <c r="H109" s="1493"/>
      <c r="I109" s="1493"/>
      <c r="J109" s="1493"/>
      <c r="K109" s="1493"/>
      <c r="L109" s="1493"/>
      <c r="M109" s="1493"/>
      <c r="N109" s="1493"/>
      <c r="O109" s="1493"/>
      <c r="P109" s="1493"/>
      <c r="Q109" s="1493"/>
      <c r="R109" s="1493"/>
      <c r="S109" s="1493"/>
      <c r="T109" s="1493"/>
      <c r="U109" s="1493"/>
      <c r="V109" s="1493"/>
      <c r="W109" s="1493"/>
      <c r="X109" s="1493"/>
      <c r="Y109" s="1493"/>
      <c r="Z109" s="1493"/>
    </row>
    <row r="110" spans="1:26" ht="21" customHeight="1">
      <c r="A110" s="1493"/>
      <c r="B110" s="1493"/>
      <c r="C110" s="1493"/>
      <c r="D110" s="1493"/>
      <c r="E110" s="1493"/>
      <c r="F110" s="1493"/>
      <c r="G110" s="1493"/>
      <c r="H110" s="1493"/>
      <c r="I110" s="1493"/>
      <c r="J110" s="1493"/>
      <c r="K110" s="1493"/>
      <c r="L110" s="1493"/>
      <c r="M110" s="1493"/>
      <c r="N110" s="1493"/>
      <c r="O110" s="1493"/>
      <c r="P110" s="1493"/>
      <c r="Q110" s="1493"/>
      <c r="R110" s="1493"/>
      <c r="S110" s="1493"/>
      <c r="T110" s="1493"/>
      <c r="U110" s="1493"/>
      <c r="V110" s="1493"/>
      <c r="W110" s="1493"/>
      <c r="X110" s="1493"/>
      <c r="Y110" s="1493"/>
      <c r="Z110" s="1493"/>
    </row>
    <row r="111" spans="1:26" ht="21" customHeight="1">
      <c r="A111" s="1493"/>
      <c r="B111" s="1493"/>
      <c r="C111" s="1493"/>
      <c r="D111" s="1493"/>
      <c r="E111" s="1493"/>
      <c r="F111" s="1493"/>
      <c r="G111" s="1493"/>
      <c r="H111" s="1493"/>
      <c r="I111" s="1493"/>
      <c r="J111" s="1493"/>
      <c r="K111" s="1493"/>
      <c r="L111" s="1493"/>
      <c r="M111" s="1493"/>
      <c r="N111" s="1493"/>
      <c r="O111" s="1493"/>
      <c r="P111" s="1493"/>
      <c r="Q111" s="1493"/>
      <c r="R111" s="1493"/>
      <c r="S111" s="1493"/>
      <c r="T111" s="1493"/>
      <c r="U111" s="1493"/>
      <c r="V111" s="1493"/>
      <c r="W111" s="1493"/>
      <c r="X111" s="1493"/>
      <c r="Y111" s="1493"/>
      <c r="Z111" s="1493"/>
    </row>
    <row r="112" spans="1:26" ht="21" customHeight="1">
      <c r="A112" s="1493"/>
      <c r="B112" s="1493"/>
      <c r="C112" s="1493"/>
      <c r="D112" s="1493"/>
      <c r="E112" s="1493"/>
      <c r="F112" s="1493"/>
      <c r="G112" s="1493"/>
      <c r="H112" s="1493"/>
      <c r="I112" s="1493"/>
      <c r="J112" s="1493"/>
      <c r="K112" s="1493"/>
      <c r="L112" s="1493"/>
      <c r="M112" s="1493"/>
      <c r="N112" s="1493"/>
      <c r="O112" s="1493"/>
      <c r="P112" s="1493"/>
      <c r="Q112" s="1493"/>
      <c r="R112" s="1493"/>
      <c r="S112" s="1493"/>
      <c r="T112" s="1493"/>
      <c r="U112" s="1493"/>
      <c r="V112" s="1493"/>
      <c r="W112" s="1493"/>
      <c r="X112" s="1493"/>
      <c r="Y112" s="1493"/>
      <c r="Z112" s="1493"/>
    </row>
    <row r="113" spans="1:26" ht="21" customHeight="1">
      <c r="A113" s="1493"/>
      <c r="B113" s="1493"/>
      <c r="C113" s="1493"/>
      <c r="D113" s="1493"/>
      <c r="E113" s="1493"/>
      <c r="F113" s="1493"/>
      <c r="G113" s="1493"/>
      <c r="H113" s="1493"/>
      <c r="I113" s="1493"/>
      <c r="J113" s="1493"/>
      <c r="K113" s="1493"/>
      <c r="L113" s="1493"/>
      <c r="M113" s="1493"/>
      <c r="N113" s="1493"/>
      <c r="O113" s="1493"/>
      <c r="P113" s="1493"/>
      <c r="Q113" s="1493"/>
      <c r="R113" s="1493"/>
      <c r="S113" s="1493"/>
      <c r="T113" s="1493"/>
      <c r="U113" s="1493"/>
      <c r="V113" s="1493"/>
      <c r="W113" s="1493"/>
      <c r="X113" s="1493"/>
      <c r="Y113" s="1493"/>
      <c r="Z113" s="1493"/>
    </row>
    <row r="114" spans="1:26" ht="21" customHeight="1">
      <c r="A114" s="1493"/>
      <c r="B114" s="1493"/>
      <c r="C114" s="1493"/>
      <c r="D114" s="1493"/>
      <c r="E114" s="1493"/>
      <c r="F114" s="1493"/>
      <c r="G114" s="1493"/>
      <c r="H114" s="1493"/>
      <c r="I114" s="1493"/>
      <c r="J114" s="1493"/>
      <c r="K114" s="1493"/>
      <c r="L114" s="1493"/>
      <c r="M114" s="1493"/>
      <c r="N114" s="1493"/>
      <c r="O114" s="1493"/>
      <c r="P114" s="1493"/>
      <c r="Q114" s="1493"/>
      <c r="R114" s="1493"/>
      <c r="S114" s="1493"/>
      <c r="T114" s="1493"/>
      <c r="U114" s="1493"/>
      <c r="V114" s="1493"/>
      <c r="W114" s="1493"/>
      <c r="X114" s="1493"/>
      <c r="Y114" s="1493"/>
      <c r="Z114" s="1493"/>
    </row>
    <row r="115" spans="1:26" ht="21" customHeight="1">
      <c r="A115" s="1493"/>
      <c r="B115" s="1493"/>
      <c r="C115" s="1493"/>
      <c r="D115" s="1493"/>
      <c r="E115" s="1493"/>
      <c r="F115" s="1493"/>
      <c r="G115" s="1493"/>
      <c r="H115" s="1493"/>
      <c r="I115" s="1493"/>
      <c r="J115" s="1493"/>
      <c r="K115" s="1493"/>
      <c r="L115" s="1493"/>
      <c r="M115" s="1493"/>
      <c r="N115" s="1493"/>
      <c r="O115" s="1493"/>
      <c r="P115" s="1493"/>
      <c r="Q115" s="1493"/>
      <c r="R115" s="1493"/>
      <c r="S115" s="1493"/>
      <c r="T115" s="1493"/>
      <c r="U115" s="1493"/>
      <c r="V115" s="1493"/>
      <c r="W115" s="1493"/>
      <c r="X115" s="1493"/>
      <c r="Y115" s="1493"/>
      <c r="Z115" s="1493"/>
    </row>
    <row r="116" spans="1:26" ht="21" customHeight="1">
      <c r="A116" s="1493"/>
      <c r="B116" s="1493"/>
      <c r="C116" s="1493"/>
      <c r="D116" s="1493"/>
      <c r="E116" s="1493"/>
      <c r="F116" s="1493"/>
      <c r="G116" s="1493"/>
      <c r="H116" s="1493"/>
      <c r="I116" s="1493"/>
      <c r="J116" s="1493"/>
      <c r="K116" s="1493"/>
      <c r="L116" s="1493"/>
      <c r="M116" s="1493"/>
      <c r="N116" s="1493"/>
      <c r="O116" s="1493"/>
      <c r="P116" s="1493"/>
      <c r="Q116" s="1493"/>
      <c r="R116" s="1493"/>
      <c r="S116" s="1493"/>
      <c r="T116" s="1493"/>
      <c r="U116" s="1493"/>
      <c r="V116" s="1493"/>
      <c r="W116" s="1493"/>
      <c r="X116" s="1493"/>
      <c r="Y116" s="1493"/>
      <c r="Z116" s="1493"/>
    </row>
    <row r="117" spans="1:26" ht="21" customHeight="1">
      <c r="A117" s="1493"/>
      <c r="B117" s="1493"/>
      <c r="C117" s="1493"/>
      <c r="D117" s="1493"/>
      <c r="E117" s="1493"/>
      <c r="F117" s="1493"/>
      <c r="G117" s="1493"/>
      <c r="H117" s="1493"/>
      <c r="I117" s="1493"/>
      <c r="J117" s="1493"/>
      <c r="K117" s="1493"/>
      <c r="L117" s="1493"/>
      <c r="M117" s="1493"/>
      <c r="N117" s="1493"/>
      <c r="O117" s="1493"/>
      <c r="P117" s="1493"/>
      <c r="Q117" s="1493"/>
      <c r="R117" s="1493"/>
      <c r="S117" s="1493"/>
      <c r="T117" s="1493"/>
      <c r="U117" s="1493"/>
      <c r="V117" s="1493"/>
      <c r="W117" s="1493"/>
      <c r="X117" s="1493"/>
      <c r="Y117" s="1493"/>
      <c r="Z117" s="1493"/>
    </row>
    <row r="118" spans="1:26" ht="21" customHeight="1">
      <c r="A118" s="1493"/>
      <c r="B118" s="1493"/>
      <c r="C118" s="1493"/>
      <c r="D118" s="1493"/>
      <c r="E118" s="1493"/>
      <c r="F118" s="1493"/>
      <c r="G118" s="1493"/>
      <c r="H118" s="1493"/>
      <c r="I118" s="1493"/>
      <c r="J118" s="1493"/>
      <c r="K118" s="1493"/>
      <c r="L118" s="1493"/>
      <c r="M118" s="1493"/>
      <c r="N118" s="1493"/>
      <c r="O118" s="1493"/>
      <c r="P118" s="1493"/>
      <c r="Q118" s="1493"/>
      <c r="R118" s="1493"/>
      <c r="S118" s="1493"/>
      <c r="T118" s="1493"/>
      <c r="U118" s="1493"/>
      <c r="V118" s="1493"/>
      <c r="W118" s="1493"/>
      <c r="X118" s="1493"/>
      <c r="Y118" s="1493"/>
      <c r="Z118" s="1493"/>
    </row>
    <row r="119" spans="1:26" ht="21" customHeight="1">
      <c r="A119" s="1493"/>
      <c r="B119" s="1493"/>
      <c r="C119" s="1493"/>
      <c r="D119" s="1493"/>
      <c r="E119" s="1493"/>
      <c r="F119" s="1493"/>
      <c r="G119" s="1493"/>
      <c r="H119" s="1493"/>
      <c r="I119" s="1493"/>
      <c r="J119" s="1493"/>
      <c r="K119" s="1493"/>
      <c r="L119" s="1493"/>
      <c r="M119" s="1493"/>
      <c r="N119" s="1493"/>
      <c r="O119" s="1493"/>
      <c r="P119" s="1493"/>
      <c r="Q119" s="1493"/>
      <c r="R119" s="1493"/>
      <c r="S119" s="1493"/>
      <c r="T119" s="1493"/>
      <c r="U119" s="1493"/>
      <c r="V119" s="1493"/>
      <c r="W119" s="1493"/>
      <c r="X119" s="1493"/>
      <c r="Y119" s="1493"/>
      <c r="Z119" s="1493"/>
    </row>
    <row r="120" spans="1:26" ht="21" customHeight="1">
      <c r="A120" s="1493"/>
      <c r="B120" s="1493"/>
      <c r="C120" s="1493"/>
      <c r="D120" s="1493"/>
      <c r="E120" s="1493"/>
      <c r="F120" s="1493"/>
      <c r="G120" s="1493"/>
      <c r="H120" s="1493"/>
      <c r="I120" s="1493"/>
      <c r="J120" s="1493"/>
      <c r="K120" s="1493"/>
      <c r="L120" s="1493"/>
      <c r="M120" s="1493"/>
      <c r="N120" s="1493"/>
      <c r="O120" s="1493"/>
      <c r="P120" s="1493"/>
      <c r="Q120" s="1493"/>
      <c r="R120" s="1493"/>
      <c r="S120" s="1493"/>
      <c r="T120" s="1493"/>
      <c r="U120" s="1493"/>
      <c r="V120" s="1493"/>
      <c r="W120" s="1493"/>
      <c r="X120" s="1493"/>
      <c r="Y120" s="1493"/>
      <c r="Z120" s="1493"/>
    </row>
    <row r="121" spans="1:26" ht="21" customHeight="1">
      <c r="A121" s="1493"/>
      <c r="B121" s="1493"/>
      <c r="C121" s="1493"/>
      <c r="D121" s="1493"/>
      <c r="E121" s="1493"/>
      <c r="F121" s="1493"/>
      <c r="G121" s="1493"/>
      <c r="H121" s="1493"/>
      <c r="I121" s="1493"/>
      <c r="J121" s="1493"/>
      <c r="K121" s="1493"/>
      <c r="L121" s="1493"/>
      <c r="M121" s="1493"/>
      <c r="N121" s="1493"/>
      <c r="O121" s="1493"/>
      <c r="P121" s="1493"/>
      <c r="Q121" s="1493"/>
      <c r="R121" s="1493"/>
      <c r="S121" s="1493"/>
      <c r="T121" s="1493"/>
      <c r="U121" s="1493"/>
      <c r="V121" s="1493"/>
      <c r="W121" s="1493"/>
      <c r="X121" s="1493"/>
      <c r="Y121" s="1493"/>
      <c r="Z121" s="1493"/>
    </row>
    <row r="122" spans="1:26" ht="21" customHeight="1">
      <c r="A122" s="1493"/>
      <c r="B122" s="1493"/>
      <c r="C122" s="1493"/>
      <c r="D122" s="1493"/>
      <c r="E122" s="1493"/>
      <c r="F122" s="1493"/>
      <c r="G122" s="1493"/>
      <c r="H122" s="1493"/>
      <c r="I122" s="1493"/>
      <c r="J122" s="1493"/>
      <c r="K122" s="1493"/>
      <c r="L122" s="1493"/>
      <c r="M122" s="1493"/>
      <c r="N122" s="1493"/>
      <c r="O122" s="1493"/>
      <c r="P122" s="1493"/>
      <c r="Q122" s="1493"/>
      <c r="R122" s="1493"/>
      <c r="S122" s="1493"/>
      <c r="T122" s="1493"/>
      <c r="U122" s="1493"/>
      <c r="V122" s="1493"/>
      <c r="W122" s="1493"/>
      <c r="X122" s="1493"/>
      <c r="Y122" s="1493"/>
      <c r="Z122" s="1493"/>
    </row>
    <row r="123" spans="1:26" ht="21" customHeight="1">
      <c r="A123" s="1493"/>
      <c r="B123" s="1493"/>
      <c r="C123" s="1493"/>
      <c r="D123" s="1493"/>
      <c r="E123" s="1493"/>
      <c r="F123" s="1493"/>
      <c r="G123" s="1493"/>
      <c r="H123" s="1493"/>
      <c r="I123" s="1493"/>
      <c r="J123" s="1493"/>
      <c r="K123" s="1493"/>
      <c r="L123" s="1493"/>
      <c r="M123" s="1493"/>
      <c r="N123" s="1493"/>
      <c r="O123" s="1493"/>
      <c r="P123" s="1493"/>
      <c r="Q123" s="1493"/>
      <c r="R123" s="1493"/>
      <c r="S123" s="1493"/>
      <c r="T123" s="1493"/>
      <c r="U123" s="1493"/>
      <c r="V123" s="1493"/>
      <c r="W123" s="1493"/>
      <c r="X123" s="1493"/>
      <c r="Y123" s="1493"/>
      <c r="Z123" s="1493"/>
    </row>
    <row r="124" spans="1:26" ht="21" customHeight="1">
      <c r="A124" s="1493"/>
      <c r="B124" s="1493"/>
      <c r="C124" s="1493"/>
      <c r="D124" s="1493"/>
      <c r="E124" s="1493"/>
      <c r="F124" s="1493"/>
      <c r="G124" s="1493"/>
      <c r="H124" s="1493"/>
      <c r="I124" s="1493"/>
      <c r="J124" s="1493"/>
      <c r="K124" s="1493"/>
      <c r="L124" s="1493"/>
      <c r="M124" s="1493"/>
      <c r="N124" s="1493"/>
      <c r="O124" s="1493"/>
      <c r="P124" s="1493"/>
      <c r="Q124" s="1493"/>
      <c r="R124" s="1493"/>
      <c r="S124" s="1493"/>
      <c r="T124" s="1493"/>
      <c r="U124" s="1493"/>
      <c r="V124" s="1493"/>
      <c r="W124" s="1493"/>
      <c r="X124" s="1493"/>
      <c r="Y124" s="1493"/>
      <c r="Z124" s="1493"/>
    </row>
    <row r="125" spans="1:26" ht="21" customHeight="1">
      <c r="A125" s="1493"/>
      <c r="B125" s="1493"/>
      <c r="C125" s="1493"/>
      <c r="D125" s="1493"/>
      <c r="E125" s="1493"/>
      <c r="F125" s="1493"/>
      <c r="G125" s="1493"/>
      <c r="H125" s="1493"/>
      <c r="I125" s="1493"/>
      <c r="J125" s="1493"/>
      <c r="K125" s="1493"/>
      <c r="L125" s="1493"/>
      <c r="M125" s="1493"/>
      <c r="N125" s="1493"/>
      <c r="O125" s="1493"/>
      <c r="P125" s="1493"/>
      <c r="Q125" s="1493"/>
      <c r="R125" s="1493"/>
      <c r="S125" s="1493"/>
      <c r="T125" s="1493"/>
      <c r="U125" s="1493"/>
      <c r="V125" s="1493"/>
      <c r="W125" s="1493"/>
      <c r="X125" s="1493"/>
      <c r="Y125" s="1493"/>
      <c r="Z125" s="1493"/>
    </row>
    <row r="126" spans="1:26" ht="21" customHeight="1">
      <c r="A126" s="1493"/>
      <c r="B126" s="1493"/>
      <c r="C126" s="1493"/>
      <c r="D126" s="1493"/>
      <c r="E126" s="1493"/>
      <c r="F126" s="1493"/>
      <c r="G126" s="1493"/>
      <c r="H126" s="1493"/>
      <c r="I126" s="1493"/>
      <c r="J126" s="1493"/>
      <c r="K126" s="1493"/>
      <c r="L126" s="1493"/>
      <c r="M126" s="1493"/>
      <c r="N126" s="1493"/>
      <c r="O126" s="1493"/>
      <c r="P126" s="1493"/>
      <c r="Q126" s="1493"/>
      <c r="R126" s="1493"/>
      <c r="S126" s="1493"/>
      <c r="T126" s="1493"/>
      <c r="U126" s="1493"/>
      <c r="V126" s="1493"/>
      <c r="W126" s="1493"/>
      <c r="X126" s="1493"/>
      <c r="Y126" s="1493"/>
      <c r="Z126" s="1493"/>
    </row>
    <row r="127" spans="1:26" ht="21" customHeight="1">
      <c r="A127" s="1493"/>
      <c r="B127" s="1493"/>
      <c r="C127" s="1493"/>
      <c r="D127" s="1493"/>
      <c r="E127" s="1493"/>
      <c r="F127" s="1493"/>
      <c r="G127" s="1493"/>
      <c r="H127" s="1493"/>
      <c r="I127" s="1493"/>
      <c r="J127" s="1493"/>
      <c r="K127" s="1493"/>
      <c r="L127" s="1493"/>
      <c r="M127" s="1493"/>
      <c r="N127" s="1493"/>
      <c r="O127" s="1493"/>
      <c r="P127" s="1493"/>
      <c r="Q127" s="1493"/>
      <c r="R127" s="1493"/>
      <c r="S127" s="1493"/>
      <c r="T127" s="1493"/>
      <c r="U127" s="1493"/>
      <c r="V127" s="1493"/>
      <c r="W127" s="1493"/>
      <c r="X127" s="1493"/>
      <c r="Y127" s="1493"/>
      <c r="Z127" s="1493"/>
    </row>
    <row r="128" spans="1:26" ht="21" customHeight="1">
      <c r="A128" s="1493"/>
      <c r="B128" s="1493"/>
      <c r="C128" s="1493"/>
      <c r="D128" s="1493"/>
      <c r="E128" s="1493"/>
      <c r="F128" s="1493"/>
      <c r="G128" s="1493"/>
      <c r="H128" s="1493"/>
      <c r="I128" s="1493"/>
      <c r="J128" s="1493"/>
      <c r="K128" s="1493"/>
      <c r="L128" s="1493"/>
      <c r="M128" s="1493"/>
      <c r="N128" s="1493"/>
      <c r="O128" s="1493"/>
      <c r="P128" s="1493"/>
      <c r="Q128" s="1493"/>
      <c r="R128" s="1493"/>
      <c r="S128" s="1493"/>
      <c r="T128" s="1493"/>
      <c r="U128" s="1493"/>
      <c r="V128" s="1493"/>
      <c r="W128" s="1493"/>
      <c r="X128" s="1493"/>
      <c r="Y128" s="1493"/>
      <c r="Z128" s="1493"/>
    </row>
    <row r="129" spans="1:26" ht="21" customHeight="1">
      <c r="A129" s="1493"/>
      <c r="B129" s="1493"/>
      <c r="C129" s="1493"/>
      <c r="D129" s="1493"/>
      <c r="E129" s="1493"/>
      <c r="F129" s="1493"/>
      <c r="G129" s="1493"/>
      <c r="H129" s="1493"/>
      <c r="I129" s="1493"/>
      <c r="J129" s="1493"/>
      <c r="K129" s="1493"/>
      <c r="L129" s="1493"/>
      <c r="M129" s="1493"/>
      <c r="N129" s="1493"/>
      <c r="O129" s="1493"/>
      <c r="P129" s="1493"/>
      <c r="Q129" s="1493"/>
      <c r="R129" s="1493"/>
      <c r="S129" s="1493"/>
      <c r="T129" s="1493"/>
      <c r="U129" s="1493"/>
      <c r="V129" s="1493"/>
      <c r="W129" s="1493"/>
      <c r="X129" s="1493"/>
      <c r="Y129" s="1493"/>
      <c r="Z129" s="1493"/>
    </row>
    <row r="130" spans="1:26" ht="21" customHeight="1">
      <c r="A130" s="1493"/>
      <c r="B130" s="1493"/>
      <c r="C130" s="1493"/>
      <c r="D130" s="1493"/>
      <c r="E130" s="1493"/>
      <c r="F130" s="1493"/>
      <c r="G130" s="1493"/>
      <c r="H130" s="1493"/>
      <c r="I130" s="1493"/>
      <c r="J130" s="1493"/>
      <c r="K130" s="1493"/>
      <c r="L130" s="1493"/>
      <c r="M130" s="1493"/>
      <c r="N130" s="1493"/>
      <c r="O130" s="1493"/>
      <c r="P130" s="1493"/>
      <c r="Q130" s="1493"/>
      <c r="R130" s="1493"/>
      <c r="S130" s="1493"/>
      <c r="T130" s="1493"/>
      <c r="U130" s="1493"/>
      <c r="V130" s="1493"/>
      <c r="W130" s="1493"/>
      <c r="X130" s="1493"/>
      <c r="Y130" s="1493"/>
      <c r="Z130" s="1493"/>
    </row>
    <row r="131" spans="1:26" ht="21" customHeight="1">
      <c r="A131" s="1493"/>
      <c r="B131" s="1493"/>
      <c r="C131" s="1493"/>
      <c r="D131" s="1493"/>
      <c r="E131" s="1493"/>
      <c r="F131" s="1493"/>
      <c r="G131" s="1493"/>
      <c r="H131" s="1493"/>
      <c r="I131" s="1493"/>
      <c r="J131" s="1493"/>
      <c r="K131" s="1493"/>
      <c r="L131" s="1493"/>
      <c r="M131" s="1493"/>
      <c r="N131" s="1493"/>
      <c r="O131" s="1493"/>
      <c r="P131" s="1493"/>
      <c r="Q131" s="1493"/>
      <c r="R131" s="1493"/>
      <c r="S131" s="1493"/>
      <c r="T131" s="1493"/>
      <c r="U131" s="1493"/>
      <c r="V131" s="1493"/>
      <c r="W131" s="1493"/>
      <c r="X131" s="1493"/>
      <c r="Y131" s="1493"/>
      <c r="Z131" s="1493"/>
    </row>
    <row r="132" spans="1:26" ht="21" customHeight="1">
      <c r="A132" s="1493"/>
      <c r="B132" s="1493"/>
      <c r="C132" s="1493"/>
      <c r="D132" s="1493"/>
      <c r="E132" s="1493"/>
      <c r="F132" s="1493"/>
      <c r="G132" s="1493"/>
      <c r="H132" s="1493"/>
      <c r="I132" s="1493"/>
      <c r="J132" s="1493"/>
      <c r="K132" s="1493"/>
      <c r="L132" s="1493"/>
      <c r="M132" s="1493"/>
      <c r="N132" s="1493"/>
      <c r="O132" s="1493"/>
      <c r="P132" s="1493"/>
      <c r="Q132" s="1493"/>
      <c r="R132" s="1493"/>
      <c r="S132" s="1493"/>
      <c r="T132" s="1493"/>
      <c r="U132" s="1493"/>
      <c r="V132" s="1493"/>
      <c r="W132" s="1493"/>
      <c r="X132" s="1493"/>
      <c r="Y132" s="1493"/>
      <c r="Z132" s="1493"/>
    </row>
    <row r="133" spans="1:26" ht="21" customHeight="1">
      <c r="A133" s="1493"/>
      <c r="B133" s="1493"/>
      <c r="C133" s="1493"/>
      <c r="D133" s="1493"/>
      <c r="E133" s="1493"/>
      <c r="F133" s="1493"/>
      <c r="G133" s="1493"/>
      <c r="H133" s="1493"/>
      <c r="I133" s="1493"/>
      <c r="J133" s="1493"/>
      <c r="K133" s="1493"/>
      <c r="L133" s="1493"/>
      <c r="M133" s="1493"/>
      <c r="N133" s="1493"/>
      <c r="O133" s="1493"/>
      <c r="P133" s="1493"/>
      <c r="Q133" s="1493"/>
      <c r="R133" s="1493"/>
      <c r="S133" s="1493"/>
      <c r="T133" s="1493"/>
      <c r="U133" s="1493"/>
      <c r="V133" s="1493"/>
      <c r="W133" s="1493"/>
      <c r="X133" s="1493"/>
      <c r="Y133" s="1493"/>
      <c r="Z133" s="1493"/>
    </row>
    <row r="134" spans="1:26" ht="21" customHeight="1">
      <c r="A134" s="1493"/>
      <c r="B134" s="1493"/>
      <c r="C134" s="1493"/>
      <c r="D134" s="1493"/>
      <c r="E134" s="1493"/>
      <c r="F134" s="1493"/>
      <c r="G134" s="1493"/>
      <c r="H134" s="1493"/>
      <c r="I134" s="1493"/>
      <c r="J134" s="1493"/>
      <c r="K134" s="1493"/>
      <c r="L134" s="1493"/>
      <c r="M134" s="1493"/>
      <c r="N134" s="1493"/>
      <c r="O134" s="1493"/>
      <c r="P134" s="1493"/>
      <c r="Q134" s="1493"/>
      <c r="R134" s="1493"/>
      <c r="S134" s="1493"/>
      <c r="T134" s="1493"/>
      <c r="U134" s="1493"/>
      <c r="V134" s="1493"/>
      <c r="W134" s="1493"/>
      <c r="X134" s="1493"/>
      <c r="Y134" s="1493"/>
      <c r="Z134" s="1493"/>
    </row>
    <row r="135" spans="1:26" ht="21" customHeight="1">
      <c r="A135" s="1493"/>
      <c r="B135" s="1493"/>
      <c r="C135" s="1493"/>
      <c r="D135" s="1493"/>
      <c r="E135" s="1493"/>
      <c r="F135" s="1493"/>
      <c r="G135" s="1493"/>
      <c r="H135" s="1493"/>
      <c r="I135" s="1493"/>
      <c r="J135" s="1493"/>
      <c r="K135" s="1493"/>
      <c r="L135" s="1493"/>
      <c r="M135" s="1493"/>
      <c r="N135" s="1493"/>
      <c r="O135" s="1493"/>
      <c r="P135" s="1493"/>
      <c r="Q135" s="1493"/>
      <c r="R135" s="1493"/>
      <c r="S135" s="1493"/>
      <c r="T135" s="1493"/>
      <c r="U135" s="1493"/>
      <c r="V135" s="1493"/>
      <c r="W135" s="1493"/>
      <c r="X135" s="1493"/>
      <c r="Y135" s="1493"/>
      <c r="Z135" s="1493"/>
    </row>
    <row r="136" spans="1:26" ht="21" customHeight="1">
      <c r="A136" s="1493"/>
      <c r="B136" s="1493"/>
      <c r="C136" s="1493"/>
      <c r="D136" s="1493"/>
      <c r="E136" s="1493"/>
      <c r="F136" s="1493"/>
      <c r="G136" s="1493"/>
      <c r="H136" s="1493"/>
      <c r="I136" s="1493"/>
      <c r="J136" s="1493"/>
      <c r="K136" s="1493"/>
      <c r="L136" s="1493"/>
      <c r="M136" s="1493"/>
      <c r="N136" s="1493"/>
      <c r="O136" s="1493"/>
      <c r="P136" s="1493"/>
      <c r="Q136" s="1493"/>
      <c r="R136" s="1493"/>
      <c r="S136" s="1493"/>
      <c r="T136" s="1493"/>
      <c r="U136" s="1493"/>
      <c r="V136" s="1493"/>
      <c r="W136" s="1493"/>
      <c r="X136" s="1493"/>
      <c r="Y136" s="1493"/>
      <c r="Z136" s="1493"/>
    </row>
    <row r="137" spans="1:26" ht="21" customHeight="1">
      <c r="A137" s="1493"/>
      <c r="B137" s="1493"/>
      <c r="C137" s="1493"/>
      <c r="D137" s="1493"/>
      <c r="E137" s="1493"/>
      <c r="F137" s="1493"/>
      <c r="G137" s="1493"/>
      <c r="H137" s="1493"/>
      <c r="I137" s="1493"/>
      <c r="J137" s="1493"/>
      <c r="K137" s="1493"/>
      <c r="L137" s="1493"/>
      <c r="M137" s="1493"/>
      <c r="N137" s="1493"/>
      <c r="O137" s="1493"/>
      <c r="P137" s="1493"/>
      <c r="Q137" s="1493"/>
      <c r="R137" s="1493"/>
      <c r="S137" s="1493"/>
      <c r="T137" s="1493"/>
      <c r="U137" s="1493"/>
      <c r="V137" s="1493"/>
      <c r="W137" s="1493"/>
      <c r="X137" s="1493"/>
      <c r="Y137" s="1493"/>
      <c r="Z137" s="1493"/>
    </row>
    <row r="138" spans="1:26" ht="21" customHeight="1">
      <c r="A138" s="1493"/>
      <c r="B138" s="1493"/>
      <c r="C138" s="1493"/>
      <c r="D138" s="1493"/>
      <c r="E138" s="1493"/>
      <c r="F138" s="1493"/>
      <c r="G138" s="1493"/>
      <c r="H138" s="1493"/>
      <c r="I138" s="1493"/>
      <c r="J138" s="1493"/>
      <c r="K138" s="1493"/>
      <c r="L138" s="1493"/>
      <c r="M138" s="1493"/>
      <c r="N138" s="1493"/>
      <c r="O138" s="1493"/>
      <c r="P138" s="1493"/>
      <c r="Q138" s="1493"/>
      <c r="R138" s="1493"/>
      <c r="S138" s="1493"/>
      <c r="T138" s="1493"/>
      <c r="U138" s="1493"/>
      <c r="V138" s="1493"/>
      <c r="W138" s="1493"/>
      <c r="X138" s="1493"/>
      <c r="Y138" s="1493"/>
      <c r="Z138" s="1493"/>
    </row>
    <row r="139" spans="1:26" ht="21" customHeight="1">
      <c r="A139" s="1493"/>
      <c r="B139" s="1493"/>
      <c r="C139" s="1493"/>
      <c r="D139" s="1493"/>
      <c r="E139" s="1493"/>
      <c r="F139" s="1493"/>
      <c r="G139" s="1493"/>
      <c r="H139" s="1493"/>
      <c r="I139" s="1493"/>
      <c r="J139" s="1493"/>
      <c r="K139" s="1493"/>
      <c r="L139" s="1493"/>
      <c r="M139" s="1493"/>
      <c r="N139" s="1493"/>
      <c r="O139" s="1493"/>
      <c r="P139" s="1493"/>
      <c r="Q139" s="1493"/>
      <c r="R139" s="1493"/>
      <c r="S139" s="1493"/>
      <c r="T139" s="1493"/>
      <c r="U139" s="1493"/>
      <c r="V139" s="1493"/>
      <c r="W139" s="1493"/>
      <c r="X139" s="1493"/>
      <c r="Y139" s="1493"/>
      <c r="Z139" s="1493"/>
    </row>
    <row r="140" spans="1:26" ht="21" customHeight="1">
      <c r="A140" s="1493"/>
      <c r="B140" s="1493"/>
      <c r="C140" s="1493"/>
      <c r="D140" s="1493"/>
      <c r="E140" s="1493"/>
      <c r="F140" s="1493"/>
      <c r="G140" s="1493"/>
      <c r="H140" s="1493"/>
      <c r="I140" s="1493"/>
      <c r="J140" s="1493"/>
      <c r="K140" s="1493"/>
      <c r="L140" s="1493"/>
      <c r="M140" s="1493"/>
      <c r="N140" s="1493"/>
      <c r="O140" s="1493"/>
      <c r="P140" s="1493"/>
      <c r="Q140" s="1493"/>
      <c r="R140" s="1493"/>
      <c r="S140" s="1493"/>
      <c r="T140" s="1493"/>
      <c r="U140" s="1493"/>
      <c r="V140" s="1493"/>
      <c r="W140" s="1493"/>
      <c r="X140" s="1493"/>
      <c r="Y140" s="1493"/>
      <c r="Z140" s="1493"/>
    </row>
    <row r="141" spans="1:26" ht="21" customHeight="1">
      <c r="A141" s="1493"/>
      <c r="B141" s="1493"/>
      <c r="C141" s="1493"/>
      <c r="D141" s="1493"/>
      <c r="E141" s="1493"/>
      <c r="F141" s="1493"/>
      <c r="G141" s="1493"/>
      <c r="H141" s="1493"/>
      <c r="I141" s="1493"/>
      <c r="J141" s="1493"/>
      <c r="K141" s="1493"/>
      <c r="L141" s="1493"/>
      <c r="M141" s="1493"/>
      <c r="N141" s="1493"/>
      <c r="O141" s="1493"/>
      <c r="P141" s="1493"/>
      <c r="Q141" s="1493"/>
      <c r="R141" s="1493"/>
      <c r="S141" s="1493"/>
      <c r="T141" s="1493"/>
      <c r="U141" s="1493"/>
      <c r="V141" s="1493"/>
      <c r="W141" s="1493"/>
      <c r="X141" s="1493"/>
      <c r="Y141" s="1493"/>
      <c r="Z141" s="1493"/>
    </row>
    <row r="142" spans="1:26" ht="21" customHeight="1">
      <c r="A142" s="1493"/>
      <c r="B142" s="1493"/>
      <c r="C142" s="1493"/>
      <c r="D142" s="1493"/>
      <c r="E142" s="1493"/>
      <c r="F142" s="1493"/>
      <c r="G142" s="1493"/>
      <c r="H142" s="1493"/>
      <c r="I142" s="1493"/>
      <c r="J142" s="1493"/>
      <c r="K142" s="1493"/>
      <c r="L142" s="1493"/>
      <c r="M142" s="1493"/>
      <c r="N142" s="1493"/>
      <c r="O142" s="1493"/>
      <c r="P142" s="1493"/>
      <c r="Q142" s="1493"/>
      <c r="R142" s="1493"/>
      <c r="S142" s="1493"/>
      <c r="T142" s="1493"/>
      <c r="U142" s="1493"/>
      <c r="V142" s="1493"/>
      <c r="W142" s="1493"/>
      <c r="X142" s="1493"/>
      <c r="Y142" s="1493"/>
      <c r="Z142" s="1493"/>
    </row>
    <row r="143" spans="1:26" ht="21" customHeight="1">
      <c r="A143" s="1493"/>
      <c r="B143" s="1493"/>
      <c r="C143" s="1493"/>
      <c r="D143" s="1493"/>
      <c r="E143" s="1493"/>
      <c r="F143" s="1493"/>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row>
    <row r="144" spans="1:26" ht="21" customHeight="1">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row>
    <row r="145" spans="1:26" ht="21" customHeight="1">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row>
    <row r="146" spans="1:26" ht="21" customHeight="1">
      <c r="A146" s="1493"/>
      <c r="B146" s="1493"/>
      <c r="C146" s="1493"/>
      <c r="D146" s="1493"/>
      <c r="E146" s="1493"/>
      <c r="F146" s="1493"/>
      <c r="G146" s="1493"/>
      <c r="H146" s="1493"/>
      <c r="I146" s="1493"/>
      <c r="J146" s="1493"/>
      <c r="K146" s="1493"/>
      <c r="L146" s="1493"/>
      <c r="M146" s="1493"/>
      <c r="N146" s="1493"/>
      <c r="O146" s="1493"/>
      <c r="P146" s="1493"/>
      <c r="Q146" s="1493"/>
      <c r="R146" s="1493"/>
      <c r="S146" s="1493"/>
      <c r="T146" s="1493"/>
      <c r="U146" s="1493"/>
      <c r="V146" s="1493"/>
      <c r="W146" s="1493"/>
      <c r="X146" s="1493"/>
      <c r="Y146" s="1493"/>
      <c r="Z146" s="1493"/>
    </row>
    <row r="147" spans="1:26" ht="21" customHeight="1">
      <c r="A147" s="1493"/>
      <c r="B147" s="1493"/>
      <c r="C147" s="1493"/>
      <c r="D147" s="1493"/>
      <c r="E147" s="1493"/>
      <c r="F147" s="1493"/>
      <c r="G147" s="1493"/>
      <c r="H147" s="1493"/>
      <c r="I147" s="1493"/>
      <c r="J147" s="1493"/>
      <c r="K147" s="1493"/>
      <c r="L147" s="1493"/>
      <c r="M147" s="1493"/>
      <c r="N147" s="1493"/>
      <c r="O147" s="1493"/>
      <c r="P147" s="1493"/>
      <c r="Q147" s="1493"/>
      <c r="R147" s="1493"/>
      <c r="S147" s="1493"/>
      <c r="T147" s="1493"/>
      <c r="U147" s="1493"/>
      <c r="V147" s="1493"/>
      <c r="W147" s="1493"/>
      <c r="X147" s="1493"/>
      <c r="Y147" s="1493"/>
      <c r="Z147" s="1493"/>
    </row>
    <row r="148" spans="1:26" ht="21" customHeight="1">
      <c r="A148" s="1493"/>
      <c r="B148" s="1493"/>
      <c r="C148" s="1493"/>
      <c r="D148" s="1493"/>
      <c r="E148" s="1493"/>
      <c r="F148" s="1493"/>
      <c r="G148" s="1493"/>
      <c r="H148" s="1493"/>
      <c r="I148" s="1493"/>
      <c r="J148" s="1493"/>
      <c r="K148" s="1493"/>
      <c r="L148" s="1493"/>
      <c r="M148" s="1493"/>
      <c r="N148" s="1493"/>
      <c r="O148" s="1493"/>
      <c r="P148" s="1493"/>
      <c r="Q148" s="1493"/>
      <c r="R148" s="1493"/>
      <c r="S148" s="1493"/>
      <c r="T148" s="1493"/>
      <c r="U148" s="1493"/>
      <c r="V148" s="1493"/>
      <c r="W148" s="1493"/>
      <c r="X148" s="1493"/>
      <c r="Y148" s="1493"/>
      <c r="Z148" s="1493"/>
    </row>
    <row r="149" spans="1:26" ht="21" customHeight="1">
      <c r="A149" s="1493"/>
      <c r="B149" s="1493"/>
      <c r="C149" s="1493"/>
      <c r="D149" s="1493"/>
      <c r="E149" s="1493"/>
      <c r="F149" s="1493"/>
      <c r="G149" s="1493"/>
      <c r="H149" s="1493"/>
      <c r="I149" s="1493"/>
      <c r="J149" s="1493"/>
      <c r="K149" s="1493"/>
      <c r="L149" s="1493"/>
      <c r="M149" s="1493"/>
      <c r="N149" s="1493"/>
      <c r="O149" s="1493"/>
      <c r="P149" s="1493"/>
      <c r="Q149" s="1493"/>
      <c r="R149" s="1493"/>
      <c r="S149" s="1493"/>
      <c r="T149" s="1493"/>
      <c r="U149" s="1493"/>
      <c r="V149" s="1493"/>
      <c r="W149" s="1493"/>
      <c r="X149" s="1493"/>
      <c r="Y149" s="1493"/>
      <c r="Z149" s="1493"/>
    </row>
    <row r="150" spans="1:26" ht="21" customHeight="1">
      <c r="A150" s="1493"/>
      <c r="B150" s="1493"/>
      <c r="C150" s="1493"/>
      <c r="D150" s="1493"/>
      <c r="E150" s="1493"/>
      <c r="F150" s="1493"/>
      <c r="G150" s="1493"/>
      <c r="H150" s="1493"/>
      <c r="I150" s="1493"/>
      <c r="J150" s="1493"/>
      <c r="K150" s="1493"/>
      <c r="L150" s="1493"/>
      <c r="M150" s="1493"/>
      <c r="N150" s="1493"/>
      <c r="O150" s="1493"/>
      <c r="P150" s="1493"/>
      <c r="Q150" s="1493"/>
      <c r="R150" s="1493"/>
      <c r="S150" s="1493"/>
      <c r="T150" s="1493"/>
      <c r="U150" s="1493"/>
      <c r="V150" s="1493"/>
      <c r="W150" s="1493"/>
      <c r="X150" s="1493"/>
      <c r="Y150" s="1493"/>
      <c r="Z150" s="1493"/>
    </row>
    <row r="151" spans="1:26" ht="21" customHeight="1">
      <c r="A151" s="1493"/>
      <c r="B151" s="1493"/>
      <c r="C151" s="1493"/>
      <c r="D151" s="1493"/>
      <c r="E151" s="1493"/>
      <c r="F151" s="1493"/>
      <c r="G151" s="1493"/>
      <c r="H151" s="1493"/>
      <c r="I151" s="1493"/>
      <c r="J151" s="1493"/>
      <c r="K151" s="1493"/>
      <c r="L151" s="1493"/>
      <c r="M151" s="1493"/>
      <c r="N151" s="1493"/>
      <c r="O151" s="1493"/>
      <c r="P151" s="1493"/>
      <c r="Q151" s="1493"/>
      <c r="R151" s="1493"/>
      <c r="S151" s="1493"/>
      <c r="T151" s="1493"/>
      <c r="U151" s="1493"/>
      <c r="V151" s="1493"/>
      <c r="W151" s="1493"/>
      <c r="X151" s="1493"/>
      <c r="Y151" s="1493"/>
      <c r="Z151" s="1493"/>
    </row>
    <row r="152" spans="1:26" ht="21" customHeight="1">
      <c r="A152" s="1493"/>
      <c r="B152" s="1493"/>
      <c r="C152" s="1493"/>
      <c r="D152" s="1493"/>
      <c r="E152" s="1493"/>
      <c r="F152" s="1493"/>
      <c r="G152" s="1493"/>
      <c r="H152" s="1493"/>
      <c r="I152" s="1493"/>
      <c r="J152" s="1493"/>
      <c r="K152" s="1493"/>
      <c r="L152" s="1493"/>
      <c r="M152" s="1493"/>
      <c r="N152" s="1493"/>
      <c r="O152" s="1493"/>
      <c r="P152" s="1493"/>
      <c r="Q152" s="1493"/>
      <c r="R152" s="1493"/>
      <c r="S152" s="1493"/>
      <c r="T152" s="1493"/>
      <c r="U152" s="1493"/>
      <c r="V152" s="1493"/>
      <c r="W152" s="1493"/>
      <c r="X152" s="1493"/>
      <c r="Y152" s="1493"/>
      <c r="Z152" s="1493"/>
    </row>
    <row r="153" spans="1:26" ht="21" customHeight="1">
      <c r="A153" s="1493"/>
      <c r="B153" s="1493"/>
      <c r="C153" s="1493"/>
      <c r="D153" s="1493"/>
      <c r="E153" s="1493"/>
      <c r="F153" s="1493"/>
      <c r="G153" s="1493"/>
      <c r="H153" s="1493"/>
      <c r="I153" s="1493"/>
      <c r="J153" s="1493"/>
      <c r="K153" s="1493"/>
      <c r="L153" s="1493"/>
      <c r="M153" s="1493"/>
      <c r="N153" s="1493"/>
      <c r="O153" s="1493"/>
      <c r="P153" s="1493"/>
      <c r="Q153" s="1493"/>
      <c r="R153" s="1493"/>
      <c r="S153" s="1493"/>
      <c r="T153" s="1493"/>
      <c r="U153" s="1493"/>
      <c r="V153" s="1493"/>
      <c r="W153" s="1493"/>
      <c r="X153" s="1493"/>
      <c r="Y153" s="1493"/>
      <c r="Z153" s="1493"/>
    </row>
    <row r="154" spans="1:26" ht="21" customHeight="1">
      <c r="A154" s="1493"/>
      <c r="B154" s="1493"/>
      <c r="C154" s="1493"/>
      <c r="D154" s="1493"/>
      <c r="E154" s="1493"/>
      <c r="F154" s="1493"/>
      <c r="G154" s="1493"/>
      <c r="H154" s="1493"/>
      <c r="I154" s="1493"/>
      <c r="J154" s="1493"/>
      <c r="K154" s="1493"/>
      <c r="L154" s="1493"/>
      <c r="M154" s="1493"/>
      <c r="N154" s="1493"/>
      <c r="O154" s="1493"/>
      <c r="P154" s="1493"/>
      <c r="Q154" s="1493"/>
      <c r="R154" s="1493"/>
      <c r="S154" s="1493"/>
      <c r="T154" s="1493"/>
      <c r="U154" s="1493"/>
      <c r="V154" s="1493"/>
      <c r="W154" s="1493"/>
      <c r="X154" s="1493"/>
      <c r="Y154" s="1493"/>
      <c r="Z154" s="1493"/>
    </row>
    <row r="155" spans="1:26" ht="21" customHeight="1">
      <c r="A155" s="1493"/>
      <c r="B155" s="1493"/>
      <c r="C155" s="1493"/>
      <c r="D155" s="1493"/>
      <c r="E155" s="1493"/>
      <c r="F155" s="1493"/>
      <c r="G155" s="1493"/>
      <c r="H155" s="1493"/>
      <c r="I155" s="1493"/>
      <c r="J155" s="1493"/>
      <c r="K155" s="1493"/>
      <c r="L155" s="1493"/>
      <c r="M155" s="1493"/>
      <c r="N155" s="1493"/>
      <c r="O155" s="1493"/>
      <c r="P155" s="1493"/>
      <c r="Q155" s="1493"/>
      <c r="R155" s="1493"/>
      <c r="S155" s="1493"/>
      <c r="T155" s="1493"/>
      <c r="U155" s="1493"/>
      <c r="V155" s="1493"/>
      <c r="W155" s="1493"/>
      <c r="X155" s="1493"/>
      <c r="Y155" s="1493"/>
      <c r="Z155" s="1493"/>
    </row>
    <row r="156" spans="1:26" ht="21" customHeight="1">
      <c r="A156" s="1493"/>
      <c r="B156" s="1493"/>
      <c r="C156" s="1493"/>
      <c r="D156" s="1493"/>
      <c r="E156" s="1493"/>
      <c r="F156" s="1493"/>
      <c r="G156" s="1493"/>
      <c r="H156" s="1493"/>
      <c r="I156" s="1493"/>
      <c r="J156" s="1493"/>
      <c r="K156" s="1493"/>
      <c r="L156" s="1493"/>
      <c r="M156" s="1493"/>
      <c r="N156" s="1493"/>
      <c r="O156" s="1493"/>
      <c r="P156" s="1493"/>
      <c r="Q156" s="1493"/>
      <c r="R156" s="1493"/>
      <c r="S156" s="1493"/>
      <c r="T156" s="1493"/>
      <c r="U156" s="1493"/>
      <c r="V156" s="1493"/>
      <c r="W156" s="1493"/>
      <c r="X156" s="1493"/>
      <c r="Y156" s="1493"/>
      <c r="Z156" s="1493"/>
    </row>
    <row r="157" spans="1:26" ht="21" customHeight="1">
      <c r="A157" s="1493"/>
      <c r="B157" s="1493"/>
      <c r="C157" s="1493"/>
      <c r="D157" s="1493"/>
      <c r="E157" s="1493"/>
      <c r="F157" s="1493"/>
      <c r="G157" s="1493"/>
      <c r="H157" s="1493"/>
      <c r="I157" s="1493"/>
      <c r="J157" s="1493"/>
      <c r="K157" s="1493"/>
      <c r="L157" s="1493"/>
      <c r="M157" s="1493"/>
      <c r="N157" s="1493"/>
      <c r="O157" s="1493"/>
      <c r="P157" s="1493"/>
      <c r="Q157" s="1493"/>
      <c r="R157" s="1493"/>
      <c r="S157" s="1493"/>
      <c r="T157" s="1493"/>
      <c r="U157" s="1493"/>
      <c r="V157" s="1493"/>
      <c r="W157" s="1493"/>
      <c r="X157" s="1493"/>
      <c r="Y157" s="1493"/>
      <c r="Z157" s="1493"/>
    </row>
    <row r="158" spans="1:26" ht="21" customHeight="1">
      <c r="A158" s="1493"/>
      <c r="B158" s="1493"/>
      <c r="C158" s="1493"/>
      <c r="D158" s="1493"/>
      <c r="E158" s="1493"/>
      <c r="F158" s="1493"/>
      <c r="G158" s="1493"/>
      <c r="H158" s="1493"/>
      <c r="I158" s="1493"/>
      <c r="J158" s="1493"/>
      <c r="K158" s="1493"/>
      <c r="L158" s="1493"/>
      <c r="M158" s="1493"/>
      <c r="N158" s="1493"/>
      <c r="O158" s="1493"/>
      <c r="P158" s="1493"/>
      <c r="Q158" s="1493"/>
      <c r="R158" s="1493"/>
      <c r="S158" s="1493"/>
      <c r="T158" s="1493"/>
      <c r="U158" s="1493"/>
      <c r="V158" s="1493"/>
      <c r="W158" s="1493"/>
      <c r="X158" s="1493"/>
      <c r="Y158" s="1493"/>
      <c r="Z158" s="1493"/>
    </row>
    <row r="159" spans="1:26" ht="21" customHeight="1">
      <c r="A159" s="1493"/>
      <c r="B159" s="1493"/>
      <c r="C159" s="1493"/>
      <c r="D159" s="1493"/>
      <c r="E159" s="1493"/>
      <c r="F159" s="1493"/>
      <c r="G159" s="1493"/>
      <c r="H159" s="1493"/>
      <c r="I159" s="1493"/>
      <c r="J159" s="1493"/>
      <c r="K159" s="1493"/>
      <c r="L159" s="1493"/>
      <c r="M159" s="1493"/>
      <c r="N159" s="1493"/>
      <c r="O159" s="1493"/>
      <c r="P159" s="1493"/>
      <c r="Q159" s="1493"/>
      <c r="R159" s="1493"/>
      <c r="S159" s="1493"/>
      <c r="T159" s="1493"/>
      <c r="U159" s="1493"/>
      <c r="V159" s="1493"/>
      <c r="W159" s="1493"/>
      <c r="X159" s="1493"/>
      <c r="Y159" s="1493"/>
      <c r="Z159" s="1493"/>
    </row>
    <row r="160" spans="1:26" ht="21" customHeight="1">
      <c r="A160" s="1493"/>
      <c r="B160" s="1493"/>
      <c r="C160" s="1493"/>
      <c r="D160" s="1493"/>
      <c r="E160" s="1493"/>
      <c r="F160" s="1493"/>
      <c r="G160" s="1493"/>
      <c r="H160" s="1493"/>
      <c r="I160" s="1493"/>
      <c r="J160" s="1493"/>
      <c r="K160" s="1493"/>
      <c r="L160" s="1493"/>
      <c r="M160" s="1493"/>
      <c r="N160" s="1493"/>
      <c r="O160" s="1493"/>
      <c r="P160" s="1493"/>
      <c r="Q160" s="1493"/>
      <c r="R160" s="1493"/>
      <c r="S160" s="1493"/>
      <c r="T160" s="1493"/>
      <c r="U160" s="1493"/>
      <c r="V160" s="1493"/>
      <c r="W160" s="1493"/>
      <c r="X160" s="1493"/>
      <c r="Y160" s="1493"/>
      <c r="Z160" s="1493"/>
    </row>
    <row r="161" spans="1:26" ht="21" customHeight="1">
      <c r="A161" s="1493"/>
      <c r="B161" s="1493"/>
      <c r="C161" s="1493"/>
      <c r="D161" s="1493"/>
      <c r="E161" s="1493"/>
      <c r="F161" s="1493"/>
      <c r="G161" s="1493"/>
      <c r="H161" s="1493"/>
      <c r="I161" s="1493"/>
      <c r="J161" s="1493"/>
      <c r="K161" s="1493"/>
      <c r="L161" s="1493"/>
      <c r="M161" s="1493"/>
      <c r="N161" s="1493"/>
      <c r="O161" s="1493"/>
      <c r="P161" s="1493"/>
      <c r="Q161" s="1493"/>
      <c r="R161" s="1493"/>
      <c r="S161" s="1493"/>
      <c r="T161" s="1493"/>
      <c r="U161" s="1493"/>
      <c r="V161" s="1493"/>
      <c r="W161" s="1493"/>
      <c r="X161" s="1493"/>
      <c r="Y161" s="1493"/>
      <c r="Z161" s="1493"/>
    </row>
    <row r="162" spans="1:26" ht="21" customHeight="1">
      <c r="A162" s="1493"/>
      <c r="B162" s="1493"/>
      <c r="C162" s="1493"/>
      <c r="D162" s="1493"/>
      <c r="E162" s="1493"/>
      <c r="F162" s="1493"/>
      <c r="G162" s="1493"/>
      <c r="H162" s="1493"/>
      <c r="I162" s="1493"/>
      <c r="J162" s="1493"/>
      <c r="K162" s="1493"/>
      <c r="L162" s="1493"/>
      <c r="M162" s="1493"/>
      <c r="N162" s="1493"/>
      <c r="O162" s="1493"/>
      <c r="P162" s="1493"/>
      <c r="Q162" s="1493"/>
      <c r="R162" s="1493"/>
      <c r="S162" s="1493"/>
      <c r="T162" s="1493"/>
      <c r="U162" s="1493"/>
      <c r="V162" s="1493"/>
      <c r="W162" s="1493"/>
      <c r="X162" s="1493"/>
      <c r="Y162" s="1493"/>
      <c r="Z162" s="1493"/>
    </row>
    <row r="163" spans="1:26" ht="21" customHeight="1">
      <c r="A163" s="1493"/>
      <c r="B163" s="1493"/>
      <c r="C163" s="1493"/>
      <c r="D163" s="1493"/>
      <c r="E163" s="1493"/>
      <c r="F163" s="1493"/>
      <c r="G163" s="1493"/>
      <c r="H163" s="1493"/>
      <c r="I163" s="1493"/>
      <c r="J163" s="1493"/>
      <c r="K163" s="1493"/>
      <c r="L163" s="1493"/>
      <c r="M163" s="1493"/>
      <c r="N163" s="1493"/>
      <c r="O163" s="1493"/>
      <c r="P163" s="1493"/>
      <c r="Q163" s="1493"/>
      <c r="R163" s="1493"/>
      <c r="S163" s="1493"/>
      <c r="T163" s="1493"/>
      <c r="U163" s="1493"/>
      <c r="V163" s="1493"/>
      <c r="W163" s="1493"/>
      <c r="X163" s="1493"/>
      <c r="Y163" s="1493"/>
      <c r="Z163" s="1493"/>
    </row>
    <row r="164" spans="1:26" ht="21" customHeight="1">
      <c r="A164" s="1493"/>
      <c r="B164" s="1493"/>
      <c r="C164" s="1493"/>
      <c r="D164" s="1493"/>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row>
    <row r="165" spans="1:26" ht="21" customHeight="1">
      <c r="A165" s="1493"/>
      <c r="B165" s="1493"/>
      <c r="C165" s="1493"/>
      <c r="D165" s="1493"/>
      <c r="E165" s="1493"/>
      <c r="F165" s="1493"/>
      <c r="G165" s="1493"/>
      <c r="H165" s="1493"/>
      <c r="I165" s="1493"/>
      <c r="J165" s="1493"/>
      <c r="K165" s="1493"/>
      <c r="L165" s="1493"/>
      <c r="M165" s="1493"/>
      <c r="N165" s="1493"/>
      <c r="O165" s="1493"/>
      <c r="P165" s="1493"/>
      <c r="Q165" s="1493"/>
      <c r="R165" s="1493"/>
      <c r="S165" s="1493"/>
      <c r="T165" s="1493"/>
      <c r="U165" s="1493"/>
      <c r="V165" s="1493"/>
      <c r="W165" s="1493"/>
      <c r="X165" s="1493"/>
      <c r="Y165" s="1493"/>
      <c r="Z165" s="1493"/>
    </row>
    <row r="166" spans="1:26" ht="21" customHeight="1">
      <c r="A166" s="1493"/>
      <c r="B166" s="1493"/>
      <c r="C166" s="1493"/>
      <c r="D166" s="1493"/>
      <c r="E166" s="1493"/>
      <c r="F166" s="1493"/>
      <c r="G166" s="1493"/>
      <c r="H166" s="1493"/>
      <c r="I166" s="1493"/>
      <c r="J166" s="1493"/>
      <c r="K166" s="1493"/>
      <c r="L166" s="1493"/>
      <c r="M166" s="1493"/>
      <c r="N166" s="1493"/>
      <c r="O166" s="1493"/>
      <c r="P166" s="1493"/>
      <c r="Q166" s="1493"/>
      <c r="R166" s="1493"/>
      <c r="S166" s="1493"/>
      <c r="T166" s="1493"/>
      <c r="U166" s="1493"/>
      <c r="V166" s="1493"/>
      <c r="W166" s="1493"/>
      <c r="X166" s="1493"/>
      <c r="Y166" s="1493"/>
      <c r="Z166" s="1493"/>
    </row>
    <row r="167" spans="1:26" ht="21" customHeight="1">
      <c r="A167" s="1493"/>
      <c r="B167" s="1493"/>
      <c r="C167" s="1493"/>
      <c r="D167" s="1493"/>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1493"/>
    </row>
    <row r="168" spans="1:26" ht="21" customHeight="1">
      <c r="A168" s="1493"/>
      <c r="B168" s="1493"/>
      <c r="C168" s="1493"/>
      <c r="D168" s="1493"/>
      <c r="E168" s="1493"/>
      <c r="F168" s="1493"/>
      <c r="G168" s="1493"/>
      <c r="H168" s="1493"/>
      <c r="I168" s="1493"/>
      <c r="J168" s="1493"/>
      <c r="K168" s="1493"/>
      <c r="L168" s="1493"/>
      <c r="M168" s="1493"/>
      <c r="N168" s="1493"/>
      <c r="O168" s="1493"/>
      <c r="P168" s="1493"/>
      <c r="Q168" s="1493"/>
      <c r="R168" s="1493"/>
      <c r="S168" s="1493"/>
      <c r="T168" s="1493"/>
      <c r="U168" s="1493"/>
      <c r="V168" s="1493"/>
      <c r="W168" s="1493"/>
      <c r="X168" s="1493"/>
      <c r="Y168" s="1493"/>
      <c r="Z168" s="1493"/>
    </row>
    <row r="169" spans="1:26" ht="21" customHeight="1">
      <c r="A169" s="1493"/>
      <c r="B169" s="1493"/>
      <c r="C169" s="1493"/>
      <c r="D169" s="1493"/>
      <c r="E169" s="1493"/>
      <c r="F169" s="1493"/>
      <c r="G169" s="1493"/>
      <c r="H169" s="1493"/>
      <c r="I169" s="1493"/>
      <c r="J169" s="1493"/>
      <c r="K169" s="1493"/>
      <c r="L169" s="1493"/>
      <c r="M169" s="1493"/>
      <c r="N169" s="1493"/>
      <c r="O169" s="1493"/>
      <c r="P169" s="1493"/>
      <c r="Q169" s="1493"/>
      <c r="R169" s="1493"/>
      <c r="S169" s="1493"/>
      <c r="T169" s="1493"/>
      <c r="U169" s="1493"/>
      <c r="V169" s="1493"/>
      <c r="W169" s="1493"/>
      <c r="X169" s="1493"/>
      <c r="Y169" s="1493"/>
      <c r="Z169" s="1493"/>
    </row>
    <row r="170" spans="1:26" ht="21" customHeight="1">
      <c r="A170" s="1493"/>
      <c r="B170" s="1493"/>
      <c r="C170" s="1493"/>
      <c r="D170" s="1493"/>
      <c r="E170" s="1493"/>
      <c r="F170" s="1493"/>
      <c r="G170" s="1493"/>
      <c r="H170" s="1493"/>
      <c r="I170" s="1493"/>
      <c r="J170" s="1493"/>
      <c r="K170" s="1493"/>
      <c r="L170" s="1493"/>
      <c r="M170" s="1493"/>
      <c r="N170" s="1493"/>
      <c r="O170" s="1493"/>
      <c r="P170" s="1493"/>
      <c r="Q170" s="1493"/>
      <c r="R170" s="1493"/>
      <c r="S170" s="1493"/>
      <c r="T170" s="1493"/>
      <c r="U170" s="1493"/>
      <c r="V170" s="1493"/>
      <c r="W170" s="1493"/>
      <c r="X170" s="1493"/>
      <c r="Y170" s="1493"/>
      <c r="Z170" s="1493"/>
    </row>
    <row r="171" spans="1:26" ht="21" customHeight="1">
      <c r="A171" s="1493"/>
      <c r="B171" s="1493"/>
      <c r="C171" s="1493"/>
      <c r="D171" s="1493"/>
      <c r="E171" s="1493"/>
      <c r="F171" s="1493"/>
      <c r="G171" s="1493"/>
      <c r="H171" s="1493"/>
      <c r="I171" s="1493"/>
      <c r="J171" s="1493"/>
      <c r="K171" s="1493"/>
      <c r="L171" s="1493"/>
      <c r="M171" s="1493"/>
      <c r="N171" s="1493"/>
      <c r="O171" s="1493"/>
      <c r="P171" s="1493"/>
      <c r="Q171" s="1493"/>
      <c r="R171" s="1493"/>
      <c r="S171" s="1493"/>
      <c r="T171" s="1493"/>
      <c r="U171" s="1493"/>
      <c r="V171" s="1493"/>
      <c r="W171" s="1493"/>
      <c r="X171" s="1493"/>
      <c r="Y171" s="1493"/>
      <c r="Z171" s="1493"/>
    </row>
    <row r="172" spans="1:26" ht="21" customHeight="1">
      <c r="A172" s="1493"/>
      <c r="B172" s="1493"/>
      <c r="C172" s="1493"/>
      <c r="D172" s="1493"/>
      <c r="E172" s="1493"/>
      <c r="F172" s="1493"/>
      <c r="G172" s="1493"/>
      <c r="H172" s="1493"/>
      <c r="I172" s="1493"/>
      <c r="J172" s="1493"/>
      <c r="K172" s="1493"/>
      <c r="L172" s="1493"/>
      <c r="M172" s="1493"/>
      <c r="N172" s="1493"/>
      <c r="O172" s="1493"/>
      <c r="P172" s="1493"/>
      <c r="Q172" s="1493"/>
      <c r="R172" s="1493"/>
      <c r="S172" s="1493"/>
      <c r="T172" s="1493"/>
      <c r="U172" s="1493"/>
      <c r="V172" s="1493"/>
      <c r="W172" s="1493"/>
      <c r="X172" s="1493"/>
      <c r="Y172" s="1493"/>
      <c r="Z172" s="1493"/>
    </row>
    <row r="173" spans="1:26" ht="21" customHeight="1">
      <c r="A173" s="1493"/>
      <c r="B173" s="1493"/>
      <c r="C173" s="1493"/>
      <c r="D173" s="1493"/>
      <c r="E173" s="1493"/>
      <c r="F173" s="1493"/>
      <c r="G173" s="1493"/>
      <c r="H173" s="1493"/>
      <c r="I173" s="1493"/>
      <c r="J173" s="1493"/>
      <c r="K173" s="1493"/>
      <c r="L173" s="1493"/>
      <c r="M173" s="1493"/>
      <c r="N173" s="1493"/>
      <c r="O173" s="1493"/>
      <c r="P173" s="1493"/>
      <c r="Q173" s="1493"/>
      <c r="R173" s="1493"/>
      <c r="S173" s="1493"/>
      <c r="T173" s="1493"/>
      <c r="U173" s="1493"/>
      <c r="V173" s="1493"/>
      <c r="W173" s="1493"/>
      <c r="X173" s="1493"/>
      <c r="Y173" s="1493"/>
      <c r="Z173" s="1493"/>
    </row>
    <row r="174" spans="1:26" ht="21" customHeight="1">
      <c r="A174" s="1493"/>
      <c r="B174" s="1493"/>
      <c r="C174" s="1493"/>
      <c r="D174" s="1493"/>
      <c r="E174" s="1493"/>
      <c r="F174" s="1493"/>
      <c r="G174" s="1493"/>
      <c r="H174" s="1493"/>
      <c r="I174" s="1493"/>
      <c r="J174" s="1493"/>
      <c r="K174" s="1493"/>
      <c r="L174" s="1493"/>
      <c r="M174" s="1493"/>
      <c r="N174" s="1493"/>
      <c r="O174" s="1493"/>
      <c r="P174" s="1493"/>
      <c r="Q174" s="1493"/>
      <c r="R174" s="1493"/>
      <c r="S174" s="1493"/>
      <c r="T174" s="1493"/>
      <c r="U174" s="1493"/>
      <c r="V174" s="1493"/>
      <c r="W174" s="1493"/>
      <c r="X174" s="1493"/>
      <c r="Y174" s="1493"/>
      <c r="Z174" s="1493"/>
    </row>
    <row r="175" spans="1:26" ht="21" customHeight="1">
      <c r="A175" s="1493"/>
      <c r="B175" s="1493"/>
      <c r="C175" s="1493"/>
      <c r="D175" s="1493"/>
      <c r="E175" s="1493"/>
      <c r="F175" s="1493"/>
      <c r="G175" s="1493"/>
      <c r="H175" s="1493"/>
      <c r="I175" s="1493"/>
      <c r="J175" s="1493"/>
      <c r="K175" s="1493"/>
      <c r="L175" s="1493"/>
      <c r="M175" s="1493"/>
      <c r="N175" s="1493"/>
      <c r="O175" s="1493"/>
      <c r="P175" s="1493"/>
      <c r="Q175" s="1493"/>
      <c r="R175" s="1493"/>
      <c r="S175" s="1493"/>
      <c r="T175" s="1493"/>
      <c r="U175" s="1493"/>
      <c r="V175" s="1493"/>
      <c r="W175" s="1493"/>
      <c r="X175" s="1493"/>
      <c r="Y175" s="1493"/>
      <c r="Z175" s="1493"/>
    </row>
    <row r="176" spans="1:26" ht="21" customHeight="1">
      <c r="A176" s="1493"/>
      <c r="B176" s="1493"/>
      <c r="C176" s="1493"/>
      <c r="D176" s="1493"/>
      <c r="E176" s="1493"/>
      <c r="F176" s="1493"/>
      <c r="G176" s="1493"/>
      <c r="H176" s="1493"/>
      <c r="I176" s="1493"/>
      <c r="J176" s="1493"/>
      <c r="K176" s="1493"/>
      <c r="L176" s="1493"/>
      <c r="M176" s="1493"/>
      <c r="N176" s="1493"/>
      <c r="O176" s="1493"/>
      <c r="P176" s="1493"/>
      <c r="Q176" s="1493"/>
      <c r="R176" s="1493"/>
      <c r="S176" s="1493"/>
      <c r="T176" s="1493"/>
      <c r="U176" s="1493"/>
      <c r="V176" s="1493"/>
      <c r="W176" s="1493"/>
      <c r="X176" s="1493"/>
      <c r="Y176" s="1493"/>
      <c r="Z176" s="1493"/>
    </row>
    <row r="177" spans="1:26" ht="21" customHeight="1">
      <c r="A177" s="1493"/>
      <c r="B177" s="1493"/>
      <c r="C177" s="1493"/>
      <c r="D177" s="1493"/>
      <c r="E177" s="1493"/>
      <c r="F177" s="1493"/>
      <c r="G177" s="1493"/>
      <c r="H177" s="1493"/>
      <c r="I177" s="1493"/>
      <c r="J177" s="1493"/>
      <c r="K177" s="1493"/>
      <c r="L177" s="1493"/>
      <c r="M177" s="1493"/>
      <c r="N177" s="1493"/>
      <c r="O177" s="1493"/>
      <c r="P177" s="1493"/>
      <c r="Q177" s="1493"/>
      <c r="R177" s="1493"/>
      <c r="S177" s="1493"/>
      <c r="T177" s="1493"/>
      <c r="U177" s="1493"/>
      <c r="V177" s="1493"/>
      <c r="W177" s="1493"/>
      <c r="X177" s="1493"/>
      <c r="Y177" s="1493"/>
      <c r="Z177" s="1493"/>
    </row>
    <row r="178" spans="1:26" ht="21" customHeight="1">
      <c r="A178" s="1493"/>
      <c r="B178" s="1493"/>
      <c r="C178" s="1493"/>
      <c r="D178" s="1493"/>
      <c r="E178" s="1493"/>
      <c r="F178" s="1493"/>
      <c r="G178" s="1493"/>
      <c r="H178" s="1493"/>
      <c r="I178" s="1493"/>
      <c r="J178" s="1493"/>
      <c r="K178" s="1493"/>
      <c r="L178" s="1493"/>
      <c r="M178" s="1493"/>
      <c r="N178" s="1493"/>
      <c r="O178" s="1493"/>
      <c r="P178" s="1493"/>
      <c r="Q178" s="1493"/>
      <c r="R178" s="1493"/>
      <c r="S178" s="1493"/>
      <c r="T178" s="1493"/>
      <c r="U178" s="1493"/>
      <c r="V178" s="1493"/>
      <c r="W178" s="1493"/>
      <c r="X178" s="1493"/>
      <c r="Y178" s="1493"/>
      <c r="Z178" s="1493"/>
    </row>
    <row r="179" spans="1:26" ht="21" customHeight="1">
      <c r="A179" s="1493"/>
      <c r="B179" s="1493"/>
      <c r="C179" s="1493"/>
      <c r="D179" s="1493"/>
      <c r="E179" s="1493"/>
      <c r="F179" s="1493"/>
      <c r="G179" s="1493"/>
      <c r="H179" s="1493"/>
      <c r="I179" s="1493"/>
      <c r="J179" s="1493"/>
      <c r="K179" s="1493"/>
      <c r="L179" s="1493"/>
      <c r="M179" s="1493"/>
      <c r="N179" s="1493"/>
      <c r="O179" s="1493"/>
      <c r="P179" s="1493"/>
      <c r="Q179" s="1493"/>
      <c r="R179" s="1493"/>
      <c r="S179" s="1493"/>
      <c r="T179" s="1493"/>
      <c r="U179" s="1493"/>
      <c r="V179" s="1493"/>
      <c r="W179" s="1493"/>
      <c r="X179" s="1493"/>
      <c r="Y179" s="1493"/>
      <c r="Z179" s="1493"/>
    </row>
    <row r="180" spans="1:26" ht="21" customHeight="1">
      <c r="A180" s="1493"/>
      <c r="B180" s="1493"/>
      <c r="C180" s="1493"/>
      <c r="D180" s="1493"/>
      <c r="E180" s="1493"/>
      <c r="F180" s="1493"/>
      <c r="G180" s="1493"/>
      <c r="H180" s="1493"/>
      <c r="I180" s="1493"/>
      <c r="J180" s="1493"/>
      <c r="K180" s="1493"/>
      <c r="L180" s="1493"/>
      <c r="M180" s="1493"/>
      <c r="N180" s="1493"/>
      <c r="O180" s="1493"/>
      <c r="P180" s="1493"/>
      <c r="Q180" s="1493"/>
      <c r="R180" s="1493"/>
      <c r="S180" s="1493"/>
      <c r="T180" s="1493"/>
      <c r="U180" s="1493"/>
      <c r="V180" s="1493"/>
      <c r="W180" s="1493"/>
      <c r="X180" s="1493"/>
      <c r="Y180" s="1493"/>
      <c r="Z180" s="1493"/>
    </row>
    <row r="181" spans="1:26" ht="21" customHeight="1">
      <c r="A181" s="1493"/>
      <c r="B181" s="1493"/>
      <c r="C181" s="1493"/>
      <c r="D181" s="1493"/>
      <c r="E181" s="1493"/>
      <c r="F181" s="1493"/>
      <c r="G181" s="1493"/>
      <c r="H181" s="1493"/>
      <c r="I181" s="1493"/>
      <c r="J181" s="1493"/>
      <c r="K181" s="1493"/>
      <c r="L181" s="1493"/>
      <c r="M181" s="1493"/>
      <c r="N181" s="1493"/>
      <c r="O181" s="1493"/>
      <c r="P181" s="1493"/>
      <c r="Q181" s="1493"/>
      <c r="R181" s="1493"/>
      <c r="S181" s="1493"/>
      <c r="T181" s="1493"/>
      <c r="U181" s="1493"/>
      <c r="V181" s="1493"/>
      <c r="W181" s="1493"/>
      <c r="X181" s="1493"/>
      <c r="Y181" s="1493"/>
      <c r="Z181" s="1493"/>
    </row>
    <row r="182" spans="1:26" ht="21" customHeight="1">
      <c r="A182" s="1493"/>
      <c r="B182" s="1493"/>
      <c r="C182" s="1493"/>
      <c r="D182" s="1493"/>
      <c r="E182" s="1493"/>
      <c r="F182" s="1493"/>
      <c r="G182" s="1493"/>
      <c r="H182" s="1493"/>
      <c r="I182" s="1493"/>
      <c r="J182" s="1493"/>
      <c r="K182" s="1493"/>
      <c r="L182" s="1493"/>
      <c r="M182" s="1493"/>
      <c r="N182" s="1493"/>
      <c r="O182" s="1493"/>
      <c r="P182" s="1493"/>
      <c r="Q182" s="1493"/>
      <c r="R182" s="1493"/>
      <c r="S182" s="1493"/>
      <c r="T182" s="1493"/>
      <c r="U182" s="1493"/>
      <c r="V182" s="1493"/>
      <c r="W182" s="1493"/>
      <c r="X182" s="1493"/>
      <c r="Y182" s="1493"/>
      <c r="Z182" s="1493"/>
    </row>
    <row r="183" spans="1:26" ht="21" customHeight="1">
      <c r="A183" s="1493"/>
      <c r="B183" s="1493"/>
      <c r="C183" s="1493"/>
      <c r="D183" s="1493"/>
      <c r="E183" s="1493"/>
      <c r="F183" s="1493"/>
      <c r="G183" s="1493"/>
      <c r="H183" s="1493"/>
      <c r="I183" s="1493"/>
      <c r="J183" s="1493"/>
      <c r="K183" s="1493"/>
      <c r="L183" s="1493"/>
      <c r="M183" s="1493"/>
      <c r="N183" s="1493"/>
      <c r="O183" s="1493"/>
      <c r="P183" s="1493"/>
      <c r="Q183" s="1493"/>
      <c r="R183" s="1493"/>
      <c r="S183" s="1493"/>
      <c r="T183" s="1493"/>
      <c r="U183" s="1493"/>
      <c r="V183" s="1493"/>
      <c r="W183" s="1493"/>
      <c r="X183" s="1493"/>
      <c r="Y183" s="1493"/>
      <c r="Z183" s="1493"/>
    </row>
    <row r="184" spans="1:26" ht="21" customHeight="1">
      <c r="A184" s="1493"/>
      <c r="B184" s="1493"/>
      <c r="C184" s="1493"/>
      <c r="D184" s="1493"/>
      <c r="E184" s="1493"/>
      <c r="F184" s="1493"/>
      <c r="G184" s="1493"/>
      <c r="H184" s="1493"/>
      <c r="I184" s="1493"/>
      <c r="J184" s="1493"/>
      <c r="K184" s="1493"/>
      <c r="L184" s="1493"/>
      <c r="M184" s="1493"/>
      <c r="N184" s="1493"/>
      <c r="O184" s="1493"/>
      <c r="P184" s="1493"/>
      <c r="Q184" s="1493"/>
      <c r="R184" s="1493"/>
      <c r="S184" s="1493"/>
      <c r="T184" s="1493"/>
      <c r="U184" s="1493"/>
      <c r="V184" s="1493"/>
      <c r="W184" s="1493"/>
      <c r="X184" s="1493"/>
      <c r="Y184" s="1493"/>
      <c r="Z184" s="1493"/>
    </row>
    <row r="185" spans="1:26" ht="21" customHeight="1">
      <c r="A185" s="1493"/>
      <c r="B185" s="1493"/>
      <c r="C185" s="1493"/>
      <c r="D185" s="1493"/>
      <c r="E185" s="1493"/>
      <c r="F185" s="1493"/>
      <c r="G185" s="1493"/>
      <c r="H185" s="1493"/>
      <c r="I185" s="1493"/>
      <c r="J185" s="1493"/>
      <c r="K185" s="1493"/>
      <c r="L185" s="1493"/>
      <c r="M185" s="1493"/>
      <c r="N185" s="1493"/>
      <c r="O185" s="1493"/>
      <c r="P185" s="1493"/>
      <c r="Q185" s="1493"/>
      <c r="R185" s="1493"/>
      <c r="S185" s="1493"/>
      <c r="T185" s="1493"/>
      <c r="U185" s="1493"/>
      <c r="V185" s="1493"/>
      <c r="W185" s="1493"/>
      <c r="X185" s="1493"/>
      <c r="Y185" s="1493"/>
      <c r="Z185" s="1493"/>
    </row>
    <row r="186" spans="1:26" ht="21" customHeight="1">
      <c r="A186" s="1493"/>
      <c r="B186" s="1493"/>
      <c r="C186" s="1493"/>
      <c r="D186" s="1493"/>
      <c r="E186" s="1493"/>
      <c r="F186" s="1493"/>
      <c r="G186" s="1493"/>
      <c r="H186" s="1493"/>
      <c r="I186" s="1493"/>
      <c r="J186" s="1493"/>
      <c r="K186" s="1493"/>
      <c r="L186" s="1493"/>
      <c r="M186" s="1493"/>
      <c r="N186" s="1493"/>
      <c r="O186" s="1493"/>
      <c r="P186" s="1493"/>
      <c r="Q186" s="1493"/>
      <c r="R186" s="1493"/>
      <c r="S186" s="1493"/>
      <c r="T186" s="1493"/>
      <c r="U186" s="1493"/>
      <c r="V186" s="1493"/>
      <c r="W186" s="1493"/>
      <c r="X186" s="1493"/>
      <c r="Y186" s="1493"/>
      <c r="Z186" s="1493"/>
    </row>
    <row r="187" spans="1:26" ht="21" customHeight="1">
      <c r="A187" s="1493"/>
      <c r="B187" s="1493"/>
      <c r="C187" s="1493"/>
      <c r="D187" s="1493"/>
      <c r="E187" s="1493"/>
      <c r="F187" s="1493"/>
      <c r="G187" s="1493"/>
      <c r="H187" s="1493"/>
      <c r="I187" s="1493"/>
      <c r="J187" s="1493"/>
      <c r="K187" s="1493"/>
      <c r="L187" s="1493"/>
      <c r="M187" s="1493"/>
      <c r="N187" s="1493"/>
      <c r="O187" s="1493"/>
      <c r="P187" s="1493"/>
      <c r="Q187" s="1493"/>
      <c r="R187" s="1493"/>
      <c r="S187" s="1493"/>
      <c r="T187" s="1493"/>
      <c r="U187" s="1493"/>
      <c r="V187" s="1493"/>
      <c r="W187" s="1493"/>
      <c r="X187" s="1493"/>
      <c r="Y187" s="1493"/>
      <c r="Z187" s="1493"/>
    </row>
    <row r="188" spans="1:26" ht="21" customHeight="1">
      <c r="A188" s="1493"/>
      <c r="B188" s="1493"/>
      <c r="C188" s="1493"/>
      <c r="D188" s="1493"/>
      <c r="E188" s="1493"/>
      <c r="F188" s="1493"/>
      <c r="G188" s="1493"/>
      <c r="H188" s="1493"/>
      <c r="I188" s="1493"/>
      <c r="J188" s="1493"/>
      <c r="K188" s="1493"/>
      <c r="L188" s="1493"/>
      <c r="M188" s="1493"/>
      <c r="N188" s="1493"/>
      <c r="O188" s="1493"/>
      <c r="P188" s="1493"/>
      <c r="Q188" s="1493"/>
      <c r="R188" s="1493"/>
      <c r="S188" s="1493"/>
      <c r="T188" s="1493"/>
      <c r="U188" s="1493"/>
      <c r="V188" s="1493"/>
      <c r="W188" s="1493"/>
      <c r="X188" s="1493"/>
      <c r="Y188" s="1493"/>
      <c r="Z188" s="1493"/>
    </row>
    <row r="189" spans="1:26" ht="21" customHeight="1">
      <c r="A189" s="1493"/>
      <c r="B189" s="1493"/>
      <c r="C189" s="1493"/>
      <c r="D189" s="1493"/>
      <c r="E189" s="1493"/>
      <c r="F189" s="1493"/>
      <c r="G189" s="1493"/>
      <c r="H189" s="1493"/>
      <c r="I189" s="1493"/>
      <c r="J189" s="1493"/>
      <c r="K189" s="1493"/>
      <c r="L189" s="1493"/>
      <c r="M189" s="1493"/>
      <c r="N189" s="1493"/>
      <c r="O189" s="1493"/>
      <c r="P189" s="1493"/>
      <c r="Q189" s="1493"/>
      <c r="R189" s="1493"/>
      <c r="S189" s="1493"/>
      <c r="T189" s="1493"/>
      <c r="U189" s="1493"/>
      <c r="V189" s="1493"/>
      <c r="W189" s="1493"/>
      <c r="X189" s="1493"/>
      <c r="Y189" s="1493"/>
      <c r="Z189" s="1493"/>
    </row>
    <row r="190" spans="1:26" ht="21" customHeight="1">
      <c r="A190" s="1493"/>
      <c r="B190" s="1493"/>
      <c r="C190" s="1493"/>
      <c r="D190" s="1493"/>
      <c r="E190" s="1493"/>
      <c r="F190" s="1493"/>
      <c r="G190" s="1493"/>
      <c r="H190" s="1493"/>
      <c r="I190" s="1493"/>
      <c r="J190" s="1493"/>
      <c r="K190" s="1493"/>
      <c r="L190" s="1493"/>
      <c r="M190" s="1493"/>
      <c r="N190" s="1493"/>
      <c r="O190" s="1493"/>
      <c r="P190" s="1493"/>
      <c r="Q190" s="1493"/>
      <c r="R190" s="1493"/>
      <c r="S190" s="1493"/>
      <c r="T190" s="1493"/>
      <c r="U190" s="1493"/>
      <c r="V190" s="1493"/>
      <c r="W190" s="1493"/>
      <c r="X190" s="1493"/>
      <c r="Y190" s="1493"/>
      <c r="Z190" s="1493"/>
    </row>
    <row r="191" spans="1:26" ht="21" customHeight="1">
      <c r="A191" s="1493"/>
      <c r="B191" s="1493"/>
      <c r="C191" s="1493"/>
      <c r="D191" s="1493"/>
      <c r="E191" s="1493"/>
      <c r="F191" s="1493"/>
      <c r="G191" s="1493"/>
      <c r="H191" s="1493"/>
      <c r="I191" s="1493"/>
      <c r="J191" s="1493"/>
      <c r="K191" s="1493"/>
      <c r="L191" s="1493"/>
      <c r="M191" s="1493"/>
      <c r="N191" s="1493"/>
      <c r="O191" s="1493"/>
      <c r="P191" s="1493"/>
      <c r="Q191" s="1493"/>
      <c r="R191" s="1493"/>
      <c r="S191" s="1493"/>
      <c r="T191" s="1493"/>
      <c r="U191" s="1493"/>
      <c r="V191" s="1493"/>
      <c r="W191" s="1493"/>
      <c r="X191" s="1493"/>
      <c r="Y191" s="1493"/>
      <c r="Z191" s="1493"/>
    </row>
    <row r="192" spans="1:26" ht="21" customHeight="1">
      <c r="A192" s="1493"/>
      <c r="B192" s="1493"/>
      <c r="C192" s="1493"/>
      <c r="D192" s="1493"/>
      <c r="E192" s="1493"/>
      <c r="F192" s="1493"/>
      <c r="G192" s="1493"/>
      <c r="H192" s="1493"/>
      <c r="I192" s="1493"/>
      <c r="J192" s="1493"/>
      <c r="K192" s="1493"/>
      <c r="L192" s="1493"/>
      <c r="M192" s="1493"/>
      <c r="N192" s="1493"/>
      <c r="O192" s="1493"/>
      <c r="P192" s="1493"/>
      <c r="Q192" s="1493"/>
      <c r="R192" s="1493"/>
      <c r="S192" s="1493"/>
      <c r="T192" s="1493"/>
      <c r="U192" s="1493"/>
      <c r="V192" s="1493"/>
      <c r="W192" s="1493"/>
      <c r="X192" s="1493"/>
      <c r="Y192" s="1493"/>
      <c r="Z192" s="1493"/>
    </row>
    <row r="193" spans="1:26" ht="21" customHeight="1">
      <c r="A193" s="1493"/>
      <c r="B193" s="1493"/>
      <c r="C193" s="1493"/>
      <c r="D193" s="1493"/>
      <c r="E193" s="1493"/>
      <c r="F193" s="1493"/>
      <c r="G193" s="1493"/>
      <c r="H193" s="1493"/>
      <c r="I193" s="1493"/>
      <c r="J193" s="1493"/>
      <c r="K193" s="1493"/>
      <c r="L193" s="1493"/>
      <c r="M193" s="1493"/>
      <c r="N193" s="1493"/>
      <c r="O193" s="1493"/>
      <c r="P193" s="1493"/>
      <c r="Q193" s="1493"/>
      <c r="R193" s="1493"/>
      <c r="S193" s="1493"/>
      <c r="T193" s="1493"/>
      <c r="U193" s="1493"/>
      <c r="V193" s="1493"/>
      <c r="W193" s="1493"/>
      <c r="X193" s="1493"/>
      <c r="Y193" s="1493"/>
      <c r="Z193" s="1493"/>
    </row>
    <row r="194" spans="1:26" ht="21" customHeight="1">
      <c r="A194" s="1493"/>
      <c r="B194" s="1493"/>
      <c r="C194" s="1493"/>
      <c r="D194" s="1493"/>
      <c r="E194" s="1493"/>
      <c r="F194" s="1493"/>
      <c r="G194" s="1493"/>
      <c r="H194" s="1493"/>
      <c r="I194" s="1493"/>
      <c r="J194" s="1493"/>
      <c r="K194" s="1493"/>
      <c r="L194" s="1493"/>
      <c r="M194" s="1493"/>
      <c r="N194" s="1493"/>
      <c r="O194" s="1493"/>
      <c r="P194" s="1493"/>
      <c r="Q194" s="1493"/>
      <c r="R194" s="1493"/>
      <c r="S194" s="1493"/>
      <c r="T194" s="1493"/>
      <c r="U194" s="1493"/>
      <c r="V194" s="1493"/>
      <c r="W194" s="1493"/>
      <c r="X194" s="1493"/>
      <c r="Y194" s="1493"/>
      <c r="Z194" s="1493"/>
    </row>
    <row r="195" spans="1:26" ht="21" customHeight="1">
      <c r="A195" s="1493"/>
      <c r="B195" s="1493"/>
      <c r="C195" s="1493"/>
      <c r="D195" s="1493"/>
      <c r="E195" s="1493"/>
      <c r="F195" s="1493"/>
      <c r="G195" s="1493"/>
      <c r="H195" s="1493"/>
      <c r="I195" s="1493"/>
      <c r="J195" s="1493"/>
      <c r="K195" s="1493"/>
      <c r="L195" s="1493"/>
      <c r="M195" s="1493"/>
      <c r="N195" s="1493"/>
      <c r="O195" s="1493"/>
      <c r="P195" s="1493"/>
      <c r="Q195" s="1493"/>
      <c r="R195" s="1493"/>
      <c r="S195" s="1493"/>
      <c r="T195" s="1493"/>
      <c r="U195" s="1493"/>
      <c r="V195" s="1493"/>
      <c r="W195" s="1493"/>
      <c r="X195" s="1493"/>
      <c r="Y195" s="1493"/>
      <c r="Z195" s="1493"/>
    </row>
    <row r="196" spans="1:26" ht="21" customHeight="1">
      <c r="A196" s="1493"/>
      <c r="B196" s="1493"/>
      <c r="C196" s="1493"/>
      <c r="D196" s="1493"/>
      <c r="E196" s="1493"/>
      <c r="F196" s="1493"/>
      <c r="G196" s="1493"/>
      <c r="H196" s="1493"/>
      <c r="I196" s="1493"/>
      <c r="J196" s="1493"/>
      <c r="K196" s="1493"/>
      <c r="L196" s="1493"/>
      <c r="M196" s="1493"/>
      <c r="N196" s="1493"/>
      <c r="O196" s="1493"/>
      <c r="P196" s="1493"/>
      <c r="Q196" s="1493"/>
      <c r="R196" s="1493"/>
      <c r="S196" s="1493"/>
      <c r="T196" s="1493"/>
      <c r="U196" s="1493"/>
      <c r="V196" s="1493"/>
      <c r="W196" s="1493"/>
      <c r="X196" s="1493"/>
      <c r="Y196" s="1493"/>
      <c r="Z196" s="1493"/>
    </row>
    <row r="197" spans="1:26" ht="21" customHeight="1">
      <c r="A197" s="1493"/>
      <c r="B197" s="1493"/>
      <c r="C197" s="1493"/>
      <c r="D197" s="1493"/>
      <c r="E197" s="1493"/>
      <c r="F197" s="1493"/>
      <c r="G197" s="1493"/>
      <c r="H197" s="1493"/>
      <c r="I197" s="1493"/>
      <c r="J197" s="1493"/>
      <c r="K197" s="1493"/>
      <c r="L197" s="1493"/>
      <c r="M197" s="1493"/>
      <c r="N197" s="1493"/>
      <c r="O197" s="1493"/>
      <c r="P197" s="1493"/>
      <c r="Q197" s="1493"/>
      <c r="R197" s="1493"/>
      <c r="S197" s="1493"/>
      <c r="T197" s="1493"/>
      <c r="U197" s="1493"/>
      <c r="V197" s="1493"/>
      <c r="W197" s="1493"/>
      <c r="X197" s="1493"/>
      <c r="Y197" s="1493"/>
      <c r="Z197" s="1493"/>
    </row>
    <row r="198" spans="1:26" ht="21" customHeight="1">
      <c r="A198" s="1493"/>
      <c r="B198" s="1493"/>
      <c r="C198" s="1493"/>
      <c r="D198" s="1493"/>
      <c r="E198" s="1493"/>
      <c r="F198" s="1493"/>
      <c r="G198" s="1493"/>
      <c r="H198" s="1493"/>
      <c r="I198" s="1493"/>
      <c r="J198" s="1493"/>
      <c r="K198" s="1493"/>
      <c r="L198" s="1493"/>
      <c r="M198" s="1493"/>
      <c r="N198" s="1493"/>
      <c r="O198" s="1493"/>
      <c r="P198" s="1493"/>
      <c r="Q198" s="1493"/>
      <c r="R198" s="1493"/>
      <c r="S198" s="1493"/>
      <c r="T198" s="1493"/>
      <c r="U198" s="1493"/>
      <c r="V198" s="1493"/>
      <c r="W198" s="1493"/>
      <c r="X198" s="1493"/>
      <c r="Y198" s="1493"/>
      <c r="Z198" s="1493"/>
    </row>
    <row r="199" spans="1:26" ht="21" customHeight="1">
      <c r="A199" s="1493"/>
      <c r="B199" s="1493"/>
      <c r="C199" s="1493"/>
      <c r="D199" s="1493"/>
      <c r="E199" s="1493"/>
      <c r="F199" s="1493"/>
      <c r="G199" s="1493"/>
      <c r="H199" s="1493"/>
      <c r="I199" s="1493"/>
      <c r="J199" s="1493"/>
      <c r="K199" s="1493"/>
      <c r="L199" s="1493"/>
      <c r="M199" s="1493"/>
      <c r="N199" s="1493"/>
      <c r="O199" s="1493"/>
      <c r="P199" s="1493"/>
      <c r="Q199" s="1493"/>
      <c r="R199" s="1493"/>
      <c r="S199" s="1493"/>
      <c r="T199" s="1493"/>
      <c r="U199" s="1493"/>
      <c r="V199" s="1493"/>
      <c r="W199" s="1493"/>
      <c r="X199" s="1493"/>
      <c r="Y199" s="1493"/>
      <c r="Z199" s="1493"/>
    </row>
    <row r="200" spans="1:26" ht="21" customHeight="1">
      <c r="A200" s="1493"/>
      <c r="B200" s="1493"/>
      <c r="C200" s="1493"/>
      <c r="D200" s="1493"/>
      <c r="E200" s="1493"/>
      <c r="F200" s="1493"/>
      <c r="G200" s="1493"/>
      <c r="H200" s="1493"/>
      <c r="I200" s="1493"/>
      <c r="J200" s="1493"/>
      <c r="K200" s="1493"/>
      <c r="L200" s="1493"/>
      <c r="M200" s="1493"/>
      <c r="N200" s="1493"/>
      <c r="O200" s="1493"/>
      <c r="P200" s="1493"/>
      <c r="Q200" s="1493"/>
      <c r="R200" s="1493"/>
      <c r="S200" s="1493"/>
      <c r="T200" s="1493"/>
      <c r="U200" s="1493"/>
      <c r="V200" s="1493"/>
      <c r="W200" s="1493"/>
      <c r="X200" s="1493"/>
      <c r="Y200" s="1493"/>
      <c r="Z200" s="1493"/>
    </row>
    <row r="201" spans="1:26" ht="21" customHeight="1">
      <c r="A201" s="1493"/>
      <c r="B201" s="1493"/>
      <c r="C201" s="1493"/>
      <c r="D201" s="1493"/>
      <c r="E201" s="1493"/>
      <c r="F201" s="1493"/>
      <c r="G201" s="1493"/>
      <c r="H201" s="1493"/>
      <c r="I201" s="1493"/>
      <c r="J201" s="1493"/>
      <c r="K201" s="1493"/>
      <c r="L201" s="1493"/>
      <c r="M201" s="1493"/>
      <c r="N201" s="1493"/>
      <c r="O201" s="1493"/>
      <c r="P201" s="1493"/>
      <c r="Q201" s="1493"/>
      <c r="R201" s="1493"/>
      <c r="S201" s="1493"/>
      <c r="T201" s="1493"/>
      <c r="U201" s="1493"/>
      <c r="V201" s="1493"/>
      <c r="W201" s="1493"/>
      <c r="X201" s="1493"/>
      <c r="Y201" s="1493"/>
      <c r="Z201" s="1493"/>
    </row>
    <row r="202" spans="1:26" ht="21" customHeight="1">
      <c r="A202" s="1493"/>
      <c r="B202" s="1493"/>
      <c r="C202" s="1493"/>
      <c r="D202" s="1493"/>
      <c r="E202" s="1493"/>
      <c r="F202" s="1493"/>
      <c r="G202" s="1493"/>
      <c r="H202" s="1493"/>
      <c r="I202" s="1493"/>
      <c r="J202" s="1493"/>
      <c r="K202" s="1493"/>
      <c r="L202" s="1493"/>
      <c r="M202" s="1493"/>
      <c r="N202" s="1493"/>
      <c r="O202" s="1493"/>
      <c r="P202" s="1493"/>
      <c r="Q202" s="1493"/>
      <c r="R202" s="1493"/>
      <c r="S202" s="1493"/>
      <c r="T202" s="1493"/>
      <c r="U202" s="1493"/>
      <c r="V202" s="1493"/>
      <c r="W202" s="1493"/>
      <c r="X202" s="1493"/>
      <c r="Y202" s="1493"/>
      <c r="Z202" s="1493"/>
    </row>
    <row r="203" spans="1:26" ht="21" customHeight="1">
      <c r="A203" s="1493"/>
      <c r="B203" s="1493"/>
      <c r="C203" s="1493"/>
      <c r="D203" s="1493"/>
      <c r="E203" s="1493"/>
      <c r="F203" s="1493"/>
      <c r="G203" s="1493"/>
      <c r="H203" s="1493"/>
      <c r="I203" s="1493"/>
      <c r="J203" s="1493"/>
      <c r="K203" s="1493"/>
      <c r="L203" s="1493"/>
      <c r="M203" s="1493"/>
      <c r="N203" s="1493"/>
      <c r="O203" s="1493"/>
      <c r="P203" s="1493"/>
      <c r="Q203" s="1493"/>
      <c r="R203" s="1493"/>
      <c r="S203" s="1493"/>
      <c r="T203" s="1493"/>
      <c r="U203" s="1493"/>
      <c r="V203" s="1493"/>
      <c r="W203" s="1493"/>
      <c r="X203" s="1493"/>
      <c r="Y203" s="1493"/>
      <c r="Z203" s="1493"/>
    </row>
    <row r="204" spans="1:26" ht="21" customHeight="1">
      <c r="A204" s="1493"/>
      <c r="B204" s="1493"/>
      <c r="C204" s="1493"/>
      <c r="D204" s="1493"/>
      <c r="E204" s="1493"/>
      <c r="F204" s="1493"/>
      <c r="G204" s="1493"/>
      <c r="H204" s="1493"/>
      <c r="I204" s="1493"/>
      <c r="J204" s="1493"/>
      <c r="K204" s="1493"/>
      <c r="L204" s="1493"/>
      <c r="M204" s="1493"/>
      <c r="N204" s="1493"/>
      <c r="O204" s="1493"/>
      <c r="P204" s="1493"/>
      <c r="Q204" s="1493"/>
      <c r="R204" s="1493"/>
      <c r="S204" s="1493"/>
      <c r="T204" s="1493"/>
      <c r="U204" s="1493"/>
      <c r="V204" s="1493"/>
      <c r="W204" s="1493"/>
      <c r="X204" s="1493"/>
      <c r="Y204" s="1493"/>
      <c r="Z204" s="1493"/>
    </row>
    <row r="205" spans="1:26" ht="21" customHeight="1">
      <c r="A205" s="1493"/>
      <c r="B205" s="1493"/>
      <c r="C205" s="1493"/>
      <c r="D205" s="1493"/>
      <c r="E205" s="1493"/>
      <c r="F205" s="1493"/>
      <c r="G205" s="1493"/>
      <c r="H205" s="1493"/>
      <c r="I205" s="1493"/>
      <c r="J205" s="1493"/>
      <c r="K205" s="1493"/>
      <c r="L205" s="1493"/>
      <c r="M205" s="1493"/>
      <c r="N205" s="1493"/>
      <c r="O205" s="1493"/>
      <c r="P205" s="1493"/>
      <c r="Q205" s="1493"/>
      <c r="R205" s="1493"/>
      <c r="S205" s="1493"/>
      <c r="T205" s="1493"/>
      <c r="U205" s="1493"/>
      <c r="V205" s="1493"/>
      <c r="W205" s="1493"/>
      <c r="X205" s="1493"/>
      <c r="Y205" s="1493"/>
      <c r="Z205" s="1493"/>
    </row>
    <row r="206" spans="1:26" ht="21" customHeight="1">
      <c r="A206" s="1493"/>
      <c r="B206" s="1493"/>
      <c r="C206" s="1493"/>
      <c r="D206" s="1493"/>
      <c r="E206" s="1493"/>
      <c r="F206" s="1493"/>
      <c r="G206" s="1493"/>
      <c r="H206" s="1493"/>
      <c r="I206" s="1493"/>
      <c r="J206" s="1493"/>
      <c r="K206" s="1493"/>
      <c r="L206" s="1493"/>
      <c r="M206" s="1493"/>
      <c r="N206" s="1493"/>
      <c r="O206" s="1493"/>
      <c r="P206" s="1493"/>
      <c r="Q206" s="1493"/>
      <c r="R206" s="1493"/>
      <c r="S206" s="1493"/>
      <c r="T206" s="1493"/>
      <c r="U206" s="1493"/>
      <c r="V206" s="1493"/>
      <c r="W206" s="1493"/>
      <c r="X206" s="1493"/>
      <c r="Y206" s="1493"/>
      <c r="Z206" s="1493"/>
    </row>
    <row r="207" spans="1:26" ht="21" customHeight="1">
      <c r="A207" s="1493"/>
      <c r="B207" s="1493"/>
      <c r="C207" s="1493"/>
      <c r="D207" s="1493"/>
      <c r="E207" s="1493"/>
      <c r="F207" s="1493"/>
      <c r="G207" s="1493"/>
      <c r="H207" s="1493"/>
      <c r="I207" s="1493"/>
      <c r="J207" s="1493"/>
      <c r="K207" s="1493"/>
      <c r="L207" s="1493"/>
      <c r="M207" s="1493"/>
      <c r="N207" s="1493"/>
      <c r="O207" s="1493"/>
      <c r="P207" s="1493"/>
      <c r="Q207" s="1493"/>
      <c r="R207" s="1493"/>
      <c r="S207" s="1493"/>
      <c r="T207" s="1493"/>
      <c r="U207" s="1493"/>
      <c r="V207" s="1493"/>
      <c r="W207" s="1493"/>
      <c r="X207" s="1493"/>
      <c r="Y207" s="1493"/>
      <c r="Z207" s="1493"/>
    </row>
    <row r="208" spans="1:26" ht="21" customHeight="1">
      <c r="A208" s="1493"/>
      <c r="B208" s="1493"/>
      <c r="C208" s="1493"/>
      <c r="D208" s="1493"/>
      <c r="E208" s="1493"/>
      <c r="F208" s="1493"/>
      <c r="G208" s="1493"/>
      <c r="H208" s="1493"/>
      <c r="I208" s="1493"/>
      <c r="J208" s="1493"/>
      <c r="K208" s="1493"/>
      <c r="L208" s="1493"/>
      <c r="M208" s="1493"/>
      <c r="N208" s="1493"/>
      <c r="O208" s="1493"/>
      <c r="P208" s="1493"/>
      <c r="Q208" s="1493"/>
      <c r="R208" s="1493"/>
      <c r="S208" s="1493"/>
      <c r="T208" s="1493"/>
      <c r="U208" s="1493"/>
      <c r="V208" s="1493"/>
      <c r="W208" s="1493"/>
      <c r="X208" s="1493"/>
      <c r="Y208" s="1493"/>
      <c r="Z208" s="1493"/>
    </row>
    <row r="209" spans="1:26" ht="21" customHeight="1">
      <c r="A209" s="1493"/>
      <c r="B209" s="1493"/>
      <c r="C209" s="1493"/>
      <c r="D209" s="1493"/>
      <c r="E209" s="1493"/>
      <c r="F209" s="1493"/>
      <c r="G209" s="1493"/>
      <c r="H209" s="1493"/>
      <c r="I209" s="1493"/>
      <c r="J209" s="1493"/>
      <c r="K209" s="1493"/>
      <c r="L209" s="1493"/>
      <c r="M209" s="1493"/>
      <c r="N209" s="1493"/>
      <c r="O209" s="1493"/>
      <c r="P209" s="1493"/>
      <c r="Q209" s="1493"/>
      <c r="R209" s="1493"/>
      <c r="S209" s="1493"/>
      <c r="T209" s="1493"/>
      <c r="U209" s="1493"/>
      <c r="V209" s="1493"/>
      <c r="W209" s="1493"/>
      <c r="X209" s="1493"/>
      <c r="Y209" s="1493"/>
      <c r="Z209" s="1493"/>
    </row>
    <row r="210" spans="1:26" ht="21" customHeight="1">
      <c r="A210" s="1493"/>
      <c r="B210" s="1493"/>
      <c r="C210" s="1493"/>
      <c r="D210" s="1493"/>
      <c r="E210" s="1493"/>
      <c r="F210" s="1493"/>
      <c r="G210" s="1493"/>
      <c r="H210" s="1493"/>
      <c r="I210" s="1493"/>
      <c r="J210" s="1493"/>
      <c r="K210" s="1493"/>
      <c r="L210" s="1493"/>
      <c r="M210" s="1493"/>
      <c r="N210" s="1493"/>
      <c r="O210" s="1493"/>
      <c r="P210" s="1493"/>
      <c r="Q210" s="1493"/>
      <c r="R210" s="1493"/>
      <c r="S210" s="1493"/>
      <c r="T210" s="1493"/>
      <c r="U210" s="1493"/>
      <c r="V210" s="1493"/>
      <c r="W210" s="1493"/>
      <c r="X210" s="1493"/>
      <c r="Y210" s="1493"/>
      <c r="Z210" s="1493"/>
    </row>
    <row r="211" spans="1:26" ht="21" customHeight="1">
      <c r="A211" s="1493"/>
      <c r="B211" s="1493"/>
      <c r="C211" s="1493"/>
      <c r="D211" s="1493"/>
      <c r="E211" s="1493"/>
      <c r="F211" s="1493"/>
      <c r="G211" s="1493"/>
      <c r="H211" s="1493"/>
      <c r="I211" s="1493"/>
      <c r="J211" s="1493"/>
      <c r="K211" s="1493"/>
      <c r="L211" s="1493"/>
      <c r="M211" s="1493"/>
      <c r="N211" s="1493"/>
      <c r="O211" s="1493"/>
      <c r="P211" s="1493"/>
      <c r="Q211" s="1493"/>
      <c r="R211" s="1493"/>
      <c r="S211" s="1493"/>
      <c r="T211" s="1493"/>
      <c r="U211" s="1493"/>
      <c r="V211" s="1493"/>
      <c r="W211" s="1493"/>
      <c r="X211" s="1493"/>
      <c r="Y211" s="1493"/>
      <c r="Z211" s="1493"/>
    </row>
    <row r="212" spans="1:26" ht="21" customHeight="1">
      <c r="A212" s="1493"/>
      <c r="B212" s="1493"/>
      <c r="C212" s="1493"/>
      <c r="D212" s="1493"/>
      <c r="E212" s="1493"/>
      <c r="F212" s="1493"/>
      <c r="G212" s="1493"/>
      <c r="H212" s="1493"/>
      <c r="I212" s="1493"/>
      <c r="J212" s="1493"/>
      <c r="K212" s="1493"/>
      <c r="L212" s="1493"/>
      <c r="M212" s="1493"/>
      <c r="N212" s="1493"/>
      <c r="O212" s="1493"/>
      <c r="P212" s="1493"/>
      <c r="Q212" s="1493"/>
      <c r="R212" s="1493"/>
      <c r="S212" s="1493"/>
      <c r="T212" s="1493"/>
      <c r="U212" s="1493"/>
      <c r="V212" s="1493"/>
      <c r="W212" s="1493"/>
      <c r="X212" s="1493"/>
      <c r="Y212" s="1493"/>
      <c r="Z212" s="1493"/>
    </row>
    <row r="213" spans="1:26" ht="21" customHeight="1">
      <c r="A213" s="1493"/>
      <c r="B213" s="1493"/>
      <c r="C213" s="1493"/>
      <c r="D213" s="1493"/>
      <c r="E213" s="1493"/>
      <c r="F213" s="1493"/>
      <c r="G213" s="1493"/>
      <c r="H213" s="1493"/>
      <c r="I213" s="1493"/>
      <c r="J213" s="1493"/>
      <c r="K213" s="1493"/>
      <c r="L213" s="1493"/>
      <c r="M213" s="1493"/>
      <c r="N213" s="1493"/>
      <c r="O213" s="1493"/>
      <c r="P213" s="1493"/>
      <c r="Q213" s="1493"/>
      <c r="R213" s="1493"/>
      <c r="S213" s="1493"/>
      <c r="T213" s="1493"/>
      <c r="U213" s="1493"/>
      <c r="V213" s="1493"/>
      <c r="W213" s="1493"/>
      <c r="X213" s="1493"/>
      <c r="Y213" s="1493"/>
      <c r="Z213" s="1493"/>
    </row>
    <row r="214" spans="1:26" ht="21" customHeight="1">
      <c r="A214" s="1493"/>
      <c r="B214" s="1493"/>
      <c r="C214" s="1493"/>
      <c r="D214" s="1493"/>
      <c r="E214" s="1493"/>
      <c r="F214" s="1493"/>
      <c r="G214" s="1493"/>
      <c r="H214" s="1493"/>
      <c r="I214" s="1493"/>
      <c r="J214" s="1493"/>
      <c r="K214" s="1493"/>
      <c r="L214" s="1493"/>
      <c r="M214" s="1493"/>
      <c r="N214" s="1493"/>
      <c r="O214" s="1493"/>
      <c r="P214" s="1493"/>
      <c r="Q214" s="1493"/>
      <c r="R214" s="1493"/>
      <c r="S214" s="1493"/>
      <c r="T214" s="1493"/>
      <c r="U214" s="1493"/>
      <c r="V214" s="1493"/>
      <c r="W214" s="1493"/>
      <c r="X214" s="1493"/>
      <c r="Y214" s="1493"/>
      <c r="Z214" s="1493"/>
    </row>
    <row r="215" spans="1:26" ht="21" customHeight="1">
      <c r="A215" s="1493"/>
      <c r="B215" s="1493"/>
      <c r="C215" s="1493"/>
      <c r="D215" s="1493"/>
      <c r="E215" s="1493"/>
      <c r="F215" s="1493"/>
      <c r="G215" s="1493"/>
      <c r="H215" s="1493"/>
      <c r="I215" s="1493"/>
      <c r="J215" s="1493"/>
      <c r="K215" s="1493"/>
      <c r="L215" s="1493"/>
      <c r="M215" s="1493"/>
      <c r="N215" s="1493"/>
      <c r="O215" s="1493"/>
      <c r="P215" s="1493"/>
      <c r="Q215" s="1493"/>
      <c r="R215" s="1493"/>
      <c r="S215" s="1493"/>
      <c r="T215" s="1493"/>
      <c r="U215" s="1493"/>
      <c r="V215" s="1493"/>
      <c r="W215" s="1493"/>
      <c r="X215" s="1493"/>
      <c r="Y215" s="1493"/>
      <c r="Z215" s="1493"/>
    </row>
    <row r="216" spans="1:26" ht="21" customHeight="1">
      <c r="A216" s="1493"/>
      <c r="B216" s="1493"/>
      <c r="C216" s="1493"/>
      <c r="D216" s="1493"/>
      <c r="E216" s="1493"/>
      <c r="F216" s="1493"/>
      <c r="G216" s="1493"/>
      <c r="H216" s="1493"/>
      <c r="I216" s="1493"/>
      <c r="J216" s="1493"/>
      <c r="K216" s="1493"/>
      <c r="L216" s="1493"/>
      <c r="M216" s="1493"/>
      <c r="N216" s="1493"/>
      <c r="O216" s="1493"/>
      <c r="P216" s="1493"/>
      <c r="Q216" s="1493"/>
      <c r="R216" s="1493"/>
      <c r="S216" s="1493"/>
      <c r="T216" s="1493"/>
      <c r="U216" s="1493"/>
      <c r="V216" s="1493"/>
      <c r="W216" s="1493"/>
      <c r="X216" s="1493"/>
      <c r="Y216" s="1493"/>
      <c r="Z216" s="1493"/>
    </row>
    <row r="217" spans="1:26" ht="21" customHeight="1">
      <c r="A217" s="1493"/>
      <c r="B217" s="1493"/>
      <c r="C217" s="1493"/>
      <c r="D217" s="1493"/>
      <c r="E217" s="1493"/>
      <c r="F217" s="1493"/>
      <c r="G217" s="1493"/>
      <c r="H217" s="1493"/>
      <c r="I217" s="1493"/>
      <c r="J217" s="1493"/>
      <c r="K217" s="1493"/>
      <c r="L217" s="1493"/>
      <c r="M217" s="1493"/>
      <c r="N217" s="1493"/>
      <c r="O217" s="1493"/>
      <c r="P217" s="1493"/>
      <c r="Q217" s="1493"/>
      <c r="R217" s="1493"/>
      <c r="S217" s="1493"/>
      <c r="T217" s="1493"/>
      <c r="U217" s="1493"/>
      <c r="V217" s="1493"/>
      <c r="W217" s="1493"/>
      <c r="X217" s="1493"/>
      <c r="Y217" s="1493"/>
      <c r="Z217" s="1493"/>
    </row>
    <row r="218" spans="1:26" ht="21" customHeight="1">
      <c r="A218" s="1493"/>
      <c r="B218" s="1493"/>
      <c r="C218" s="1493"/>
      <c r="D218" s="1493"/>
      <c r="E218" s="1493"/>
      <c r="F218" s="1493"/>
      <c r="G218" s="1493"/>
      <c r="H218" s="1493"/>
      <c r="I218" s="1493"/>
      <c r="J218" s="1493"/>
      <c r="K218" s="1493"/>
      <c r="L218" s="1493"/>
      <c r="M218" s="1493"/>
      <c r="N218" s="1493"/>
      <c r="O218" s="1493"/>
      <c r="P218" s="1493"/>
      <c r="Q218" s="1493"/>
      <c r="R218" s="1493"/>
      <c r="S218" s="1493"/>
      <c r="T218" s="1493"/>
      <c r="U218" s="1493"/>
      <c r="V218" s="1493"/>
      <c r="W218" s="1493"/>
      <c r="X218" s="1493"/>
      <c r="Y218" s="1493"/>
      <c r="Z218" s="1493"/>
    </row>
    <row r="219" spans="1:26" ht="21" customHeight="1">
      <c r="A219" s="1493"/>
      <c r="B219" s="1493"/>
      <c r="C219" s="1493"/>
      <c r="D219" s="1493"/>
      <c r="E219" s="1493"/>
      <c r="F219" s="1493"/>
      <c r="G219" s="1493"/>
      <c r="H219" s="1493"/>
      <c r="I219" s="1493"/>
      <c r="J219" s="1493"/>
      <c r="K219" s="1493"/>
      <c r="L219" s="1493"/>
      <c r="M219" s="1493"/>
      <c r="N219" s="1493"/>
      <c r="O219" s="1493"/>
      <c r="P219" s="1493"/>
      <c r="Q219" s="1493"/>
      <c r="R219" s="1493"/>
      <c r="S219" s="1493"/>
      <c r="T219" s="1493"/>
      <c r="U219" s="1493"/>
      <c r="V219" s="1493"/>
      <c r="W219" s="1493"/>
      <c r="X219" s="1493"/>
      <c r="Y219" s="1493"/>
      <c r="Z219" s="1493"/>
    </row>
    <row r="220" spans="1:26" ht="21" customHeight="1">
      <c r="A220" s="1493"/>
      <c r="B220" s="1493"/>
      <c r="C220" s="1493"/>
      <c r="D220" s="1493"/>
      <c r="E220" s="1493"/>
      <c r="F220" s="1493"/>
      <c r="G220" s="1493"/>
      <c r="H220" s="1493"/>
      <c r="I220" s="1493"/>
      <c r="J220" s="1493"/>
      <c r="K220" s="1493"/>
      <c r="L220" s="1493"/>
      <c r="M220" s="1493"/>
      <c r="N220" s="1493"/>
      <c r="O220" s="1493"/>
      <c r="P220" s="1493"/>
      <c r="Q220" s="1493"/>
      <c r="R220" s="1493"/>
      <c r="S220" s="1493"/>
      <c r="T220" s="1493"/>
      <c r="U220" s="1493"/>
      <c r="V220" s="1493"/>
      <c r="W220" s="1493"/>
      <c r="X220" s="1493"/>
      <c r="Y220" s="1493"/>
      <c r="Z220" s="1493"/>
    </row>
    <row r="221" spans="1:26" ht="15.75" customHeight="1">
      <c r="A221" s="1491"/>
      <c r="B221" s="1491"/>
      <c r="C221" s="1491"/>
      <c r="D221" s="1491"/>
      <c r="E221" s="1491"/>
      <c r="F221" s="1491"/>
      <c r="G221" s="1491"/>
      <c r="H221" s="1491"/>
      <c r="I221" s="1491"/>
      <c r="J221" s="1491"/>
      <c r="K221" s="1491"/>
      <c r="L221" s="1491"/>
      <c r="M221" s="1491"/>
      <c r="N221" s="1491"/>
      <c r="O221" s="1491"/>
      <c r="P221" s="1491"/>
      <c r="Q221" s="1491"/>
      <c r="R221" s="1491"/>
      <c r="S221" s="1491"/>
      <c r="T221" s="1491"/>
      <c r="U221" s="1491"/>
      <c r="V221" s="1491"/>
      <c r="W221" s="1491"/>
      <c r="X221" s="1491"/>
      <c r="Y221" s="1491"/>
      <c r="Z221" s="1491"/>
    </row>
    <row r="222" spans="1:26" ht="15.75" customHeight="1">
      <c r="A222" s="1491"/>
      <c r="B222" s="1491"/>
      <c r="C222" s="1491"/>
      <c r="D222" s="1491"/>
      <c r="E222" s="1491"/>
      <c r="F222" s="1491"/>
      <c r="G222" s="1491"/>
      <c r="H222" s="1491"/>
      <c r="I222" s="1491"/>
      <c r="J222" s="1491"/>
      <c r="K222" s="1491"/>
      <c r="L222" s="1491"/>
      <c r="M222" s="1491"/>
      <c r="N222" s="1491"/>
      <c r="O222" s="1491"/>
      <c r="P222" s="1491"/>
      <c r="Q222" s="1491"/>
      <c r="R222" s="1491"/>
      <c r="S222" s="1491"/>
      <c r="T222" s="1491"/>
      <c r="U222" s="1491"/>
      <c r="V222" s="1491"/>
      <c r="W222" s="1491"/>
      <c r="X222" s="1491"/>
      <c r="Y222" s="1491"/>
      <c r="Z222" s="1491"/>
    </row>
    <row r="223" spans="1:26" ht="15.75" customHeight="1">
      <c r="A223" s="1491"/>
      <c r="B223" s="1491"/>
      <c r="C223" s="1491"/>
      <c r="D223" s="1491"/>
      <c r="E223" s="1491"/>
      <c r="F223" s="1491"/>
      <c r="G223" s="1491"/>
      <c r="H223" s="1491"/>
      <c r="I223" s="1491"/>
      <c r="J223" s="1491"/>
      <c r="K223" s="1491"/>
      <c r="L223" s="1491"/>
      <c r="M223" s="1491"/>
      <c r="N223" s="1491"/>
      <c r="O223" s="1491"/>
      <c r="P223" s="1491"/>
      <c r="Q223" s="1491"/>
      <c r="R223" s="1491"/>
      <c r="S223" s="1491"/>
      <c r="T223" s="1491"/>
      <c r="U223" s="1491"/>
      <c r="V223" s="1491"/>
      <c r="W223" s="1491"/>
      <c r="X223" s="1491"/>
      <c r="Y223" s="1491"/>
      <c r="Z223" s="1491"/>
    </row>
    <row r="224" spans="1:26" ht="15.75" customHeight="1">
      <c r="A224" s="1491"/>
      <c r="B224" s="1491"/>
      <c r="C224" s="1491"/>
      <c r="D224" s="1491"/>
      <c r="E224" s="1491"/>
      <c r="F224" s="1491"/>
      <c r="G224" s="1491"/>
      <c r="H224" s="1491"/>
      <c r="I224" s="1491"/>
      <c r="J224" s="1491"/>
      <c r="K224" s="1491"/>
      <c r="L224" s="1491"/>
      <c r="M224" s="1491"/>
      <c r="N224" s="1491"/>
      <c r="O224" s="1491"/>
      <c r="P224" s="1491"/>
      <c r="Q224" s="1491"/>
      <c r="R224" s="1491"/>
      <c r="S224" s="1491"/>
      <c r="T224" s="1491"/>
      <c r="U224" s="1491"/>
      <c r="V224" s="1491"/>
      <c r="W224" s="1491"/>
      <c r="X224" s="1491"/>
      <c r="Y224" s="1491"/>
      <c r="Z224" s="1491"/>
    </row>
    <row r="225" spans="1:26" ht="15.75" customHeight="1">
      <c r="A225" s="1491"/>
      <c r="B225" s="1491"/>
      <c r="C225" s="1491"/>
      <c r="D225" s="1491"/>
      <c r="E225" s="1491"/>
      <c r="F225" s="1491"/>
      <c r="G225" s="1491"/>
      <c r="H225" s="1491"/>
      <c r="I225" s="1491"/>
      <c r="J225" s="1491"/>
      <c r="K225" s="1491"/>
      <c r="L225" s="1491"/>
      <c r="M225" s="1491"/>
      <c r="N225" s="1491"/>
      <c r="O225" s="1491"/>
      <c r="P225" s="1491"/>
      <c r="Q225" s="1491"/>
      <c r="R225" s="1491"/>
      <c r="S225" s="1491"/>
      <c r="T225" s="1491"/>
      <c r="U225" s="1491"/>
      <c r="V225" s="1491"/>
      <c r="W225" s="1491"/>
      <c r="X225" s="1491"/>
      <c r="Y225" s="1491"/>
      <c r="Z225" s="1491"/>
    </row>
    <row r="226" spans="1:26" ht="15.75" customHeight="1">
      <c r="A226" s="1491"/>
      <c r="B226" s="1491"/>
      <c r="C226" s="1491"/>
      <c r="D226" s="1491"/>
      <c r="E226" s="1491"/>
      <c r="F226" s="1491"/>
      <c r="G226" s="1491"/>
      <c r="H226" s="1491"/>
      <c r="I226" s="1491"/>
      <c r="J226" s="1491"/>
      <c r="K226" s="1491"/>
      <c r="L226" s="1491"/>
      <c r="M226" s="1491"/>
      <c r="N226" s="1491"/>
      <c r="O226" s="1491"/>
      <c r="P226" s="1491"/>
      <c r="Q226" s="1491"/>
      <c r="R226" s="1491"/>
      <c r="S226" s="1491"/>
      <c r="T226" s="1491"/>
      <c r="U226" s="1491"/>
      <c r="V226" s="1491"/>
      <c r="W226" s="1491"/>
      <c r="X226" s="1491"/>
      <c r="Y226" s="1491"/>
      <c r="Z226" s="1491"/>
    </row>
    <row r="227" spans="1:26" ht="15.75" customHeight="1">
      <c r="A227" s="1491"/>
      <c r="B227" s="1491"/>
      <c r="C227" s="1491"/>
      <c r="D227" s="1491"/>
      <c r="E227" s="1491"/>
      <c r="F227" s="1491"/>
      <c r="G227" s="1491"/>
      <c r="H227" s="1491"/>
      <c r="I227" s="1491"/>
      <c r="J227" s="1491"/>
      <c r="K227" s="1491"/>
      <c r="L227" s="1491"/>
      <c r="M227" s="1491"/>
      <c r="N227" s="1491"/>
      <c r="O227" s="1491"/>
      <c r="P227" s="1491"/>
      <c r="Q227" s="1491"/>
      <c r="R227" s="1491"/>
      <c r="S227" s="1491"/>
      <c r="T227" s="1491"/>
      <c r="U227" s="1491"/>
      <c r="V227" s="1491"/>
      <c r="W227" s="1491"/>
      <c r="X227" s="1491"/>
      <c r="Y227" s="1491"/>
      <c r="Z227" s="1491"/>
    </row>
    <row r="228" spans="1:26" ht="15.75" customHeight="1">
      <c r="A228" s="1491"/>
      <c r="B228" s="1491"/>
      <c r="C228" s="1491"/>
      <c r="D228" s="1491"/>
      <c r="E228" s="1491"/>
      <c r="F228" s="1491"/>
      <c r="G228" s="1491"/>
      <c r="H228" s="1491"/>
      <c r="I228" s="1491"/>
      <c r="J228" s="1491"/>
      <c r="K228" s="1491"/>
      <c r="L228" s="1491"/>
      <c r="M228" s="1491"/>
      <c r="N228" s="1491"/>
      <c r="O228" s="1491"/>
      <c r="P228" s="1491"/>
      <c r="Q228" s="1491"/>
      <c r="R228" s="1491"/>
      <c r="S228" s="1491"/>
      <c r="T228" s="1491"/>
      <c r="U228" s="1491"/>
      <c r="V228" s="1491"/>
      <c r="W228" s="1491"/>
      <c r="X228" s="1491"/>
      <c r="Y228" s="1491"/>
      <c r="Z228" s="1491"/>
    </row>
    <row r="229" spans="1:26" ht="15.75" customHeight="1">
      <c r="A229" s="1491"/>
      <c r="B229" s="1491"/>
      <c r="C229" s="1491"/>
      <c r="D229" s="1491"/>
      <c r="E229" s="1491"/>
      <c r="F229" s="1491"/>
      <c r="G229" s="1491"/>
      <c r="H229" s="1491"/>
      <c r="I229" s="1491"/>
      <c r="J229" s="1491"/>
      <c r="K229" s="1491"/>
      <c r="L229" s="1491"/>
      <c r="M229" s="1491"/>
      <c r="N229" s="1491"/>
      <c r="O229" s="1491"/>
      <c r="P229" s="1491"/>
      <c r="Q229" s="1491"/>
      <c r="R229" s="1491"/>
      <c r="S229" s="1491"/>
      <c r="T229" s="1491"/>
      <c r="U229" s="1491"/>
      <c r="V229" s="1491"/>
      <c r="W229" s="1491"/>
      <c r="X229" s="1491"/>
      <c r="Y229" s="1491"/>
      <c r="Z229" s="1491"/>
    </row>
    <row r="230" spans="1:26" ht="15.75" customHeight="1">
      <c r="A230" s="1491"/>
      <c r="B230" s="1491"/>
      <c r="C230" s="1491"/>
      <c r="D230" s="1491"/>
      <c r="E230" s="1491"/>
      <c r="F230" s="1491"/>
      <c r="G230" s="1491"/>
      <c r="H230" s="1491"/>
      <c r="I230" s="1491"/>
      <c r="J230" s="1491"/>
      <c r="K230" s="1491"/>
      <c r="L230" s="1491"/>
      <c r="M230" s="1491"/>
      <c r="N230" s="1491"/>
      <c r="O230" s="1491"/>
      <c r="P230" s="1491"/>
      <c r="Q230" s="1491"/>
      <c r="R230" s="1491"/>
      <c r="S230" s="1491"/>
      <c r="T230" s="1491"/>
      <c r="U230" s="1491"/>
      <c r="V230" s="1491"/>
      <c r="W230" s="1491"/>
      <c r="X230" s="1491"/>
      <c r="Y230" s="1491"/>
      <c r="Z230" s="1491"/>
    </row>
    <row r="231" spans="1:26" ht="15.75" customHeight="1">
      <c r="A231" s="1491"/>
      <c r="B231" s="1491"/>
      <c r="C231" s="1491"/>
      <c r="D231" s="1491"/>
      <c r="E231" s="1491"/>
      <c r="F231" s="1491"/>
      <c r="G231" s="1491"/>
      <c r="H231" s="1491"/>
      <c r="I231" s="1491"/>
      <c r="J231" s="1491"/>
      <c r="K231" s="1491"/>
      <c r="L231" s="1491"/>
      <c r="M231" s="1491"/>
      <c r="N231" s="1491"/>
      <c r="O231" s="1491"/>
      <c r="P231" s="1491"/>
      <c r="Q231" s="1491"/>
      <c r="R231" s="1491"/>
      <c r="S231" s="1491"/>
      <c r="T231" s="1491"/>
      <c r="U231" s="1491"/>
      <c r="V231" s="1491"/>
      <c r="W231" s="1491"/>
      <c r="X231" s="1491"/>
      <c r="Y231" s="1491"/>
      <c r="Z231" s="1491"/>
    </row>
    <row r="232" spans="1:26" ht="15.75" customHeight="1">
      <c r="A232" s="1491"/>
      <c r="B232" s="1491"/>
      <c r="C232" s="1491"/>
      <c r="D232" s="1491"/>
      <c r="E232" s="1491"/>
      <c r="F232" s="1491"/>
      <c r="G232" s="1491"/>
      <c r="H232" s="1491"/>
      <c r="I232" s="1491"/>
      <c r="J232" s="1491"/>
      <c r="K232" s="1491"/>
      <c r="L232" s="1491"/>
      <c r="M232" s="1491"/>
      <c r="N232" s="1491"/>
      <c r="O232" s="1491"/>
      <c r="P232" s="1491"/>
      <c r="Q232" s="1491"/>
      <c r="R232" s="1491"/>
      <c r="S232" s="1491"/>
      <c r="T232" s="1491"/>
      <c r="U232" s="1491"/>
      <c r="V232" s="1491"/>
      <c r="W232" s="1491"/>
      <c r="X232" s="1491"/>
      <c r="Y232" s="1491"/>
      <c r="Z232" s="1491"/>
    </row>
    <row r="233" spans="1:26" ht="15.75" customHeight="1">
      <c r="A233" s="1491"/>
      <c r="B233" s="1491"/>
      <c r="C233" s="1491"/>
      <c r="D233" s="1491"/>
      <c r="E233" s="1491"/>
      <c r="F233" s="1491"/>
      <c r="G233" s="1491"/>
      <c r="H233" s="1491"/>
      <c r="I233" s="1491"/>
      <c r="J233" s="1491"/>
      <c r="K233" s="1491"/>
      <c r="L233" s="1491"/>
      <c r="M233" s="1491"/>
      <c r="N233" s="1491"/>
      <c r="O233" s="1491"/>
      <c r="P233" s="1491"/>
      <c r="Q233" s="1491"/>
      <c r="R233" s="1491"/>
      <c r="S233" s="1491"/>
      <c r="T233" s="1491"/>
      <c r="U233" s="1491"/>
      <c r="V233" s="1491"/>
      <c r="W233" s="1491"/>
      <c r="X233" s="1491"/>
      <c r="Y233" s="1491"/>
      <c r="Z233" s="1491"/>
    </row>
    <row r="234" spans="1:26" ht="15.75" customHeight="1">
      <c r="A234" s="1491"/>
      <c r="B234" s="1491"/>
      <c r="C234" s="1491"/>
      <c r="D234" s="1491"/>
      <c r="E234" s="1491"/>
      <c r="F234" s="1491"/>
      <c r="G234" s="1491"/>
      <c r="H234" s="1491"/>
      <c r="I234" s="1491"/>
      <c r="J234" s="1491"/>
      <c r="K234" s="1491"/>
      <c r="L234" s="1491"/>
      <c r="M234" s="1491"/>
      <c r="N234" s="1491"/>
      <c r="O234" s="1491"/>
      <c r="P234" s="1491"/>
      <c r="Q234" s="1491"/>
      <c r="R234" s="1491"/>
      <c r="S234" s="1491"/>
      <c r="T234" s="1491"/>
      <c r="U234" s="1491"/>
      <c r="V234" s="1491"/>
      <c r="W234" s="1491"/>
      <c r="X234" s="1491"/>
      <c r="Y234" s="1491"/>
      <c r="Z234" s="1491"/>
    </row>
    <row r="235" spans="1:26" ht="15.75" customHeight="1">
      <c r="A235" s="1491"/>
      <c r="B235" s="1491"/>
      <c r="C235" s="1491"/>
      <c r="D235" s="1491"/>
      <c r="E235" s="1491"/>
      <c r="F235" s="1491"/>
      <c r="G235" s="1491"/>
      <c r="H235" s="1491"/>
      <c r="I235" s="1491"/>
      <c r="J235" s="1491"/>
      <c r="K235" s="1491"/>
      <c r="L235" s="1491"/>
      <c r="M235" s="1491"/>
      <c r="N235" s="1491"/>
      <c r="O235" s="1491"/>
      <c r="P235" s="1491"/>
      <c r="Q235" s="1491"/>
      <c r="R235" s="1491"/>
      <c r="S235" s="1491"/>
      <c r="T235" s="1491"/>
      <c r="U235" s="1491"/>
      <c r="V235" s="1491"/>
      <c r="W235" s="1491"/>
      <c r="X235" s="1491"/>
      <c r="Y235" s="1491"/>
      <c r="Z235" s="1491"/>
    </row>
    <row r="236" spans="1:26" ht="15.75" customHeight="1">
      <c r="A236" s="1491"/>
      <c r="B236" s="1491"/>
      <c r="C236" s="1491"/>
      <c r="D236" s="1491"/>
      <c r="E236" s="1491"/>
      <c r="F236" s="1491"/>
      <c r="G236" s="1491"/>
      <c r="H236" s="1491"/>
      <c r="I236" s="1491"/>
      <c r="J236" s="1491"/>
      <c r="K236" s="1491"/>
      <c r="L236" s="1491"/>
      <c r="M236" s="1491"/>
      <c r="N236" s="1491"/>
      <c r="O236" s="1491"/>
      <c r="P236" s="1491"/>
      <c r="Q236" s="1491"/>
      <c r="R236" s="1491"/>
      <c r="S236" s="1491"/>
      <c r="T236" s="1491"/>
      <c r="U236" s="1491"/>
      <c r="V236" s="1491"/>
      <c r="W236" s="1491"/>
      <c r="X236" s="1491"/>
      <c r="Y236" s="1491"/>
      <c r="Z236" s="1491"/>
    </row>
    <row r="237" spans="1:26" ht="15.75" customHeight="1">
      <c r="A237" s="1491"/>
      <c r="B237" s="1491"/>
      <c r="C237" s="1491"/>
      <c r="D237" s="1491"/>
      <c r="E237" s="1491"/>
      <c r="F237" s="1491"/>
      <c r="G237" s="1491"/>
      <c r="H237" s="1491"/>
      <c r="I237" s="1491"/>
      <c r="J237" s="1491"/>
      <c r="K237" s="1491"/>
      <c r="L237" s="1491"/>
      <c r="M237" s="1491"/>
      <c r="N237" s="1491"/>
      <c r="O237" s="1491"/>
      <c r="P237" s="1491"/>
      <c r="Q237" s="1491"/>
      <c r="R237" s="1491"/>
      <c r="S237" s="1491"/>
      <c r="T237" s="1491"/>
      <c r="U237" s="1491"/>
      <c r="V237" s="1491"/>
      <c r="W237" s="1491"/>
      <c r="X237" s="1491"/>
      <c r="Y237" s="1491"/>
      <c r="Z237" s="1491"/>
    </row>
    <row r="238" spans="1:26" ht="15.75" customHeight="1">
      <c r="A238" s="1491"/>
      <c r="B238" s="1491"/>
      <c r="C238" s="1491"/>
      <c r="D238" s="1491"/>
      <c r="E238" s="1491"/>
      <c r="F238" s="1491"/>
      <c r="G238" s="1491"/>
      <c r="H238" s="1491"/>
      <c r="I238" s="1491"/>
      <c r="J238" s="1491"/>
      <c r="K238" s="1491"/>
      <c r="L238" s="1491"/>
      <c r="M238" s="1491"/>
      <c r="N238" s="1491"/>
      <c r="O238" s="1491"/>
      <c r="P238" s="1491"/>
      <c r="Q238" s="1491"/>
      <c r="R238" s="1491"/>
      <c r="S238" s="1491"/>
      <c r="T238" s="1491"/>
      <c r="U238" s="1491"/>
      <c r="V238" s="1491"/>
      <c r="W238" s="1491"/>
      <c r="X238" s="1491"/>
      <c r="Y238" s="1491"/>
      <c r="Z238" s="1491"/>
    </row>
    <row r="239" spans="1:26" ht="15.75" customHeight="1">
      <c r="A239" s="1491"/>
      <c r="B239" s="1491"/>
      <c r="C239" s="1491"/>
      <c r="D239" s="1491"/>
      <c r="E239" s="1491"/>
      <c r="F239" s="1491"/>
      <c r="G239" s="1491"/>
      <c r="H239" s="1491"/>
      <c r="I239" s="1491"/>
      <c r="J239" s="1491"/>
      <c r="K239" s="1491"/>
      <c r="L239" s="1491"/>
      <c r="M239" s="1491"/>
      <c r="N239" s="1491"/>
      <c r="O239" s="1491"/>
      <c r="P239" s="1491"/>
      <c r="Q239" s="1491"/>
      <c r="R239" s="1491"/>
      <c r="S239" s="1491"/>
      <c r="T239" s="1491"/>
      <c r="U239" s="1491"/>
      <c r="V239" s="1491"/>
      <c r="W239" s="1491"/>
      <c r="X239" s="1491"/>
      <c r="Y239" s="1491"/>
      <c r="Z239" s="1491"/>
    </row>
    <row r="240" spans="1:26" ht="15.75" customHeight="1">
      <c r="A240" s="1491"/>
      <c r="B240" s="1491"/>
      <c r="C240" s="1491"/>
      <c r="D240" s="1491"/>
      <c r="E240" s="1491"/>
      <c r="F240" s="1491"/>
      <c r="G240" s="1491"/>
      <c r="H240" s="1491"/>
      <c r="I240" s="1491"/>
      <c r="J240" s="1491"/>
      <c r="K240" s="1491"/>
      <c r="L240" s="1491"/>
      <c r="M240" s="1491"/>
      <c r="N240" s="1491"/>
      <c r="O240" s="1491"/>
      <c r="P240" s="1491"/>
      <c r="Q240" s="1491"/>
      <c r="R240" s="1491"/>
      <c r="S240" s="1491"/>
      <c r="T240" s="1491"/>
      <c r="U240" s="1491"/>
      <c r="V240" s="1491"/>
      <c r="W240" s="1491"/>
      <c r="X240" s="1491"/>
      <c r="Y240" s="1491"/>
      <c r="Z240" s="1491"/>
    </row>
    <row r="241" spans="1:26" ht="15.75" customHeight="1">
      <c r="A241" s="1491"/>
      <c r="B241" s="1491"/>
      <c r="C241" s="1491"/>
      <c r="D241" s="1491"/>
      <c r="E241" s="1491"/>
      <c r="F241" s="1491"/>
      <c r="G241" s="1491"/>
      <c r="H241" s="1491"/>
      <c r="I241" s="1491"/>
      <c r="J241" s="1491"/>
      <c r="K241" s="1491"/>
      <c r="L241" s="1491"/>
      <c r="M241" s="1491"/>
      <c r="N241" s="1491"/>
      <c r="O241" s="1491"/>
      <c r="P241" s="1491"/>
      <c r="Q241" s="1491"/>
      <c r="R241" s="1491"/>
      <c r="S241" s="1491"/>
      <c r="T241" s="1491"/>
      <c r="U241" s="1491"/>
      <c r="V241" s="1491"/>
      <c r="W241" s="1491"/>
      <c r="X241" s="1491"/>
      <c r="Y241" s="1491"/>
      <c r="Z241" s="1491"/>
    </row>
    <row r="242" spans="1:26" ht="15.75" customHeight="1">
      <c r="A242" s="1491"/>
      <c r="B242" s="1491"/>
      <c r="C242" s="1491"/>
      <c r="D242" s="1491"/>
      <c r="E242" s="1491"/>
      <c r="F242" s="1491"/>
      <c r="G242" s="1491"/>
      <c r="H242" s="1491"/>
      <c r="I242" s="1491"/>
      <c r="J242" s="1491"/>
      <c r="K242" s="1491"/>
      <c r="L242" s="1491"/>
      <c r="M242" s="1491"/>
      <c r="N242" s="1491"/>
      <c r="O242" s="1491"/>
      <c r="P242" s="1491"/>
      <c r="Q242" s="1491"/>
      <c r="R242" s="1491"/>
      <c r="S242" s="1491"/>
      <c r="T242" s="1491"/>
      <c r="U242" s="1491"/>
      <c r="V242" s="1491"/>
      <c r="W242" s="1491"/>
      <c r="X242" s="1491"/>
      <c r="Y242" s="1491"/>
      <c r="Z242" s="1491"/>
    </row>
    <row r="243" spans="1:26" ht="15.75" customHeight="1">
      <c r="A243" s="1491"/>
      <c r="B243" s="1491"/>
      <c r="C243" s="1491"/>
      <c r="D243" s="1491"/>
      <c r="E243" s="1491"/>
      <c r="F243" s="1491"/>
      <c r="G243" s="1491"/>
      <c r="H243" s="1491"/>
      <c r="I243" s="1491"/>
      <c r="J243" s="1491"/>
      <c r="K243" s="1491"/>
      <c r="L243" s="1491"/>
      <c r="M243" s="1491"/>
      <c r="N243" s="1491"/>
      <c r="O243" s="1491"/>
      <c r="P243" s="1491"/>
      <c r="Q243" s="1491"/>
      <c r="R243" s="1491"/>
      <c r="S243" s="1491"/>
      <c r="T243" s="1491"/>
      <c r="U243" s="1491"/>
      <c r="V243" s="1491"/>
      <c r="W243" s="1491"/>
      <c r="X243" s="1491"/>
      <c r="Y243" s="1491"/>
      <c r="Z243" s="1491"/>
    </row>
    <row r="244" spans="1:26" ht="15.75" customHeight="1">
      <c r="A244" s="1491"/>
      <c r="B244" s="1491"/>
      <c r="C244" s="1491"/>
      <c r="D244" s="1491"/>
      <c r="E244" s="1491"/>
      <c r="F244" s="1491"/>
      <c r="G244" s="1491"/>
      <c r="H244" s="1491"/>
      <c r="I244" s="1491"/>
      <c r="J244" s="1491"/>
      <c r="K244" s="1491"/>
      <c r="L244" s="1491"/>
      <c r="M244" s="1491"/>
      <c r="N244" s="1491"/>
      <c r="O244" s="1491"/>
      <c r="P244" s="1491"/>
      <c r="Q244" s="1491"/>
      <c r="R244" s="1491"/>
      <c r="S244" s="1491"/>
      <c r="T244" s="1491"/>
      <c r="U244" s="1491"/>
      <c r="V244" s="1491"/>
      <c r="W244" s="1491"/>
      <c r="X244" s="1491"/>
      <c r="Y244" s="1491"/>
      <c r="Z244" s="1491"/>
    </row>
    <row r="245" spans="1:26" ht="15.75" customHeight="1">
      <c r="A245" s="1491"/>
      <c r="B245" s="1491"/>
      <c r="C245" s="1491"/>
      <c r="D245" s="1491"/>
      <c r="E245" s="1491"/>
      <c r="F245" s="1491"/>
      <c r="G245" s="1491"/>
      <c r="H245" s="1491"/>
      <c r="I245" s="1491"/>
      <c r="J245" s="1491"/>
      <c r="K245" s="1491"/>
      <c r="L245" s="1491"/>
      <c r="M245" s="1491"/>
      <c r="N245" s="1491"/>
      <c r="O245" s="1491"/>
      <c r="P245" s="1491"/>
      <c r="Q245" s="1491"/>
      <c r="R245" s="1491"/>
      <c r="S245" s="1491"/>
      <c r="T245" s="1491"/>
      <c r="U245" s="1491"/>
      <c r="V245" s="1491"/>
      <c r="W245" s="1491"/>
      <c r="X245" s="1491"/>
      <c r="Y245" s="1491"/>
      <c r="Z245" s="1491"/>
    </row>
    <row r="246" spans="1:26" ht="15.75" customHeight="1">
      <c r="A246" s="1491"/>
      <c r="B246" s="1491"/>
      <c r="C246" s="1491"/>
      <c r="D246" s="1491"/>
      <c r="E246" s="1491"/>
      <c r="F246" s="1491"/>
      <c r="G246" s="1491"/>
      <c r="H246" s="1491"/>
      <c r="I246" s="1491"/>
      <c r="J246" s="1491"/>
      <c r="K246" s="1491"/>
      <c r="L246" s="1491"/>
      <c r="M246" s="1491"/>
      <c r="N246" s="1491"/>
      <c r="O246" s="1491"/>
      <c r="P246" s="1491"/>
      <c r="Q246" s="1491"/>
      <c r="R246" s="1491"/>
      <c r="S246" s="1491"/>
      <c r="T246" s="1491"/>
      <c r="U246" s="1491"/>
      <c r="V246" s="1491"/>
      <c r="W246" s="1491"/>
      <c r="X246" s="1491"/>
      <c r="Y246" s="1491"/>
      <c r="Z246" s="1491"/>
    </row>
    <row r="247" spans="1:26" ht="15.75" customHeight="1">
      <c r="A247" s="1491"/>
      <c r="B247" s="1491"/>
      <c r="C247" s="1491"/>
      <c r="D247" s="1491"/>
      <c r="E247" s="1491"/>
      <c r="F247" s="1491"/>
      <c r="G247" s="1491"/>
      <c r="H247" s="1491"/>
      <c r="I247" s="1491"/>
      <c r="J247" s="1491"/>
      <c r="K247" s="1491"/>
      <c r="L247" s="1491"/>
      <c r="M247" s="1491"/>
      <c r="N247" s="1491"/>
      <c r="O247" s="1491"/>
      <c r="P247" s="1491"/>
      <c r="Q247" s="1491"/>
      <c r="R247" s="1491"/>
      <c r="S247" s="1491"/>
      <c r="T247" s="1491"/>
      <c r="U247" s="1491"/>
      <c r="V247" s="1491"/>
      <c r="W247" s="1491"/>
      <c r="X247" s="1491"/>
      <c r="Y247" s="1491"/>
      <c r="Z247" s="1491"/>
    </row>
    <row r="248" spans="1:26" ht="15.75" customHeight="1">
      <c r="A248" s="1491"/>
      <c r="B248" s="1491"/>
      <c r="C248" s="1491"/>
      <c r="D248" s="1491"/>
      <c r="E248" s="1491"/>
      <c r="F248" s="1491"/>
      <c r="G248" s="1491"/>
      <c r="H248" s="1491"/>
      <c r="I248" s="1491"/>
      <c r="J248" s="1491"/>
      <c r="K248" s="1491"/>
      <c r="L248" s="1491"/>
      <c r="M248" s="1491"/>
      <c r="N248" s="1491"/>
      <c r="O248" s="1491"/>
      <c r="P248" s="1491"/>
      <c r="Q248" s="1491"/>
      <c r="R248" s="1491"/>
      <c r="S248" s="1491"/>
      <c r="T248" s="1491"/>
      <c r="U248" s="1491"/>
      <c r="V248" s="1491"/>
      <c r="W248" s="1491"/>
      <c r="X248" s="1491"/>
      <c r="Y248" s="1491"/>
      <c r="Z248" s="1491"/>
    </row>
    <row r="249" spans="1:26" ht="15.75" customHeight="1">
      <c r="A249" s="1491"/>
      <c r="B249" s="1491"/>
      <c r="C249" s="1491"/>
      <c r="D249" s="1491"/>
      <c r="E249" s="1491"/>
      <c r="F249" s="1491"/>
      <c r="G249" s="1491"/>
      <c r="H249" s="1491"/>
      <c r="I249" s="1491"/>
      <c r="J249" s="1491"/>
      <c r="K249" s="1491"/>
      <c r="L249" s="1491"/>
      <c r="M249" s="1491"/>
      <c r="N249" s="1491"/>
      <c r="O249" s="1491"/>
      <c r="P249" s="1491"/>
      <c r="Q249" s="1491"/>
      <c r="R249" s="1491"/>
      <c r="S249" s="1491"/>
      <c r="T249" s="1491"/>
      <c r="U249" s="1491"/>
      <c r="V249" s="1491"/>
      <c r="W249" s="1491"/>
      <c r="X249" s="1491"/>
      <c r="Y249" s="1491"/>
      <c r="Z249" s="1491"/>
    </row>
    <row r="250" spans="1:26" ht="15.75" customHeight="1">
      <c r="A250" s="1491"/>
      <c r="B250" s="1491"/>
      <c r="C250" s="1491"/>
      <c r="D250" s="1491"/>
      <c r="E250" s="1491"/>
      <c r="F250" s="1491"/>
      <c r="G250" s="1491"/>
      <c r="H250" s="1491"/>
      <c r="I250" s="1491"/>
      <c r="J250" s="1491"/>
      <c r="K250" s="1491"/>
      <c r="L250" s="1491"/>
      <c r="M250" s="1491"/>
      <c r="N250" s="1491"/>
      <c r="O250" s="1491"/>
      <c r="P250" s="1491"/>
      <c r="Q250" s="1491"/>
      <c r="R250" s="1491"/>
      <c r="S250" s="1491"/>
      <c r="T250" s="1491"/>
      <c r="U250" s="1491"/>
      <c r="V250" s="1491"/>
      <c r="W250" s="1491"/>
      <c r="X250" s="1491"/>
      <c r="Y250" s="1491"/>
      <c r="Z250" s="1491"/>
    </row>
    <row r="251" spans="1:26" ht="15.75" customHeight="1">
      <c r="A251" s="1491"/>
      <c r="B251" s="1491"/>
      <c r="C251" s="1491"/>
      <c r="D251" s="1491"/>
      <c r="E251" s="1491"/>
      <c r="F251" s="1491"/>
      <c r="G251" s="1491"/>
      <c r="H251" s="1491"/>
      <c r="I251" s="1491"/>
      <c r="J251" s="1491"/>
      <c r="K251" s="1491"/>
      <c r="L251" s="1491"/>
      <c r="M251" s="1491"/>
      <c r="N251" s="1491"/>
      <c r="O251" s="1491"/>
      <c r="P251" s="1491"/>
      <c r="Q251" s="1491"/>
      <c r="R251" s="1491"/>
      <c r="S251" s="1491"/>
      <c r="T251" s="1491"/>
      <c r="U251" s="1491"/>
      <c r="V251" s="1491"/>
      <c r="W251" s="1491"/>
      <c r="X251" s="1491"/>
      <c r="Y251" s="1491"/>
      <c r="Z251" s="1491"/>
    </row>
    <row r="252" spans="1:26" ht="15.75" customHeight="1">
      <c r="A252" s="1491"/>
      <c r="B252" s="1491"/>
      <c r="C252" s="1491"/>
      <c r="D252" s="1491"/>
      <c r="E252" s="1491"/>
      <c r="F252" s="1491"/>
      <c r="G252" s="1491"/>
      <c r="H252" s="1491"/>
      <c r="I252" s="1491"/>
      <c r="J252" s="1491"/>
      <c r="K252" s="1491"/>
      <c r="L252" s="1491"/>
      <c r="M252" s="1491"/>
      <c r="N252" s="1491"/>
      <c r="O252" s="1491"/>
      <c r="P252" s="1491"/>
      <c r="Q252" s="1491"/>
      <c r="R252" s="1491"/>
      <c r="S252" s="1491"/>
      <c r="T252" s="1491"/>
      <c r="U252" s="1491"/>
      <c r="V252" s="1491"/>
      <c r="W252" s="1491"/>
      <c r="X252" s="1491"/>
      <c r="Y252" s="1491"/>
      <c r="Z252" s="1491"/>
    </row>
    <row r="253" spans="1:26" ht="15.75" customHeight="1">
      <c r="A253" s="1491"/>
      <c r="B253" s="1491"/>
      <c r="C253" s="1491"/>
      <c r="D253" s="1491"/>
      <c r="E253" s="1491"/>
      <c r="F253" s="1491"/>
      <c r="G253" s="1491"/>
      <c r="H253" s="1491"/>
      <c r="I253" s="1491"/>
      <c r="J253" s="1491"/>
      <c r="K253" s="1491"/>
      <c r="L253" s="1491"/>
      <c r="M253" s="1491"/>
      <c r="N253" s="1491"/>
      <c r="O253" s="1491"/>
      <c r="P253" s="1491"/>
      <c r="Q253" s="1491"/>
      <c r="R253" s="1491"/>
      <c r="S253" s="1491"/>
      <c r="T253" s="1491"/>
      <c r="U253" s="1491"/>
      <c r="V253" s="1491"/>
      <c r="W253" s="1491"/>
      <c r="X253" s="1491"/>
      <c r="Y253" s="1491"/>
      <c r="Z253" s="1491"/>
    </row>
    <row r="254" spans="1:26" ht="15.75" customHeight="1">
      <c r="A254" s="1491"/>
      <c r="B254" s="1491"/>
      <c r="C254" s="1491"/>
      <c r="D254" s="1491"/>
      <c r="E254" s="1491"/>
      <c r="F254" s="1491"/>
      <c r="G254" s="1491"/>
      <c r="H254" s="1491"/>
      <c r="I254" s="1491"/>
      <c r="J254" s="1491"/>
      <c r="K254" s="1491"/>
      <c r="L254" s="1491"/>
      <c r="M254" s="1491"/>
      <c r="N254" s="1491"/>
      <c r="O254" s="1491"/>
      <c r="P254" s="1491"/>
      <c r="Q254" s="1491"/>
      <c r="R254" s="1491"/>
      <c r="S254" s="1491"/>
      <c r="T254" s="1491"/>
      <c r="U254" s="1491"/>
      <c r="V254" s="1491"/>
      <c r="W254" s="1491"/>
      <c r="X254" s="1491"/>
      <c r="Y254" s="1491"/>
      <c r="Z254" s="1491"/>
    </row>
    <row r="255" spans="1:26" ht="15.75" customHeight="1">
      <c r="A255" s="1491"/>
      <c r="B255" s="1491"/>
      <c r="C255" s="1491"/>
      <c r="D255" s="1491"/>
      <c r="E255" s="1491"/>
      <c r="F255" s="1491"/>
      <c r="G255" s="1491"/>
      <c r="H255" s="1491"/>
      <c r="I255" s="1491"/>
      <c r="J255" s="1491"/>
      <c r="K255" s="1491"/>
      <c r="L255" s="1491"/>
      <c r="M255" s="1491"/>
      <c r="N255" s="1491"/>
      <c r="O255" s="1491"/>
      <c r="P255" s="1491"/>
      <c r="Q255" s="1491"/>
      <c r="R255" s="1491"/>
      <c r="S255" s="1491"/>
      <c r="T255" s="1491"/>
      <c r="U255" s="1491"/>
      <c r="V255" s="1491"/>
      <c r="W255" s="1491"/>
      <c r="X255" s="1491"/>
      <c r="Y255" s="1491"/>
      <c r="Z255" s="1491"/>
    </row>
    <row r="256" spans="1:26" ht="15.75" customHeight="1">
      <c r="A256" s="1491"/>
      <c r="B256" s="1491"/>
      <c r="C256" s="1491"/>
      <c r="D256" s="1491"/>
      <c r="E256" s="1491"/>
      <c r="F256" s="1491"/>
      <c r="G256" s="1491"/>
      <c r="H256" s="1491"/>
      <c r="I256" s="1491"/>
      <c r="J256" s="1491"/>
      <c r="K256" s="1491"/>
      <c r="L256" s="1491"/>
      <c r="M256" s="1491"/>
      <c r="N256" s="1491"/>
      <c r="O256" s="1491"/>
      <c r="P256" s="1491"/>
      <c r="Q256" s="1491"/>
      <c r="R256" s="1491"/>
      <c r="S256" s="1491"/>
      <c r="T256" s="1491"/>
      <c r="U256" s="1491"/>
      <c r="V256" s="1491"/>
      <c r="W256" s="1491"/>
      <c r="X256" s="1491"/>
      <c r="Y256" s="1491"/>
      <c r="Z256" s="1491"/>
    </row>
    <row r="257" spans="1:26" ht="15.75" customHeight="1">
      <c r="A257" s="1491"/>
      <c r="B257" s="1491"/>
      <c r="C257" s="1491"/>
      <c r="D257" s="1491"/>
      <c r="E257" s="1491"/>
      <c r="F257" s="1491"/>
      <c r="G257" s="1491"/>
      <c r="H257" s="1491"/>
      <c r="I257" s="1491"/>
      <c r="J257" s="1491"/>
      <c r="K257" s="1491"/>
      <c r="L257" s="1491"/>
      <c r="M257" s="1491"/>
      <c r="N257" s="1491"/>
      <c r="O257" s="1491"/>
      <c r="P257" s="1491"/>
      <c r="Q257" s="1491"/>
      <c r="R257" s="1491"/>
      <c r="S257" s="1491"/>
      <c r="T257" s="1491"/>
      <c r="U257" s="1491"/>
      <c r="V257" s="1491"/>
      <c r="W257" s="1491"/>
      <c r="X257" s="1491"/>
      <c r="Y257" s="1491"/>
      <c r="Z257" s="1491"/>
    </row>
    <row r="258" spans="1:26" ht="15.75" customHeight="1">
      <c r="A258" s="1491"/>
      <c r="B258" s="1491"/>
      <c r="C258" s="1491"/>
      <c r="D258" s="1491"/>
      <c r="E258" s="1491"/>
      <c r="F258" s="1491"/>
      <c r="G258" s="1491"/>
      <c r="H258" s="1491"/>
      <c r="I258" s="1491"/>
      <c r="J258" s="1491"/>
      <c r="K258" s="1491"/>
      <c r="L258" s="1491"/>
      <c r="M258" s="1491"/>
      <c r="N258" s="1491"/>
      <c r="O258" s="1491"/>
      <c r="P258" s="1491"/>
      <c r="Q258" s="1491"/>
      <c r="R258" s="1491"/>
      <c r="S258" s="1491"/>
      <c r="T258" s="1491"/>
      <c r="U258" s="1491"/>
      <c r="V258" s="1491"/>
      <c r="W258" s="1491"/>
      <c r="X258" s="1491"/>
      <c r="Y258" s="1491"/>
      <c r="Z258" s="1491"/>
    </row>
    <row r="259" spans="1:26" ht="15.75" customHeight="1">
      <c r="A259" s="1491"/>
      <c r="B259" s="1491"/>
      <c r="C259" s="1491"/>
      <c r="D259" s="1491"/>
      <c r="E259" s="1491"/>
      <c r="F259" s="1491"/>
      <c r="G259" s="1491"/>
      <c r="H259" s="1491"/>
      <c r="I259" s="1491"/>
      <c r="J259" s="1491"/>
      <c r="K259" s="1491"/>
      <c r="L259" s="1491"/>
      <c r="M259" s="1491"/>
      <c r="N259" s="1491"/>
      <c r="O259" s="1491"/>
      <c r="P259" s="1491"/>
      <c r="Q259" s="1491"/>
      <c r="R259" s="1491"/>
      <c r="S259" s="1491"/>
      <c r="T259" s="1491"/>
      <c r="U259" s="1491"/>
      <c r="V259" s="1491"/>
      <c r="W259" s="1491"/>
      <c r="X259" s="1491"/>
      <c r="Y259" s="1491"/>
      <c r="Z259" s="1491"/>
    </row>
    <row r="260" spans="1:26" ht="15.75" customHeight="1">
      <c r="A260" s="1491"/>
      <c r="B260" s="1491"/>
      <c r="C260" s="1491"/>
      <c r="D260" s="1491"/>
      <c r="E260" s="1491"/>
      <c r="F260" s="1491"/>
      <c r="G260" s="1491"/>
      <c r="H260" s="1491"/>
      <c r="I260" s="1491"/>
      <c r="J260" s="1491"/>
      <c r="K260" s="1491"/>
      <c r="L260" s="1491"/>
      <c r="M260" s="1491"/>
      <c r="N260" s="1491"/>
      <c r="O260" s="1491"/>
      <c r="P260" s="1491"/>
      <c r="Q260" s="1491"/>
      <c r="R260" s="1491"/>
      <c r="S260" s="1491"/>
      <c r="T260" s="1491"/>
      <c r="U260" s="1491"/>
      <c r="V260" s="1491"/>
      <c r="W260" s="1491"/>
      <c r="X260" s="1491"/>
      <c r="Y260" s="1491"/>
      <c r="Z260" s="1491"/>
    </row>
    <row r="261" spans="1:26" ht="15.75" customHeight="1">
      <c r="A261" s="1491"/>
      <c r="B261" s="1491"/>
      <c r="C261" s="1491"/>
      <c r="D261" s="1491"/>
      <c r="E261" s="1491"/>
      <c r="F261" s="1491"/>
      <c r="G261" s="1491"/>
      <c r="H261" s="1491"/>
      <c r="I261" s="1491"/>
      <c r="J261" s="1491"/>
      <c r="K261" s="1491"/>
      <c r="L261" s="1491"/>
      <c r="M261" s="1491"/>
      <c r="N261" s="1491"/>
      <c r="O261" s="1491"/>
      <c r="P261" s="1491"/>
      <c r="Q261" s="1491"/>
      <c r="R261" s="1491"/>
      <c r="S261" s="1491"/>
      <c r="T261" s="1491"/>
      <c r="U261" s="1491"/>
      <c r="V261" s="1491"/>
      <c r="W261" s="1491"/>
      <c r="X261" s="1491"/>
      <c r="Y261" s="1491"/>
      <c r="Z261" s="1491"/>
    </row>
    <row r="262" spans="1:26" ht="15.75" customHeight="1">
      <c r="A262" s="1491"/>
      <c r="B262" s="1491"/>
      <c r="C262" s="1491"/>
      <c r="D262" s="1491"/>
      <c r="E262" s="1491"/>
      <c r="F262" s="1491"/>
      <c r="G262" s="1491"/>
      <c r="H262" s="1491"/>
      <c r="I262" s="1491"/>
      <c r="J262" s="1491"/>
      <c r="K262" s="1491"/>
      <c r="L262" s="1491"/>
      <c r="M262" s="1491"/>
      <c r="N262" s="1491"/>
      <c r="O262" s="1491"/>
      <c r="P262" s="1491"/>
      <c r="Q262" s="1491"/>
      <c r="R262" s="1491"/>
      <c r="S262" s="1491"/>
      <c r="T262" s="1491"/>
      <c r="U262" s="1491"/>
      <c r="V262" s="1491"/>
      <c r="W262" s="1491"/>
      <c r="X262" s="1491"/>
      <c r="Y262" s="1491"/>
      <c r="Z262" s="1491"/>
    </row>
    <row r="263" spans="1:26" ht="15.75" customHeight="1">
      <c r="A263" s="1491"/>
      <c r="B263" s="1491"/>
      <c r="C263" s="1491"/>
      <c r="D263" s="1491"/>
      <c r="E263" s="1491"/>
      <c r="F263" s="1491"/>
      <c r="G263" s="1491"/>
      <c r="H263" s="1491"/>
      <c r="I263" s="1491"/>
      <c r="J263" s="1491"/>
      <c r="K263" s="1491"/>
      <c r="L263" s="1491"/>
      <c r="M263" s="1491"/>
      <c r="N263" s="1491"/>
      <c r="O263" s="1491"/>
      <c r="P263" s="1491"/>
      <c r="Q263" s="1491"/>
      <c r="R263" s="1491"/>
      <c r="S263" s="1491"/>
      <c r="T263" s="1491"/>
      <c r="U263" s="1491"/>
      <c r="V263" s="1491"/>
      <c r="W263" s="1491"/>
      <c r="X263" s="1491"/>
      <c r="Y263" s="1491"/>
      <c r="Z263" s="1491"/>
    </row>
    <row r="264" spans="1:26" ht="15.75" customHeight="1">
      <c r="A264" s="1491"/>
      <c r="B264" s="1491"/>
      <c r="C264" s="1491"/>
      <c r="D264" s="1491"/>
      <c r="E264" s="1491"/>
      <c r="F264" s="1491"/>
      <c r="G264" s="1491"/>
      <c r="H264" s="1491"/>
      <c r="I264" s="1491"/>
      <c r="J264" s="1491"/>
      <c r="K264" s="1491"/>
      <c r="L264" s="1491"/>
      <c r="M264" s="1491"/>
      <c r="N264" s="1491"/>
      <c r="O264" s="1491"/>
      <c r="P264" s="1491"/>
      <c r="Q264" s="1491"/>
      <c r="R264" s="1491"/>
      <c r="S264" s="1491"/>
      <c r="T264" s="1491"/>
      <c r="U264" s="1491"/>
      <c r="V264" s="1491"/>
      <c r="W264" s="1491"/>
      <c r="X264" s="1491"/>
      <c r="Y264" s="1491"/>
      <c r="Z264" s="1491"/>
    </row>
    <row r="265" spans="1:26" ht="15.75" customHeight="1">
      <c r="A265" s="1491"/>
      <c r="B265" s="1491"/>
      <c r="C265" s="1491"/>
      <c r="D265" s="1491"/>
      <c r="E265" s="1491"/>
      <c r="F265" s="1491"/>
      <c r="G265" s="1491"/>
      <c r="H265" s="1491"/>
      <c r="I265" s="1491"/>
      <c r="J265" s="1491"/>
      <c r="K265" s="1491"/>
      <c r="L265" s="1491"/>
      <c r="M265" s="1491"/>
      <c r="N265" s="1491"/>
      <c r="O265" s="1491"/>
      <c r="P265" s="1491"/>
      <c r="Q265" s="1491"/>
      <c r="R265" s="1491"/>
      <c r="S265" s="1491"/>
      <c r="T265" s="1491"/>
      <c r="U265" s="1491"/>
      <c r="V265" s="1491"/>
      <c r="W265" s="1491"/>
      <c r="X265" s="1491"/>
      <c r="Y265" s="1491"/>
      <c r="Z265" s="1491"/>
    </row>
    <row r="266" spans="1:26" ht="15.75" customHeight="1">
      <c r="A266" s="1491"/>
      <c r="B266" s="1491"/>
      <c r="C266" s="1491"/>
      <c r="D266" s="1491"/>
      <c r="E266" s="1491"/>
      <c r="F266" s="1491"/>
      <c r="G266" s="1491"/>
      <c r="H266" s="1491"/>
      <c r="I266" s="1491"/>
      <c r="J266" s="1491"/>
      <c r="K266" s="1491"/>
      <c r="L266" s="1491"/>
      <c r="M266" s="1491"/>
      <c r="N266" s="1491"/>
      <c r="O266" s="1491"/>
      <c r="P266" s="1491"/>
      <c r="Q266" s="1491"/>
      <c r="R266" s="1491"/>
      <c r="S266" s="1491"/>
      <c r="T266" s="1491"/>
      <c r="U266" s="1491"/>
      <c r="V266" s="1491"/>
      <c r="W266" s="1491"/>
      <c r="X266" s="1491"/>
      <c r="Y266" s="1491"/>
      <c r="Z266" s="1491"/>
    </row>
    <row r="267" spans="1:26" ht="15.75" customHeight="1">
      <c r="A267" s="1491"/>
      <c r="B267" s="1491"/>
      <c r="C267" s="1491"/>
      <c r="D267" s="1491"/>
      <c r="E267" s="1491"/>
      <c r="F267" s="1491"/>
      <c r="G267" s="1491"/>
      <c r="H267" s="1491"/>
      <c r="I267" s="1491"/>
      <c r="J267" s="1491"/>
      <c r="K267" s="1491"/>
      <c r="L267" s="1491"/>
      <c r="M267" s="1491"/>
      <c r="N267" s="1491"/>
      <c r="O267" s="1491"/>
      <c r="P267" s="1491"/>
      <c r="Q267" s="1491"/>
      <c r="R267" s="1491"/>
      <c r="S267" s="1491"/>
      <c r="T267" s="1491"/>
      <c r="U267" s="1491"/>
      <c r="V267" s="1491"/>
      <c r="W267" s="1491"/>
      <c r="X267" s="1491"/>
      <c r="Y267" s="1491"/>
      <c r="Z267" s="1491"/>
    </row>
    <row r="268" spans="1:26" ht="15.75" customHeight="1">
      <c r="A268" s="1491"/>
      <c r="B268" s="1491"/>
      <c r="C268" s="1491"/>
      <c r="D268" s="1491"/>
      <c r="E268" s="1491"/>
      <c r="F268" s="1491"/>
      <c r="G268" s="1491"/>
      <c r="H268" s="1491"/>
      <c r="I268" s="1491"/>
      <c r="J268" s="1491"/>
      <c r="K268" s="1491"/>
      <c r="L268" s="1491"/>
      <c r="M268" s="1491"/>
      <c r="N268" s="1491"/>
      <c r="O268" s="1491"/>
      <c r="P268" s="1491"/>
      <c r="Q268" s="1491"/>
      <c r="R268" s="1491"/>
      <c r="S268" s="1491"/>
      <c r="T268" s="1491"/>
      <c r="U268" s="1491"/>
      <c r="V268" s="1491"/>
      <c r="W268" s="1491"/>
      <c r="X268" s="1491"/>
      <c r="Y268" s="1491"/>
      <c r="Z268" s="1491"/>
    </row>
    <row r="269" spans="1:26" ht="15.75" customHeight="1">
      <c r="A269" s="1491"/>
      <c r="B269" s="1491"/>
      <c r="C269" s="1491"/>
      <c r="D269" s="1491"/>
      <c r="E269" s="1491"/>
      <c r="F269" s="1491"/>
      <c r="G269" s="1491"/>
      <c r="H269" s="1491"/>
      <c r="I269" s="1491"/>
      <c r="J269" s="1491"/>
      <c r="K269" s="1491"/>
      <c r="L269" s="1491"/>
      <c r="M269" s="1491"/>
      <c r="N269" s="1491"/>
      <c r="O269" s="1491"/>
      <c r="P269" s="1491"/>
      <c r="Q269" s="1491"/>
      <c r="R269" s="1491"/>
      <c r="S269" s="1491"/>
      <c r="T269" s="1491"/>
      <c r="U269" s="1491"/>
      <c r="V269" s="1491"/>
      <c r="W269" s="1491"/>
      <c r="X269" s="1491"/>
      <c r="Y269" s="1491"/>
      <c r="Z269" s="1491"/>
    </row>
    <row r="270" spans="1:26" ht="15.75" customHeight="1">
      <c r="A270" s="1491"/>
      <c r="B270" s="1491"/>
      <c r="C270" s="1491"/>
      <c r="D270" s="1491"/>
      <c r="E270" s="1491"/>
      <c r="F270" s="1491"/>
      <c r="G270" s="1491"/>
      <c r="H270" s="1491"/>
      <c r="I270" s="1491"/>
      <c r="J270" s="1491"/>
      <c r="K270" s="1491"/>
      <c r="L270" s="1491"/>
      <c r="M270" s="1491"/>
      <c r="N270" s="1491"/>
      <c r="O270" s="1491"/>
      <c r="P270" s="1491"/>
      <c r="Q270" s="1491"/>
      <c r="R270" s="1491"/>
      <c r="S270" s="1491"/>
      <c r="T270" s="1491"/>
      <c r="U270" s="1491"/>
      <c r="V270" s="1491"/>
      <c r="W270" s="1491"/>
      <c r="X270" s="1491"/>
      <c r="Y270" s="1491"/>
      <c r="Z270" s="1491"/>
    </row>
    <row r="271" spans="1:26" ht="15.75" customHeight="1">
      <c r="A271" s="1491"/>
      <c r="B271" s="1491"/>
      <c r="C271" s="1491"/>
      <c r="D271" s="1491"/>
      <c r="E271" s="1491"/>
      <c r="F271" s="1491"/>
      <c r="G271" s="1491"/>
      <c r="H271" s="1491"/>
      <c r="I271" s="1491"/>
      <c r="J271" s="1491"/>
      <c r="K271" s="1491"/>
      <c r="L271" s="1491"/>
      <c r="M271" s="1491"/>
      <c r="N271" s="1491"/>
      <c r="O271" s="1491"/>
      <c r="P271" s="1491"/>
      <c r="Q271" s="1491"/>
      <c r="R271" s="1491"/>
      <c r="S271" s="1491"/>
      <c r="T271" s="1491"/>
      <c r="U271" s="1491"/>
      <c r="V271" s="1491"/>
      <c r="W271" s="1491"/>
      <c r="X271" s="1491"/>
      <c r="Y271" s="1491"/>
      <c r="Z271" s="1491"/>
    </row>
    <row r="272" spans="1:26" ht="15.75" customHeight="1">
      <c r="A272" s="1491"/>
      <c r="B272" s="1491"/>
      <c r="C272" s="1491"/>
      <c r="D272" s="1491"/>
      <c r="E272" s="1491"/>
      <c r="F272" s="1491"/>
      <c r="G272" s="1491"/>
      <c r="H272" s="1491"/>
      <c r="I272" s="1491"/>
      <c r="J272" s="1491"/>
      <c r="K272" s="1491"/>
      <c r="L272" s="1491"/>
      <c r="M272" s="1491"/>
      <c r="N272" s="1491"/>
      <c r="O272" s="1491"/>
      <c r="P272" s="1491"/>
      <c r="Q272" s="1491"/>
      <c r="R272" s="1491"/>
      <c r="S272" s="1491"/>
      <c r="T272" s="1491"/>
      <c r="U272" s="1491"/>
      <c r="V272" s="1491"/>
      <c r="W272" s="1491"/>
      <c r="X272" s="1491"/>
      <c r="Y272" s="1491"/>
      <c r="Z272" s="1491"/>
    </row>
    <row r="273" spans="1:26" ht="15.75" customHeight="1">
      <c r="A273" s="1491"/>
      <c r="B273" s="1491"/>
      <c r="C273" s="1491"/>
      <c r="D273" s="1491"/>
      <c r="E273" s="1491"/>
      <c r="F273" s="1491"/>
      <c r="G273" s="1491"/>
      <c r="H273" s="1491"/>
      <c r="I273" s="1491"/>
      <c r="J273" s="1491"/>
      <c r="K273" s="1491"/>
      <c r="L273" s="1491"/>
      <c r="M273" s="1491"/>
      <c r="N273" s="1491"/>
      <c r="O273" s="1491"/>
      <c r="P273" s="1491"/>
      <c r="Q273" s="1491"/>
      <c r="R273" s="1491"/>
      <c r="S273" s="1491"/>
      <c r="T273" s="1491"/>
      <c r="U273" s="1491"/>
      <c r="V273" s="1491"/>
      <c r="W273" s="1491"/>
      <c r="X273" s="1491"/>
      <c r="Y273" s="1491"/>
      <c r="Z273" s="1491"/>
    </row>
    <row r="274" spans="1:26" ht="15.75" customHeight="1">
      <c r="A274" s="1491"/>
      <c r="B274" s="1491"/>
      <c r="C274" s="1491"/>
      <c r="D274" s="1491"/>
      <c r="E274" s="1491"/>
      <c r="F274" s="1491"/>
      <c r="G274" s="1491"/>
      <c r="H274" s="1491"/>
      <c r="I274" s="1491"/>
      <c r="J274" s="1491"/>
      <c r="K274" s="1491"/>
      <c r="L274" s="1491"/>
      <c r="M274" s="1491"/>
      <c r="N274" s="1491"/>
      <c r="O274" s="1491"/>
      <c r="P274" s="1491"/>
      <c r="Q274" s="1491"/>
      <c r="R274" s="1491"/>
      <c r="S274" s="1491"/>
      <c r="T274" s="1491"/>
      <c r="U274" s="1491"/>
      <c r="V274" s="1491"/>
      <c r="W274" s="1491"/>
      <c r="X274" s="1491"/>
      <c r="Y274" s="1491"/>
      <c r="Z274" s="1491"/>
    </row>
    <row r="275" spans="1:26" ht="15.75" customHeight="1">
      <c r="A275" s="1491"/>
      <c r="B275" s="1491"/>
      <c r="C275" s="1491"/>
      <c r="D275" s="1491"/>
      <c r="E275" s="1491"/>
      <c r="F275" s="1491"/>
      <c r="G275" s="1491"/>
      <c r="H275" s="1491"/>
      <c r="I275" s="1491"/>
      <c r="J275" s="1491"/>
      <c r="K275" s="1491"/>
      <c r="L275" s="1491"/>
      <c r="M275" s="1491"/>
      <c r="N275" s="1491"/>
      <c r="O275" s="1491"/>
      <c r="P275" s="1491"/>
      <c r="Q275" s="1491"/>
      <c r="R275" s="1491"/>
      <c r="S275" s="1491"/>
      <c r="T275" s="1491"/>
      <c r="U275" s="1491"/>
      <c r="V275" s="1491"/>
      <c r="W275" s="1491"/>
      <c r="X275" s="1491"/>
      <c r="Y275" s="1491"/>
      <c r="Z275" s="1491"/>
    </row>
    <row r="276" spans="1:26" ht="15.75" customHeight="1">
      <c r="A276" s="1491"/>
      <c r="B276" s="1491"/>
      <c r="C276" s="1491"/>
      <c r="D276" s="1491"/>
      <c r="E276" s="1491"/>
      <c r="F276" s="1491"/>
      <c r="G276" s="1491"/>
      <c r="H276" s="1491"/>
      <c r="I276" s="1491"/>
      <c r="J276" s="1491"/>
      <c r="K276" s="1491"/>
      <c r="L276" s="1491"/>
      <c r="M276" s="1491"/>
      <c r="N276" s="1491"/>
      <c r="O276" s="1491"/>
      <c r="P276" s="1491"/>
      <c r="Q276" s="1491"/>
      <c r="R276" s="1491"/>
      <c r="S276" s="1491"/>
      <c r="T276" s="1491"/>
      <c r="U276" s="1491"/>
      <c r="V276" s="1491"/>
      <c r="W276" s="1491"/>
      <c r="X276" s="1491"/>
      <c r="Y276" s="1491"/>
      <c r="Z276" s="1491"/>
    </row>
    <row r="277" spans="1:26" ht="15.75" customHeight="1">
      <c r="A277" s="1491"/>
      <c r="B277" s="1491"/>
      <c r="C277" s="1491"/>
      <c r="D277" s="1491"/>
      <c r="E277" s="1491"/>
      <c r="F277" s="1491"/>
      <c r="G277" s="1491"/>
      <c r="H277" s="1491"/>
      <c r="I277" s="1491"/>
      <c r="J277" s="1491"/>
      <c r="K277" s="1491"/>
      <c r="L277" s="1491"/>
      <c r="M277" s="1491"/>
      <c r="N277" s="1491"/>
      <c r="O277" s="1491"/>
      <c r="P277" s="1491"/>
      <c r="Q277" s="1491"/>
      <c r="R277" s="1491"/>
      <c r="S277" s="1491"/>
      <c r="T277" s="1491"/>
      <c r="U277" s="1491"/>
      <c r="V277" s="1491"/>
      <c r="W277" s="1491"/>
      <c r="X277" s="1491"/>
      <c r="Y277" s="1491"/>
      <c r="Z277" s="1491"/>
    </row>
    <row r="278" spans="1:26" ht="15.75" customHeight="1">
      <c r="A278" s="1491"/>
      <c r="B278" s="1491"/>
      <c r="C278" s="1491"/>
      <c r="D278" s="1491"/>
      <c r="E278" s="1491"/>
      <c r="F278" s="1491"/>
      <c r="G278" s="1491"/>
      <c r="H278" s="1491"/>
      <c r="I278" s="1491"/>
      <c r="J278" s="1491"/>
      <c r="K278" s="1491"/>
      <c r="L278" s="1491"/>
      <c r="M278" s="1491"/>
      <c r="N278" s="1491"/>
      <c r="O278" s="1491"/>
      <c r="P278" s="1491"/>
      <c r="Q278" s="1491"/>
      <c r="R278" s="1491"/>
      <c r="S278" s="1491"/>
      <c r="T278" s="1491"/>
      <c r="U278" s="1491"/>
      <c r="V278" s="1491"/>
      <c r="W278" s="1491"/>
      <c r="X278" s="1491"/>
      <c r="Y278" s="1491"/>
      <c r="Z278" s="1491"/>
    </row>
    <row r="279" spans="1:26" ht="15.75" customHeight="1">
      <c r="A279" s="1491"/>
      <c r="B279" s="1491"/>
      <c r="C279" s="1491"/>
      <c r="D279" s="1491"/>
      <c r="E279" s="1491"/>
      <c r="F279" s="1491"/>
      <c r="G279" s="1491"/>
      <c r="H279" s="1491"/>
      <c r="I279" s="1491"/>
      <c r="J279" s="1491"/>
      <c r="K279" s="1491"/>
      <c r="L279" s="1491"/>
      <c r="M279" s="1491"/>
      <c r="N279" s="1491"/>
      <c r="O279" s="1491"/>
      <c r="P279" s="1491"/>
      <c r="Q279" s="1491"/>
      <c r="R279" s="1491"/>
      <c r="S279" s="1491"/>
      <c r="T279" s="1491"/>
      <c r="U279" s="1491"/>
      <c r="V279" s="1491"/>
      <c r="W279" s="1491"/>
      <c r="X279" s="1491"/>
      <c r="Y279" s="1491"/>
      <c r="Z279" s="1491"/>
    </row>
    <row r="280" spans="1:26" ht="15.75" customHeight="1">
      <c r="A280" s="1491"/>
      <c r="B280" s="1491"/>
      <c r="C280" s="1491"/>
      <c r="D280" s="1491"/>
      <c r="E280" s="1491"/>
      <c r="F280" s="1491"/>
      <c r="G280" s="1491"/>
      <c r="H280" s="1491"/>
      <c r="I280" s="1491"/>
      <c r="J280" s="1491"/>
      <c r="K280" s="1491"/>
      <c r="L280" s="1491"/>
      <c r="M280" s="1491"/>
      <c r="N280" s="1491"/>
      <c r="O280" s="1491"/>
      <c r="P280" s="1491"/>
      <c r="Q280" s="1491"/>
      <c r="R280" s="1491"/>
      <c r="S280" s="1491"/>
      <c r="T280" s="1491"/>
      <c r="U280" s="1491"/>
      <c r="V280" s="1491"/>
      <c r="W280" s="1491"/>
      <c r="X280" s="1491"/>
      <c r="Y280" s="1491"/>
      <c r="Z280" s="1491"/>
    </row>
    <row r="281" spans="1:26" ht="15.75" customHeight="1">
      <c r="A281" s="1491"/>
      <c r="B281" s="1491"/>
      <c r="C281" s="1491"/>
      <c r="D281" s="1491"/>
      <c r="E281" s="1491"/>
      <c r="F281" s="1491"/>
      <c r="G281" s="1491"/>
      <c r="H281" s="1491"/>
      <c r="I281" s="1491"/>
      <c r="J281" s="1491"/>
      <c r="K281" s="1491"/>
      <c r="L281" s="1491"/>
      <c r="M281" s="1491"/>
      <c r="N281" s="1491"/>
      <c r="O281" s="1491"/>
      <c r="P281" s="1491"/>
      <c r="Q281" s="1491"/>
      <c r="R281" s="1491"/>
      <c r="S281" s="1491"/>
      <c r="T281" s="1491"/>
      <c r="U281" s="1491"/>
      <c r="V281" s="1491"/>
      <c r="W281" s="1491"/>
      <c r="X281" s="1491"/>
      <c r="Y281" s="1491"/>
      <c r="Z281" s="1491"/>
    </row>
    <row r="282" spans="1:26" ht="15.75" customHeight="1">
      <c r="A282" s="1491"/>
      <c r="B282" s="1491"/>
      <c r="C282" s="1491"/>
      <c r="D282" s="1491"/>
      <c r="E282" s="1491"/>
      <c r="F282" s="1491"/>
      <c r="G282" s="1491"/>
      <c r="H282" s="1491"/>
      <c r="I282" s="1491"/>
      <c r="J282" s="1491"/>
      <c r="K282" s="1491"/>
      <c r="L282" s="1491"/>
      <c r="M282" s="1491"/>
      <c r="N282" s="1491"/>
      <c r="O282" s="1491"/>
      <c r="P282" s="1491"/>
      <c r="Q282" s="1491"/>
      <c r="R282" s="1491"/>
      <c r="S282" s="1491"/>
      <c r="T282" s="1491"/>
      <c r="U282" s="1491"/>
      <c r="V282" s="1491"/>
      <c r="W282" s="1491"/>
      <c r="X282" s="1491"/>
      <c r="Y282" s="1491"/>
      <c r="Z282" s="1491"/>
    </row>
    <row r="283" spans="1:26" ht="15.75" customHeight="1">
      <c r="A283" s="1491"/>
      <c r="B283" s="1491"/>
      <c r="C283" s="1491"/>
      <c r="D283" s="1491"/>
      <c r="E283" s="1491"/>
      <c r="F283" s="1491"/>
      <c r="G283" s="1491"/>
      <c r="H283" s="1491"/>
      <c r="I283" s="1491"/>
      <c r="J283" s="1491"/>
      <c r="K283" s="1491"/>
      <c r="L283" s="1491"/>
      <c r="M283" s="1491"/>
      <c r="N283" s="1491"/>
      <c r="O283" s="1491"/>
      <c r="P283" s="1491"/>
      <c r="Q283" s="1491"/>
      <c r="R283" s="1491"/>
      <c r="S283" s="1491"/>
      <c r="T283" s="1491"/>
      <c r="U283" s="1491"/>
      <c r="V283" s="1491"/>
      <c r="W283" s="1491"/>
      <c r="X283" s="1491"/>
      <c r="Y283" s="1491"/>
      <c r="Z283" s="1491"/>
    </row>
    <row r="284" spans="1:26" ht="15.75" customHeight="1">
      <c r="A284" s="1491"/>
      <c r="B284" s="1491"/>
      <c r="C284" s="1491"/>
      <c r="D284" s="1491"/>
      <c r="E284" s="1491"/>
      <c r="F284" s="1491"/>
      <c r="G284" s="1491"/>
      <c r="H284" s="1491"/>
      <c r="I284" s="1491"/>
      <c r="J284" s="1491"/>
      <c r="K284" s="1491"/>
      <c r="L284" s="1491"/>
      <c r="M284" s="1491"/>
      <c r="N284" s="1491"/>
      <c r="O284" s="1491"/>
      <c r="P284" s="1491"/>
      <c r="Q284" s="1491"/>
      <c r="R284" s="1491"/>
      <c r="S284" s="1491"/>
      <c r="T284" s="1491"/>
      <c r="U284" s="1491"/>
      <c r="V284" s="1491"/>
      <c r="W284" s="1491"/>
      <c r="X284" s="1491"/>
      <c r="Y284" s="1491"/>
      <c r="Z284" s="1491"/>
    </row>
    <row r="285" spans="1:26" ht="15.75" customHeight="1">
      <c r="A285" s="1491"/>
      <c r="B285" s="1491"/>
      <c r="C285" s="1491"/>
      <c r="D285" s="1491"/>
      <c r="E285" s="1491"/>
      <c r="F285" s="1491"/>
      <c r="G285" s="1491"/>
      <c r="H285" s="1491"/>
      <c r="I285" s="1491"/>
      <c r="J285" s="1491"/>
      <c r="K285" s="1491"/>
      <c r="L285" s="1491"/>
      <c r="M285" s="1491"/>
      <c r="N285" s="1491"/>
      <c r="O285" s="1491"/>
      <c r="P285" s="1491"/>
      <c r="Q285" s="1491"/>
      <c r="R285" s="1491"/>
      <c r="S285" s="1491"/>
      <c r="T285" s="1491"/>
      <c r="U285" s="1491"/>
      <c r="V285" s="1491"/>
      <c r="W285" s="1491"/>
      <c r="X285" s="1491"/>
      <c r="Y285" s="1491"/>
      <c r="Z285" s="1491"/>
    </row>
    <row r="286" spans="1:26" ht="15.75" customHeight="1">
      <c r="A286" s="1491"/>
      <c r="B286" s="1491"/>
      <c r="C286" s="1491"/>
      <c r="D286" s="1491"/>
      <c r="E286" s="1491"/>
      <c r="F286" s="1491"/>
      <c r="G286" s="1491"/>
      <c r="H286" s="1491"/>
      <c r="I286" s="1491"/>
      <c r="J286" s="1491"/>
      <c r="K286" s="1491"/>
      <c r="L286" s="1491"/>
      <c r="M286" s="1491"/>
      <c r="N286" s="1491"/>
      <c r="O286" s="1491"/>
      <c r="P286" s="1491"/>
      <c r="Q286" s="1491"/>
      <c r="R286" s="1491"/>
      <c r="S286" s="1491"/>
      <c r="T286" s="1491"/>
      <c r="U286" s="1491"/>
      <c r="V286" s="1491"/>
      <c r="W286" s="1491"/>
      <c r="X286" s="1491"/>
      <c r="Y286" s="1491"/>
      <c r="Z286" s="1491"/>
    </row>
    <row r="287" spans="1:26" ht="15.75" customHeight="1">
      <c r="A287" s="1491"/>
      <c r="B287" s="1491"/>
      <c r="C287" s="1491"/>
      <c r="D287" s="1491"/>
      <c r="E287" s="1491"/>
      <c r="F287" s="1491"/>
      <c r="G287" s="1491"/>
      <c r="H287" s="1491"/>
      <c r="I287" s="1491"/>
      <c r="J287" s="1491"/>
      <c r="K287" s="1491"/>
      <c r="L287" s="1491"/>
      <c r="M287" s="1491"/>
      <c r="N287" s="1491"/>
      <c r="O287" s="1491"/>
      <c r="P287" s="1491"/>
      <c r="Q287" s="1491"/>
      <c r="R287" s="1491"/>
      <c r="S287" s="1491"/>
      <c r="T287" s="1491"/>
      <c r="U287" s="1491"/>
      <c r="V287" s="1491"/>
      <c r="W287" s="1491"/>
      <c r="X287" s="1491"/>
      <c r="Y287" s="1491"/>
      <c r="Z287" s="1491"/>
    </row>
    <row r="288" spans="1:26" ht="15.75" customHeight="1">
      <c r="A288" s="1491"/>
      <c r="B288" s="1491"/>
      <c r="C288" s="1491"/>
      <c r="D288" s="1491"/>
      <c r="E288" s="1491"/>
      <c r="F288" s="1491"/>
      <c r="G288" s="1491"/>
      <c r="H288" s="1491"/>
      <c r="I288" s="1491"/>
      <c r="J288" s="1491"/>
      <c r="K288" s="1491"/>
      <c r="L288" s="1491"/>
      <c r="M288" s="1491"/>
      <c r="N288" s="1491"/>
      <c r="O288" s="1491"/>
      <c r="P288" s="1491"/>
      <c r="Q288" s="1491"/>
      <c r="R288" s="1491"/>
      <c r="S288" s="1491"/>
      <c r="T288" s="1491"/>
      <c r="U288" s="1491"/>
      <c r="V288" s="1491"/>
      <c r="W288" s="1491"/>
      <c r="X288" s="1491"/>
      <c r="Y288" s="1491"/>
      <c r="Z288" s="1491"/>
    </row>
    <row r="289" spans="1:26" ht="15.75" customHeight="1">
      <c r="A289" s="1491"/>
      <c r="B289" s="1491"/>
      <c r="C289" s="1491"/>
      <c r="D289" s="1491"/>
      <c r="E289" s="1491"/>
      <c r="F289" s="1491"/>
      <c r="G289" s="1491"/>
      <c r="H289" s="1491"/>
      <c r="I289" s="1491"/>
      <c r="J289" s="1491"/>
      <c r="K289" s="1491"/>
      <c r="L289" s="1491"/>
      <c r="M289" s="1491"/>
      <c r="N289" s="1491"/>
      <c r="O289" s="1491"/>
      <c r="P289" s="1491"/>
      <c r="Q289" s="1491"/>
      <c r="R289" s="1491"/>
      <c r="S289" s="1491"/>
      <c r="T289" s="1491"/>
      <c r="U289" s="1491"/>
      <c r="V289" s="1491"/>
      <c r="W289" s="1491"/>
      <c r="X289" s="1491"/>
      <c r="Y289" s="1491"/>
      <c r="Z289" s="1491"/>
    </row>
    <row r="290" spans="1:26" ht="15.75" customHeight="1">
      <c r="A290" s="1491"/>
      <c r="B290" s="1491"/>
      <c r="C290" s="1491"/>
      <c r="D290" s="1491"/>
      <c r="E290" s="1491"/>
      <c r="F290" s="1491"/>
      <c r="G290" s="1491"/>
      <c r="H290" s="1491"/>
      <c r="I290" s="1491"/>
      <c r="J290" s="1491"/>
      <c r="K290" s="1491"/>
      <c r="L290" s="1491"/>
      <c r="M290" s="1491"/>
      <c r="N290" s="1491"/>
      <c r="O290" s="1491"/>
      <c r="P290" s="1491"/>
      <c r="Q290" s="1491"/>
      <c r="R290" s="1491"/>
      <c r="S290" s="1491"/>
      <c r="T290" s="1491"/>
      <c r="U290" s="1491"/>
      <c r="V290" s="1491"/>
      <c r="W290" s="1491"/>
      <c r="X290" s="1491"/>
      <c r="Y290" s="1491"/>
      <c r="Z290" s="1491"/>
    </row>
    <row r="291" spans="1:26" ht="15.75" customHeight="1">
      <c r="A291" s="1491"/>
      <c r="B291" s="1491"/>
      <c r="C291" s="1491"/>
      <c r="D291" s="1491"/>
      <c r="E291" s="1491"/>
      <c r="F291" s="1491"/>
      <c r="G291" s="1491"/>
      <c r="H291" s="1491"/>
      <c r="I291" s="1491"/>
      <c r="J291" s="1491"/>
      <c r="K291" s="1491"/>
      <c r="L291" s="1491"/>
      <c r="M291" s="1491"/>
      <c r="N291" s="1491"/>
      <c r="O291" s="1491"/>
      <c r="P291" s="1491"/>
      <c r="Q291" s="1491"/>
      <c r="R291" s="1491"/>
      <c r="S291" s="1491"/>
      <c r="T291" s="1491"/>
      <c r="U291" s="1491"/>
      <c r="V291" s="1491"/>
      <c r="W291" s="1491"/>
      <c r="X291" s="1491"/>
      <c r="Y291" s="1491"/>
      <c r="Z291" s="1491"/>
    </row>
    <row r="292" spans="1:26" ht="15.75" customHeight="1">
      <c r="A292" s="1491"/>
      <c r="B292" s="1491"/>
      <c r="C292" s="1491"/>
      <c r="D292" s="1491"/>
      <c r="E292" s="1491"/>
      <c r="F292" s="1491"/>
      <c r="G292" s="1491"/>
      <c r="H292" s="1491"/>
      <c r="I292" s="1491"/>
      <c r="J292" s="1491"/>
      <c r="K292" s="1491"/>
      <c r="L292" s="1491"/>
      <c r="M292" s="1491"/>
      <c r="N292" s="1491"/>
      <c r="O292" s="1491"/>
      <c r="P292" s="1491"/>
      <c r="Q292" s="1491"/>
      <c r="R292" s="1491"/>
      <c r="S292" s="1491"/>
      <c r="T292" s="1491"/>
      <c r="U292" s="1491"/>
      <c r="V292" s="1491"/>
      <c r="W292" s="1491"/>
      <c r="X292" s="1491"/>
      <c r="Y292" s="1491"/>
      <c r="Z292" s="1491"/>
    </row>
    <row r="293" spans="1:26" ht="15.75" customHeight="1">
      <c r="A293" s="1491"/>
      <c r="B293" s="1491"/>
      <c r="C293" s="1491"/>
      <c r="D293" s="1491"/>
      <c r="E293" s="1491"/>
      <c r="F293" s="1491"/>
      <c r="G293" s="1491"/>
      <c r="H293" s="1491"/>
      <c r="I293" s="1491"/>
      <c r="J293" s="1491"/>
      <c r="K293" s="1491"/>
      <c r="L293" s="1491"/>
      <c r="M293" s="1491"/>
      <c r="N293" s="1491"/>
      <c r="O293" s="1491"/>
      <c r="P293" s="1491"/>
      <c r="Q293" s="1491"/>
      <c r="R293" s="1491"/>
      <c r="S293" s="1491"/>
      <c r="T293" s="1491"/>
      <c r="U293" s="1491"/>
      <c r="V293" s="1491"/>
      <c r="W293" s="1491"/>
      <c r="X293" s="1491"/>
      <c r="Y293" s="1491"/>
      <c r="Z293" s="1491"/>
    </row>
    <row r="294" spans="1:26" ht="15.75" customHeight="1">
      <c r="A294" s="1491"/>
      <c r="B294" s="1491"/>
      <c r="C294" s="1491"/>
      <c r="D294" s="1491"/>
      <c r="E294" s="1491"/>
      <c r="F294" s="1491"/>
      <c r="G294" s="1491"/>
      <c r="H294" s="1491"/>
      <c r="I294" s="1491"/>
      <c r="J294" s="1491"/>
      <c r="K294" s="1491"/>
      <c r="L294" s="1491"/>
      <c r="M294" s="1491"/>
      <c r="N294" s="1491"/>
      <c r="O294" s="1491"/>
      <c r="P294" s="1491"/>
      <c r="Q294" s="1491"/>
      <c r="R294" s="1491"/>
      <c r="S294" s="1491"/>
      <c r="T294" s="1491"/>
      <c r="U294" s="1491"/>
      <c r="V294" s="1491"/>
      <c r="W294" s="1491"/>
      <c r="X294" s="1491"/>
      <c r="Y294" s="1491"/>
      <c r="Z294" s="1491"/>
    </row>
    <row r="295" spans="1:26" ht="15.75" customHeight="1">
      <c r="A295" s="1491"/>
      <c r="B295" s="1491"/>
      <c r="C295" s="1491"/>
      <c r="D295" s="1491"/>
      <c r="E295" s="1491"/>
      <c r="F295" s="1491"/>
      <c r="G295" s="1491"/>
      <c r="H295" s="1491"/>
      <c r="I295" s="1491"/>
      <c r="J295" s="1491"/>
      <c r="K295" s="1491"/>
      <c r="L295" s="1491"/>
      <c r="M295" s="1491"/>
      <c r="N295" s="1491"/>
      <c r="O295" s="1491"/>
      <c r="P295" s="1491"/>
      <c r="Q295" s="1491"/>
      <c r="R295" s="1491"/>
      <c r="S295" s="1491"/>
      <c r="T295" s="1491"/>
      <c r="U295" s="1491"/>
      <c r="V295" s="1491"/>
      <c r="W295" s="1491"/>
      <c r="X295" s="1491"/>
      <c r="Y295" s="1491"/>
      <c r="Z295" s="1491"/>
    </row>
    <row r="296" spans="1:26" ht="15.75" customHeight="1">
      <c r="A296" s="1491"/>
      <c r="B296" s="1491"/>
      <c r="C296" s="1491"/>
      <c r="D296" s="1491"/>
      <c r="E296" s="1491"/>
      <c r="F296" s="1491"/>
      <c r="G296" s="1491"/>
      <c r="H296" s="1491"/>
      <c r="I296" s="1491"/>
      <c r="J296" s="1491"/>
      <c r="K296" s="1491"/>
      <c r="L296" s="1491"/>
      <c r="M296" s="1491"/>
      <c r="N296" s="1491"/>
      <c r="O296" s="1491"/>
      <c r="P296" s="1491"/>
      <c r="Q296" s="1491"/>
      <c r="R296" s="1491"/>
      <c r="S296" s="1491"/>
      <c r="T296" s="1491"/>
      <c r="U296" s="1491"/>
      <c r="V296" s="1491"/>
      <c r="W296" s="1491"/>
      <c r="X296" s="1491"/>
      <c r="Y296" s="1491"/>
      <c r="Z296" s="1491"/>
    </row>
    <row r="297" spans="1:26" ht="15.75" customHeight="1">
      <c r="A297" s="1491"/>
      <c r="B297" s="1491"/>
      <c r="C297" s="1491"/>
      <c r="D297" s="1491"/>
      <c r="E297" s="1491"/>
      <c r="F297" s="1491"/>
      <c r="G297" s="1491"/>
      <c r="H297" s="1491"/>
      <c r="I297" s="1491"/>
      <c r="J297" s="1491"/>
      <c r="K297" s="1491"/>
      <c r="L297" s="1491"/>
      <c r="M297" s="1491"/>
      <c r="N297" s="1491"/>
      <c r="O297" s="1491"/>
      <c r="P297" s="1491"/>
      <c r="Q297" s="1491"/>
      <c r="R297" s="1491"/>
      <c r="S297" s="1491"/>
      <c r="T297" s="1491"/>
      <c r="U297" s="1491"/>
      <c r="V297" s="1491"/>
      <c r="W297" s="1491"/>
      <c r="X297" s="1491"/>
      <c r="Y297" s="1491"/>
      <c r="Z297" s="1491"/>
    </row>
    <row r="298" spans="1:26" ht="15.75" customHeight="1">
      <c r="A298" s="1491"/>
      <c r="B298" s="1491"/>
      <c r="C298" s="1491"/>
      <c r="D298" s="1491"/>
      <c r="E298" s="1491"/>
      <c r="F298" s="1491"/>
      <c r="G298" s="1491"/>
      <c r="H298" s="1491"/>
      <c r="I298" s="1491"/>
      <c r="J298" s="1491"/>
      <c r="K298" s="1491"/>
      <c r="L298" s="1491"/>
      <c r="M298" s="1491"/>
      <c r="N298" s="1491"/>
      <c r="O298" s="1491"/>
      <c r="P298" s="1491"/>
      <c r="Q298" s="1491"/>
      <c r="R298" s="1491"/>
      <c r="S298" s="1491"/>
      <c r="T298" s="1491"/>
      <c r="U298" s="1491"/>
      <c r="V298" s="1491"/>
      <c r="W298" s="1491"/>
      <c r="X298" s="1491"/>
      <c r="Y298" s="1491"/>
      <c r="Z298" s="1491"/>
    </row>
    <row r="299" spans="1:26" ht="15.75" customHeight="1">
      <c r="A299" s="1491"/>
      <c r="B299" s="1491"/>
      <c r="C299" s="1491"/>
      <c r="D299" s="1491"/>
      <c r="E299" s="1491"/>
      <c r="F299" s="1491"/>
      <c r="G299" s="1491"/>
      <c r="H299" s="1491"/>
      <c r="I299" s="1491"/>
      <c r="J299" s="1491"/>
      <c r="K299" s="1491"/>
      <c r="L299" s="1491"/>
      <c r="M299" s="1491"/>
      <c r="N299" s="1491"/>
      <c r="O299" s="1491"/>
      <c r="P299" s="1491"/>
      <c r="Q299" s="1491"/>
      <c r="R299" s="1491"/>
      <c r="S299" s="1491"/>
      <c r="T299" s="1491"/>
      <c r="U299" s="1491"/>
      <c r="V299" s="1491"/>
      <c r="W299" s="1491"/>
      <c r="X299" s="1491"/>
      <c r="Y299" s="1491"/>
      <c r="Z299" s="1491"/>
    </row>
    <row r="300" spans="1:26" ht="15.75" customHeight="1">
      <c r="A300" s="1491"/>
      <c r="B300" s="1491"/>
      <c r="C300" s="1491"/>
      <c r="D300" s="1491"/>
      <c r="E300" s="1491"/>
      <c r="F300" s="1491"/>
      <c r="G300" s="1491"/>
      <c r="H300" s="1491"/>
      <c r="I300" s="1491"/>
      <c r="J300" s="1491"/>
      <c r="K300" s="1491"/>
      <c r="L300" s="1491"/>
      <c r="M300" s="1491"/>
      <c r="N300" s="1491"/>
      <c r="O300" s="1491"/>
      <c r="P300" s="1491"/>
      <c r="Q300" s="1491"/>
      <c r="R300" s="1491"/>
      <c r="S300" s="1491"/>
      <c r="T300" s="1491"/>
      <c r="U300" s="1491"/>
      <c r="V300" s="1491"/>
      <c r="W300" s="1491"/>
      <c r="X300" s="1491"/>
      <c r="Y300" s="1491"/>
      <c r="Z300" s="1491"/>
    </row>
    <row r="301" spans="1:26" ht="15.75" customHeight="1">
      <c r="A301" s="1491"/>
      <c r="B301" s="1491"/>
      <c r="C301" s="1491"/>
      <c r="D301" s="1491"/>
      <c r="E301" s="1491"/>
      <c r="F301" s="1491"/>
      <c r="G301" s="1491"/>
      <c r="H301" s="1491"/>
      <c r="I301" s="1491"/>
      <c r="J301" s="1491"/>
      <c r="K301" s="1491"/>
      <c r="L301" s="1491"/>
      <c r="M301" s="1491"/>
      <c r="N301" s="1491"/>
      <c r="O301" s="1491"/>
      <c r="P301" s="1491"/>
      <c r="Q301" s="1491"/>
      <c r="R301" s="1491"/>
      <c r="S301" s="1491"/>
      <c r="T301" s="1491"/>
      <c r="U301" s="1491"/>
      <c r="V301" s="1491"/>
      <c r="W301" s="1491"/>
      <c r="X301" s="1491"/>
      <c r="Y301" s="1491"/>
      <c r="Z301" s="1491"/>
    </row>
    <row r="302" spans="1:26" ht="15.75" customHeight="1">
      <c r="A302" s="1491"/>
      <c r="B302" s="1491"/>
      <c r="C302" s="1491"/>
      <c r="D302" s="1491"/>
      <c r="E302" s="1491"/>
      <c r="F302" s="1491"/>
      <c r="G302" s="1491"/>
      <c r="H302" s="1491"/>
      <c r="I302" s="1491"/>
      <c r="J302" s="1491"/>
      <c r="K302" s="1491"/>
      <c r="L302" s="1491"/>
      <c r="M302" s="1491"/>
      <c r="N302" s="1491"/>
      <c r="O302" s="1491"/>
      <c r="P302" s="1491"/>
      <c r="Q302" s="1491"/>
      <c r="R302" s="1491"/>
      <c r="S302" s="1491"/>
      <c r="T302" s="1491"/>
      <c r="U302" s="1491"/>
      <c r="V302" s="1491"/>
      <c r="W302" s="1491"/>
      <c r="X302" s="1491"/>
      <c r="Y302" s="1491"/>
      <c r="Z302" s="1491"/>
    </row>
    <row r="303" spans="1:26" ht="15.75" customHeight="1">
      <c r="A303" s="1491"/>
      <c r="B303" s="1491"/>
      <c r="C303" s="1491"/>
      <c r="D303" s="1491"/>
      <c r="E303" s="1491"/>
      <c r="F303" s="1491"/>
      <c r="G303" s="1491"/>
      <c r="H303" s="1491"/>
      <c r="I303" s="1491"/>
      <c r="J303" s="1491"/>
      <c r="K303" s="1491"/>
      <c r="L303" s="1491"/>
      <c r="M303" s="1491"/>
      <c r="N303" s="1491"/>
      <c r="O303" s="1491"/>
      <c r="P303" s="1491"/>
      <c r="Q303" s="1491"/>
      <c r="R303" s="1491"/>
      <c r="S303" s="1491"/>
      <c r="T303" s="1491"/>
      <c r="U303" s="1491"/>
      <c r="V303" s="1491"/>
      <c r="W303" s="1491"/>
      <c r="X303" s="1491"/>
      <c r="Y303" s="1491"/>
      <c r="Z303" s="1491"/>
    </row>
    <row r="304" spans="1:26" ht="15.75" customHeight="1">
      <c r="A304" s="1491"/>
      <c r="B304" s="1491"/>
      <c r="C304" s="1491"/>
      <c r="D304" s="1491"/>
      <c r="E304" s="1491"/>
      <c r="F304" s="1491"/>
      <c r="G304" s="1491"/>
      <c r="H304" s="1491"/>
      <c r="I304" s="1491"/>
      <c r="J304" s="1491"/>
      <c r="K304" s="1491"/>
      <c r="L304" s="1491"/>
      <c r="M304" s="1491"/>
      <c r="N304" s="1491"/>
      <c r="O304" s="1491"/>
      <c r="P304" s="1491"/>
      <c r="Q304" s="1491"/>
      <c r="R304" s="1491"/>
      <c r="S304" s="1491"/>
      <c r="T304" s="1491"/>
      <c r="U304" s="1491"/>
      <c r="V304" s="1491"/>
      <c r="W304" s="1491"/>
      <c r="X304" s="1491"/>
      <c r="Y304" s="1491"/>
      <c r="Z304" s="1491"/>
    </row>
    <row r="305" spans="1:26" ht="15.75" customHeight="1">
      <c r="A305" s="1491"/>
      <c r="B305" s="1491"/>
      <c r="C305" s="1491"/>
      <c r="D305" s="1491"/>
      <c r="E305" s="1491"/>
      <c r="F305" s="1491"/>
      <c r="G305" s="1491"/>
      <c r="H305" s="1491"/>
      <c r="I305" s="1491"/>
      <c r="J305" s="1491"/>
      <c r="K305" s="1491"/>
      <c r="L305" s="1491"/>
      <c r="M305" s="1491"/>
      <c r="N305" s="1491"/>
      <c r="O305" s="1491"/>
      <c r="P305" s="1491"/>
      <c r="Q305" s="1491"/>
      <c r="R305" s="1491"/>
      <c r="S305" s="1491"/>
      <c r="T305" s="1491"/>
      <c r="U305" s="1491"/>
      <c r="V305" s="1491"/>
      <c r="W305" s="1491"/>
      <c r="X305" s="1491"/>
      <c r="Y305" s="1491"/>
      <c r="Z305" s="1491"/>
    </row>
    <row r="306" spans="1:26" ht="15.75" customHeight="1">
      <c r="A306" s="1491"/>
      <c r="B306" s="1491"/>
      <c r="C306" s="1491"/>
      <c r="D306" s="1491"/>
      <c r="E306" s="1491"/>
      <c r="F306" s="1491"/>
      <c r="G306" s="1491"/>
      <c r="H306" s="1491"/>
      <c r="I306" s="1491"/>
      <c r="J306" s="1491"/>
      <c r="K306" s="1491"/>
      <c r="L306" s="1491"/>
      <c r="M306" s="1491"/>
      <c r="N306" s="1491"/>
      <c r="O306" s="1491"/>
      <c r="P306" s="1491"/>
      <c r="Q306" s="1491"/>
      <c r="R306" s="1491"/>
      <c r="S306" s="1491"/>
      <c r="T306" s="1491"/>
      <c r="U306" s="1491"/>
      <c r="V306" s="1491"/>
      <c r="W306" s="1491"/>
      <c r="X306" s="1491"/>
      <c r="Y306" s="1491"/>
      <c r="Z306" s="1491"/>
    </row>
    <row r="307" spans="1:26" ht="15.75" customHeight="1">
      <c r="A307" s="1491"/>
      <c r="B307" s="1491"/>
      <c r="C307" s="1491"/>
      <c r="D307" s="1491"/>
      <c r="E307" s="1491"/>
      <c r="F307" s="1491"/>
      <c r="G307" s="1491"/>
      <c r="H307" s="1491"/>
      <c r="I307" s="1491"/>
      <c r="J307" s="1491"/>
      <c r="K307" s="1491"/>
      <c r="L307" s="1491"/>
      <c r="M307" s="1491"/>
      <c r="N307" s="1491"/>
      <c r="O307" s="1491"/>
      <c r="P307" s="1491"/>
      <c r="Q307" s="1491"/>
      <c r="R307" s="1491"/>
      <c r="S307" s="1491"/>
      <c r="T307" s="1491"/>
      <c r="U307" s="1491"/>
      <c r="V307" s="1491"/>
      <c r="W307" s="1491"/>
      <c r="X307" s="1491"/>
      <c r="Y307" s="1491"/>
      <c r="Z307" s="1491"/>
    </row>
    <row r="308" spans="1:26" ht="15.75" customHeight="1">
      <c r="A308" s="1491"/>
      <c r="B308" s="1491"/>
      <c r="C308" s="1491"/>
      <c r="D308" s="1491"/>
      <c r="E308" s="1491"/>
      <c r="F308" s="1491"/>
      <c r="G308" s="1491"/>
      <c r="H308" s="1491"/>
      <c r="I308" s="1491"/>
      <c r="J308" s="1491"/>
      <c r="K308" s="1491"/>
      <c r="L308" s="1491"/>
      <c r="M308" s="1491"/>
      <c r="N308" s="1491"/>
      <c r="O308" s="1491"/>
      <c r="P308" s="1491"/>
      <c r="Q308" s="1491"/>
      <c r="R308" s="1491"/>
      <c r="S308" s="1491"/>
      <c r="T308" s="1491"/>
      <c r="U308" s="1491"/>
      <c r="V308" s="1491"/>
      <c r="W308" s="1491"/>
      <c r="X308" s="1491"/>
      <c r="Y308" s="1491"/>
      <c r="Z308" s="1491"/>
    </row>
    <row r="309" spans="1:26" ht="15.75" customHeight="1">
      <c r="A309" s="1491"/>
      <c r="B309" s="1491"/>
      <c r="C309" s="1491"/>
      <c r="D309" s="1491"/>
      <c r="E309" s="1491"/>
      <c r="F309" s="1491"/>
      <c r="G309" s="1491"/>
      <c r="H309" s="1491"/>
      <c r="I309" s="1491"/>
      <c r="J309" s="1491"/>
      <c r="K309" s="1491"/>
      <c r="L309" s="1491"/>
      <c r="M309" s="1491"/>
      <c r="N309" s="1491"/>
      <c r="O309" s="1491"/>
      <c r="P309" s="1491"/>
      <c r="Q309" s="1491"/>
      <c r="R309" s="1491"/>
      <c r="S309" s="1491"/>
      <c r="T309" s="1491"/>
      <c r="U309" s="1491"/>
      <c r="V309" s="1491"/>
      <c r="W309" s="1491"/>
      <c r="X309" s="1491"/>
      <c r="Y309" s="1491"/>
      <c r="Z309" s="1491"/>
    </row>
    <row r="310" spans="1:26" ht="15.75" customHeight="1">
      <c r="A310" s="1491"/>
      <c r="B310" s="1491"/>
      <c r="C310" s="1491"/>
      <c r="D310" s="1491"/>
      <c r="E310" s="1491"/>
      <c r="F310" s="1491"/>
      <c r="G310" s="1491"/>
      <c r="H310" s="1491"/>
      <c r="I310" s="1491"/>
      <c r="J310" s="1491"/>
      <c r="K310" s="1491"/>
      <c r="L310" s="1491"/>
      <c r="M310" s="1491"/>
      <c r="N310" s="1491"/>
      <c r="O310" s="1491"/>
      <c r="P310" s="1491"/>
      <c r="Q310" s="1491"/>
      <c r="R310" s="1491"/>
      <c r="S310" s="1491"/>
      <c r="T310" s="1491"/>
      <c r="U310" s="1491"/>
      <c r="V310" s="1491"/>
      <c r="W310" s="1491"/>
      <c r="X310" s="1491"/>
      <c r="Y310" s="1491"/>
      <c r="Z310" s="1491"/>
    </row>
    <row r="311" spans="1:26" ht="15.75" customHeight="1">
      <c r="A311" s="1491"/>
      <c r="B311" s="1491"/>
      <c r="C311" s="1491"/>
      <c r="D311" s="1491"/>
      <c r="E311" s="1491"/>
      <c r="F311" s="1491"/>
      <c r="G311" s="1491"/>
      <c r="H311" s="1491"/>
      <c r="I311" s="1491"/>
      <c r="J311" s="1491"/>
      <c r="K311" s="1491"/>
      <c r="L311" s="1491"/>
      <c r="M311" s="1491"/>
      <c r="N311" s="1491"/>
      <c r="O311" s="1491"/>
      <c r="P311" s="1491"/>
      <c r="Q311" s="1491"/>
      <c r="R311" s="1491"/>
      <c r="S311" s="1491"/>
      <c r="T311" s="1491"/>
      <c r="U311" s="1491"/>
      <c r="V311" s="1491"/>
      <c r="W311" s="1491"/>
      <c r="X311" s="1491"/>
      <c r="Y311" s="1491"/>
      <c r="Z311" s="1491"/>
    </row>
    <row r="312" spans="1:26" ht="15.75" customHeight="1">
      <c r="A312" s="1491"/>
      <c r="B312" s="1491"/>
      <c r="C312" s="1491"/>
      <c r="D312" s="1491"/>
      <c r="E312" s="1491"/>
      <c r="F312" s="1491"/>
      <c r="G312" s="1491"/>
      <c r="H312" s="1491"/>
      <c r="I312" s="1491"/>
      <c r="J312" s="1491"/>
      <c r="K312" s="1491"/>
      <c r="L312" s="1491"/>
      <c r="M312" s="1491"/>
      <c r="N312" s="1491"/>
      <c r="O312" s="1491"/>
      <c r="P312" s="1491"/>
      <c r="Q312" s="1491"/>
      <c r="R312" s="1491"/>
      <c r="S312" s="1491"/>
      <c r="T312" s="1491"/>
      <c r="U312" s="1491"/>
      <c r="V312" s="1491"/>
      <c r="W312" s="1491"/>
      <c r="X312" s="1491"/>
      <c r="Y312" s="1491"/>
      <c r="Z312" s="1491"/>
    </row>
    <row r="313" spans="1:26" ht="15.75" customHeight="1">
      <c r="A313" s="1491"/>
      <c r="B313" s="1491"/>
      <c r="C313" s="1491"/>
      <c r="D313" s="1491"/>
      <c r="E313" s="1491"/>
      <c r="F313" s="1491"/>
      <c r="G313" s="1491"/>
      <c r="H313" s="1491"/>
      <c r="I313" s="1491"/>
      <c r="J313" s="1491"/>
      <c r="K313" s="1491"/>
      <c r="L313" s="1491"/>
      <c r="M313" s="1491"/>
      <c r="N313" s="1491"/>
      <c r="O313" s="1491"/>
      <c r="P313" s="1491"/>
      <c r="Q313" s="1491"/>
      <c r="R313" s="1491"/>
      <c r="S313" s="1491"/>
      <c r="T313" s="1491"/>
      <c r="U313" s="1491"/>
      <c r="V313" s="1491"/>
      <c r="W313" s="1491"/>
      <c r="X313" s="1491"/>
      <c r="Y313" s="1491"/>
      <c r="Z313" s="1491"/>
    </row>
    <row r="314" spans="1:26" ht="15.75" customHeight="1">
      <c r="A314" s="1491"/>
      <c r="B314" s="1491"/>
      <c r="C314" s="1491"/>
      <c r="D314" s="1491"/>
      <c r="E314" s="1491"/>
      <c r="F314" s="1491"/>
      <c r="G314" s="1491"/>
      <c r="H314" s="1491"/>
      <c r="I314" s="1491"/>
      <c r="J314" s="1491"/>
      <c r="K314" s="1491"/>
      <c r="L314" s="1491"/>
      <c r="M314" s="1491"/>
      <c r="N314" s="1491"/>
      <c r="O314" s="1491"/>
      <c r="P314" s="1491"/>
      <c r="Q314" s="1491"/>
      <c r="R314" s="1491"/>
      <c r="S314" s="1491"/>
      <c r="T314" s="1491"/>
      <c r="U314" s="1491"/>
      <c r="V314" s="1491"/>
      <c r="W314" s="1491"/>
      <c r="X314" s="1491"/>
      <c r="Y314" s="1491"/>
      <c r="Z314" s="1491"/>
    </row>
    <row r="315" spans="1:26" ht="15.75" customHeight="1">
      <c r="A315" s="1491"/>
      <c r="B315" s="1491"/>
      <c r="C315" s="1491"/>
      <c r="D315" s="1491"/>
      <c r="E315" s="1491"/>
      <c r="F315" s="1491"/>
      <c r="G315" s="1491"/>
      <c r="H315" s="1491"/>
      <c r="I315" s="1491"/>
      <c r="J315" s="1491"/>
      <c r="K315" s="1491"/>
      <c r="L315" s="1491"/>
      <c r="M315" s="1491"/>
      <c r="N315" s="1491"/>
      <c r="O315" s="1491"/>
      <c r="P315" s="1491"/>
      <c r="Q315" s="1491"/>
      <c r="R315" s="1491"/>
      <c r="S315" s="1491"/>
      <c r="T315" s="1491"/>
      <c r="U315" s="1491"/>
      <c r="V315" s="1491"/>
      <c r="W315" s="1491"/>
      <c r="X315" s="1491"/>
      <c r="Y315" s="1491"/>
      <c r="Z315" s="1491"/>
    </row>
    <row r="316" spans="1:26" ht="15.75" customHeight="1">
      <c r="A316" s="1491"/>
      <c r="B316" s="1491"/>
      <c r="C316" s="1491"/>
      <c r="D316" s="1491"/>
      <c r="E316" s="1491"/>
      <c r="F316" s="1491"/>
      <c r="G316" s="1491"/>
      <c r="H316" s="1491"/>
      <c r="I316" s="1491"/>
      <c r="J316" s="1491"/>
      <c r="K316" s="1491"/>
      <c r="L316" s="1491"/>
      <c r="M316" s="1491"/>
      <c r="N316" s="1491"/>
      <c r="O316" s="1491"/>
      <c r="P316" s="1491"/>
      <c r="Q316" s="1491"/>
      <c r="R316" s="1491"/>
      <c r="S316" s="1491"/>
      <c r="T316" s="1491"/>
      <c r="U316" s="1491"/>
      <c r="V316" s="1491"/>
      <c r="W316" s="1491"/>
      <c r="X316" s="1491"/>
      <c r="Y316" s="1491"/>
      <c r="Z316" s="1491"/>
    </row>
    <row r="317" spans="1:26" ht="15.75" customHeight="1">
      <c r="A317" s="1491"/>
      <c r="B317" s="1491"/>
      <c r="C317" s="1491"/>
      <c r="D317" s="1491"/>
      <c r="E317" s="1491"/>
      <c r="F317" s="1491"/>
      <c r="G317" s="1491"/>
      <c r="H317" s="1491"/>
      <c r="I317" s="1491"/>
      <c r="J317" s="1491"/>
      <c r="K317" s="1491"/>
      <c r="L317" s="1491"/>
      <c r="M317" s="1491"/>
      <c r="N317" s="1491"/>
      <c r="O317" s="1491"/>
      <c r="P317" s="1491"/>
      <c r="Q317" s="1491"/>
      <c r="R317" s="1491"/>
      <c r="S317" s="1491"/>
      <c r="T317" s="1491"/>
      <c r="U317" s="1491"/>
      <c r="V317" s="1491"/>
      <c r="W317" s="1491"/>
      <c r="X317" s="1491"/>
      <c r="Y317" s="1491"/>
      <c r="Z317" s="1491"/>
    </row>
    <row r="318" spans="1:26" ht="15.75" customHeight="1">
      <c r="A318" s="1491"/>
      <c r="B318" s="1491"/>
      <c r="C318" s="1491"/>
      <c r="D318" s="1491"/>
      <c r="E318" s="1491"/>
      <c r="F318" s="1491"/>
      <c r="G318" s="1491"/>
      <c r="H318" s="1491"/>
      <c r="I318" s="1491"/>
      <c r="J318" s="1491"/>
      <c r="K318" s="1491"/>
      <c r="L318" s="1491"/>
      <c r="M318" s="1491"/>
      <c r="N318" s="1491"/>
      <c r="O318" s="1491"/>
      <c r="P318" s="1491"/>
      <c r="Q318" s="1491"/>
      <c r="R318" s="1491"/>
      <c r="S318" s="1491"/>
      <c r="T318" s="1491"/>
      <c r="U318" s="1491"/>
      <c r="V318" s="1491"/>
      <c r="W318" s="1491"/>
      <c r="X318" s="1491"/>
      <c r="Y318" s="1491"/>
      <c r="Z318" s="1491"/>
    </row>
    <row r="319" spans="1:26" ht="15.75" customHeight="1">
      <c r="A319" s="1491"/>
      <c r="B319" s="1491"/>
      <c r="C319" s="1491"/>
      <c r="D319" s="1491"/>
      <c r="E319" s="1491"/>
      <c r="F319" s="1491"/>
      <c r="G319" s="1491"/>
      <c r="H319" s="1491"/>
      <c r="I319" s="1491"/>
      <c r="J319" s="1491"/>
      <c r="K319" s="1491"/>
      <c r="L319" s="1491"/>
      <c r="M319" s="1491"/>
      <c r="N319" s="1491"/>
      <c r="O319" s="1491"/>
      <c r="P319" s="1491"/>
      <c r="Q319" s="1491"/>
      <c r="R319" s="1491"/>
      <c r="S319" s="1491"/>
      <c r="T319" s="1491"/>
      <c r="U319" s="1491"/>
      <c r="V319" s="1491"/>
      <c r="W319" s="1491"/>
      <c r="X319" s="1491"/>
      <c r="Y319" s="1491"/>
      <c r="Z319" s="1491"/>
    </row>
    <row r="320" spans="1:26" ht="15.75" customHeight="1">
      <c r="A320" s="1491"/>
      <c r="B320" s="1491"/>
      <c r="C320" s="1491"/>
      <c r="D320" s="1491"/>
      <c r="E320" s="1491"/>
      <c r="F320" s="1491"/>
      <c r="G320" s="1491"/>
      <c r="H320" s="1491"/>
      <c r="I320" s="1491"/>
      <c r="J320" s="1491"/>
      <c r="K320" s="1491"/>
      <c r="L320" s="1491"/>
      <c r="M320" s="1491"/>
      <c r="N320" s="1491"/>
      <c r="O320" s="1491"/>
      <c r="P320" s="1491"/>
      <c r="Q320" s="1491"/>
      <c r="R320" s="1491"/>
      <c r="S320" s="1491"/>
      <c r="T320" s="1491"/>
      <c r="U320" s="1491"/>
      <c r="V320" s="1491"/>
      <c r="W320" s="1491"/>
      <c r="X320" s="1491"/>
      <c r="Y320" s="1491"/>
      <c r="Z320" s="1491"/>
    </row>
    <row r="321" spans="1:26" ht="15.75" customHeight="1">
      <c r="A321" s="1491"/>
      <c r="B321" s="1491"/>
      <c r="C321" s="1491"/>
      <c r="D321" s="1491"/>
      <c r="E321" s="1491"/>
      <c r="F321" s="1491"/>
      <c r="G321" s="1491"/>
      <c r="H321" s="1491"/>
      <c r="I321" s="1491"/>
      <c r="J321" s="1491"/>
      <c r="K321" s="1491"/>
      <c r="L321" s="1491"/>
      <c r="M321" s="1491"/>
      <c r="N321" s="1491"/>
      <c r="O321" s="1491"/>
      <c r="P321" s="1491"/>
      <c r="Q321" s="1491"/>
      <c r="R321" s="1491"/>
      <c r="S321" s="1491"/>
      <c r="T321" s="1491"/>
      <c r="U321" s="1491"/>
      <c r="V321" s="1491"/>
      <c r="W321" s="1491"/>
      <c r="X321" s="1491"/>
      <c r="Y321" s="1491"/>
      <c r="Z321" s="1491"/>
    </row>
    <row r="322" spans="1:26" ht="15.75" customHeight="1">
      <c r="A322" s="1491"/>
      <c r="B322" s="1491"/>
      <c r="C322" s="1491"/>
      <c r="D322" s="1491"/>
      <c r="E322" s="1491"/>
      <c r="F322" s="1491"/>
      <c r="G322" s="1491"/>
      <c r="H322" s="1491"/>
      <c r="I322" s="1491"/>
      <c r="J322" s="1491"/>
      <c r="K322" s="1491"/>
      <c r="L322" s="1491"/>
      <c r="M322" s="1491"/>
      <c r="N322" s="1491"/>
      <c r="O322" s="1491"/>
      <c r="P322" s="1491"/>
      <c r="Q322" s="1491"/>
      <c r="R322" s="1491"/>
      <c r="S322" s="1491"/>
      <c r="T322" s="1491"/>
      <c r="U322" s="1491"/>
      <c r="V322" s="1491"/>
      <c r="W322" s="1491"/>
      <c r="X322" s="1491"/>
      <c r="Y322" s="1491"/>
      <c r="Z322" s="1491"/>
    </row>
    <row r="323" spans="1:26" ht="15.75" customHeight="1">
      <c r="A323" s="1491"/>
      <c r="B323" s="1491"/>
      <c r="C323" s="1491"/>
      <c r="D323" s="1491"/>
      <c r="E323" s="1491"/>
      <c r="F323" s="1491"/>
      <c r="G323" s="1491"/>
      <c r="H323" s="1491"/>
      <c r="I323" s="1491"/>
      <c r="J323" s="1491"/>
      <c r="K323" s="1491"/>
      <c r="L323" s="1491"/>
      <c r="M323" s="1491"/>
      <c r="N323" s="1491"/>
      <c r="O323" s="1491"/>
      <c r="P323" s="1491"/>
      <c r="Q323" s="1491"/>
      <c r="R323" s="1491"/>
      <c r="S323" s="1491"/>
      <c r="T323" s="1491"/>
      <c r="U323" s="1491"/>
      <c r="V323" s="1491"/>
      <c r="W323" s="1491"/>
      <c r="X323" s="1491"/>
      <c r="Y323" s="1491"/>
      <c r="Z323" s="1491"/>
    </row>
    <row r="324" spans="1:26" ht="15.75" customHeight="1">
      <c r="A324" s="1491"/>
      <c r="B324" s="1491"/>
      <c r="C324" s="1491"/>
      <c r="D324" s="1491"/>
      <c r="E324" s="1491"/>
      <c r="F324" s="1491"/>
      <c r="G324" s="1491"/>
      <c r="H324" s="1491"/>
      <c r="I324" s="1491"/>
      <c r="J324" s="1491"/>
      <c r="K324" s="1491"/>
      <c r="L324" s="1491"/>
      <c r="M324" s="1491"/>
      <c r="N324" s="1491"/>
      <c r="O324" s="1491"/>
      <c r="P324" s="1491"/>
      <c r="Q324" s="1491"/>
      <c r="R324" s="1491"/>
      <c r="S324" s="1491"/>
      <c r="T324" s="1491"/>
      <c r="U324" s="1491"/>
      <c r="V324" s="1491"/>
      <c r="W324" s="1491"/>
      <c r="X324" s="1491"/>
      <c r="Y324" s="1491"/>
      <c r="Z324" s="1491"/>
    </row>
    <row r="325" spans="1:26" ht="15.75" customHeight="1">
      <c r="A325" s="1491"/>
      <c r="B325" s="1491"/>
      <c r="C325" s="1491"/>
      <c r="D325" s="1491"/>
      <c r="E325" s="1491"/>
      <c r="F325" s="1491"/>
      <c r="G325" s="1491"/>
      <c r="H325" s="1491"/>
      <c r="I325" s="1491"/>
      <c r="J325" s="1491"/>
      <c r="K325" s="1491"/>
      <c r="L325" s="1491"/>
      <c r="M325" s="1491"/>
      <c r="N325" s="1491"/>
      <c r="O325" s="1491"/>
      <c r="P325" s="1491"/>
      <c r="Q325" s="1491"/>
      <c r="R325" s="1491"/>
      <c r="S325" s="1491"/>
      <c r="T325" s="1491"/>
      <c r="U325" s="1491"/>
      <c r="V325" s="1491"/>
      <c r="W325" s="1491"/>
      <c r="X325" s="1491"/>
      <c r="Y325" s="1491"/>
      <c r="Z325" s="1491"/>
    </row>
    <row r="326" spans="1:26" ht="15.75" customHeight="1">
      <c r="A326" s="1491"/>
      <c r="B326" s="1491"/>
      <c r="C326" s="1491"/>
      <c r="D326" s="1491"/>
      <c r="E326" s="1491"/>
      <c r="F326" s="1491"/>
      <c r="G326" s="1491"/>
      <c r="H326" s="1491"/>
      <c r="I326" s="1491"/>
      <c r="J326" s="1491"/>
      <c r="K326" s="1491"/>
      <c r="L326" s="1491"/>
      <c r="M326" s="1491"/>
      <c r="N326" s="1491"/>
      <c r="O326" s="1491"/>
      <c r="P326" s="1491"/>
      <c r="Q326" s="1491"/>
      <c r="R326" s="1491"/>
      <c r="S326" s="1491"/>
      <c r="T326" s="1491"/>
      <c r="U326" s="1491"/>
      <c r="V326" s="1491"/>
      <c r="W326" s="1491"/>
      <c r="X326" s="1491"/>
      <c r="Y326" s="1491"/>
      <c r="Z326" s="1491"/>
    </row>
    <row r="327" spans="1:26" ht="15.75" customHeight="1">
      <c r="A327" s="1491"/>
      <c r="B327" s="1491"/>
      <c r="C327" s="1491"/>
      <c r="D327" s="1491"/>
      <c r="E327" s="1491"/>
      <c r="F327" s="1491"/>
      <c r="G327" s="1491"/>
      <c r="H327" s="1491"/>
      <c r="I327" s="1491"/>
      <c r="J327" s="1491"/>
      <c r="K327" s="1491"/>
      <c r="L327" s="1491"/>
      <c r="M327" s="1491"/>
      <c r="N327" s="1491"/>
      <c r="O327" s="1491"/>
      <c r="P327" s="1491"/>
      <c r="Q327" s="1491"/>
      <c r="R327" s="1491"/>
      <c r="S327" s="1491"/>
      <c r="T327" s="1491"/>
      <c r="U327" s="1491"/>
      <c r="V327" s="1491"/>
      <c r="W327" s="1491"/>
      <c r="X327" s="1491"/>
      <c r="Y327" s="1491"/>
      <c r="Z327" s="1491"/>
    </row>
    <row r="328" spans="1:26" ht="15.75" customHeight="1">
      <c r="A328" s="1491"/>
      <c r="B328" s="1491"/>
      <c r="C328" s="1491"/>
      <c r="D328" s="1491"/>
      <c r="E328" s="1491"/>
      <c r="F328" s="1491"/>
      <c r="G328" s="1491"/>
      <c r="H328" s="1491"/>
      <c r="I328" s="1491"/>
      <c r="J328" s="1491"/>
      <c r="K328" s="1491"/>
      <c r="L328" s="1491"/>
      <c r="M328" s="1491"/>
      <c r="N328" s="1491"/>
      <c r="O328" s="1491"/>
      <c r="P328" s="1491"/>
      <c r="Q328" s="1491"/>
      <c r="R328" s="1491"/>
      <c r="S328" s="1491"/>
      <c r="T328" s="1491"/>
      <c r="U328" s="1491"/>
      <c r="V328" s="1491"/>
      <c r="W328" s="1491"/>
      <c r="X328" s="1491"/>
      <c r="Y328" s="1491"/>
      <c r="Z328" s="1491"/>
    </row>
    <row r="329" spans="1:26" ht="15.75" customHeight="1">
      <c r="A329" s="1491"/>
      <c r="B329" s="1491"/>
      <c r="C329" s="1491"/>
      <c r="D329" s="1491"/>
      <c r="E329" s="1491"/>
      <c r="F329" s="1491"/>
      <c r="G329" s="1491"/>
      <c r="H329" s="1491"/>
      <c r="I329" s="1491"/>
      <c r="J329" s="1491"/>
      <c r="K329" s="1491"/>
      <c r="L329" s="1491"/>
      <c r="M329" s="1491"/>
      <c r="N329" s="1491"/>
      <c r="O329" s="1491"/>
      <c r="P329" s="1491"/>
      <c r="Q329" s="1491"/>
      <c r="R329" s="1491"/>
      <c r="S329" s="1491"/>
      <c r="T329" s="1491"/>
      <c r="U329" s="1491"/>
      <c r="V329" s="1491"/>
      <c r="W329" s="1491"/>
      <c r="X329" s="1491"/>
      <c r="Y329" s="1491"/>
      <c r="Z329" s="1491"/>
    </row>
    <row r="330" spans="1:26" ht="15.75" customHeight="1">
      <c r="A330" s="1491"/>
      <c r="B330" s="1491"/>
      <c r="C330" s="1491"/>
      <c r="D330" s="1491"/>
      <c r="E330" s="1491"/>
      <c r="F330" s="1491"/>
      <c r="G330" s="1491"/>
      <c r="H330" s="1491"/>
      <c r="I330" s="1491"/>
      <c r="J330" s="1491"/>
      <c r="K330" s="1491"/>
      <c r="L330" s="1491"/>
      <c r="M330" s="1491"/>
      <c r="N330" s="1491"/>
      <c r="O330" s="1491"/>
      <c r="P330" s="1491"/>
      <c r="Q330" s="1491"/>
      <c r="R330" s="1491"/>
      <c r="S330" s="1491"/>
      <c r="T330" s="1491"/>
      <c r="U330" s="1491"/>
      <c r="V330" s="1491"/>
      <c r="W330" s="1491"/>
      <c r="X330" s="1491"/>
      <c r="Y330" s="1491"/>
      <c r="Z330" s="1491"/>
    </row>
    <row r="331" spans="1:26" ht="15.75" customHeight="1">
      <c r="A331" s="1491"/>
      <c r="B331" s="1491"/>
      <c r="C331" s="1491"/>
      <c r="D331" s="1491"/>
      <c r="E331" s="1491"/>
      <c r="F331" s="1491"/>
      <c r="G331" s="1491"/>
      <c r="H331" s="1491"/>
      <c r="I331" s="1491"/>
      <c r="J331" s="1491"/>
      <c r="K331" s="1491"/>
      <c r="L331" s="1491"/>
      <c r="M331" s="1491"/>
      <c r="N331" s="1491"/>
      <c r="O331" s="1491"/>
      <c r="P331" s="1491"/>
      <c r="Q331" s="1491"/>
      <c r="R331" s="1491"/>
      <c r="S331" s="1491"/>
      <c r="T331" s="1491"/>
      <c r="U331" s="1491"/>
      <c r="V331" s="1491"/>
      <c r="W331" s="1491"/>
      <c r="X331" s="1491"/>
      <c r="Y331" s="1491"/>
      <c r="Z331" s="1491"/>
    </row>
    <row r="332" spans="1:26" ht="15.75" customHeight="1">
      <c r="A332" s="1491"/>
      <c r="B332" s="1491"/>
      <c r="C332" s="1491"/>
      <c r="D332" s="1491"/>
      <c r="E332" s="1491"/>
      <c r="F332" s="1491"/>
      <c r="G332" s="1491"/>
      <c r="H332" s="1491"/>
      <c r="I332" s="1491"/>
      <c r="J332" s="1491"/>
      <c r="K332" s="1491"/>
      <c r="L332" s="1491"/>
      <c r="M332" s="1491"/>
      <c r="N332" s="1491"/>
      <c r="O332" s="1491"/>
      <c r="P332" s="1491"/>
      <c r="Q332" s="1491"/>
      <c r="R332" s="1491"/>
      <c r="S332" s="1491"/>
      <c r="T332" s="1491"/>
      <c r="U332" s="1491"/>
      <c r="V332" s="1491"/>
      <c r="W332" s="1491"/>
      <c r="X332" s="1491"/>
      <c r="Y332" s="1491"/>
      <c r="Z332" s="1491"/>
    </row>
    <row r="333" spans="1:26" ht="15.75" customHeight="1">
      <c r="A333" s="1491"/>
      <c r="B333" s="1491"/>
      <c r="C333" s="1491"/>
      <c r="D333" s="1491"/>
      <c r="E333" s="1491"/>
      <c r="F333" s="1491"/>
      <c r="G333" s="1491"/>
      <c r="H333" s="1491"/>
      <c r="I333" s="1491"/>
      <c r="J333" s="1491"/>
      <c r="K333" s="1491"/>
      <c r="L333" s="1491"/>
      <c r="M333" s="1491"/>
      <c r="N333" s="1491"/>
      <c r="O333" s="1491"/>
      <c r="P333" s="1491"/>
      <c r="Q333" s="1491"/>
      <c r="R333" s="1491"/>
      <c r="S333" s="1491"/>
      <c r="T333" s="1491"/>
      <c r="U333" s="1491"/>
      <c r="V333" s="1491"/>
      <c r="W333" s="1491"/>
      <c r="X333" s="1491"/>
      <c r="Y333" s="1491"/>
      <c r="Z333" s="1491"/>
    </row>
    <row r="334" spans="1:26" ht="15.75" customHeight="1">
      <c r="A334" s="1491"/>
      <c r="B334" s="1491"/>
      <c r="C334" s="1491"/>
      <c r="D334" s="1491"/>
      <c r="E334" s="1491"/>
      <c r="F334" s="1491"/>
      <c r="G334" s="1491"/>
      <c r="H334" s="1491"/>
      <c r="I334" s="1491"/>
      <c r="J334" s="1491"/>
      <c r="K334" s="1491"/>
      <c r="L334" s="1491"/>
      <c r="M334" s="1491"/>
      <c r="N334" s="1491"/>
      <c r="O334" s="1491"/>
      <c r="P334" s="1491"/>
      <c r="Q334" s="1491"/>
      <c r="R334" s="1491"/>
      <c r="S334" s="1491"/>
      <c r="T334" s="1491"/>
      <c r="U334" s="1491"/>
      <c r="V334" s="1491"/>
      <c r="W334" s="1491"/>
      <c r="X334" s="1491"/>
      <c r="Y334" s="1491"/>
      <c r="Z334" s="1491"/>
    </row>
    <row r="335" spans="1:26" ht="15.75" customHeight="1">
      <c r="A335" s="1491"/>
      <c r="B335" s="1491"/>
      <c r="C335" s="1491"/>
      <c r="D335" s="1491"/>
      <c r="E335" s="1491"/>
      <c r="F335" s="1491"/>
      <c r="G335" s="1491"/>
      <c r="H335" s="1491"/>
      <c r="I335" s="1491"/>
      <c r="J335" s="1491"/>
      <c r="K335" s="1491"/>
      <c r="L335" s="1491"/>
      <c r="M335" s="1491"/>
      <c r="N335" s="1491"/>
      <c r="O335" s="1491"/>
      <c r="P335" s="1491"/>
      <c r="Q335" s="1491"/>
      <c r="R335" s="1491"/>
      <c r="S335" s="1491"/>
      <c r="T335" s="1491"/>
      <c r="U335" s="1491"/>
      <c r="V335" s="1491"/>
      <c r="W335" s="1491"/>
      <c r="X335" s="1491"/>
      <c r="Y335" s="1491"/>
      <c r="Z335" s="1491"/>
    </row>
    <row r="336" spans="1:26" ht="15.75" customHeight="1">
      <c r="A336" s="1491"/>
      <c r="B336" s="1491"/>
      <c r="C336" s="1491"/>
      <c r="D336" s="1491"/>
      <c r="E336" s="1491"/>
      <c r="F336" s="1491"/>
      <c r="G336" s="1491"/>
      <c r="H336" s="1491"/>
      <c r="I336" s="1491"/>
      <c r="J336" s="1491"/>
      <c r="K336" s="1491"/>
      <c r="L336" s="1491"/>
      <c r="M336" s="1491"/>
      <c r="N336" s="1491"/>
      <c r="O336" s="1491"/>
      <c r="P336" s="1491"/>
      <c r="Q336" s="1491"/>
      <c r="R336" s="1491"/>
      <c r="S336" s="1491"/>
      <c r="T336" s="1491"/>
      <c r="U336" s="1491"/>
      <c r="V336" s="1491"/>
      <c r="W336" s="1491"/>
      <c r="X336" s="1491"/>
      <c r="Y336" s="1491"/>
      <c r="Z336" s="1491"/>
    </row>
    <row r="337" spans="1:26" ht="15.75" customHeight="1">
      <c r="A337" s="1491"/>
      <c r="B337" s="1491"/>
      <c r="C337" s="1491"/>
      <c r="D337" s="1491"/>
      <c r="E337" s="1491"/>
      <c r="F337" s="1491"/>
      <c r="G337" s="1491"/>
      <c r="H337" s="1491"/>
      <c r="I337" s="1491"/>
      <c r="J337" s="1491"/>
      <c r="K337" s="1491"/>
      <c r="L337" s="1491"/>
      <c r="M337" s="1491"/>
      <c r="N337" s="1491"/>
      <c r="O337" s="1491"/>
      <c r="P337" s="1491"/>
      <c r="Q337" s="1491"/>
      <c r="R337" s="1491"/>
      <c r="S337" s="1491"/>
      <c r="T337" s="1491"/>
      <c r="U337" s="1491"/>
      <c r="V337" s="1491"/>
      <c r="W337" s="1491"/>
      <c r="X337" s="1491"/>
      <c r="Y337" s="1491"/>
      <c r="Z337" s="1491"/>
    </row>
    <row r="338" spans="1:26" ht="15.75" customHeight="1">
      <c r="A338" s="1491"/>
      <c r="B338" s="1491"/>
      <c r="C338" s="1491"/>
      <c r="D338" s="1491"/>
      <c r="E338" s="1491"/>
      <c r="F338" s="1491"/>
      <c r="G338" s="1491"/>
      <c r="H338" s="1491"/>
      <c r="I338" s="1491"/>
      <c r="J338" s="1491"/>
      <c r="K338" s="1491"/>
      <c r="L338" s="1491"/>
      <c r="M338" s="1491"/>
      <c r="N338" s="1491"/>
      <c r="O338" s="1491"/>
      <c r="P338" s="1491"/>
      <c r="Q338" s="1491"/>
      <c r="R338" s="1491"/>
      <c r="S338" s="1491"/>
      <c r="T338" s="1491"/>
      <c r="U338" s="1491"/>
      <c r="V338" s="1491"/>
      <c r="W338" s="1491"/>
      <c r="X338" s="1491"/>
      <c r="Y338" s="1491"/>
      <c r="Z338" s="1491"/>
    </row>
    <row r="339" spans="1:26" ht="15.75" customHeight="1">
      <c r="A339" s="1491"/>
      <c r="B339" s="1491"/>
      <c r="C339" s="1491"/>
      <c r="D339" s="1491"/>
      <c r="E339" s="1491"/>
      <c r="F339" s="1491"/>
      <c r="G339" s="1491"/>
      <c r="H339" s="1491"/>
      <c r="I339" s="1491"/>
      <c r="J339" s="1491"/>
      <c r="K339" s="1491"/>
      <c r="L339" s="1491"/>
      <c r="M339" s="1491"/>
      <c r="N339" s="1491"/>
      <c r="O339" s="1491"/>
      <c r="P339" s="1491"/>
      <c r="Q339" s="1491"/>
      <c r="R339" s="1491"/>
      <c r="S339" s="1491"/>
      <c r="T339" s="1491"/>
      <c r="U339" s="1491"/>
      <c r="V339" s="1491"/>
      <c r="W339" s="1491"/>
      <c r="X339" s="1491"/>
      <c r="Y339" s="1491"/>
      <c r="Z339" s="1491"/>
    </row>
    <row r="340" spans="1:26" ht="15.75" customHeight="1">
      <c r="A340" s="1491"/>
      <c r="B340" s="1491"/>
      <c r="C340" s="1491"/>
      <c r="D340" s="1491"/>
      <c r="E340" s="1491"/>
      <c r="F340" s="1491"/>
      <c r="G340" s="1491"/>
      <c r="H340" s="1491"/>
      <c r="I340" s="1491"/>
      <c r="J340" s="1491"/>
      <c r="K340" s="1491"/>
      <c r="L340" s="1491"/>
      <c r="M340" s="1491"/>
      <c r="N340" s="1491"/>
      <c r="O340" s="1491"/>
      <c r="P340" s="1491"/>
      <c r="Q340" s="1491"/>
      <c r="R340" s="1491"/>
      <c r="S340" s="1491"/>
      <c r="T340" s="1491"/>
      <c r="U340" s="1491"/>
      <c r="V340" s="1491"/>
      <c r="W340" s="1491"/>
      <c r="X340" s="1491"/>
      <c r="Y340" s="1491"/>
      <c r="Z340" s="1491"/>
    </row>
    <row r="341" spans="1:26" ht="15.75" customHeight="1">
      <c r="A341" s="1491"/>
      <c r="B341" s="1491"/>
      <c r="C341" s="1491"/>
      <c r="D341" s="1491"/>
      <c r="E341" s="1491"/>
      <c r="F341" s="1491"/>
      <c r="G341" s="1491"/>
      <c r="H341" s="1491"/>
      <c r="I341" s="1491"/>
      <c r="J341" s="1491"/>
      <c r="K341" s="1491"/>
      <c r="L341" s="1491"/>
      <c r="M341" s="1491"/>
      <c r="N341" s="1491"/>
      <c r="O341" s="1491"/>
      <c r="P341" s="1491"/>
      <c r="Q341" s="1491"/>
      <c r="R341" s="1491"/>
      <c r="S341" s="1491"/>
      <c r="T341" s="1491"/>
      <c r="U341" s="1491"/>
      <c r="V341" s="1491"/>
      <c r="W341" s="1491"/>
      <c r="X341" s="1491"/>
      <c r="Y341" s="1491"/>
      <c r="Z341" s="1491"/>
    </row>
    <row r="342" spans="1:26" ht="15.75" customHeight="1">
      <c r="A342" s="1491"/>
      <c r="B342" s="1491"/>
      <c r="C342" s="1491"/>
      <c r="D342" s="1491"/>
      <c r="E342" s="1491"/>
      <c r="F342" s="1491"/>
      <c r="G342" s="1491"/>
      <c r="H342" s="1491"/>
      <c r="I342" s="1491"/>
      <c r="J342" s="1491"/>
      <c r="K342" s="1491"/>
      <c r="L342" s="1491"/>
      <c r="M342" s="1491"/>
      <c r="N342" s="1491"/>
      <c r="O342" s="1491"/>
      <c r="P342" s="1491"/>
      <c r="Q342" s="1491"/>
      <c r="R342" s="1491"/>
      <c r="S342" s="1491"/>
      <c r="T342" s="1491"/>
      <c r="U342" s="1491"/>
      <c r="V342" s="1491"/>
      <c r="W342" s="1491"/>
      <c r="X342" s="1491"/>
      <c r="Y342" s="1491"/>
      <c r="Z342" s="1491"/>
    </row>
    <row r="343" spans="1:26" ht="15.75" customHeight="1">
      <c r="A343" s="1491"/>
      <c r="B343" s="1491"/>
      <c r="C343" s="1491"/>
      <c r="D343" s="1491"/>
      <c r="E343" s="1491"/>
      <c r="F343" s="1491"/>
      <c r="G343" s="1491"/>
      <c r="H343" s="1491"/>
      <c r="I343" s="1491"/>
      <c r="J343" s="1491"/>
      <c r="K343" s="1491"/>
      <c r="L343" s="1491"/>
      <c r="M343" s="1491"/>
      <c r="N343" s="1491"/>
      <c r="O343" s="1491"/>
      <c r="P343" s="1491"/>
      <c r="Q343" s="1491"/>
      <c r="R343" s="1491"/>
      <c r="S343" s="1491"/>
      <c r="T343" s="1491"/>
      <c r="U343" s="1491"/>
      <c r="V343" s="1491"/>
      <c r="W343" s="1491"/>
      <c r="X343" s="1491"/>
      <c r="Y343" s="1491"/>
      <c r="Z343" s="1491"/>
    </row>
    <row r="344" spans="1:26" ht="15.75" customHeight="1">
      <c r="A344" s="1491"/>
      <c r="B344" s="1491"/>
      <c r="C344" s="1491"/>
      <c r="D344" s="1491"/>
      <c r="E344" s="1491"/>
      <c r="F344" s="1491"/>
      <c r="G344" s="1491"/>
      <c r="H344" s="1491"/>
      <c r="I344" s="1491"/>
      <c r="J344" s="1491"/>
      <c r="K344" s="1491"/>
      <c r="L344" s="1491"/>
      <c r="M344" s="1491"/>
      <c r="N344" s="1491"/>
      <c r="O344" s="1491"/>
      <c r="P344" s="1491"/>
      <c r="Q344" s="1491"/>
      <c r="R344" s="1491"/>
      <c r="S344" s="1491"/>
      <c r="T344" s="1491"/>
      <c r="U344" s="1491"/>
      <c r="V344" s="1491"/>
      <c r="W344" s="1491"/>
      <c r="X344" s="1491"/>
      <c r="Y344" s="1491"/>
      <c r="Z344" s="1491"/>
    </row>
    <row r="345" spans="1:26" ht="15.75" customHeight="1">
      <c r="A345" s="1491"/>
      <c r="B345" s="1491"/>
      <c r="C345" s="1491"/>
      <c r="D345" s="1491"/>
      <c r="E345" s="1491"/>
      <c r="F345" s="1491"/>
      <c r="G345" s="1491"/>
      <c r="H345" s="1491"/>
      <c r="I345" s="1491"/>
      <c r="J345" s="1491"/>
      <c r="K345" s="1491"/>
      <c r="L345" s="1491"/>
      <c r="M345" s="1491"/>
      <c r="N345" s="1491"/>
      <c r="O345" s="1491"/>
      <c r="P345" s="1491"/>
      <c r="Q345" s="1491"/>
      <c r="R345" s="1491"/>
      <c r="S345" s="1491"/>
      <c r="T345" s="1491"/>
      <c r="U345" s="1491"/>
      <c r="V345" s="1491"/>
      <c r="W345" s="1491"/>
      <c r="X345" s="1491"/>
      <c r="Y345" s="1491"/>
      <c r="Z345" s="1491"/>
    </row>
    <row r="346" spans="1:26" ht="15.75" customHeight="1">
      <c r="A346" s="1491"/>
      <c r="B346" s="1491"/>
      <c r="C346" s="1491"/>
      <c r="D346" s="1491"/>
      <c r="E346" s="1491"/>
      <c r="F346" s="1491"/>
      <c r="G346" s="1491"/>
      <c r="H346" s="1491"/>
      <c r="I346" s="1491"/>
      <c r="J346" s="1491"/>
      <c r="K346" s="1491"/>
      <c r="L346" s="1491"/>
      <c r="M346" s="1491"/>
      <c r="N346" s="1491"/>
      <c r="O346" s="1491"/>
      <c r="P346" s="1491"/>
      <c r="Q346" s="1491"/>
      <c r="R346" s="1491"/>
      <c r="S346" s="1491"/>
      <c r="T346" s="1491"/>
      <c r="U346" s="1491"/>
      <c r="V346" s="1491"/>
      <c r="W346" s="1491"/>
      <c r="X346" s="1491"/>
      <c r="Y346" s="1491"/>
      <c r="Z346" s="1491"/>
    </row>
    <row r="347" spans="1:26" ht="15.75" customHeight="1">
      <c r="A347" s="1491"/>
      <c r="B347" s="1491"/>
      <c r="C347" s="1491"/>
      <c r="D347" s="1491"/>
      <c r="E347" s="1491"/>
      <c r="F347" s="1491"/>
      <c r="G347" s="1491"/>
      <c r="H347" s="1491"/>
      <c r="I347" s="1491"/>
      <c r="J347" s="1491"/>
      <c r="K347" s="1491"/>
      <c r="L347" s="1491"/>
      <c r="M347" s="1491"/>
      <c r="N347" s="1491"/>
      <c r="O347" s="1491"/>
      <c r="P347" s="1491"/>
      <c r="Q347" s="1491"/>
      <c r="R347" s="1491"/>
      <c r="S347" s="1491"/>
      <c r="T347" s="1491"/>
      <c r="U347" s="1491"/>
      <c r="V347" s="1491"/>
      <c r="W347" s="1491"/>
      <c r="X347" s="1491"/>
      <c r="Y347" s="1491"/>
      <c r="Z347" s="1491"/>
    </row>
    <row r="348" spans="1:26" ht="15.75" customHeight="1">
      <c r="A348" s="1491"/>
      <c r="B348" s="1491"/>
      <c r="C348" s="1491"/>
      <c r="D348" s="1491"/>
      <c r="E348" s="1491"/>
      <c r="F348" s="1491"/>
      <c r="G348" s="1491"/>
      <c r="H348" s="1491"/>
      <c r="I348" s="1491"/>
      <c r="J348" s="1491"/>
      <c r="K348" s="1491"/>
      <c r="L348" s="1491"/>
      <c r="M348" s="1491"/>
      <c r="N348" s="1491"/>
      <c r="O348" s="1491"/>
      <c r="P348" s="1491"/>
      <c r="Q348" s="1491"/>
      <c r="R348" s="1491"/>
      <c r="S348" s="1491"/>
      <c r="T348" s="1491"/>
      <c r="U348" s="1491"/>
      <c r="V348" s="1491"/>
      <c r="W348" s="1491"/>
      <c r="X348" s="1491"/>
      <c r="Y348" s="1491"/>
      <c r="Z348" s="1491"/>
    </row>
    <row r="349" spans="1:26" ht="15.75" customHeight="1">
      <c r="A349" s="1491"/>
      <c r="B349" s="1491"/>
      <c r="C349" s="1491"/>
      <c r="D349" s="1491"/>
      <c r="E349" s="1491"/>
      <c r="F349" s="1491"/>
      <c r="G349" s="1491"/>
      <c r="H349" s="1491"/>
      <c r="I349" s="1491"/>
      <c r="J349" s="1491"/>
      <c r="K349" s="1491"/>
      <c r="L349" s="1491"/>
      <c r="M349" s="1491"/>
      <c r="N349" s="1491"/>
      <c r="O349" s="1491"/>
      <c r="P349" s="1491"/>
      <c r="Q349" s="1491"/>
      <c r="R349" s="1491"/>
      <c r="S349" s="1491"/>
      <c r="T349" s="1491"/>
      <c r="U349" s="1491"/>
      <c r="V349" s="1491"/>
      <c r="W349" s="1491"/>
      <c r="X349" s="1491"/>
      <c r="Y349" s="1491"/>
      <c r="Z349" s="1491"/>
    </row>
    <row r="350" spans="1:26" ht="15.75" customHeight="1">
      <c r="A350" s="1491"/>
      <c r="B350" s="1491"/>
      <c r="C350" s="1491"/>
      <c r="D350" s="1491"/>
      <c r="E350" s="1491"/>
      <c r="F350" s="1491"/>
      <c r="G350" s="1491"/>
      <c r="H350" s="1491"/>
      <c r="I350" s="1491"/>
      <c r="J350" s="1491"/>
      <c r="K350" s="1491"/>
      <c r="L350" s="1491"/>
      <c r="M350" s="1491"/>
      <c r="N350" s="1491"/>
      <c r="O350" s="1491"/>
      <c r="P350" s="1491"/>
      <c r="Q350" s="1491"/>
      <c r="R350" s="1491"/>
      <c r="S350" s="1491"/>
      <c r="T350" s="1491"/>
      <c r="U350" s="1491"/>
      <c r="V350" s="1491"/>
      <c r="W350" s="1491"/>
      <c r="X350" s="1491"/>
      <c r="Y350" s="1491"/>
      <c r="Z350" s="1491"/>
    </row>
    <row r="351" spans="1:26" ht="15.75" customHeight="1">
      <c r="A351" s="1491"/>
      <c r="B351" s="1491"/>
      <c r="C351" s="1491"/>
      <c r="D351" s="1491"/>
      <c r="E351" s="1491"/>
      <c r="F351" s="1491"/>
      <c r="G351" s="1491"/>
      <c r="H351" s="1491"/>
      <c r="I351" s="1491"/>
      <c r="J351" s="1491"/>
      <c r="K351" s="1491"/>
      <c r="L351" s="1491"/>
      <c r="M351" s="1491"/>
      <c r="N351" s="1491"/>
      <c r="O351" s="1491"/>
      <c r="P351" s="1491"/>
      <c r="Q351" s="1491"/>
      <c r="R351" s="1491"/>
      <c r="S351" s="1491"/>
      <c r="T351" s="1491"/>
      <c r="U351" s="1491"/>
      <c r="V351" s="1491"/>
      <c r="W351" s="1491"/>
      <c r="X351" s="1491"/>
      <c r="Y351" s="1491"/>
      <c r="Z351" s="1491"/>
    </row>
    <row r="352" spans="1:26" ht="15.75" customHeight="1">
      <c r="A352" s="1491"/>
      <c r="B352" s="1491"/>
      <c r="C352" s="1491"/>
      <c r="D352" s="1491"/>
      <c r="E352" s="1491"/>
      <c r="F352" s="1491"/>
      <c r="G352" s="1491"/>
      <c r="H352" s="1491"/>
      <c r="I352" s="1491"/>
      <c r="J352" s="1491"/>
      <c r="K352" s="1491"/>
      <c r="L352" s="1491"/>
      <c r="M352" s="1491"/>
      <c r="N352" s="1491"/>
      <c r="O352" s="1491"/>
      <c r="P352" s="1491"/>
      <c r="Q352" s="1491"/>
      <c r="R352" s="1491"/>
      <c r="S352" s="1491"/>
      <c r="T352" s="1491"/>
      <c r="U352" s="1491"/>
      <c r="V352" s="1491"/>
      <c r="W352" s="1491"/>
      <c r="X352" s="1491"/>
      <c r="Y352" s="1491"/>
      <c r="Z352" s="1491"/>
    </row>
    <row r="353" spans="1:26" ht="15.75" customHeight="1">
      <c r="A353" s="1491"/>
      <c r="B353" s="1491"/>
      <c r="C353" s="1491"/>
      <c r="D353" s="1491"/>
      <c r="E353" s="1491"/>
      <c r="F353" s="1491"/>
      <c r="G353" s="1491"/>
      <c r="H353" s="1491"/>
      <c r="I353" s="1491"/>
      <c r="J353" s="1491"/>
      <c r="K353" s="1491"/>
      <c r="L353" s="1491"/>
      <c r="M353" s="1491"/>
      <c r="N353" s="1491"/>
      <c r="O353" s="1491"/>
      <c r="P353" s="1491"/>
      <c r="Q353" s="1491"/>
      <c r="R353" s="1491"/>
      <c r="S353" s="1491"/>
      <c r="T353" s="1491"/>
      <c r="U353" s="1491"/>
      <c r="V353" s="1491"/>
      <c r="W353" s="1491"/>
      <c r="X353" s="1491"/>
      <c r="Y353" s="1491"/>
      <c r="Z353" s="1491"/>
    </row>
    <row r="354" spans="1:26" ht="15.75" customHeight="1">
      <c r="A354" s="1491"/>
      <c r="B354" s="1491"/>
      <c r="C354" s="1491"/>
      <c r="D354" s="1491"/>
      <c r="E354" s="1491"/>
      <c r="F354" s="1491"/>
      <c r="G354" s="1491"/>
      <c r="H354" s="1491"/>
      <c r="I354" s="1491"/>
      <c r="J354" s="1491"/>
      <c r="K354" s="1491"/>
      <c r="L354" s="1491"/>
      <c r="M354" s="1491"/>
      <c r="N354" s="1491"/>
      <c r="O354" s="1491"/>
      <c r="P354" s="1491"/>
      <c r="Q354" s="1491"/>
      <c r="R354" s="1491"/>
      <c r="S354" s="1491"/>
      <c r="T354" s="1491"/>
      <c r="U354" s="1491"/>
      <c r="V354" s="1491"/>
      <c r="W354" s="1491"/>
      <c r="X354" s="1491"/>
      <c r="Y354" s="1491"/>
      <c r="Z354" s="1491"/>
    </row>
    <row r="355" spans="1:26" ht="15.75" customHeight="1">
      <c r="A355" s="1491"/>
      <c r="B355" s="1491"/>
      <c r="C355" s="1491"/>
      <c r="D355" s="1491"/>
      <c r="E355" s="1491"/>
      <c r="F355" s="1491"/>
      <c r="G355" s="1491"/>
      <c r="H355" s="1491"/>
      <c r="I355" s="1491"/>
      <c r="J355" s="1491"/>
      <c r="K355" s="1491"/>
      <c r="L355" s="1491"/>
      <c r="M355" s="1491"/>
      <c r="N355" s="1491"/>
      <c r="O355" s="1491"/>
      <c r="P355" s="1491"/>
      <c r="Q355" s="1491"/>
      <c r="R355" s="1491"/>
      <c r="S355" s="1491"/>
      <c r="T355" s="1491"/>
      <c r="U355" s="1491"/>
      <c r="V355" s="1491"/>
      <c r="W355" s="1491"/>
      <c r="X355" s="1491"/>
      <c r="Y355" s="1491"/>
      <c r="Z355" s="1491"/>
    </row>
    <row r="356" spans="1:26" ht="15.75" customHeight="1">
      <c r="A356" s="1491"/>
      <c r="B356" s="1491"/>
      <c r="C356" s="1491"/>
      <c r="D356" s="1491"/>
      <c r="E356" s="1491"/>
      <c r="F356" s="1491"/>
      <c r="G356" s="1491"/>
      <c r="H356" s="1491"/>
      <c r="I356" s="1491"/>
      <c r="J356" s="1491"/>
      <c r="K356" s="1491"/>
      <c r="L356" s="1491"/>
      <c r="M356" s="1491"/>
      <c r="N356" s="1491"/>
      <c r="O356" s="1491"/>
      <c r="P356" s="1491"/>
      <c r="Q356" s="1491"/>
      <c r="R356" s="1491"/>
      <c r="S356" s="1491"/>
      <c r="T356" s="1491"/>
      <c r="U356" s="1491"/>
      <c r="V356" s="1491"/>
      <c r="W356" s="1491"/>
      <c r="X356" s="1491"/>
      <c r="Y356" s="1491"/>
      <c r="Z356" s="1491"/>
    </row>
    <row r="357" spans="1:26" ht="15.75" customHeight="1">
      <c r="A357" s="1491"/>
      <c r="B357" s="1491"/>
      <c r="C357" s="1491"/>
      <c r="D357" s="1491"/>
      <c r="E357" s="1491"/>
      <c r="F357" s="1491"/>
      <c r="G357" s="1491"/>
      <c r="H357" s="1491"/>
      <c r="I357" s="1491"/>
      <c r="J357" s="1491"/>
      <c r="K357" s="1491"/>
      <c r="L357" s="1491"/>
      <c r="M357" s="1491"/>
      <c r="N357" s="1491"/>
      <c r="O357" s="1491"/>
      <c r="P357" s="1491"/>
      <c r="Q357" s="1491"/>
      <c r="R357" s="1491"/>
      <c r="S357" s="1491"/>
      <c r="T357" s="1491"/>
      <c r="U357" s="1491"/>
      <c r="V357" s="1491"/>
      <c r="W357" s="1491"/>
      <c r="X357" s="1491"/>
      <c r="Y357" s="1491"/>
      <c r="Z357" s="1491"/>
    </row>
    <row r="358" spans="1:26" ht="15.75" customHeight="1">
      <c r="A358" s="1491"/>
      <c r="B358" s="1491"/>
      <c r="C358" s="1491"/>
      <c r="D358" s="1491"/>
      <c r="E358" s="1491"/>
      <c r="F358" s="1491"/>
      <c r="G358" s="1491"/>
      <c r="H358" s="1491"/>
      <c r="I358" s="1491"/>
      <c r="J358" s="1491"/>
      <c r="K358" s="1491"/>
      <c r="L358" s="1491"/>
      <c r="M358" s="1491"/>
      <c r="N358" s="1491"/>
      <c r="O358" s="1491"/>
      <c r="P358" s="1491"/>
      <c r="Q358" s="1491"/>
      <c r="R358" s="1491"/>
      <c r="S358" s="1491"/>
      <c r="T358" s="1491"/>
      <c r="U358" s="1491"/>
      <c r="V358" s="1491"/>
      <c r="W358" s="1491"/>
      <c r="X358" s="1491"/>
      <c r="Y358" s="1491"/>
      <c r="Z358" s="1491"/>
    </row>
    <row r="359" spans="1:26" ht="15.75" customHeight="1">
      <c r="A359" s="1491"/>
      <c r="B359" s="1491"/>
      <c r="C359" s="1491"/>
      <c r="D359" s="1491"/>
      <c r="E359" s="1491"/>
      <c r="F359" s="1491"/>
      <c r="G359" s="1491"/>
      <c r="H359" s="1491"/>
      <c r="I359" s="1491"/>
      <c r="J359" s="1491"/>
      <c r="K359" s="1491"/>
      <c r="L359" s="1491"/>
      <c r="M359" s="1491"/>
      <c r="N359" s="1491"/>
      <c r="O359" s="1491"/>
      <c r="P359" s="1491"/>
      <c r="Q359" s="1491"/>
      <c r="R359" s="1491"/>
      <c r="S359" s="1491"/>
      <c r="T359" s="1491"/>
      <c r="U359" s="1491"/>
      <c r="V359" s="1491"/>
      <c r="W359" s="1491"/>
      <c r="X359" s="1491"/>
      <c r="Y359" s="1491"/>
      <c r="Z359" s="1491"/>
    </row>
    <row r="360" spans="1:26" ht="15.75" customHeight="1">
      <c r="A360" s="1491"/>
      <c r="B360" s="1491"/>
      <c r="C360" s="1491"/>
      <c r="D360" s="1491"/>
      <c r="E360" s="1491"/>
      <c r="F360" s="1491"/>
      <c r="G360" s="1491"/>
      <c r="H360" s="1491"/>
      <c r="I360" s="1491"/>
      <c r="J360" s="1491"/>
      <c r="K360" s="1491"/>
      <c r="L360" s="1491"/>
      <c r="M360" s="1491"/>
      <c r="N360" s="1491"/>
      <c r="O360" s="1491"/>
      <c r="P360" s="1491"/>
      <c r="Q360" s="1491"/>
      <c r="R360" s="1491"/>
      <c r="S360" s="1491"/>
      <c r="T360" s="1491"/>
      <c r="U360" s="1491"/>
      <c r="V360" s="1491"/>
      <c r="W360" s="1491"/>
      <c r="X360" s="1491"/>
      <c r="Y360" s="1491"/>
      <c r="Z360" s="1491"/>
    </row>
    <row r="361" spans="1:26" ht="15.75" customHeight="1">
      <c r="A361" s="1491"/>
      <c r="B361" s="1491"/>
      <c r="C361" s="1491"/>
      <c r="D361" s="1491"/>
      <c r="E361" s="1491"/>
      <c r="F361" s="1491"/>
      <c r="G361" s="1491"/>
      <c r="H361" s="1491"/>
      <c r="I361" s="1491"/>
      <c r="J361" s="1491"/>
      <c r="K361" s="1491"/>
      <c r="L361" s="1491"/>
      <c r="M361" s="1491"/>
      <c r="N361" s="1491"/>
      <c r="O361" s="1491"/>
      <c r="P361" s="1491"/>
      <c r="Q361" s="1491"/>
      <c r="R361" s="1491"/>
      <c r="S361" s="1491"/>
      <c r="T361" s="1491"/>
      <c r="U361" s="1491"/>
      <c r="V361" s="1491"/>
      <c r="W361" s="1491"/>
      <c r="X361" s="1491"/>
      <c r="Y361" s="1491"/>
      <c r="Z361" s="1491"/>
    </row>
    <row r="362" spans="1:26" ht="15.75" customHeight="1">
      <c r="A362" s="1491"/>
      <c r="B362" s="1491"/>
      <c r="C362" s="1491"/>
      <c r="D362" s="1491"/>
      <c r="E362" s="1491"/>
      <c r="F362" s="1491"/>
      <c r="G362" s="1491"/>
      <c r="H362" s="1491"/>
      <c r="I362" s="1491"/>
      <c r="J362" s="1491"/>
      <c r="K362" s="1491"/>
      <c r="L362" s="1491"/>
      <c r="M362" s="1491"/>
      <c r="N362" s="1491"/>
      <c r="O362" s="1491"/>
      <c r="P362" s="1491"/>
      <c r="Q362" s="1491"/>
      <c r="R362" s="1491"/>
      <c r="S362" s="1491"/>
      <c r="T362" s="1491"/>
      <c r="U362" s="1491"/>
      <c r="V362" s="1491"/>
      <c r="W362" s="1491"/>
      <c r="X362" s="1491"/>
      <c r="Y362" s="1491"/>
      <c r="Z362" s="1491"/>
    </row>
    <row r="363" spans="1:26" ht="15.75" customHeight="1">
      <c r="A363" s="1491"/>
      <c r="B363" s="1491"/>
      <c r="C363" s="1491"/>
      <c r="D363" s="1491"/>
      <c r="E363" s="1491"/>
      <c r="F363" s="1491"/>
      <c r="G363" s="1491"/>
      <c r="H363" s="1491"/>
      <c r="I363" s="1491"/>
      <c r="J363" s="1491"/>
      <c r="K363" s="1491"/>
      <c r="L363" s="1491"/>
      <c r="M363" s="1491"/>
      <c r="N363" s="1491"/>
      <c r="O363" s="1491"/>
      <c r="P363" s="1491"/>
      <c r="Q363" s="1491"/>
      <c r="R363" s="1491"/>
      <c r="S363" s="1491"/>
      <c r="T363" s="1491"/>
      <c r="U363" s="1491"/>
      <c r="V363" s="1491"/>
      <c r="W363" s="1491"/>
      <c r="X363" s="1491"/>
      <c r="Y363" s="1491"/>
      <c r="Z363" s="1491"/>
    </row>
    <row r="364" spans="1:26" ht="15.75" customHeight="1">
      <c r="A364" s="1491"/>
      <c r="B364" s="1491"/>
      <c r="C364" s="1491"/>
      <c r="D364" s="1491"/>
      <c r="E364" s="1491"/>
      <c r="F364" s="1491"/>
      <c r="G364" s="1491"/>
      <c r="H364" s="1491"/>
      <c r="I364" s="1491"/>
      <c r="J364" s="1491"/>
      <c r="K364" s="1491"/>
      <c r="L364" s="1491"/>
      <c r="M364" s="1491"/>
      <c r="N364" s="1491"/>
      <c r="O364" s="1491"/>
      <c r="P364" s="1491"/>
      <c r="Q364" s="1491"/>
      <c r="R364" s="1491"/>
      <c r="S364" s="1491"/>
      <c r="T364" s="1491"/>
      <c r="U364" s="1491"/>
      <c r="V364" s="1491"/>
      <c r="W364" s="1491"/>
      <c r="X364" s="1491"/>
      <c r="Y364" s="1491"/>
      <c r="Z364" s="1491"/>
    </row>
    <row r="365" spans="1:26" ht="15.75" customHeight="1">
      <c r="A365" s="1491"/>
      <c r="B365" s="1491"/>
      <c r="C365" s="1491"/>
      <c r="D365" s="1491"/>
      <c r="E365" s="1491"/>
      <c r="F365" s="1491"/>
      <c r="G365" s="1491"/>
      <c r="H365" s="1491"/>
      <c r="I365" s="1491"/>
      <c r="J365" s="1491"/>
      <c r="K365" s="1491"/>
      <c r="L365" s="1491"/>
      <c r="M365" s="1491"/>
      <c r="N365" s="1491"/>
      <c r="O365" s="1491"/>
      <c r="P365" s="1491"/>
      <c r="Q365" s="1491"/>
      <c r="R365" s="1491"/>
      <c r="S365" s="1491"/>
      <c r="T365" s="1491"/>
      <c r="U365" s="1491"/>
      <c r="V365" s="1491"/>
      <c r="W365" s="1491"/>
      <c r="X365" s="1491"/>
      <c r="Y365" s="1491"/>
      <c r="Z365" s="1491"/>
    </row>
    <row r="366" spans="1:26" ht="15.75" customHeight="1">
      <c r="A366" s="1491"/>
      <c r="B366" s="1491"/>
      <c r="C366" s="1491"/>
      <c r="D366" s="1491"/>
      <c r="E366" s="1491"/>
      <c r="F366" s="1491"/>
      <c r="G366" s="1491"/>
      <c r="H366" s="1491"/>
      <c r="I366" s="1491"/>
      <c r="J366" s="1491"/>
      <c r="K366" s="1491"/>
      <c r="L366" s="1491"/>
      <c r="M366" s="1491"/>
      <c r="N366" s="1491"/>
      <c r="O366" s="1491"/>
      <c r="P366" s="1491"/>
      <c r="Q366" s="1491"/>
      <c r="R366" s="1491"/>
      <c r="S366" s="1491"/>
      <c r="T366" s="1491"/>
      <c r="U366" s="1491"/>
      <c r="V366" s="1491"/>
      <c r="W366" s="1491"/>
      <c r="X366" s="1491"/>
      <c r="Y366" s="1491"/>
      <c r="Z366" s="1491"/>
    </row>
    <row r="367" spans="1:26" ht="15.75" customHeight="1">
      <c r="A367" s="1491"/>
      <c r="B367" s="1491"/>
      <c r="C367" s="1491"/>
      <c r="D367" s="1491"/>
      <c r="E367" s="1491"/>
      <c r="F367" s="1491"/>
      <c r="G367" s="1491"/>
      <c r="H367" s="1491"/>
      <c r="I367" s="1491"/>
      <c r="J367" s="1491"/>
      <c r="K367" s="1491"/>
      <c r="L367" s="1491"/>
      <c r="M367" s="1491"/>
      <c r="N367" s="1491"/>
      <c r="O367" s="1491"/>
      <c r="P367" s="1491"/>
      <c r="Q367" s="1491"/>
      <c r="R367" s="1491"/>
      <c r="S367" s="1491"/>
      <c r="T367" s="1491"/>
      <c r="U367" s="1491"/>
      <c r="V367" s="1491"/>
      <c r="W367" s="1491"/>
      <c r="X367" s="1491"/>
      <c r="Y367" s="1491"/>
      <c r="Z367" s="1491"/>
    </row>
    <row r="368" spans="1:26" ht="15.75" customHeight="1">
      <c r="A368" s="1491"/>
      <c r="B368" s="1491"/>
      <c r="C368" s="1491"/>
      <c r="D368" s="1491"/>
      <c r="E368" s="1491"/>
      <c r="F368" s="1491"/>
      <c r="G368" s="1491"/>
      <c r="H368" s="1491"/>
      <c r="I368" s="1491"/>
      <c r="J368" s="1491"/>
      <c r="K368" s="1491"/>
      <c r="L368" s="1491"/>
      <c r="M368" s="1491"/>
      <c r="N368" s="1491"/>
      <c r="O368" s="1491"/>
      <c r="P368" s="1491"/>
      <c r="Q368" s="1491"/>
      <c r="R368" s="1491"/>
      <c r="S368" s="1491"/>
      <c r="T368" s="1491"/>
      <c r="U368" s="1491"/>
      <c r="V368" s="1491"/>
      <c r="W368" s="1491"/>
      <c r="X368" s="1491"/>
      <c r="Y368" s="1491"/>
      <c r="Z368" s="1491"/>
    </row>
    <row r="369" spans="1:26" ht="15.75" customHeight="1">
      <c r="A369" s="1491"/>
      <c r="B369" s="1491"/>
      <c r="C369" s="1491"/>
      <c r="D369" s="1491"/>
      <c r="E369" s="1491"/>
      <c r="F369" s="1491"/>
      <c r="G369" s="1491"/>
      <c r="H369" s="1491"/>
      <c r="I369" s="1491"/>
      <c r="J369" s="1491"/>
      <c r="K369" s="1491"/>
      <c r="L369" s="1491"/>
      <c r="M369" s="1491"/>
      <c r="N369" s="1491"/>
      <c r="O369" s="1491"/>
      <c r="P369" s="1491"/>
      <c r="Q369" s="1491"/>
      <c r="R369" s="1491"/>
      <c r="S369" s="1491"/>
      <c r="T369" s="1491"/>
      <c r="U369" s="1491"/>
      <c r="V369" s="1491"/>
      <c r="W369" s="1491"/>
      <c r="X369" s="1491"/>
      <c r="Y369" s="1491"/>
      <c r="Z369" s="1491"/>
    </row>
    <row r="370" spans="1:26" ht="15.75" customHeight="1">
      <c r="A370" s="1491"/>
      <c r="B370" s="1491"/>
      <c r="C370" s="1491"/>
      <c r="D370" s="1491"/>
      <c r="E370" s="1491"/>
      <c r="F370" s="1491"/>
      <c r="G370" s="1491"/>
      <c r="H370" s="1491"/>
      <c r="I370" s="1491"/>
      <c r="J370" s="1491"/>
      <c r="K370" s="1491"/>
      <c r="L370" s="1491"/>
      <c r="M370" s="1491"/>
      <c r="N370" s="1491"/>
      <c r="O370" s="1491"/>
      <c r="P370" s="1491"/>
      <c r="Q370" s="1491"/>
      <c r="R370" s="1491"/>
      <c r="S370" s="1491"/>
      <c r="T370" s="1491"/>
      <c r="U370" s="1491"/>
      <c r="V370" s="1491"/>
      <c r="W370" s="1491"/>
      <c r="X370" s="1491"/>
      <c r="Y370" s="1491"/>
      <c r="Z370" s="1491"/>
    </row>
    <row r="371" spans="1:26" ht="15.75" customHeight="1">
      <c r="A371" s="1491"/>
      <c r="B371" s="1491"/>
      <c r="C371" s="1491"/>
      <c r="D371" s="1491"/>
      <c r="E371" s="1491"/>
      <c r="F371" s="1491"/>
      <c r="G371" s="1491"/>
      <c r="H371" s="1491"/>
      <c r="I371" s="1491"/>
      <c r="J371" s="1491"/>
      <c r="K371" s="1491"/>
      <c r="L371" s="1491"/>
      <c r="M371" s="1491"/>
      <c r="N371" s="1491"/>
      <c r="O371" s="1491"/>
      <c r="P371" s="1491"/>
      <c r="Q371" s="1491"/>
      <c r="R371" s="1491"/>
      <c r="S371" s="1491"/>
      <c r="T371" s="1491"/>
      <c r="U371" s="1491"/>
      <c r="V371" s="1491"/>
      <c r="W371" s="1491"/>
      <c r="X371" s="1491"/>
      <c r="Y371" s="1491"/>
      <c r="Z371" s="1491"/>
    </row>
    <row r="372" spans="1:26" ht="15.75" customHeight="1">
      <c r="A372" s="1491"/>
      <c r="B372" s="1491"/>
      <c r="C372" s="1491"/>
      <c r="D372" s="1491"/>
      <c r="E372" s="1491"/>
      <c r="F372" s="1491"/>
      <c r="G372" s="1491"/>
      <c r="H372" s="1491"/>
      <c r="I372" s="1491"/>
      <c r="J372" s="1491"/>
      <c r="K372" s="1491"/>
      <c r="L372" s="1491"/>
      <c r="M372" s="1491"/>
      <c r="N372" s="1491"/>
      <c r="O372" s="1491"/>
      <c r="P372" s="1491"/>
      <c r="Q372" s="1491"/>
      <c r="R372" s="1491"/>
      <c r="S372" s="1491"/>
      <c r="T372" s="1491"/>
      <c r="U372" s="1491"/>
      <c r="V372" s="1491"/>
      <c r="W372" s="1491"/>
      <c r="X372" s="1491"/>
      <c r="Y372" s="1491"/>
      <c r="Z372" s="1491"/>
    </row>
    <row r="373" spans="1:26" ht="15.75" customHeight="1">
      <c r="A373" s="1491"/>
      <c r="B373" s="1491"/>
      <c r="C373" s="1491"/>
      <c r="D373" s="1491"/>
      <c r="E373" s="1491"/>
      <c r="F373" s="1491"/>
      <c r="G373" s="1491"/>
      <c r="H373" s="1491"/>
      <c r="I373" s="1491"/>
      <c r="J373" s="1491"/>
      <c r="K373" s="1491"/>
      <c r="L373" s="1491"/>
      <c r="M373" s="1491"/>
      <c r="N373" s="1491"/>
      <c r="O373" s="1491"/>
      <c r="P373" s="1491"/>
      <c r="Q373" s="1491"/>
      <c r="R373" s="1491"/>
      <c r="S373" s="1491"/>
      <c r="T373" s="1491"/>
      <c r="U373" s="1491"/>
      <c r="V373" s="1491"/>
      <c r="W373" s="1491"/>
      <c r="X373" s="1491"/>
      <c r="Y373" s="1491"/>
      <c r="Z373" s="1491"/>
    </row>
    <row r="374" spans="1:26" ht="15.75" customHeight="1">
      <c r="A374" s="1491"/>
      <c r="B374" s="1491"/>
      <c r="C374" s="1491"/>
      <c r="D374" s="1491"/>
      <c r="E374" s="1491"/>
      <c r="F374" s="1491"/>
      <c r="G374" s="1491"/>
      <c r="H374" s="1491"/>
      <c r="I374" s="1491"/>
      <c r="J374" s="1491"/>
      <c r="K374" s="1491"/>
      <c r="L374" s="1491"/>
      <c r="M374" s="1491"/>
      <c r="N374" s="1491"/>
      <c r="O374" s="1491"/>
      <c r="P374" s="1491"/>
      <c r="Q374" s="1491"/>
      <c r="R374" s="1491"/>
      <c r="S374" s="1491"/>
      <c r="T374" s="1491"/>
      <c r="U374" s="1491"/>
      <c r="V374" s="1491"/>
      <c r="W374" s="1491"/>
      <c r="X374" s="1491"/>
      <c r="Y374" s="1491"/>
      <c r="Z374" s="1491"/>
    </row>
    <row r="375" spans="1:26" ht="15.75" customHeight="1">
      <c r="A375" s="1491"/>
      <c r="B375" s="1491"/>
      <c r="C375" s="1491"/>
      <c r="D375" s="1491"/>
      <c r="E375" s="1491"/>
      <c r="F375" s="1491"/>
      <c r="G375" s="1491"/>
      <c r="H375" s="1491"/>
      <c r="I375" s="1491"/>
      <c r="J375" s="1491"/>
      <c r="K375" s="1491"/>
      <c r="L375" s="1491"/>
      <c r="M375" s="1491"/>
      <c r="N375" s="1491"/>
      <c r="O375" s="1491"/>
      <c r="P375" s="1491"/>
      <c r="Q375" s="1491"/>
      <c r="R375" s="1491"/>
      <c r="S375" s="1491"/>
      <c r="T375" s="1491"/>
      <c r="U375" s="1491"/>
      <c r="V375" s="1491"/>
      <c r="W375" s="1491"/>
      <c r="X375" s="1491"/>
      <c r="Y375" s="1491"/>
      <c r="Z375" s="1491"/>
    </row>
    <row r="376" spans="1:26" ht="15.75" customHeight="1">
      <c r="A376" s="1491"/>
      <c r="B376" s="1491"/>
      <c r="C376" s="1491"/>
      <c r="D376" s="1491"/>
      <c r="E376" s="1491"/>
      <c r="F376" s="1491"/>
      <c r="G376" s="1491"/>
      <c r="H376" s="1491"/>
      <c r="I376" s="1491"/>
      <c r="J376" s="1491"/>
      <c r="K376" s="1491"/>
      <c r="L376" s="1491"/>
      <c r="M376" s="1491"/>
      <c r="N376" s="1491"/>
      <c r="O376" s="1491"/>
      <c r="P376" s="1491"/>
      <c r="Q376" s="1491"/>
      <c r="R376" s="1491"/>
      <c r="S376" s="1491"/>
      <c r="T376" s="1491"/>
      <c r="U376" s="1491"/>
      <c r="V376" s="1491"/>
      <c r="W376" s="1491"/>
      <c r="X376" s="1491"/>
      <c r="Y376" s="1491"/>
      <c r="Z376" s="1491"/>
    </row>
    <row r="377" spans="1:26" ht="15.75" customHeight="1">
      <c r="A377" s="1491"/>
      <c r="B377" s="1491"/>
      <c r="C377" s="1491"/>
      <c r="D377" s="1491"/>
      <c r="E377" s="1491"/>
      <c r="F377" s="1491"/>
      <c r="G377" s="1491"/>
      <c r="H377" s="1491"/>
      <c r="I377" s="1491"/>
      <c r="J377" s="1491"/>
      <c r="K377" s="1491"/>
      <c r="L377" s="1491"/>
      <c r="M377" s="1491"/>
      <c r="N377" s="1491"/>
      <c r="O377" s="1491"/>
      <c r="P377" s="1491"/>
      <c r="Q377" s="1491"/>
      <c r="R377" s="1491"/>
      <c r="S377" s="1491"/>
      <c r="T377" s="1491"/>
      <c r="U377" s="1491"/>
      <c r="V377" s="1491"/>
      <c r="W377" s="1491"/>
      <c r="X377" s="1491"/>
      <c r="Y377" s="1491"/>
      <c r="Z377" s="1491"/>
    </row>
    <row r="378" spans="1:26" ht="15.75" customHeight="1">
      <c r="A378" s="1491"/>
      <c r="B378" s="1491"/>
      <c r="C378" s="1491"/>
      <c r="D378" s="1491"/>
      <c r="E378" s="1491"/>
      <c r="F378" s="1491"/>
      <c r="G378" s="1491"/>
      <c r="H378" s="1491"/>
      <c r="I378" s="1491"/>
      <c r="J378" s="1491"/>
      <c r="K378" s="1491"/>
      <c r="L378" s="1491"/>
      <c r="M378" s="1491"/>
      <c r="N378" s="1491"/>
      <c r="O378" s="1491"/>
      <c r="P378" s="1491"/>
      <c r="Q378" s="1491"/>
      <c r="R378" s="1491"/>
      <c r="S378" s="1491"/>
      <c r="T378" s="1491"/>
      <c r="U378" s="1491"/>
      <c r="V378" s="1491"/>
      <c r="W378" s="1491"/>
      <c r="X378" s="1491"/>
      <c r="Y378" s="1491"/>
      <c r="Z378" s="1491"/>
    </row>
    <row r="379" spans="1:26" ht="15.75" customHeight="1">
      <c r="A379" s="1491"/>
      <c r="B379" s="1491"/>
      <c r="C379" s="1491"/>
      <c r="D379" s="1491"/>
      <c r="E379" s="1491"/>
      <c r="F379" s="1491"/>
      <c r="G379" s="1491"/>
      <c r="H379" s="1491"/>
      <c r="I379" s="1491"/>
      <c r="J379" s="1491"/>
      <c r="K379" s="1491"/>
      <c r="L379" s="1491"/>
      <c r="M379" s="1491"/>
      <c r="N379" s="1491"/>
      <c r="O379" s="1491"/>
      <c r="P379" s="1491"/>
      <c r="Q379" s="1491"/>
      <c r="R379" s="1491"/>
      <c r="S379" s="1491"/>
      <c r="T379" s="1491"/>
      <c r="U379" s="1491"/>
      <c r="V379" s="1491"/>
      <c r="W379" s="1491"/>
      <c r="X379" s="1491"/>
      <c r="Y379" s="1491"/>
      <c r="Z379" s="1491"/>
    </row>
    <row r="380" spans="1:26" ht="15.75" customHeight="1">
      <c r="A380" s="1491"/>
      <c r="B380" s="1491"/>
      <c r="C380" s="1491"/>
      <c r="D380" s="1491"/>
      <c r="E380" s="1491"/>
      <c r="F380" s="1491"/>
      <c r="G380" s="1491"/>
      <c r="H380" s="1491"/>
      <c r="I380" s="1491"/>
      <c r="J380" s="1491"/>
      <c r="K380" s="1491"/>
      <c r="L380" s="1491"/>
      <c r="M380" s="1491"/>
      <c r="N380" s="1491"/>
      <c r="O380" s="1491"/>
      <c r="P380" s="1491"/>
      <c r="Q380" s="1491"/>
      <c r="R380" s="1491"/>
      <c r="S380" s="1491"/>
      <c r="T380" s="1491"/>
      <c r="U380" s="1491"/>
      <c r="V380" s="1491"/>
      <c r="W380" s="1491"/>
      <c r="X380" s="1491"/>
      <c r="Y380" s="1491"/>
      <c r="Z380" s="1491"/>
    </row>
    <row r="381" spans="1:26" ht="15.75" customHeight="1">
      <c r="A381" s="1491"/>
      <c r="B381" s="1491"/>
      <c r="C381" s="1491"/>
      <c r="D381" s="1491"/>
      <c r="E381" s="1491"/>
      <c r="F381" s="1491"/>
      <c r="G381" s="1491"/>
      <c r="H381" s="1491"/>
      <c r="I381" s="1491"/>
      <c r="J381" s="1491"/>
      <c r="K381" s="1491"/>
      <c r="L381" s="1491"/>
      <c r="M381" s="1491"/>
      <c r="N381" s="1491"/>
      <c r="O381" s="1491"/>
      <c r="P381" s="1491"/>
      <c r="Q381" s="1491"/>
      <c r="R381" s="1491"/>
      <c r="S381" s="1491"/>
      <c r="T381" s="1491"/>
      <c r="U381" s="1491"/>
      <c r="V381" s="1491"/>
      <c r="W381" s="1491"/>
      <c r="X381" s="1491"/>
      <c r="Y381" s="1491"/>
      <c r="Z381" s="1491"/>
    </row>
    <row r="382" spans="1:26" ht="15.75" customHeight="1">
      <c r="A382" s="1491"/>
      <c r="B382" s="1491"/>
      <c r="C382" s="1491"/>
      <c r="D382" s="1491"/>
      <c r="E382" s="1491"/>
      <c r="F382" s="1491"/>
      <c r="G382" s="1491"/>
      <c r="H382" s="1491"/>
      <c r="I382" s="1491"/>
      <c r="J382" s="1491"/>
      <c r="K382" s="1491"/>
      <c r="L382" s="1491"/>
      <c r="M382" s="1491"/>
      <c r="N382" s="1491"/>
      <c r="O382" s="1491"/>
      <c r="P382" s="1491"/>
      <c r="Q382" s="1491"/>
      <c r="R382" s="1491"/>
      <c r="S382" s="1491"/>
      <c r="T382" s="1491"/>
      <c r="U382" s="1491"/>
      <c r="V382" s="1491"/>
      <c r="W382" s="1491"/>
      <c r="X382" s="1491"/>
      <c r="Y382" s="1491"/>
      <c r="Z382" s="1491"/>
    </row>
    <row r="383" spans="1:26" ht="15.75" customHeight="1">
      <c r="A383" s="1491"/>
      <c r="B383" s="1491"/>
      <c r="C383" s="1491"/>
      <c r="D383" s="1491"/>
      <c r="E383" s="1491"/>
      <c r="F383" s="1491"/>
      <c r="G383" s="1491"/>
      <c r="H383" s="1491"/>
      <c r="I383" s="1491"/>
      <c r="J383" s="1491"/>
      <c r="K383" s="1491"/>
      <c r="L383" s="1491"/>
      <c r="M383" s="1491"/>
      <c r="N383" s="1491"/>
      <c r="O383" s="1491"/>
      <c r="P383" s="1491"/>
      <c r="Q383" s="1491"/>
      <c r="R383" s="1491"/>
      <c r="S383" s="1491"/>
      <c r="T383" s="1491"/>
      <c r="U383" s="1491"/>
      <c r="V383" s="1491"/>
      <c r="W383" s="1491"/>
      <c r="X383" s="1491"/>
      <c r="Y383" s="1491"/>
      <c r="Z383" s="1491"/>
    </row>
    <row r="384" spans="1:26" ht="15.75" customHeight="1">
      <c r="A384" s="1491"/>
      <c r="B384" s="1491"/>
      <c r="C384" s="1491"/>
      <c r="D384" s="1491"/>
      <c r="E384" s="1491"/>
      <c r="F384" s="1491"/>
      <c r="G384" s="1491"/>
      <c r="H384" s="1491"/>
      <c r="I384" s="1491"/>
      <c r="J384" s="1491"/>
      <c r="K384" s="1491"/>
      <c r="L384" s="1491"/>
      <c r="M384" s="1491"/>
      <c r="N384" s="1491"/>
      <c r="O384" s="1491"/>
      <c r="P384" s="1491"/>
      <c r="Q384" s="1491"/>
      <c r="R384" s="1491"/>
      <c r="S384" s="1491"/>
      <c r="T384" s="1491"/>
      <c r="U384" s="1491"/>
      <c r="V384" s="1491"/>
      <c r="W384" s="1491"/>
      <c r="X384" s="1491"/>
      <c r="Y384" s="1491"/>
      <c r="Z384" s="1491"/>
    </row>
    <row r="385" spans="1:26" ht="15.75" customHeight="1">
      <c r="A385" s="1491"/>
      <c r="B385" s="1491"/>
      <c r="C385" s="1491"/>
      <c r="D385" s="1491"/>
      <c r="E385" s="1491"/>
      <c r="F385" s="1491"/>
      <c r="G385" s="1491"/>
      <c r="H385" s="1491"/>
      <c r="I385" s="1491"/>
      <c r="J385" s="1491"/>
      <c r="K385" s="1491"/>
      <c r="L385" s="1491"/>
      <c r="M385" s="1491"/>
      <c r="N385" s="1491"/>
      <c r="O385" s="1491"/>
      <c r="P385" s="1491"/>
      <c r="Q385" s="1491"/>
      <c r="R385" s="1491"/>
      <c r="S385" s="1491"/>
      <c r="T385" s="1491"/>
      <c r="U385" s="1491"/>
      <c r="V385" s="1491"/>
      <c r="W385" s="1491"/>
      <c r="X385" s="1491"/>
      <c r="Y385" s="1491"/>
      <c r="Z385" s="1491"/>
    </row>
    <row r="386" spans="1:26" ht="15.75" customHeight="1">
      <c r="A386" s="1491"/>
      <c r="B386" s="1491"/>
      <c r="C386" s="1491"/>
      <c r="D386" s="1491"/>
      <c r="E386" s="1491"/>
      <c r="F386" s="1491"/>
      <c r="G386" s="1491"/>
      <c r="H386" s="1491"/>
      <c r="I386" s="1491"/>
      <c r="J386" s="1491"/>
      <c r="K386" s="1491"/>
      <c r="L386" s="1491"/>
      <c r="M386" s="1491"/>
      <c r="N386" s="1491"/>
      <c r="O386" s="1491"/>
      <c r="P386" s="1491"/>
      <c r="Q386" s="1491"/>
      <c r="R386" s="1491"/>
      <c r="S386" s="1491"/>
      <c r="T386" s="1491"/>
      <c r="U386" s="1491"/>
      <c r="V386" s="1491"/>
      <c r="W386" s="1491"/>
      <c r="X386" s="1491"/>
      <c r="Y386" s="1491"/>
      <c r="Z386" s="1491"/>
    </row>
    <row r="387" spans="1:26" ht="15.75" customHeight="1">
      <c r="A387" s="1491"/>
      <c r="B387" s="1491"/>
      <c r="C387" s="1491"/>
      <c r="D387" s="1491"/>
      <c r="E387" s="1491"/>
      <c r="F387" s="1491"/>
      <c r="G387" s="1491"/>
      <c r="H387" s="1491"/>
      <c r="I387" s="1491"/>
      <c r="J387" s="1491"/>
      <c r="K387" s="1491"/>
      <c r="L387" s="1491"/>
      <c r="M387" s="1491"/>
      <c r="N387" s="1491"/>
      <c r="O387" s="1491"/>
      <c r="P387" s="1491"/>
      <c r="Q387" s="1491"/>
      <c r="R387" s="1491"/>
      <c r="S387" s="1491"/>
      <c r="T387" s="1491"/>
      <c r="U387" s="1491"/>
      <c r="V387" s="1491"/>
      <c r="W387" s="1491"/>
      <c r="X387" s="1491"/>
      <c r="Y387" s="1491"/>
      <c r="Z387" s="1491"/>
    </row>
    <row r="388" spans="1:26" ht="15.75" customHeight="1">
      <c r="A388" s="1491"/>
      <c r="B388" s="1491"/>
      <c r="C388" s="1491"/>
      <c r="D388" s="1491"/>
      <c r="E388" s="1491"/>
      <c r="F388" s="1491"/>
      <c r="G388" s="1491"/>
      <c r="H388" s="1491"/>
      <c r="I388" s="1491"/>
      <c r="J388" s="1491"/>
      <c r="K388" s="1491"/>
      <c r="L388" s="1491"/>
      <c r="M388" s="1491"/>
      <c r="N388" s="1491"/>
      <c r="O388" s="1491"/>
      <c r="P388" s="1491"/>
      <c r="Q388" s="1491"/>
      <c r="R388" s="1491"/>
      <c r="S388" s="1491"/>
      <c r="T388" s="1491"/>
      <c r="U388" s="1491"/>
      <c r="V388" s="1491"/>
      <c r="W388" s="1491"/>
      <c r="X388" s="1491"/>
      <c r="Y388" s="1491"/>
      <c r="Z388" s="1491"/>
    </row>
    <row r="389" spans="1:26" ht="15.75" customHeight="1">
      <c r="A389" s="1491"/>
      <c r="B389" s="1491"/>
      <c r="C389" s="1491"/>
      <c r="D389" s="1491"/>
      <c r="E389" s="1491"/>
      <c r="F389" s="1491"/>
      <c r="G389" s="1491"/>
      <c r="H389" s="1491"/>
      <c r="I389" s="1491"/>
      <c r="J389" s="1491"/>
      <c r="K389" s="1491"/>
      <c r="L389" s="1491"/>
      <c r="M389" s="1491"/>
      <c r="N389" s="1491"/>
      <c r="O389" s="1491"/>
      <c r="P389" s="1491"/>
      <c r="Q389" s="1491"/>
      <c r="R389" s="1491"/>
      <c r="S389" s="1491"/>
      <c r="T389" s="1491"/>
      <c r="U389" s="1491"/>
      <c r="V389" s="1491"/>
      <c r="W389" s="1491"/>
      <c r="X389" s="1491"/>
      <c r="Y389" s="1491"/>
      <c r="Z389" s="1491"/>
    </row>
    <row r="390" spans="1:26" ht="15.75" customHeight="1">
      <c r="A390" s="1491"/>
      <c r="B390" s="1491"/>
      <c r="C390" s="1491"/>
      <c r="D390" s="1491"/>
      <c r="E390" s="1491"/>
      <c r="F390" s="1491"/>
      <c r="G390" s="1491"/>
      <c r="H390" s="1491"/>
      <c r="I390" s="1491"/>
      <c r="J390" s="1491"/>
      <c r="K390" s="1491"/>
      <c r="L390" s="1491"/>
      <c r="M390" s="1491"/>
      <c r="N390" s="1491"/>
      <c r="O390" s="1491"/>
      <c r="P390" s="1491"/>
      <c r="Q390" s="1491"/>
      <c r="R390" s="1491"/>
      <c r="S390" s="1491"/>
      <c r="T390" s="1491"/>
      <c r="U390" s="1491"/>
      <c r="V390" s="1491"/>
      <c r="W390" s="1491"/>
      <c r="X390" s="1491"/>
      <c r="Y390" s="1491"/>
      <c r="Z390" s="1491"/>
    </row>
    <row r="391" spans="1:26" ht="15.75" customHeight="1">
      <c r="A391" s="1491"/>
      <c r="B391" s="1491"/>
      <c r="C391" s="1491"/>
      <c r="D391" s="1491"/>
      <c r="E391" s="1491"/>
      <c r="F391" s="1491"/>
      <c r="G391" s="1491"/>
      <c r="H391" s="1491"/>
      <c r="I391" s="1491"/>
      <c r="J391" s="1491"/>
      <c r="K391" s="1491"/>
      <c r="L391" s="1491"/>
      <c r="M391" s="1491"/>
      <c r="N391" s="1491"/>
      <c r="O391" s="1491"/>
      <c r="P391" s="1491"/>
      <c r="Q391" s="1491"/>
      <c r="R391" s="1491"/>
      <c r="S391" s="1491"/>
      <c r="T391" s="1491"/>
      <c r="U391" s="1491"/>
      <c r="V391" s="1491"/>
      <c r="W391" s="1491"/>
      <c r="X391" s="1491"/>
      <c r="Y391" s="1491"/>
      <c r="Z391" s="1491"/>
    </row>
    <row r="392" spans="1:26" ht="15.75" customHeight="1">
      <c r="A392" s="1491"/>
      <c r="B392" s="1491"/>
      <c r="C392" s="1491"/>
      <c r="D392" s="1491"/>
      <c r="E392" s="1491"/>
      <c r="F392" s="1491"/>
      <c r="G392" s="1491"/>
      <c r="H392" s="1491"/>
      <c r="I392" s="1491"/>
      <c r="J392" s="1491"/>
      <c r="K392" s="1491"/>
      <c r="L392" s="1491"/>
      <c r="M392" s="1491"/>
      <c r="N392" s="1491"/>
      <c r="O392" s="1491"/>
      <c r="P392" s="1491"/>
      <c r="Q392" s="1491"/>
      <c r="R392" s="1491"/>
      <c r="S392" s="1491"/>
      <c r="T392" s="1491"/>
      <c r="U392" s="1491"/>
      <c r="V392" s="1491"/>
      <c r="W392" s="1491"/>
      <c r="X392" s="1491"/>
      <c r="Y392" s="1491"/>
      <c r="Z392" s="1491"/>
    </row>
    <row r="393" spans="1:26" ht="15.75" customHeight="1">
      <c r="A393" s="1491"/>
      <c r="B393" s="1491"/>
      <c r="C393" s="1491"/>
      <c r="D393" s="1491"/>
      <c r="E393" s="1491"/>
      <c r="F393" s="1491"/>
      <c r="G393" s="1491"/>
      <c r="H393" s="1491"/>
      <c r="I393" s="1491"/>
      <c r="J393" s="1491"/>
      <c r="K393" s="1491"/>
      <c r="L393" s="1491"/>
      <c r="M393" s="1491"/>
      <c r="N393" s="1491"/>
      <c r="O393" s="1491"/>
      <c r="P393" s="1491"/>
      <c r="Q393" s="1491"/>
      <c r="R393" s="1491"/>
      <c r="S393" s="1491"/>
      <c r="T393" s="1491"/>
      <c r="U393" s="1491"/>
      <c r="V393" s="1491"/>
      <c r="W393" s="1491"/>
      <c r="X393" s="1491"/>
      <c r="Y393" s="1491"/>
      <c r="Z393" s="1491"/>
    </row>
    <row r="394" spans="1:26" ht="15.75" customHeight="1">
      <c r="A394" s="1491"/>
      <c r="B394" s="1491"/>
      <c r="C394" s="1491"/>
      <c r="D394" s="1491"/>
      <c r="E394" s="1491"/>
      <c r="F394" s="1491"/>
      <c r="G394" s="1491"/>
      <c r="H394" s="1491"/>
      <c r="I394" s="1491"/>
      <c r="J394" s="1491"/>
      <c r="K394" s="1491"/>
      <c r="L394" s="1491"/>
      <c r="M394" s="1491"/>
      <c r="N394" s="1491"/>
      <c r="O394" s="1491"/>
      <c r="P394" s="1491"/>
      <c r="Q394" s="1491"/>
      <c r="R394" s="1491"/>
      <c r="S394" s="1491"/>
      <c r="T394" s="1491"/>
      <c r="U394" s="1491"/>
      <c r="V394" s="1491"/>
      <c r="W394" s="1491"/>
      <c r="X394" s="1491"/>
      <c r="Y394" s="1491"/>
      <c r="Z394" s="1491"/>
    </row>
    <row r="395" spans="1:26" ht="15.75" customHeight="1">
      <c r="A395" s="1491"/>
      <c r="B395" s="1491"/>
      <c r="C395" s="1491"/>
      <c r="D395" s="1491"/>
      <c r="E395" s="1491"/>
      <c r="F395" s="1491"/>
      <c r="G395" s="1491"/>
      <c r="H395" s="1491"/>
      <c r="I395" s="1491"/>
      <c r="J395" s="1491"/>
      <c r="K395" s="1491"/>
      <c r="L395" s="1491"/>
      <c r="M395" s="1491"/>
      <c r="N395" s="1491"/>
      <c r="O395" s="1491"/>
      <c r="P395" s="1491"/>
      <c r="Q395" s="1491"/>
      <c r="R395" s="1491"/>
      <c r="S395" s="1491"/>
      <c r="T395" s="1491"/>
      <c r="U395" s="1491"/>
      <c r="V395" s="1491"/>
      <c r="W395" s="1491"/>
      <c r="X395" s="1491"/>
      <c r="Y395" s="1491"/>
      <c r="Z395" s="1491"/>
    </row>
    <row r="396" spans="1:26" ht="15.75" customHeight="1">
      <c r="A396" s="1491"/>
      <c r="B396" s="1491"/>
      <c r="C396" s="1491"/>
      <c r="D396" s="1491"/>
      <c r="E396" s="1491"/>
      <c r="F396" s="1491"/>
      <c r="G396" s="1491"/>
      <c r="H396" s="1491"/>
      <c r="I396" s="1491"/>
      <c r="J396" s="1491"/>
      <c r="K396" s="1491"/>
      <c r="L396" s="1491"/>
      <c r="M396" s="1491"/>
      <c r="N396" s="1491"/>
      <c r="O396" s="1491"/>
      <c r="P396" s="1491"/>
      <c r="Q396" s="1491"/>
      <c r="R396" s="1491"/>
      <c r="S396" s="1491"/>
      <c r="T396" s="1491"/>
      <c r="U396" s="1491"/>
      <c r="V396" s="1491"/>
      <c r="W396" s="1491"/>
      <c r="X396" s="1491"/>
      <c r="Y396" s="1491"/>
      <c r="Z396" s="1491"/>
    </row>
    <row r="397" spans="1:26" ht="15.75" customHeight="1">
      <c r="A397" s="1491"/>
      <c r="B397" s="1491"/>
      <c r="C397" s="1491"/>
      <c r="D397" s="1491"/>
      <c r="E397" s="1491"/>
      <c r="F397" s="1491"/>
      <c r="G397" s="1491"/>
      <c r="H397" s="1491"/>
      <c r="I397" s="1491"/>
      <c r="J397" s="1491"/>
      <c r="K397" s="1491"/>
      <c r="L397" s="1491"/>
      <c r="M397" s="1491"/>
      <c r="N397" s="1491"/>
      <c r="O397" s="1491"/>
      <c r="P397" s="1491"/>
      <c r="Q397" s="1491"/>
      <c r="R397" s="1491"/>
      <c r="S397" s="1491"/>
      <c r="T397" s="1491"/>
      <c r="U397" s="1491"/>
      <c r="V397" s="1491"/>
      <c r="W397" s="1491"/>
      <c r="X397" s="1491"/>
      <c r="Y397" s="1491"/>
      <c r="Z397" s="1491"/>
    </row>
    <row r="398" spans="1:26" ht="15.75" customHeight="1">
      <c r="A398" s="1491"/>
      <c r="B398" s="1491"/>
      <c r="C398" s="1491"/>
      <c r="D398" s="1491"/>
      <c r="E398" s="1491"/>
      <c r="F398" s="1491"/>
      <c r="G398" s="1491"/>
      <c r="H398" s="1491"/>
      <c r="I398" s="1491"/>
      <c r="J398" s="1491"/>
      <c r="K398" s="1491"/>
      <c r="L398" s="1491"/>
      <c r="M398" s="1491"/>
      <c r="N398" s="1491"/>
      <c r="O398" s="1491"/>
      <c r="P398" s="1491"/>
      <c r="Q398" s="1491"/>
      <c r="R398" s="1491"/>
      <c r="S398" s="1491"/>
      <c r="T398" s="1491"/>
      <c r="U398" s="1491"/>
      <c r="V398" s="1491"/>
      <c r="W398" s="1491"/>
      <c r="X398" s="1491"/>
      <c r="Y398" s="1491"/>
      <c r="Z398" s="1491"/>
    </row>
    <row r="399" spans="1:26" ht="15.75" customHeight="1">
      <c r="A399" s="1491"/>
      <c r="B399" s="1491"/>
      <c r="C399" s="1491"/>
      <c r="D399" s="1491"/>
      <c r="E399" s="1491"/>
      <c r="F399" s="1491"/>
      <c r="G399" s="1491"/>
      <c r="H399" s="1491"/>
      <c r="I399" s="1491"/>
      <c r="J399" s="1491"/>
      <c r="K399" s="1491"/>
      <c r="L399" s="1491"/>
      <c r="M399" s="1491"/>
      <c r="N399" s="1491"/>
      <c r="O399" s="1491"/>
      <c r="P399" s="1491"/>
      <c r="Q399" s="1491"/>
      <c r="R399" s="1491"/>
      <c r="S399" s="1491"/>
      <c r="T399" s="1491"/>
      <c r="U399" s="1491"/>
      <c r="V399" s="1491"/>
      <c r="W399" s="1491"/>
      <c r="X399" s="1491"/>
      <c r="Y399" s="1491"/>
      <c r="Z399" s="1491"/>
    </row>
    <row r="400" spans="1:26" ht="15.75" customHeight="1">
      <c r="A400" s="1491"/>
      <c r="B400" s="1491"/>
      <c r="C400" s="1491"/>
      <c r="D400" s="1491"/>
      <c r="E400" s="1491"/>
      <c r="F400" s="1491"/>
      <c r="G400" s="1491"/>
      <c r="H400" s="1491"/>
      <c r="I400" s="1491"/>
      <c r="J400" s="1491"/>
      <c r="K400" s="1491"/>
      <c r="L400" s="1491"/>
      <c r="M400" s="1491"/>
      <c r="N400" s="1491"/>
      <c r="O400" s="1491"/>
      <c r="P400" s="1491"/>
      <c r="Q400" s="1491"/>
      <c r="R400" s="1491"/>
      <c r="S400" s="1491"/>
      <c r="T400" s="1491"/>
      <c r="U400" s="1491"/>
      <c r="V400" s="1491"/>
      <c r="W400" s="1491"/>
      <c r="X400" s="1491"/>
      <c r="Y400" s="1491"/>
      <c r="Z400" s="1491"/>
    </row>
    <row r="401" spans="1:26" ht="15.75" customHeight="1">
      <c r="A401" s="1491"/>
      <c r="B401" s="1491"/>
      <c r="C401" s="1491"/>
      <c r="D401" s="1491"/>
      <c r="E401" s="1491"/>
      <c r="F401" s="1491"/>
      <c r="G401" s="1491"/>
      <c r="H401" s="1491"/>
      <c r="I401" s="1491"/>
      <c r="J401" s="1491"/>
      <c r="K401" s="1491"/>
      <c r="L401" s="1491"/>
      <c r="M401" s="1491"/>
      <c r="N401" s="1491"/>
      <c r="O401" s="1491"/>
      <c r="P401" s="1491"/>
      <c r="Q401" s="1491"/>
      <c r="R401" s="1491"/>
      <c r="S401" s="1491"/>
      <c r="T401" s="1491"/>
      <c r="U401" s="1491"/>
      <c r="V401" s="1491"/>
      <c r="W401" s="1491"/>
      <c r="X401" s="1491"/>
      <c r="Y401" s="1491"/>
      <c r="Z401" s="1491"/>
    </row>
    <row r="402" spans="1:26" ht="15.75" customHeight="1">
      <c r="A402" s="1491"/>
      <c r="B402" s="1491"/>
      <c r="C402" s="1491"/>
      <c r="D402" s="1491"/>
      <c r="E402" s="1491"/>
      <c r="F402" s="1491"/>
      <c r="G402" s="1491"/>
      <c r="H402" s="1491"/>
      <c r="I402" s="1491"/>
      <c r="J402" s="1491"/>
      <c r="K402" s="1491"/>
      <c r="L402" s="1491"/>
      <c r="M402" s="1491"/>
      <c r="N402" s="1491"/>
      <c r="O402" s="1491"/>
      <c r="P402" s="1491"/>
      <c r="Q402" s="1491"/>
      <c r="R402" s="1491"/>
      <c r="S402" s="1491"/>
      <c r="T402" s="1491"/>
      <c r="U402" s="1491"/>
      <c r="V402" s="1491"/>
      <c r="W402" s="1491"/>
      <c r="X402" s="1491"/>
      <c r="Y402" s="1491"/>
      <c r="Z402" s="1491"/>
    </row>
    <row r="403" spans="1:26" ht="15.75" customHeight="1">
      <c r="A403" s="1491"/>
      <c r="B403" s="1491"/>
      <c r="C403" s="1491"/>
      <c r="D403" s="1491"/>
      <c r="E403" s="1491"/>
      <c r="F403" s="1491"/>
      <c r="G403" s="1491"/>
      <c r="H403" s="1491"/>
      <c r="I403" s="1491"/>
      <c r="J403" s="1491"/>
      <c r="K403" s="1491"/>
      <c r="L403" s="1491"/>
      <c r="M403" s="1491"/>
      <c r="N403" s="1491"/>
      <c r="O403" s="1491"/>
      <c r="P403" s="1491"/>
      <c r="Q403" s="1491"/>
      <c r="R403" s="1491"/>
      <c r="S403" s="1491"/>
      <c r="T403" s="1491"/>
      <c r="U403" s="1491"/>
      <c r="V403" s="1491"/>
      <c r="W403" s="1491"/>
      <c r="X403" s="1491"/>
      <c r="Y403" s="1491"/>
      <c r="Z403" s="1491"/>
    </row>
    <row r="404" spans="1:26" ht="15.75" customHeight="1">
      <c r="A404" s="1491"/>
      <c r="B404" s="1491"/>
      <c r="C404" s="1491"/>
      <c r="D404" s="1491"/>
      <c r="E404" s="1491"/>
      <c r="F404" s="1491"/>
      <c r="G404" s="1491"/>
      <c r="H404" s="1491"/>
      <c r="I404" s="1491"/>
      <c r="J404" s="1491"/>
      <c r="K404" s="1491"/>
      <c r="L404" s="1491"/>
      <c r="M404" s="1491"/>
      <c r="N404" s="1491"/>
      <c r="O404" s="1491"/>
      <c r="P404" s="1491"/>
      <c r="Q404" s="1491"/>
      <c r="R404" s="1491"/>
      <c r="S404" s="1491"/>
      <c r="T404" s="1491"/>
      <c r="U404" s="1491"/>
      <c r="V404" s="1491"/>
      <c r="W404" s="1491"/>
      <c r="X404" s="1491"/>
      <c r="Y404" s="1491"/>
      <c r="Z404" s="1491"/>
    </row>
    <row r="405" spans="1:26" ht="15.75" customHeight="1">
      <c r="A405" s="1491"/>
      <c r="B405" s="1491"/>
      <c r="C405" s="1491"/>
      <c r="D405" s="1491"/>
      <c r="E405" s="1491"/>
      <c r="F405" s="1491"/>
      <c r="G405" s="1491"/>
      <c r="H405" s="1491"/>
      <c r="I405" s="1491"/>
      <c r="J405" s="1491"/>
      <c r="K405" s="1491"/>
      <c r="L405" s="1491"/>
      <c r="M405" s="1491"/>
      <c r="N405" s="1491"/>
      <c r="O405" s="1491"/>
      <c r="P405" s="1491"/>
      <c r="Q405" s="1491"/>
      <c r="R405" s="1491"/>
      <c r="S405" s="1491"/>
      <c r="T405" s="1491"/>
      <c r="U405" s="1491"/>
      <c r="V405" s="1491"/>
      <c r="W405" s="1491"/>
      <c r="X405" s="1491"/>
      <c r="Y405" s="1491"/>
      <c r="Z405" s="1491"/>
    </row>
    <row r="406" spans="1:26" ht="15.75" customHeight="1">
      <c r="A406" s="1491"/>
      <c r="B406" s="1491"/>
      <c r="C406" s="1491"/>
      <c r="D406" s="1491"/>
      <c r="E406" s="1491"/>
      <c r="F406" s="1491"/>
      <c r="G406" s="1491"/>
      <c r="H406" s="1491"/>
      <c r="I406" s="1491"/>
      <c r="J406" s="1491"/>
      <c r="K406" s="1491"/>
      <c r="L406" s="1491"/>
      <c r="M406" s="1491"/>
      <c r="N406" s="1491"/>
      <c r="O406" s="1491"/>
      <c r="P406" s="1491"/>
      <c r="Q406" s="1491"/>
      <c r="R406" s="1491"/>
      <c r="S406" s="1491"/>
      <c r="T406" s="1491"/>
      <c r="U406" s="1491"/>
      <c r="V406" s="1491"/>
      <c r="W406" s="1491"/>
      <c r="X406" s="1491"/>
      <c r="Y406" s="1491"/>
      <c r="Z406" s="1491"/>
    </row>
    <row r="407" spans="1:26" ht="15.75" customHeight="1">
      <c r="A407" s="1491"/>
      <c r="B407" s="1491"/>
      <c r="C407" s="1491"/>
      <c r="D407" s="1491"/>
      <c r="E407" s="1491"/>
      <c r="F407" s="1491"/>
      <c r="G407" s="1491"/>
      <c r="H407" s="1491"/>
      <c r="I407" s="1491"/>
      <c r="J407" s="1491"/>
      <c r="K407" s="1491"/>
      <c r="L407" s="1491"/>
      <c r="M407" s="1491"/>
      <c r="N407" s="1491"/>
      <c r="O407" s="1491"/>
      <c r="P407" s="1491"/>
      <c r="Q407" s="1491"/>
      <c r="R407" s="1491"/>
      <c r="S407" s="1491"/>
      <c r="T407" s="1491"/>
      <c r="U407" s="1491"/>
      <c r="V407" s="1491"/>
      <c r="W407" s="1491"/>
      <c r="X407" s="1491"/>
      <c r="Y407" s="1491"/>
      <c r="Z407" s="1491"/>
    </row>
    <row r="408" spans="1:26" ht="15.75" customHeight="1">
      <c r="A408" s="1491"/>
      <c r="B408" s="1491"/>
      <c r="C408" s="1491"/>
      <c r="D408" s="1491"/>
      <c r="E408" s="1491"/>
      <c r="F408" s="1491"/>
      <c r="G408" s="1491"/>
      <c r="H408" s="1491"/>
      <c r="I408" s="1491"/>
      <c r="J408" s="1491"/>
      <c r="K408" s="1491"/>
      <c r="L408" s="1491"/>
      <c r="M408" s="1491"/>
      <c r="N408" s="1491"/>
      <c r="O408" s="1491"/>
      <c r="P408" s="1491"/>
      <c r="Q408" s="1491"/>
      <c r="R408" s="1491"/>
      <c r="S408" s="1491"/>
      <c r="T408" s="1491"/>
      <c r="U408" s="1491"/>
      <c r="V408" s="1491"/>
      <c r="W408" s="1491"/>
      <c r="X408" s="1491"/>
      <c r="Y408" s="1491"/>
      <c r="Z408" s="1491"/>
    </row>
    <row r="409" spans="1:26" ht="15.75" customHeight="1">
      <c r="A409" s="1491"/>
      <c r="B409" s="1491"/>
      <c r="C409" s="1491"/>
      <c r="D409" s="1491"/>
      <c r="E409" s="1491"/>
      <c r="F409" s="1491"/>
      <c r="G409" s="1491"/>
      <c r="H409" s="1491"/>
      <c r="I409" s="1491"/>
      <c r="J409" s="1491"/>
      <c r="K409" s="1491"/>
      <c r="L409" s="1491"/>
      <c r="M409" s="1491"/>
      <c r="N409" s="1491"/>
      <c r="O409" s="1491"/>
      <c r="P409" s="1491"/>
      <c r="Q409" s="1491"/>
      <c r="R409" s="1491"/>
      <c r="S409" s="1491"/>
      <c r="T409" s="1491"/>
      <c r="U409" s="1491"/>
      <c r="V409" s="1491"/>
      <c r="W409" s="1491"/>
      <c r="X409" s="1491"/>
      <c r="Y409" s="1491"/>
      <c r="Z409" s="1491"/>
    </row>
    <row r="410" spans="1:26" ht="15.75" customHeight="1">
      <c r="A410" s="1491"/>
      <c r="B410" s="1491"/>
      <c r="C410" s="1491"/>
      <c r="D410" s="1491"/>
      <c r="E410" s="1491"/>
      <c r="F410" s="1491"/>
      <c r="G410" s="1491"/>
      <c r="H410" s="1491"/>
      <c r="I410" s="1491"/>
      <c r="J410" s="1491"/>
      <c r="K410" s="1491"/>
      <c r="L410" s="1491"/>
      <c r="M410" s="1491"/>
      <c r="N410" s="1491"/>
      <c r="O410" s="1491"/>
      <c r="P410" s="1491"/>
      <c r="Q410" s="1491"/>
      <c r="R410" s="1491"/>
      <c r="S410" s="1491"/>
      <c r="T410" s="1491"/>
      <c r="U410" s="1491"/>
      <c r="V410" s="1491"/>
      <c r="W410" s="1491"/>
      <c r="X410" s="1491"/>
      <c r="Y410" s="1491"/>
      <c r="Z410" s="1491"/>
    </row>
    <row r="411" spans="1:26" ht="15.75" customHeight="1">
      <c r="A411" s="1491"/>
      <c r="B411" s="1491"/>
      <c r="C411" s="1491"/>
      <c r="D411" s="1491"/>
      <c r="E411" s="1491"/>
      <c r="F411" s="1491"/>
      <c r="G411" s="1491"/>
      <c r="H411" s="1491"/>
      <c r="I411" s="1491"/>
      <c r="J411" s="1491"/>
      <c r="K411" s="1491"/>
      <c r="L411" s="1491"/>
      <c r="M411" s="1491"/>
      <c r="N411" s="1491"/>
      <c r="O411" s="1491"/>
      <c r="P411" s="1491"/>
      <c r="Q411" s="1491"/>
      <c r="R411" s="1491"/>
      <c r="S411" s="1491"/>
      <c r="T411" s="1491"/>
      <c r="U411" s="1491"/>
      <c r="V411" s="1491"/>
      <c r="W411" s="1491"/>
      <c r="X411" s="1491"/>
      <c r="Y411" s="1491"/>
      <c r="Z411" s="1491"/>
    </row>
    <row r="412" spans="1:26" ht="15.75" customHeight="1">
      <c r="A412" s="1491"/>
      <c r="B412" s="1491"/>
      <c r="C412" s="1491"/>
      <c r="D412" s="1491"/>
      <c r="E412" s="1491"/>
      <c r="F412" s="1491"/>
      <c r="G412" s="1491"/>
      <c r="H412" s="1491"/>
      <c r="I412" s="1491"/>
      <c r="J412" s="1491"/>
      <c r="K412" s="1491"/>
      <c r="L412" s="1491"/>
      <c r="M412" s="1491"/>
      <c r="N412" s="1491"/>
      <c r="O412" s="1491"/>
      <c r="P412" s="1491"/>
      <c r="Q412" s="1491"/>
      <c r="R412" s="1491"/>
      <c r="S412" s="1491"/>
      <c r="T412" s="1491"/>
      <c r="U412" s="1491"/>
      <c r="V412" s="1491"/>
      <c r="W412" s="1491"/>
      <c r="X412" s="1491"/>
      <c r="Y412" s="1491"/>
      <c r="Z412" s="1491"/>
    </row>
    <row r="413" spans="1:26" ht="15.75" customHeight="1">
      <c r="A413" s="1491"/>
      <c r="B413" s="1491"/>
      <c r="C413" s="1491"/>
      <c r="D413" s="1491"/>
      <c r="E413" s="1491"/>
      <c r="F413" s="1491"/>
      <c r="G413" s="1491"/>
      <c r="H413" s="1491"/>
      <c r="I413" s="1491"/>
      <c r="J413" s="1491"/>
      <c r="K413" s="1491"/>
      <c r="L413" s="1491"/>
      <c r="M413" s="1491"/>
      <c r="N413" s="1491"/>
      <c r="O413" s="1491"/>
      <c r="P413" s="1491"/>
      <c r="Q413" s="1491"/>
      <c r="R413" s="1491"/>
      <c r="S413" s="1491"/>
      <c r="T413" s="1491"/>
      <c r="U413" s="1491"/>
      <c r="V413" s="1491"/>
      <c r="W413" s="1491"/>
      <c r="X413" s="1491"/>
      <c r="Y413" s="1491"/>
      <c r="Z413" s="1491"/>
    </row>
    <row r="414" spans="1:26" ht="15.75" customHeight="1">
      <c r="A414" s="1491"/>
      <c r="B414" s="1491"/>
      <c r="C414" s="1491"/>
      <c r="D414" s="1491"/>
      <c r="E414" s="1491"/>
      <c r="F414" s="1491"/>
      <c r="G414" s="1491"/>
      <c r="H414" s="1491"/>
      <c r="I414" s="1491"/>
      <c r="J414" s="1491"/>
      <c r="K414" s="1491"/>
      <c r="L414" s="1491"/>
      <c r="M414" s="1491"/>
      <c r="N414" s="1491"/>
      <c r="O414" s="1491"/>
      <c r="P414" s="1491"/>
      <c r="Q414" s="1491"/>
      <c r="R414" s="1491"/>
      <c r="S414" s="1491"/>
      <c r="T414" s="1491"/>
      <c r="U414" s="1491"/>
      <c r="V414" s="1491"/>
      <c r="W414" s="1491"/>
      <c r="X414" s="1491"/>
      <c r="Y414" s="1491"/>
      <c r="Z414" s="1491"/>
    </row>
    <row r="415" spans="1:26" ht="15.75" customHeight="1">
      <c r="A415" s="1491"/>
      <c r="B415" s="1491"/>
      <c r="C415" s="1491"/>
      <c r="D415" s="1491"/>
      <c r="E415" s="1491"/>
      <c r="F415" s="1491"/>
      <c r="G415" s="1491"/>
      <c r="H415" s="1491"/>
      <c r="I415" s="1491"/>
      <c r="J415" s="1491"/>
      <c r="K415" s="1491"/>
      <c r="L415" s="1491"/>
      <c r="M415" s="1491"/>
      <c r="N415" s="1491"/>
      <c r="O415" s="1491"/>
      <c r="P415" s="1491"/>
      <c r="Q415" s="1491"/>
      <c r="R415" s="1491"/>
      <c r="S415" s="1491"/>
      <c r="T415" s="1491"/>
      <c r="U415" s="1491"/>
      <c r="V415" s="1491"/>
      <c r="W415" s="1491"/>
      <c r="X415" s="1491"/>
      <c r="Y415" s="1491"/>
      <c r="Z415" s="1491"/>
    </row>
    <row r="416" spans="1:26" ht="15.75" customHeight="1">
      <c r="A416" s="1491"/>
      <c r="B416" s="1491"/>
      <c r="C416" s="1491"/>
      <c r="D416" s="1491"/>
      <c r="E416" s="1491"/>
      <c r="F416" s="1491"/>
      <c r="G416" s="1491"/>
      <c r="H416" s="1491"/>
      <c r="I416" s="1491"/>
      <c r="J416" s="1491"/>
      <c r="K416" s="1491"/>
      <c r="L416" s="1491"/>
      <c r="M416" s="1491"/>
      <c r="N416" s="1491"/>
      <c r="O416" s="1491"/>
      <c r="P416" s="1491"/>
      <c r="Q416" s="1491"/>
      <c r="R416" s="1491"/>
      <c r="S416" s="1491"/>
      <c r="T416" s="1491"/>
      <c r="U416" s="1491"/>
      <c r="V416" s="1491"/>
      <c r="W416" s="1491"/>
      <c r="X416" s="1491"/>
      <c r="Y416" s="1491"/>
      <c r="Z416" s="1491"/>
    </row>
    <row r="417" spans="1:26" ht="15.75" customHeight="1">
      <c r="A417" s="1491"/>
      <c r="B417" s="1491"/>
      <c r="C417" s="1491"/>
      <c r="D417" s="1491"/>
      <c r="E417" s="1491"/>
      <c r="F417" s="1491"/>
      <c r="G417" s="1491"/>
      <c r="H417" s="1491"/>
      <c r="I417" s="1491"/>
      <c r="J417" s="1491"/>
      <c r="K417" s="1491"/>
      <c r="L417" s="1491"/>
      <c r="M417" s="1491"/>
      <c r="N417" s="1491"/>
      <c r="O417" s="1491"/>
      <c r="P417" s="1491"/>
      <c r="Q417" s="1491"/>
      <c r="R417" s="1491"/>
      <c r="S417" s="1491"/>
      <c r="T417" s="1491"/>
      <c r="U417" s="1491"/>
      <c r="V417" s="1491"/>
      <c r="W417" s="1491"/>
      <c r="X417" s="1491"/>
      <c r="Y417" s="1491"/>
      <c r="Z417" s="1491"/>
    </row>
    <row r="418" spans="1:26" ht="15.75" customHeight="1">
      <c r="A418" s="1491"/>
      <c r="B418" s="1491"/>
      <c r="C418" s="1491"/>
      <c r="D418" s="1491"/>
      <c r="E418" s="1491"/>
      <c r="F418" s="1491"/>
      <c r="G418" s="1491"/>
      <c r="H418" s="1491"/>
      <c r="I418" s="1491"/>
      <c r="J418" s="1491"/>
      <c r="K418" s="1491"/>
      <c r="L418" s="1491"/>
      <c r="M418" s="1491"/>
      <c r="N418" s="1491"/>
      <c r="O418" s="1491"/>
      <c r="P418" s="1491"/>
      <c r="Q418" s="1491"/>
      <c r="R418" s="1491"/>
      <c r="S418" s="1491"/>
      <c r="T418" s="1491"/>
      <c r="U418" s="1491"/>
      <c r="V418" s="1491"/>
      <c r="W418" s="1491"/>
      <c r="X418" s="1491"/>
      <c r="Y418" s="1491"/>
      <c r="Z418" s="1491"/>
    </row>
    <row r="419" spans="1:26" ht="15.75" customHeight="1">
      <c r="A419" s="1491"/>
      <c r="B419" s="1491"/>
      <c r="C419" s="1491"/>
      <c r="D419" s="1491"/>
      <c r="E419" s="1491"/>
      <c r="F419" s="1491"/>
      <c r="G419" s="1491"/>
      <c r="H419" s="1491"/>
      <c r="I419" s="1491"/>
      <c r="J419" s="1491"/>
      <c r="K419" s="1491"/>
      <c r="L419" s="1491"/>
      <c r="M419" s="1491"/>
      <c r="N419" s="1491"/>
      <c r="O419" s="1491"/>
      <c r="P419" s="1491"/>
      <c r="Q419" s="1491"/>
      <c r="R419" s="1491"/>
      <c r="S419" s="1491"/>
      <c r="T419" s="1491"/>
      <c r="U419" s="1491"/>
      <c r="V419" s="1491"/>
      <c r="W419" s="1491"/>
      <c r="X419" s="1491"/>
      <c r="Y419" s="1491"/>
      <c r="Z419" s="1491"/>
    </row>
    <row r="420" spans="1:26" ht="15.75" customHeight="1">
      <c r="A420" s="1491"/>
      <c r="B420" s="1491"/>
      <c r="C420" s="1491"/>
      <c r="D420" s="1491"/>
      <c r="E420" s="1491"/>
      <c r="F420" s="1491"/>
      <c r="G420" s="1491"/>
      <c r="H420" s="1491"/>
      <c r="I420" s="1491"/>
      <c r="J420" s="1491"/>
      <c r="K420" s="1491"/>
      <c r="L420" s="1491"/>
      <c r="M420" s="1491"/>
      <c r="N420" s="1491"/>
      <c r="O420" s="1491"/>
      <c r="P420" s="1491"/>
      <c r="Q420" s="1491"/>
      <c r="R420" s="1491"/>
      <c r="S420" s="1491"/>
      <c r="T420" s="1491"/>
      <c r="U420" s="1491"/>
      <c r="V420" s="1491"/>
      <c r="W420" s="1491"/>
      <c r="X420" s="1491"/>
      <c r="Y420" s="1491"/>
      <c r="Z420" s="1491"/>
    </row>
    <row r="421" spans="1:26" ht="15.75" customHeight="1">
      <c r="A421" s="1491"/>
      <c r="B421" s="1491"/>
      <c r="C421" s="1491"/>
      <c r="D421" s="1491"/>
      <c r="E421" s="1491"/>
      <c r="F421" s="1491"/>
      <c r="G421" s="1491"/>
      <c r="H421" s="1491"/>
      <c r="I421" s="1491"/>
      <c r="J421" s="1491"/>
      <c r="K421" s="1491"/>
      <c r="L421" s="1491"/>
      <c r="M421" s="1491"/>
      <c r="N421" s="1491"/>
      <c r="O421" s="1491"/>
      <c r="P421" s="1491"/>
      <c r="Q421" s="1491"/>
      <c r="R421" s="1491"/>
      <c r="S421" s="1491"/>
      <c r="T421" s="1491"/>
      <c r="U421" s="1491"/>
      <c r="V421" s="1491"/>
      <c r="W421" s="1491"/>
      <c r="X421" s="1491"/>
      <c r="Y421" s="1491"/>
      <c r="Z421" s="1491"/>
    </row>
    <row r="422" spans="1:26" ht="15.75" customHeight="1">
      <c r="A422" s="1491"/>
      <c r="B422" s="1491"/>
      <c r="C422" s="1491"/>
      <c r="D422" s="1491"/>
      <c r="E422" s="1491"/>
      <c r="F422" s="1491"/>
      <c r="G422" s="1491"/>
      <c r="H422" s="1491"/>
      <c r="I422" s="1491"/>
      <c r="J422" s="1491"/>
      <c r="K422" s="1491"/>
      <c r="L422" s="1491"/>
      <c r="M422" s="1491"/>
      <c r="N422" s="1491"/>
      <c r="O422" s="1491"/>
      <c r="P422" s="1491"/>
      <c r="Q422" s="1491"/>
      <c r="R422" s="1491"/>
      <c r="S422" s="1491"/>
      <c r="T422" s="1491"/>
      <c r="U422" s="1491"/>
      <c r="V422" s="1491"/>
      <c r="W422" s="1491"/>
      <c r="X422" s="1491"/>
      <c r="Y422" s="1491"/>
      <c r="Z422" s="1491"/>
    </row>
    <row r="423" spans="1:26" ht="15.75" customHeight="1">
      <c r="A423" s="1491"/>
      <c r="B423" s="1491"/>
      <c r="C423" s="1491"/>
      <c r="D423" s="1491"/>
      <c r="E423" s="1491"/>
      <c r="F423" s="1491"/>
      <c r="G423" s="1491"/>
      <c r="H423" s="1491"/>
      <c r="I423" s="1491"/>
      <c r="J423" s="1491"/>
      <c r="K423" s="1491"/>
      <c r="L423" s="1491"/>
      <c r="M423" s="1491"/>
      <c r="N423" s="1491"/>
      <c r="O423" s="1491"/>
      <c r="P423" s="1491"/>
      <c r="Q423" s="1491"/>
      <c r="R423" s="1491"/>
      <c r="S423" s="1491"/>
      <c r="T423" s="1491"/>
      <c r="U423" s="1491"/>
      <c r="V423" s="1491"/>
      <c r="W423" s="1491"/>
      <c r="X423" s="1491"/>
      <c r="Y423" s="1491"/>
      <c r="Z423" s="1491"/>
    </row>
    <row r="424" spans="1:26" ht="15.75" customHeight="1">
      <c r="A424" s="1491"/>
      <c r="B424" s="1491"/>
      <c r="C424" s="1491"/>
      <c r="D424" s="1491"/>
      <c r="E424" s="1491"/>
      <c r="F424" s="1491"/>
      <c r="G424" s="1491"/>
      <c r="H424" s="1491"/>
      <c r="I424" s="1491"/>
      <c r="J424" s="1491"/>
      <c r="K424" s="1491"/>
      <c r="L424" s="1491"/>
      <c r="M424" s="1491"/>
      <c r="N424" s="1491"/>
      <c r="O424" s="1491"/>
      <c r="P424" s="1491"/>
      <c r="Q424" s="1491"/>
      <c r="R424" s="1491"/>
      <c r="S424" s="1491"/>
      <c r="T424" s="1491"/>
      <c r="U424" s="1491"/>
      <c r="V424" s="1491"/>
      <c r="W424" s="1491"/>
      <c r="X424" s="1491"/>
      <c r="Y424" s="1491"/>
      <c r="Z424" s="1491"/>
    </row>
    <row r="425" spans="1:26" ht="15.75" customHeight="1">
      <c r="A425" s="1491"/>
      <c r="B425" s="1491"/>
      <c r="C425" s="1491"/>
      <c r="D425" s="1491"/>
      <c r="E425" s="1491"/>
      <c r="F425" s="1491"/>
      <c r="G425" s="1491"/>
      <c r="H425" s="1491"/>
      <c r="I425" s="1491"/>
      <c r="J425" s="1491"/>
      <c r="K425" s="1491"/>
      <c r="L425" s="1491"/>
      <c r="M425" s="1491"/>
      <c r="N425" s="1491"/>
      <c r="O425" s="1491"/>
      <c r="P425" s="1491"/>
      <c r="Q425" s="1491"/>
      <c r="R425" s="1491"/>
      <c r="S425" s="1491"/>
      <c r="T425" s="1491"/>
      <c r="U425" s="1491"/>
      <c r="V425" s="1491"/>
      <c r="W425" s="1491"/>
      <c r="X425" s="1491"/>
      <c r="Y425" s="1491"/>
      <c r="Z425" s="1491"/>
    </row>
    <row r="426" spans="1:26" ht="15.75" customHeight="1">
      <c r="A426" s="1491"/>
      <c r="B426" s="1491"/>
      <c r="C426" s="1491"/>
      <c r="D426" s="1491"/>
      <c r="E426" s="1491"/>
      <c r="F426" s="1491"/>
      <c r="G426" s="1491"/>
      <c r="H426" s="1491"/>
      <c r="I426" s="1491"/>
      <c r="J426" s="1491"/>
      <c r="K426" s="1491"/>
      <c r="L426" s="1491"/>
      <c r="M426" s="1491"/>
      <c r="N426" s="1491"/>
      <c r="O426" s="1491"/>
      <c r="P426" s="1491"/>
      <c r="Q426" s="1491"/>
      <c r="R426" s="1491"/>
      <c r="S426" s="1491"/>
      <c r="T426" s="1491"/>
      <c r="U426" s="1491"/>
      <c r="V426" s="1491"/>
      <c r="W426" s="1491"/>
      <c r="X426" s="1491"/>
      <c r="Y426" s="1491"/>
      <c r="Z426" s="1491"/>
    </row>
    <row r="427" spans="1:26" ht="15.75" customHeight="1">
      <c r="A427" s="1491"/>
      <c r="B427" s="1491"/>
      <c r="C427" s="1491"/>
      <c r="D427" s="1491"/>
      <c r="E427" s="1491"/>
      <c r="F427" s="1491"/>
      <c r="G427" s="1491"/>
      <c r="H427" s="1491"/>
      <c r="I427" s="1491"/>
      <c r="J427" s="1491"/>
      <c r="K427" s="1491"/>
      <c r="L427" s="1491"/>
      <c r="M427" s="1491"/>
      <c r="N427" s="1491"/>
      <c r="O427" s="1491"/>
      <c r="P427" s="1491"/>
      <c r="Q427" s="1491"/>
      <c r="R427" s="1491"/>
      <c r="S427" s="1491"/>
      <c r="T427" s="1491"/>
      <c r="U427" s="1491"/>
      <c r="V427" s="1491"/>
      <c r="W427" s="1491"/>
      <c r="X427" s="1491"/>
      <c r="Y427" s="1491"/>
      <c r="Z427" s="1491"/>
    </row>
    <row r="428" spans="1:26" ht="15.75" customHeight="1">
      <c r="A428" s="1491"/>
      <c r="B428" s="1491"/>
      <c r="C428" s="1491"/>
      <c r="D428" s="1491"/>
      <c r="E428" s="1491"/>
      <c r="F428" s="1491"/>
      <c r="G428" s="1491"/>
      <c r="H428" s="1491"/>
      <c r="I428" s="1491"/>
      <c r="J428" s="1491"/>
      <c r="K428" s="1491"/>
      <c r="L428" s="1491"/>
      <c r="M428" s="1491"/>
      <c r="N428" s="1491"/>
      <c r="O428" s="1491"/>
      <c r="P428" s="1491"/>
      <c r="Q428" s="1491"/>
      <c r="R428" s="1491"/>
      <c r="S428" s="1491"/>
      <c r="T428" s="1491"/>
      <c r="U428" s="1491"/>
      <c r="V428" s="1491"/>
      <c r="W428" s="1491"/>
      <c r="X428" s="1491"/>
      <c r="Y428" s="1491"/>
      <c r="Z428" s="1491"/>
    </row>
    <row r="429" spans="1:26" ht="15.75" customHeight="1">
      <c r="A429" s="1491"/>
      <c r="B429" s="1491"/>
      <c r="C429" s="1491"/>
      <c r="D429" s="1491"/>
      <c r="E429" s="1491"/>
      <c r="F429" s="1491"/>
      <c r="G429" s="1491"/>
      <c r="H429" s="1491"/>
      <c r="I429" s="1491"/>
      <c r="J429" s="1491"/>
      <c r="K429" s="1491"/>
      <c r="L429" s="1491"/>
      <c r="M429" s="1491"/>
      <c r="N429" s="1491"/>
      <c r="O429" s="1491"/>
      <c r="P429" s="1491"/>
      <c r="Q429" s="1491"/>
      <c r="R429" s="1491"/>
      <c r="S429" s="1491"/>
      <c r="T429" s="1491"/>
      <c r="U429" s="1491"/>
      <c r="V429" s="1491"/>
      <c r="W429" s="1491"/>
      <c r="X429" s="1491"/>
      <c r="Y429" s="1491"/>
      <c r="Z429" s="1491"/>
    </row>
    <row r="430" spans="1:26" ht="15.75" customHeight="1">
      <c r="A430" s="1491"/>
      <c r="B430" s="1491"/>
      <c r="C430" s="1491"/>
      <c r="D430" s="1491"/>
      <c r="E430" s="1491"/>
      <c r="F430" s="1491"/>
      <c r="G430" s="1491"/>
      <c r="H430" s="1491"/>
      <c r="I430" s="1491"/>
      <c r="J430" s="1491"/>
      <c r="K430" s="1491"/>
      <c r="L430" s="1491"/>
      <c r="M430" s="1491"/>
      <c r="N430" s="1491"/>
      <c r="O430" s="1491"/>
      <c r="P430" s="1491"/>
      <c r="Q430" s="1491"/>
      <c r="R430" s="1491"/>
      <c r="S430" s="1491"/>
      <c r="T430" s="1491"/>
      <c r="U430" s="1491"/>
      <c r="V430" s="1491"/>
      <c r="W430" s="1491"/>
      <c r="X430" s="1491"/>
      <c r="Y430" s="1491"/>
      <c r="Z430" s="1491"/>
    </row>
    <row r="431" spans="1:26" ht="15.75" customHeight="1">
      <c r="A431" s="1491"/>
      <c r="B431" s="1491"/>
      <c r="C431" s="1491"/>
      <c r="D431" s="1491"/>
      <c r="E431" s="1491"/>
      <c r="F431" s="1491"/>
      <c r="G431" s="1491"/>
      <c r="H431" s="1491"/>
      <c r="I431" s="1491"/>
      <c r="J431" s="1491"/>
      <c r="K431" s="1491"/>
      <c r="L431" s="1491"/>
      <c r="M431" s="1491"/>
      <c r="N431" s="1491"/>
      <c r="O431" s="1491"/>
      <c r="P431" s="1491"/>
      <c r="Q431" s="1491"/>
      <c r="R431" s="1491"/>
      <c r="S431" s="1491"/>
      <c r="T431" s="1491"/>
      <c r="U431" s="1491"/>
      <c r="V431" s="1491"/>
      <c r="W431" s="1491"/>
      <c r="X431" s="1491"/>
      <c r="Y431" s="1491"/>
      <c r="Z431" s="1491"/>
    </row>
    <row r="432" spans="1:26" ht="15.75" customHeight="1">
      <c r="A432" s="1491"/>
      <c r="B432" s="1491"/>
      <c r="C432" s="1491"/>
      <c r="D432" s="1491"/>
      <c r="E432" s="1491"/>
      <c r="F432" s="1491"/>
      <c r="G432" s="1491"/>
      <c r="H432" s="1491"/>
      <c r="I432" s="1491"/>
      <c r="J432" s="1491"/>
      <c r="K432" s="1491"/>
      <c r="L432" s="1491"/>
      <c r="M432" s="1491"/>
      <c r="N432" s="1491"/>
      <c r="O432" s="1491"/>
      <c r="P432" s="1491"/>
      <c r="Q432" s="1491"/>
      <c r="R432" s="1491"/>
      <c r="S432" s="1491"/>
      <c r="T432" s="1491"/>
      <c r="U432" s="1491"/>
      <c r="V432" s="1491"/>
      <c r="W432" s="1491"/>
      <c r="X432" s="1491"/>
      <c r="Y432" s="1491"/>
      <c r="Z432" s="1491"/>
    </row>
    <row r="433" spans="1:26" ht="15.75" customHeight="1">
      <c r="A433" s="1491"/>
      <c r="B433" s="1491"/>
      <c r="C433" s="1491"/>
      <c r="D433" s="1491"/>
      <c r="E433" s="1491"/>
      <c r="F433" s="1491"/>
      <c r="G433" s="1491"/>
      <c r="H433" s="1491"/>
      <c r="I433" s="1491"/>
      <c r="J433" s="1491"/>
      <c r="K433" s="1491"/>
      <c r="L433" s="1491"/>
      <c r="M433" s="1491"/>
      <c r="N433" s="1491"/>
      <c r="O433" s="1491"/>
      <c r="P433" s="1491"/>
      <c r="Q433" s="1491"/>
      <c r="R433" s="1491"/>
      <c r="S433" s="1491"/>
      <c r="T433" s="1491"/>
      <c r="U433" s="1491"/>
      <c r="V433" s="1491"/>
      <c r="W433" s="1491"/>
      <c r="X433" s="1491"/>
      <c r="Y433" s="1491"/>
      <c r="Z433" s="1491"/>
    </row>
    <row r="434" spans="1:26" ht="15.75" customHeight="1">
      <c r="A434" s="1491"/>
      <c r="B434" s="1491"/>
      <c r="C434" s="1491"/>
      <c r="D434" s="1491"/>
      <c r="E434" s="1491"/>
      <c r="F434" s="1491"/>
      <c r="G434" s="1491"/>
      <c r="H434" s="1491"/>
      <c r="I434" s="1491"/>
      <c r="J434" s="1491"/>
      <c r="K434" s="1491"/>
      <c r="L434" s="1491"/>
      <c r="M434" s="1491"/>
      <c r="N434" s="1491"/>
      <c r="O434" s="1491"/>
      <c r="P434" s="1491"/>
      <c r="Q434" s="1491"/>
      <c r="R434" s="1491"/>
      <c r="S434" s="1491"/>
      <c r="T434" s="1491"/>
      <c r="U434" s="1491"/>
      <c r="V434" s="1491"/>
      <c r="W434" s="1491"/>
      <c r="X434" s="1491"/>
      <c r="Y434" s="1491"/>
      <c r="Z434" s="1491"/>
    </row>
    <row r="435" spans="1:26" ht="15.75" customHeight="1">
      <c r="A435" s="1491"/>
      <c r="B435" s="1491"/>
      <c r="C435" s="1491"/>
      <c r="D435" s="1491"/>
      <c r="E435" s="1491"/>
      <c r="F435" s="1491"/>
      <c r="G435" s="1491"/>
      <c r="H435" s="1491"/>
      <c r="I435" s="1491"/>
      <c r="J435" s="1491"/>
      <c r="K435" s="1491"/>
      <c r="L435" s="1491"/>
      <c r="M435" s="1491"/>
      <c r="N435" s="1491"/>
      <c r="O435" s="1491"/>
      <c r="P435" s="1491"/>
      <c r="Q435" s="1491"/>
      <c r="R435" s="1491"/>
      <c r="S435" s="1491"/>
      <c r="T435" s="1491"/>
      <c r="U435" s="1491"/>
      <c r="V435" s="1491"/>
      <c r="W435" s="1491"/>
      <c r="X435" s="1491"/>
      <c r="Y435" s="1491"/>
      <c r="Z435" s="1491"/>
    </row>
    <row r="436" spans="1:26" ht="15.75" customHeight="1">
      <c r="A436" s="1491"/>
      <c r="B436" s="1491"/>
      <c r="C436" s="1491"/>
      <c r="D436" s="1491"/>
      <c r="E436" s="1491"/>
      <c r="F436" s="1491"/>
      <c r="G436" s="1491"/>
      <c r="H436" s="1491"/>
      <c r="I436" s="1491"/>
      <c r="J436" s="1491"/>
      <c r="K436" s="1491"/>
      <c r="L436" s="1491"/>
      <c r="M436" s="1491"/>
      <c r="N436" s="1491"/>
      <c r="O436" s="1491"/>
      <c r="P436" s="1491"/>
      <c r="Q436" s="1491"/>
      <c r="R436" s="1491"/>
      <c r="S436" s="1491"/>
      <c r="T436" s="1491"/>
      <c r="U436" s="1491"/>
      <c r="V436" s="1491"/>
      <c r="W436" s="1491"/>
      <c r="X436" s="1491"/>
      <c r="Y436" s="1491"/>
      <c r="Z436" s="1491"/>
    </row>
    <row r="437" spans="1:26" ht="15.75" customHeight="1">
      <c r="A437" s="1491"/>
      <c r="B437" s="1491"/>
      <c r="C437" s="1491"/>
      <c r="D437" s="1491"/>
      <c r="E437" s="1491"/>
      <c r="F437" s="1491"/>
      <c r="G437" s="1491"/>
      <c r="H437" s="1491"/>
      <c r="I437" s="1491"/>
      <c r="J437" s="1491"/>
      <c r="K437" s="1491"/>
      <c r="L437" s="1491"/>
      <c r="M437" s="1491"/>
      <c r="N437" s="1491"/>
      <c r="O437" s="1491"/>
      <c r="P437" s="1491"/>
      <c r="Q437" s="1491"/>
      <c r="R437" s="1491"/>
      <c r="S437" s="1491"/>
      <c r="T437" s="1491"/>
      <c r="U437" s="1491"/>
      <c r="V437" s="1491"/>
      <c r="W437" s="1491"/>
      <c r="X437" s="1491"/>
      <c r="Y437" s="1491"/>
      <c r="Z437" s="1491"/>
    </row>
    <row r="438" spans="1:26" ht="15.75" customHeight="1">
      <c r="A438" s="1491"/>
      <c r="B438" s="1491"/>
      <c r="C438" s="1491"/>
      <c r="D438" s="1491"/>
      <c r="E438" s="1491"/>
      <c r="F438" s="1491"/>
      <c r="G438" s="1491"/>
      <c r="H438" s="1491"/>
      <c r="I438" s="1491"/>
      <c r="J438" s="1491"/>
      <c r="K438" s="1491"/>
      <c r="L438" s="1491"/>
      <c r="M438" s="1491"/>
      <c r="N438" s="1491"/>
      <c r="O438" s="1491"/>
      <c r="P438" s="1491"/>
      <c r="Q438" s="1491"/>
      <c r="R438" s="1491"/>
      <c r="S438" s="1491"/>
      <c r="T438" s="1491"/>
      <c r="U438" s="1491"/>
      <c r="V438" s="1491"/>
      <c r="W438" s="1491"/>
      <c r="X438" s="1491"/>
      <c r="Y438" s="1491"/>
      <c r="Z438" s="1491"/>
    </row>
    <row r="439" spans="1:26" ht="15.75" customHeight="1">
      <c r="A439" s="1491"/>
      <c r="B439" s="1491"/>
      <c r="C439" s="1491"/>
      <c r="D439" s="1491"/>
      <c r="E439" s="1491"/>
      <c r="F439" s="1491"/>
      <c r="G439" s="1491"/>
      <c r="H439" s="1491"/>
      <c r="I439" s="1491"/>
      <c r="J439" s="1491"/>
      <c r="K439" s="1491"/>
      <c r="L439" s="1491"/>
      <c r="M439" s="1491"/>
      <c r="N439" s="1491"/>
      <c r="O439" s="1491"/>
      <c r="P439" s="1491"/>
      <c r="Q439" s="1491"/>
      <c r="R439" s="1491"/>
      <c r="S439" s="1491"/>
      <c r="T439" s="1491"/>
      <c r="U439" s="1491"/>
      <c r="V439" s="1491"/>
      <c r="W439" s="1491"/>
      <c r="X439" s="1491"/>
      <c r="Y439" s="1491"/>
      <c r="Z439" s="1491"/>
    </row>
    <row r="440" spans="1:26" ht="15.75" customHeight="1">
      <c r="A440" s="1491"/>
      <c r="B440" s="1491"/>
      <c r="C440" s="1491"/>
      <c r="D440" s="1491"/>
      <c r="E440" s="1491"/>
      <c r="F440" s="1491"/>
      <c r="G440" s="1491"/>
      <c r="H440" s="1491"/>
      <c r="I440" s="1491"/>
      <c r="J440" s="1491"/>
      <c r="K440" s="1491"/>
      <c r="L440" s="1491"/>
      <c r="M440" s="1491"/>
      <c r="N440" s="1491"/>
      <c r="O440" s="1491"/>
      <c r="P440" s="1491"/>
      <c r="Q440" s="1491"/>
      <c r="R440" s="1491"/>
      <c r="S440" s="1491"/>
      <c r="T440" s="1491"/>
      <c r="U440" s="1491"/>
      <c r="V440" s="1491"/>
      <c r="W440" s="1491"/>
      <c r="X440" s="1491"/>
      <c r="Y440" s="1491"/>
      <c r="Z440" s="1491"/>
    </row>
    <row r="441" spans="1:26" ht="15.75" customHeight="1">
      <c r="A441" s="1491"/>
      <c r="B441" s="1491"/>
      <c r="C441" s="1491"/>
      <c r="D441" s="1491"/>
      <c r="E441" s="1491"/>
      <c r="F441" s="1491"/>
      <c r="G441" s="1491"/>
      <c r="H441" s="1491"/>
      <c r="I441" s="1491"/>
      <c r="J441" s="1491"/>
      <c r="K441" s="1491"/>
      <c r="L441" s="1491"/>
      <c r="M441" s="1491"/>
      <c r="N441" s="1491"/>
      <c r="O441" s="1491"/>
      <c r="P441" s="1491"/>
      <c r="Q441" s="1491"/>
      <c r="R441" s="1491"/>
      <c r="S441" s="1491"/>
      <c r="T441" s="1491"/>
      <c r="U441" s="1491"/>
      <c r="V441" s="1491"/>
      <c r="W441" s="1491"/>
      <c r="X441" s="1491"/>
      <c r="Y441" s="1491"/>
      <c r="Z441" s="1491"/>
    </row>
    <row r="442" spans="1:26" ht="15.75" customHeight="1">
      <c r="A442" s="1491"/>
      <c r="B442" s="1491"/>
      <c r="C442" s="1491"/>
      <c r="D442" s="1491"/>
      <c r="E442" s="1491"/>
      <c r="F442" s="1491"/>
      <c r="G442" s="1491"/>
      <c r="H442" s="1491"/>
      <c r="I442" s="1491"/>
      <c r="J442" s="1491"/>
      <c r="K442" s="1491"/>
      <c r="L442" s="1491"/>
      <c r="M442" s="1491"/>
      <c r="N442" s="1491"/>
      <c r="O442" s="1491"/>
      <c r="P442" s="1491"/>
      <c r="Q442" s="1491"/>
      <c r="R442" s="1491"/>
      <c r="S442" s="1491"/>
      <c r="T442" s="1491"/>
      <c r="U442" s="1491"/>
      <c r="V442" s="1491"/>
      <c r="W442" s="1491"/>
      <c r="X442" s="1491"/>
      <c r="Y442" s="1491"/>
      <c r="Z442" s="1491"/>
    </row>
    <row r="443" spans="1:26" ht="15.75" customHeight="1">
      <c r="A443" s="1491"/>
      <c r="B443" s="1491"/>
      <c r="C443" s="1491"/>
      <c r="D443" s="1491"/>
      <c r="E443" s="1491"/>
      <c r="F443" s="1491"/>
      <c r="G443" s="1491"/>
      <c r="H443" s="1491"/>
      <c r="I443" s="1491"/>
      <c r="J443" s="1491"/>
      <c r="K443" s="1491"/>
      <c r="L443" s="1491"/>
      <c r="M443" s="1491"/>
      <c r="N443" s="1491"/>
      <c r="O443" s="1491"/>
      <c r="P443" s="1491"/>
      <c r="Q443" s="1491"/>
      <c r="R443" s="1491"/>
      <c r="S443" s="1491"/>
      <c r="T443" s="1491"/>
      <c r="U443" s="1491"/>
      <c r="V443" s="1491"/>
      <c r="W443" s="1491"/>
      <c r="X443" s="1491"/>
      <c r="Y443" s="1491"/>
      <c r="Z443" s="1491"/>
    </row>
    <row r="444" spans="1:26" ht="15.75" customHeight="1">
      <c r="A444" s="1491"/>
      <c r="B444" s="1491"/>
      <c r="C444" s="1491"/>
      <c r="D444" s="1491"/>
      <c r="E444" s="1491"/>
      <c r="F444" s="1491"/>
      <c r="G444" s="1491"/>
      <c r="H444" s="1491"/>
      <c r="I444" s="1491"/>
      <c r="J444" s="1491"/>
      <c r="K444" s="1491"/>
      <c r="L444" s="1491"/>
      <c r="M444" s="1491"/>
      <c r="N444" s="1491"/>
      <c r="O444" s="1491"/>
      <c r="P444" s="1491"/>
      <c r="Q444" s="1491"/>
      <c r="R444" s="1491"/>
      <c r="S444" s="1491"/>
      <c r="T444" s="1491"/>
      <c r="U444" s="1491"/>
      <c r="V444" s="1491"/>
      <c r="W444" s="1491"/>
      <c r="X444" s="1491"/>
      <c r="Y444" s="1491"/>
      <c r="Z444" s="1491"/>
    </row>
    <row r="445" spans="1:26" ht="15.75" customHeight="1">
      <c r="A445" s="1491"/>
      <c r="B445" s="1491"/>
      <c r="C445" s="1491"/>
      <c r="D445" s="1491"/>
      <c r="E445" s="1491"/>
      <c r="F445" s="1491"/>
      <c r="G445" s="1491"/>
      <c r="H445" s="1491"/>
      <c r="I445" s="1491"/>
      <c r="J445" s="1491"/>
      <c r="K445" s="1491"/>
      <c r="L445" s="1491"/>
      <c r="M445" s="1491"/>
      <c r="N445" s="1491"/>
      <c r="O445" s="1491"/>
      <c r="P445" s="1491"/>
      <c r="Q445" s="1491"/>
      <c r="R445" s="1491"/>
      <c r="S445" s="1491"/>
      <c r="T445" s="1491"/>
      <c r="U445" s="1491"/>
      <c r="V445" s="1491"/>
      <c r="W445" s="1491"/>
      <c r="X445" s="1491"/>
      <c r="Y445" s="1491"/>
      <c r="Z445" s="1491"/>
    </row>
    <row r="446" spans="1:26" ht="15.75" customHeight="1">
      <c r="A446" s="1491"/>
      <c r="B446" s="1491"/>
      <c r="C446" s="1491"/>
      <c r="D446" s="1491"/>
      <c r="E446" s="1491"/>
      <c r="F446" s="1491"/>
      <c r="G446" s="1491"/>
      <c r="H446" s="1491"/>
      <c r="I446" s="1491"/>
      <c r="J446" s="1491"/>
      <c r="K446" s="1491"/>
      <c r="L446" s="1491"/>
      <c r="M446" s="1491"/>
      <c r="N446" s="1491"/>
      <c r="O446" s="1491"/>
      <c r="P446" s="1491"/>
      <c r="Q446" s="1491"/>
      <c r="R446" s="1491"/>
      <c r="S446" s="1491"/>
      <c r="T446" s="1491"/>
      <c r="U446" s="1491"/>
      <c r="V446" s="1491"/>
      <c r="W446" s="1491"/>
      <c r="X446" s="1491"/>
      <c r="Y446" s="1491"/>
      <c r="Z446" s="1491"/>
    </row>
    <row r="447" spans="1:26" ht="15.75" customHeight="1">
      <c r="A447" s="1491"/>
      <c r="B447" s="1491"/>
      <c r="C447" s="1491"/>
      <c r="D447" s="1491"/>
      <c r="E447" s="1491"/>
      <c r="F447" s="1491"/>
      <c r="G447" s="1491"/>
      <c r="H447" s="1491"/>
      <c r="I447" s="1491"/>
      <c r="J447" s="1491"/>
      <c r="K447" s="1491"/>
      <c r="L447" s="1491"/>
      <c r="M447" s="1491"/>
      <c r="N447" s="1491"/>
      <c r="O447" s="1491"/>
      <c r="P447" s="1491"/>
      <c r="Q447" s="1491"/>
      <c r="R447" s="1491"/>
      <c r="S447" s="1491"/>
      <c r="T447" s="1491"/>
      <c r="U447" s="1491"/>
      <c r="V447" s="1491"/>
      <c r="W447" s="1491"/>
      <c r="X447" s="1491"/>
      <c r="Y447" s="1491"/>
      <c r="Z447" s="1491"/>
    </row>
    <row r="448" spans="1:26" ht="15.75" customHeight="1">
      <c r="A448" s="1491"/>
      <c r="B448" s="1491"/>
      <c r="C448" s="1491"/>
      <c r="D448" s="1491"/>
      <c r="E448" s="1491"/>
      <c r="F448" s="1491"/>
      <c r="G448" s="1491"/>
      <c r="H448" s="1491"/>
      <c r="I448" s="1491"/>
      <c r="J448" s="1491"/>
      <c r="K448" s="1491"/>
      <c r="L448" s="1491"/>
      <c r="M448" s="1491"/>
      <c r="N448" s="1491"/>
      <c r="O448" s="1491"/>
      <c r="P448" s="1491"/>
      <c r="Q448" s="1491"/>
      <c r="R448" s="1491"/>
      <c r="S448" s="1491"/>
      <c r="T448" s="1491"/>
      <c r="U448" s="1491"/>
      <c r="V448" s="1491"/>
      <c r="W448" s="1491"/>
      <c r="X448" s="1491"/>
      <c r="Y448" s="1491"/>
      <c r="Z448" s="1491"/>
    </row>
    <row r="449" spans="1:26" ht="15.75" customHeight="1">
      <c r="A449" s="1491"/>
      <c r="B449" s="1491"/>
      <c r="C449" s="1491"/>
      <c r="D449" s="1491"/>
      <c r="E449" s="1491"/>
      <c r="F449" s="1491"/>
      <c r="G449" s="1491"/>
      <c r="H449" s="1491"/>
      <c r="I449" s="1491"/>
      <c r="J449" s="1491"/>
      <c r="K449" s="1491"/>
      <c r="L449" s="1491"/>
      <c r="M449" s="1491"/>
      <c r="N449" s="1491"/>
      <c r="O449" s="1491"/>
      <c r="P449" s="1491"/>
      <c r="Q449" s="1491"/>
      <c r="R449" s="1491"/>
      <c r="S449" s="1491"/>
      <c r="T449" s="1491"/>
      <c r="U449" s="1491"/>
      <c r="V449" s="1491"/>
      <c r="W449" s="1491"/>
      <c r="X449" s="1491"/>
      <c r="Y449" s="1491"/>
      <c r="Z449" s="1491"/>
    </row>
    <row r="450" spans="1:26" ht="15.75" customHeight="1">
      <c r="A450" s="1491"/>
      <c r="B450" s="1491"/>
      <c r="C450" s="1491"/>
      <c r="D450" s="1491"/>
      <c r="E450" s="1491"/>
      <c r="F450" s="1491"/>
      <c r="G450" s="1491"/>
      <c r="H450" s="1491"/>
      <c r="I450" s="1491"/>
      <c r="J450" s="1491"/>
      <c r="K450" s="1491"/>
      <c r="L450" s="1491"/>
      <c r="M450" s="1491"/>
      <c r="N450" s="1491"/>
      <c r="O450" s="1491"/>
      <c r="P450" s="1491"/>
      <c r="Q450" s="1491"/>
      <c r="R450" s="1491"/>
      <c r="S450" s="1491"/>
      <c r="T450" s="1491"/>
      <c r="U450" s="1491"/>
      <c r="V450" s="1491"/>
      <c r="W450" s="1491"/>
      <c r="X450" s="1491"/>
      <c r="Y450" s="1491"/>
      <c r="Z450" s="1491"/>
    </row>
    <row r="451" spans="1:26" ht="15.75" customHeight="1">
      <c r="A451" s="1491"/>
      <c r="B451" s="1491"/>
      <c r="C451" s="1491"/>
      <c r="D451" s="1491"/>
      <c r="E451" s="1491"/>
      <c r="F451" s="1491"/>
      <c r="G451" s="1491"/>
      <c r="H451" s="1491"/>
      <c r="I451" s="1491"/>
      <c r="J451" s="1491"/>
      <c r="K451" s="1491"/>
      <c r="L451" s="1491"/>
      <c r="M451" s="1491"/>
      <c r="N451" s="1491"/>
      <c r="O451" s="1491"/>
      <c r="P451" s="1491"/>
      <c r="Q451" s="1491"/>
      <c r="R451" s="1491"/>
      <c r="S451" s="1491"/>
      <c r="T451" s="1491"/>
      <c r="U451" s="1491"/>
      <c r="V451" s="1491"/>
      <c r="W451" s="1491"/>
      <c r="X451" s="1491"/>
      <c r="Y451" s="1491"/>
      <c r="Z451" s="1491"/>
    </row>
    <row r="452" spans="1:26" ht="15.75" customHeight="1">
      <c r="A452" s="1491"/>
      <c r="B452" s="1491"/>
      <c r="C452" s="1491"/>
      <c r="D452" s="1491"/>
      <c r="E452" s="1491"/>
      <c r="F452" s="1491"/>
      <c r="G452" s="1491"/>
      <c r="H452" s="1491"/>
      <c r="I452" s="1491"/>
      <c r="J452" s="1491"/>
      <c r="K452" s="1491"/>
      <c r="L452" s="1491"/>
      <c r="M452" s="1491"/>
      <c r="N452" s="1491"/>
      <c r="O452" s="1491"/>
      <c r="P452" s="1491"/>
      <c r="Q452" s="1491"/>
      <c r="R452" s="1491"/>
      <c r="S452" s="1491"/>
      <c r="T452" s="1491"/>
      <c r="U452" s="1491"/>
      <c r="V452" s="1491"/>
      <c r="W452" s="1491"/>
      <c r="X452" s="1491"/>
      <c r="Y452" s="1491"/>
      <c r="Z452" s="1491"/>
    </row>
    <row r="453" spans="1:26" ht="15.75" customHeight="1">
      <c r="A453" s="1491"/>
      <c r="B453" s="1491"/>
      <c r="C453" s="1491"/>
      <c r="D453" s="1491"/>
      <c r="E453" s="1491"/>
      <c r="F453" s="1491"/>
      <c r="G453" s="1491"/>
      <c r="H453" s="1491"/>
      <c r="I453" s="1491"/>
      <c r="J453" s="1491"/>
      <c r="K453" s="1491"/>
      <c r="L453" s="1491"/>
      <c r="M453" s="1491"/>
      <c r="N453" s="1491"/>
      <c r="O453" s="1491"/>
      <c r="P453" s="1491"/>
      <c r="Q453" s="1491"/>
      <c r="R453" s="1491"/>
      <c r="S453" s="1491"/>
      <c r="T453" s="1491"/>
      <c r="U453" s="1491"/>
      <c r="V453" s="1491"/>
      <c r="W453" s="1491"/>
      <c r="X453" s="1491"/>
      <c r="Y453" s="1491"/>
      <c r="Z453" s="1491"/>
    </row>
    <row r="454" spans="1:26" ht="15.75" customHeight="1">
      <c r="A454" s="1491"/>
      <c r="B454" s="1491"/>
      <c r="C454" s="1491"/>
      <c r="D454" s="1491"/>
      <c r="E454" s="1491"/>
      <c r="F454" s="1491"/>
      <c r="G454" s="1491"/>
      <c r="H454" s="1491"/>
      <c r="I454" s="1491"/>
      <c r="J454" s="1491"/>
      <c r="K454" s="1491"/>
      <c r="L454" s="1491"/>
      <c r="M454" s="1491"/>
      <c r="N454" s="1491"/>
      <c r="O454" s="1491"/>
      <c r="P454" s="1491"/>
      <c r="Q454" s="1491"/>
      <c r="R454" s="1491"/>
      <c r="S454" s="1491"/>
      <c r="T454" s="1491"/>
      <c r="U454" s="1491"/>
      <c r="V454" s="1491"/>
      <c r="W454" s="1491"/>
      <c r="X454" s="1491"/>
      <c r="Y454" s="1491"/>
      <c r="Z454" s="1491"/>
    </row>
    <row r="455" spans="1:26" ht="15.75" customHeight="1">
      <c r="A455" s="1491"/>
      <c r="B455" s="1491"/>
      <c r="C455" s="1491"/>
      <c r="D455" s="1491"/>
      <c r="E455" s="1491"/>
      <c r="F455" s="1491"/>
      <c r="G455" s="1491"/>
      <c r="H455" s="1491"/>
      <c r="I455" s="1491"/>
      <c r="J455" s="1491"/>
      <c r="K455" s="1491"/>
      <c r="L455" s="1491"/>
      <c r="M455" s="1491"/>
      <c r="N455" s="1491"/>
      <c r="O455" s="1491"/>
      <c r="P455" s="1491"/>
      <c r="Q455" s="1491"/>
      <c r="R455" s="1491"/>
      <c r="S455" s="1491"/>
      <c r="T455" s="1491"/>
      <c r="U455" s="1491"/>
      <c r="V455" s="1491"/>
      <c r="W455" s="1491"/>
      <c r="X455" s="1491"/>
      <c r="Y455" s="1491"/>
      <c r="Z455" s="1491"/>
    </row>
    <row r="456" spans="1:26" ht="15.75" customHeight="1">
      <c r="A456" s="1491"/>
      <c r="B456" s="1491"/>
      <c r="C456" s="1491"/>
      <c r="D456" s="1491"/>
      <c r="E456" s="1491"/>
      <c r="F456" s="1491"/>
      <c r="G456" s="1491"/>
      <c r="H456" s="1491"/>
      <c r="I456" s="1491"/>
      <c r="J456" s="1491"/>
      <c r="K456" s="1491"/>
      <c r="L456" s="1491"/>
      <c r="M456" s="1491"/>
      <c r="N456" s="1491"/>
      <c r="O456" s="1491"/>
      <c r="P456" s="1491"/>
      <c r="Q456" s="1491"/>
      <c r="R456" s="1491"/>
      <c r="S456" s="1491"/>
      <c r="T456" s="1491"/>
      <c r="U456" s="1491"/>
      <c r="V456" s="1491"/>
      <c r="W456" s="1491"/>
      <c r="X456" s="1491"/>
      <c r="Y456" s="1491"/>
      <c r="Z456" s="1491"/>
    </row>
    <row r="457" spans="1:26" ht="15.75" customHeight="1">
      <c r="A457" s="1491"/>
      <c r="B457" s="1491"/>
      <c r="C457" s="1491"/>
      <c r="D457" s="1491"/>
      <c r="E457" s="1491"/>
      <c r="F457" s="1491"/>
      <c r="G457" s="1491"/>
      <c r="H457" s="1491"/>
      <c r="I457" s="1491"/>
      <c r="J457" s="1491"/>
      <c r="K457" s="1491"/>
      <c r="L457" s="1491"/>
      <c r="M457" s="1491"/>
      <c r="N457" s="1491"/>
      <c r="O457" s="1491"/>
      <c r="P457" s="1491"/>
      <c r="Q457" s="1491"/>
      <c r="R457" s="1491"/>
      <c r="S457" s="1491"/>
      <c r="T457" s="1491"/>
      <c r="U457" s="1491"/>
      <c r="V457" s="1491"/>
      <c r="W457" s="1491"/>
      <c r="X457" s="1491"/>
      <c r="Y457" s="1491"/>
      <c r="Z457" s="1491"/>
    </row>
    <row r="458" spans="1:26" ht="15.75" customHeight="1">
      <c r="A458" s="1491"/>
      <c r="B458" s="1491"/>
      <c r="C458" s="1491"/>
      <c r="D458" s="1491"/>
      <c r="E458" s="1491"/>
      <c r="F458" s="1491"/>
      <c r="G458" s="1491"/>
      <c r="H458" s="1491"/>
      <c r="I458" s="1491"/>
      <c r="J458" s="1491"/>
      <c r="K458" s="1491"/>
      <c r="L458" s="1491"/>
      <c r="M458" s="1491"/>
      <c r="N458" s="1491"/>
      <c r="O458" s="1491"/>
      <c r="P458" s="1491"/>
      <c r="Q458" s="1491"/>
      <c r="R458" s="1491"/>
      <c r="S458" s="1491"/>
      <c r="T458" s="1491"/>
      <c r="U458" s="1491"/>
      <c r="V458" s="1491"/>
      <c r="W458" s="1491"/>
      <c r="X458" s="1491"/>
      <c r="Y458" s="1491"/>
      <c r="Z458" s="1491"/>
    </row>
    <row r="459" spans="1:26" ht="15.75" customHeight="1">
      <c r="A459" s="1491"/>
      <c r="B459" s="1491"/>
      <c r="C459" s="1491"/>
      <c r="D459" s="1491"/>
      <c r="E459" s="1491"/>
      <c r="F459" s="1491"/>
      <c r="G459" s="1491"/>
      <c r="H459" s="1491"/>
      <c r="I459" s="1491"/>
      <c r="J459" s="1491"/>
      <c r="K459" s="1491"/>
      <c r="L459" s="1491"/>
      <c r="M459" s="1491"/>
      <c r="N459" s="1491"/>
      <c r="O459" s="1491"/>
      <c r="P459" s="1491"/>
      <c r="Q459" s="1491"/>
      <c r="R459" s="1491"/>
      <c r="S459" s="1491"/>
      <c r="T459" s="1491"/>
      <c r="U459" s="1491"/>
      <c r="V459" s="1491"/>
      <c r="W459" s="1491"/>
      <c r="X459" s="1491"/>
      <c r="Y459" s="1491"/>
      <c r="Z459" s="1491"/>
    </row>
    <row r="460" spans="1:26" ht="15.75" customHeight="1">
      <c r="A460" s="1491"/>
      <c r="B460" s="1491"/>
      <c r="C460" s="1491"/>
      <c r="D460" s="1491"/>
      <c r="E460" s="1491"/>
      <c r="F460" s="1491"/>
      <c r="G460" s="1491"/>
      <c r="H460" s="1491"/>
      <c r="I460" s="1491"/>
      <c r="J460" s="1491"/>
      <c r="K460" s="1491"/>
      <c r="L460" s="1491"/>
      <c r="M460" s="1491"/>
      <c r="N460" s="1491"/>
      <c r="O460" s="1491"/>
      <c r="P460" s="1491"/>
      <c r="Q460" s="1491"/>
      <c r="R460" s="1491"/>
      <c r="S460" s="1491"/>
      <c r="T460" s="1491"/>
      <c r="U460" s="1491"/>
      <c r="V460" s="1491"/>
      <c r="W460" s="1491"/>
      <c r="X460" s="1491"/>
      <c r="Y460" s="1491"/>
      <c r="Z460" s="1491"/>
    </row>
    <row r="461" spans="1:26" ht="15.75" customHeight="1">
      <c r="A461" s="1491"/>
      <c r="B461" s="1491"/>
      <c r="C461" s="1491"/>
      <c r="D461" s="1491"/>
      <c r="E461" s="1491"/>
      <c r="F461" s="1491"/>
      <c r="G461" s="1491"/>
      <c r="H461" s="1491"/>
      <c r="I461" s="1491"/>
      <c r="J461" s="1491"/>
      <c r="K461" s="1491"/>
      <c r="L461" s="1491"/>
      <c r="M461" s="1491"/>
      <c r="N461" s="1491"/>
      <c r="O461" s="1491"/>
      <c r="P461" s="1491"/>
      <c r="Q461" s="1491"/>
      <c r="R461" s="1491"/>
      <c r="S461" s="1491"/>
      <c r="T461" s="1491"/>
      <c r="U461" s="1491"/>
      <c r="V461" s="1491"/>
      <c r="W461" s="1491"/>
      <c r="X461" s="1491"/>
      <c r="Y461" s="1491"/>
      <c r="Z461" s="1491"/>
    </row>
    <row r="462" spans="1:26" ht="15.75" customHeight="1">
      <c r="A462" s="1491"/>
      <c r="B462" s="1491"/>
      <c r="C462" s="1491"/>
      <c r="D462" s="1491"/>
      <c r="E462" s="1491"/>
      <c r="F462" s="1491"/>
      <c r="G462" s="1491"/>
      <c r="H462" s="1491"/>
      <c r="I462" s="1491"/>
      <c r="J462" s="1491"/>
      <c r="K462" s="1491"/>
      <c r="L462" s="1491"/>
      <c r="M462" s="1491"/>
      <c r="N462" s="1491"/>
      <c r="O462" s="1491"/>
      <c r="P462" s="1491"/>
      <c r="Q462" s="1491"/>
      <c r="R462" s="1491"/>
      <c r="S462" s="1491"/>
      <c r="T462" s="1491"/>
      <c r="U462" s="1491"/>
      <c r="V462" s="1491"/>
      <c r="W462" s="1491"/>
      <c r="X462" s="1491"/>
      <c r="Y462" s="1491"/>
      <c r="Z462" s="1491"/>
    </row>
    <row r="463" spans="1:26" ht="15.75" customHeight="1">
      <c r="A463" s="1491"/>
      <c r="B463" s="1491"/>
      <c r="C463" s="1491"/>
      <c r="D463" s="1491"/>
      <c r="E463" s="1491"/>
      <c r="F463" s="1491"/>
      <c r="G463" s="1491"/>
      <c r="H463" s="1491"/>
      <c r="I463" s="1491"/>
      <c r="J463" s="1491"/>
      <c r="K463" s="1491"/>
      <c r="L463" s="1491"/>
      <c r="M463" s="1491"/>
      <c r="N463" s="1491"/>
      <c r="O463" s="1491"/>
      <c r="P463" s="1491"/>
      <c r="Q463" s="1491"/>
      <c r="R463" s="1491"/>
      <c r="S463" s="1491"/>
      <c r="T463" s="1491"/>
      <c r="U463" s="1491"/>
      <c r="V463" s="1491"/>
      <c r="W463" s="1491"/>
      <c r="X463" s="1491"/>
      <c r="Y463" s="1491"/>
      <c r="Z463" s="1491"/>
    </row>
    <row r="464" spans="1:26" ht="15.75" customHeight="1">
      <c r="A464" s="1491"/>
      <c r="B464" s="1491"/>
      <c r="C464" s="1491"/>
      <c r="D464" s="1491"/>
      <c r="E464" s="1491"/>
      <c r="F464" s="1491"/>
      <c r="G464" s="1491"/>
      <c r="H464" s="1491"/>
      <c r="I464" s="1491"/>
      <c r="J464" s="1491"/>
      <c r="K464" s="1491"/>
      <c r="L464" s="1491"/>
      <c r="M464" s="1491"/>
      <c r="N464" s="1491"/>
      <c r="O464" s="1491"/>
      <c r="P464" s="1491"/>
      <c r="Q464" s="1491"/>
      <c r="R464" s="1491"/>
      <c r="S464" s="1491"/>
      <c r="T464" s="1491"/>
      <c r="U464" s="1491"/>
      <c r="V464" s="1491"/>
      <c r="W464" s="1491"/>
      <c r="X464" s="1491"/>
      <c r="Y464" s="1491"/>
      <c r="Z464" s="1491"/>
    </row>
    <row r="465" spans="1:26" ht="15.75" customHeight="1">
      <c r="A465" s="1491"/>
      <c r="B465" s="1491"/>
      <c r="C465" s="1491"/>
      <c r="D465" s="1491"/>
      <c r="E465" s="1491"/>
      <c r="F465" s="1491"/>
      <c r="G465" s="1491"/>
      <c r="H465" s="1491"/>
      <c r="I465" s="1491"/>
      <c r="J465" s="1491"/>
      <c r="K465" s="1491"/>
      <c r="L465" s="1491"/>
      <c r="M465" s="1491"/>
      <c r="N465" s="1491"/>
      <c r="O465" s="1491"/>
      <c r="P465" s="1491"/>
      <c r="Q465" s="1491"/>
      <c r="R465" s="1491"/>
      <c r="S465" s="1491"/>
      <c r="T465" s="1491"/>
      <c r="U465" s="1491"/>
      <c r="V465" s="1491"/>
      <c r="W465" s="1491"/>
      <c r="X465" s="1491"/>
      <c r="Y465" s="1491"/>
      <c r="Z465" s="1491"/>
    </row>
    <row r="466" spans="1:26" ht="15.75" customHeight="1">
      <c r="A466" s="1491"/>
      <c r="B466" s="1491"/>
      <c r="C466" s="1491"/>
      <c r="D466" s="1491"/>
      <c r="E466" s="1491"/>
      <c r="F466" s="1491"/>
      <c r="G466" s="1491"/>
      <c r="H466" s="1491"/>
      <c r="I466" s="1491"/>
      <c r="J466" s="1491"/>
      <c r="K466" s="1491"/>
      <c r="L466" s="1491"/>
      <c r="M466" s="1491"/>
      <c r="N466" s="1491"/>
      <c r="O466" s="1491"/>
      <c r="P466" s="1491"/>
      <c r="Q466" s="1491"/>
      <c r="R466" s="1491"/>
      <c r="S466" s="1491"/>
      <c r="T466" s="1491"/>
      <c r="U466" s="1491"/>
      <c r="V466" s="1491"/>
      <c r="W466" s="1491"/>
      <c r="X466" s="1491"/>
      <c r="Y466" s="1491"/>
      <c r="Z466" s="1491"/>
    </row>
    <row r="467" spans="1:26" ht="15.75" customHeight="1">
      <c r="A467" s="1491"/>
      <c r="B467" s="1491"/>
      <c r="C467" s="1491"/>
      <c r="D467" s="1491"/>
      <c r="E467" s="1491"/>
      <c r="F467" s="1491"/>
      <c r="G467" s="1491"/>
      <c r="H467" s="1491"/>
      <c r="I467" s="1491"/>
      <c r="J467" s="1491"/>
      <c r="K467" s="1491"/>
      <c r="L467" s="1491"/>
      <c r="M467" s="1491"/>
      <c r="N467" s="1491"/>
      <c r="O467" s="1491"/>
      <c r="P467" s="1491"/>
      <c r="Q467" s="1491"/>
      <c r="R467" s="1491"/>
      <c r="S467" s="1491"/>
      <c r="T467" s="1491"/>
      <c r="U467" s="1491"/>
      <c r="V467" s="1491"/>
      <c r="W467" s="1491"/>
      <c r="X467" s="1491"/>
      <c r="Y467" s="1491"/>
      <c r="Z467" s="1491"/>
    </row>
    <row r="468" spans="1:26" ht="15.75" customHeight="1">
      <c r="A468" s="1491"/>
      <c r="B468" s="1491"/>
      <c r="C468" s="1491"/>
      <c r="D468" s="1491"/>
      <c r="E468" s="1491"/>
      <c r="F468" s="1491"/>
      <c r="G468" s="1491"/>
      <c r="H468" s="1491"/>
      <c r="I468" s="1491"/>
      <c r="J468" s="1491"/>
      <c r="K468" s="1491"/>
      <c r="L468" s="1491"/>
      <c r="M468" s="1491"/>
      <c r="N468" s="1491"/>
      <c r="O468" s="1491"/>
      <c r="P468" s="1491"/>
      <c r="Q468" s="1491"/>
      <c r="R468" s="1491"/>
      <c r="S468" s="1491"/>
      <c r="T468" s="1491"/>
      <c r="U468" s="1491"/>
      <c r="V468" s="1491"/>
      <c r="W468" s="1491"/>
      <c r="X468" s="1491"/>
      <c r="Y468" s="1491"/>
      <c r="Z468" s="1491"/>
    </row>
    <row r="469" spans="1:26" ht="15.75" customHeight="1">
      <c r="A469" s="1491"/>
      <c r="B469" s="1491"/>
      <c r="C469" s="1491"/>
      <c r="D469" s="1491"/>
      <c r="E469" s="1491"/>
      <c r="F469" s="1491"/>
      <c r="G469" s="1491"/>
      <c r="H469" s="1491"/>
      <c r="I469" s="1491"/>
      <c r="J469" s="1491"/>
      <c r="K469" s="1491"/>
      <c r="L469" s="1491"/>
      <c r="M469" s="1491"/>
      <c r="N469" s="1491"/>
      <c r="O469" s="1491"/>
      <c r="P469" s="1491"/>
      <c r="Q469" s="1491"/>
      <c r="R469" s="1491"/>
      <c r="S469" s="1491"/>
      <c r="T469" s="1491"/>
      <c r="U469" s="1491"/>
      <c r="V469" s="1491"/>
      <c r="W469" s="1491"/>
      <c r="X469" s="1491"/>
      <c r="Y469" s="1491"/>
      <c r="Z469" s="1491"/>
    </row>
    <row r="470" spans="1:26" ht="15.75" customHeight="1">
      <c r="A470" s="1491"/>
      <c r="B470" s="1491"/>
      <c r="C470" s="1491"/>
      <c r="D470" s="1491"/>
      <c r="E470" s="1491"/>
      <c r="F470" s="1491"/>
      <c r="G470" s="1491"/>
      <c r="H470" s="1491"/>
      <c r="I470" s="1491"/>
      <c r="J470" s="1491"/>
      <c r="K470" s="1491"/>
      <c r="L470" s="1491"/>
      <c r="M470" s="1491"/>
      <c r="N470" s="1491"/>
      <c r="O470" s="1491"/>
      <c r="P470" s="1491"/>
      <c r="Q470" s="1491"/>
      <c r="R470" s="1491"/>
      <c r="S470" s="1491"/>
      <c r="T470" s="1491"/>
      <c r="U470" s="1491"/>
      <c r="V470" s="1491"/>
      <c r="W470" s="1491"/>
      <c r="X470" s="1491"/>
      <c r="Y470" s="1491"/>
      <c r="Z470" s="1491"/>
    </row>
    <row r="471" spans="1:26" ht="15.75" customHeight="1">
      <c r="A471" s="1491"/>
      <c r="B471" s="1491"/>
      <c r="C471" s="1491"/>
      <c r="D471" s="1491"/>
      <c r="E471" s="1491"/>
      <c r="F471" s="1491"/>
      <c r="G471" s="1491"/>
      <c r="H471" s="1491"/>
      <c r="I471" s="1491"/>
      <c r="J471" s="1491"/>
      <c r="K471" s="1491"/>
      <c r="L471" s="1491"/>
      <c r="M471" s="1491"/>
      <c r="N471" s="1491"/>
      <c r="O471" s="1491"/>
      <c r="P471" s="1491"/>
      <c r="Q471" s="1491"/>
      <c r="R471" s="1491"/>
      <c r="S471" s="1491"/>
      <c r="T471" s="1491"/>
      <c r="U471" s="1491"/>
      <c r="V471" s="1491"/>
      <c r="W471" s="1491"/>
      <c r="X471" s="1491"/>
      <c r="Y471" s="1491"/>
      <c r="Z471" s="1491"/>
    </row>
    <row r="472" spans="1:26" ht="15.75" customHeight="1">
      <c r="A472" s="1491"/>
      <c r="B472" s="1491"/>
      <c r="C472" s="1491"/>
      <c r="D472" s="1491"/>
      <c r="E472" s="1491"/>
      <c r="F472" s="1491"/>
      <c r="G472" s="1491"/>
      <c r="H472" s="1491"/>
      <c r="I472" s="1491"/>
      <c r="J472" s="1491"/>
      <c r="K472" s="1491"/>
      <c r="L472" s="1491"/>
      <c r="M472" s="1491"/>
      <c r="N472" s="1491"/>
      <c r="O472" s="1491"/>
      <c r="P472" s="1491"/>
      <c r="Q472" s="1491"/>
      <c r="R472" s="1491"/>
      <c r="S472" s="1491"/>
      <c r="T472" s="1491"/>
      <c r="U472" s="1491"/>
      <c r="V472" s="1491"/>
      <c r="W472" s="1491"/>
      <c r="X472" s="1491"/>
      <c r="Y472" s="1491"/>
      <c r="Z472" s="1491"/>
    </row>
    <row r="473" spans="1:26" ht="15.75" customHeight="1">
      <c r="A473" s="1491"/>
      <c r="B473" s="1491"/>
      <c r="C473" s="1491"/>
      <c r="D473" s="1491"/>
      <c r="E473" s="1491"/>
      <c r="F473" s="1491"/>
      <c r="G473" s="1491"/>
      <c r="H473" s="1491"/>
      <c r="I473" s="1491"/>
      <c r="J473" s="1491"/>
      <c r="K473" s="1491"/>
      <c r="L473" s="1491"/>
      <c r="M473" s="1491"/>
      <c r="N473" s="1491"/>
      <c r="O473" s="1491"/>
      <c r="P473" s="1491"/>
      <c r="Q473" s="1491"/>
      <c r="R473" s="1491"/>
      <c r="S473" s="1491"/>
      <c r="T473" s="1491"/>
      <c r="U473" s="1491"/>
      <c r="V473" s="1491"/>
      <c r="W473" s="1491"/>
      <c r="X473" s="1491"/>
      <c r="Y473" s="1491"/>
      <c r="Z473" s="1491"/>
    </row>
    <row r="474" spans="1:26" ht="15.75" customHeight="1">
      <c r="A474" s="1491"/>
      <c r="B474" s="1491"/>
      <c r="C474" s="1491"/>
      <c r="D474" s="1491"/>
      <c r="E474" s="1491"/>
      <c r="F474" s="1491"/>
      <c r="G474" s="1491"/>
      <c r="H474" s="1491"/>
      <c r="I474" s="1491"/>
      <c r="J474" s="1491"/>
      <c r="K474" s="1491"/>
      <c r="L474" s="1491"/>
      <c r="M474" s="1491"/>
      <c r="N474" s="1491"/>
      <c r="O474" s="1491"/>
      <c r="P474" s="1491"/>
      <c r="Q474" s="1491"/>
      <c r="R474" s="1491"/>
      <c r="S474" s="1491"/>
      <c r="T474" s="1491"/>
      <c r="U474" s="1491"/>
      <c r="V474" s="1491"/>
      <c r="W474" s="1491"/>
      <c r="X474" s="1491"/>
      <c r="Y474" s="1491"/>
      <c r="Z474" s="1491"/>
    </row>
    <row r="475" spans="1:26" ht="15.75" customHeight="1">
      <c r="A475" s="1491"/>
      <c r="B475" s="1491"/>
      <c r="C475" s="1491"/>
      <c r="D475" s="1491"/>
      <c r="E475" s="1491"/>
      <c r="F475" s="1491"/>
      <c r="G475" s="1491"/>
      <c r="H475" s="1491"/>
      <c r="I475" s="1491"/>
      <c r="J475" s="1491"/>
      <c r="K475" s="1491"/>
      <c r="L475" s="1491"/>
      <c r="M475" s="1491"/>
      <c r="N475" s="1491"/>
      <c r="O475" s="1491"/>
      <c r="P475" s="1491"/>
      <c r="Q475" s="1491"/>
      <c r="R475" s="1491"/>
      <c r="S475" s="1491"/>
      <c r="T475" s="1491"/>
      <c r="U475" s="1491"/>
      <c r="V475" s="1491"/>
      <c r="W475" s="1491"/>
      <c r="X475" s="1491"/>
      <c r="Y475" s="1491"/>
      <c r="Z475" s="1491"/>
    </row>
    <row r="476" spans="1:26" ht="15.75" customHeight="1">
      <c r="A476" s="1491"/>
      <c r="B476" s="1491"/>
      <c r="C476" s="1491"/>
      <c r="D476" s="1491"/>
      <c r="E476" s="1491"/>
      <c r="F476" s="1491"/>
      <c r="G476" s="1491"/>
      <c r="H476" s="1491"/>
      <c r="I476" s="1491"/>
      <c r="J476" s="1491"/>
      <c r="K476" s="1491"/>
      <c r="L476" s="1491"/>
      <c r="M476" s="1491"/>
      <c r="N476" s="1491"/>
      <c r="O476" s="1491"/>
      <c r="P476" s="1491"/>
      <c r="Q476" s="1491"/>
      <c r="R476" s="1491"/>
      <c r="S476" s="1491"/>
      <c r="T476" s="1491"/>
      <c r="U476" s="1491"/>
      <c r="V476" s="1491"/>
      <c r="W476" s="1491"/>
      <c r="X476" s="1491"/>
      <c r="Y476" s="1491"/>
      <c r="Z476" s="1491"/>
    </row>
    <row r="477" spans="1:26" ht="15.75" customHeight="1">
      <c r="A477" s="1491"/>
      <c r="B477" s="1491"/>
      <c r="C477" s="1491"/>
      <c r="D477" s="1491"/>
      <c r="E477" s="1491"/>
      <c r="F477" s="1491"/>
      <c r="G477" s="1491"/>
      <c r="H477" s="1491"/>
      <c r="I477" s="1491"/>
      <c r="J477" s="1491"/>
      <c r="K477" s="1491"/>
      <c r="L477" s="1491"/>
      <c r="M477" s="1491"/>
      <c r="N477" s="1491"/>
      <c r="O477" s="1491"/>
      <c r="P477" s="1491"/>
      <c r="Q477" s="1491"/>
      <c r="R477" s="1491"/>
      <c r="S477" s="1491"/>
      <c r="T477" s="1491"/>
      <c r="U477" s="1491"/>
      <c r="V477" s="1491"/>
      <c r="W477" s="1491"/>
      <c r="X477" s="1491"/>
      <c r="Y477" s="1491"/>
      <c r="Z477" s="1491"/>
    </row>
    <row r="478" spans="1:26" ht="15.75" customHeight="1">
      <c r="A478" s="1491"/>
      <c r="B478" s="1491"/>
      <c r="C478" s="1491"/>
      <c r="D478" s="1491"/>
      <c r="E478" s="1491"/>
      <c r="F478" s="1491"/>
      <c r="G478" s="1491"/>
      <c r="H478" s="1491"/>
      <c r="I478" s="1491"/>
      <c r="J478" s="1491"/>
      <c r="K478" s="1491"/>
      <c r="L478" s="1491"/>
      <c r="M478" s="1491"/>
      <c r="N478" s="1491"/>
      <c r="O478" s="1491"/>
      <c r="P478" s="1491"/>
      <c r="Q478" s="1491"/>
      <c r="R478" s="1491"/>
      <c r="S478" s="1491"/>
      <c r="T478" s="1491"/>
      <c r="U478" s="1491"/>
      <c r="V478" s="1491"/>
      <c r="W478" s="1491"/>
      <c r="X478" s="1491"/>
      <c r="Y478" s="1491"/>
      <c r="Z478" s="1491"/>
    </row>
    <row r="479" spans="1:26" ht="15.75" customHeight="1">
      <c r="A479" s="1491"/>
      <c r="B479" s="1491"/>
      <c r="C479" s="1491"/>
      <c r="D479" s="1491"/>
      <c r="E479" s="1491"/>
      <c r="F479" s="1491"/>
      <c r="G479" s="1491"/>
      <c r="H479" s="1491"/>
      <c r="I479" s="1491"/>
      <c r="J479" s="1491"/>
      <c r="K479" s="1491"/>
      <c r="L479" s="1491"/>
      <c r="M479" s="1491"/>
      <c r="N479" s="1491"/>
      <c r="O479" s="1491"/>
      <c r="P479" s="1491"/>
      <c r="Q479" s="1491"/>
      <c r="R479" s="1491"/>
      <c r="S479" s="1491"/>
      <c r="T479" s="1491"/>
      <c r="U479" s="1491"/>
      <c r="V479" s="1491"/>
      <c r="W479" s="1491"/>
      <c r="X479" s="1491"/>
      <c r="Y479" s="1491"/>
      <c r="Z479" s="1491"/>
    </row>
    <row r="480" spans="1:26" ht="15.75" customHeight="1">
      <c r="A480" s="1491"/>
      <c r="B480" s="1491"/>
      <c r="C480" s="1491"/>
      <c r="D480" s="1491"/>
      <c r="E480" s="1491"/>
      <c r="F480" s="1491"/>
      <c r="G480" s="1491"/>
      <c r="H480" s="1491"/>
      <c r="I480" s="1491"/>
      <c r="J480" s="1491"/>
      <c r="K480" s="1491"/>
      <c r="L480" s="1491"/>
      <c r="M480" s="1491"/>
      <c r="N480" s="1491"/>
      <c r="O480" s="1491"/>
      <c r="P480" s="1491"/>
      <c r="Q480" s="1491"/>
      <c r="R480" s="1491"/>
      <c r="S480" s="1491"/>
      <c r="T480" s="1491"/>
      <c r="U480" s="1491"/>
      <c r="V480" s="1491"/>
      <c r="W480" s="1491"/>
      <c r="X480" s="1491"/>
      <c r="Y480" s="1491"/>
      <c r="Z480" s="1491"/>
    </row>
    <row r="481" spans="1:26" ht="15.75" customHeight="1">
      <c r="A481" s="1491"/>
      <c r="B481" s="1491"/>
      <c r="C481" s="1491"/>
      <c r="D481" s="1491"/>
      <c r="E481" s="1491"/>
      <c r="F481" s="1491"/>
      <c r="G481" s="1491"/>
      <c r="H481" s="1491"/>
      <c r="I481" s="1491"/>
      <c r="J481" s="1491"/>
      <c r="K481" s="1491"/>
      <c r="L481" s="1491"/>
      <c r="M481" s="1491"/>
      <c r="N481" s="1491"/>
      <c r="O481" s="1491"/>
      <c r="P481" s="1491"/>
      <c r="Q481" s="1491"/>
      <c r="R481" s="1491"/>
      <c r="S481" s="1491"/>
      <c r="T481" s="1491"/>
      <c r="U481" s="1491"/>
      <c r="V481" s="1491"/>
      <c r="W481" s="1491"/>
      <c r="X481" s="1491"/>
      <c r="Y481" s="1491"/>
      <c r="Z481" s="1491"/>
    </row>
    <row r="482" spans="1:26" ht="15.75" customHeight="1">
      <c r="A482" s="1491"/>
      <c r="B482" s="1491"/>
      <c r="C482" s="1491"/>
      <c r="D482" s="1491"/>
      <c r="E482" s="1491"/>
      <c r="F482" s="1491"/>
      <c r="G482" s="1491"/>
      <c r="H482" s="1491"/>
      <c r="I482" s="1491"/>
      <c r="J482" s="1491"/>
      <c r="K482" s="1491"/>
      <c r="L482" s="1491"/>
      <c r="M482" s="1491"/>
      <c r="N482" s="1491"/>
      <c r="O482" s="1491"/>
      <c r="P482" s="1491"/>
      <c r="Q482" s="1491"/>
      <c r="R482" s="1491"/>
      <c r="S482" s="1491"/>
      <c r="T482" s="1491"/>
      <c r="U482" s="1491"/>
      <c r="V482" s="1491"/>
      <c r="W482" s="1491"/>
      <c r="X482" s="1491"/>
      <c r="Y482" s="1491"/>
      <c r="Z482" s="1491"/>
    </row>
    <row r="483" spans="1:26" ht="15.75" customHeight="1">
      <c r="A483" s="1491"/>
      <c r="B483" s="1491"/>
      <c r="C483" s="1491"/>
      <c r="D483" s="1491"/>
      <c r="E483" s="1491"/>
      <c r="F483" s="1491"/>
      <c r="G483" s="1491"/>
      <c r="H483" s="1491"/>
      <c r="I483" s="1491"/>
      <c r="J483" s="1491"/>
      <c r="K483" s="1491"/>
      <c r="L483" s="1491"/>
      <c r="M483" s="1491"/>
      <c r="N483" s="1491"/>
      <c r="O483" s="1491"/>
      <c r="P483" s="1491"/>
      <c r="Q483" s="1491"/>
      <c r="R483" s="1491"/>
      <c r="S483" s="1491"/>
      <c r="T483" s="1491"/>
      <c r="U483" s="1491"/>
      <c r="V483" s="1491"/>
      <c r="W483" s="1491"/>
      <c r="X483" s="1491"/>
      <c r="Y483" s="1491"/>
      <c r="Z483" s="1491"/>
    </row>
    <row r="484" spans="1:26" ht="15.75" customHeight="1">
      <c r="A484" s="1491"/>
      <c r="B484" s="1491"/>
      <c r="C484" s="1491"/>
      <c r="D484" s="1491"/>
      <c r="E484" s="1491"/>
      <c r="F484" s="1491"/>
      <c r="G484" s="1491"/>
      <c r="H484" s="1491"/>
      <c r="I484" s="1491"/>
      <c r="J484" s="1491"/>
      <c r="K484" s="1491"/>
      <c r="L484" s="1491"/>
      <c r="M484" s="1491"/>
      <c r="N484" s="1491"/>
      <c r="O484" s="1491"/>
      <c r="P484" s="1491"/>
      <c r="Q484" s="1491"/>
      <c r="R484" s="1491"/>
      <c r="S484" s="1491"/>
      <c r="T484" s="1491"/>
      <c r="U484" s="1491"/>
      <c r="V484" s="1491"/>
      <c r="W484" s="1491"/>
      <c r="X484" s="1491"/>
      <c r="Y484" s="1491"/>
      <c r="Z484" s="1491"/>
    </row>
    <row r="485" spans="1:26" ht="15.75" customHeight="1">
      <c r="A485" s="1491"/>
      <c r="B485" s="1491"/>
      <c r="C485" s="1491"/>
      <c r="D485" s="1491"/>
      <c r="E485" s="1491"/>
      <c r="F485" s="1491"/>
      <c r="G485" s="1491"/>
      <c r="H485" s="1491"/>
      <c r="I485" s="1491"/>
      <c r="J485" s="1491"/>
      <c r="K485" s="1491"/>
      <c r="L485" s="1491"/>
      <c r="M485" s="1491"/>
      <c r="N485" s="1491"/>
      <c r="O485" s="1491"/>
      <c r="P485" s="1491"/>
      <c r="Q485" s="1491"/>
      <c r="R485" s="1491"/>
      <c r="S485" s="1491"/>
      <c r="T485" s="1491"/>
      <c r="U485" s="1491"/>
      <c r="V485" s="1491"/>
      <c r="W485" s="1491"/>
      <c r="X485" s="1491"/>
      <c r="Y485" s="1491"/>
      <c r="Z485" s="1491"/>
    </row>
    <row r="486" spans="1:26" ht="15.75" customHeight="1">
      <c r="A486" s="1491"/>
      <c r="B486" s="1491"/>
      <c r="C486" s="1491"/>
      <c r="D486" s="1491"/>
      <c r="E486" s="1491"/>
      <c r="F486" s="1491"/>
      <c r="G486" s="1491"/>
      <c r="H486" s="1491"/>
      <c r="I486" s="1491"/>
      <c r="J486" s="1491"/>
      <c r="K486" s="1491"/>
      <c r="L486" s="1491"/>
      <c r="M486" s="1491"/>
      <c r="N486" s="1491"/>
      <c r="O486" s="1491"/>
      <c r="P486" s="1491"/>
      <c r="Q486" s="1491"/>
      <c r="R486" s="1491"/>
      <c r="S486" s="1491"/>
      <c r="T486" s="1491"/>
      <c r="U486" s="1491"/>
      <c r="V486" s="1491"/>
      <c r="W486" s="1491"/>
      <c r="X486" s="1491"/>
      <c r="Y486" s="1491"/>
      <c r="Z486" s="1491"/>
    </row>
    <row r="487" spans="1:26" ht="15.75" customHeight="1">
      <c r="A487" s="1491"/>
      <c r="B487" s="1491"/>
      <c r="C487" s="1491"/>
      <c r="D487" s="1491"/>
      <c r="E487" s="1491"/>
      <c r="F487" s="1491"/>
      <c r="G487" s="1491"/>
      <c r="H487" s="1491"/>
      <c r="I487" s="1491"/>
      <c r="J487" s="1491"/>
      <c r="K487" s="1491"/>
      <c r="L487" s="1491"/>
      <c r="M487" s="1491"/>
      <c r="N487" s="1491"/>
      <c r="O487" s="1491"/>
      <c r="P487" s="1491"/>
      <c r="Q487" s="1491"/>
      <c r="R487" s="1491"/>
      <c r="S487" s="1491"/>
      <c r="T487" s="1491"/>
      <c r="U487" s="1491"/>
      <c r="V487" s="1491"/>
      <c r="W487" s="1491"/>
      <c r="X487" s="1491"/>
      <c r="Y487" s="1491"/>
      <c r="Z487" s="1491"/>
    </row>
    <row r="488" spans="1:26" ht="15.75" customHeight="1">
      <c r="A488" s="1491"/>
      <c r="B488" s="1491"/>
      <c r="C488" s="1491"/>
      <c r="D488" s="1491"/>
      <c r="E488" s="1491"/>
      <c r="F488" s="1491"/>
      <c r="G488" s="1491"/>
      <c r="H488" s="1491"/>
      <c r="I488" s="1491"/>
      <c r="J488" s="1491"/>
      <c r="K488" s="1491"/>
      <c r="L488" s="1491"/>
      <c r="M488" s="1491"/>
      <c r="N488" s="1491"/>
      <c r="O488" s="1491"/>
      <c r="P488" s="1491"/>
      <c r="Q488" s="1491"/>
      <c r="R488" s="1491"/>
      <c r="S488" s="1491"/>
      <c r="T488" s="1491"/>
      <c r="U488" s="1491"/>
      <c r="V488" s="1491"/>
      <c r="W488" s="1491"/>
      <c r="X488" s="1491"/>
      <c r="Y488" s="1491"/>
      <c r="Z488" s="1491"/>
    </row>
    <row r="489" spans="1:26" ht="15.75" customHeight="1">
      <c r="A489" s="1491"/>
      <c r="B489" s="1491"/>
      <c r="C489" s="1491"/>
      <c r="D489" s="1491"/>
      <c r="E489" s="1491"/>
      <c r="F489" s="1491"/>
      <c r="G489" s="1491"/>
      <c r="H489" s="1491"/>
      <c r="I489" s="1491"/>
      <c r="J489" s="1491"/>
      <c r="K489" s="1491"/>
      <c r="L489" s="1491"/>
      <c r="M489" s="1491"/>
      <c r="N489" s="1491"/>
      <c r="O489" s="1491"/>
      <c r="P489" s="1491"/>
      <c r="Q489" s="1491"/>
      <c r="R489" s="1491"/>
      <c r="S489" s="1491"/>
      <c r="T489" s="1491"/>
      <c r="U489" s="1491"/>
      <c r="V489" s="1491"/>
      <c r="W489" s="1491"/>
      <c r="X489" s="1491"/>
      <c r="Y489" s="1491"/>
      <c r="Z489" s="1491"/>
    </row>
    <row r="490" spans="1:26" ht="15.75" customHeight="1">
      <c r="A490" s="1491"/>
      <c r="B490" s="1491"/>
      <c r="C490" s="1491"/>
      <c r="D490" s="1491"/>
      <c r="E490" s="1491"/>
      <c r="F490" s="1491"/>
      <c r="G490" s="1491"/>
      <c r="H490" s="1491"/>
      <c r="I490" s="1491"/>
      <c r="J490" s="1491"/>
      <c r="K490" s="1491"/>
      <c r="L490" s="1491"/>
      <c r="M490" s="1491"/>
      <c r="N490" s="1491"/>
      <c r="O490" s="1491"/>
      <c r="P490" s="1491"/>
      <c r="Q490" s="1491"/>
      <c r="R490" s="1491"/>
      <c r="S490" s="1491"/>
      <c r="T490" s="1491"/>
      <c r="U490" s="1491"/>
      <c r="V490" s="1491"/>
      <c r="W490" s="1491"/>
      <c r="X490" s="1491"/>
      <c r="Y490" s="1491"/>
      <c r="Z490" s="1491"/>
    </row>
    <row r="491" spans="1:26" ht="15.75" customHeight="1">
      <c r="A491" s="1491"/>
      <c r="B491" s="1491"/>
      <c r="C491" s="1491"/>
      <c r="D491" s="1491"/>
      <c r="E491" s="1491"/>
      <c r="F491" s="1491"/>
      <c r="G491" s="1491"/>
      <c r="H491" s="1491"/>
      <c r="I491" s="1491"/>
      <c r="J491" s="1491"/>
      <c r="K491" s="1491"/>
      <c r="L491" s="1491"/>
      <c r="M491" s="1491"/>
      <c r="N491" s="1491"/>
      <c r="O491" s="1491"/>
      <c r="P491" s="1491"/>
      <c r="Q491" s="1491"/>
      <c r="R491" s="1491"/>
      <c r="S491" s="1491"/>
      <c r="T491" s="1491"/>
      <c r="U491" s="1491"/>
      <c r="V491" s="1491"/>
      <c r="W491" s="1491"/>
      <c r="X491" s="1491"/>
      <c r="Y491" s="1491"/>
      <c r="Z491" s="1491"/>
    </row>
    <row r="492" spans="1:26" ht="15.75" customHeight="1">
      <c r="A492" s="1491"/>
      <c r="B492" s="1491"/>
      <c r="C492" s="1491"/>
      <c r="D492" s="1491"/>
      <c r="E492" s="1491"/>
      <c r="F492" s="1491"/>
      <c r="G492" s="1491"/>
      <c r="H492" s="1491"/>
      <c r="I492" s="1491"/>
      <c r="J492" s="1491"/>
      <c r="K492" s="1491"/>
      <c r="L492" s="1491"/>
      <c r="M492" s="1491"/>
      <c r="N492" s="1491"/>
      <c r="O492" s="1491"/>
      <c r="P492" s="1491"/>
      <c r="Q492" s="1491"/>
      <c r="R492" s="1491"/>
      <c r="S492" s="1491"/>
      <c r="T492" s="1491"/>
      <c r="U492" s="1491"/>
      <c r="V492" s="1491"/>
      <c r="W492" s="1491"/>
      <c r="X492" s="1491"/>
      <c r="Y492" s="1491"/>
      <c r="Z492" s="1491"/>
    </row>
    <row r="493" spans="1:26" ht="15.75" customHeight="1">
      <c r="A493" s="1491"/>
      <c r="B493" s="1491"/>
      <c r="C493" s="1491"/>
      <c r="D493" s="1491"/>
      <c r="E493" s="1491"/>
      <c r="F493" s="1491"/>
      <c r="G493" s="1491"/>
      <c r="H493" s="1491"/>
      <c r="I493" s="1491"/>
      <c r="J493" s="1491"/>
      <c r="K493" s="1491"/>
      <c r="L493" s="1491"/>
      <c r="M493" s="1491"/>
      <c r="N493" s="1491"/>
      <c r="O493" s="1491"/>
      <c r="P493" s="1491"/>
      <c r="Q493" s="1491"/>
      <c r="R493" s="1491"/>
      <c r="S493" s="1491"/>
      <c r="T493" s="1491"/>
      <c r="U493" s="1491"/>
      <c r="V493" s="1491"/>
      <c r="W493" s="1491"/>
      <c r="X493" s="1491"/>
      <c r="Y493" s="1491"/>
      <c r="Z493" s="1491"/>
    </row>
    <row r="494" spans="1:26" ht="15.75" customHeight="1">
      <c r="A494" s="1491"/>
      <c r="B494" s="1491"/>
      <c r="C494" s="1491"/>
      <c r="D494" s="1491"/>
      <c r="E494" s="1491"/>
      <c r="F494" s="1491"/>
      <c r="G494" s="1491"/>
      <c r="H494" s="1491"/>
      <c r="I494" s="1491"/>
      <c r="J494" s="1491"/>
      <c r="K494" s="1491"/>
      <c r="L494" s="1491"/>
      <c r="M494" s="1491"/>
      <c r="N494" s="1491"/>
      <c r="O494" s="1491"/>
      <c r="P494" s="1491"/>
      <c r="Q494" s="1491"/>
      <c r="R494" s="1491"/>
      <c r="S494" s="1491"/>
      <c r="T494" s="1491"/>
      <c r="U494" s="1491"/>
      <c r="V494" s="1491"/>
      <c r="W494" s="1491"/>
      <c r="X494" s="1491"/>
      <c r="Y494" s="1491"/>
      <c r="Z494" s="1491"/>
    </row>
    <row r="495" spans="1:26" ht="15.75" customHeight="1">
      <c r="A495" s="1491"/>
      <c r="B495" s="1491"/>
      <c r="C495" s="1491"/>
      <c r="D495" s="1491"/>
      <c r="E495" s="1491"/>
      <c r="F495" s="1491"/>
      <c r="G495" s="1491"/>
      <c r="H495" s="1491"/>
      <c r="I495" s="1491"/>
      <c r="J495" s="1491"/>
      <c r="K495" s="1491"/>
      <c r="L495" s="1491"/>
      <c r="M495" s="1491"/>
      <c r="N495" s="1491"/>
      <c r="O495" s="1491"/>
      <c r="P495" s="1491"/>
      <c r="Q495" s="1491"/>
      <c r="R495" s="1491"/>
      <c r="S495" s="1491"/>
      <c r="T495" s="1491"/>
      <c r="U495" s="1491"/>
      <c r="V495" s="1491"/>
      <c r="W495" s="1491"/>
      <c r="X495" s="1491"/>
      <c r="Y495" s="1491"/>
      <c r="Z495" s="1491"/>
    </row>
    <row r="496" spans="1:26" ht="15.75" customHeight="1">
      <c r="A496" s="1491"/>
      <c r="B496" s="1491"/>
      <c r="C496" s="1491"/>
      <c r="D496" s="1491"/>
      <c r="E496" s="1491"/>
      <c r="F496" s="1491"/>
      <c r="G496" s="1491"/>
      <c r="H496" s="1491"/>
      <c r="I496" s="1491"/>
      <c r="J496" s="1491"/>
      <c r="K496" s="1491"/>
      <c r="L496" s="1491"/>
      <c r="M496" s="1491"/>
      <c r="N496" s="1491"/>
      <c r="O496" s="1491"/>
      <c r="P496" s="1491"/>
      <c r="Q496" s="1491"/>
      <c r="R496" s="1491"/>
      <c r="S496" s="1491"/>
      <c r="T496" s="1491"/>
      <c r="U496" s="1491"/>
      <c r="V496" s="1491"/>
      <c r="W496" s="1491"/>
      <c r="X496" s="1491"/>
      <c r="Y496" s="1491"/>
      <c r="Z496" s="1491"/>
    </row>
    <row r="497" spans="1:26" ht="15.75" customHeight="1">
      <c r="A497" s="1491"/>
      <c r="B497" s="1491"/>
      <c r="C497" s="1491"/>
      <c r="D497" s="1491"/>
      <c r="E497" s="1491"/>
      <c r="F497" s="1491"/>
      <c r="G497" s="1491"/>
      <c r="H497" s="1491"/>
      <c r="I497" s="1491"/>
      <c r="J497" s="1491"/>
      <c r="K497" s="1491"/>
      <c r="L497" s="1491"/>
      <c r="M497" s="1491"/>
      <c r="N497" s="1491"/>
      <c r="O497" s="1491"/>
      <c r="P497" s="1491"/>
      <c r="Q497" s="1491"/>
      <c r="R497" s="1491"/>
      <c r="S497" s="1491"/>
      <c r="T497" s="1491"/>
      <c r="U497" s="1491"/>
      <c r="V497" s="1491"/>
      <c r="W497" s="1491"/>
      <c r="X497" s="1491"/>
      <c r="Y497" s="1491"/>
      <c r="Z497" s="1491"/>
    </row>
    <row r="498" spans="1:26" ht="15.75" customHeight="1">
      <c r="A498" s="1491"/>
      <c r="B498" s="1491"/>
      <c r="C498" s="1491"/>
      <c r="D498" s="1491"/>
      <c r="E498" s="1491"/>
      <c r="F498" s="1491"/>
      <c r="G498" s="1491"/>
      <c r="H498" s="1491"/>
      <c r="I498" s="1491"/>
      <c r="J498" s="1491"/>
      <c r="K498" s="1491"/>
      <c r="L498" s="1491"/>
      <c r="M498" s="1491"/>
      <c r="N498" s="1491"/>
      <c r="O498" s="1491"/>
      <c r="P498" s="1491"/>
      <c r="Q498" s="1491"/>
      <c r="R498" s="1491"/>
      <c r="S498" s="1491"/>
      <c r="T498" s="1491"/>
      <c r="U498" s="1491"/>
      <c r="V498" s="1491"/>
      <c r="W498" s="1491"/>
      <c r="X498" s="1491"/>
      <c r="Y498" s="1491"/>
      <c r="Z498" s="1491"/>
    </row>
    <row r="499" spans="1:26" ht="15.75" customHeight="1">
      <c r="A499" s="1491"/>
      <c r="B499" s="1491"/>
      <c r="C499" s="1491"/>
      <c r="D499" s="1491"/>
      <c r="E499" s="1491"/>
      <c r="F499" s="1491"/>
      <c r="G499" s="1491"/>
      <c r="H499" s="1491"/>
      <c r="I499" s="1491"/>
      <c r="J499" s="1491"/>
      <c r="K499" s="1491"/>
      <c r="L499" s="1491"/>
      <c r="M499" s="1491"/>
      <c r="N499" s="1491"/>
      <c r="O499" s="1491"/>
      <c r="P499" s="1491"/>
      <c r="Q499" s="1491"/>
      <c r="R499" s="1491"/>
      <c r="S499" s="1491"/>
      <c r="T499" s="1491"/>
      <c r="U499" s="1491"/>
      <c r="V499" s="1491"/>
      <c r="W499" s="1491"/>
      <c r="X499" s="1491"/>
      <c r="Y499" s="1491"/>
      <c r="Z499" s="1491"/>
    </row>
    <row r="500" spans="1:26" ht="15.75" customHeight="1">
      <c r="A500" s="1491"/>
      <c r="B500" s="1491"/>
      <c r="C500" s="1491"/>
      <c r="D500" s="1491"/>
      <c r="E500" s="1491"/>
      <c r="F500" s="1491"/>
      <c r="G500" s="1491"/>
      <c r="H500" s="1491"/>
      <c r="I500" s="1491"/>
      <c r="J500" s="1491"/>
      <c r="K500" s="1491"/>
      <c r="L500" s="1491"/>
      <c r="M500" s="1491"/>
      <c r="N500" s="1491"/>
      <c r="O500" s="1491"/>
      <c r="P500" s="1491"/>
      <c r="Q500" s="1491"/>
      <c r="R500" s="1491"/>
      <c r="S500" s="1491"/>
      <c r="T500" s="1491"/>
      <c r="U500" s="1491"/>
      <c r="V500" s="1491"/>
      <c r="W500" s="1491"/>
      <c r="X500" s="1491"/>
      <c r="Y500" s="1491"/>
      <c r="Z500" s="1491"/>
    </row>
    <row r="501" spans="1:26" ht="15.75" customHeight="1">
      <c r="A501" s="1491"/>
      <c r="B501" s="1491"/>
      <c r="C501" s="1491"/>
      <c r="D501" s="1491"/>
      <c r="E501" s="1491"/>
      <c r="F501" s="1491"/>
      <c r="G501" s="1491"/>
      <c r="H501" s="1491"/>
      <c r="I501" s="1491"/>
      <c r="J501" s="1491"/>
      <c r="K501" s="1491"/>
      <c r="L501" s="1491"/>
      <c r="M501" s="1491"/>
      <c r="N501" s="1491"/>
      <c r="O501" s="1491"/>
      <c r="P501" s="1491"/>
      <c r="Q501" s="1491"/>
      <c r="R501" s="1491"/>
      <c r="S501" s="1491"/>
      <c r="T501" s="1491"/>
      <c r="U501" s="1491"/>
      <c r="V501" s="1491"/>
      <c r="W501" s="1491"/>
      <c r="X501" s="1491"/>
      <c r="Y501" s="1491"/>
      <c r="Z501" s="1491"/>
    </row>
    <row r="502" spans="1:26" ht="15.75" customHeight="1">
      <c r="A502" s="1491"/>
      <c r="B502" s="1491"/>
      <c r="C502" s="1491"/>
      <c r="D502" s="1491"/>
      <c r="E502" s="1491"/>
      <c r="F502" s="1491"/>
      <c r="G502" s="1491"/>
      <c r="H502" s="1491"/>
      <c r="I502" s="1491"/>
      <c r="J502" s="1491"/>
      <c r="K502" s="1491"/>
      <c r="L502" s="1491"/>
      <c r="M502" s="1491"/>
      <c r="N502" s="1491"/>
      <c r="O502" s="1491"/>
      <c r="P502" s="1491"/>
      <c r="Q502" s="1491"/>
      <c r="R502" s="1491"/>
      <c r="S502" s="1491"/>
      <c r="T502" s="1491"/>
      <c r="U502" s="1491"/>
      <c r="V502" s="1491"/>
      <c r="W502" s="1491"/>
      <c r="X502" s="1491"/>
      <c r="Y502" s="1491"/>
      <c r="Z502" s="1491"/>
    </row>
    <row r="503" spans="1:26" ht="15.75" customHeight="1">
      <c r="A503" s="1491"/>
      <c r="B503" s="1491"/>
      <c r="C503" s="1491"/>
      <c r="D503" s="1491"/>
      <c r="E503" s="1491"/>
      <c r="F503" s="1491"/>
      <c r="G503" s="1491"/>
      <c r="H503" s="1491"/>
      <c r="I503" s="1491"/>
      <c r="J503" s="1491"/>
      <c r="K503" s="1491"/>
      <c r="L503" s="1491"/>
      <c r="M503" s="1491"/>
      <c r="N503" s="1491"/>
      <c r="O503" s="1491"/>
      <c r="P503" s="1491"/>
      <c r="Q503" s="1491"/>
      <c r="R503" s="1491"/>
      <c r="S503" s="1491"/>
      <c r="T503" s="1491"/>
      <c r="U503" s="1491"/>
      <c r="V503" s="1491"/>
      <c r="W503" s="1491"/>
      <c r="X503" s="1491"/>
      <c r="Y503" s="1491"/>
      <c r="Z503" s="1491"/>
    </row>
    <row r="504" spans="1:26" ht="15.75" customHeight="1">
      <c r="A504" s="1491"/>
      <c r="B504" s="1491"/>
      <c r="C504" s="1491"/>
      <c r="D504" s="1491"/>
      <c r="E504" s="1491"/>
      <c r="F504" s="1491"/>
      <c r="G504" s="1491"/>
      <c r="H504" s="1491"/>
      <c r="I504" s="1491"/>
      <c r="J504" s="1491"/>
      <c r="K504" s="1491"/>
      <c r="L504" s="1491"/>
      <c r="M504" s="1491"/>
      <c r="N504" s="1491"/>
      <c r="O504" s="1491"/>
      <c r="P504" s="1491"/>
      <c r="Q504" s="1491"/>
      <c r="R504" s="1491"/>
      <c r="S504" s="1491"/>
      <c r="T504" s="1491"/>
      <c r="U504" s="1491"/>
      <c r="V504" s="1491"/>
      <c r="W504" s="1491"/>
      <c r="X504" s="1491"/>
      <c r="Y504" s="1491"/>
      <c r="Z504" s="1491"/>
    </row>
    <row r="505" spans="1:26" ht="15.75" customHeight="1">
      <c r="A505" s="1491"/>
      <c r="B505" s="1491"/>
      <c r="C505" s="1491"/>
      <c r="D505" s="1491"/>
      <c r="E505" s="1491"/>
      <c r="F505" s="1491"/>
      <c r="G505" s="1491"/>
      <c r="H505" s="1491"/>
      <c r="I505" s="1491"/>
      <c r="J505" s="1491"/>
      <c r="K505" s="1491"/>
      <c r="L505" s="1491"/>
      <c r="M505" s="1491"/>
      <c r="N505" s="1491"/>
      <c r="O505" s="1491"/>
      <c r="P505" s="1491"/>
      <c r="Q505" s="1491"/>
      <c r="R505" s="1491"/>
      <c r="S505" s="1491"/>
      <c r="T505" s="1491"/>
      <c r="U505" s="1491"/>
      <c r="V505" s="1491"/>
      <c r="W505" s="1491"/>
      <c r="X505" s="1491"/>
      <c r="Y505" s="1491"/>
      <c r="Z505" s="1491"/>
    </row>
    <row r="506" spans="1:26" ht="15.75" customHeight="1">
      <c r="A506" s="1491"/>
      <c r="B506" s="1491"/>
      <c r="C506" s="1491"/>
      <c r="D506" s="1491"/>
      <c r="E506" s="1491"/>
      <c r="F506" s="1491"/>
      <c r="G506" s="1491"/>
      <c r="H506" s="1491"/>
      <c r="I506" s="1491"/>
      <c r="J506" s="1491"/>
      <c r="K506" s="1491"/>
      <c r="L506" s="1491"/>
      <c r="M506" s="1491"/>
      <c r="N506" s="1491"/>
      <c r="O506" s="1491"/>
      <c r="P506" s="1491"/>
      <c r="Q506" s="1491"/>
      <c r="R506" s="1491"/>
      <c r="S506" s="1491"/>
      <c r="T506" s="1491"/>
      <c r="U506" s="1491"/>
      <c r="V506" s="1491"/>
      <c r="W506" s="1491"/>
      <c r="X506" s="1491"/>
      <c r="Y506" s="1491"/>
      <c r="Z506" s="1491"/>
    </row>
    <row r="507" spans="1:26" ht="15.75" customHeight="1">
      <c r="A507" s="1491"/>
      <c r="B507" s="1491"/>
      <c r="C507" s="1491"/>
      <c r="D507" s="1491"/>
      <c r="E507" s="1491"/>
      <c r="F507" s="1491"/>
      <c r="G507" s="1491"/>
      <c r="H507" s="1491"/>
      <c r="I507" s="1491"/>
      <c r="J507" s="1491"/>
      <c r="K507" s="1491"/>
      <c r="L507" s="1491"/>
      <c r="M507" s="1491"/>
      <c r="N507" s="1491"/>
      <c r="O507" s="1491"/>
      <c r="P507" s="1491"/>
      <c r="Q507" s="1491"/>
      <c r="R507" s="1491"/>
      <c r="S507" s="1491"/>
      <c r="T507" s="1491"/>
      <c r="U507" s="1491"/>
      <c r="V507" s="1491"/>
      <c r="W507" s="1491"/>
      <c r="X507" s="1491"/>
      <c r="Y507" s="1491"/>
      <c r="Z507" s="1491"/>
    </row>
    <row r="508" spans="1:26" ht="15.75" customHeight="1">
      <c r="A508" s="1491"/>
      <c r="B508" s="1491"/>
      <c r="C508" s="1491"/>
      <c r="D508" s="1491"/>
      <c r="E508" s="1491"/>
      <c r="F508" s="1491"/>
      <c r="G508" s="1491"/>
      <c r="H508" s="1491"/>
      <c r="I508" s="1491"/>
      <c r="J508" s="1491"/>
      <c r="K508" s="1491"/>
      <c r="L508" s="1491"/>
      <c r="M508" s="1491"/>
      <c r="N508" s="1491"/>
      <c r="O508" s="1491"/>
      <c r="P508" s="1491"/>
      <c r="Q508" s="1491"/>
      <c r="R508" s="1491"/>
      <c r="S508" s="1491"/>
      <c r="T508" s="1491"/>
      <c r="U508" s="1491"/>
      <c r="V508" s="1491"/>
      <c r="W508" s="1491"/>
      <c r="X508" s="1491"/>
      <c r="Y508" s="1491"/>
      <c r="Z508" s="1491"/>
    </row>
    <row r="509" spans="1:26" ht="15.75" customHeight="1">
      <c r="A509" s="1491"/>
      <c r="B509" s="1491"/>
      <c r="C509" s="1491"/>
      <c r="D509" s="1491"/>
      <c r="E509" s="1491"/>
      <c r="F509" s="1491"/>
      <c r="G509" s="1491"/>
      <c r="H509" s="1491"/>
      <c r="I509" s="1491"/>
      <c r="J509" s="1491"/>
      <c r="K509" s="1491"/>
      <c r="L509" s="1491"/>
      <c r="M509" s="1491"/>
      <c r="N509" s="1491"/>
      <c r="O509" s="1491"/>
      <c r="P509" s="1491"/>
      <c r="Q509" s="1491"/>
      <c r="R509" s="1491"/>
      <c r="S509" s="1491"/>
      <c r="T509" s="1491"/>
      <c r="U509" s="1491"/>
      <c r="V509" s="1491"/>
      <c r="W509" s="1491"/>
      <c r="X509" s="1491"/>
      <c r="Y509" s="1491"/>
      <c r="Z509" s="1491"/>
    </row>
    <row r="510" spans="1:26" ht="15.75" customHeight="1">
      <c r="A510" s="1491"/>
      <c r="B510" s="1491"/>
      <c r="C510" s="1491"/>
      <c r="D510" s="1491"/>
      <c r="E510" s="1491"/>
      <c r="F510" s="1491"/>
      <c r="G510" s="1491"/>
      <c r="H510" s="1491"/>
      <c r="I510" s="1491"/>
      <c r="J510" s="1491"/>
      <c r="K510" s="1491"/>
      <c r="L510" s="1491"/>
      <c r="M510" s="1491"/>
      <c r="N510" s="1491"/>
      <c r="O510" s="1491"/>
      <c r="P510" s="1491"/>
      <c r="Q510" s="1491"/>
      <c r="R510" s="1491"/>
      <c r="S510" s="1491"/>
      <c r="T510" s="1491"/>
      <c r="U510" s="1491"/>
      <c r="V510" s="1491"/>
      <c r="W510" s="1491"/>
      <c r="X510" s="1491"/>
      <c r="Y510" s="1491"/>
      <c r="Z510" s="1491"/>
    </row>
    <row r="511" spans="1:26" ht="15.75" customHeight="1">
      <c r="A511" s="1491"/>
      <c r="B511" s="1491"/>
      <c r="C511" s="1491"/>
      <c r="D511" s="1491"/>
      <c r="E511" s="1491"/>
      <c r="F511" s="1491"/>
      <c r="G511" s="1491"/>
      <c r="H511" s="1491"/>
      <c r="I511" s="1491"/>
      <c r="J511" s="1491"/>
      <c r="K511" s="1491"/>
      <c r="L511" s="1491"/>
      <c r="M511" s="1491"/>
      <c r="N511" s="1491"/>
      <c r="O511" s="1491"/>
      <c r="P511" s="1491"/>
      <c r="Q511" s="1491"/>
      <c r="R511" s="1491"/>
      <c r="S511" s="1491"/>
      <c r="T511" s="1491"/>
      <c r="U511" s="1491"/>
      <c r="V511" s="1491"/>
      <c r="W511" s="1491"/>
      <c r="X511" s="1491"/>
      <c r="Y511" s="1491"/>
      <c r="Z511" s="1491"/>
    </row>
    <row r="512" spans="1:26" ht="15.75" customHeight="1">
      <c r="A512" s="1491"/>
      <c r="B512" s="1491"/>
      <c r="C512" s="1491"/>
      <c r="D512" s="1491"/>
      <c r="E512" s="1491"/>
      <c r="F512" s="1491"/>
      <c r="G512" s="1491"/>
      <c r="H512" s="1491"/>
      <c r="I512" s="1491"/>
      <c r="J512" s="1491"/>
      <c r="K512" s="1491"/>
      <c r="L512" s="1491"/>
      <c r="M512" s="1491"/>
      <c r="N512" s="1491"/>
      <c r="O512" s="1491"/>
      <c r="P512" s="1491"/>
      <c r="Q512" s="1491"/>
      <c r="R512" s="1491"/>
      <c r="S512" s="1491"/>
      <c r="T512" s="1491"/>
      <c r="U512" s="1491"/>
      <c r="V512" s="1491"/>
      <c r="W512" s="1491"/>
      <c r="X512" s="1491"/>
      <c r="Y512" s="1491"/>
      <c r="Z512" s="1491"/>
    </row>
    <row r="513" spans="1:26" ht="15.75" customHeight="1">
      <c r="A513" s="1491"/>
      <c r="B513" s="1491"/>
      <c r="C513" s="1491"/>
      <c r="D513" s="1491"/>
      <c r="E513" s="1491"/>
      <c r="F513" s="1491"/>
      <c r="G513" s="1491"/>
      <c r="H513" s="1491"/>
      <c r="I513" s="1491"/>
      <c r="J513" s="1491"/>
      <c r="K513" s="1491"/>
      <c r="L513" s="1491"/>
      <c r="M513" s="1491"/>
      <c r="N513" s="1491"/>
      <c r="O513" s="1491"/>
      <c r="P513" s="1491"/>
      <c r="Q513" s="1491"/>
      <c r="R513" s="1491"/>
      <c r="S513" s="1491"/>
      <c r="T513" s="1491"/>
      <c r="U513" s="1491"/>
      <c r="V513" s="1491"/>
      <c r="W513" s="1491"/>
      <c r="X513" s="1491"/>
      <c r="Y513" s="1491"/>
      <c r="Z513" s="1491"/>
    </row>
    <row r="514" spans="1:26" ht="15.75" customHeight="1">
      <c r="A514" s="1491"/>
      <c r="B514" s="1491"/>
      <c r="C514" s="1491"/>
      <c r="D514" s="1491"/>
      <c r="E514" s="1491"/>
      <c r="F514" s="1491"/>
      <c r="G514" s="1491"/>
      <c r="H514" s="1491"/>
      <c r="I514" s="1491"/>
      <c r="J514" s="1491"/>
      <c r="K514" s="1491"/>
      <c r="L514" s="1491"/>
      <c r="M514" s="1491"/>
      <c r="N514" s="1491"/>
      <c r="O514" s="1491"/>
      <c r="P514" s="1491"/>
      <c r="Q514" s="1491"/>
      <c r="R514" s="1491"/>
      <c r="S514" s="1491"/>
      <c r="T514" s="1491"/>
      <c r="U514" s="1491"/>
      <c r="V514" s="1491"/>
      <c r="W514" s="1491"/>
      <c r="X514" s="1491"/>
      <c r="Y514" s="1491"/>
      <c r="Z514" s="1491"/>
    </row>
    <row r="515" spans="1:26" ht="15.75" customHeight="1">
      <c r="A515" s="1491"/>
      <c r="B515" s="1491"/>
      <c r="C515" s="1491"/>
      <c r="D515" s="1491"/>
      <c r="E515" s="1491"/>
      <c r="F515" s="1491"/>
      <c r="G515" s="1491"/>
      <c r="H515" s="1491"/>
      <c r="I515" s="1491"/>
      <c r="J515" s="1491"/>
      <c r="K515" s="1491"/>
      <c r="L515" s="1491"/>
      <c r="M515" s="1491"/>
      <c r="N515" s="1491"/>
      <c r="O515" s="1491"/>
      <c r="P515" s="1491"/>
      <c r="Q515" s="1491"/>
      <c r="R515" s="1491"/>
      <c r="S515" s="1491"/>
      <c r="T515" s="1491"/>
      <c r="U515" s="1491"/>
      <c r="V515" s="1491"/>
      <c r="W515" s="1491"/>
      <c r="X515" s="1491"/>
      <c r="Y515" s="1491"/>
      <c r="Z515" s="1491"/>
    </row>
    <row r="516" spans="1:26" ht="15.75" customHeight="1">
      <c r="A516" s="1491"/>
      <c r="B516" s="1491"/>
      <c r="C516" s="1491"/>
      <c r="D516" s="1491"/>
      <c r="E516" s="1491"/>
      <c r="F516" s="1491"/>
      <c r="G516" s="1491"/>
      <c r="H516" s="1491"/>
      <c r="I516" s="1491"/>
      <c r="J516" s="1491"/>
      <c r="K516" s="1491"/>
      <c r="L516" s="1491"/>
      <c r="M516" s="1491"/>
      <c r="N516" s="1491"/>
      <c r="O516" s="1491"/>
      <c r="P516" s="1491"/>
      <c r="Q516" s="1491"/>
      <c r="R516" s="1491"/>
      <c r="S516" s="1491"/>
      <c r="T516" s="1491"/>
      <c r="U516" s="1491"/>
      <c r="V516" s="1491"/>
      <c r="W516" s="1491"/>
      <c r="X516" s="1491"/>
      <c r="Y516" s="1491"/>
      <c r="Z516" s="1491"/>
    </row>
    <row r="517" spans="1:26" ht="15.75" customHeight="1">
      <c r="A517" s="1491"/>
      <c r="B517" s="1491"/>
      <c r="C517" s="1491"/>
      <c r="D517" s="1491"/>
      <c r="E517" s="1491"/>
      <c r="F517" s="1491"/>
      <c r="G517" s="1491"/>
      <c r="H517" s="1491"/>
      <c r="I517" s="1491"/>
      <c r="J517" s="1491"/>
      <c r="K517" s="1491"/>
      <c r="L517" s="1491"/>
      <c r="M517" s="1491"/>
      <c r="N517" s="1491"/>
      <c r="O517" s="1491"/>
      <c r="P517" s="1491"/>
      <c r="Q517" s="1491"/>
      <c r="R517" s="1491"/>
      <c r="S517" s="1491"/>
      <c r="T517" s="1491"/>
      <c r="U517" s="1491"/>
      <c r="V517" s="1491"/>
      <c r="W517" s="1491"/>
      <c r="X517" s="1491"/>
      <c r="Y517" s="1491"/>
      <c r="Z517" s="1491"/>
    </row>
    <row r="518" spans="1:26" ht="15.75" customHeight="1">
      <c r="A518" s="1491"/>
      <c r="B518" s="1491"/>
      <c r="C518" s="1491"/>
      <c r="D518" s="1491"/>
      <c r="E518" s="1491"/>
      <c r="F518" s="1491"/>
      <c r="G518" s="1491"/>
      <c r="H518" s="1491"/>
      <c r="I518" s="1491"/>
      <c r="J518" s="1491"/>
      <c r="K518" s="1491"/>
      <c r="L518" s="1491"/>
      <c r="M518" s="1491"/>
      <c r="N518" s="1491"/>
      <c r="O518" s="1491"/>
      <c r="P518" s="1491"/>
      <c r="Q518" s="1491"/>
      <c r="R518" s="1491"/>
      <c r="S518" s="1491"/>
      <c r="T518" s="1491"/>
      <c r="U518" s="1491"/>
      <c r="V518" s="1491"/>
      <c r="W518" s="1491"/>
      <c r="X518" s="1491"/>
      <c r="Y518" s="1491"/>
      <c r="Z518" s="1491"/>
    </row>
    <row r="519" spans="1:26" ht="15.75" customHeight="1">
      <c r="A519" s="1491"/>
      <c r="B519" s="1491"/>
      <c r="C519" s="1491"/>
      <c r="D519" s="1491"/>
      <c r="E519" s="1491"/>
      <c r="F519" s="1491"/>
      <c r="G519" s="1491"/>
      <c r="H519" s="1491"/>
      <c r="I519" s="1491"/>
      <c r="J519" s="1491"/>
      <c r="K519" s="1491"/>
      <c r="L519" s="1491"/>
      <c r="M519" s="1491"/>
      <c r="N519" s="1491"/>
      <c r="O519" s="1491"/>
      <c r="P519" s="1491"/>
      <c r="Q519" s="1491"/>
      <c r="R519" s="1491"/>
      <c r="S519" s="1491"/>
      <c r="T519" s="1491"/>
      <c r="U519" s="1491"/>
      <c r="V519" s="1491"/>
      <c r="W519" s="1491"/>
      <c r="X519" s="1491"/>
      <c r="Y519" s="1491"/>
      <c r="Z519" s="1491"/>
    </row>
    <row r="520" spans="1:26" ht="15.75" customHeight="1">
      <c r="A520" s="1491"/>
      <c r="B520" s="1491"/>
      <c r="C520" s="1491"/>
      <c r="D520" s="1491"/>
      <c r="E520" s="1491"/>
      <c r="F520" s="1491"/>
      <c r="G520" s="1491"/>
      <c r="H520" s="1491"/>
      <c r="I520" s="1491"/>
      <c r="J520" s="1491"/>
      <c r="K520" s="1491"/>
      <c r="L520" s="1491"/>
      <c r="M520" s="1491"/>
      <c r="N520" s="1491"/>
      <c r="O520" s="1491"/>
      <c r="P520" s="1491"/>
      <c r="Q520" s="1491"/>
      <c r="R520" s="1491"/>
      <c r="S520" s="1491"/>
      <c r="T520" s="1491"/>
      <c r="U520" s="1491"/>
      <c r="V520" s="1491"/>
      <c r="W520" s="1491"/>
      <c r="X520" s="1491"/>
      <c r="Y520" s="1491"/>
      <c r="Z520" s="1491"/>
    </row>
    <row r="521" spans="1:26" ht="15.75" customHeight="1">
      <c r="A521" s="1491"/>
      <c r="B521" s="1491"/>
      <c r="C521" s="1491"/>
      <c r="D521" s="1491"/>
      <c r="E521" s="1491"/>
      <c r="F521" s="1491"/>
      <c r="G521" s="1491"/>
      <c r="H521" s="1491"/>
      <c r="I521" s="1491"/>
      <c r="J521" s="1491"/>
      <c r="K521" s="1491"/>
      <c r="L521" s="1491"/>
      <c r="M521" s="1491"/>
      <c r="N521" s="1491"/>
      <c r="O521" s="1491"/>
      <c r="P521" s="1491"/>
      <c r="Q521" s="1491"/>
      <c r="R521" s="1491"/>
      <c r="S521" s="1491"/>
      <c r="T521" s="1491"/>
      <c r="U521" s="1491"/>
      <c r="V521" s="1491"/>
      <c r="W521" s="1491"/>
      <c r="X521" s="1491"/>
      <c r="Y521" s="1491"/>
      <c r="Z521" s="1491"/>
    </row>
    <row r="522" spans="1:26" ht="15.75" customHeight="1">
      <c r="A522" s="1491"/>
      <c r="B522" s="1491"/>
      <c r="C522" s="1491"/>
      <c r="D522" s="1491"/>
      <c r="E522" s="1491"/>
      <c r="F522" s="1491"/>
      <c r="G522" s="1491"/>
      <c r="H522" s="1491"/>
      <c r="I522" s="1491"/>
      <c r="J522" s="1491"/>
      <c r="K522" s="1491"/>
      <c r="L522" s="1491"/>
      <c r="M522" s="1491"/>
      <c r="N522" s="1491"/>
      <c r="O522" s="1491"/>
      <c r="P522" s="1491"/>
      <c r="Q522" s="1491"/>
      <c r="R522" s="1491"/>
      <c r="S522" s="1491"/>
      <c r="T522" s="1491"/>
      <c r="U522" s="1491"/>
      <c r="V522" s="1491"/>
      <c r="W522" s="1491"/>
      <c r="X522" s="1491"/>
      <c r="Y522" s="1491"/>
      <c r="Z522" s="1491"/>
    </row>
    <row r="523" spans="1:26" ht="15.75" customHeight="1">
      <c r="A523" s="1491"/>
      <c r="B523" s="1491"/>
      <c r="C523" s="1491"/>
      <c r="D523" s="1491"/>
      <c r="E523" s="1491"/>
      <c r="F523" s="1491"/>
      <c r="G523" s="1491"/>
      <c r="H523" s="1491"/>
      <c r="I523" s="1491"/>
      <c r="J523" s="1491"/>
      <c r="K523" s="1491"/>
      <c r="L523" s="1491"/>
      <c r="M523" s="1491"/>
      <c r="N523" s="1491"/>
      <c r="O523" s="1491"/>
      <c r="P523" s="1491"/>
      <c r="Q523" s="1491"/>
      <c r="R523" s="1491"/>
      <c r="S523" s="1491"/>
      <c r="T523" s="1491"/>
      <c r="U523" s="1491"/>
      <c r="V523" s="1491"/>
      <c r="W523" s="1491"/>
      <c r="X523" s="1491"/>
      <c r="Y523" s="1491"/>
      <c r="Z523" s="1491"/>
    </row>
    <row r="524" spans="1:26" ht="15.75" customHeight="1">
      <c r="A524" s="1491"/>
      <c r="B524" s="1491"/>
      <c r="C524" s="1491"/>
      <c r="D524" s="1491"/>
      <c r="E524" s="1491"/>
      <c r="F524" s="1491"/>
      <c r="G524" s="1491"/>
      <c r="H524" s="1491"/>
      <c r="I524" s="1491"/>
      <c r="J524" s="1491"/>
      <c r="K524" s="1491"/>
      <c r="L524" s="1491"/>
      <c r="M524" s="1491"/>
      <c r="N524" s="1491"/>
      <c r="O524" s="1491"/>
      <c r="P524" s="1491"/>
      <c r="Q524" s="1491"/>
      <c r="R524" s="1491"/>
      <c r="S524" s="1491"/>
      <c r="T524" s="1491"/>
      <c r="U524" s="1491"/>
      <c r="V524" s="1491"/>
      <c r="W524" s="1491"/>
      <c r="X524" s="1491"/>
      <c r="Y524" s="1491"/>
      <c r="Z524" s="1491"/>
    </row>
    <row r="525" spans="1:26" ht="15.75" customHeight="1">
      <c r="A525" s="1491"/>
      <c r="B525" s="1491"/>
      <c r="C525" s="1491"/>
      <c r="D525" s="1491"/>
      <c r="E525" s="1491"/>
      <c r="F525" s="1491"/>
      <c r="G525" s="1491"/>
      <c r="H525" s="1491"/>
      <c r="I525" s="1491"/>
      <c r="J525" s="1491"/>
      <c r="K525" s="1491"/>
      <c r="L525" s="1491"/>
      <c r="M525" s="1491"/>
      <c r="N525" s="1491"/>
      <c r="O525" s="1491"/>
      <c r="P525" s="1491"/>
      <c r="Q525" s="1491"/>
      <c r="R525" s="1491"/>
      <c r="S525" s="1491"/>
      <c r="T525" s="1491"/>
      <c r="U525" s="1491"/>
      <c r="V525" s="1491"/>
      <c r="W525" s="1491"/>
      <c r="X525" s="1491"/>
      <c r="Y525" s="1491"/>
      <c r="Z525" s="1491"/>
    </row>
    <row r="526" spans="1:26" ht="15.75" customHeight="1">
      <c r="A526" s="1491"/>
      <c r="B526" s="1491"/>
      <c r="C526" s="1491"/>
      <c r="D526" s="1491"/>
      <c r="E526" s="1491"/>
      <c r="F526" s="1491"/>
      <c r="G526" s="1491"/>
      <c r="H526" s="1491"/>
      <c r="I526" s="1491"/>
      <c r="J526" s="1491"/>
      <c r="K526" s="1491"/>
      <c r="L526" s="1491"/>
      <c r="M526" s="1491"/>
      <c r="N526" s="1491"/>
      <c r="O526" s="1491"/>
      <c r="P526" s="1491"/>
      <c r="Q526" s="1491"/>
      <c r="R526" s="1491"/>
      <c r="S526" s="1491"/>
      <c r="T526" s="1491"/>
      <c r="U526" s="1491"/>
      <c r="V526" s="1491"/>
      <c r="W526" s="1491"/>
      <c r="X526" s="1491"/>
      <c r="Y526" s="1491"/>
      <c r="Z526" s="1491"/>
    </row>
    <row r="527" spans="1:26" ht="15.75" customHeight="1">
      <c r="A527" s="1491"/>
      <c r="B527" s="1491"/>
      <c r="C527" s="1491"/>
      <c r="D527" s="1491"/>
      <c r="E527" s="1491"/>
      <c r="F527" s="1491"/>
      <c r="G527" s="1491"/>
      <c r="H527" s="1491"/>
      <c r="I527" s="1491"/>
      <c r="J527" s="1491"/>
      <c r="K527" s="1491"/>
      <c r="L527" s="1491"/>
      <c r="M527" s="1491"/>
      <c r="N527" s="1491"/>
      <c r="O527" s="1491"/>
      <c r="P527" s="1491"/>
      <c r="Q527" s="1491"/>
      <c r="R527" s="1491"/>
      <c r="S527" s="1491"/>
      <c r="T527" s="1491"/>
      <c r="U527" s="1491"/>
      <c r="V527" s="1491"/>
      <c r="W527" s="1491"/>
      <c r="X527" s="1491"/>
      <c r="Y527" s="1491"/>
      <c r="Z527" s="1491"/>
    </row>
    <row r="528" spans="1:26" ht="15.75" customHeight="1">
      <c r="A528" s="1491"/>
      <c r="B528" s="1491"/>
      <c r="C528" s="1491"/>
      <c r="D528" s="1491"/>
      <c r="E528" s="1491"/>
      <c r="F528" s="1491"/>
      <c r="G528" s="1491"/>
      <c r="H528" s="1491"/>
      <c r="I528" s="1491"/>
      <c r="J528" s="1491"/>
      <c r="K528" s="1491"/>
      <c r="L528" s="1491"/>
      <c r="M528" s="1491"/>
      <c r="N528" s="1491"/>
      <c r="O528" s="1491"/>
      <c r="P528" s="1491"/>
      <c r="Q528" s="1491"/>
      <c r="R528" s="1491"/>
      <c r="S528" s="1491"/>
      <c r="T528" s="1491"/>
      <c r="U528" s="1491"/>
      <c r="V528" s="1491"/>
      <c r="W528" s="1491"/>
      <c r="X528" s="1491"/>
      <c r="Y528" s="1491"/>
      <c r="Z528" s="1491"/>
    </row>
    <row r="529" spans="1:26" ht="15.75" customHeight="1">
      <c r="A529" s="1491"/>
      <c r="B529" s="1491"/>
      <c r="C529" s="1491"/>
      <c r="D529" s="1491"/>
      <c r="E529" s="1491"/>
      <c r="F529" s="1491"/>
      <c r="G529" s="1491"/>
      <c r="H529" s="1491"/>
      <c r="I529" s="1491"/>
      <c r="J529" s="1491"/>
      <c r="K529" s="1491"/>
      <c r="L529" s="1491"/>
      <c r="M529" s="1491"/>
      <c r="N529" s="1491"/>
      <c r="O529" s="1491"/>
      <c r="P529" s="1491"/>
      <c r="Q529" s="1491"/>
      <c r="R529" s="1491"/>
      <c r="S529" s="1491"/>
      <c r="T529" s="1491"/>
      <c r="U529" s="1491"/>
      <c r="V529" s="1491"/>
      <c r="W529" s="1491"/>
      <c r="X529" s="1491"/>
      <c r="Y529" s="1491"/>
      <c r="Z529" s="1491"/>
    </row>
    <row r="530" spans="1:26" ht="15.75" customHeight="1">
      <c r="A530" s="1491"/>
      <c r="B530" s="1491"/>
      <c r="C530" s="1491"/>
      <c r="D530" s="1491"/>
      <c r="E530" s="1491"/>
      <c r="F530" s="1491"/>
      <c r="G530" s="1491"/>
      <c r="H530" s="1491"/>
      <c r="I530" s="1491"/>
      <c r="J530" s="1491"/>
      <c r="K530" s="1491"/>
      <c r="L530" s="1491"/>
      <c r="M530" s="1491"/>
      <c r="N530" s="1491"/>
      <c r="O530" s="1491"/>
      <c r="P530" s="1491"/>
      <c r="Q530" s="1491"/>
      <c r="R530" s="1491"/>
      <c r="S530" s="1491"/>
      <c r="T530" s="1491"/>
      <c r="U530" s="1491"/>
      <c r="V530" s="1491"/>
      <c r="W530" s="1491"/>
      <c r="X530" s="1491"/>
      <c r="Y530" s="1491"/>
      <c r="Z530" s="1491"/>
    </row>
    <row r="531" spans="1:26" ht="15.75" customHeight="1">
      <c r="A531" s="1491"/>
      <c r="B531" s="1491"/>
      <c r="C531" s="1491"/>
      <c r="D531" s="1491"/>
      <c r="E531" s="1491"/>
      <c r="F531" s="1491"/>
      <c r="G531" s="1491"/>
      <c r="H531" s="1491"/>
      <c r="I531" s="1491"/>
      <c r="J531" s="1491"/>
      <c r="K531" s="1491"/>
      <c r="L531" s="1491"/>
      <c r="M531" s="1491"/>
      <c r="N531" s="1491"/>
      <c r="O531" s="1491"/>
      <c r="P531" s="1491"/>
      <c r="Q531" s="1491"/>
      <c r="R531" s="1491"/>
      <c r="S531" s="1491"/>
      <c r="T531" s="1491"/>
      <c r="U531" s="1491"/>
      <c r="V531" s="1491"/>
      <c r="W531" s="1491"/>
      <c r="X531" s="1491"/>
      <c r="Y531" s="1491"/>
      <c r="Z531" s="1491"/>
    </row>
    <row r="532" spans="1:26" ht="15.75" customHeight="1">
      <c r="A532" s="1491"/>
      <c r="B532" s="1491"/>
      <c r="C532" s="1491"/>
      <c r="D532" s="1491"/>
      <c r="E532" s="1491"/>
      <c r="F532" s="1491"/>
      <c r="G532" s="1491"/>
      <c r="H532" s="1491"/>
      <c r="I532" s="1491"/>
      <c r="J532" s="1491"/>
      <c r="K532" s="1491"/>
      <c r="L532" s="1491"/>
      <c r="M532" s="1491"/>
      <c r="N532" s="1491"/>
      <c r="O532" s="1491"/>
      <c r="P532" s="1491"/>
      <c r="Q532" s="1491"/>
      <c r="R532" s="1491"/>
      <c r="S532" s="1491"/>
      <c r="T532" s="1491"/>
      <c r="U532" s="1491"/>
      <c r="V532" s="1491"/>
      <c r="W532" s="1491"/>
      <c r="X532" s="1491"/>
      <c r="Y532" s="1491"/>
      <c r="Z532" s="1491"/>
    </row>
    <row r="533" spans="1:26" ht="15.75" customHeight="1">
      <c r="A533" s="1491"/>
      <c r="B533" s="1491"/>
      <c r="C533" s="1491"/>
      <c r="D533" s="1491"/>
      <c r="E533" s="1491"/>
      <c r="F533" s="1491"/>
      <c r="G533" s="1491"/>
      <c r="H533" s="1491"/>
      <c r="I533" s="1491"/>
      <c r="J533" s="1491"/>
      <c r="K533" s="1491"/>
      <c r="L533" s="1491"/>
      <c r="M533" s="1491"/>
      <c r="N533" s="1491"/>
      <c r="O533" s="1491"/>
      <c r="P533" s="1491"/>
      <c r="Q533" s="1491"/>
      <c r="R533" s="1491"/>
      <c r="S533" s="1491"/>
      <c r="T533" s="1491"/>
      <c r="U533" s="1491"/>
      <c r="V533" s="1491"/>
      <c r="W533" s="1491"/>
      <c r="X533" s="1491"/>
      <c r="Y533" s="1491"/>
      <c r="Z533" s="1491"/>
    </row>
    <row r="534" spans="1:26" ht="15.75" customHeight="1">
      <c r="A534" s="1491"/>
      <c r="B534" s="1491"/>
      <c r="C534" s="1491"/>
      <c r="D534" s="1491"/>
      <c r="E534" s="1491"/>
      <c r="F534" s="1491"/>
      <c r="G534" s="1491"/>
      <c r="H534" s="1491"/>
      <c r="I534" s="1491"/>
      <c r="J534" s="1491"/>
      <c r="K534" s="1491"/>
      <c r="L534" s="1491"/>
      <c r="M534" s="1491"/>
      <c r="N534" s="1491"/>
      <c r="O534" s="1491"/>
      <c r="P534" s="1491"/>
      <c r="Q534" s="1491"/>
      <c r="R534" s="1491"/>
      <c r="S534" s="1491"/>
      <c r="T534" s="1491"/>
      <c r="U534" s="1491"/>
      <c r="V534" s="1491"/>
      <c r="W534" s="1491"/>
      <c r="X534" s="1491"/>
      <c r="Y534" s="1491"/>
      <c r="Z534" s="1491"/>
    </row>
    <row r="535" spans="1:26" ht="15.75" customHeight="1">
      <c r="A535" s="1491"/>
      <c r="B535" s="1491"/>
      <c r="C535" s="1491"/>
      <c r="D535" s="1491"/>
      <c r="E535" s="1491"/>
      <c r="F535" s="1491"/>
      <c r="G535" s="1491"/>
      <c r="H535" s="1491"/>
      <c r="I535" s="1491"/>
      <c r="J535" s="1491"/>
      <c r="K535" s="1491"/>
      <c r="L535" s="1491"/>
      <c r="M535" s="1491"/>
      <c r="N535" s="1491"/>
      <c r="O535" s="1491"/>
      <c r="P535" s="1491"/>
      <c r="Q535" s="1491"/>
      <c r="R535" s="1491"/>
      <c r="S535" s="1491"/>
      <c r="T535" s="1491"/>
      <c r="U535" s="1491"/>
      <c r="V535" s="1491"/>
      <c r="W535" s="1491"/>
      <c r="X535" s="1491"/>
      <c r="Y535" s="1491"/>
      <c r="Z535" s="1491"/>
    </row>
    <row r="536" spans="1:26" ht="15.75" customHeight="1">
      <c r="A536" s="1491"/>
      <c r="B536" s="1491"/>
      <c r="C536" s="1491"/>
      <c r="D536" s="1491"/>
      <c r="E536" s="1491"/>
      <c r="F536" s="1491"/>
      <c r="G536" s="1491"/>
      <c r="H536" s="1491"/>
      <c r="I536" s="1491"/>
      <c r="J536" s="1491"/>
      <c r="K536" s="1491"/>
      <c r="L536" s="1491"/>
      <c r="M536" s="1491"/>
      <c r="N536" s="1491"/>
      <c r="O536" s="1491"/>
      <c r="P536" s="1491"/>
      <c r="Q536" s="1491"/>
      <c r="R536" s="1491"/>
      <c r="S536" s="1491"/>
      <c r="T536" s="1491"/>
      <c r="U536" s="1491"/>
      <c r="V536" s="1491"/>
      <c r="W536" s="1491"/>
      <c r="X536" s="1491"/>
      <c r="Y536" s="1491"/>
      <c r="Z536" s="1491"/>
    </row>
    <row r="537" spans="1:26" ht="15.75" customHeight="1">
      <c r="A537" s="1491"/>
      <c r="B537" s="1491"/>
      <c r="C537" s="1491"/>
      <c r="D537" s="1491"/>
      <c r="E537" s="1491"/>
      <c r="F537" s="1491"/>
      <c r="G537" s="1491"/>
      <c r="H537" s="1491"/>
      <c r="I537" s="1491"/>
      <c r="J537" s="1491"/>
      <c r="K537" s="1491"/>
      <c r="L537" s="1491"/>
      <c r="M537" s="1491"/>
      <c r="N537" s="1491"/>
      <c r="O537" s="1491"/>
      <c r="P537" s="1491"/>
      <c r="Q537" s="1491"/>
      <c r="R537" s="1491"/>
      <c r="S537" s="1491"/>
      <c r="T537" s="1491"/>
      <c r="U537" s="1491"/>
      <c r="V537" s="1491"/>
      <c r="W537" s="1491"/>
      <c r="X537" s="1491"/>
      <c r="Y537" s="1491"/>
      <c r="Z537" s="1491"/>
    </row>
    <row r="538" spans="1:26" ht="15.75" customHeight="1">
      <c r="A538" s="1491"/>
      <c r="B538" s="1491"/>
      <c r="C538" s="1491"/>
      <c r="D538" s="1491"/>
      <c r="E538" s="1491"/>
      <c r="F538" s="1491"/>
      <c r="G538" s="1491"/>
      <c r="H538" s="1491"/>
      <c r="I538" s="1491"/>
      <c r="J538" s="1491"/>
      <c r="K538" s="1491"/>
      <c r="L538" s="1491"/>
      <c r="M538" s="1491"/>
      <c r="N538" s="1491"/>
      <c r="O538" s="1491"/>
      <c r="P538" s="1491"/>
      <c r="Q538" s="1491"/>
      <c r="R538" s="1491"/>
      <c r="S538" s="1491"/>
      <c r="T538" s="1491"/>
      <c r="U538" s="1491"/>
      <c r="V538" s="1491"/>
      <c r="W538" s="1491"/>
      <c r="X538" s="1491"/>
      <c r="Y538" s="1491"/>
      <c r="Z538" s="1491"/>
    </row>
    <row r="539" spans="1:26" ht="15.75" customHeight="1">
      <c r="A539" s="1491"/>
      <c r="B539" s="1491"/>
      <c r="C539" s="1491"/>
      <c r="D539" s="1491"/>
      <c r="E539" s="1491"/>
      <c r="F539" s="1491"/>
      <c r="G539" s="1491"/>
      <c r="H539" s="1491"/>
      <c r="I539" s="1491"/>
      <c r="J539" s="1491"/>
      <c r="K539" s="1491"/>
      <c r="L539" s="1491"/>
      <c r="M539" s="1491"/>
      <c r="N539" s="1491"/>
      <c r="O539" s="1491"/>
      <c r="P539" s="1491"/>
      <c r="Q539" s="1491"/>
      <c r="R539" s="1491"/>
      <c r="S539" s="1491"/>
      <c r="T539" s="1491"/>
      <c r="U539" s="1491"/>
      <c r="V539" s="1491"/>
      <c r="W539" s="1491"/>
      <c r="X539" s="1491"/>
      <c r="Y539" s="1491"/>
      <c r="Z539" s="1491"/>
    </row>
    <row r="540" spans="1:26" ht="15.75" customHeight="1">
      <c r="A540" s="1491"/>
      <c r="B540" s="1491"/>
      <c r="C540" s="1491"/>
      <c r="D540" s="1491"/>
      <c r="E540" s="1491"/>
      <c r="F540" s="1491"/>
      <c r="G540" s="1491"/>
      <c r="H540" s="1491"/>
      <c r="I540" s="1491"/>
      <c r="J540" s="1491"/>
      <c r="K540" s="1491"/>
      <c r="L540" s="1491"/>
      <c r="M540" s="1491"/>
      <c r="N540" s="1491"/>
      <c r="O540" s="1491"/>
      <c r="P540" s="1491"/>
      <c r="Q540" s="1491"/>
      <c r="R540" s="1491"/>
      <c r="S540" s="1491"/>
      <c r="T540" s="1491"/>
      <c r="U540" s="1491"/>
      <c r="V540" s="1491"/>
      <c r="W540" s="1491"/>
      <c r="X540" s="1491"/>
      <c r="Y540" s="1491"/>
      <c r="Z540" s="1491"/>
    </row>
    <row r="541" spans="1:26" ht="15.75" customHeight="1">
      <c r="A541" s="1491"/>
      <c r="B541" s="1491"/>
      <c r="C541" s="1491"/>
      <c r="D541" s="1491"/>
      <c r="E541" s="1491"/>
      <c r="F541" s="1491"/>
      <c r="G541" s="1491"/>
      <c r="H541" s="1491"/>
      <c r="I541" s="1491"/>
      <c r="J541" s="1491"/>
      <c r="K541" s="1491"/>
      <c r="L541" s="1491"/>
      <c r="M541" s="1491"/>
      <c r="N541" s="1491"/>
      <c r="O541" s="1491"/>
      <c r="P541" s="1491"/>
      <c r="Q541" s="1491"/>
      <c r="R541" s="1491"/>
      <c r="S541" s="1491"/>
      <c r="T541" s="1491"/>
      <c r="U541" s="1491"/>
      <c r="V541" s="1491"/>
      <c r="W541" s="1491"/>
      <c r="X541" s="1491"/>
      <c r="Y541" s="1491"/>
      <c r="Z541" s="1491"/>
    </row>
    <row r="542" spans="1:26" ht="15.75" customHeight="1">
      <c r="A542" s="1491"/>
      <c r="B542" s="1491"/>
      <c r="C542" s="1491"/>
      <c r="D542" s="1491"/>
      <c r="E542" s="1491"/>
      <c r="F542" s="1491"/>
      <c r="G542" s="1491"/>
      <c r="H542" s="1491"/>
      <c r="I542" s="1491"/>
      <c r="J542" s="1491"/>
      <c r="K542" s="1491"/>
      <c r="L542" s="1491"/>
      <c r="M542" s="1491"/>
      <c r="N542" s="1491"/>
      <c r="O542" s="1491"/>
      <c r="P542" s="1491"/>
      <c r="Q542" s="1491"/>
      <c r="R542" s="1491"/>
      <c r="S542" s="1491"/>
      <c r="T542" s="1491"/>
      <c r="U542" s="1491"/>
      <c r="V542" s="1491"/>
      <c r="W542" s="1491"/>
      <c r="X542" s="1491"/>
      <c r="Y542" s="1491"/>
      <c r="Z542" s="1491"/>
    </row>
    <row r="543" spans="1:26" ht="15.75" customHeight="1">
      <c r="A543" s="1491"/>
      <c r="B543" s="1491"/>
      <c r="C543" s="1491"/>
      <c r="D543" s="1491"/>
      <c r="E543" s="1491"/>
      <c r="F543" s="1491"/>
      <c r="G543" s="1491"/>
      <c r="H543" s="1491"/>
      <c r="I543" s="1491"/>
      <c r="J543" s="1491"/>
      <c r="K543" s="1491"/>
      <c r="L543" s="1491"/>
      <c r="M543" s="1491"/>
      <c r="N543" s="1491"/>
      <c r="O543" s="1491"/>
      <c r="P543" s="1491"/>
      <c r="Q543" s="1491"/>
      <c r="R543" s="1491"/>
      <c r="S543" s="1491"/>
      <c r="T543" s="1491"/>
      <c r="U543" s="1491"/>
      <c r="V543" s="1491"/>
      <c r="W543" s="1491"/>
      <c r="X543" s="1491"/>
      <c r="Y543" s="1491"/>
      <c r="Z543" s="1491"/>
    </row>
    <row r="544" spans="1:26" ht="15.75" customHeight="1">
      <c r="A544" s="1491"/>
      <c r="B544" s="1491"/>
      <c r="C544" s="1491"/>
      <c r="D544" s="1491"/>
      <c r="E544" s="1491"/>
      <c r="F544" s="1491"/>
      <c r="G544" s="1491"/>
      <c r="H544" s="1491"/>
      <c r="I544" s="1491"/>
      <c r="J544" s="1491"/>
      <c r="K544" s="1491"/>
      <c r="L544" s="1491"/>
      <c r="M544" s="1491"/>
      <c r="N544" s="1491"/>
      <c r="O544" s="1491"/>
      <c r="P544" s="1491"/>
      <c r="Q544" s="1491"/>
      <c r="R544" s="1491"/>
      <c r="S544" s="1491"/>
      <c r="T544" s="1491"/>
      <c r="U544" s="1491"/>
      <c r="V544" s="1491"/>
      <c r="W544" s="1491"/>
      <c r="X544" s="1491"/>
      <c r="Y544" s="1491"/>
      <c r="Z544" s="1491"/>
    </row>
    <row r="545" spans="1:26" ht="15.75" customHeight="1">
      <c r="A545" s="1491"/>
      <c r="B545" s="1491"/>
      <c r="C545" s="1491"/>
      <c r="D545" s="1491"/>
      <c r="E545" s="1491"/>
      <c r="F545" s="1491"/>
      <c r="G545" s="1491"/>
      <c r="H545" s="1491"/>
      <c r="I545" s="1491"/>
      <c r="J545" s="1491"/>
      <c r="K545" s="1491"/>
      <c r="L545" s="1491"/>
      <c r="M545" s="1491"/>
      <c r="N545" s="1491"/>
      <c r="O545" s="1491"/>
      <c r="P545" s="1491"/>
      <c r="Q545" s="1491"/>
      <c r="R545" s="1491"/>
      <c r="S545" s="1491"/>
      <c r="T545" s="1491"/>
      <c r="U545" s="1491"/>
      <c r="V545" s="1491"/>
      <c r="W545" s="1491"/>
      <c r="X545" s="1491"/>
      <c r="Y545" s="1491"/>
      <c r="Z545" s="1491"/>
    </row>
    <row r="546" spans="1:26" ht="15.75" customHeight="1">
      <c r="A546" s="1491"/>
      <c r="B546" s="1491"/>
      <c r="C546" s="1491"/>
      <c r="D546" s="1491"/>
      <c r="E546" s="1491"/>
      <c r="F546" s="1491"/>
      <c r="G546" s="1491"/>
      <c r="H546" s="1491"/>
      <c r="I546" s="1491"/>
      <c r="J546" s="1491"/>
      <c r="K546" s="1491"/>
      <c r="L546" s="1491"/>
      <c r="M546" s="1491"/>
      <c r="N546" s="1491"/>
      <c r="O546" s="1491"/>
      <c r="P546" s="1491"/>
      <c r="Q546" s="1491"/>
      <c r="R546" s="1491"/>
      <c r="S546" s="1491"/>
      <c r="T546" s="1491"/>
      <c r="U546" s="1491"/>
      <c r="V546" s="1491"/>
      <c r="W546" s="1491"/>
      <c r="X546" s="1491"/>
      <c r="Y546" s="1491"/>
      <c r="Z546" s="1491"/>
    </row>
    <row r="547" spans="1:26" ht="15.75" customHeight="1">
      <c r="A547" s="1491"/>
      <c r="B547" s="1491"/>
      <c r="C547" s="1491"/>
      <c r="D547" s="1491"/>
      <c r="E547" s="1491"/>
      <c r="F547" s="1491"/>
      <c r="G547" s="1491"/>
      <c r="H547" s="1491"/>
      <c r="I547" s="1491"/>
      <c r="J547" s="1491"/>
      <c r="K547" s="1491"/>
      <c r="L547" s="1491"/>
      <c r="M547" s="1491"/>
      <c r="N547" s="1491"/>
      <c r="O547" s="1491"/>
      <c r="P547" s="1491"/>
      <c r="Q547" s="1491"/>
      <c r="R547" s="1491"/>
      <c r="S547" s="1491"/>
      <c r="T547" s="1491"/>
      <c r="U547" s="1491"/>
      <c r="V547" s="1491"/>
      <c r="W547" s="1491"/>
      <c r="X547" s="1491"/>
      <c r="Y547" s="1491"/>
      <c r="Z547" s="1491"/>
    </row>
    <row r="548" spans="1:26" ht="15.75" customHeight="1">
      <c r="A548" s="1491"/>
      <c r="B548" s="1491"/>
      <c r="C548" s="1491"/>
      <c r="D548" s="1491"/>
      <c r="E548" s="1491"/>
      <c r="F548" s="1491"/>
      <c r="G548" s="1491"/>
      <c r="H548" s="1491"/>
      <c r="I548" s="1491"/>
      <c r="J548" s="1491"/>
      <c r="K548" s="1491"/>
      <c r="L548" s="1491"/>
      <c r="M548" s="1491"/>
      <c r="N548" s="1491"/>
      <c r="O548" s="1491"/>
      <c r="P548" s="1491"/>
      <c r="Q548" s="1491"/>
      <c r="R548" s="1491"/>
      <c r="S548" s="1491"/>
      <c r="T548" s="1491"/>
      <c r="U548" s="1491"/>
      <c r="V548" s="1491"/>
      <c r="W548" s="1491"/>
      <c r="X548" s="1491"/>
      <c r="Y548" s="1491"/>
      <c r="Z548" s="1491"/>
    </row>
    <row r="549" spans="1:26" ht="15.75" customHeight="1">
      <c r="A549" s="1491"/>
      <c r="B549" s="1491"/>
      <c r="C549" s="1491"/>
      <c r="D549" s="1491"/>
      <c r="E549" s="1491"/>
      <c r="F549" s="1491"/>
      <c r="G549" s="1491"/>
      <c r="H549" s="1491"/>
      <c r="I549" s="1491"/>
      <c r="J549" s="1491"/>
      <c r="K549" s="1491"/>
      <c r="L549" s="1491"/>
      <c r="M549" s="1491"/>
      <c r="N549" s="1491"/>
      <c r="O549" s="1491"/>
      <c r="P549" s="1491"/>
      <c r="Q549" s="1491"/>
      <c r="R549" s="1491"/>
      <c r="S549" s="1491"/>
      <c r="T549" s="1491"/>
      <c r="U549" s="1491"/>
      <c r="V549" s="1491"/>
      <c r="W549" s="1491"/>
      <c r="X549" s="1491"/>
      <c r="Y549" s="1491"/>
      <c r="Z549" s="1491"/>
    </row>
    <row r="550" spans="1:26" ht="15.75" customHeight="1">
      <c r="A550" s="1491"/>
      <c r="B550" s="1491"/>
      <c r="C550" s="1491"/>
      <c r="D550" s="1491"/>
      <c r="E550" s="1491"/>
      <c r="F550" s="1491"/>
      <c r="G550" s="1491"/>
      <c r="H550" s="1491"/>
      <c r="I550" s="1491"/>
      <c r="J550" s="1491"/>
      <c r="K550" s="1491"/>
      <c r="L550" s="1491"/>
      <c r="M550" s="1491"/>
      <c r="N550" s="1491"/>
      <c r="O550" s="1491"/>
      <c r="P550" s="1491"/>
      <c r="Q550" s="1491"/>
      <c r="R550" s="1491"/>
      <c r="S550" s="1491"/>
      <c r="T550" s="1491"/>
      <c r="U550" s="1491"/>
      <c r="V550" s="1491"/>
      <c r="W550" s="1491"/>
      <c r="X550" s="1491"/>
      <c r="Y550" s="1491"/>
      <c r="Z550" s="1491"/>
    </row>
    <row r="551" spans="1:26" ht="15.75" customHeight="1">
      <c r="A551" s="1491"/>
      <c r="B551" s="1491"/>
      <c r="C551" s="1491"/>
      <c r="D551" s="1491"/>
      <c r="E551" s="1491"/>
      <c r="F551" s="1491"/>
      <c r="G551" s="1491"/>
      <c r="H551" s="1491"/>
      <c r="I551" s="1491"/>
      <c r="J551" s="1491"/>
      <c r="K551" s="1491"/>
      <c r="L551" s="1491"/>
      <c r="M551" s="1491"/>
      <c r="N551" s="1491"/>
      <c r="O551" s="1491"/>
      <c r="P551" s="1491"/>
      <c r="Q551" s="1491"/>
      <c r="R551" s="1491"/>
      <c r="S551" s="1491"/>
      <c r="T551" s="1491"/>
      <c r="U551" s="1491"/>
      <c r="V551" s="1491"/>
      <c r="W551" s="1491"/>
      <c r="X551" s="1491"/>
      <c r="Y551" s="1491"/>
      <c r="Z551" s="1491"/>
    </row>
    <row r="552" spans="1:26" ht="15.75" customHeight="1">
      <c r="A552" s="1491"/>
      <c r="B552" s="1491"/>
      <c r="C552" s="1491"/>
      <c r="D552" s="1491"/>
      <c r="E552" s="1491"/>
      <c r="F552" s="1491"/>
      <c r="G552" s="1491"/>
      <c r="H552" s="1491"/>
      <c r="I552" s="1491"/>
      <c r="J552" s="1491"/>
      <c r="K552" s="1491"/>
      <c r="L552" s="1491"/>
      <c r="M552" s="1491"/>
      <c r="N552" s="1491"/>
      <c r="O552" s="1491"/>
      <c r="P552" s="1491"/>
      <c r="Q552" s="1491"/>
      <c r="R552" s="1491"/>
      <c r="S552" s="1491"/>
      <c r="T552" s="1491"/>
      <c r="U552" s="1491"/>
      <c r="V552" s="1491"/>
      <c r="W552" s="1491"/>
      <c r="X552" s="1491"/>
      <c r="Y552" s="1491"/>
      <c r="Z552" s="1491"/>
    </row>
    <row r="553" spans="1:26" ht="15.75" customHeight="1">
      <c r="A553" s="1491"/>
      <c r="B553" s="1491"/>
      <c r="C553" s="1491"/>
      <c r="D553" s="1491"/>
      <c r="E553" s="1491"/>
      <c r="F553" s="1491"/>
      <c r="G553" s="1491"/>
      <c r="H553" s="1491"/>
      <c r="I553" s="1491"/>
      <c r="J553" s="1491"/>
      <c r="K553" s="1491"/>
      <c r="L553" s="1491"/>
      <c r="M553" s="1491"/>
      <c r="N553" s="1491"/>
      <c r="O553" s="1491"/>
      <c r="P553" s="1491"/>
      <c r="Q553" s="1491"/>
      <c r="R553" s="1491"/>
      <c r="S553" s="1491"/>
      <c r="T553" s="1491"/>
      <c r="U553" s="1491"/>
      <c r="V553" s="1491"/>
      <c r="W553" s="1491"/>
      <c r="X553" s="1491"/>
      <c r="Y553" s="1491"/>
      <c r="Z553" s="1491"/>
    </row>
    <row r="554" spans="1:26" ht="15.75" customHeight="1">
      <c r="A554" s="1491"/>
      <c r="B554" s="1491"/>
      <c r="C554" s="1491"/>
      <c r="D554" s="1491"/>
      <c r="E554" s="1491"/>
      <c r="F554" s="1491"/>
      <c r="G554" s="1491"/>
      <c r="H554" s="1491"/>
      <c r="I554" s="1491"/>
      <c r="J554" s="1491"/>
      <c r="K554" s="1491"/>
      <c r="L554" s="1491"/>
      <c r="M554" s="1491"/>
      <c r="N554" s="1491"/>
      <c r="O554" s="1491"/>
      <c r="P554" s="1491"/>
      <c r="Q554" s="1491"/>
      <c r="R554" s="1491"/>
      <c r="S554" s="1491"/>
      <c r="T554" s="1491"/>
      <c r="U554" s="1491"/>
      <c r="V554" s="1491"/>
      <c r="W554" s="1491"/>
      <c r="X554" s="1491"/>
      <c r="Y554" s="1491"/>
      <c r="Z554" s="1491"/>
    </row>
    <row r="555" spans="1:26" ht="15.75" customHeight="1">
      <c r="A555" s="1491"/>
      <c r="B555" s="1491"/>
      <c r="C555" s="1491"/>
      <c r="D555" s="1491"/>
      <c r="E555" s="1491"/>
      <c r="F555" s="1491"/>
      <c r="G555" s="1491"/>
      <c r="H555" s="1491"/>
      <c r="I555" s="1491"/>
      <c r="J555" s="1491"/>
      <c r="K555" s="1491"/>
      <c r="L555" s="1491"/>
      <c r="M555" s="1491"/>
      <c r="N555" s="1491"/>
      <c r="O555" s="1491"/>
      <c r="P555" s="1491"/>
      <c r="Q555" s="1491"/>
      <c r="R555" s="1491"/>
      <c r="S555" s="1491"/>
      <c r="T555" s="1491"/>
      <c r="U555" s="1491"/>
      <c r="V555" s="1491"/>
      <c r="W555" s="1491"/>
      <c r="X555" s="1491"/>
      <c r="Y555" s="1491"/>
      <c r="Z555" s="1491"/>
    </row>
    <row r="556" spans="1:26" ht="15.75" customHeight="1">
      <c r="A556" s="1491"/>
      <c r="B556" s="1491"/>
      <c r="C556" s="1491"/>
      <c r="D556" s="1491"/>
      <c r="E556" s="1491"/>
      <c r="F556" s="1491"/>
      <c r="G556" s="1491"/>
      <c r="H556" s="1491"/>
      <c r="I556" s="1491"/>
      <c r="J556" s="1491"/>
      <c r="K556" s="1491"/>
      <c r="L556" s="1491"/>
      <c r="M556" s="1491"/>
      <c r="N556" s="1491"/>
      <c r="O556" s="1491"/>
      <c r="P556" s="1491"/>
      <c r="Q556" s="1491"/>
      <c r="R556" s="1491"/>
      <c r="S556" s="1491"/>
      <c r="T556" s="1491"/>
      <c r="U556" s="1491"/>
      <c r="V556" s="1491"/>
      <c r="W556" s="1491"/>
      <c r="X556" s="1491"/>
      <c r="Y556" s="1491"/>
      <c r="Z556" s="1491"/>
    </row>
    <row r="557" spans="1:26" ht="15.75" customHeight="1">
      <c r="A557" s="1491"/>
      <c r="B557" s="1491"/>
      <c r="C557" s="1491"/>
      <c r="D557" s="1491"/>
      <c r="E557" s="1491"/>
      <c r="F557" s="1491"/>
      <c r="G557" s="1491"/>
      <c r="H557" s="1491"/>
      <c r="I557" s="1491"/>
      <c r="J557" s="1491"/>
      <c r="K557" s="1491"/>
      <c r="L557" s="1491"/>
      <c r="M557" s="1491"/>
      <c r="N557" s="1491"/>
      <c r="O557" s="1491"/>
      <c r="P557" s="1491"/>
      <c r="Q557" s="1491"/>
      <c r="R557" s="1491"/>
      <c r="S557" s="1491"/>
      <c r="T557" s="1491"/>
      <c r="U557" s="1491"/>
      <c r="V557" s="1491"/>
      <c r="W557" s="1491"/>
      <c r="X557" s="1491"/>
      <c r="Y557" s="1491"/>
      <c r="Z557" s="1491"/>
    </row>
    <row r="558" spans="1:26" ht="15.75" customHeight="1">
      <c r="A558" s="1491"/>
      <c r="B558" s="1491"/>
      <c r="C558" s="1491"/>
      <c r="D558" s="1491"/>
      <c r="E558" s="1491"/>
      <c r="F558" s="1491"/>
      <c r="G558" s="1491"/>
      <c r="H558" s="1491"/>
      <c r="I558" s="1491"/>
      <c r="J558" s="1491"/>
      <c r="K558" s="1491"/>
      <c r="L558" s="1491"/>
      <c r="M558" s="1491"/>
      <c r="N558" s="1491"/>
      <c r="O558" s="1491"/>
      <c r="P558" s="1491"/>
      <c r="Q558" s="1491"/>
      <c r="R558" s="1491"/>
      <c r="S558" s="1491"/>
      <c r="T558" s="1491"/>
      <c r="U558" s="1491"/>
      <c r="V558" s="1491"/>
      <c r="W558" s="1491"/>
      <c r="X558" s="1491"/>
      <c r="Y558" s="1491"/>
      <c r="Z558" s="1491"/>
    </row>
    <row r="559" spans="1:26" ht="15.75" customHeight="1">
      <c r="A559" s="1491"/>
      <c r="B559" s="1491"/>
      <c r="C559" s="1491"/>
      <c r="D559" s="1491"/>
      <c r="E559" s="1491"/>
      <c r="F559" s="1491"/>
      <c r="G559" s="1491"/>
      <c r="H559" s="1491"/>
      <c r="I559" s="1491"/>
      <c r="J559" s="1491"/>
      <c r="K559" s="1491"/>
      <c r="L559" s="1491"/>
      <c r="M559" s="1491"/>
      <c r="N559" s="1491"/>
      <c r="O559" s="1491"/>
      <c r="P559" s="1491"/>
      <c r="Q559" s="1491"/>
      <c r="R559" s="1491"/>
      <c r="S559" s="1491"/>
      <c r="T559" s="1491"/>
      <c r="U559" s="1491"/>
      <c r="V559" s="1491"/>
      <c r="W559" s="1491"/>
      <c r="X559" s="1491"/>
      <c r="Y559" s="1491"/>
      <c r="Z559" s="1491"/>
    </row>
    <row r="560" spans="1:26" ht="15.75" customHeight="1">
      <c r="A560" s="1491"/>
      <c r="B560" s="1491"/>
      <c r="C560" s="1491"/>
      <c r="D560" s="1491"/>
      <c r="E560" s="1491"/>
      <c r="F560" s="1491"/>
      <c r="G560" s="1491"/>
      <c r="H560" s="1491"/>
      <c r="I560" s="1491"/>
      <c r="J560" s="1491"/>
      <c r="K560" s="1491"/>
      <c r="L560" s="1491"/>
      <c r="M560" s="1491"/>
      <c r="N560" s="1491"/>
      <c r="O560" s="1491"/>
      <c r="P560" s="1491"/>
      <c r="Q560" s="1491"/>
      <c r="R560" s="1491"/>
      <c r="S560" s="1491"/>
      <c r="T560" s="1491"/>
      <c r="U560" s="1491"/>
      <c r="V560" s="1491"/>
      <c r="W560" s="1491"/>
      <c r="X560" s="1491"/>
      <c r="Y560" s="1491"/>
      <c r="Z560" s="1491"/>
    </row>
    <row r="561" spans="1:26" ht="15.75" customHeight="1">
      <c r="A561" s="1491"/>
      <c r="B561" s="1491"/>
      <c r="C561" s="1491"/>
      <c r="D561" s="1491"/>
      <c r="E561" s="1491"/>
      <c r="F561" s="1491"/>
      <c r="G561" s="1491"/>
      <c r="H561" s="1491"/>
      <c r="I561" s="1491"/>
      <c r="J561" s="1491"/>
      <c r="K561" s="1491"/>
      <c r="L561" s="1491"/>
      <c r="M561" s="1491"/>
      <c r="N561" s="1491"/>
      <c r="O561" s="1491"/>
      <c r="P561" s="1491"/>
      <c r="Q561" s="1491"/>
      <c r="R561" s="1491"/>
      <c r="S561" s="1491"/>
      <c r="T561" s="1491"/>
      <c r="U561" s="1491"/>
      <c r="V561" s="1491"/>
      <c r="W561" s="1491"/>
      <c r="X561" s="1491"/>
      <c r="Y561" s="1491"/>
      <c r="Z561" s="1491"/>
    </row>
    <row r="562" spans="1:26" ht="15.75" customHeight="1">
      <c r="A562" s="1491"/>
      <c r="B562" s="1491"/>
      <c r="C562" s="1491"/>
      <c r="D562" s="1491"/>
      <c r="E562" s="1491"/>
      <c r="F562" s="1491"/>
      <c r="G562" s="1491"/>
      <c r="H562" s="1491"/>
      <c r="I562" s="1491"/>
      <c r="J562" s="1491"/>
      <c r="K562" s="1491"/>
      <c r="L562" s="1491"/>
      <c r="M562" s="1491"/>
      <c r="N562" s="1491"/>
      <c r="O562" s="1491"/>
      <c r="P562" s="1491"/>
      <c r="Q562" s="1491"/>
      <c r="R562" s="1491"/>
      <c r="S562" s="1491"/>
      <c r="T562" s="1491"/>
      <c r="U562" s="1491"/>
      <c r="V562" s="1491"/>
      <c r="W562" s="1491"/>
      <c r="X562" s="1491"/>
      <c r="Y562" s="1491"/>
      <c r="Z562" s="1491"/>
    </row>
    <row r="563" spans="1:26" ht="15.75" customHeight="1">
      <c r="A563" s="1491"/>
      <c r="B563" s="1491"/>
      <c r="C563" s="1491"/>
      <c r="D563" s="1491"/>
      <c r="E563" s="1491"/>
      <c r="F563" s="1491"/>
      <c r="G563" s="1491"/>
      <c r="H563" s="1491"/>
      <c r="I563" s="1491"/>
      <c r="J563" s="1491"/>
      <c r="K563" s="1491"/>
      <c r="L563" s="1491"/>
      <c r="M563" s="1491"/>
      <c r="N563" s="1491"/>
      <c r="O563" s="1491"/>
      <c r="P563" s="1491"/>
      <c r="Q563" s="1491"/>
      <c r="R563" s="1491"/>
      <c r="S563" s="1491"/>
      <c r="T563" s="1491"/>
      <c r="U563" s="1491"/>
      <c r="V563" s="1491"/>
      <c r="W563" s="1491"/>
      <c r="X563" s="1491"/>
      <c r="Y563" s="1491"/>
      <c r="Z563" s="1491"/>
    </row>
    <row r="564" spans="1:26" ht="15.75" customHeight="1">
      <c r="A564" s="1491"/>
      <c r="B564" s="1491"/>
      <c r="C564" s="1491"/>
      <c r="D564" s="1491"/>
      <c r="E564" s="1491"/>
      <c r="F564" s="1491"/>
      <c r="G564" s="1491"/>
      <c r="H564" s="1491"/>
      <c r="I564" s="1491"/>
      <c r="J564" s="1491"/>
      <c r="K564" s="1491"/>
      <c r="L564" s="1491"/>
      <c r="M564" s="1491"/>
      <c r="N564" s="1491"/>
      <c r="O564" s="1491"/>
      <c r="P564" s="1491"/>
      <c r="Q564" s="1491"/>
      <c r="R564" s="1491"/>
      <c r="S564" s="1491"/>
      <c r="T564" s="1491"/>
      <c r="U564" s="1491"/>
      <c r="V564" s="1491"/>
      <c r="W564" s="1491"/>
      <c r="X564" s="1491"/>
      <c r="Y564" s="1491"/>
      <c r="Z564" s="1491"/>
    </row>
    <row r="565" spans="1:26" ht="15.75" customHeight="1">
      <c r="A565" s="1491"/>
      <c r="B565" s="1491"/>
      <c r="C565" s="1491"/>
      <c r="D565" s="1491"/>
      <c r="E565" s="1491"/>
      <c r="F565" s="1491"/>
      <c r="G565" s="1491"/>
      <c r="H565" s="1491"/>
      <c r="I565" s="1491"/>
      <c r="J565" s="1491"/>
      <c r="K565" s="1491"/>
      <c r="L565" s="1491"/>
      <c r="M565" s="1491"/>
      <c r="N565" s="1491"/>
      <c r="O565" s="1491"/>
      <c r="P565" s="1491"/>
      <c r="Q565" s="1491"/>
      <c r="R565" s="1491"/>
      <c r="S565" s="1491"/>
      <c r="T565" s="1491"/>
      <c r="U565" s="1491"/>
      <c r="V565" s="1491"/>
      <c r="W565" s="1491"/>
      <c r="X565" s="1491"/>
      <c r="Y565" s="1491"/>
      <c r="Z565" s="1491"/>
    </row>
    <row r="566" spans="1:26" ht="15.75" customHeight="1">
      <c r="A566" s="1491"/>
      <c r="B566" s="1491"/>
      <c r="C566" s="1491"/>
      <c r="D566" s="1491"/>
      <c r="E566" s="1491"/>
      <c r="F566" s="1491"/>
      <c r="G566" s="1491"/>
      <c r="H566" s="1491"/>
      <c r="I566" s="1491"/>
      <c r="J566" s="1491"/>
      <c r="K566" s="1491"/>
      <c r="L566" s="1491"/>
      <c r="M566" s="1491"/>
      <c r="N566" s="1491"/>
      <c r="O566" s="1491"/>
      <c r="P566" s="1491"/>
      <c r="Q566" s="1491"/>
      <c r="R566" s="1491"/>
      <c r="S566" s="1491"/>
      <c r="T566" s="1491"/>
      <c r="U566" s="1491"/>
      <c r="V566" s="1491"/>
      <c r="W566" s="1491"/>
      <c r="X566" s="1491"/>
      <c r="Y566" s="1491"/>
      <c r="Z566" s="1491"/>
    </row>
    <row r="567" spans="1:26" ht="15.75" customHeight="1">
      <c r="A567" s="1491"/>
      <c r="B567" s="1491"/>
      <c r="C567" s="1491"/>
      <c r="D567" s="1491"/>
      <c r="E567" s="1491"/>
      <c r="F567" s="1491"/>
      <c r="G567" s="1491"/>
      <c r="H567" s="1491"/>
      <c r="I567" s="1491"/>
      <c r="J567" s="1491"/>
      <c r="K567" s="1491"/>
      <c r="L567" s="1491"/>
      <c r="M567" s="1491"/>
      <c r="N567" s="1491"/>
      <c r="O567" s="1491"/>
      <c r="P567" s="1491"/>
      <c r="Q567" s="1491"/>
      <c r="R567" s="1491"/>
      <c r="S567" s="1491"/>
      <c r="T567" s="1491"/>
      <c r="U567" s="1491"/>
      <c r="V567" s="1491"/>
      <c r="W567" s="1491"/>
      <c r="X567" s="1491"/>
      <c r="Y567" s="1491"/>
      <c r="Z567" s="1491"/>
    </row>
    <row r="568" spans="1:26" ht="15.75" customHeight="1">
      <c r="A568" s="1491"/>
      <c r="B568" s="1491"/>
      <c r="C568" s="1491"/>
      <c r="D568" s="1491"/>
      <c r="E568" s="1491"/>
      <c r="F568" s="1491"/>
      <c r="G568" s="1491"/>
      <c r="H568" s="1491"/>
      <c r="I568" s="1491"/>
      <c r="J568" s="1491"/>
      <c r="K568" s="1491"/>
      <c r="L568" s="1491"/>
      <c r="M568" s="1491"/>
      <c r="N568" s="1491"/>
      <c r="O568" s="1491"/>
      <c r="P568" s="1491"/>
      <c r="Q568" s="1491"/>
      <c r="R568" s="1491"/>
      <c r="S568" s="1491"/>
      <c r="T568" s="1491"/>
      <c r="U568" s="1491"/>
      <c r="V568" s="1491"/>
      <c r="W568" s="1491"/>
      <c r="X568" s="1491"/>
      <c r="Y568" s="1491"/>
      <c r="Z568" s="1491"/>
    </row>
    <row r="569" spans="1:26" ht="15.75" customHeight="1">
      <c r="A569" s="1491"/>
      <c r="B569" s="1491"/>
      <c r="C569" s="1491"/>
      <c r="D569" s="1491"/>
      <c r="E569" s="1491"/>
      <c r="F569" s="1491"/>
      <c r="G569" s="1491"/>
      <c r="H569" s="1491"/>
      <c r="I569" s="1491"/>
      <c r="J569" s="1491"/>
      <c r="K569" s="1491"/>
      <c r="L569" s="1491"/>
      <c r="M569" s="1491"/>
      <c r="N569" s="1491"/>
      <c r="O569" s="1491"/>
      <c r="P569" s="1491"/>
      <c r="Q569" s="1491"/>
      <c r="R569" s="1491"/>
      <c r="S569" s="1491"/>
      <c r="T569" s="1491"/>
      <c r="U569" s="1491"/>
      <c r="V569" s="1491"/>
      <c r="W569" s="1491"/>
      <c r="X569" s="1491"/>
      <c r="Y569" s="1491"/>
      <c r="Z569" s="1491"/>
    </row>
    <row r="570" spans="1:26" ht="15.75" customHeight="1">
      <c r="A570" s="1491"/>
      <c r="B570" s="1491"/>
      <c r="C570" s="1491"/>
      <c r="D570" s="1491"/>
      <c r="E570" s="1491"/>
      <c r="F570" s="1491"/>
      <c r="G570" s="1491"/>
      <c r="H570" s="1491"/>
      <c r="I570" s="1491"/>
      <c r="J570" s="1491"/>
      <c r="K570" s="1491"/>
      <c r="L570" s="1491"/>
      <c r="M570" s="1491"/>
      <c r="N570" s="1491"/>
      <c r="O570" s="1491"/>
      <c r="P570" s="1491"/>
      <c r="Q570" s="1491"/>
      <c r="R570" s="1491"/>
      <c r="S570" s="1491"/>
      <c r="T570" s="1491"/>
      <c r="U570" s="1491"/>
      <c r="V570" s="1491"/>
      <c r="W570" s="1491"/>
      <c r="X570" s="1491"/>
      <c r="Y570" s="1491"/>
      <c r="Z570" s="1491"/>
    </row>
    <row r="571" spans="1:26" ht="15.75" customHeight="1">
      <c r="A571" s="1491"/>
      <c r="B571" s="1491"/>
      <c r="C571" s="1491"/>
      <c r="D571" s="1491"/>
      <c r="E571" s="1491"/>
      <c r="F571" s="1491"/>
      <c r="G571" s="1491"/>
      <c r="H571" s="1491"/>
      <c r="I571" s="1491"/>
      <c r="J571" s="1491"/>
      <c r="K571" s="1491"/>
      <c r="L571" s="1491"/>
      <c r="M571" s="1491"/>
      <c r="N571" s="1491"/>
      <c r="O571" s="1491"/>
      <c r="P571" s="1491"/>
      <c r="Q571" s="1491"/>
      <c r="R571" s="1491"/>
      <c r="S571" s="1491"/>
      <c r="T571" s="1491"/>
      <c r="U571" s="1491"/>
      <c r="V571" s="1491"/>
      <c r="W571" s="1491"/>
      <c r="X571" s="1491"/>
      <c r="Y571" s="1491"/>
      <c r="Z571" s="1491"/>
    </row>
    <row r="572" spans="1:26" ht="15.75" customHeight="1">
      <c r="A572" s="1491"/>
      <c r="B572" s="1491"/>
      <c r="C572" s="1491"/>
      <c r="D572" s="1491"/>
      <c r="E572" s="1491"/>
      <c r="F572" s="1491"/>
      <c r="G572" s="1491"/>
      <c r="H572" s="1491"/>
      <c r="I572" s="1491"/>
      <c r="J572" s="1491"/>
      <c r="K572" s="1491"/>
      <c r="L572" s="1491"/>
      <c r="M572" s="1491"/>
      <c r="N572" s="1491"/>
      <c r="O572" s="1491"/>
      <c r="P572" s="1491"/>
      <c r="Q572" s="1491"/>
      <c r="R572" s="1491"/>
      <c r="S572" s="1491"/>
      <c r="T572" s="1491"/>
      <c r="U572" s="1491"/>
      <c r="V572" s="1491"/>
      <c r="W572" s="1491"/>
      <c r="X572" s="1491"/>
      <c r="Y572" s="1491"/>
      <c r="Z572" s="1491"/>
    </row>
    <row r="573" spans="1:26" ht="15.75" customHeight="1">
      <c r="A573" s="1491"/>
      <c r="B573" s="1491"/>
      <c r="C573" s="1491"/>
      <c r="D573" s="1491"/>
      <c r="E573" s="1491"/>
      <c r="F573" s="1491"/>
      <c r="G573" s="1491"/>
      <c r="H573" s="1491"/>
      <c r="I573" s="1491"/>
      <c r="J573" s="1491"/>
      <c r="K573" s="1491"/>
      <c r="L573" s="1491"/>
      <c r="M573" s="1491"/>
      <c r="N573" s="1491"/>
      <c r="O573" s="1491"/>
      <c r="P573" s="1491"/>
      <c r="Q573" s="1491"/>
      <c r="R573" s="1491"/>
      <c r="S573" s="1491"/>
      <c r="T573" s="1491"/>
      <c r="U573" s="1491"/>
      <c r="V573" s="1491"/>
      <c r="W573" s="1491"/>
      <c r="X573" s="1491"/>
      <c r="Y573" s="1491"/>
      <c r="Z573" s="1491"/>
    </row>
    <row r="574" spans="1:26" ht="15.75" customHeight="1">
      <c r="A574" s="1491"/>
      <c r="B574" s="1491"/>
      <c r="C574" s="1491"/>
      <c r="D574" s="1491"/>
      <c r="E574" s="1491"/>
      <c r="F574" s="1491"/>
      <c r="G574" s="1491"/>
      <c r="H574" s="1491"/>
      <c r="I574" s="1491"/>
      <c r="J574" s="1491"/>
      <c r="K574" s="1491"/>
      <c r="L574" s="1491"/>
      <c r="M574" s="1491"/>
      <c r="N574" s="1491"/>
      <c r="O574" s="1491"/>
      <c r="P574" s="1491"/>
      <c r="Q574" s="1491"/>
      <c r="R574" s="1491"/>
      <c r="S574" s="1491"/>
      <c r="T574" s="1491"/>
      <c r="U574" s="1491"/>
      <c r="V574" s="1491"/>
      <c r="W574" s="1491"/>
      <c r="X574" s="1491"/>
      <c r="Y574" s="1491"/>
      <c r="Z574" s="1491"/>
    </row>
    <row r="575" spans="1:26" ht="15.75" customHeight="1">
      <c r="A575" s="1491"/>
      <c r="B575" s="1491"/>
      <c r="C575" s="1491"/>
      <c r="D575" s="1491"/>
      <c r="E575" s="1491"/>
      <c r="F575" s="1491"/>
      <c r="G575" s="1491"/>
      <c r="H575" s="1491"/>
      <c r="I575" s="1491"/>
      <c r="J575" s="1491"/>
      <c r="K575" s="1491"/>
      <c r="L575" s="1491"/>
      <c r="M575" s="1491"/>
      <c r="N575" s="1491"/>
      <c r="O575" s="1491"/>
      <c r="P575" s="1491"/>
      <c r="Q575" s="1491"/>
      <c r="R575" s="1491"/>
      <c r="S575" s="1491"/>
      <c r="T575" s="1491"/>
      <c r="U575" s="1491"/>
      <c r="V575" s="1491"/>
      <c r="W575" s="1491"/>
      <c r="X575" s="1491"/>
      <c r="Y575" s="1491"/>
      <c r="Z575" s="1491"/>
    </row>
    <row r="576" spans="1:26" ht="15.75" customHeight="1">
      <c r="A576" s="1491"/>
      <c r="B576" s="1491"/>
      <c r="C576" s="1491"/>
      <c r="D576" s="1491"/>
      <c r="E576" s="1491"/>
      <c r="F576" s="1491"/>
      <c r="G576" s="1491"/>
      <c r="H576" s="1491"/>
      <c r="I576" s="1491"/>
      <c r="J576" s="1491"/>
      <c r="K576" s="1491"/>
      <c r="L576" s="1491"/>
      <c r="M576" s="1491"/>
      <c r="N576" s="1491"/>
      <c r="O576" s="1491"/>
      <c r="P576" s="1491"/>
      <c r="Q576" s="1491"/>
      <c r="R576" s="1491"/>
      <c r="S576" s="1491"/>
      <c r="T576" s="1491"/>
      <c r="U576" s="1491"/>
      <c r="V576" s="1491"/>
      <c r="W576" s="1491"/>
      <c r="X576" s="1491"/>
      <c r="Y576" s="1491"/>
      <c r="Z576" s="1491"/>
    </row>
    <row r="577" spans="1:26" ht="15.75" customHeight="1">
      <c r="A577" s="1491"/>
      <c r="B577" s="1491"/>
      <c r="C577" s="1491"/>
      <c r="D577" s="1491"/>
      <c r="E577" s="1491"/>
      <c r="F577" s="1491"/>
      <c r="G577" s="1491"/>
      <c r="H577" s="1491"/>
      <c r="I577" s="1491"/>
      <c r="J577" s="1491"/>
      <c r="K577" s="1491"/>
      <c r="L577" s="1491"/>
      <c r="M577" s="1491"/>
      <c r="N577" s="1491"/>
      <c r="O577" s="1491"/>
      <c r="P577" s="1491"/>
      <c r="Q577" s="1491"/>
      <c r="R577" s="1491"/>
      <c r="S577" s="1491"/>
      <c r="T577" s="1491"/>
      <c r="U577" s="1491"/>
      <c r="V577" s="1491"/>
      <c r="W577" s="1491"/>
      <c r="X577" s="1491"/>
      <c r="Y577" s="1491"/>
      <c r="Z577" s="1491"/>
    </row>
    <row r="578" spans="1:26" ht="15.75" customHeight="1">
      <c r="A578" s="1491"/>
      <c r="B578" s="1491"/>
      <c r="C578" s="1491"/>
      <c r="D578" s="1491"/>
      <c r="E578" s="1491"/>
      <c r="F578" s="1491"/>
      <c r="G578" s="1491"/>
      <c r="H578" s="1491"/>
      <c r="I578" s="1491"/>
      <c r="J578" s="1491"/>
      <c r="K578" s="1491"/>
      <c r="L578" s="1491"/>
      <c r="M578" s="1491"/>
      <c r="N578" s="1491"/>
      <c r="O578" s="1491"/>
      <c r="P578" s="1491"/>
      <c r="Q578" s="1491"/>
      <c r="R578" s="1491"/>
      <c r="S578" s="1491"/>
      <c r="T578" s="1491"/>
      <c r="U578" s="1491"/>
      <c r="V578" s="1491"/>
      <c r="W578" s="1491"/>
      <c r="X578" s="1491"/>
      <c r="Y578" s="1491"/>
      <c r="Z578" s="1491"/>
    </row>
    <row r="579" spans="1:26" ht="15.75" customHeight="1">
      <c r="A579" s="1491"/>
      <c r="B579" s="1491"/>
      <c r="C579" s="1491"/>
      <c r="D579" s="1491"/>
      <c r="E579" s="1491"/>
      <c r="F579" s="1491"/>
      <c r="G579" s="1491"/>
      <c r="H579" s="1491"/>
      <c r="I579" s="1491"/>
      <c r="J579" s="1491"/>
      <c r="K579" s="1491"/>
      <c r="L579" s="1491"/>
      <c r="M579" s="1491"/>
      <c r="N579" s="1491"/>
      <c r="O579" s="1491"/>
      <c r="P579" s="1491"/>
      <c r="Q579" s="1491"/>
      <c r="R579" s="1491"/>
      <c r="S579" s="1491"/>
      <c r="T579" s="1491"/>
      <c r="U579" s="1491"/>
      <c r="V579" s="1491"/>
      <c r="W579" s="1491"/>
      <c r="X579" s="1491"/>
      <c r="Y579" s="1491"/>
      <c r="Z579" s="1491"/>
    </row>
    <row r="580" spans="1:26" ht="15.75" customHeight="1">
      <c r="A580" s="1491"/>
      <c r="B580" s="1491"/>
      <c r="C580" s="1491"/>
      <c r="D580" s="1491"/>
      <c r="E580" s="1491"/>
      <c r="F580" s="1491"/>
      <c r="G580" s="1491"/>
      <c r="H580" s="1491"/>
      <c r="I580" s="1491"/>
      <c r="J580" s="1491"/>
      <c r="K580" s="1491"/>
      <c r="L580" s="1491"/>
      <c r="M580" s="1491"/>
      <c r="N580" s="1491"/>
      <c r="O580" s="1491"/>
      <c r="P580" s="1491"/>
      <c r="Q580" s="1491"/>
      <c r="R580" s="1491"/>
      <c r="S580" s="1491"/>
      <c r="T580" s="1491"/>
      <c r="U580" s="1491"/>
      <c r="V580" s="1491"/>
      <c r="W580" s="1491"/>
      <c r="X580" s="1491"/>
      <c r="Y580" s="1491"/>
      <c r="Z580" s="1491"/>
    </row>
    <row r="581" spans="1:26" ht="15.75" customHeight="1">
      <c r="A581" s="1491"/>
      <c r="B581" s="1491"/>
      <c r="C581" s="1491"/>
      <c r="D581" s="1491"/>
      <c r="E581" s="1491"/>
      <c r="F581" s="1491"/>
      <c r="G581" s="1491"/>
      <c r="H581" s="1491"/>
      <c r="I581" s="1491"/>
      <c r="J581" s="1491"/>
      <c r="K581" s="1491"/>
      <c r="L581" s="1491"/>
      <c r="M581" s="1491"/>
      <c r="N581" s="1491"/>
      <c r="O581" s="1491"/>
      <c r="P581" s="1491"/>
      <c r="Q581" s="1491"/>
      <c r="R581" s="1491"/>
      <c r="S581" s="1491"/>
      <c r="T581" s="1491"/>
      <c r="U581" s="1491"/>
      <c r="V581" s="1491"/>
      <c r="W581" s="1491"/>
      <c r="X581" s="1491"/>
      <c r="Y581" s="1491"/>
      <c r="Z581" s="1491"/>
    </row>
    <row r="582" spans="1:26" ht="15.75" customHeight="1">
      <c r="A582" s="1491"/>
      <c r="B582" s="1491"/>
      <c r="C582" s="1491"/>
      <c r="D582" s="1491"/>
      <c r="E582" s="1491"/>
      <c r="F582" s="1491"/>
      <c r="G582" s="1491"/>
      <c r="H582" s="1491"/>
      <c r="I582" s="1491"/>
      <c r="J582" s="1491"/>
      <c r="K582" s="1491"/>
      <c r="L582" s="1491"/>
      <c r="M582" s="1491"/>
      <c r="N582" s="1491"/>
      <c r="O582" s="1491"/>
      <c r="P582" s="1491"/>
      <c r="Q582" s="1491"/>
      <c r="R582" s="1491"/>
      <c r="S582" s="1491"/>
      <c r="T582" s="1491"/>
      <c r="U582" s="1491"/>
      <c r="V582" s="1491"/>
      <c r="W582" s="1491"/>
      <c r="X582" s="1491"/>
      <c r="Y582" s="1491"/>
      <c r="Z582" s="1491"/>
    </row>
    <row r="583" spans="1:26" ht="15.75" customHeight="1">
      <c r="A583" s="1491"/>
      <c r="B583" s="1491"/>
      <c r="C583" s="1491"/>
      <c r="D583" s="1491"/>
      <c r="E583" s="1491"/>
      <c r="F583" s="1491"/>
      <c r="G583" s="1491"/>
      <c r="H583" s="1491"/>
      <c r="I583" s="1491"/>
      <c r="J583" s="1491"/>
      <c r="K583" s="1491"/>
      <c r="L583" s="1491"/>
      <c r="M583" s="1491"/>
      <c r="N583" s="1491"/>
      <c r="O583" s="1491"/>
      <c r="P583" s="1491"/>
      <c r="Q583" s="1491"/>
      <c r="R583" s="1491"/>
      <c r="S583" s="1491"/>
      <c r="T583" s="1491"/>
      <c r="U583" s="1491"/>
      <c r="V583" s="1491"/>
      <c r="W583" s="1491"/>
      <c r="X583" s="1491"/>
      <c r="Y583" s="1491"/>
      <c r="Z583" s="1491"/>
    </row>
    <row r="584" spans="1:26" ht="15.75" customHeight="1">
      <c r="A584" s="1491"/>
      <c r="B584" s="1491"/>
      <c r="C584" s="1491"/>
      <c r="D584" s="1491"/>
      <c r="E584" s="1491"/>
      <c r="F584" s="1491"/>
      <c r="G584" s="1491"/>
      <c r="H584" s="1491"/>
      <c r="I584" s="1491"/>
      <c r="J584" s="1491"/>
      <c r="K584" s="1491"/>
      <c r="L584" s="1491"/>
      <c r="M584" s="1491"/>
      <c r="N584" s="1491"/>
      <c r="O584" s="1491"/>
      <c r="P584" s="1491"/>
      <c r="Q584" s="1491"/>
      <c r="R584" s="1491"/>
      <c r="S584" s="1491"/>
      <c r="T584" s="1491"/>
      <c r="U584" s="1491"/>
      <c r="V584" s="1491"/>
      <c r="W584" s="1491"/>
      <c r="X584" s="1491"/>
      <c r="Y584" s="1491"/>
      <c r="Z584" s="1491"/>
    </row>
    <row r="585" spans="1:26" ht="15.75" customHeight="1">
      <c r="A585" s="1491"/>
      <c r="B585" s="1491"/>
      <c r="C585" s="1491"/>
      <c r="D585" s="1491"/>
      <c r="E585" s="1491"/>
      <c r="F585" s="1491"/>
      <c r="G585" s="1491"/>
      <c r="H585" s="1491"/>
      <c r="I585" s="1491"/>
      <c r="J585" s="1491"/>
      <c r="K585" s="1491"/>
      <c r="L585" s="1491"/>
      <c r="M585" s="1491"/>
      <c r="N585" s="1491"/>
      <c r="O585" s="1491"/>
      <c r="P585" s="1491"/>
      <c r="Q585" s="1491"/>
      <c r="R585" s="1491"/>
      <c r="S585" s="1491"/>
      <c r="T585" s="1491"/>
      <c r="U585" s="1491"/>
      <c r="V585" s="1491"/>
      <c r="W585" s="1491"/>
      <c r="X585" s="1491"/>
      <c r="Y585" s="1491"/>
      <c r="Z585" s="1491"/>
    </row>
    <row r="586" spans="1:26" ht="15.75" customHeight="1">
      <c r="A586" s="1491"/>
      <c r="B586" s="1491"/>
      <c r="C586" s="1491"/>
      <c r="D586" s="1491"/>
      <c r="E586" s="1491"/>
      <c r="F586" s="1491"/>
      <c r="G586" s="1491"/>
      <c r="H586" s="1491"/>
      <c r="I586" s="1491"/>
      <c r="J586" s="1491"/>
      <c r="K586" s="1491"/>
      <c r="L586" s="1491"/>
      <c r="M586" s="1491"/>
      <c r="N586" s="1491"/>
      <c r="O586" s="1491"/>
      <c r="P586" s="1491"/>
      <c r="Q586" s="1491"/>
      <c r="R586" s="1491"/>
      <c r="S586" s="1491"/>
      <c r="T586" s="1491"/>
      <c r="U586" s="1491"/>
      <c r="V586" s="1491"/>
      <c r="W586" s="1491"/>
      <c r="X586" s="1491"/>
      <c r="Y586" s="1491"/>
      <c r="Z586" s="1491"/>
    </row>
    <row r="587" spans="1:26" ht="15.75" customHeight="1">
      <c r="A587" s="1491"/>
      <c r="B587" s="1491"/>
      <c r="C587" s="1491"/>
      <c r="D587" s="1491"/>
      <c r="E587" s="1491"/>
      <c r="F587" s="1491"/>
      <c r="G587" s="1491"/>
      <c r="H587" s="1491"/>
      <c r="I587" s="1491"/>
      <c r="J587" s="1491"/>
      <c r="K587" s="1491"/>
      <c r="L587" s="1491"/>
      <c r="M587" s="1491"/>
      <c r="N587" s="1491"/>
      <c r="O587" s="1491"/>
      <c r="P587" s="1491"/>
      <c r="Q587" s="1491"/>
      <c r="R587" s="1491"/>
      <c r="S587" s="1491"/>
      <c r="T587" s="1491"/>
      <c r="U587" s="1491"/>
      <c r="V587" s="1491"/>
      <c r="W587" s="1491"/>
      <c r="X587" s="1491"/>
      <c r="Y587" s="1491"/>
      <c r="Z587" s="1491"/>
    </row>
    <row r="588" spans="1:26" ht="15.75" customHeight="1">
      <c r="A588" s="1491"/>
      <c r="B588" s="1491"/>
      <c r="C588" s="1491"/>
      <c r="D588" s="1491"/>
      <c r="E588" s="1491"/>
      <c r="F588" s="1491"/>
      <c r="G588" s="1491"/>
      <c r="H588" s="1491"/>
      <c r="I588" s="1491"/>
      <c r="J588" s="1491"/>
      <c r="K588" s="1491"/>
      <c r="L588" s="1491"/>
      <c r="M588" s="1491"/>
      <c r="N588" s="1491"/>
      <c r="O588" s="1491"/>
      <c r="P588" s="1491"/>
      <c r="Q588" s="1491"/>
      <c r="R588" s="1491"/>
      <c r="S588" s="1491"/>
      <c r="T588" s="1491"/>
      <c r="U588" s="1491"/>
      <c r="V588" s="1491"/>
      <c r="W588" s="1491"/>
      <c r="X588" s="1491"/>
      <c r="Y588" s="1491"/>
      <c r="Z588" s="1491"/>
    </row>
    <row r="589" spans="1:26" ht="15.75" customHeight="1">
      <c r="A589" s="1491"/>
      <c r="B589" s="1491"/>
      <c r="C589" s="1491"/>
      <c r="D589" s="1491"/>
      <c r="E589" s="1491"/>
      <c r="F589" s="1491"/>
      <c r="G589" s="1491"/>
      <c r="H589" s="1491"/>
      <c r="I589" s="1491"/>
      <c r="J589" s="1491"/>
      <c r="K589" s="1491"/>
      <c r="L589" s="1491"/>
      <c r="M589" s="1491"/>
      <c r="N589" s="1491"/>
      <c r="O589" s="1491"/>
      <c r="P589" s="1491"/>
      <c r="Q589" s="1491"/>
      <c r="R589" s="1491"/>
      <c r="S589" s="1491"/>
      <c r="T589" s="1491"/>
      <c r="U589" s="1491"/>
      <c r="V589" s="1491"/>
      <c r="W589" s="1491"/>
      <c r="X589" s="1491"/>
      <c r="Y589" s="1491"/>
      <c r="Z589" s="1491"/>
    </row>
    <row r="590" spans="1:26" ht="15.75" customHeight="1">
      <c r="A590" s="1491"/>
      <c r="B590" s="1491"/>
      <c r="C590" s="1491"/>
      <c r="D590" s="1491"/>
      <c r="E590" s="1491"/>
      <c r="F590" s="1491"/>
      <c r="G590" s="1491"/>
      <c r="H590" s="1491"/>
      <c r="I590" s="1491"/>
      <c r="J590" s="1491"/>
      <c r="K590" s="1491"/>
      <c r="L590" s="1491"/>
      <c r="M590" s="1491"/>
      <c r="N590" s="1491"/>
      <c r="O590" s="1491"/>
      <c r="P590" s="1491"/>
      <c r="Q590" s="1491"/>
      <c r="R590" s="1491"/>
      <c r="S590" s="1491"/>
      <c r="T590" s="1491"/>
      <c r="U590" s="1491"/>
      <c r="V590" s="1491"/>
      <c r="W590" s="1491"/>
      <c r="X590" s="1491"/>
      <c r="Y590" s="1491"/>
      <c r="Z590" s="1491"/>
    </row>
    <row r="591" spans="1:26" ht="15.75" customHeight="1">
      <c r="A591" s="1491"/>
      <c r="B591" s="1491"/>
      <c r="C591" s="1491"/>
      <c r="D591" s="1491"/>
      <c r="E591" s="1491"/>
      <c r="F591" s="1491"/>
      <c r="G591" s="1491"/>
      <c r="H591" s="1491"/>
      <c r="I591" s="1491"/>
      <c r="J591" s="1491"/>
      <c r="K591" s="1491"/>
      <c r="L591" s="1491"/>
      <c r="M591" s="1491"/>
      <c r="N591" s="1491"/>
      <c r="O591" s="1491"/>
      <c r="P591" s="1491"/>
      <c r="Q591" s="1491"/>
      <c r="R591" s="1491"/>
      <c r="S591" s="1491"/>
      <c r="T591" s="1491"/>
      <c r="U591" s="1491"/>
      <c r="V591" s="1491"/>
      <c r="W591" s="1491"/>
      <c r="X591" s="1491"/>
      <c r="Y591" s="1491"/>
      <c r="Z591" s="1491"/>
    </row>
    <row r="592" spans="1:26" ht="15.75" customHeight="1">
      <c r="A592" s="1491"/>
      <c r="B592" s="1491"/>
      <c r="C592" s="1491"/>
      <c r="D592" s="1491"/>
      <c r="E592" s="1491"/>
      <c r="F592" s="1491"/>
      <c r="G592" s="1491"/>
      <c r="H592" s="1491"/>
      <c r="I592" s="1491"/>
      <c r="J592" s="1491"/>
      <c r="K592" s="1491"/>
      <c r="L592" s="1491"/>
      <c r="M592" s="1491"/>
      <c r="N592" s="1491"/>
      <c r="O592" s="1491"/>
      <c r="P592" s="1491"/>
      <c r="Q592" s="1491"/>
      <c r="R592" s="1491"/>
      <c r="S592" s="1491"/>
      <c r="T592" s="1491"/>
      <c r="U592" s="1491"/>
      <c r="V592" s="1491"/>
      <c r="W592" s="1491"/>
      <c r="X592" s="1491"/>
      <c r="Y592" s="1491"/>
      <c r="Z592" s="1491"/>
    </row>
    <row r="593" spans="1:26" ht="15.75" customHeight="1">
      <c r="A593" s="1491"/>
      <c r="B593" s="1491"/>
      <c r="C593" s="1491"/>
      <c r="D593" s="1491"/>
      <c r="E593" s="1491"/>
      <c r="F593" s="1491"/>
      <c r="G593" s="1491"/>
      <c r="H593" s="1491"/>
      <c r="I593" s="1491"/>
      <c r="J593" s="1491"/>
      <c r="K593" s="1491"/>
      <c r="L593" s="1491"/>
      <c r="M593" s="1491"/>
      <c r="N593" s="1491"/>
      <c r="O593" s="1491"/>
      <c r="P593" s="1491"/>
      <c r="Q593" s="1491"/>
      <c r="R593" s="1491"/>
      <c r="S593" s="1491"/>
      <c r="T593" s="1491"/>
      <c r="U593" s="1491"/>
      <c r="V593" s="1491"/>
      <c r="W593" s="1491"/>
      <c r="X593" s="1491"/>
      <c r="Y593" s="1491"/>
      <c r="Z593" s="1491"/>
    </row>
    <row r="594" spans="1:26" ht="15.75" customHeight="1">
      <c r="A594" s="1491"/>
      <c r="B594" s="1491"/>
      <c r="C594" s="1491"/>
      <c r="D594" s="1491"/>
      <c r="E594" s="1491"/>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row>
    <row r="595" spans="1:26" ht="15.75" customHeight="1">
      <c r="A595" s="1491"/>
      <c r="B595" s="1491"/>
      <c r="C595" s="1491"/>
      <c r="D595" s="1491"/>
      <c r="E595" s="1491"/>
      <c r="F595" s="1491"/>
      <c r="G595" s="1491"/>
      <c r="H595" s="1491"/>
      <c r="I595" s="1491"/>
      <c r="J595" s="1491"/>
      <c r="K595" s="1491"/>
      <c r="L595" s="1491"/>
      <c r="M595" s="1491"/>
      <c r="N595" s="1491"/>
      <c r="O595" s="1491"/>
      <c r="P595" s="1491"/>
      <c r="Q595" s="1491"/>
      <c r="R595" s="1491"/>
      <c r="S595" s="1491"/>
      <c r="T595" s="1491"/>
      <c r="U595" s="1491"/>
      <c r="V595" s="1491"/>
      <c r="W595" s="1491"/>
      <c r="X595" s="1491"/>
      <c r="Y595" s="1491"/>
      <c r="Z595" s="1491"/>
    </row>
    <row r="596" spans="1:26" ht="15.75" customHeight="1">
      <c r="A596" s="1491"/>
      <c r="B596" s="1491"/>
      <c r="C596" s="1491"/>
      <c r="D596" s="1491"/>
      <c r="E596" s="1491"/>
      <c r="F596" s="1491"/>
      <c r="G596" s="1491"/>
      <c r="H596" s="1491"/>
      <c r="I596" s="1491"/>
      <c r="J596" s="1491"/>
      <c r="K596" s="1491"/>
      <c r="L596" s="1491"/>
      <c r="M596" s="1491"/>
      <c r="N596" s="1491"/>
      <c r="O596" s="1491"/>
      <c r="P596" s="1491"/>
      <c r="Q596" s="1491"/>
      <c r="R596" s="1491"/>
      <c r="S596" s="1491"/>
      <c r="T596" s="1491"/>
      <c r="U596" s="1491"/>
      <c r="V596" s="1491"/>
      <c r="W596" s="1491"/>
      <c r="X596" s="1491"/>
      <c r="Y596" s="1491"/>
      <c r="Z596" s="1491"/>
    </row>
    <row r="597" spans="1:26" ht="15.75" customHeight="1">
      <c r="A597" s="1491"/>
      <c r="B597" s="1491"/>
      <c r="C597" s="1491"/>
      <c r="D597" s="1491"/>
      <c r="E597" s="1491"/>
      <c r="F597" s="1491"/>
      <c r="G597" s="1491"/>
      <c r="H597" s="1491"/>
      <c r="I597" s="1491"/>
      <c r="J597" s="1491"/>
      <c r="K597" s="1491"/>
      <c r="L597" s="1491"/>
      <c r="M597" s="1491"/>
      <c r="N597" s="1491"/>
      <c r="O597" s="1491"/>
      <c r="P597" s="1491"/>
      <c r="Q597" s="1491"/>
      <c r="R597" s="1491"/>
      <c r="S597" s="1491"/>
      <c r="T597" s="1491"/>
      <c r="U597" s="1491"/>
      <c r="V597" s="1491"/>
      <c r="W597" s="1491"/>
      <c r="X597" s="1491"/>
      <c r="Y597" s="1491"/>
      <c r="Z597" s="1491"/>
    </row>
    <row r="598" spans="1:26" ht="15.75" customHeight="1">
      <c r="A598" s="1491"/>
      <c r="B598" s="1491"/>
      <c r="C598" s="1491"/>
      <c r="D598" s="1491"/>
      <c r="E598" s="1491"/>
      <c r="F598" s="1491"/>
      <c r="G598" s="1491"/>
      <c r="H598" s="1491"/>
      <c r="I598" s="1491"/>
      <c r="J598" s="1491"/>
      <c r="K598" s="1491"/>
      <c r="L598" s="1491"/>
      <c r="M598" s="1491"/>
      <c r="N598" s="1491"/>
      <c r="O598" s="1491"/>
      <c r="P598" s="1491"/>
      <c r="Q598" s="1491"/>
      <c r="R598" s="1491"/>
      <c r="S598" s="1491"/>
      <c r="T598" s="1491"/>
      <c r="U598" s="1491"/>
      <c r="V598" s="1491"/>
      <c r="W598" s="1491"/>
      <c r="X598" s="1491"/>
      <c r="Y598" s="1491"/>
      <c r="Z598" s="1491"/>
    </row>
    <row r="599" spans="1:26" ht="15.75" customHeight="1">
      <c r="A599" s="1491"/>
      <c r="B599" s="1491"/>
      <c r="C599" s="1491"/>
      <c r="D599" s="1491"/>
      <c r="E599" s="1491"/>
      <c r="F599" s="1491"/>
      <c r="G599" s="1491"/>
      <c r="H599" s="1491"/>
      <c r="I599" s="1491"/>
      <c r="J599" s="1491"/>
      <c r="K599" s="1491"/>
      <c r="L599" s="1491"/>
      <c r="M599" s="1491"/>
      <c r="N599" s="1491"/>
      <c r="O599" s="1491"/>
      <c r="P599" s="1491"/>
      <c r="Q599" s="1491"/>
      <c r="R599" s="1491"/>
      <c r="S599" s="1491"/>
      <c r="T599" s="1491"/>
      <c r="U599" s="1491"/>
      <c r="V599" s="1491"/>
      <c r="W599" s="1491"/>
      <c r="X599" s="1491"/>
      <c r="Y599" s="1491"/>
      <c r="Z599" s="1491"/>
    </row>
    <row r="600" spans="1:26" ht="15.75" customHeight="1">
      <c r="A600" s="1491"/>
      <c r="B600" s="1491"/>
      <c r="C600" s="1491"/>
      <c r="D600" s="1491"/>
      <c r="E600" s="1491"/>
      <c r="F600" s="1491"/>
      <c r="G600" s="1491"/>
      <c r="H600" s="1491"/>
      <c r="I600" s="1491"/>
      <c r="J600" s="1491"/>
      <c r="K600" s="1491"/>
      <c r="L600" s="1491"/>
      <c r="M600" s="1491"/>
      <c r="N600" s="1491"/>
      <c r="O600" s="1491"/>
      <c r="P600" s="1491"/>
      <c r="Q600" s="1491"/>
      <c r="R600" s="1491"/>
      <c r="S600" s="1491"/>
      <c r="T600" s="1491"/>
      <c r="U600" s="1491"/>
      <c r="V600" s="1491"/>
      <c r="W600" s="1491"/>
      <c r="X600" s="1491"/>
      <c r="Y600" s="1491"/>
      <c r="Z600" s="1491"/>
    </row>
    <row r="601" spans="1:26" ht="15.75" customHeight="1">
      <c r="A601" s="1491"/>
      <c r="B601" s="1491"/>
      <c r="C601" s="1491"/>
      <c r="D601" s="1491"/>
      <c r="E601" s="1491"/>
      <c r="F601" s="1491"/>
      <c r="G601" s="1491"/>
      <c r="H601" s="1491"/>
      <c r="I601" s="1491"/>
      <c r="J601" s="1491"/>
      <c r="K601" s="1491"/>
      <c r="L601" s="1491"/>
      <c r="M601" s="1491"/>
      <c r="N601" s="1491"/>
      <c r="O601" s="1491"/>
      <c r="P601" s="1491"/>
      <c r="Q601" s="1491"/>
      <c r="R601" s="1491"/>
      <c r="S601" s="1491"/>
      <c r="T601" s="1491"/>
      <c r="U601" s="1491"/>
      <c r="V601" s="1491"/>
      <c r="W601" s="1491"/>
      <c r="X601" s="1491"/>
      <c r="Y601" s="1491"/>
      <c r="Z601" s="1491"/>
    </row>
    <row r="602" spans="1:26" ht="15.75" customHeight="1">
      <c r="A602" s="1491"/>
      <c r="B602" s="1491"/>
      <c r="C602" s="1491"/>
      <c r="D602" s="1491"/>
      <c r="E602" s="1491"/>
      <c r="F602" s="1491"/>
      <c r="G602" s="1491"/>
      <c r="H602" s="1491"/>
      <c r="I602" s="1491"/>
      <c r="J602" s="1491"/>
      <c r="K602" s="1491"/>
      <c r="L602" s="1491"/>
      <c r="M602" s="1491"/>
      <c r="N602" s="1491"/>
      <c r="O602" s="1491"/>
      <c r="P602" s="1491"/>
      <c r="Q602" s="1491"/>
      <c r="R602" s="1491"/>
      <c r="S602" s="1491"/>
      <c r="T602" s="1491"/>
      <c r="U602" s="1491"/>
      <c r="V602" s="1491"/>
      <c r="W602" s="1491"/>
      <c r="X602" s="1491"/>
      <c r="Y602" s="1491"/>
      <c r="Z602" s="1491"/>
    </row>
    <row r="603" spans="1:26" ht="15.75" customHeight="1">
      <c r="A603" s="1491"/>
      <c r="B603" s="1491"/>
      <c r="C603" s="1491"/>
      <c r="D603" s="1491"/>
      <c r="E603" s="1491"/>
      <c r="F603" s="1491"/>
      <c r="G603" s="1491"/>
      <c r="H603" s="1491"/>
      <c r="I603" s="1491"/>
      <c r="J603" s="1491"/>
      <c r="K603" s="1491"/>
      <c r="L603" s="1491"/>
      <c r="M603" s="1491"/>
      <c r="N603" s="1491"/>
      <c r="O603" s="1491"/>
      <c r="P603" s="1491"/>
      <c r="Q603" s="1491"/>
      <c r="R603" s="1491"/>
      <c r="S603" s="1491"/>
      <c r="T603" s="1491"/>
      <c r="U603" s="1491"/>
      <c r="V603" s="1491"/>
      <c r="W603" s="1491"/>
      <c r="X603" s="1491"/>
      <c r="Y603" s="1491"/>
      <c r="Z603" s="1491"/>
    </row>
    <row r="604" spans="1:26" ht="15.75" customHeight="1">
      <c r="A604" s="1491"/>
      <c r="B604" s="1491"/>
      <c r="C604" s="1491"/>
      <c r="D604" s="1491"/>
      <c r="E604" s="1491"/>
      <c r="F604" s="1491"/>
      <c r="G604" s="1491"/>
      <c r="H604" s="1491"/>
      <c r="I604" s="1491"/>
      <c r="J604" s="1491"/>
      <c r="K604" s="1491"/>
      <c r="L604" s="1491"/>
      <c r="M604" s="1491"/>
      <c r="N604" s="1491"/>
      <c r="O604" s="1491"/>
      <c r="P604" s="1491"/>
      <c r="Q604" s="1491"/>
      <c r="R604" s="1491"/>
      <c r="S604" s="1491"/>
      <c r="T604" s="1491"/>
      <c r="U604" s="1491"/>
      <c r="V604" s="1491"/>
      <c r="W604" s="1491"/>
      <c r="X604" s="1491"/>
      <c r="Y604" s="1491"/>
      <c r="Z604" s="1491"/>
    </row>
    <row r="605" spans="1:26" ht="15.75" customHeight="1">
      <c r="A605" s="1491"/>
      <c r="B605" s="1491"/>
      <c r="C605" s="1491"/>
      <c r="D605" s="1491"/>
      <c r="E605" s="1491"/>
      <c r="F605" s="1491"/>
      <c r="G605" s="1491"/>
      <c r="H605" s="1491"/>
      <c r="I605" s="1491"/>
      <c r="J605" s="1491"/>
      <c r="K605" s="1491"/>
      <c r="L605" s="1491"/>
      <c r="M605" s="1491"/>
      <c r="N605" s="1491"/>
      <c r="O605" s="1491"/>
      <c r="P605" s="1491"/>
      <c r="Q605" s="1491"/>
      <c r="R605" s="1491"/>
      <c r="S605" s="1491"/>
      <c r="T605" s="1491"/>
      <c r="U605" s="1491"/>
      <c r="V605" s="1491"/>
      <c r="W605" s="1491"/>
      <c r="X605" s="1491"/>
      <c r="Y605" s="1491"/>
      <c r="Z605" s="1491"/>
    </row>
    <row r="606" spans="1:26" ht="15.75" customHeight="1">
      <c r="A606" s="1491"/>
      <c r="B606" s="1491"/>
      <c r="C606" s="1491"/>
      <c r="D606" s="1491"/>
      <c r="E606" s="1491"/>
      <c r="F606" s="1491"/>
      <c r="G606" s="1491"/>
      <c r="H606" s="1491"/>
      <c r="I606" s="1491"/>
      <c r="J606" s="1491"/>
      <c r="K606" s="1491"/>
      <c r="L606" s="1491"/>
      <c r="M606" s="1491"/>
      <c r="N606" s="1491"/>
      <c r="O606" s="1491"/>
      <c r="P606" s="1491"/>
      <c r="Q606" s="1491"/>
      <c r="R606" s="1491"/>
      <c r="S606" s="1491"/>
      <c r="T606" s="1491"/>
      <c r="U606" s="1491"/>
      <c r="V606" s="1491"/>
      <c r="W606" s="1491"/>
      <c r="X606" s="1491"/>
      <c r="Y606" s="1491"/>
      <c r="Z606" s="1491"/>
    </row>
    <row r="607" spans="1:26" ht="15.75" customHeight="1">
      <c r="A607" s="1491"/>
      <c r="B607" s="1491"/>
      <c r="C607" s="1491"/>
      <c r="D607" s="1491"/>
      <c r="E607" s="1491"/>
      <c r="F607" s="1491"/>
      <c r="G607" s="1491"/>
      <c r="H607" s="1491"/>
      <c r="I607" s="1491"/>
      <c r="J607" s="1491"/>
      <c r="K607" s="1491"/>
      <c r="L607" s="1491"/>
      <c r="M607" s="1491"/>
      <c r="N607" s="1491"/>
      <c r="O607" s="1491"/>
      <c r="P607" s="1491"/>
      <c r="Q607" s="1491"/>
      <c r="R607" s="1491"/>
      <c r="S607" s="1491"/>
      <c r="T607" s="1491"/>
      <c r="U607" s="1491"/>
      <c r="V607" s="1491"/>
      <c r="W607" s="1491"/>
      <c r="X607" s="1491"/>
      <c r="Y607" s="1491"/>
      <c r="Z607" s="1491"/>
    </row>
    <row r="608" spans="1:26" ht="15.75" customHeight="1">
      <c r="A608" s="1491"/>
      <c r="B608" s="1491"/>
      <c r="C608" s="1491"/>
      <c r="D608" s="1491"/>
      <c r="E608" s="1491"/>
      <c r="F608" s="1491"/>
      <c r="G608" s="1491"/>
      <c r="H608" s="1491"/>
      <c r="I608" s="1491"/>
      <c r="J608" s="1491"/>
      <c r="K608" s="1491"/>
      <c r="L608" s="1491"/>
      <c r="M608" s="1491"/>
      <c r="N608" s="1491"/>
      <c r="O608" s="1491"/>
      <c r="P608" s="1491"/>
      <c r="Q608" s="1491"/>
      <c r="R608" s="1491"/>
      <c r="S608" s="1491"/>
      <c r="T608" s="1491"/>
      <c r="U608" s="1491"/>
      <c r="V608" s="1491"/>
      <c r="W608" s="1491"/>
      <c r="X608" s="1491"/>
      <c r="Y608" s="1491"/>
      <c r="Z608" s="1491"/>
    </row>
    <row r="609" spans="1:26" ht="15.75" customHeight="1">
      <c r="A609" s="1491"/>
      <c r="B609" s="1491"/>
      <c r="C609" s="1491"/>
      <c r="D609" s="1491"/>
      <c r="E609" s="1491"/>
      <c r="F609" s="1491"/>
      <c r="G609" s="1491"/>
      <c r="H609" s="1491"/>
      <c r="I609" s="1491"/>
      <c r="J609" s="1491"/>
      <c r="K609" s="1491"/>
      <c r="L609" s="1491"/>
      <c r="M609" s="1491"/>
      <c r="N609" s="1491"/>
      <c r="O609" s="1491"/>
      <c r="P609" s="1491"/>
      <c r="Q609" s="1491"/>
      <c r="R609" s="1491"/>
      <c r="S609" s="1491"/>
      <c r="T609" s="1491"/>
      <c r="U609" s="1491"/>
      <c r="V609" s="1491"/>
      <c r="W609" s="1491"/>
      <c r="X609" s="1491"/>
      <c r="Y609" s="1491"/>
      <c r="Z609" s="1491"/>
    </row>
    <row r="610" spans="1:26" ht="15.75" customHeight="1">
      <c r="A610" s="1491"/>
      <c r="B610" s="1491"/>
      <c r="C610" s="1491"/>
      <c r="D610" s="1491"/>
      <c r="E610" s="1491"/>
      <c r="F610" s="1491"/>
      <c r="G610" s="1491"/>
      <c r="H610" s="1491"/>
      <c r="I610" s="1491"/>
      <c r="J610" s="1491"/>
      <c r="K610" s="1491"/>
      <c r="L610" s="1491"/>
      <c r="M610" s="1491"/>
      <c r="N610" s="1491"/>
      <c r="O610" s="1491"/>
      <c r="P610" s="1491"/>
      <c r="Q610" s="1491"/>
      <c r="R610" s="1491"/>
      <c r="S610" s="1491"/>
      <c r="T610" s="1491"/>
      <c r="U610" s="1491"/>
      <c r="V610" s="1491"/>
      <c r="W610" s="1491"/>
      <c r="X610" s="1491"/>
      <c r="Y610" s="1491"/>
      <c r="Z610" s="1491"/>
    </row>
    <row r="611" spans="1:26" ht="15.75" customHeight="1">
      <c r="A611" s="1491"/>
      <c r="B611" s="1491"/>
      <c r="C611" s="1491"/>
      <c r="D611" s="1491"/>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row>
    <row r="612" spans="1:26" ht="15.75" customHeight="1">
      <c r="A612" s="1491"/>
      <c r="B612" s="1491"/>
      <c r="C612" s="1491"/>
      <c r="D612" s="1491"/>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row>
    <row r="613" spans="1:26" ht="15.75" customHeight="1">
      <c r="A613" s="1491"/>
      <c r="B613" s="1491"/>
      <c r="C613" s="1491"/>
      <c r="D613" s="1491"/>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row>
    <row r="614" spans="1:26" ht="15.75" customHeight="1">
      <c r="A614" s="1491"/>
      <c r="B614" s="1491"/>
      <c r="C614" s="1491"/>
      <c r="D614" s="1491"/>
      <c r="E614" s="1491"/>
      <c r="F614" s="1491"/>
      <c r="G614" s="1491"/>
      <c r="H614" s="1491"/>
      <c r="I614" s="1491"/>
      <c r="J614" s="1491"/>
      <c r="K614" s="1491"/>
      <c r="L614" s="1491"/>
      <c r="M614" s="1491"/>
      <c r="N614" s="1491"/>
      <c r="O614" s="1491"/>
      <c r="P614" s="1491"/>
      <c r="Q614" s="1491"/>
      <c r="R614" s="1491"/>
      <c r="S614" s="1491"/>
      <c r="T614" s="1491"/>
      <c r="U614" s="1491"/>
      <c r="V614" s="1491"/>
      <c r="W614" s="1491"/>
      <c r="X614" s="1491"/>
      <c r="Y614" s="1491"/>
      <c r="Z614" s="1491"/>
    </row>
    <row r="615" spans="1:26" ht="15.75" customHeight="1">
      <c r="A615" s="1491"/>
      <c r="B615" s="1491"/>
      <c r="C615" s="1491"/>
      <c r="D615" s="1491"/>
      <c r="E615" s="1491"/>
      <c r="F615" s="1491"/>
      <c r="G615" s="1491"/>
      <c r="H615" s="1491"/>
      <c r="I615" s="1491"/>
      <c r="J615" s="1491"/>
      <c r="K615" s="1491"/>
      <c r="L615" s="1491"/>
      <c r="M615" s="1491"/>
      <c r="N615" s="1491"/>
      <c r="O615" s="1491"/>
      <c r="P615" s="1491"/>
      <c r="Q615" s="1491"/>
      <c r="R615" s="1491"/>
      <c r="S615" s="1491"/>
      <c r="T615" s="1491"/>
      <c r="U615" s="1491"/>
      <c r="V615" s="1491"/>
      <c r="W615" s="1491"/>
      <c r="X615" s="1491"/>
      <c r="Y615" s="1491"/>
      <c r="Z615" s="1491"/>
    </row>
    <row r="616" spans="1:26" ht="15.75" customHeight="1">
      <c r="A616" s="1491"/>
      <c r="B616" s="1491"/>
      <c r="C616" s="1491"/>
      <c r="D616" s="1491"/>
      <c r="E616" s="1491"/>
      <c r="F616" s="1491"/>
      <c r="G616" s="1491"/>
      <c r="H616" s="1491"/>
      <c r="I616" s="1491"/>
      <c r="J616" s="1491"/>
      <c r="K616" s="1491"/>
      <c r="L616" s="1491"/>
      <c r="M616" s="1491"/>
      <c r="N616" s="1491"/>
      <c r="O616" s="1491"/>
      <c r="P616" s="1491"/>
      <c r="Q616" s="1491"/>
      <c r="R616" s="1491"/>
      <c r="S616" s="1491"/>
      <c r="T616" s="1491"/>
      <c r="U616" s="1491"/>
      <c r="V616" s="1491"/>
      <c r="W616" s="1491"/>
      <c r="X616" s="1491"/>
      <c r="Y616" s="1491"/>
      <c r="Z616" s="1491"/>
    </row>
    <row r="617" spans="1:26" ht="15.75" customHeight="1">
      <c r="A617" s="1491"/>
      <c r="B617" s="1491"/>
      <c r="C617" s="1491"/>
      <c r="D617" s="1491"/>
      <c r="E617" s="1491"/>
      <c r="F617" s="1491"/>
      <c r="G617" s="1491"/>
      <c r="H617" s="1491"/>
      <c r="I617" s="1491"/>
      <c r="J617" s="1491"/>
      <c r="K617" s="1491"/>
      <c r="L617" s="1491"/>
      <c r="M617" s="1491"/>
      <c r="N617" s="1491"/>
      <c r="O617" s="1491"/>
      <c r="P617" s="1491"/>
      <c r="Q617" s="1491"/>
      <c r="R617" s="1491"/>
      <c r="S617" s="1491"/>
      <c r="T617" s="1491"/>
      <c r="U617" s="1491"/>
      <c r="V617" s="1491"/>
      <c r="W617" s="1491"/>
      <c r="X617" s="1491"/>
      <c r="Y617" s="1491"/>
      <c r="Z617" s="1491"/>
    </row>
    <row r="618" spans="1:26" ht="15.75" customHeight="1">
      <c r="A618" s="1491"/>
      <c r="B618" s="1491"/>
      <c r="C618" s="1491"/>
      <c r="D618" s="1491"/>
      <c r="E618" s="1491"/>
      <c r="F618" s="1491"/>
      <c r="G618" s="1491"/>
      <c r="H618" s="1491"/>
      <c r="I618" s="1491"/>
      <c r="J618" s="1491"/>
      <c r="K618" s="1491"/>
      <c r="L618" s="1491"/>
      <c r="M618" s="1491"/>
      <c r="N618" s="1491"/>
      <c r="O618" s="1491"/>
      <c r="P618" s="1491"/>
      <c r="Q618" s="1491"/>
      <c r="R618" s="1491"/>
      <c r="S618" s="1491"/>
      <c r="T618" s="1491"/>
      <c r="U618" s="1491"/>
      <c r="V618" s="1491"/>
      <c r="W618" s="1491"/>
      <c r="X618" s="1491"/>
      <c r="Y618" s="1491"/>
      <c r="Z618" s="1491"/>
    </row>
    <row r="619" spans="1:26" ht="15.75" customHeight="1">
      <c r="A619" s="1491"/>
      <c r="B619" s="1491"/>
      <c r="C619" s="1491"/>
      <c r="D619" s="1491"/>
      <c r="E619" s="1491"/>
      <c r="F619" s="1491"/>
      <c r="G619" s="1491"/>
      <c r="H619" s="1491"/>
      <c r="I619" s="1491"/>
      <c r="J619" s="1491"/>
      <c r="K619" s="1491"/>
      <c r="L619" s="1491"/>
      <c r="M619" s="1491"/>
      <c r="N619" s="1491"/>
      <c r="O619" s="1491"/>
      <c r="P619" s="1491"/>
      <c r="Q619" s="1491"/>
      <c r="R619" s="1491"/>
      <c r="S619" s="1491"/>
      <c r="T619" s="1491"/>
      <c r="U619" s="1491"/>
      <c r="V619" s="1491"/>
      <c r="W619" s="1491"/>
      <c r="X619" s="1491"/>
      <c r="Y619" s="1491"/>
      <c r="Z619" s="1491"/>
    </row>
    <row r="620" spans="1:26" ht="15.75" customHeight="1">
      <c r="A620" s="1491"/>
      <c r="B620" s="1491"/>
      <c r="C620" s="1491"/>
      <c r="D620" s="1491"/>
      <c r="E620" s="1491"/>
      <c r="F620" s="1491"/>
      <c r="G620" s="1491"/>
      <c r="H620" s="1491"/>
      <c r="I620" s="1491"/>
      <c r="J620" s="1491"/>
      <c r="K620" s="1491"/>
      <c r="L620" s="1491"/>
      <c r="M620" s="1491"/>
      <c r="N620" s="1491"/>
      <c r="O620" s="1491"/>
      <c r="P620" s="1491"/>
      <c r="Q620" s="1491"/>
      <c r="R620" s="1491"/>
      <c r="S620" s="1491"/>
      <c r="T620" s="1491"/>
      <c r="U620" s="1491"/>
      <c r="V620" s="1491"/>
      <c r="W620" s="1491"/>
      <c r="X620" s="1491"/>
      <c r="Y620" s="1491"/>
      <c r="Z620" s="1491"/>
    </row>
    <row r="621" spans="1:26" ht="15.75" customHeight="1">
      <c r="A621" s="1491"/>
      <c r="B621" s="1491"/>
      <c r="C621" s="1491"/>
      <c r="D621" s="1491"/>
      <c r="E621" s="1491"/>
      <c r="F621" s="1491"/>
      <c r="G621" s="1491"/>
      <c r="H621" s="1491"/>
      <c r="I621" s="1491"/>
      <c r="J621" s="1491"/>
      <c r="K621" s="1491"/>
      <c r="L621" s="1491"/>
      <c r="M621" s="1491"/>
      <c r="N621" s="1491"/>
      <c r="O621" s="1491"/>
      <c r="P621" s="1491"/>
      <c r="Q621" s="1491"/>
      <c r="R621" s="1491"/>
      <c r="S621" s="1491"/>
      <c r="T621" s="1491"/>
      <c r="U621" s="1491"/>
      <c r="V621" s="1491"/>
      <c r="W621" s="1491"/>
      <c r="X621" s="1491"/>
      <c r="Y621" s="1491"/>
      <c r="Z621" s="1491"/>
    </row>
    <row r="622" spans="1:26" ht="15.75" customHeight="1">
      <c r="A622" s="1491"/>
      <c r="B622" s="1491"/>
      <c r="C622" s="1491"/>
      <c r="D622" s="1491"/>
      <c r="E622" s="1491"/>
      <c r="F622" s="1491"/>
      <c r="G622" s="1491"/>
      <c r="H622" s="1491"/>
      <c r="I622" s="1491"/>
      <c r="J622" s="1491"/>
      <c r="K622" s="1491"/>
      <c r="L622" s="1491"/>
      <c r="M622" s="1491"/>
      <c r="N622" s="1491"/>
      <c r="O622" s="1491"/>
      <c r="P622" s="1491"/>
      <c r="Q622" s="1491"/>
      <c r="R622" s="1491"/>
      <c r="S622" s="1491"/>
      <c r="T622" s="1491"/>
      <c r="U622" s="1491"/>
      <c r="V622" s="1491"/>
      <c r="W622" s="1491"/>
      <c r="X622" s="1491"/>
      <c r="Y622" s="1491"/>
      <c r="Z622" s="1491"/>
    </row>
    <row r="623" spans="1:26" ht="15.75" customHeight="1">
      <c r="A623" s="1491"/>
      <c r="B623" s="1491"/>
      <c r="C623" s="1491"/>
      <c r="D623" s="1491"/>
      <c r="E623" s="1491"/>
      <c r="F623" s="1491"/>
      <c r="G623" s="1491"/>
      <c r="H623" s="1491"/>
      <c r="I623" s="1491"/>
      <c r="J623" s="1491"/>
      <c r="K623" s="1491"/>
      <c r="L623" s="1491"/>
      <c r="M623" s="1491"/>
      <c r="N623" s="1491"/>
      <c r="O623" s="1491"/>
      <c r="P623" s="1491"/>
      <c r="Q623" s="1491"/>
      <c r="R623" s="1491"/>
      <c r="S623" s="1491"/>
      <c r="T623" s="1491"/>
      <c r="U623" s="1491"/>
      <c r="V623" s="1491"/>
      <c r="W623" s="1491"/>
      <c r="X623" s="1491"/>
      <c r="Y623" s="1491"/>
      <c r="Z623" s="1491"/>
    </row>
    <row r="624" spans="1:26" ht="15.75" customHeight="1">
      <c r="A624" s="1491"/>
      <c r="B624" s="1491"/>
      <c r="C624" s="1491"/>
      <c r="D624" s="1491"/>
      <c r="E624" s="1491"/>
      <c r="F624" s="1491"/>
      <c r="G624" s="1491"/>
      <c r="H624" s="1491"/>
      <c r="I624" s="1491"/>
      <c r="J624" s="1491"/>
      <c r="K624" s="1491"/>
      <c r="L624" s="1491"/>
      <c r="M624" s="1491"/>
      <c r="N624" s="1491"/>
      <c r="O624" s="1491"/>
      <c r="P624" s="1491"/>
      <c r="Q624" s="1491"/>
      <c r="R624" s="1491"/>
      <c r="S624" s="1491"/>
      <c r="T624" s="1491"/>
      <c r="U624" s="1491"/>
      <c r="V624" s="1491"/>
      <c r="W624" s="1491"/>
      <c r="X624" s="1491"/>
      <c r="Y624" s="1491"/>
      <c r="Z624" s="1491"/>
    </row>
    <row r="625" spans="1:26" ht="15.75" customHeight="1">
      <c r="A625" s="1491"/>
      <c r="B625" s="1491"/>
      <c r="C625" s="1491"/>
      <c r="D625" s="1491"/>
      <c r="E625" s="1491"/>
      <c r="F625" s="1491"/>
      <c r="G625" s="1491"/>
      <c r="H625" s="1491"/>
      <c r="I625" s="1491"/>
      <c r="J625" s="1491"/>
      <c r="K625" s="1491"/>
      <c r="L625" s="1491"/>
      <c r="M625" s="1491"/>
      <c r="N625" s="1491"/>
      <c r="O625" s="1491"/>
      <c r="P625" s="1491"/>
      <c r="Q625" s="1491"/>
      <c r="R625" s="1491"/>
      <c r="S625" s="1491"/>
      <c r="T625" s="1491"/>
      <c r="U625" s="1491"/>
      <c r="V625" s="1491"/>
      <c r="W625" s="1491"/>
      <c r="X625" s="1491"/>
      <c r="Y625" s="1491"/>
      <c r="Z625" s="1491"/>
    </row>
    <row r="626" spans="1:26" ht="15.75" customHeight="1">
      <c r="A626" s="1491"/>
      <c r="B626" s="1491"/>
      <c r="C626" s="1491"/>
      <c r="D626" s="1491"/>
      <c r="E626" s="1491"/>
      <c r="F626" s="1491"/>
      <c r="G626" s="1491"/>
      <c r="H626" s="1491"/>
      <c r="I626" s="1491"/>
      <c r="J626" s="1491"/>
      <c r="K626" s="1491"/>
      <c r="L626" s="1491"/>
      <c r="M626" s="1491"/>
      <c r="N626" s="1491"/>
      <c r="O626" s="1491"/>
      <c r="P626" s="1491"/>
      <c r="Q626" s="1491"/>
      <c r="R626" s="1491"/>
      <c r="S626" s="1491"/>
      <c r="T626" s="1491"/>
      <c r="U626" s="1491"/>
      <c r="V626" s="1491"/>
      <c r="W626" s="1491"/>
      <c r="X626" s="1491"/>
      <c r="Y626" s="1491"/>
      <c r="Z626" s="1491"/>
    </row>
    <row r="627" spans="1:26" ht="15.75" customHeight="1">
      <c r="A627" s="1491"/>
      <c r="B627" s="1491"/>
      <c r="C627" s="1491"/>
      <c r="D627" s="1491"/>
      <c r="E627" s="1491"/>
      <c r="F627" s="1491"/>
      <c r="G627" s="1491"/>
      <c r="H627" s="1491"/>
      <c r="I627" s="1491"/>
      <c r="J627" s="1491"/>
      <c r="K627" s="1491"/>
      <c r="L627" s="1491"/>
      <c r="M627" s="1491"/>
      <c r="N627" s="1491"/>
      <c r="O627" s="1491"/>
      <c r="P627" s="1491"/>
      <c r="Q627" s="1491"/>
      <c r="R627" s="1491"/>
      <c r="S627" s="1491"/>
      <c r="T627" s="1491"/>
      <c r="U627" s="1491"/>
      <c r="V627" s="1491"/>
      <c r="W627" s="1491"/>
      <c r="X627" s="1491"/>
      <c r="Y627" s="1491"/>
      <c r="Z627" s="1491"/>
    </row>
    <row r="628" spans="1:26" ht="15.75" customHeight="1">
      <c r="A628" s="1491"/>
      <c r="B628" s="1491"/>
      <c r="C628" s="1491"/>
      <c r="D628" s="1491"/>
      <c r="E628" s="1491"/>
      <c r="F628" s="1491"/>
      <c r="G628" s="1491"/>
      <c r="H628" s="1491"/>
      <c r="I628" s="1491"/>
      <c r="J628" s="1491"/>
      <c r="K628" s="1491"/>
      <c r="L628" s="1491"/>
      <c r="M628" s="1491"/>
      <c r="N628" s="1491"/>
      <c r="O628" s="1491"/>
      <c r="P628" s="1491"/>
      <c r="Q628" s="1491"/>
      <c r="R628" s="1491"/>
      <c r="S628" s="1491"/>
      <c r="T628" s="1491"/>
      <c r="U628" s="1491"/>
      <c r="V628" s="1491"/>
      <c r="W628" s="1491"/>
      <c r="X628" s="1491"/>
      <c r="Y628" s="1491"/>
      <c r="Z628" s="1491"/>
    </row>
    <row r="629" spans="1:26" ht="15.75" customHeight="1">
      <c r="A629" s="1491"/>
      <c r="B629" s="1491"/>
      <c r="C629" s="1491"/>
      <c r="D629" s="1491"/>
      <c r="E629" s="1491"/>
      <c r="F629" s="1491"/>
      <c r="G629" s="1491"/>
      <c r="H629" s="1491"/>
      <c r="I629" s="1491"/>
      <c r="J629" s="1491"/>
      <c r="K629" s="1491"/>
      <c r="L629" s="1491"/>
      <c r="M629" s="1491"/>
      <c r="N629" s="1491"/>
      <c r="O629" s="1491"/>
      <c r="P629" s="1491"/>
      <c r="Q629" s="1491"/>
      <c r="R629" s="1491"/>
      <c r="S629" s="1491"/>
      <c r="T629" s="1491"/>
      <c r="U629" s="1491"/>
      <c r="V629" s="1491"/>
      <c r="W629" s="1491"/>
      <c r="X629" s="1491"/>
      <c r="Y629" s="1491"/>
      <c r="Z629" s="1491"/>
    </row>
    <row r="630" spans="1:26" ht="15.75" customHeight="1">
      <c r="A630" s="1491"/>
      <c r="B630" s="1491"/>
      <c r="C630" s="1491"/>
      <c r="D630" s="1491"/>
      <c r="E630" s="1491"/>
      <c r="F630" s="1491"/>
      <c r="G630" s="1491"/>
      <c r="H630" s="1491"/>
      <c r="I630" s="1491"/>
      <c r="J630" s="1491"/>
      <c r="K630" s="1491"/>
      <c r="L630" s="1491"/>
      <c r="M630" s="1491"/>
      <c r="N630" s="1491"/>
      <c r="O630" s="1491"/>
      <c r="P630" s="1491"/>
      <c r="Q630" s="1491"/>
      <c r="R630" s="1491"/>
      <c r="S630" s="1491"/>
      <c r="T630" s="1491"/>
      <c r="U630" s="1491"/>
      <c r="V630" s="1491"/>
      <c r="W630" s="1491"/>
      <c r="X630" s="1491"/>
      <c r="Y630" s="1491"/>
      <c r="Z630" s="1491"/>
    </row>
    <row r="631" spans="1:26" ht="15.75" customHeight="1">
      <c r="A631" s="1491"/>
      <c r="B631" s="1491"/>
      <c r="C631" s="1491"/>
      <c r="D631" s="1491"/>
      <c r="E631" s="1491"/>
      <c r="F631" s="1491"/>
      <c r="G631" s="1491"/>
      <c r="H631" s="1491"/>
      <c r="I631" s="1491"/>
      <c r="J631" s="1491"/>
      <c r="K631" s="1491"/>
      <c r="L631" s="1491"/>
      <c r="M631" s="1491"/>
      <c r="N631" s="1491"/>
      <c r="O631" s="1491"/>
      <c r="P631" s="1491"/>
      <c r="Q631" s="1491"/>
      <c r="R631" s="1491"/>
      <c r="S631" s="1491"/>
      <c r="T631" s="1491"/>
      <c r="U631" s="1491"/>
      <c r="V631" s="1491"/>
      <c r="W631" s="1491"/>
      <c r="X631" s="1491"/>
      <c r="Y631" s="1491"/>
      <c r="Z631" s="1491"/>
    </row>
    <row r="632" spans="1:26" ht="15.75" customHeight="1">
      <c r="A632" s="1491"/>
      <c r="B632" s="1491"/>
      <c r="C632" s="1491"/>
      <c r="D632" s="1491"/>
      <c r="E632" s="1491"/>
      <c r="F632" s="1491"/>
      <c r="G632" s="1491"/>
      <c r="H632" s="1491"/>
      <c r="I632" s="1491"/>
      <c r="J632" s="1491"/>
      <c r="K632" s="1491"/>
      <c r="L632" s="1491"/>
      <c r="M632" s="1491"/>
      <c r="N632" s="1491"/>
      <c r="O632" s="1491"/>
      <c r="P632" s="1491"/>
      <c r="Q632" s="1491"/>
      <c r="R632" s="1491"/>
      <c r="S632" s="1491"/>
      <c r="T632" s="1491"/>
      <c r="U632" s="1491"/>
      <c r="V632" s="1491"/>
      <c r="W632" s="1491"/>
      <c r="X632" s="1491"/>
      <c r="Y632" s="1491"/>
      <c r="Z632" s="1491"/>
    </row>
    <row r="633" spans="1:26" ht="15.75" customHeight="1">
      <c r="A633" s="1491"/>
      <c r="B633" s="1491"/>
      <c r="C633" s="1491"/>
      <c r="D633" s="1491"/>
      <c r="E633" s="1491"/>
      <c r="F633" s="1491"/>
      <c r="G633" s="1491"/>
      <c r="H633" s="1491"/>
      <c r="I633" s="1491"/>
      <c r="J633" s="1491"/>
      <c r="K633" s="1491"/>
      <c r="L633" s="1491"/>
      <c r="M633" s="1491"/>
      <c r="N633" s="1491"/>
      <c r="O633" s="1491"/>
      <c r="P633" s="1491"/>
      <c r="Q633" s="1491"/>
      <c r="R633" s="1491"/>
      <c r="S633" s="1491"/>
      <c r="T633" s="1491"/>
      <c r="U633" s="1491"/>
      <c r="V633" s="1491"/>
      <c r="W633" s="1491"/>
      <c r="X633" s="1491"/>
      <c r="Y633" s="1491"/>
      <c r="Z633" s="1491"/>
    </row>
    <row r="634" spans="1:26" ht="15.75" customHeight="1">
      <c r="A634" s="1491"/>
      <c r="B634" s="1491"/>
      <c r="C634" s="1491"/>
      <c r="D634" s="1491"/>
      <c r="E634" s="1491"/>
      <c r="F634" s="1491"/>
      <c r="G634" s="1491"/>
      <c r="H634" s="1491"/>
      <c r="I634" s="1491"/>
      <c r="J634" s="1491"/>
      <c r="K634" s="1491"/>
      <c r="L634" s="1491"/>
      <c r="M634" s="1491"/>
      <c r="N634" s="1491"/>
      <c r="O634" s="1491"/>
      <c r="P634" s="1491"/>
      <c r="Q634" s="1491"/>
      <c r="R634" s="1491"/>
      <c r="S634" s="1491"/>
      <c r="T634" s="1491"/>
      <c r="U634" s="1491"/>
      <c r="V634" s="1491"/>
      <c r="W634" s="1491"/>
      <c r="X634" s="1491"/>
      <c r="Y634" s="1491"/>
      <c r="Z634" s="1491"/>
    </row>
    <row r="635" spans="1:26" ht="15.75" customHeight="1">
      <c r="A635" s="1491"/>
      <c r="B635" s="1491"/>
      <c r="C635" s="1491"/>
      <c r="D635" s="1491"/>
      <c r="E635" s="1491"/>
      <c r="F635" s="1491"/>
      <c r="G635" s="1491"/>
      <c r="H635" s="1491"/>
      <c r="I635" s="1491"/>
      <c r="J635" s="1491"/>
      <c r="K635" s="1491"/>
      <c r="L635" s="1491"/>
      <c r="M635" s="1491"/>
      <c r="N635" s="1491"/>
      <c r="O635" s="1491"/>
      <c r="P635" s="1491"/>
      <c r="Q635" s="1491"/>
      <c r="R635" s="1491"/>
      <c r="S635" s="1491"/>
      <c r="T635" s="1491"/>
      <c r="U635" s="1491"/>
      <c r="V635" s="1491"/>
      <c r="W635" s="1491"/>
      <c r="X635" s="1491"/>
      <c r="Y635" s="1491"/>
      <c r="Z635" s="1491"/>
    </row>
    <row r="636" spans="1:26" ht="15.75" customHeight="1">
      <c r="A636" s="1491"/>
      <c r="B636" s="1491"/>
      <c r="C636" s="1491"/>
      <c r="D636" s="1491"/>
      <c r="E636" s="1491"/>
      <c r="F636" s="1491"/>
      <c r="G636" s="1491"/>
      <c r="H636" s="1491"/>
      <c r="I636" s="1491"/>
      <c r="J636" s="1491"/>
      <c r="K636" s="1491"/>
      <c r="L636" s="1491"/>
      <c r="M636" s="1491"/>
      <c r="N636" s="1491"/>
      <c r="O636" s="1491"/>
      <c r="P636" s="1491"/>
      <c r="Q636" s="1491"/>
      <c r="R636" s="1491"/>
      <c r="S636" s="1491"/>
      <c r="T636" s="1491"/>
      <c r="U636" s="1491"/>
      <c r="V636" s="1491"/>
      <c r="W636" s="1491"/>
      <c r="X636" s="1491"/>
      <c r="Y636" s="1491"/>
      <c r="Z636" s="1491"/>
    </row>
    <row r="637" spans="1:26" ht="15.75" customHeight="1">
      <c r="A637" s="1491"/>
      <c r="B637" s="1491"/>
      <c r="C637" s="1491"/>
      <c r="D637" s="1491"/>
      <c r="E637" s="1491"/>
      <c r="F637" s="1491"/>
      <c r="G637" s="1491"/>
      <c r="H637" s="1491"/>
      <c r="I637" s="1491"/>
      <c r="J637" s="1491"/>
      <c r="K637" s="1491"/>
      <c r="L637" s="1491"/>
      <c r="M637" s="1491"/>
      <c r="N637" s="1491"/>
      <c r="O637" s="1491"/>
      <c r="P637" s="1491"/>
      <c r="Q637" s="1491"/>
      <c r="R637" s="1491"/>
      <c r="S637" s="1491"/>
      <c r="T637" s="1491"/>
      <c r="U637" s="1491"/>
      <c r="V637" s="1491"/>
      <c r="W637" s="1491"/>
      <c r="X637" s="1491"/>
      <c r="Y637" s="1491"/>
      <c r="Z637" s="1491"/>
    </row>
    <row r="638" spans="1:26" ht="15.75" customHeight="1">
      <c r="A638" s="1491"/>
      <c r="B638" s="1491"/>
      <c r="C638" s="1491"/>
      <c r="D638" s="1491"/>
      <c r="E638" s="1491"/>
      <c r="F638" s="1491"/>
      <c r="G638" s="1491"/>
      <c r="H638" s="1491"/>
      <c r="I638" s="1491"/>
      <c r="J638" s="1491"/>
      <c r="K638" s="1491"/>
      <c r="L638" s="1491"/>
      <c r="M638" s="1491"/>
      <c r="N638" s="1491"/>
      <c r="O638" s="1491"/>
      <c r="P638" s="1491"/>
      <c r="Q638" s="1491"/>
      <c r="R638" s="1491"/>
      <c r="S638" s="1491"/>
      <c r="T638" s="1491"/>
      <c r="U638" s="1491"/>
      <c r="V638" s="1491"/>
      <c r="W638" s="1491"/>
      <c r="X638" s="1491"/>
      <c r="Y638" s="1491"/>
      <c r="Z638" s="1491"/>
    </row>
    <row r="639" spans="1:26" ht="15.75" customHeight="1">
      <c r="A639" s="1491"/>
      <c r="B639" s="1491"/>
      <c r="C639" s="1491"/>
      <c r="D639" s="1491"/>
      <c r="E639" s="1491"/>
      <c r="F639" s="1491"/>
      <c r="G639" s="1491"/>
      <c r="H639" s="1491"/>
      <c r="I639" s="1491"/>
      <c r="J639" s="1491"/>
      <c r="K639" s="1491"/>
      <c r="L639" s="1491"/>
      <c r="M639" s="1491"/>
      <c r="N639" s="1491"/>
      <c r="O639" s="1491"/>
      <c r="P639" s="1491"/>
      <c r="Q639" s="1491"/>
      <c r="R639" s="1491"/>
      <c r="S639" s="1491"/>
      <c r="T639" s="1491"/>
      <c r="U639" s="1491"/>
      <c r="V639" s="1491"/>
      <c r="W639" s="1491"/>
      <c r="X639" s="1491"/>
      <c r="Y639" s="1491"/>
      <c r="Z639" s="1491"/>
    </row>
    <row r="640" spans="1:26" ht="15.75" customHeight="1">
      <c r="A640" s="1491"/>
      <c r="B640" s="1491"/>
      <c r="C640" s="1491"/>
      <c r="D640" s="1491"/>
      <c r="E640" s="1491"/>
      <c r="F640" s="1491"/>
      <c r="G640" s="1491"/>
      <c r="H640" s="1491"/>
      <c r="I640" s="1491"/>
      <c r="J640" s="1491"/>
      <c r="K640" s="1491"/>
      <c r="L640" s="1491"/>
      <c r="M640" s="1491"/>
      <c r="N640" s="1491"/>
      <c r="O640" s="1491"/>
      <c r="P640" s="1491"/>
      <c r="Q640" s="1491"/>
      <c r="R640" s="1491"/>
      <c r="S640" s="1491"/>
      <c r="T640" s="1491"/>
      <c r="U640" s="1491"/>
      <c r="V640" s="1491"/>
      <c r="W640" s="1491"/>
      <c r="X640" s="1491"/>
      <c r="Y640" s="1491"/>
      <c r="Z640" s="1491"/>
    </row>
    <row r="641" spans="1:26" ht="15.75" customHeight="1">
      <c r="A641" s="1491"/>
      <c r="B641" s="1491"/>
      <c r="C641" s="1491"/>
      <c r="D641" s="1491"/>
      <c r="E641" s="1491"/>
      <c r="F641" s="1491"/>
      <c r="G641" s="1491"/>
      <c r="H641" s="1491"/>
      <c r="I641" s="1491"/>
      <c r="J641" s="1491"/>
      <c r="K641" s="1491"/>
      <c r="L641" s="1491"/>
      <c r="M641" s="1491"/>
      <c r="N641" s="1491"/>
      <c r="O641" s="1491"/>
      <c r="P641" s="1491"/>
      <c r="Q641" s="1491"/>
      <c r="R641" s="1491"/>
      <c r="S641" s="1491"/>
      <c r="T641" s="1491"/>
      <c r="U641" s="1491"/>
      <c r="V641" s="1491"/>
      <c r="W641" s="1491"/>
      <c r="X641" s="1491"/>
      <c r="Y641" s="1491"/>
      <c r="Z641" s="1491"/>
    </row>
    <row r="642" spans="1:26" ht="15.75" customHeight="1">
      <c r="A642" s="1491"/>
      <c r="B642" s="1491"/>
      <c r="C642" s="1491"/>
      <c r="D642" s="1491"/>
      <c r="E642" s="1491"/>
      <c r="F642" s="1491"/>
      <c r="G642" s="1491"/>
      <c r="H642" s="1491"/>
      <c r="I642" s="1491"/>
      <c r="J642" s="1491"/>
      <c r="K642" s="1491"/>
      <c r="L642" s="1491"/>
      <c r="M642" s="1491"/>
      <c r="N642" s="1491"/>
      <c r="O642" s="1491"/>
      <c r="P642" s="1491"/>
      <c r="Q642" s="1491"/>
      <c r="R642" s="1491"/>
      <c r="S642" s="1491"/>
      <c r="T642" s="1491"/>
      <c r="U642" s="1491"/>
      <c r="V642" s="1491"/>
      <c r="W642" s="1491"/>
      <c r="X642" s="1491"/>
      <c r="Y642" s="1491"/>
      <c r="Z642" s="1491"/>
    </row>
    <row r="643" spans="1:26" ht="15.75" customHeight="1">
      <c r="A643" s="1491"/>
      <c r="B643" s="1491"/>
      <c r="C643" s="1491"/>
      <c r="D643" s="1491"/>
      <c r="E643" s="1491"/>
      <c r="F643" s="1491"/>
      <c r="G643" s="1491"/>
      <c r="H643" s="1491"/>
      <c r="I643" s="1491"/>
      <c r="J643" s="1491"/>
      <c r="K643" s="1491"/>
      <c r="L643" s="1491"/>
      <c r="M643" s="1491"/>
      <c r="N643" s="1491"/>
      <c r="O643" s="1491"/>
      <c r="P643" s="1491"/>
      <c r="Q643" s="1491"/>
      <c r="R643" s="1491"/>
      <c r="S643" s="1491"/>
      <c r="T643" s="1491"/>
      <c r="U643" s="1491"/>
      <c r="V643" s="1491"/>
      <c r="W643" s="1491"/>
      <c r="X643" s="1491"/>
      <c r="Y643" s="1491"/>
      <c r="Z643" s="1491"/>
    </row>
    <row r="644" spans="1:26" ht="15.75" customHeight="1">
      <c r="A644" s="1491"/>
      <c r="B644" s="1491"/>
      <c r="C644" s="1491"/>
      <c r="D644" s="1491"/>
      <c r="E644" s="1491"/>
      <c r="F644" s="1491"/>
      <c r="G644" s="1491"/>
      <c r="H644" s="1491"/>
      <c r="I644" s="1491"/>
      <c r="J644" s="1491"/>
      <c r="K644" s="1491"/>
      <c r="L644" s="1491"/>
      <c r="M644" s="1491"/>
      <c r="N644" s="1491"/>
      <c r="O644" s="1491"/>
      <c r="P644" s="1491"/>
      <c r="Q644" s="1491"/>
      <c r="R644" s="1491"/>
      <c r="S644" s="1491"/>
      <c r="T644" s="1491"/>
      <c r="U644" s="1491"/>
      <c r="V644" s="1491"/>
      <c r="W644" s="1491"/>
      <c r="X644" s="1491"/>
      <c r="Y644" s="1491"/>
      <c r="Z644" s="1491"/>
    </row>
    <row r="645" spans="1:26" ht="15.75" customHeight="1">
      <c r="A645" s="1491"/>
      <c r="B645" s="1491"/>
      <c r="C645" s="1491"/>
      <c r="D645" s="1491"/>
      <c r="E645" s="1491"/>
      <c r="F645" s="1491"/>
      <c r="G645" s="1491"/>
      <c r="H645" s="1491"/>
      <c r="I645" s="1491"/>
      <c r="J645" s="1491"/>
      <c r="K645" s="1491"/>
      <c r="L645" s="1491"/>
      <c r="M645" s="1491"/>
      <c r="N645" s="1491"/>
      <c r="O645" s="1491"/>
      <c r="P645" s="1491"/>
      <c r="Q645" s="1491"/>
      <c r="R645" s="1491"/>
      <c r="S645" s="1491"/>
      <c r="T645" s="1491"/>
      <c r="U645" s="1491"/>
      <c r="V645" s="1491"/>
      <c r="W645" s="1491"/>
      <c r="X645" s="1491"/>
      <c r="Y645" s="1491"/>
      <c r="Z645" s="1491"/>
    </row>
    <row r="646" spans="1:26" ht="15.75" customHeight="1">
      <c r="A646" s="1491"/>
      <c r="B646" s="1491"/>
      <c r="C646" s="1491"/>
      <c r="D646" s="1491"/>
      <c r="E646" s="1491"/>
      <c r="F646" s="1491"/>
      <c r="G646" s="1491"/>
      <c r="H646" s="1491"/>
      <c r="I646" s="1491"/>
      <c r="J646" s="1491"/>
      <c r="K646" s="1491"/>
      <c r="L646" s="1491"/>
      <c r="M646" s="1491"/>
      <c r="N646" s="1491"/>
      <c r="O646" s="1491"/>
      <c r="P646" s="1491"/>
      <c r="Q646" s="1491"/>
      <c r="R646" s="1491"/>
      <c r="S646" s="1491"/>
      <c r="T646" s="1491"/>
      <c r="U646" s="1491"/>
      <c r="V646" s="1491"/>
      <c r="W646" s="1491"/>
      <c r="X646" s="1491"/>
      <c r="Y646" s="1491"/>
      <c r="Z646" s="1491"/>
    </row>
    <row r="647" spans="1:26" ht="15.75" customHeight="1">
      <c r="A647" s="1491"/>
      <c r="B647" s="1491"/>
      <c r="C647" s="1491"/>
      <c r="D647" s="1491"/>
      <c r="E647" s="1491"/>
      <c r="F647" s="1491"/>
      <c r="G647" s="1491"/>
      <c r="H647" s="1491"/>
      <c r="I647" s="1491"/>
      <c r="J647" s="1491"/>
      <c r="K647" s="1491"/>
      <c r="L647" s="1491"/>
      <c r="M647" s="1491"/>
      <c r="N647" s="1491"/>
      <c r="O647" s="1491"/>
      <c r="P647" s="1491"/>
      <c r="Q647" s="1491"/>
      <c r="R647" s="1491"/>
      <c r="S647" s="1491"/>
      <c r="T647" s="1491"/>
      <c r="U647" s="1491"/>
      <c r="V647" s="1491"/>
      <c r="W647" s="1491"/>
      <c r="X647" s="1491"/>
      <c r="Y647" s="1491"/>
      <c r="Z647" s="1491"/>
    </row>
    <row r="648" spans="1:26" ht="15.75" customHeight="1">
      <c r="A648" s="1491"/>
      <c r="B648" s="1491"/>
      <c r="C648" s="1491"/>
      <c r="D648" s="1491"/>
      <c r="E648" s="1491"/>
      <c r="F648" s="1491"/>
      <c r="G648" s="1491"/>
      <c r="H648" s="1491"/>
      <c r="I648" s="1491"/>
      <c r="J648" s="1491"/>
      <c r="K648" s="1491"/>
      <c r="L648" s="1491"/>
      <c r="M648" s="1491"/>
      <c r="N648" s="1491"/>
      <c r="O648" s="1491"/>
      <c r="P648" s="1491"/>
      <c r="Q648" s="1491"/>
      <c r="R648" s="1491"/>
      <c r="S648" s="1491"/>
      <c r="T648" s="1491"/>
      <c r="U648" s="1491"/>
      <c r="V648" s="1491"/>
      <c r="W648" s="1491"/>
      <c r="X648" s="1491"/>
      <c r="Y648" s="1491"/>
      <c r="Z648" s="1491"/>
    </row>
    <row r="649" spans="1:26" ht="15.75" customHeight="1">
      <c r="A649" s="1491"/>
      <c r="B649" s="1491"/>
      <c r="C649" s="1491"/>
      <c r="D649" s="1491"/>
      <c r="E649" s="1491"/>
      <c r="F649" s="1491"/>
      <c r="G649" s="1491"/>
      <c r="H649" s="1491"/>
      <c r="I649" s="1491"/>
      <c r="J649" s="1491"/>
      <c r="K649" s="1491"/>
      <c r="L649" s="1491"/>
      <c r="M649" s="1491"/>
      <c r="N649" s="1491"/>
      <c r="O649" s="1491"/>
      <c r="P649" s="1491"/>
      <c r="Q649" s="1491"/>
      <c r="R649" s="1491"/>
      <c r="S649" s="1491"/>
      <c r="T649" s="1491"/>
      <c r="U649" s="1491"/>
      <c r="V649" s="1491"/>
      <c r="W649" s="1491"/>
      <c r="X649" s="1491"/>
      <c r="Y649" s="1491"/>
      <c r="Z649" s="1491"/>
    </row>
    <row r="650" spans="1:26" ht="15.75" customHeight="1">
      <c r="A650" s="1491"/>
      <c r="B650" s="1491"/>
      <c r="C650" s="1491"/>
      <c r="D650" s="1491"/>
      <c r="E650" s="1491"/>
      <c r="F650" s="1491"/>
      <c r="G650" s="1491"/>
      <c r="H650" s="1491"/>
      <c r="I650" s="1491"/>
      <c r="J650" s="1491"/>
      <c r="K650" s="1491"/>
      <c r="L650" s="1491"/>
      <c r="M650" s="1491"/>
      <c r="N650" s="1491"/>
      <c r="O650" s="1491"/>
      <c r="P650" s="1491"/>
      <c r="Q650" s="1491"/>
      <c r="R650" s="1491"/>
      <c r="S650" s="1491"/>
      <c r="T650" s="1491"/>
      <c r="U650" s="1491"/>
      <c r="V650" s="1491"/>
      <c r="W650" s="1491"/>
      <c r="X650" s="1491"/>
      <c r="Y650" s="1491"/>
      <c r="Z650" s="1491"/>
    </row>
    <row r="651" spans="1:26" ht="15.75" customHeight="1">
      <c r="A651" s="1491"/>
      <c r="B651" s="1491"/>
      <c r="C651" s="1491"/>
      <c r="D651" s="1491"/>
      <c r="E651" s="1491"/>
      <c r="F651" s="1491"/>
      <c r="G651" s="1491"/>
      <c r="H651" s="1491"/>
      <c r="I651" s="1491"/>
      <c r="J651" s="1491"/>
      <c r="K651" s="1491"/>
      <c r="L651" s="1491"/>
      <c r="M651" s="1491"/>
      <c r="N651" s="1491"/>
      <c r="O651" s="1491"/>
      <c r="P651" s="1491"/>
      <c r="Q651" s="1491"/>
      <c r="R651" s="1491"/>
      <c r="S651" s="1491"/>
      <c r="T651" s="1491"/>
      <c r="U651" s="1491"/>
      <c r="V651" s="1491"/>
      <c r="W651" s="1491"/>
      <c r="X651" s="1491"/>
      <c r="Y651" s="1491"/>
      <c r="Z651" s="1491"/>
    </row>
    <row r="652" spans="1:26" ht="15.75" customHeight="1">
      <c r="A652" s="1491"/>
      <c r="B652" s="1491"/>
      <c r="C652" s="1491"/>
      <c r="D652" s="1491"/>
      <c r="E652" s="1491"/>
      <c r="F652" s="1491"/>
      <c r="G652" s="1491"/>
      <c r="H652" s="1491"/>
      <c r="I652" s="1491"/>
      <c r="J652" s="1491"/>
      <c r="K652" s="1491"/>
      <c r="L652" s="1491"/>
      <c r="M652" s="1491"/>
      <c r="N652" s="1491"/>
      <c r="O652" s="1491"/>
      <c r="P652" s="1491"/>
      <c r="Q652" s="1491"/>
      <c r="R652" s="1491"/>
      <c r="S652" s="1491"/>
      <c r="T652" s="1491"/>
      <c r="U652" s="1491"/>
      <c r="V652" s="1491"/>
      <c r="W652" s="1491"/>
      <c r="X652" s="1491"/>
      <c r="Y652" s="1491"/>
      <c r="Z652" s="1491"/>
    </row>
    <row r="653" spans="1:26" ht="15.75" customHeight="1">
      <c r="A653" s="1491"/>
      <c r="B653" s="1491"/>
      <c r="C653" s="1491"/>
      <c r="D653" s="1491"/>
      <c r="E653" s="1491"/>
      <c r="F653" s="1491"/>
      <c r="G653" s="1491"/>
      <c r="H653" s="1491"/>
      <c r="I653" s="1491"/>
      <c r="J653" s="1491"/>
      <c r="K653" s="1491"/>
      <c r="L653" s="1491"/>
      <c r="M653" s="1491"/>
      <c r="N653" s="1491"/>
      <c r="O653" s="1491"/>
      <c r="P653" s="1491"/>
      <c r="Q653" s="1491"/>
      <c r="R653" s="1491"/>
      <c r="S653" s="1491"/>
      <c r="T653" s="1491"/>
      <c r="U653" s="1491"/>
      <c r="V653" s="1491"/>
      <c r="W653" s="1491"/>
      <c r="X653" s="1491"/>
      <c r="Y653" s="1491"/>
      <c r="Z653" s="1491"/>
    </row>
    <row r="654" spans="1:26" ht="15.75" customHeight="1">
      <c r="A654" s="1491"/>
      <c r="B654" s="1491"/>
      <c r="C654" s="1491"/>
      <c r="D654" s="1491"/>
      <c r="E654" s="1491"/>
      <c r="F654" s="1491"/>
      <c r="G654" s="1491"/>
      <c r="H654" s="1491"/>
      <c r="I654" s="1491"/>
      <c r="J654" s="1491"/>
      <c r="K654" s="1491"/>
      <c r="L654" s="1491"/>
      <c r="M654" s="1491"/>
      <c r="N654" s="1491"/>
      <c r="O654" s="1491"/>
      <c r="P654" s="1491"/>
      <c r="Q654" s="1491"/>
      <c r="R654" s="1491"/>
      <c r="S654" s="1491"/>
      <c r="T654" s="1491"/>
      <c r="U654" s="1491"/>
      <c r="V654" s="1491"/>
      <c r="W654" s="1491"/>
      <c r="X654" s="1491"/>
      <c r="Y654" s="1491"/>
      <c r="Z654" s="1491"/>
    </row>
    <row r="655" spans="1:26" ht="15.75" customHeight="1">
      <c r="A655" s="1491"/>
      <c r="B655" s="1491"/>
      <c r="C655" s="1491"/>
      <c r="D655" s="1491"/>
      <c r="E655" s="1491"/>
      <c r="F655" s="1491"/>
      <c r="G655" s="1491"/>
      <c r="H655" s="1491"/>
      <c r="I655" s="1491"/>
      <c r="J655" s="1491"/>
      <c r="K655" s="1491"/>
      <c r="L655" s="1491"/>
      <c r="M655" s="1491"/>
      <c r="N655" s="1491"/>
      <c r="O655" s="1491"/>
      <c r="P655" s="1491"/>
      <c r="Q655" s="1491"/>
      <c r="R655" s="1491"/>
      <c r="S655" s="1491"/>
      <c r="T655" s="1491"/>
      <c r="U655" s="1491"/>
      <c r="V655" s="1491"/>
      <c r="W655" s="1491"/>
      <c r="X655" s="1491"/>
      <c r="Y655" s="1491"/>
      <c r="Z655" s="1491"/>
    </row>
    <row r="656" spans="1:26" ht="15.75" customHeight="1">
      <c r="A656" s="1491"/>
      <c r="B656" s="1491"/>
      <c r="C656" s="1491"/>
      <c r="D656" s="1491"/>
      <c r="E656" s="1491"/>
      <c r="F656" s="1491"/>
      <c r="G656" s="1491"/>
      <c r="H656" s="1491"/>
      <c r="I656" s="1491"/>
      <c r="J656" s="1491"/>
      <c r="K656" s="1491"/>
      <c r="L656" s="1491"/>
      <c r="M656" s="1491"/>
      <c r="N656" s="1491"/>
      <c r="O656" s="1491"/>
      <c r="P656" s="1491"/>
      <c r="Q656" s="1491"/>
      <c r="R656" s="1491"/>
      <c r="S656" s="1491"/>
      <c r="T656" s="1491"/>
      <c r="U656" s="1491"/>
      <c r="V656" s="1491"/>
      <c r="W656" s="1491"/>
      <c r="X656" s="1491"/>
      <c r="Y656" s="1491"/>
      <c r="Z656" s="1491"/>
    </row>
    <row r="657" spans="1:26" ht="15.75" customHeight="1">
      <c r="A657" s="1491"/>
      <c r="B657" s="1491"/>
      <c r="C657" s="1491"/>
      <c r="D657" s="1491"/>
      <c r="E657" s="1491"/>
      <c r="F657" s="1491"/>
      <c r="G657" s="1491"/>
      <c r="H657" s="1491"/>
      <c r="I657" s="1491"/>
      <c r="J657" s="1491"/>
      <c r="K657" s="1491"/>
      <c r="L657" s="1491"/>
      <c r="M657" s="1491"/>
      <c r="N657" s="1491"/>
      <c r="O657" s="1491"/>
      <c r="P657" s="1491"/>
      <c r="Q657" s="1491"/>
      <c r="R657" s="1491"/>
      <c r="S657" s="1491"/>
      <c r="T657" s="1491"/>
      <c r="U657" s="1491"/>
      <c r="V657" s="1491"/>
      <c r="W657" s="1491"/>
      <c r="X657" s="1491"/>
      <c r="Y657" s="1491"/>
      <c r="Z657" s="1491"/>
    </row>
    <row r="658" spans="1:26" ht="15.75" customHeight="1">
      <c r="A658" s="1491"/>
      <c r="B658" s="1491"/>
      <c r="C658" s="1491"/>
      <c r="D658" s="1491"/>
      <c r="E658" s="1491"/>
      <c r="F658" s="1491"/>
      <c r="G658" s="1491"/>
      <c r="H658" s="1491"/>
      <c r="I658" s="1491"/>
      <c r="J658" s="1491"/>
      <c r="K658" s="1491"/>
      <c r="L658" s="1491"/>
      <c r="M658" s="1491"/>
      <c r="N658" s="1491"/>
      <c r="O658" s="1491"/>
      <c r="P658" s="1491"/>
      <c r="Q658" s="1491"/>
      <c r="R658" s="1491"/>
      <c r="S658" s="1491"/>
      <c r="T658" s="1491"/>
      <c r="U658" s="1491"/>
      <c r="V658" s="1491"/>
      <c r="W658" s="1491"/>
      <c r="X658" s="1491"/>
      <c r="Y658" s="1491"/>
      <c r="Z658" s="1491"/>
    </row>
    <row r="659" spans="1:26" ht="15.75" customHeight="1">
      <c r="A659" s="1491"/>
      <c r="B659" s="1491"/>
      <c r="C659" s="1491"/>
      <c r="D659" s="1491"/>
      <c r="E659" s="1491"/>
      <c r="F659" s="1491"/>
      <c r="G659" s="1491"/>
      <c r="H659" s="1491"/>
      <c r="I659" s="1491"/>
      <c r="J659" s="1491"/>
      <c r="K659" s="1491"/>
      <c r="L659" s="1491"/>
      <c r="M659" s="1491"/>
      <c r="N659" s="1491"/>
      <c r="O659" s="1491"/>
      <c r="P659" s="1491"/>
      <c r="Q659" s="1491"/>
      <c r="R659" s="1491"/>
      <c r="S659" s="1491"/>
      <c r="T659" s="1491"/>
      <c r="U659" s="1491"/>
      <c r="V659" s="1491"/>
      <c r="W659" s="1491"/>
      <c r="X659" s="1491"/>
      <c r="Y659" s="1491"/>
      <c r="Z659" s="1491"/>
    </row>
    <row r="660" spans="1:26" ht="15.75" customHeight="1">
      <c r="A660" s="1491"/>
      <c r="B660" s="1491"/>
      <c r="C660" s="1491"/>
      <c r="D660" s="1491"/>
      <c r="E660" s="1491"/>
      <c r="F660" s="1491"/>
      <c r="G660" s="1491"/>
      <c r="H660" s="1491"/>
      <c r="I660" s="1491"/>
      <c r="J660" s="1491"/>
      <c r="K660" s="1491"/>
      <c r="L660" s="1491"/>
      <c r="M660" s="1491"/>
      <c r="N660" s="1491"/>
      <c r="O660" s="1491"/>
      <c r="P660" s="1491"/>
      <c r="Q660" s="1491"/>
      <c r="R660" s="1491"/>
      <c r="S660" s="1491"/>
      <c r="T660" s="1491"/>
      <c r="U660" s="1491"/>
      <c r="V660" s="1491"/>
      <c r="W660" s="1491"/>
      <c r="X660" s="1491"/>
      <c r="Y660" s="1491"/>
      <c r="Z660" s="1491"/>
    </row>
    <row r="661" spans="1:26" ht="15.75" customHeight="1">
      <c r="A661" s="1491"/>
      <c r="B661" s="1491"/>
      <c r="C661" s="1491"/>
      <c r="D661" s="1491"/>
      <c r="E661" s="1491"/>
      <c r="F661" s="1491"/>
      <c r="G661" s="1491"/>
      <c r="H661" s="1491"/>
      <c r="I661" s="1491"/>
      <c r="J661" s="1491"/>
      <c r="K661" s="1491"/>
      <c r="L661" s="1491"/>
      <c r="M661" s="1491"/>
      <c r="N661" s="1491"/>
      <c r="O661" s="1491"/>
      <c r="P661" s="1491"/>
      <c r="Q661" s="1491"/>
      <c r="R661" s="1491"/>
      <c r="S661" s="1491"/>
      <c r="T661" s="1491"/>
      <c r="U661" s="1491"/>
      <c r="V661" s="1491"/>
      <c r="W661" s="1491"/>
      <c r="X661" s="1491"/>
      <c r="Y661" s="1491"/>
      <c r="Z661" s="1491"/>
    </row>
    <row r="662" spans="1:26" ht="15.75" customHeight="1">
      <c r="A662" s="1491"/>
      <c r="B662" s="1491"/>
      <c r="C662" s="1491"/>
      <c r="D662" s="1491"/>
      <c r="E662" s="1491"/>
      <c r="F662" s="1491"/>
      <c r="G662" s="1491"/>
      <c r="H662" s="1491"/>
      <c r="I662" s="1491"/>
      <c r="J662" s="1491"/>
      <c r="K662" s="1491"/>
      <c r="L662" s="1491"/>
      <c r="M662" s="1491"/>
      <c r="N662" s="1491"/>
      <c r="O662" s="1491"/>
      <c r="P662" s="1491"/>
      <c r="Q662" s="1491"/>
      <c r="R662" s="1491"/>
      <c r="S662" s="1491"/>
      <c r="T662" s="1491"/>
      <c r="U662" s="1491"/>
      <c r="V662" s="1491"/>
      <c r="W662" s="1491"/>
      <c r="X662" s="1491"/>
      <c r="Y662" s="1491"/>
      <c r="Z662" s="1491"/>
    </row>
    <row r="663" spans="1:26" ht="15.75" customHeight="1">
      <c r="A663" s="1491"/>
      <c r="B663" s="1491"/>
      <c r="C663" s="1491"/>
      <c r="D663" s="1491"/>
      <c r="E663" s="1491"/>
      <c r="F663" s="1491"/>
      <c r="G663" s="1491"/>
      <c r="H663" s="1491"/>
      <c r="I663" s="1491"/>
      <c r="J663" s="1491"/>
      <c r="K663" s="1491"/>
      <c r="L663" s="1491"/>
      <c r="M663" s="1491"/>
      <c r="N663" s="1491"/>
      <c r="O663" s="1491"/>
      <c r="P663" s="1491"/>
      <c r="Q663" s="1491"/>
      <c r="R663" s="1491"/>
      <c r="S663" s="1491"/>
      <c r="T663" s="1491"/>
      <c r="U663" s="1491"/>
      <c r="V663" s="1491"/>
      <c r="W663" s="1491"/>
      <c r="X663" s="1491"/>
      <c r="Y663" s="1491"/>
      <c r="Z663" s="1491"/>
    </row>
    <row r="664" spans="1:26" ht="15.75" customHeight="1">
      <c r="A664" s="1491"/>
      <c r="B664" s="1491"/>
      <c r="C664" s="1491"/>
      <c r="D664" s="1491"/>
      <c r="E664" s="1491"/>
      <c r="F664" s="1491"/>
      <c r="G664" s="1491"/>
      <c r="H664" s="1491"/>
      <c r="I664" s="1491"/>
      <c r="J664" s="1491"/>
      <c r="K664" s="1491"/>
      <c r="L664" s="1491"/>
      <c r="M664" s="1491"/>
      <c r="N664" s="1491"/>
      <c r="O664" s="1491"/>
      <c r="P664" s="1491"/>
      <c r="Q664" s="1491"/>
      <c r="R664" s="1491"/>
      <c r="S664" s="1491"/>
      <c r="T664" s="1491"/>
      <c r="U664" s="1491"/>
      <c r="V664" s="1491"/>
      <c r="W664" s="1491"/>
      <c r="X664" s="1491"/>
      <c r="Y664" s="1491"/>
      <c r="Z664" s="1491"/>
    </row>
    <row r="665" spans="1:26" ht="15.75" customHeight="1">
      <c r="A665" s="1491"/>
      <c r="B665" s="1491"/>
      <c r="C665" s="1491"/>
      <c r="D665" s="1491"/>
      <c r="E665" s="1491"/>
      <c r="F665" s="1491"/>
      <c r="G665" s="1491"/>
      <c r="H665" s="1491"/>
      <c r="I665" s="1491"/>
      <c r="J665" s="1491"/>
      <c r="K665" s="1491"/>
      <c r="L665" s="1491"/>
      <c r="M665" s="1491"/>
      <c r="N665" s="1491"/>
      <c r="O665" s="1491"/>
      <c r="P665" s="1491"/>
      <c r="Q665" s="1491"/>
      <c r="R665" s="1491"/>
      <c r="S665" s="1491"/>
      <c r="T665" s="1491"/>
      <c r="U665" s="1491"/>
      <c r="V665" s="1491"/>
      <c r="W665" s="1491"/>
      <c r="X665" s="1491"/>
      <c r="Y665" s="1491"/>
      <c r="Z665" s="1491"/>
    </row>
    <row r="666" spans="1:26" ht="15.75" customHeight="1">
      <c r="A666" s="1491"/>
      <c r="B666" s="1491"/>
      <c r="C666" s="1491"/>
      <c r="D666" s="1491"/>
      <c r="E666" s="1491"/>
      <c r="F666" s="1491"/>
      <c r="G666" s="1491"/>
      <c r="H666" s="1491"/>
      <c r="I666" s="1491"/>
      <c r="J666" s="1491"/>
      <c r="K666" s="1491"/>
      <c r="L666" s="1491"/>
      <c r="M666" s="1491"/>
      <c r="N666" s="1491"/>
      <c r="O666" s="1491"/>
      <c r="P666" s="1491"/>
      <c r="Q666" s="1491"/>
      <c r="R666" s="1491"/>
      <c r="S666" s="1491"/>
      <c r="T666" s="1491"/>
      <c r="U666" s="1491"/>
      <c r="V666" s="1491"/>
      <c r="W666" s="1491"/>
      <c r="X666" s="1491"/>
      <c r="Y666" s="1491"/>
      <c r="Z666" s="1491"/>
    </row>
    <row r="667" spans="1:26" ht="15.75" customHeight="1">
      <c r="A667" s="1491"/>
      <c r="B667" s="1491"/>
      <c r="C667" s="1491"/>
      <c r="D667" s="1491"/>
      <c r="E667" s="1491"/>
      <c r="F667" s="1491"/>
      <c r="G667" s="1491"/>
      <c r="H667" s="1491"/>
      <c r="I667" s="1491"/>
      <c r="J667" s="1491"/>
      <c r="K667" s="1491"/>
      <c r="L667" s="1491"/>
      <c r="M667" s="1491"/>
      <c r="N667" s="1491"/>
      <c r="O667" s="1491"/>
      <c r="P667" s="1491"/>
      <c r="Q667" s="1491"/>
      <c r="R667" s="1491"/>
      <c r="S667" s="1491"/>
      <c r="T667" s="1491"/>
      <c r="U667" s="1491"/>
      <c r="V667" s="1491"/>
      <c r="W667" s="1491"/>
      <c r="X667" s="1491"/>
      <c r="Y667" s="1491"/>
      <c r="Z667" s="1491"/>
    </row>
    <row r="668" spans="1:26" ht="15.75" customHeight="1">
      <c r="A668" s="1491"/>
      <c r="B668" s="1491"/>
      <c r="C668" s="1491"/>
      <c r="D668" s="1491"/>
      <c r="E668" s="1491"/>
      <c r="F668" s="1491"/>
      <c r="G668" s="1491"/>
      <c r="H668" s="1491"/>
      <c r="I668" s="1491"/>
      <c r="J668" s="1491"/>
      <c r="K668" s="1491"/>
      <c r="L668" s="1491"/>
      <c r="M668" s="1491"/>
      <c r="N668" s="1491"/>
      <c r="O668" s="1491"/>
      <c r="P668" s="1491"/>
      <c r="Q668" s="1491"/>
      <c r="R668" s="1491"/>
      <c r="S668" s="1491"/>
      <c r="T668" s="1491"/>
      <c r="U668" s="1491"/>
      <c r="V668" s="1491"/>
      <c r="W668" s="1491"/>
      <c r="X668" s="1491"/>
      <c r="Y668" s="1491"/>
      <c r="Z668" s="1491"/>
    </row>
    <row r="669" spans="1:26" ht="15.75" customHeight="1">
      <c r="A669" s="1491"/>
      <c r="B669" s="1491"/>
      <c r="C669" s="1491"/>
      <c r="D669" s="1491"/>
      <c r="E669" s="1491"/>
      <c r="F669" s="1491"/>
      <c r="G669" s="1491"/>
      <c r="H669" s="1491"/>
      <c r="I669" s="1491"/>
      <c r="J669" s="1491"/>
      <c r="K669" s="1491"/>
      <c r="L669" s="1491"/>
      <c r="M669" s="1491"/>
      <c r="N669" s="1491"/>
      <c r="O669" s="1491"/>
      <c r="P669" s="1491"/>
      <c r="Q669" s="1491"/>
      <c r="R669" s="1491"/>
      <c r="S669" s="1491"/>
      <c r="T669" s="1491"/>
      <c r="U669" s="1491"/>
      <c r="V669" s="1491"/>
      <c r="W669" s="1491"/>
      <c r="X669" s="1491"/>
      <c r="Y669" s="1491"/>
      <c r="Z669" s="1491"/>
    </row>
    <row r="670" spans="1:26" ht="15.75" customHeight="1">
      <c r="A670" s="1491"/>
      <c r="B670" s="1491"/>
      <c r="C670" s="1491"/>
      <c r="D670" s="1491"/>
      <c r="E670" s="1491"/>
      <c r="F670" s="1491"/>
      <c r="G670" s="1491"/>
      <c r="H670" s="1491"/>
      <c r="I670" s="1491"/>
      <c r="J670" s="1491"/>
      <c r="K670" s="1491"/>
      <c r="L670" s="1491"/>
      <c r="M670" s="1491"/>
      <c r="N670" s="1491"/>
      <c r="O670" s="1491"/>
      <c r="P670" s="1491"/>
      <c r="Q670" s="1491"/>
      <c r="R670" s="1491"/>
      <c r="S670" s="1491"/>
      <c r="T670" s="1491"/>
      <c r="U670" s="1491"/>
      <c r="V670" s="1491"/>
      <c r="W670" s="1491"/>
      <c r="X670" s="1491"/>
      <c r="Y670" s="1491"/>
      <c r="Z670" s="1491"/>
    </row>
    <row r="671" spans="1:26" ht="15.75" customHeight="1">
      <c r="A671" s="1491"/>
      <c r="B671" s="1491"/>
      <c r="C671" s="1491"/>
      <c r="D671" s="1491"/>
      <c r="E671" s="1491"/>
      <c r="F671" s="1491"/>
      <c r="G671" s="1491"/>
      <c r="H671" s="1491"/>
      <c r="I671" s="1491"/>
      <c r="J671" s="1491"/>
      <c r="K671" s="1491"/>
      <c r="L671" s="1491"/>
      <c r="M671" s="1491"/>
      <c r="N671" s="1491"/>
      <c r="O671" s="1491"/>
      <c r="P671" s="1491"/>
      <c r="Q671" s="1491"/>
      <c r="R671" s="1491"/>
      <c r="S671" s="1491"/>
      <c r="T671" s="1491"/>
      <c r="U671" s="1491"/>
      <c r="V671" s="1491"/>
      <c r="W671" s="1491"/>
      <c r="X671" s="1491"/>
      <c r="Y671" s="1491"/>
      <c r="Z671" s="1491"/>
    </row>
    <row r="672" spans="1:26" ht="15.75" customHeight="1">
      <c r="A672" s="1491"/>
      <c r="B672" s="1491"/>
      <c r="C672" s="1491"/>
      <c r="D672" s="1491"/>
      <c r="E672" s="1491"/>
      <c r="F672" s="1491"/>
      <c r="G672" s="1491"/>
      <c r="H672" s="1491"/>
      <c r="I672" s="1491"/>
      <c r="J672" s="1491"/>
      <c r="K672" s="1491"/>
      <c r="L672" s="1491"/>
      <c r="M672" s="1491"/>
      <c r="N672" s="1491"/>
      <c r="O672" s="1491"/>
      <c r="P672" s="1491"/>
      <c r="Q672" s="1491"/>
      <c r="R672" s="1491"/>
      <c r="S672" s="1491"/>
      <c r="T672" s="1491"/>
      <c r="U672" s="1491"/>
      <c r="V672" s="1491"/>
      <c r="W672" s="1491"/>
      <c r="X672" s="1491"/>
      <c r="Y672" s="1491"/>
      <c r="Z672" s="1491"/>
    </row>
    <row r="673" spans="1:26" ht="15.75" customHeight="1">
      <c r="A673" s="1491"/>
      <c r="B673" s="1491"/>
      <c r="C673" s="1491"/>
      <c r="D673" s="1491"/>
      <c r="E673" s="1491"/>
      <c r="F673" s="1491"/>
      <c r="G673" s="1491"/>
      <c r="H673" s="1491"/>
      <c r="I673" s="1491"/>
      <c r="J673" s="1491"/>
      <c r="K673" s="1491"/>
      <c r="L673" s="1491"/>
      <c r="M673" s="1491"/>
      <c r="N673" s="1491"/>
      <c r="O673" s="1491"/>
      <c r="P673" s="1491"/>
      <c r="Q673" s="1491"/>
      <c r="R673" s="1491"/>
      <c r="S673" s="1491"/>
      <c r="T673" s="1491"/>
      <c r="U673" s="1491"/>
      <c r="V673" s="1491"/>
      <c r="W673" s="1491"/>
      <c r="X673" s="1491"/>
      <c r="Y673" s="1491"/>
      <c r="Z673" s="1491"/>
    </row>
    <row r="674" spans="1:26" ht="15.75" customHeight="1">
      <c r="A674" s="1491"/>
      <c r="B674" s="1491"/>
      <c r="C674" s="1491"/>
      <c r="D674" s="1491"/>
      <c r="E674" s="1491"/>
      <c r="F674" s="1491"/>
      <c r="G674" s="1491"/>
      <c r="H674" s="1491"/>
      <c r="I674" s="1491"/>
      <c r="J674" s="1491"/>
      <c r="K674" s="1491"/>
      <c r="L674" s="1491"/>
      <c r="M674" s="1491"/>
      <c r="N674" s="1491"/>
      <c r="O674" s="1491"/>
      <c r="P674" s="1491"/>
      <c r="Q674" s="1491"/>
      <c r="R674" s="1491"/>
      <c r="S674" s="1491"/>
      <c r="T674" s="1491"/>
      <c r="U674" s="1491"/>
      <c r="V674" s="1491"/>
      <c r="W674" s="1491"/>
      <c r="X674" s="1491"/>
      <c r="Y674" s="1491"/>
      <c r="Z674" s="1491"/>
    </row>
    <row r="675" spans="1:26" ht="15.75" customHeight="1">
      <c r="A675" s="1491"/>
      <c r="B675" s="1491"/>
      <c r="C675" s="1491"/>
      <c r="D675" s="1491"/>
      <c r="E675" s="1491"/>
      <c r="F675" s="1491"/>
      <c r="G675" s="1491"/>
      <c r="H675" s="1491"/>
      <c r="I675" s="1491"/>
      <c r="J675" s="1491"/>
      <c r="K675" s="1491"/>
      <c r="L675" s="1491"/>
      <c r="M675" s="1491"/>
      <c r="N675" s="1491"/>
      <c r="O675" s="1491"/>
      <c r="P675" s="1491"/>
      <c r="Q675" s="1491"/>
      <c r="R675" s="1491"/>
      <c r="S675" s="1491"/>
      <c r="T675" s="1491"/>
      <c r="U675" s="1491"/>
      <c r="V675" s="1491"/>
      <c r="W675" s="1491"/>
      <c r="X675" s="1491"/>
      <c r="Y675" s="1491"/>
      <c r="Z675" s="1491"/>
    </row>
    <row r="676" spans="1:26" ht="15.75" customHeight="1">
      <c r="A676" s="1491"/>
      <c r="B676" s="1491"/>
      <c r="C676" s="1491"/>
      <c r="D676" s="1491"/>
      <c r="E676" s="1491"/>
      <c r="F676" s="1491"/>
      <c r="G676" s="1491"/>
      <c r="H676" s="1491"/>
      <c r="I676" s="1491"/>
      <c r="J676" s="1491"/>
      <c r="K676" s="1491"/>
      <c r="L676" s="1491"/>
      <c r="M676" s="1491"/>
      <c r="N676" s="1491"/>
      <c r="O676" s="1491"/>
      <c r="P676" s="1491"/>
      <c r="Q676" s="1491"/>
      <c r="R676" s="1491"/>
      <c r="S676" s="1491"/>
      <c r="T676" s="1491"/>
      <c r="U676" s="1491"/>
      <c r="V676" s="1491"/>
      <c r="W676" s="1491"/>
      <c r="X676" s="1491"/>
      <c r="Y676" s="1491"/>
      <c r="Z676" s="1491"/>
    </row>
    <row r="677" spans="1:26" ht="15.75" customHeight="1">
      <c r="A677" s="1491"/>
      <c r="B677" s="1491"/>
      <c r="C677" s="1491"/>
      <c r="D677" s="1491"/>
      <c r="E677" s="1491"/>
      <c r="F677" s="1491"/>
      <c r="G677" s="1491"/>
      <c r="H677" s="1491"/>
      <c r="I677" s="1491"/>
      <c r="J677" s="1491"/>
      <c r="K677" s="1491"/>
      <c r="L677" s="1491"/>
      <c r="M677" s="1491"/>
      <c r="N677" s="1491"/>
      <c r="O677" s="1491"/>
      <c r="P677" s="1491"/>
      <c r="Q677" s="1491"/>
      <c r="R677" s="1491"/>
      <c r="S677" s="1491"/>
      <c r="T677" s="1491"/>
      <c r="U677" s="1491"/>
      <c r="V677" s="1491"/>
      <c r="W677" s="1491"/>
      <c r="X677" s="1491"/>
      <c r="Y677" s="1491"/>
      <c r="Z677" s="1491"/>
    </row>
    <row r="678" spans="1:26" ht="15.75" customHeight="1">
      <c r="A678" s="1491"/>
      <c r="B678" s="1491"/>
      <c r="C678" s="1491"/>
      <c r="D678" s="1491"/>
      <c r="E678" s="1491"/>
      <c r="F678" s="1491"/>
      <c r="G678" s="1491"/>
      <c r="H678" s="1491"/>
      <c r="I678" s="1491"/>
      <c r="J678" s="1491"/>
      <c r="K678" s="1491"/>
      <c r="L678" s="1491"/>
      <c r="M678" s="1491"/>
      <c r="N678" s="1491"/>
      <c r="O678" s="1491"/>
      <c r="P678" s="1491"/>
      <c r="Q678" s="1491"/>
      <c r="R678" s="1491"/>
      <c r="S678" s="1491"/>
      <c r="T678" s="1491"/>
      <c r="U678" s="1491"/>
      <c r="V678" s="1491"/>
      <c r="W678" s="1491"/>
      <c r="X678" s="1491"/>
      <c r="Y678" s="1491"/>
      <c r="Z678" s="1491"/>
    </row>
    <row r="679" spans="1:26" ht="15.75" customHeight="1">
      <c r="A679" s="1491"/>
      <c r="B679" s="1491"/>
      <c r="C679" s="1491"/>
      <c r="D679" s="1491"/>
      <c r="E679" s="1491"/>
      <c r="F679" s="1491"/>
      <c r="G679" s="1491"/>
      <c r="H679" s="1491"/>
      <c r="I679" s="1491"/>
      <c r="J679" s="1491"/>
      <c r="K679" s="1491"/>
      <c r="L679" s="1491"/>
      <c r="M679" s="1491"/>
      <c r="N679" s="1491"/>
      <c r="O679" s="1491"/>
      <c r="P679" s="1491"/>
      <c r="Q679" s="1491"/>
      <c r="R679" s="1491"/>
      <c r="S679" s="1491"/>
      <c r="T679" s="1491"/>
      <c r="U679" s="1491"/>
      <c r="V679" s="1491"/>
      <c r="W679" s="1491"/>
      <c r="X679" s="1491"/>
      <c r="Y679" s="1491"/>
      <c r="Z679" s="1491"/>
    </row>
    <row r="680" spans="1:26" ht="15.75" customHeight="1">
      <c r="A680" s="1491"/>
      <c r="B680" s="1491"/>
      <c r="C680" s="1491"/>
      <c r="D680" s="1491"/>
      <c r="E680" s="1491"/>
      <c r="F680" s="1491"/>
      <c r="G680" s="1491"/>
      <c r="H680" s="1491"/>
      <c r="I680" s="1491"/>
      <c r="J680" s="1491"/>
      <c r="K680" s="1491"/>
      <c r="L680" s="1491"/>
      <c r="M680" s="1491"/>
      <c r="N680" s="1491"/>
      <c r="O680" s="1491"/>
      <c r="P680" s="1491"/>
      <c r="Q680" s="1491"/>
      <c r="R680" s="1491"/>
      <c r="S680" s="1491"/>
      <c r="T680" s="1491"/>
      <c r="U680" s="1491"/>
      <c r="V680" s="1491"/>
      <c r="W680" s="1491"/>
      <c r="X680" s="1491"/>
      <c r="Y680" s="1491"/>
      <c r="Z680" s="1491"/>
    </row>
    <row r="681" spans="1:26" ht="15.75" customHeight="1">
      <c r="A681" s="1491"/>
      <c r="B681" s="1491"/>
      <c r="C681" s="1491"/>
      <c r="D681" s="1491"/>
      <c r="E681" s="1491"/>
      <c r="F681" s="1491"/>
      <c r="G681" s="1491"/>
      <c r="H681" s="1491"/>
      <c r="I681" s="1491"/>
      <c r="J681" s="1491"/>
      <c r="K681" s="1491"/>
      <c r="L681" s="1491"/>
      <c r="M681" s="1491"/>
      <c r="N681" s="1491"/>
      <c r="O681" s="1491"/>
      <c r="P681" s="1491"/>
      <c r="Q681" s="1491"/>
      <c r="R681" s="1491"/>
      <c r="S681" s="1491"/>
      <c r="T681" s="1491"/>
      <c r="U681" s="1491"/>
      <c r="V681" s="1491"/>
      <c r="W681" s="1491"/>
      <c r="X681" s="1491"/>
      <c r="Y681" s="1491"/>
      <c r="Z681" s="1491"/>
    </row>
    <row r="682" spans="1:26" ht="15.75" customHeight="1">
      <c r="A682" s="1491"/>
      <c r="B682" s="1491"/>
      <c r="C682" s="1491"/>
      <c r="D682" s="1491"/>
      <c r="E682" s="1491"/>
      <c r="F682" s="1491"/>
      <c r="G682" s="1491"/>
      <c r="H682" s="1491"/>
      <c r="I682" s="1491"/>
      <c r="J682" s="1491"/>
      <c r="K682" s="1491"/>
      <c r="L682" s="1491"/>
      <c r="M682" s="1491"/>
      <c r="N682" s="1491"/>
      <c r="O682" s="1491"/>
      <c r="P682" s="1491"/>
      <c r="Q682" s="1491"/>
      <c r="R682" s="1491"/>
      <c r="S682" s="1491"/>
      <c r="T682" s="1491"/>
      <c r="U682" s="1491"/>
      <c r="V682" s="1491"/>
      <c r="W682" s="1491"/>
      <c r="X682" s="1491"/>
      <c r="Y682" s="1491"/>
      <c r="Z682" s="1491"/>
    </row>
    <row r="683" spans="1:26" ht="15.75" customHeight="1">
      <c r="A683" s="1491"/>
      <c r="B683" s="1491"/>
      <c r="C683" s="1491"/>
      <c r="D683" s="1491"/>
      <c r="E683" s="1491"/>
      <c r="F683" s="1491"/>
      <c r="G683" s="1491"/>
      <c r="H683" s="1491"/>
      <c r="I683" s="1491"/>
      <c r="J683" s="1491"/>
      <c r="K683" s="1491"/>
      <c r="L683" s="1491"/>
      <c r="M683" s="1491"/>
      <c r="N683" s="1491"/>
      <c r="O683" s="1491"/>
      <c r="P683" s="1491"/>
      <c r="Q683" s="1491"/>
      <c r="R683" s="1491"/>
      <c r="S683" s="1491"/>
      <c r="T683" s="1491"/>
      <c r="U683" s="1491"/>
      <c r="V683" s="1491"/>
      <c r="W683" s="1491"/>
      <c r="X683" s="1491"/>
      <c r="Y683" s="1491"/>
      <c r="Z683" s="1491"/>
    </row>
    <row r="684" spans="1:26" ht="15.75" customHeight="1">
      <c r="A684" s="1491"/>
      <c r="B684" s="1491"/>
      <c r="C684" s="1491"/>
      <c r="D684" s="1491"/>
      <c r="E684" s="1491"/>
      <c r="F684" s="1491"/>
      <c r="G684" s="1491"/>
      <c r="H684" s="1491"/>
      <c r="I684" s="1491"/>
      <c r="J684" s="1491"/>
      <c r="K684" s="1491"/>
      <c r="L684" s="1491"/>
      <c r="M684" s="1491"/>
      <c r="N684" s="1491"/>
      <c r="O684" s="1491"/>
      <c r="P684" s="1491"/>
      <c r="Q684" s="1491"/>
      <c r="R684" s="1491"/>
      <c r="S684" s="1491"/>
      <c r="T684" s="1491"/>
      <c r="U684" s="1491"/>
      <c r="V684" s="1491"/>
      <c r="W684" s="1491"/>
      <c r="X684" s="1491"/>
      <c r="Y684" s="1491"/>
      <c r="Z684" s="1491"/>
    </row>
    <row r="685" spans="1:26" ht="15.75" customHeight="1">
      <c r="A685" s="1491"/>
      <c r="B685" s="1491"/>
      <c r="C685" s="1491"/>
      <c r="D685" s="1491"/>
      <c r="E685" s="1491"/>
      <c r="F685" s="1491"/>
      <c r="G685" s="1491"/>
      <c r="H685" s="1491"/>
      <c r="I685" s="1491"/>
      <c r="J685" s="1491"/>
      <c r="K685" s="1491"/>
      <c r="L685" s="1491"/>
      <c r="M685" s="1491"/>
      <c r="N685" s="1491"/>
      <c r="O685" s="1491"/>
      <c r="P685" s="1491"/>
      <c r="Q685" s="1491"/>
      <c r="R685" s="1491"/>
      <c r="S685" s="1491"/>
      <c r="T685" s="1491"/>
      <c r="U685" s="1491"/>
      <c r="V685" s="1491"/>
      <c r="W685" s="1491"/>
      <c r="X685" s="1491"/>
      <c r="Y685" s="1491"/>
      <c r="Z685" s="1491"/>
    </row>
    <row r="686" spans="1:26" ht="15.75" customHeight="1">
      <c r="A686" s="1491"/>
      <c r="B686" s="1491"/>
      <c r="C686" s="1491"/>
      <c r="D686" s="1491"/>
      <c r="E686" s="1491"/>
      <c r="F686" s="1491"/>
      <c r="G686" s="1491"/>
      <c r="H686" s="1491"/>
      <c r="I686" s="1491"/>
      <c r="J686" s="1491"/>
      <c r="K686" s="1491"/>
      <c r="L686" s="1491"/>
      <c r="M686" s="1491"/>
      <c r="N686" s="1491"/>
      <c r="O686" s="1491"/>
      <c r="P686" s="1491"/>
      <c r="Q686" s="1491"/>
      <c r="R686" s="1491"/>
      <c r="S686" s="1491"/>
      <c r="T686" s="1491"/>
      <c r="U686" s="1491"/>
      <c r="V686" s="1491"/>
      <c r="W686" s="1491"/>
      <c r="X686" s="1491"/>
      <c r="Y686" s="1491"/>
      <c r="Z686" s="1491"/>
    </row>
    <row r="687" spans="1:26" ht="15.75" customHeight="1">
      <c r="A687" s="1491"/>
      <c r="B687" s="1491"/>
      <c r="C687" s="1491"/>
      <c r="D687" s="1491"/>
      <c r="E687" s="1491"/>
      <c r="F687" s="1491"/>
      <c r="G687" s="1491"/>
      <c r="H687" s="1491"/>
      <c r="I687" s="1491"/>
      <c r="J687" s="1491"/>
      <c r="K687" s="1491"/>
      <c r="L687" s="1491"/>
      <c r="M687" s="1491"/>
      <c r="N687" s="1491"/>
      <c r="O687" s="1491"/>
      <c r="P687" s="1491"/>
      <c r="Q687" s="1491"/>
      <c r="R687" s="1491"/>
      <c r="S687" s="1491"/>
      <c r="T687" s="1491"/>
      <c r="U687" s="1491"/>
      <c r="V687" s="1491"/>
      <c r="W687" s="1491"/>
      <c r="X687" s="1491"/>
      <c r="Y687" s="1491"/>
      <c r="Z687" s="1491"/>
    </row>
    <row r="688" spans="1:26" ht="15.75" customHeight="1">
      <c r="A688" s="1491"/>
      <c r="B688" s="1491"/>
      <c r="C688" s="1491"/>
      <c r="D688" s="1491"/>
      <c r="E688" s="1491"/>
      <c r="F688" s="1491"/>
      <c r="G688" s="1491"/>
      <c r="H688" s="1491"/>
      <c r="I688" s="1491"/>
      <c r="J688" s="1491"/>
      <c r="K688" s="1491"/>
      <c r="L688" s="1491"/>
      <c r="M688" s="1491"/>
      <c r="N688" s="1491"/>
      <c r="O688" s="1491"/>
      <c r="P688" s="1491"/>
      <c r="Q688" s="1491"/>
      <c r="R688" s="1491"/>
      <c r="S688" s="1491"/>
      <c r="T688" s="1491"/>
      <c r="U688" s="1491"/>
      <c r="V688" s="1491"/>
      <c r="W688" s="1491"/>
      <c r="X688" s="1491"/>
      <c r="Y688" s="1491"/>
      <c r="Z688" s="1491"/>
    </row>
    <row r="689" spans="1:26" ht="15.75" customHeight="1">
      <c r="A689" s="1491"/>
      <c r="B689" s="1491"/>
      <c r="C689" s="1491"/>
      <c r="D689" s="1491"/>
      <c r="E689" s="1491"/>
      <c r="F689" s="1491"/>
      <c r="G689" s="1491"/>
      <c r="H689" s="1491"/>
      <c r="I689" s="1491"/>
      <c r="J689" s="1491"/>
      <c r="K689" s="1491"/>
      <c r="L689" s="1491"/>
      <c r="M689" s="1491"/>
      <c r="N689" s="1491"/>
      <c r="O689" s="1491"/>
      <c r="P689" s="1491"/>
      <c r="Q689" s="1491"/>
      <c r="R689" s="1491"/>
      <c r="S689" s="1491"/>
      <c r="T689" s="1491"/>
      <c r="U689" s="1491"/>
      <c r="V689" s="1491"/>
      <c r="W689" s="1491"/>
      <c r="X689" s="1491"/>
      <c r="Y689" s="1491"/>
      <c r="Z689" s="1491"/>
    </row>
    <row r="690" spans="1:26" ht="15.75" customHeight="1">
      <c r="A690" s="1491"/>
      <c r="B690" s="1491"/>
      <c r="C690" s="1491"/>
      <c r="D690" s="1491"/>
      <c r="E690" s="1491"/>
      <c r="F690" s="1491"/>
      <c r="G690" s="1491"/>
      <c r="H690" s="1491"/>
      <c r="I690" s="1491"/>
      <c r="J690" s="1491"/>
      <c r="K690" s="1491"/>
      <c r="L690" s="1491"/>
      <c r="M690" s="1491"/>
      <c r="N690" s="1491"/>
      <c r="O690" s="1491"/>
      <c r="P690" s="1491"/>
      <c r="Q690" s="1491"/>
      <c r="R690" s="1491"/>
      <c r="S690" s="1491"/>
      <c r="T690" s="1491"/>
      <c r="U690" s="1491"/>
      <c r="V690" s="1491"/>
      <c r="W690" s="1491"/>
      <c r="X690" s="1491"/>
      <c r="Y690" s="1491"/>
      <c r="Z690" s="1491"/>
    </row>
    <row r="691" spans="1:26" ht="15.75" customHeight="1">
      <c r="A691" s="1491"/>
      <c r="B691" s="1491"/>
      <c r="C691" s="1491"/>
      <c r="D691" s="1491"/>
      <c r="E691" s="1491"/>
      <c r="F691" s="1491"/>
      <c r="G691" s="1491"/>
      <c r="H691" s="1491"/>
      <c r="I691" s="1491"/>
      <c r="J691" s="1491"/>
      <c r="K691" s="1491"/>
      <c r="L691" s="1491"/>
      <c r="M691" s="1491"/>
      <c r="N691" s="1491"/>
      <c r="O691" s="1491"/>
      <c r="P691" s="1491"/>
      <c r="Q691" s="1491"/>
      <c r="R691" s="1491"/>
      <c r="S691" s="1491"/>
      <c r="T691" s="1491"/>
      <c r="U691" s="1491"/>
      <c r="V691" s="1491"/>
      <c r="W691" s="1491"/>
      <c r="X691" s="1491"/>
      <c r="Y691" s="1491"/>
      <c r="Z691" s="1491"/>
    </row>
    <row r="692" spans="1:26" ht="15.75" customHeight="1">
      <c r="A692" s="1491"/>
      <c r="B692" s="1491"/>
      <c r="C692" s="1491"/>
      <c r="D692" s="1491"/>
      <c r="E692" s="1491"/>
      <c r="F692" s="1491"/>
      <c r="G692" s="1491"/>
      <c r="H692" s="1491"/>
      <c r="I692" s="1491"/>
      <c r="J692" s="1491"/>
      <c r="K692" s="1491"/>
      <c r="L692" s="1491"/>
      <c r="M692" s="1491"/>
      <c r="N692" s="1491"/>
      <c r="O692" s="1491"/>
      <c r="P692" s="1491"/>
      <c r="Q692" s="1491"/>
      <c r="R692" s="1491"/>
      <c r="S692" s="1491"/>
      <c r="T692" s="1491"/>
      <c r="U692" s="1491"/>
      <c r="V692" s="1491"/>
      <c r="W692" s="1491"/>
      <c r="X692" s="1491"/>
      <c r="Y692" s="1491"/>
      <c r="Z692" s="1491"/>
    </row>
    <row r="693" spans="1:26" ht="15.75" customHeight="1">
      <c r="A693" s="1491"/>
      <c r="B693" s="1491"/>
      <c r="C693" s="1491"/>
      <c r="D693" s="1491"/>
      <c r="E693" s="1491"/>
      <c r="F693" s="1491"/>
      <c r="G693" s="1491"/>
      <c r="H693" s="1491"/>
      <c r="I693" s="1491"/>
      <c r="J693" s="1491"/>
      <c r="K693" s="1491"/>
      <c r="L693" s="1491"/>
      <c r="M693" s="1491"/>
      <c r="N693" s="1491"/>
      <c r="O693" s="1491"/>
      <c r="P693" s="1491"/>
      <c r="Q693" s="1491"/>
      <c r="R693" s="1491"/>
      <c r="S693" s="1491"/>
      <c r="T693" s="1491"/>
      <c r="U693" s="1491"/>
      <c r="V693" s="1491"/>
      <c r="W693" s="1491"/>
      <c r="X693" s="1491"/>
      <c r="Y693" s="1491"/>
      <c r="Z693" s="1491"/>
    </row>
    <row r="694" spans="1:26" ht="15.75" customHeight="1">
      <c r="A694" s="1491"/>
      <c r="B694" s="1491"/>
      <c r="C694" s="1491"/>
      <c r="D694" s="1491"/>
      <c r="E694" s="1491"/>
      <c r="F694" s="1491"/>
      <c r="G694" s="1491"/>
      <c r="H694" s="1491"/>
      <c r="I694" s="1491"/>
      <c r="J694" s="1491"/>
      <c r="K694" s="1491"/>
      <c r="L694" s="1491"/>
      <c r="M694" s="1491"/>
      <c r="N694" s="1491"/>
      <c r="O694" s="1491"/>
      <c r="P694" s="1491"/>
      <c r="Q694" s="1491"/>
      <c r="R694" s="1491"/>
      <c r="S694" s="1491"/>
      <c r="T694" s="1491"/>
      <c r="U694" s="1491"/>
      <c r="V694" s="1491"/>
      <c r="W694" s="1491"/>
      <c r="X694" s="1491"/>
      <c r="Y694" s="1491"/>
      <c r="Z694" s="1491"/>
    </row>
    <row r="695" spans="1:26" ht="15.75" customHeight="1">
      <c r="A695" s="1491"/>
      <c r="B695" s="1491"/>
      <c r="C695" s="1491"/>
      <c r="D695" s="1491"/>
      <c r="E695" s="1491"/>
      <c r="F695" s="1491"/>
      <c r="G695" s="1491"/>
      <c r="H695" s="1491"/>
      <c r="I695" s="1491"/>
      <c r="J695" s="1491"/>
      <c r="K695" s="1491"/>
      <c r="L695" s="1491"/>
      <c r="M695" s="1491"/>
      <c r="N695" s="1491"/>
      <c r="O695" s="1491"/>
      <c r="P695" s="1491"/>
      <c r="Q695" s="1491"/>
      <c r="R695" s="1491"/>
      <c r="S695" s="1491"/>
      <c r="T695" s="1491"/>
      <c r="U695" s="1491"/>
      <c r="V695" s="1491"/>
      <c r="W695" s="1491"/>
      <c r="X695" s="1491"/>
      <c r="Y695" s="1491"/>
      <c r="Z695" s="1491"/>
    </row>
    <row r="696" spans="1:26" ht="15.75" customHeight="1">
      <c r="A696" s="1491"/>
      <c r="B696" s="1491"/>
      <c r="C696" s="1491"/>
      <c r="D696" s="1491"/>
      <c r="E696" s="1491"/>
      <c r="F696" s="1491"/>
      <c r="G696" s="1491"/>
      <c r="H696" s="1491"/>
      <c r="I696" s="1491"/>
      <c r="J696" s="1491"/>
      <c r="K696" s="1491"/>
      <c r="L696" s="1491"/>
      <c r="M696" s="1491"/>
      <c r="N696" s="1491"/>
      <c r="O696" s="1491"/>
      <c r="P696" s="1491"/>
      <c r="Q696" s="1491"/>
      <c r="R696" s="1491"/>
      <c r="S696" s="1491"/>
      <c r="T696" s="1491"/>
      <c r="U696" s="1491"/>
      <c r="V696" s="1491"/>
      <c r="W696" s="1491"/>
      <c r="X696" s="1491"/>
      <c r="Y696" s="1491"/>
      <c r="Z696" s="1491"/>
    </row>
    <row r="697" spans="1:26" ht="15.75" customHeight="1">
      <c r="A697" s="1491"/>
      <c r="B697" s="1491"/>
      <c r="C697" s="1491"/>
      <c r="D697" s="1491"/>
      <c r="E697" s="1491"/>
      <c r="F697" s="1491"/>
      <c r="G697" s="1491"/>
      <c r="H697" s="1491"/>
      <c r="I697" s="1491"/>
      <c r="J697" s="1491"/>
      <c r="K697" s="1491"/>
      <c r="L697" s="1491"/>
      <c r="M697" s="1491"/>
      <c r="N697" s="1491"/>
      <c r="O697" s="1491"/>
      <c r="P697" s="1491"/>
      <c r="Q697" s="1491"/>
      <c r="R697" s="1491"/>
      <c r="S697" s="1491"/>
      <c r="T697" s="1491"/>
      <c r="U697" s="1491"/>
      <c r="V697" s="1491"/>
      <c r="W697" s="1491"/>
      <c r="X697" s="1491"/>
      <c r="Y697" s="1491"/>
      <c r="Z697" s="1491"/>
    </row>
    <row r="698" spans="1:26" ht="15.75" customHeight="1">
      <c r="A698" s="1491"/>
      <c r="B698" s="1491"/>
      <c r="C698" s="1491"/>
      <c r="D698" s="1491"/>
      <c r="E698" s="1491"/>
      <c r="F698" s="1491"/>
      <c r="G698" s="1491"/>
      <c r="H698" s="1491"/>
      <c r="I698" s="1491"/>
      <c r="J698" s="1491"/>
      <c r="K698" s="1491"/>
      <c r="L698" s="1491"/>
      <c r="M698" s="1491"/>
      <c r="N698" s="1491"/>
      <c r="O698" s="1491"/>
      <c r="P698" s="1491"/>
      <c r="Q698" s="1491"/>
      <c r="R698" s="1491"/>
      <c r="S698" s="1491"/>
      <c r="T698" s="1491"/>
      <c r="U698" s="1491"/>
      <c r="V698" s="1491"/>
      <c r="W698" s="1491"/>
      <c r="X698" s="1491"/>
      <c r="Y698" s="1491"/>
      <c r="Z698" s="1491"/>
    </row>
    <row r="699" spans="1:26" ht="15.75" customHeight="1">
      <c r="A699" s="1491"/>
      <c r="B699" s="1491"/>
      <c r="C699" s="1491"/>
      <c r="D699" s="1491"/>
      <c r="E699" s="1491"/>
      <c r="F699" s="1491"/>
      <c r="G699" s="1491"/>
      <c r="H699" s="1491"/>
      <c r="I699" s="1491"/>
      <c r="J699" s="1491"/>
      <c r="K699" s="1491"/>
      <c r="L699" s="1491"/>
      <c r="M699" s="1491"/>
      <c r="N699" s="1491"/>
      <c r="O699" s="1491"/>
      <c r="P699" s="1491"/>
      <c r="Q699" s="1491"/>
      <c r="R699" s="1491"/>
      <c r="S699" s="1491"/>
      <c r="T699" s="1491"/>
      <c r="U699" s="1491"/>
      <c r="V699" s="1491"/>
      <c r="W699" s="1491"/>
      <c r="X699" s="1491"/>
      <c r="Y699" s="1491"/>
      <c r="Z699" s="1491"/>
    </row>
    <row r="700" spans="1:26" ht="15.75" customHeight="1">
      <c r="A700" s="1491"/>
      <c r="B700" s="1491"/>
      <c r="C700" s="1491"/>
      <c r="D700" s="1491"/>
      <c r="E700" s="1491"/>
      <c r="F700" s="1491"/>
      <c r="G700" s="1491"/>
      <c r="H700" s="1491"/>
      <c r="I700" s="1491"/>
      <c r="J700" s="1491"/>
      <c r="K700" s="1491"/>
      <c r="L700" s="1491"/>
      <c r="M700" s="1491"/>
      <c r="N700" s="1491"/>
      <c r="O700" s="1491"/>
      <c r="P700" s="1491"/>
      <c r="Q700" s="1491"/>
      <c r="R700" s="1491"/>
      <c r="S700" s="1491"/>
      <c r="T700" s="1491"/>
      <c r="U700" s="1491"/>
      <c r="V700" s="1491"/>
      <c r="W700" s="1491"/>
      <c r="X700" s="1491"/>
      <c r="Y700" s="1491"/>
      <c r="Z700" s="1491"/>
    </row>
    <row r="701" spans="1:26" ht="15.75" customHeight="1">
      <c r="A701" s="1491"/>
      <c r="B701" s="1491"/>
      <c r="C701" s="1491"/>
      <c r="D701" s="1491"/>
      <c r="E701" s="1491"/>
      <c r="F701" s="1491"/>
      <c r="G701" s="1491"/>
      <c r="H701" s="1491"/>
      <c r="I701" s="1491"/>
      <c r="J701" s="1491"/>
      <c r="K701" s="1491"/>
      <c r="L701" s="1491"/>
      <c r="M701" s="1491"/>
      <c r="N701" s="1491"/>
      <c r="O701" s="1491"/>
      <c r="P701" s="1491"/>
      <c r="Q701" s="1491"/>
      <c r="R701" s="1491"/>
      <c r="S701" s="1491"/>
      <c r="T701" s="1491"/>
      <c r="U701" s="1491"/>
      <c r="V701" s="1491"/>
      <c r="W701" s="1491"/>
      <c r="X701" s="1491"/>
      <c r="Y701" s="1491"/>
      <c r="Z701" s="1491"/>
    </row>
    <row r="702" spans="1:26" ht="15.75" customHeight="1">
      <c r="A702" s="1491"/>
      <c r="B702" s="1491"/>
      <c r="C702" s="1491"/>
      <c r="D702" s="1491"/>
      <c r="E702" s="1491"/>
      <c r="F702" s="1491"/>
      <c r="G702" s="1491"/>
      <c r="H702" s="1491"/>
      <c r="I702" s="1491"/>
      <c r="J702" s="1491"/>
      <c r="K702" s="1491"/>
      <c r="L702" s="1491"/>
      <c r="M702" s="1491"/>
      <c r="N702" s="1491"/>
      <c r="O702" s="1491"/>
      <c r="P702" s="1491"/>
      <c r="Q702" s="1491"/>
      <c r="R702" s="1491"/>
      <c r="S702" s="1491"/>
      <c r="T702" s="1491"/>
      <c r="U702" s="1491"/>
      <c r="V702" s="1491"/>
      <c r="W702" s="1491"/>
      <c r="X702" s="1491"/>
      <c r="Y702" s="1491"/>
      <c r="Z702" s="1491"/>
    </row>
    <row r="703" spans="1:26" ht="15.75" customHeight="1">
      <c r="A703" s="1491"/>
      <c r="B703" s="1491"/>
      <c r="C703" s="1491"/>
      <c r="D703" s="1491"/>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row>
    <row r="704" spans="1:26" ht="15.75" customHeight="1">
      <c r="A704" s="1491"/>
      <c r="B704" s="1491"/>
      <c r="C704" s="1491"/>
      <c r="D704" s="1491"/>
      <c r="E704" s="1491"/>
      <c r="F704" s="1491"/>
      <c r="G704" s="1491"/>
      <c r="H704" s="1491"/>
      <c r="I704" s="1491"/>
      <c r="J704" s="1491"/>
      <c r="K704" s="1491"/>
      <c r="L704" s="1491"/>
      <c r="M704" s="1491"/>
      <c r="N704" s="1491"/>
      <c r="O704" s="1491"/>
      <c r="P704" s="1491"/>
      <c r="Q704" s="1491"/>
      <c r="R704" s="1491"/>
      <c r="S704" s="1491"/>
      <c r="T704" s="1491"/>
      <c r="U704" s="1491"/>
      <c r="V704" s="1491"/>
      <c r="W704" s="1491"/>
      <c r="X704" s="1491"/>
      <c r="Y704" s="1491"/>
      <c r="Z704" s="1491"/>
    </row>
    <row r="705" spans="1:26" ht="15.75" customHeight="1">
      <c r="A705" s="1491"/>
      <c r="B705" s="1491"/>
      <c r="C705" s="1491"/>
      <c r="D705" s="1491"/>
      <c r="E705" s="1491"/>
      <c r="F705" s="1491"/>
      <c r="G705" s="1491"/>
      <c r="H705" s="1491"/>
      <c r="I705" s="1491"/>
      <c r="J705" s="1491"/>
      <c r="K705" s="1491"/>
      <c r="L705" s="1491"/>
      <c r="M705" s="1491"/>
      <c r="N705" s="1491"/>
      <c r="O705" s="1491"/>
      <c r="P705" s="1491"/>
      <c r="Q705" s="1491"/>
      <c r="R705" s="1491"/>
      <c r="S705" s="1491"/>
      <c r="T705" s="1491"/>
      <c r="U705" s="1491"/>
      <c r="V705" s="1491"/>
      <c r="W705" s="1491"/>
      <c r="X705" s="1491"/>
      <c r="Y705" s="1491"/>
      <c r="Z705" s="1491"/>
    </row>
    <row r="706" spans="1:26" ht="15.75" customHeight="1">
      <c r="A706" s="1491"/>
      <c r="B706" s="1491"/>
      <c r="C706" s="1491"/>
      <c r="D706" s="1491"/>
      <c r="E706" s="1491"/>
      <c r="F706" s="1491"/>
      <c r="G706" s="1491"/>
      <c r="H706" s="1491"/>
      <c r="I706" s="1491"/>
      <c r="J706" s="1491"/>
      <c r="K706" s="1491"/>
      <c r="L706" s="1491"/>
      <c r="M706" s="1491"/>
      <c r="N706" s="1491"/>
      <c r="O706" s="1491"/>
      <c r="P706" s="1491"/>
      <c r="Q706" s="1491"/>
      <c r="R706" s="1491"/>
      <c r="S706" s="1491"/>
      <c r="T706" s="1491"/>
      <c r="U706" s="1491"/>
      <c r="V706" s="1491"/>
      <c r="W706" s="1491"/>
      <c r="X706" s="1491"/>
      <c r="Y706" s="1491"/>
      <c r="Z706" s="1491"/>
    </row>
    <row r="707" spans="1:26" ht="15.75" customHeight="1">
      <c r="A707" s="1491"/>
      <c r="B707" s="1491"/>
      <c r="C707" s="1491"/>
      <c r="D707" s="1491"/>
      <c r="E707" s="1491"/>
      <c r="F707" s="1491"/>
      <c r="G707" s="1491"/>
      <c r="H707" s="1491"/>
      <c r="I707" s="1491"/>
      <c r="J707" s="1491"/>
      <c r="K707" s="1491"/>
      <c r="L707" s="1491"/>
      <c r="M707" s="1491"/>
      <c r="N707" s="1491"/>
      <c r="O707" s="1491"/>
      <c r="P707" s="1491"/>
      <c r="Q707" s="1491"/>
      <c r="R707" s="1491"/>
      <c r="S707" s="1491"/>
      <c r="T707" s="1491"/>
      <c r="U707" s="1491"/>
      <c r="V707" s="1491"/>
      <c r="W707" s="1491"/>
      <c r="X707" s="1491"/>
      <c r="Y707" s="1491"/>
      <c r="Z707" s="1491"/>
    </row>
    <row r="708" spans="1:26" ht="15.75" customHeight="1">
      <c r="A708" s="1491"/>
      <c r="B708" s="1491"/>
      <c r="C708" s="1491"/>
      <c r="D708" s="1491"/>
      <c r="E708" s="1491"/>
      <c r="F708" s="1491"/>
      <c r="G708" s="1491"/>
      <c r="H708" s="1491"/>
      <c r="I708" s="1491"/>
      <c r="J708" s="1491"/>
      <c r="K708" s="1491"/>
      <c r="L708" s="1491"/>
      <c r="M708" s="1491"/>
      <c r="N708" s="1491"/>
      <c r="O708" s="1491"/>
      <c r="P708" s="1491"/>
      <c r="Q708" s="1491"/>
      <c r="R708" s="1491"/>
      <c r="S708" s="1491"/>
      <c r="T708" s="1491"/>
      <c r="U708" s="1491"/>
      <c r="V708" s="1491"/>
      <c r="W708" s="1491"/>
      <c r="X708" s="1491"/>
      <c r="Y708" s="1491"/>
      <c r="Z708" s="1491"/>
    </row>
    <row r="709" spans="1:26" ht="15.75" customHeight="1">
      <c r="A709" s="1491"/>
      <c r="B709" s="1491"/>
      <c r="C709" s="1491"/>
      <c r="D709" s="1491"/>
      <c r="E709" s="1491"/>
      <c r="F709" s="1491"/>
      <c r="G709" s="1491"/>
      <c r="H709" s="1491"/>
      <c r="I709" s="1491"/>
      <c r="J709" s="1491"/>
      <c r="K709" s="1491"/>
      <c r="L709" s="1491"/>
      <c r="M709" s="1491"/>
      <c r="N709" s="1491"/>
      <c r="O709" s="1491"/>
      <c r="P709" s="1491"/>
      <c r="Q709" s="1491"/>
      <c r="R709" s="1491"/>
      <c r="S709" s="1491"/>
      <c r="T709" s="1491"/>
      <c r="U709" s="1491"/>
      <c r="V709" s="1491"/>
      <c r="W709" s="1491"/>
      <c r="X709" s="1491"/>
      <c r="Y709" s="1491"/>
      <c r="Z709" s="1491"/>
    </row>
    <row r="710" spans="1:26" ht="15.75" customHeight="1">
      <c r="A710" s="1491"/>
      <c r="B710" s="1491"/>
      <c r="C710" s="1491"/>
      <c r="D710" s="1491"/>
      <c r="E710" s="1491"/>
      <c r="F710" s="1491"/>
      <c r="G710" s="1491"/>
      <c r="H710" s="1491"/>
      <c r="I710" s="1491"/>
      <c r="J710" s="1491"/>
      <c r="K710" s="1491"/>
      <c r="L710" s="1491"/>
      <c r="M710" s="1491"/>
      <c r="N710" s="1491"/>
      <c r="O710" s="1491"/>
      <c r="P710" s="1491"/>
      <c r="Q710" s="1491"/>
      <c r="R710" s="1491"/>
      <c r="S710" s="1491"/>
      <c r="T710" s="1491"/>
      <c r="U710" s="1491"/>
      <c r="V710" s="1491"/>
      <c r="W710" s="1491"/>
      <c r="X710" s="1491"/>
      <c r="Y710" s="1491"/>
      <c r="Z710" s="1491"/>
    </row>
    <row r="711" spans="1:26" ht="15.75" customHeight="1">
      <c r="A711" s="1491"/>
      <c r="B711" s="1491"/>
      <c r="C711" s="1491"/>
      <c r="D711" s="1491"/>
      <c r="E711" s="1491"/>
      <c r="F711" s="1491"/>
      <c r="G711" s="1491"/>
      <c r="H711" s="1491"/>
      <c r="I711" s="1491"/>
      <c r="J711" s="1491"/>
      <c r="K711" s="1491"/>
      <c r="L711" s="1491"/>
      <c r="M711" s="1491"/>
      <c r="N711" s="1491"/>
      <c r="O711" s="1491"/>
      <c r="P711" s="1491"/>
      <c r="Q711" s="1491"/>
      <c r="R711" s="1491"/>
      <c r="S711" s="1491"/>
      <c r="T711" s="1491"/>
      <c r="U711" s="1491"/>
      <c r="V711" s="1491"/>
      <c r="W711" s="1491"/>
      <c r="X711" s="1491"/>
      <c r="Y711" s="1491"/>
      <c r="Z711" s="1491"/>
    </row>
    <row r="712" spans="1:26" ht="15.75" customHeight="1">
      <c r="A712" s="1491"/>
      <c r="B712" s="1491"/>
      <c r="C712" s="1491"/>
      <c r="D712" s="1491"/>
      <c r="E712" s="1491"/>
      <c r="F712" s="1491"/>
      <c r="G712" s="1491"/>
      <c r="H712" s="1491"/>
      <c r="I712" s="1491"/>
      <c r="J712" s="1491"/>
      <c r="K712" s="1491"/>
      <c r="L712" s="1491"/>
      <c r="M712" s="1491"/>
      <c r="N712" s="1491"/>
      <c r="O712" s="1491"/>
      <c r="P712" s="1491"/>
      <c r="Q712" s="1491"/>
      <c r="R712" s="1491"/>
      <c r="S712" s="1491"/>
      <c r="T712" s="1491"/>
      <c r="U712" s="1491"/>
      <c r="V712" s="1491"/>
      <c r="W712" s="1491"/>
      <c r="X712" s="1491"/>
      <c r="Y712" s="1491"/>
      <c r="Z712" s="1491"/>
    </row>
    <row r="713" spans="1:26" ht="15.75" customHeight="1">
      <c r="A713" s="1491"/>
      <c r="B713" s="1491"/>
      <c r="C713" s="1491"/>
      <c r="D713" s="1491"/>
      <c r="E713" s="1491"/>
      <c r="F713" s="1491"/>
      <c r="G713" s="1491"/>
      <c r="H713" s="1491"/>
      <c r="I713" s="1491"/>
      <c r="J713" s="1491"/>
      <c r="K713" s="1491"/>
      <c r="L713" s="1491"/>
      <c r="M713" s="1491"/>
      <c r="N713" s="1491"/>
      <c r="O713" s="1491"/>
      <c r="P713" s="1491"/>
      <c r="Q713" s="1491"/>
      <c r="R713" s="1491"/>
      <c r="S713" s="1491"/>
      <c r="T713" s="1491"/>
      <c r="U713" s="1491"/>
      <c r="V713" s="1491"/>
      <c r="W713" s="1491"/>
      <c r="X713" s="1491"/>
      <c r="Y713" s="1491"/>
      <c r="Z713" s="1491"/>
    </row>
    <row r="714" spans="1:26" ht="15.75" customHeight="1">
      <c r="A714" s="1491"/>
      <c r="B714" s="1491"/>
      <c r="C714" s="1491"/>
      <c r="D714" s="1491"/>
      <c r="E714" s="1491"/>
      <c r="F714" s="1491"/>
      <c r="G714" s="1491"/>
      <c r="H714" s="1491"/>
      <c r="I714" s="1491"/>
      <c r="J714" s="1491"/>
      <c r="K714" s="1491"/>
      <c r="L714" s="1491"/>
      <c r="M714" s="1491"/>
      <c r="N714" s="1491"/>
      <c r="O714" s="1491"/>
      <c r="P714" s="1491"/>
      <c r="Q714" s="1491"/>
      <c r="R714" s="1491"/>
      <c r="S714" s="1491"/>
      <c r="T714" s="1491"/>
      <c r="U714" s="1491"/>
      <c r="V714" s="1491"/>
      <c r="W714" s="1491"/>
      <c r="X714" s="1491"/>
      <c r="Y714" s="1491"/>
      <c r="Z714" s="1491"/>
    </row>
    <row r="715" spans="1:26" ht="15.75" customHeight="1">
      <c r="A715" s="1491"/>
      <c r="B715" s="1491"/>
      <c r="C715" s="1491"/>
      <c r="D715" s="1491"/>
      <c r="E715" s="1491"/>
      <c r="F715" s="1491"/>
      <c r="G715" s="1491"/>
      <c r="H715" s="1491"/>
      <c r="I715" s="1491"/>
      <c r="J715" s="1491"/>
      <c r="K715" s="1491"/>
      <c r="L715" s="1491"/>
      <c r="M715" s="1491"/>
      <c r="N715" s="1491"/>
      <c r="O715" s="1491"/>
      <c r="P715" s="1491"/>
      <c r="Q715" s="1491"/>
      <c r="R715" s="1491"/>
      <c r="S715" s="1491"/>
      <c r="T715" s="1491"/>
      <c r="U715" s="1491"/>
      <c r="V715" s="1491"/>
      <c r="W715" s="1491"/>
      <c r="X715" s="1491"/>
      <c r="Y715" s="1491"/>
      <c r="Z715" s="1491"/>
    </row>
    <row r="716" spans="1:26" ht="15.75" customHeight="1">
      <c r="A716" s="1491"/>
      <c r="B716" s="1491"/>
      <c r="C716" s="1491"/>
      <c r="D716" s="1491"/>
      <c r="E716" s="1491"/>
      <c r="F716" s="1491"/>
      <c r="G716" s="1491"/>
      <c r="H716" s="1491"/>
      <c r="I716" s="1491"/>
      <c r="J716" s="1491"/>
      <c r="K716" s="1491"/>
      <c r="L716" s="1491"/>
      <c r="M716" s="1491"/>
      <c r="N716" s="1491"/>
      <c r="O716" s="1491"/>
      <c r="P716" s="1491"/>
      <c r="Q716" s="1491"/>
      <c r="R716" s="1491"/>
      <c r="S716" s="1491"/>
      <c r="T716" s="1491"/>
      <c r="U716" s="1491"/>
      <c r="V716" s="1491"/>
      <c r="W716" s="1491"/>
      <c r="X716" s="1491"/>
      <c r="Y716" s="1491"/>
      <c r="Z716" s="1491"/>
    </row>
    <row r="717" spans="1:26" ht="15.75" customHeight="1">
      <c r="A717" s="1491"/>
      <c r="B717" s="1491"/>
      <c r="C717" s="1491"/>
      <c r="D717" s="1491"/>
      <c r="E717" s="1491"/>
      <c r="F717" s="1491"/>
      <c r="G717" s="1491"/>
      <c r="H717" s="1491"/>
      <c r="I717" s="1491"/>
      <c r="J717" s="1491"/>
      <c r="K717" s="1491"/>
      <c r="L717" s="1491"/>
      <c r="M717" s="1491"/>
      <c r="N717" s="1491"/>
      <c r="O717" s="1491"/>
      <c r="P717" s="1491"/>
      <c r="Q717" s="1491"/>
      <c r="R717" s="1491"/>
      <c r="S717" s="1491"/>
      <c r="T717" s="1491"/>
      <c r="U717" s="1491"/>
      <c r="V717" s="1491"/>
      <c r="W717" s="1491"/>
      <c r="X717" s="1491"/>
      <c r="Y717" s="1491"/>
      <c r="Z717" s="1491"/>
    </row>
    <row r="718" spans="1:26" ht="15.75" customHeight="1">
      <c r="A718" s="1491"/>
      <c r="B718" s="1491"/>
      <c r="C718" s="1491"/>
      <c r="D718" s="1491"/>
      <c r="E718" s="1491"/>
      <c r="F718" s="1491"/>
      <c r="G718" s="1491"/>
      <c r="H718" s="1491"/>
      <c r="I718" s="1491"/>
      <c r="J718" s="1491"/>
      <c r="K718" s="1491"/>
      <c r="L718" s="1491"/>
      <c r="M718" s="1491"/>
      <c r="N718" s="1491"/>
      <c r="O718" s="1491"/>
      <c r="P718" s="1491"/>
      <c r="Q718" s="1491"/>
      <c r="R718" s="1491"/>
      <c r="S718" s="1491"/>
      <c r="T718" s="1491"/>
      <c r="U718" s="1491"/>
      <c r="V718" s="1491"/>
      <c r="W718" s="1491"/>
      <c r="X718" s="1491"/>
      <c r="Y718" s="1491"/>
      <c r="Z718" s="1491"/>
    </row>
    <row r="719" spans="1:26" ht="15.75" customHeight="1">
      <c r="A719" s="1491"/>
      <c r="B719" s="1491"/>
      <c r="C719" s="1491"/>
      <c r="D719" s="1491"/>
      <c r="E719" s="1491"/>
      <c r="F719" s="1491"/>
      <c r="G719" s="1491"/>
      <c r="H719" s="1491"/>
      <c r="I719" s="1491"/>
      <c r="J719" s="1491"/>
      <c r="K719" s="1491"/>
      <c r="L719" s="1491"/>
      <c r="M719" s="1491"/>
      <c r="N719" s="1491"/>
      <c r="O719" s="1491"/>
      <c r="P719" s="1491"/>
      <c r="Q719" s="1491"/>
      <c r="R719" s="1491"/>
      <c r="S719" s="1491"/>
      <c r="T719" s="1491"/>
      <c r="U719" s="1491"/>
      <c r="V719" s="1491"/>
      <c r="W719" s="1491"/>
      <c r="X719" s="1491"/>
      <c r="Y719" s="1491"/>
      <c r="Z719" s="1491"/>
    </row>
    <row r="720" spans="1:26" ht="15.75" customHeight="1">
      <c r="A720" s="1491"/>
      <c r="B720" s="1491"/>
      <c r="C720" s="1491"/>
      <c r="D720" s="1491"/>
      <c r="E720" s="1491"/>
      <c r="F720" s="1491"/>
      <c r="G720" s="1491"/>
      <c r="H720" s="1491"/>
      <c r="I720" s="1491"/>
      <c r="J720" s="1491"/>
      <c r="K720" s="1491"/>
      <c r="L720" s="1491"/>
      <c r="M720" s="1491"/>
      <c r="N720" s="1491"/>
      <c r="O720" s="1491"/>
      <c r="P720" s="1491"/>
      <c r="Q720" s="1491"/>
      <c r="R720" s="1491"/>
      <c r="S720" s="1491"/>
      <c r="T720" s="1491"/>
      <c r="U720" s="1491"/>
      <c r="V720" s="1491"/>
      <c r="W720" s="1491"/>
      <c r="X720" s="1491"/>
      <c r="Y720" s="1491"/>
      <c r="Z720" s="1491"/>
    </row>
    <row r="721" spans="1:26" ht="15.75" customHeight="1">
      <c r="A721" s="1491"/>
      <c r="B721" s="1491"/>
      <c r="C721" s="1491"/>
      <c r="D721" s="1491"/>
      <c r="E721" s="1491"/>
      <c r="F721" s="1491"/>
      <c r="G721" s="1491"/>
      <c r="H721" s="1491"/>
      <c r="I721" s="1491"/>
      <c r="J721" s="1491"/>
      <c r="K721" s="1491"/>
      <c r="L721" s="1491"/>
      <c r="M721" s="1491"/>
      <c r="N721" s="1491"/>
      <c r="O721" s="1491"/>
      <c r="P721" s="1491"/>
      <c r="Q721" s="1491"/>
      <c r="R721" s="1491"/>
      <c r="S721" s="1491"/>
      <c r="T721" s="1491"/>
      <c r="U721" s="1491"/>
      <c r="V721" s="1491"/>
      <c r="W721" s="1491"/>
      <c r="X721" s="1491"/>
      <c r="Y721" s="1491"/>
      <c r="Z721" s="1491"/>
    </row>
    <row r="722" spans="1:26" ht="15.75" customHeight="1">
      <c r="A722" s="1491"/>
      <c r="B722" s="1491"/>
      <c r="C722" s="1491"/>
      <c r="D722" s="1491"/>
      <c r="E722" s="1491"/>
      <c r="F722" s="1491"/>
      <c r="G722" s="1491"/>
      <c r="H722" s="1491"/>
      <c r="I722" s="1491"/>
      <c r="J722" s="1491"/>
      <c r="K722" s="1491"/>
      <c r="L722" s="1491"/>
      <c r="M722" s="1491"/>
      <c r="N722" s="1491"/>
      <c r="O722" s="1491"/>
      <c r="P722" s="1491"/>
      <c r="Q722" s="1491"/>
      <c r="R722" s="1491"/>
      <c r="S722" s="1491"/>
      <c r="T722" s="1491"/>
      <c r="U722" s="1491"/>
      <c r="V722" s="1491"/>
      <c r="W722" s="1491"/>
      <c r="X722" s="1491"/>
      <c r="Y722" s="1491"/>
      <c r="Z722" s="1491"/>
    </row>
    <row r="723" spans="1:26" ht="15.75" customHeight="1">
      <c r="A723" s="1491"/>
      <c r="B723" s="1491"/>
      <c r="C723" s="1491"/>
      <c r="D723" s="1491"/>
      <c r="E723" s="1491"/>
      <c r="F723" s="1491"/>
      <c r="G723" s="1491"/>
      <c r="H723" s="1491"/>
      <c r="I723" s="1491"/>
      <c r="J723" s="1491"/>
      <c r="K723" s="1491"/>
      <c r="L723" s="1491"/>
      <c r="M723" s="1491"/>
      <c r="N723" s="1491"/>
      <c r="O723" s="1491"/>
      <c r="P723" s="1491"/>
      <c r="Q723" s="1491"/>
      <c r="R723" s="1491"/>
      <c r="S723" s="1491"/>
      <c r="T723" s="1491"/>
      <c r="U723" s="1491"/>
      <c r="V723" s="1491"/>
      <c r="W723" s="1491"/>
      <c r="X723" s="1491"/>
      <c r="Y723" s="1491"/>
      <c r="Z723" s="1491"/>
    </row>
    <row r="724" spans="1:26" ht="15.75" customHeight="1">
      <c r="A724" s="1491"/>
      <c r="B724" s="1491"/>
      <c r="C724" s="1491"/>
      <c r="D724" s="1491"/>
      <c r="E724" s="1491"/>
      <c r="F724" s="1491"/>
      <c r="G724" s="1491"/>
      <c r="H724" s="1491"/>
      <c r="I724" s="1491"/>
      <c r="J724" s="1491"/>
      <c r="K724" s="1491"/>
      <c r="L724" s="1491"/>
      <c r="M724" s="1491"/>
      <c r="N724" s="1491"/>
      <c r="O724" s="1491"/>
      <c r="P724" s="1491"/>
      <c r="Q724" s="1491"/>
      <c r="R724" s="1491"/>
      <c r="S724" s="1491"/>
      <c r="T724" s="1491"/>
      <c r="U724" s="1491"/>
      <c r="V724" s="1491"/>
      <c r="W724" s="1491"/>
      <c r="X724" s="1491"/>
      <c r="Y724" s="1491"/>
      <c r="Z724" s="1491"/>
    </row>
    <row r="725" spans="1:26" ht="15.75" customHeight="1">
      <c r="A725" s="1491"/>
      <c r="B725" s="1491"/>
      <c r="C725" s="1491"/>
      <c r="D725" s="1491"/>
      <c r="E725" s="1491"/>
      <c r="F725" s="1491"/>
      <c r="G725" s="1491"/>
      <c r="H725" s="1491"/>
      <c r="I725" s="1491"/>
      <c r="J725" s="1491"/>
      <c r="K725" s="1491"/>
      <c r="L725" s="1491"/>
      <c r="M725" s="1491"/>
      <c r="N725" s="1491"/>
      <c r="O725" s="1491"/>
      <c r="P725" s="1491"/>
      <c r="Q725" s="1491"/>
      <c r="R725" s="1491"/>
      <c r="S725" s="1491"/>
      <c r="T725" s="1491"/>
      <c r="U725" s="1491"/>
      <c r="V725" s="1491"/>
      <c r="W725" s="1491"/>
      <c r="X725" s="1491"/>
      <c r="Y725" s="1491"/>
      <c r="Z725" s="1491"/>
    </row>
    <row r="726" spans="1:26" ht="15.75" customHeight="1">
      <c r="A726" s="1491"/>
      <c r="B726" s="1491"/>
      <c r="C726" s="1491"/>
      <c r="D726" s="1491"/>
      <c r="E726" s="1491"/>
      <c r="F726" s="1491"/>
      <c r="G726" s="1491"/>
      <c r="H726" s="1491"/>
      <c r="I726" s="1491"/>
      <c r="J726" s="1491"/>
      <c r="K726" s="1491"/>
      <c r="L726" s="1491"/>
      <c r="M726" s="1491"/>
      <c r="N726" s="1491"/>
      <c r="O726" s="1491"/>
      <c r="P726" s="1491"/>
      <c r="Q726" s="1491"/>
      <c r="R726" s="1491"/>
      <c r="S726" s="1491"/>
      <c r="T726" s="1491"/>
      <c r="U726" s="1491"/>
      <c r="V726" s="1491"/>
      <c r="W726" s="1491"/>
      <c r="X726" s="1491"/>
      <c r="Y726" s="1491"/>
      <c r="Z726" s="1491"/>
    </row>
    <row r="727" spans="1:26" ht="15.75" customHeight="1">
      <c r="A727" s="1491"/>
      <c r="B727" s="1491"/>
      <c r="C727" s="1491"/>
      <c r="D727" s="1491"/>
      <c r="E727" s="1491"/>
      <c r="F727" s="1491"/>
      <c r="G727" s="1491"/>
      <c r="H727" s="1491"/>
      <c r="I727" s="1491"/>
      <c r="J727" s="1491"/>
      <c r="K727" s="1491"/>
      <c r="L727" s="1491"/>
      <c r="M727" s="1491"/>
      <c r="N727" s="1491"/>
      <c r="O727" s="1491"/>
      <c r="P727" s="1491"/>
      <c r="Q727" s="1491"/>
      <c r="R727" s="1491"/>
      <c r="S727" s="1491"/>
      <c r="T727" s="1491"/>
      <c r="U727" s="1491"/>
      <c r="V727" s="1491"/>
      <c r="W727" s="1491"/>
      <c r="X727" s="1491"/>
      <c r="Y727" s="1491"/>
      <c r="Z727" s="1491"/>
    </row>
    <row r="728" spans="1:26" ht="15.75" customHeight="1">
      <c r="A728" s="1491"/>
      <c r="B728" s="1491"/>
      <c r="C728" s="1491"/>
      <c r="D728" s="1491"/>
      <c r="E728" s="1491"/>
      <c r="F728" s="1491"/>
      <c r="G728" s="1491"/>
      <c r="H728" s="1491"/>
      <c r="I728" s="1491"/>
      <c r="J728" s="1491"/>
      <c r="K728" s="1491"/>
      <c r="L728" s="1491"/>
      <c r="M728" s="1491"/>
      <c r="N728" s="1491"/>
      <c r="O728" s="1491"/>
      <c r="P728" s="1491"/>
      <c r="Q728" s="1491"/>
      <c r="R728" s="1491"/>
      <c r="S728" s="1491"/>
      <c r="T728" s="1491"/>
      <c r="U728" s="1491"/>
      <c r="V728" s="1491"/>
      <c r="W728" s="1491"/>
      <c r="X728" s="1491"/>
      <c r="Y728" s="1491"/>
      <c r="Z728" s="1491"/>
    </row>
    <row r="729" spans="1:26" ht="15.75" customHeight="1">
      <c r="A729" s="1491"/>
      <c r="B729" s="1491"/>
      <c r="C729" s="1491"/>
      <c r="D729" s="1491"/>
      <c r="E729" s="1491"/>
      <c r="F729" s="1491"/>
      <c r="G729" s="1491"/>
      <c r="H729" s="1491"/>
      <c r="I729" s="1491"/>
      <c r="J729" s="1491"/>
      <c r="K729" s="1491"/>
      <c r="L729" s="1491"/>
      <c r="M729" s="1491"/>
      <c r="N729" s="1491"/>
      <c r="O729" s="1491"/>
      <c r="P729" s="1491"/>
      <c r="Q729" s="1491"/>
      <c r="R729" s="1491"/>
      <c r="S729" s="1491"/>
      <c r="T729" s="1491"/>
      <c r="U729" s="1491"/>
      <c r="V729" s="1491"/>
      <c r="W729" s="1491"/>
      <c r="X729" s="1491"/>
      <c r="Y729" s="1491"/>
      <c r="Z729" s="1491"/>
    </row>
    <row r="730" spans="1:26" ht="15.75" customHeight="1">
      <c r="A730" s="1491"/>
      <c r="B730" s="1491"/>
      <c r="C730" s="1491"/>
      <c r="D730" s="1491"/>
      <c r="E730" s="1491"/>
      <c r="F730" s="1491"/>
      <c r="G730" s="1491"/>
      <c r="H730" s="1491"/>
      <c r="I730" s="1491"/>
      <c r="J730" s="1491"/>
      <c r="K730" s="1491"/>
      <c r="L730" s="1491"/>
      <c r="M730" s="1491"/>
      <c r="N730" s="1491"/>
      <c r="O730" s="1491"/>
      <c r="P730" s="1491"/>
      <c r="Q730" s="1491"/>
      <c r="R730" s="1491"/>
      <c r="S730" s="1491"/>
      <c r="T730" s="1491"/>
      <c r="U730" s="1491"/>
      <c r="V730" s="1491"/>
      <c r="W730" s="1491"/>
      <c r="X730" s="1491"/>
      <c r="Y730" s="1491"/>
      <c r="Z730" s="1491"/>
    </row>
    <row r="731" spans="1:26" ht="15.75" customHeight="1">
      <c r="A731" s="1491"/>
      <c r="B731" s="1491"/>
      <c r="C731" s="1491"/>
      <c r="D731" s="1491"/>
      <c r="E731" s="1491"/>
      <c r="F731" s="1491"/>
      <c r="G731" s="1491"/>
      <c r="H731" s="1491"/>
      <c r="I731" s="1491"/>
      <c r="J731" s="1491"/>
      <c r="K731" s="1491"/>
      <c r="L731" s="1491"/>
      <c r="M731" s="1491"/>
      <c r="N731" s="1491"/>
      <c r="O731" s="1491"/>
      <c r="P731" s="1491"/>
      <c r="Q731" s="1491"/>
      <c r="R731" s="1491"/>
      <c r="S731" s="1491"/>
      <c r="T731" s="1491"/>
      <c r="U731" s="1491"/>
      <c r="V731" s="1491"/>
      <c r="W731" s="1491"/>
      <c r="X731" s="1491"/>
      <c r="Y731" s="1491"/>
      <c r="Z731" s="1491"/>
    </row>
    <row r="732" spans="1:26" ht="15.75" customHeight="1">
      <c r="A732" s="1491"/>
      <c r="B732" s="1491"/>
      <c r="C732" s="1491"/>
      <c r="D732" s="1491"/>
      <c r="E732" s="1491"/>
      <c r="F732" s="1491"/>
      <c r="G732" s="1491"/>
      <c r="H732" s="1491"/>
      <c r="I732" s="1491"/>
      <c r="J732" s="1491"/>
      <c r="K732" s="1491"/>
      <c r="L732" s="1491"/>
      <c r="M732" s="1491"/>
      <c r="N732" s="1491"/>
      <c r="O732" s="1491"/>
      <c r="P732" s="1491"/>
      <c r="Q732" s="1491"/>
      <c r="R732" s="1491"/>
      <c r="S732" s="1491"/>
      <c r="T732" s="1491"/>
      <c r="U732" s="1491"/>
      <c r="V732" s="1491"/>
      <c r="W732" s="1491"/>
      <c r="X732" s="1491"/>
      <c r="Y732" s="1491"/>
      <c r="Z732" s="1491"/>
    </row>
    <row r="733" spans="1:26" ht="15.75" customHeight="1">
      <c r="A733" s="1491"/>
      <c r="B733" s="1491"/>
      <c r="C733" s="1491"/>
      <c r="D733" s="1491"/>
      <c r="E733" s="1491"/>
      <c r="F733" s="1491"/>
      <c r="G733" s="1491"/>
      <c r="H733" s="1491"/>
      <c r="I733" s="1491"/>
      <c r="J733" s="1491"/>
      <c r="K733" s="1491"/>
      <c r="L733" s="1491"/>
      <c r="M733" s="1491"/>
      <c r="N733" s="1491"/>
      <c r="O733" s="1491"/>
      <c r="P733" s="1491"/>
      <c r="Q733" s="1491"/>
      <c r="R733" s="1491"/>
      <c r="S733" s="1491"/>
      <c r="T733" s="1491"/>
      <c r="U733" s="1491"/>
      <c r="V733" s="1491"/>
      <c r="W733" s="1491"/>
      <c r="X733" s="1491"/>
      <c r="Y733" s="1491"/>
      <c r="Z733" s="1491"/>
    </row>
    <row r="734" spans="1:26" ht="15.75" customHeight="1">
      <c r="A734" s="1491"/>
      <c r="B734" s="1491"/>
      <c r="C734" s="1491"/>
      <c r="D734" s="1491"/>
      <c r="E734" s="1491"/>
      <c r="F734" s="1491"/>
      <c r="G734" s="1491"/>
      <c r="H734" s="1491"/>
      <c r="I734" s="1491"/>
      <c r="J734" s="1491"/>
      <c r="K734" s="1491"/>
      <c r="L734" s="1491"/>
      <c r="M734" s="1491"/>
      <c r="N734" s="1491"/>
      <c r="O734" s="1491"/>
      <c r="P734" s="1491"/>
      <c r="Q734" s="1491"/>
      <c r="R734" s="1491"/>
      <c r="S734" s="1491"/>
      <c r="T734" s="1491"/>
      <c r="U734" s="1491"/>
      <c r="V734" s="1491"/>
      <c r="W734" s="1491"/>
      <c r="X734" s="1491"/>
      <c r="Y734" s="1491"/>
      <c r="Z734" s="1491"/>
    </row>
    <row r="735" spans="1:26" ht="15.75" customHeight="1">
      <c r="A735" s="1491"/>
      <c r="B735" s="1491"/>
      <c r="C735" s="1491"/>
      <c r="D735" s="1491"/>
      <c r="E735" s="1491"/>
      <c r="F735" s="1491"/>
      <c r="G735" s="1491"/>
      <c r="H735" s="1491"/>
      <c r="I735" s="1491"/>
      <c r="J735" s="1491"/>
      <c r="K735" s="1491"/>
      <c r="L735" s="1491"/>
      <c r="M735" s="1491"/>
      <c r="N735" s="1491"/>
      <c r="O735" s="1491"/>
      <c r="P735" s="1491"/>
      <c r="Q735" s="1491"/>
      <c r="R735" s="1491"/>
      <c r="S735" s="1491"/>
      <c r="T735" s="1491"/>
      <c r="U735" s="1491"/>
      <c r="V735" s="1491"/>
      <c r="W735" s="1491"/>
      <c r="X735" s="1491"/>
      <c r="Y735" s="1491"/>
      <c r="Z735" s="1491"/>
    </row>
    <row r="736" spans="1:26" ht="15.75" customHeight="1">
      <c r="A736" s="1491"/>
      <c r="B736" s="1491"/>
      <c r="C736" s="1491"/>
      <c r="D736" s="1491"/>
      <c r="E736" s="1491"/>
      <c r="F736" s="1491"/>
      <c r="G736" s="1491"/>
      <c r="H736" s="1491"/>
      <c r="I736" s="1491"/>
      <c r="J736" s="1491"/>
      <c r="K736" s="1491"/>
      <c r="L736" s="1491"/>
      <c r="M736" s="1491"/>
      <c r="N736" s="1491"/>
      <c r="O736" s="1491"/>
      <c r="P736" s="1491"/>
      <c r="Q736" s="1491"/>
      <c r="R736" s="1491"/>
      <c r="S736" s="1491"/>
      <c r="T736" s="1491"/>
      <c r="U736" s="1491"/>
      <c r="V736" s="1491"/>
      <c r="W736" s="1491"/>
      <c r="X736" s="1491"/>
      <c r="Y736" s="1491"/>
      <c r="Z736" s="1491"/>
    </row>
    <row r="737" spans="1:26" ht="15.75" customHeight="1">
      <c r="A737" s="1491"/>
      <c r="B737" s="1491"/>
      <c r="C737" s="1491"/>
      <c r="D737" s="1491"/>
      <c r="E737" s="1491"/>
      <c r="F737" s="1491"/>
      <c r="G737" s="1491"/>
      <c r="H737" s="1491"/>
      <c r="I737" s="1491"/>
      <c r="J737" s="1491"/>
      <c r="K737" s="1491"/>
      <c r="L737" s="1491"/>
      <c r="M737" s="1491"/>
      <c r="N737" s="1491"/>
      <c r="O737" s="1491"/>
      <c r="P737" s="1491"/>
      <c r="Q737" s="1491"/>
      <c r="R737" s="1491"/>
      <c r="S737" s="1491"/>
      <c r="T737" s="1491"/>
      <c r="U737" s="1491"/>
      <c r="V737" s="1491"/>
      <c r="W737" s="1491"/>
      <c r="X737" s="1491"/>
      <c r="Y737" s="1491"/>
      <c r="Z737" s="1491"/>
    </row>
    <row r="738" spans="1:26" ht="15.75" customHeight="1">
      <c r="A738" s="1491"/>
      <c r="B738" s="1491"/>
      <c r="C738" s="1491"/>
      <c r="D738" s="1491"/>
      <c r="E738" s="1491"/>
      <c r="F738" s="1491"/>
      <c r="G738" s="1491"/>
      <c r="H738" s="1491"/>
      <c r="I738" s="1491"/>
      <c r="J738" s="1491"/>
      <c r="K738" s="1491"/>
      <c r="L738" s="1491"/>
      <c r="M738" s="1491"/>
      <c r="N738" s="1491"/>
      <c r="O738" s="1491"/>
      <c r="P738" s="1491"/>
      <c r="Q738" s="1491"/>
      <c r="R738" s="1491"/>
      <c r="S738" s="1491"/>
      <c r="T738" s="1491"/>
      <c r="U738" s="1491"/>
      <c r="V738" s="1491"/>
      <c r="W738" s="1491"/>
      <c r="X738" s="1491"/>
      <c r="Y738" s="1491"/>
      <c r="Z738" s="1491"/>
    </row>
    <row r="739" spans="1:26" ht="15.75" customHeight="1">
      <c r="A739" s="1491"/>
      <c r="B739" s="1491"/>
      <c r="C739" s="1491"/>
      <c r="D739" s="1491"/>
      <c r="E739" s="1491"/>
      <c r="F739" s="1491"/>
      <c r="G739" s="1491"/>
      <c r="H739" s="1491"/>
      <c r="I739" s="1491"/>
      <c r="J739" s="1491"/>
      <c r="K739" s="1491"/>
      <c r="L739" s="1491"/>
      <c r="M739" s="1491"/>
      <c r="N739" s="1491"/>
      <c r="O739" s="1491"/>
      <c r="P739" s="1491"/>
      <c r="Q739" s="1491"/>
      <c r="R739" s="1491"/>
      <c r="S739" s="1491"/>
      <c r="T739" s="1491"/>
      <c r="U739" s="1491"/>
      <c r="V739" s="1491"/>
      <c r="W739" s="1491"/>
      <c r="X739" s="1491"/>
      <c r="Y739" s="1491"/>
      <c r="Z739" s="1491"/>
    </row>
    <row r="740" spans="1:26" ht="15.75" customHeight="1">
      <c r="A740" s="1491"/>
      <c r="B740" s="1491"/>
      <c r="C740" s="1491"/>
      <c r="D740" s="1491"/>
      <c r="E740" s="1491"/>
      <c r="F740" s="1491"/>
      <c r="G740" s="1491"/>
      <c r="H740" s="1491"/>
      <c r="I740" s="1491"/>
      <c r="J740" s="1491"/>
      <c r="K740" s="1491"/>
      <c r="L740" s="1491"/>
      <c r="M740" s="1491"/>
      <c r="N740" s="1491"/>
      <c r="O740" s="1491"/>
      <c r="P740" s="1491"/>
      <c r="Q740" s="1491"/>
      <c r="R740" s="1491"/>
      <c r="S740" s="1491"/>
      <c r="T740" s="1491"/>
      <c r="U740" s="1491"/>
      <c r="V740" s="1491"/>
      <c r="W740" s="1491"/>
      <c r="X740" s="1491"/>
      <c r="Y740" s="1491"/>
      <c r="Z740" s="1491"/>
    </row>
    <row r="741" spans="1:26" ht="15.75" customHeight="1">
      <c r="A741" s="1491"/>
      <c r="B741" s="1491"/>
      <c r="C741" s="1491"/>
      <c r="D741" s="1491"/>
      <c r="E741" s="1491"/>
      <c r="F741" s="1491"/>
      <c r="G741" s="1491"/>
      <c r="H741" s="1491"/>
      <c r="I741" s="1491"/>
      <c r="J741" s="1491"/>
      <c r="K741" s="1491"/>
      <c r="L741" s="1491"/>
      <c r="M741" s="1491"/>
      <c r="N741" s="1491"/>
      <c r="O741" s="1491"/>
      <c r="P741" s="1491"/>
      <c r="Q741" s="1491"/>
      <c r="R741" s="1491"/>
      <c r="S741" s="1491"/>
      <c r="T741" s="1491"/>
      <c r="U741" s="1491"/>
      <c r="V741" s="1491"/>
      <c r="W741" s="1491"/>
      <c r="X741" s="1491"/>
      <c r="Y741" s="1491"/>
      <c r="Z741" s="1491"/>
    </row>
    <row r="742" spans="1:26" ht="15.75" customHeight="1">
      <c r="A742" s="1491"/>
      <c r="B742" s="1491"/>
      <c r="C742" s="1491"/>
      <c r="D742" s="1491"/>
      <c r="E742" s="1491"/>
      <c r="F742" s="1491"/>
      <c r="G742" s="1491"/>
      <c r="H742" s="1491"/>
      <c r="I742" s="1491"/>
      <c r="J742" s="1491"/>
      <c r="K742" s="1491"/>
      <c r="L742" s="1491"/>
      <c r="M742" s="1491"/>
      <c r="N742" s="1491"/>
      <c r="O742" s="1491"/>
      <c r="P742" s="1491"/>
      <c r="Q742" s="1491"/>
      <c r="R742" s="1491"/>
      <c r="S742" s="1491"/>
      <c r="T742" s="1491"/>
      <c r="U742" s="1491"/>
      <c r="V742" s="1491"/>
      <c r="W742" s="1491"/>
      <c r="X742" s="1491"/>
      <c r="Y742" s="1491"/>
      <c r="Z742" s="1491"/>
    </row>
    <row r="743" spans="1:26" ht="15.75" customHeight="1">
      <c r="A743" s="1491"/>
      <c r="B743" s="1491"/>
      <c r="C743" s="1491"/>
      <c r="D743" s="1491"/>
      <c r="E743" s="1491"/>
      <c r="F743" s="1491"/>
      <c r="G743" s="1491"/>
      <c r="H743" s="1491"/>
      <c r="I743" s="1491"/>
      <c r="J743" s="1491"/>
      <c r="K743" s="1491"/>
      <c r="L743" s="1491"/>
      <c r="M743" s="1491"/>
      <c r="N743" s="1491"/>
      <c r="O743" s="1491"/>
      <c r="P743" s="1491"/>
      <c r="Q743" s="1491"/>
      <c r="R743" s="1491"/>
      <c r="S743" s="1491"/>
      <c r="T743" s="1491"/>
      <c r="U743" s="1491"/>
      <c r="V743" s="1491"/>
      <c r="W743" s="1491"/>
      <c r="X743" s="1491"/>
      <c r="Y743" s="1491"/>
      <c r="Z743" s="1491"/>
    </row>
    <row r="744" spans="1:26" ht="15.75" customHeight="1">
      <c r="A744" s="1491"/>
      <c r="B744" s="1491"/>
      <c r="C744" s="1491"/>
      <c r="D744" s="1491"/>
      <c r="E744" s="1491"/>
      <c r="F744" s="1491"/>
      <c r="G744" s="1491"/>
      <c r="H744" s="1491"/>
      <c r="I744" s="1491"/>
      <c r="J744" s="1491"/>
      <c r="K744" s="1491"/>
      <c r="L744" s="1491"/>
      <c r="M744" s="1491"/>
      <c r="N744" s="1491"/>
      <c r="O744" s="1491"/>
      <c r="P744" s="1491"/>
      <c r="Q744" s="1491"/>
      <c r="R744" s="1491"/>
      <c r="S744" s="1491"/>
      <c r="T744" s="1491"/>
      <c r="U744" s="1491"/>
      <c r="V744" s="1491"/>
      <c r="W744" s="1491"/>
      <c r="X744" s="1491"/>
      <c r="Y744" s="1491"/>
      <c r="Z744" s="1491"/>
    </row>
    <row r="745" spans="1:26" ht="15.75" customHeight="1">
      <c r="A745" s="1491"/>
      <c r="B745" s="1491"/>
      <c r="C745" s="1491"/>
      <c r="D745" s="1491"/>
      <c r="E745" s="1491"/>
      <c r="F745" s="1491"/>
      <c r="G745" s="1491"/>
      <c r="H745" s="1491"/>
      <c r="I745" s="1491"/>
      <c r="J745" s="1491"/>
      <c r="K745" s="1491"/>
      <c r="L745" s="1491"/>
      <c r="M745" s="1491"/>
      <c r="N745" s="1491"/>
      <c r="O745" s="1491"/>
      <c r="P745" s="1491"/>
      <c r="Q745" s="1491"/>
      <c r="R745" s="1491"/>
      <c r="S745" s="1491"/>
      <c r="T745" s="1491"/>
      <c r="U745" s="1491"/>
      <c r="V745" s="1491"/>
      <c r="W745" s="1491"/>
      <c r="X745" s="1491"/>
      <c r="Y745" s="1491"/>
      <c r="Z745" s="1491"/>
    </row>
    <row r="746" spans="1:26" ht="15.75" customHeight="1">
      <c r="A746" s="1491"/>
      <c r="B746" s="1491"/>
      <c r="C746" s="1491"/>
      <c r="D746" s="1491"/>
      <c r="E746" s="1491"/>
      <c r="F746" s="1491"/>
      <c r="G746" s="1491"/>
      <c r="H746" s="1491"/>
      <c r="I746" s="1491"/>
      <c r="J746" s="1491"/>
      <c r="K746" s="1491"/>
      <c r="L746" s="1491"/>
      <c r="M746" s="1491"/>
      <c r="N746" s="1491"/>
      <c r="O746" s="1491"/>
      <c r="P746" s="1491"/>
      <c r="Q746" s="1491"/>
      <c r="R746" s="1491"/>
      <c r="S746" s="1491"/>
      <c r="T746" s="1491"/>
      <c r="U746" s="1491"/>
      <c r="V746" s="1491"/>
      <c r="W746" s="1491"/>
      <c r="X746" s="1491"/>
      <c r="Y746" s="1491"/>
      <c r="Z746" s="1491"/>
    </row>
    <row r="747" spans="1:26" ht="15.75" customHeight="1">
      <c r="A747" s="1491"/>
      <c r="B747" s="1491"/>
      <c r="C747" s="1491"/>
      <c r="D747" s="1491"/>
      <c r="E747" s="1491"/>
      <c r="F747" s="1491"/>
      <c r="G747" s="1491"/>
      <c r="H747" s="1491"/>
      <c r="I747" s="1491"/>
      <c r="J747" s="1491"/>
      <c r="K747" s="1491"/>
      <c r="L747" s="1491"/>
      <c r="M747" s="1491"/>
      <c r="N747" s="1491"/>
      <c r="O747" s="1491"/>
      <c r="P747" s="1491"/>
      <c r="Q747" s="1491"/>
      <c r="R747" s="1491"/>
      <c r="S747" s="1491"/>
      <c r="T747" s="1491"/>
      <c r="U747" s="1491"/>
      <c r="V747" s="1491"/>
      <c r="W747" s="1491"/>
      <c r="X747" s="1491"/>
      <c r="Y747" s="1491"/>
      <c r="Z747" s="1491"/>
    </row>
    <row r="748" spans="1:26" ht="15.75" customHeight="1">
      <c r="A748" s="1491"/>
      <c r="B748" s="1491"/>
      <c r="C748" s="1491"/>
      <c r="D748" s="1491"/>
      <c r="E748" s="1491"/>
      <c r="F748" s="1491"/>
      <c r="G748" s="1491"/>
      <c r="H748" s="1491"/>
      <c r="I748" s="1491"/>
      <c r="J748" s="1491"/>
      <c r="K748" s="1491"/>
      <c r="L748" s="1491"/>
      <c r="M748" s="1491"/>
      <c r="N748" s="1491"/>
      <c r="O748" s="1491"/>
      <c r="P748" s="1491"/>
      <c r="Q748" s="1491"/>
      <c r="R748" s="1491"/>
      <c r="S748" s="1491"/>
      <c r="T748" s="1491"/>
      <c r="U748" s="1491"/>
      <c r="V748" s="1491"/>
      <c r="W748" s="1491"/>
      <c r="X748" s="1491"/>
      <c r="Y748" s="1491"/>
      <c r="Z748" s="1491"/>
    </row>
    <row r="749" spans="1:26" ht="15.75" customHeight="1">
      <c r="A749" s="1491"/>
      <c r="B749" s="1491"/>
      <c r="C749" s="1491"/>
      <c r="D749" s="1491"/>
      <c r="E749" s="1491"/>
      <c r="F749" s="1491"/>
      <c r="G749" s="1491"/>
      <c r="H749" s="1491"/>
      <c r="I749" s="1491"/>
      <c r="J749" s="1491"/>
      <c r="K749" s="1491"/>
      <c r="L749" s="1491"/>
      <c r="M749" s="1491"/>
      <c r="N749" s="1491"/>
      <c r="O749" s="1491"/>
      <c r="P749" s="1491"/>
      <c r="Q749" s="1491"/>
      <c r="R749" s="1491"/>
      <c r="S749" s="1491"/>
      <c r="T749" s="1491"/>
      <c r="U749" s="1491"/>
      <c r="V749" s="1491"/>
      <c r="W749" s="1491"/>
      <c r="X749" s="1491"/>
      <c r="Y749" s="1491"/>
      <c r="Z749" s="1491"/>
    </row>
    <row r="750" spans="1:26" ht="15.75" customHeight="1">
      <c r="A750" s="1491"/>
      <c r="B750" s="1491"/>
      <c r="C750" s="1491"/>
      <c r="D750" s="1491"/>
      <c r="E750" s="1491"/>
      <c r="F750" s="1491"/>
      <c r="G750" s="1491"/>
      <c r="H750" s="1491"/>
      <c r="I750" s="1491"/>
      <c r="J750" s="1491"/>
      <c r="K750" s="1491"/>
      <c r="L750" s="1491"/>
      <c r="M750" s="1491"/>
      <c r="N750" s="1491"/>
      <c r="O750" s="1491"/>
      <c r="P750" s="1491"/>
      <c r="Q750" s="1491"/>
      <c r="R750" s="1491"/>
      <c r="S750" s="1491"/>
      <c r="T750" s="1491"/>
      <c r="U750" s="1491"/>
      <c r="V750" s="1491"/>
      <c r="W750" s="1491"/>
      <c r="X750" s="1491"/>
      <c r="Y750" s="1491"/>
      <c r="Z750" s="1491"/>
    </row>
    <row r="751" spans="1:26" ht="15.75" customHeight="1">
      <c r="A751" s="1491"/>
      <c r="B751" s="1491"/>
      <c r="C751" s="1491"/>
      <c r="D751" s="1491"/>
      <c r="E751" s="1491"/>
      <c r="F751" s="1491"/>
      <c r="G751" s="1491"/>
      <c r="H751" s="1491"/>
      <c r="I751" s="1491"/>
      <c r="J751" s="1491"/>
      <c r="K751" s="1491"/>
      <c r="L751" s="1491"/>
      <c r="M751" s="1491"/>
      <c r="N751" s="1491"/>
      <c r="O751" s="1491"/>
      <c r="P751" s="1491"/>
      <c r="Q751" s="1491"/>
      <c r="R751" s="1491"/>
      <c r="S751" s="1491"/>
      <c r="T751" s="1491"/>
      <c r="U751" s="1491"/>
      <c r="V751" s="1491"/>
      <c r="W751" s="1491"/>
      <c r="X751" s="1491"/>
      <c r="Y751" s="1491"/>
      <c r="Z751" s="1491"/>
    </row>
    <row r="752" spans="1:26" ht="15.75" customHeight="1">
      <c r="A752" s="1491"/>
      <c r="B752" s="1491"/>
      <c r="C752" s="1491"/>
      <c r="D752" s="1491"/>
      <c r="E752" s="1491"/>
      <c r="F752" s="1491"/>
      <c r="G752" s="1491"/>
      <c r="H752" s="1491"/>
      <c r="I752" s="1491"/>
      <c r="J752" s="1491"/>
      <c r="K752" s="1491"/>
      <c r="L752" s="1491"/>
      <c r="M752" s="1491"/>
      <c r="N752" s="1491"/>
      <c r="O752" s="1491"/>
      <c r="P752" s="1491"/>
      <c r="Q752" s="1491"/>
      <c r="R752" s="1491"/>
      <c r="S752" s="1491"/>
      <c r="T752" s="1491"/>
      <c r="U752" s="1491"/>
      <c r="V752" s="1491"/>
      <c r="W752" s="1491"/>
      <c r="X752" s="1491"/>
      <c r="Y752" s="1491"/>
      <c r="Z752" s="1491"/>
    </row>
    <row r="753" spans="1:26" ht="15.75" customHeight="1">
      <c r="A753" s="1491"/>
      <c r="B753" s="1491"/>
      <c r="C753" s="1491"/>
      <c r="D753" s="1491"/>
      <c r="E753" s="1491"/>
      <c r="F753" s="1491"/>
      <c r="G753" s="1491"/>
      <c r="H753" s="1491"/>
      <c r="I753" s="1491"/>
      <c r="J753" s="1491"/>
      <c r="K753" s="1491"/>
      <c r="L753" s="1491"/>
      <c r="M753" s="1491"/>
      <c r="N753" s="1491"/>
      <c r="O753" s="1491"/>
      <c r="P753" s="1491"/>
      <c r="Q753" s="1491"/>
      <c r="R753" s="1491"/>
      <c r="S753" s="1491"/>
      <c r="T753" s="1491"/>
      <c r="U753" s="1491"/>
      <c r="V753" s="1491"/>
      <c r="W753" s="1491"/>
      <c r="X753" s="1491"/>
      <c r="Y753" s="1491"/>
      <c r="Z753" s="1491"/>
    </row>
    <row r="754" spans="1:26" ht="15.75" customHeight="1">
      <c r="A754" s="1491"/>
      <c r="B754" s="1491"/>
      <c r="C754" s="1491"/>
      <c r="D754" s="1491"/>
      <c r="E754" s="1491"/>
      <c r="F754" s="1491"/>
      <c r="G754" s="1491"/>
      <c r="H754" s="1491"/>
      <c r="I754" s="1491"/>
      <c r="J754" s="1491"/>
      <c r="K754" s="1491"/>
      <c r="L754" s="1491"/>
      <c r="M754" s="1491"/>
      <c r="N754" s="1491"/>
      <c r="O754" s="1491"/>
      <c r="P754" s="1491"/>
      <c r="Q754" s="1491"/>
      <c r="R754" s="1491"/>
      <c r="S754" s="1491"/>
      <c r="T754" s="1491"/>
      <c r="U754" s="1491"/>
      <c r="V754" s="1491"/>
      <c r="W754" s="1491"/>
      <c r="X754" s="1491"/>
      <c r="Y754" s="1491"/>
      <c r="Z754" s="1491"/>
    </row>
    <row r="755" spans="1:26" ht="15.75" customHeight="1">
      <c r="A755" s="1491"/>
      <c r="B755" s="1491"/>
      <c r="C755" s="1491"/>
      <c r="D755" s="1491"/>
      <c r="E755" s="1491"/>
      <c r="F755" s="1491"/>
      <c r="G755" s="1491"/>
      <c r="H755" s="1491"/>
      <c r="I755" s="1491"/>
      <c r="J755" s="1491"/>
      <c r="K755" s="1491"/>
      <c r="L755" s="1491"/>
      <c r="M755" s="1491"/>
      <c r="N755" s="1491"/>
      <c r="O755" s="1491"/>
      <c r="P755" s="1491"/>
      <c r="Q755" s="1491"/>
      <c r="R755" s="1491"/>
      <c r="S755" s="1491"/>
      <c r="T755" s="1491"/>
      <c r="U755" s="1491"/>
      <c r="V755" s="1491"/>
      <c r="W755" s="1491"/>
      <c r="X755" s="1491"/>
      <c r="Y755" s="1491"/>
      <c r="Z755" s="1491"/>
    </row>
    <row r="756" spans="1:26" ht="15.75" customHeight="1">
      <c r="A756" s="1491"/>
      <c r="B756" s="1491"/>
      <c r="C756" s="1491"/>
      <c r="D756" s="1491"/>
      <c r="E756" s="1491"/>
      <c r="F756" s="1491"/>
      <c r="G756" s="1491"/>
      <c r="H756" s="1491"/>
      <c r="I756" s="1491"/>
      <c r="J756" s="1491"/>
      <c r="K756" s="1491"/>
      <c r="L756" s="1491"/>
      <c r="M756" s="1491"/>
      <c r="N756" s="1491"/>
      <c r="O756" s="1491"/>
      <c r="P756" s="1491"/>
      <c r="Q756" s="1491"/>
      <c r="R756" s="1491"/>
      <c r="S756" s="1491"/>
      <c r="T756" s="1491"/>
      <c r="U756" s="1491"/>
      <c r="V756" s="1491"/>
      <c r="W756" s="1491"/>
      <c r="X756" s="1491"/>
      <c r="Y756" s="1491"/>
      <c r="Z756" s="1491"/>
    </row>
    <row r="757" spans="1:26" ht="15.75" customHeight="1">
      <c r="A757" s="1491"/>
      <c r="B757" s="1491"/>
      <c r="C757" s="1491"/>
      <c r="D757" s="1491"/>
      <c r="E757" s="1491"/>
      <c r="F757" s="1491"/>
      <c r="G757" s="1491"/>
      <c r="H757" s="1491"/>
      <c r="I757" s="1491"/>
      <c r="J757" s="1491"/>
      <c r="K757" s="1491"/>
      <c r="L757" s="1491"/>
      <c r="M757" s="1491"/>
      <c r="N757" s="1491"/>
      <c r="O757" s="1491"/>
      <c r="P757" s="1491"/>
      <c r="Q757" s="1491"/>
      <c r="R757" s="1491"/>
      <c r="S757" s="1491"/>
      <c r="T757" s="1491"/>
      <c r="U757" s="1491"/>
      <c r="V757" s="1491"/>
      <c r="W757" s="1491"/>
      <c r="X757" s="1491"/>
      <c r="Y757" s="1491"/>
      <c r="Z757" s="1491"/>
    </row>
    <row r="758" spans="1:26" ht="15.75" customHeight="1">
      <c r="A758" s="1491"/>
      <c r="B758" s="1491"/>
      <c r="C758" s="1491"/>
      <c r="D758" s="1491"/>
      <c r="E758" s="1491"/>
      <c r="F758" s="1491"/>
      <c r="G758" s="1491"/>
      <c r="H758" s="1491"/>
      <c r="I758" s="1491"/>
      <c r="J758" s="1491"/>
      <c r="K758" s="1491"/>
      <c r="L758" s="1491"/>
      <c r="M758" s="1491"/>
      <c r="N758" s="1491"/>
      <c r="O758" s="1491"/>
      <c r="P758" s="1491"/>
      <c r="Q758" s="1491"/>
      <c r="R758" s="1491"/>
      <c r="S758" s="1491"/>
      <c r="T758" s="1491"/>
      <c r="U758" s="1491"/>
      <c r="V758" s="1491"/>
      <c r="W758" s="1491"/>
      <c r="X758" s="1491"/>
      <c r="Y758" s="1491"/>
      <c r="Z758" s="1491"/>
    </row>
    <row r="759" spans="1:26" ht="15.75" customHeight="1">
      <c r="A759" s="1491"/>
      <c r="B759" s="1491"/>
      <c r="C759" s="1491"/>
      <c r="D759" s="1491"/>
      <c r="E759" s="1491"/>
      <c r="F759" s="1491"/>
      <c r="G759" s="1491"/>
      <c r="H759" s="1491"/>
      <c r="I759" s="1491"/>
      <c r="J759" s="1491"/>
      <c r="K759" s="1491"/>
      <c r="L759" s="1491"/>
      <c r="M759" s="1491"/>
      <c r="N759" s="1491"/>
      <c r="O759" s="1491"/>
      <c r="P759" s="1491"/>
      <c r="Q759" s="1491"/>
      <c r="R759" s="1491"/>
      <c r="S759" s="1491"/>
      <c r="T759" s="1491"/>
      <c r="U759" s="1491"/>
      <c r="V759" s="1491"/>
      <c r="W759" s="1491"/>
      <c r="X759" s="1491"/>
      <c r="Y759" s="1491"/>
      <c r="Z759" s="1491"/>
    </row>
    <row r="760" spans="1:26" ht="15.75" customHeight="1">
      <c r="A760" s="1491"/>
      <c r="B760" s="1491"/>
      <c r="C760" s="1491"/>
      <c r="D760" s="1491"/>
      <c r="E760" s="1491"/>
      <c r="F760" s="1491"/>
      <c r="G760" s="1491"/>
      <c r="H760" s="1491"/>
      <c r="I760" s="1491"/>
      <c r="J760" s="1491"/>
      <c r="K760" s="1491"/>
      <c r="L760" s="1491"/>
      <c r="M760" s="1491"/>
      <c r="N760" s="1491"/>
      <c r="O760" s="1491"/>
      <c r="P760" s="1491"/>
      <c r="Q760" s="1491"/>
      <c r="R760" s="1491"/>
      <c r="S760" s="1491"/>
      <c r="T760" s="1491"/>
      <c r="U760" s="1491"/>
      <c r="V760" s="1491"/>
      <c r="W760" s="1491"/>
      <c r="X760" s="1491"/>
      <c r="Y760" s="1491"/>
      <c r="Z760" s="1491"/>
    </row>
    <row r="761" spans="1:26" ht="15.75" customHeight="1">
      <c r="A761" s="1491"/>
      <c r="B761" s="1491"/>
      <c r="C761" s="1491"/>
      <c r="D761" s="1491"/>
      <c r="E761" s="1491"/>
      <c r="F761" s="1491"/>
      <c r="G761" s="1491"/>
      <c r="H761" s="1491"/>
      <c r="I761" s="1491"/>
      <c r="J761" s="1491"/>
      <c r="K761" s="1491"/>
      <c r="L761" s="1491"/>
      <c r="M761" s="1491"/>
      <c r="N761" s="1491"/>
      <c r="O761" s="1491"/>
      <c r="P761" s="1491"/>
      <c r="Q761" s="1491"/>
      <c r="R761" s="1491"/>
      <c r="S761" s="1491"/>
      <c r="T761" s="1491"/>
      <c r="U761" s="1491"/>
      <c r="V761" s="1491"/>
      <c r="W761" s="1491"/>
      <c r="X761" s="1491"/>
      <c r="Y761" s="1491"/>
      <c r="Z761" s="1491"/>
    </row>
    <row r="762" spans="1:26" ht="15.75" customHeight="1">
      <c r="A762" s="1491"/>
      <c r="B762" s="1491"/>
      <c r="C762" s="1491"/>
      <c r="D762" s="1491"/>
      <c r="E762" s="1491"/>
      <c r="F762" s="1491"/>
      <c r="G762" s="1491"/>
      <c r="H762" s="1491"/>
      <c r="I762" s="1491"/>
      <c r="J762" s="1491"/>
      <c r="K762" s="1491"/>
      <c r="L762" s="1491"/>
      <c r="M762" s="1491"/>
      <c r="N762" s="1491"/>
      <c r="O762" s="1491"/>
      <c r="P762" s="1491"/>
      <c r="Q762" s="1491"/>
      <c r="R762" s="1491"/>
      <c r="S762" s="1491"/>
      <c r="T762" s="1491"/>
      <c r="U762" s="1491"/>
      <c r="V762" s="1491"/>
      <c r="W762" s="1491"/>
      <c r="X762" s="1491"/>
      <c r="Y762" s="1491"/>
      <c r="Z762" s="1491"/>
    </row>
    <row r="763" spans="1:26" ht="15.75" customHeight="1">
      <c r="A763" s="1491"/>
      <c r="B763" s="1491"/>
      <c r="C763" s="1491"/>
      <c r="D763" s="1491"/>
      <c r="E763" s="1491"/>
      <c r="F763" s="1491"/>
      <c r="G763" s="1491"/>
      <c r="H763" s="1491"/>
      <c r="I763" s="1491"/>
      <c r="J763" s="1491"/>
      <c r="K763" s="1491"/>
      <c r="L763" s="1491"/>
      <c r="M763" s="1491"/>
      <c r="N763" s="1491"/>
      <c r="O763" s="1491"/>
      <c r="P763" s="1491"/>
      <c r="Q763" s="1491"/>
      <c r="R763" s="1491"/>
      <c r="S763" s="1491"/>
      <c r="T763" s="1491"/>
      <c r="U763" s="1491"/>
      <c r="V763" s="1491"/>
      <c r="W763" s="1491"/>
      <c r="X763" s="1491"/>
      <c r="Y763" s="1491"/>
      <c r="Z763" s="1491"/>
    </row>
    <row r="764" spans="1:26" ht="15.75" customHeight="1">
      <c r="A764" s="1491"/>
      <c r="B764" s="1491"/>
      <c r="C764" s="1491"/>
      <c r="D764" s="1491"/>
      <c r="E764" s="1491"/>
      <c r="F764" s="1491"/>
      <c r="G764" s="1491"/>
      <c r="H764" s="1491"/>
      <c r="I764" s="1491"/>
      <c r="J764" s="1491"/>
      <c r="K764" s="1491"/>
      <c r="L764" s="1491"/>
      <c r="M764" s="1491"/>
      <c r="N764" s="1491"/>
      <c r="O764" s="1491"/>
      <c r="P764" s="1491"/>
      <c r="Q764" s="1491"/>
      <c r="R764" s="1491"/>
      <c r="S764" s="1491"/>
      <c r="T764" s="1491"/>
      <c r="U764" s="1491"/>
      <c r="V764" s="1491"/>
      <c r="W764" s="1491"/>
      <c r="X764" s="1491"/>
      <c r="Y764" s="1491"/>
      <c r="Z764" s="1491"/>
    </row>
    <row r="765" spans="1:26" ht="15.75" customHeight="1">
      <c r="A765" s="1491"/>
      <c r="B765" s="1491"/>
      <c r="C765" s="1491"/>
      <c r="D765" s="1491"/>
      <c r="E765" s="1491"/>
      <c r="F765" s="1491"/>
      <c r="G765" s="1491"/>
      <c r="H765" s="1491"/>
      <c r="I765" s="1491"/>
      <c r="J765" s="1491"/>
      <c r="K765" s="1491"/>
      <c r="L765" s="1491"/>
      <c r="M765" s="1491"/>
      <c r="N765" s="1491"/>
      <c r="O765" s="1491"/>
      <c r="P765" s="1491"/>
      <c r="Q765" s="1491"/>
      <c r="R765" s="1491"/>
      <c r="S765" s="1491"/>
      <c r="T765" s="1491"/>
      <c r="U765" s="1491"/>
      <c r="V765" s="1491"/>
      <c r="W765" s="1491"/>
      <c r="X765" s="1491"/>
      <c r="Y765" s="1491"/>
      <c r="Z765" s="1491"/>
    </row>
    <row r="766" spans="1:26" ht="15.75" customHeight="1">
      <c r="A766" s="1491"/>
      <c r="B766" s="1491"/>
      <c r="C766" s="1491"/>
      <c r="D766" s="1491"/>
      <c r="E766" s="1491"/>
      <c r="F766" s="1491"/>
      <c r="G766" s="1491"/>
      <c r="H766" s="1491"/>
      <c r="I766" s="1491"/>
      <c r="J766" s="1491"/>
      <c r="K766" s="1491"/>
      <c r="L766" s="1491"/>
      <c r="M766" s="1491"/>
      <c r="N766" s="1491"/>
      <c r="O766" s="1491"/>
      <c r="P766" s="1491"/>
      <c r="Q766" s="1491"/>
      <c r="R766" s="1491"/>
      <c r="S766" s="1491"/>
      <c r="T766" s="1491"/>
      <c r="U766" s="1491"/>
      <c r="V766" s="1491"/>
      <c r="W766" s="1491"/>
      <c r="X766" s="1491"/>
      <c r="Y766" s="1491"/>
      <c r="Z766" s="1491"/>
    </row>
    <row r="767" spans="1:26" ht="15.75" customHeight="1">
      <c r="A767" s="1491"/>
      <c r="B767" s="1491"/>
      <c r="C767" s="1491"/>
      <c r="D767" s="1491"/>
      <c r="E767" s="1491"/>
      <c r="F767" s="1491"/>
      <c r="G767" s="1491"/>
      <c r="H767" s="1491"/>
      <c r="I767" s="1491"/>
      <c r="J767" s="1491"/>
      <c r="K767" s="1491"/>
      <c r="L767" s="1491"/>
      <c r="M767" s="1491"/>
      <c r="N767" s="1491"/>
      <c r="O767" s="1491"/>
      <c r="P767" s="1491"/>
      <c r="Q767" s="1491"/>
      <c r="R767" s="1491"/>
      <c r="S767" s="1491"/>
      <c r="T767" s="1491"/>
      <c r="U767" s="1491"/>
      <c r="V767" s="1491"/>
      <c r="W767" s="1491"/>
      <c r="X767" s="1491"/>
      <c r="Y767" s="1491"/>
      <c r="Z767" s="1491"/>
    </row>
    <row r="768" spans="1:26" ht="15.75" customHeight="1">
      <c r="A768" s="1491"/>
      <c r="B768" s="1491"/>
      <c r="C768" s="1491"/>
      <c r="D768" s="1491"/>
      <c r="E768" s="1491"/>
      <c r="F768" s="1491"/>
      <c r="G768" s="1491"/>
      <c r="H768" s="1491"/>
      <c r="I768" s="1491"/>
      <c r="J768" s="1491"/>
      <c r="K768" s="1491"/>
      <c r="L768" s="1491"/>
      <c r="M768" s="1491"/>
      <c r="N768" s="1491"/>
      <c r="O768" s="1491"/>
      <c r="P768" s="1491"/>
      <c r="Q768" s="1491"/>
      <c r="R768" s="1491"/>
      <c r="S768" s="1491"/>
      <c r="T768" s="1491"/>
      <c r="U768" s="1491"/>
      <c r="V768" s="1491"/>
      <c r="W768" s="1491"/>
      <c r="X768" s="1491"/>
      <c r="Y768" s="1491"/>
      <c r="Z768" s="1491"/>
    </row>
    <row r="769" spans="1:26" ht="15.75" customHeight="1">
      <c r="A769" s="1491"/>
      <c r="B769" s="1491"/>
      <c r="C769" s="1491"/>
      <c r="D769" s="1491"/>
      <c r="E769" s="1491"/>
      <c r="F769" s="1491"/>
      <c r="G769" s="1491"/>
      <c r="H769" s="1491"/>
      <c r="I769" s="1491"/>
      <c r="J769" s="1491"/>
      <c r="K769" s="1491"/>
      <c r="L769" s="1491"/>
      <c r="M769" s="1491"/>
      <c r="N769" s="1491"/>
      <c r="O769" s="1491"/>
      <c r="P769" s="1491"/>
      <c r="Q769" s="1491"/>
      <c r="R769" s="1491"/>
      <c r="S769" s="1491"/>
      <c r="T769" s="1491"/>
      <c r="U769" s="1491"/>
      <c r="V769" s="1491"/>
      <c r="W769" s="1491"/>
      <c r="X769" s="1491"/>
      <c r="Y769" s="1491"/>
      <c r="Z769" s="1491"/>
    </row>
    <row r="770" spans="1:26" ht="15.75" customHeight="1">
      <c r="A770" s="1491"/>
      <c r="B770" s="1491"/>
      <c r="C770" s="1491"/>
      <c r="D770" s="1491"/>
      <c r="E770" s="1491"/>
      <c r="F770" s="1491"/>
      <c r="G770" s="1491"/>
      <c r="H770" s="1491"/>
      <c r="I770" s="1491"/>
      <c r="J770" s="1491"/>
      <c r="K770" s="1491"/>
      <c r="L770" s="1491"/>
      <c r="M770" s="1491"/>
      <c r="N770" s="1491"/>
      <c r="O770" s="1491"/>
      <c r="P770" s="1491"/>
      <c r="Q770" s="1491"/>
      <c r="R770" s="1491"/>
      <c r="S770" s="1491"/>
      <c r="T770" s="1491"/>
      <c r="U770" s="1491"/>
      <c r="V770" s="1491"/>
      <c r="W770" s="1491"/>
      <c r="X770" s="1491"/>
      <c r="Y770" s="1491"/>
      <c r="Z770" s="1491"/>
    </row>
    <row r="771" spans="1:26" ht="15.75" customHeight="1">
      <c r="A771" s="1491"/>
      <c r="B771" s="1491"/>
      <c r="C771" s="1491"/>
      <c r="D771" s="1491"/>
      <c r="E771" s="1491"/>
      <c r="F771" s="1491"/>
      <c r="G771" s="1491"/>
      <c r="H771" s="1491"/>
      <c r="I771" s="1491"/>
      <c r="J771" s="1491"/>
      <c r="K771" s="1491"/>
      <c r="L771" s="1491"/>
      <c r="M771" s="1491"/>
      <c r="N771" s="1491"/>
      <c r="O771" s="1491"/>
      <c r="P771" s="1491"/>
      <c r="Q771" s="1491"/>
      <c r="R771" s="1491"/>
      <c r="S771" s="1491"/>
      <c r="T771" s="1491"/>
      <c r="U771" s="1491"/>
      <c r="V771" s="1491"/>
      <c r="W771" s="1491"/>
      <c r="X771" s="1491"/>
      <c r="Y771" s="1491"/>
      <c r="Z771" s="1491"/>
    </row>
    <row r="772" spans="1:26" ht="15.75" customHeight="1">
      <c r="A772" s="1491"/>
      <c r="B772" s="1491"/>
      <c r="C772" s="1491"/>
      <c r="D772" s="1491"/>
      <c r="E772" s="1491"/>
      <c r="F772" s="1491"/>
      <c r="G772" s="1491"/>
      <c r="H772" s="1491"/>
      <c r="I772" s="1491"/>
      <c r="J772" s="1491"/>
      <c r="K772" s="1491"/>
      <c r="L772" s="1491"/>
      <c r="M772" s="1491"/>
      <c r="N772" s="1491"/>
      <c r="O772" s="1491"/>
      <c r="P772" s="1491"/>
      <c r="Q772" s="1491"/>
      <c r="R772" s="1491"/>
      <c r="S772" s="1491"/>
      <c r="T772" s="1491"/>
      <c r="U772" s="1491"/>
      <c r="V772" s="1491"/>
      <c r="W772" s="1491"/>
      <c r="X772" s="1491"/>
      <c r="Y772" s="1491"/>
      <c r="Z772" s="1491"/>
    </row>
    <row r="773" spans="1:26" ht="15.75" customHeight="1">
      <c r="A773" s="1491"/>
      <c r="B773" s="1491"/>
      <c r="C773" s="1491"/>
      <c r="D773" s="1491"/>
      <c r="E773" s="1491"/>
      <c r="F773" s="1491"/>
      <c r="G773" s="1491"/>
      <c r="H773" s="1491"/>
      <c r="I773" s="1491"/>
      <c r="J773" s="1491"/>
      <c r="K773" s="1491"/>
      <c r="L773" s="1491"/>
      <c r="M773" s="1491"/>
      <c r="N773" s="1491"/>
      <c r="O773" s="1491"/>
      <c r="P773" s="1491"/>
      <c r="Q773" s="1491"/>
      <c r="R773" s="1491"/>
      <c r="S773" s="1491"/>
      <c r="T773" s="1491"/>
      <c r="U773" s="1491"/>
      <c r="V773" s="1491"/>
      <c r="W773" s="1491"/>
      <c r="X773" s="1491"/>
      <c r="Y773" s="1491"/>
      <c r="Z773" s="1491"/>
    </row>
    <row r="774" spans="1:26" ht="15.75" customHeight="1">
      <c r="A774" s="1491"/>
      <c r="B774" s="1491"/>
      <c r="C774" s="1491"/>
      <c r="D774" s="1491"/>
      <c r="E774" s="1491"/>
      <c r="F774" s="1491"/>
      <c r="G774" s="1491"/>
      <c r="H774" s="1491"/>
      <c r="I774" s="1491"/>
      <c r="J774" s="1491"/>
      <c r="K774" s="1491"/>
      <c r="L774" s="1491"/>
      <c r="M774" s="1491"/>
      <c r="N774" s="1491"/>
      <c r="O774" s="1491"/>
      <c r="P774" s="1491"/>
      <c r="Q774" s="1491"/>
      <c r="R774" s="1491"/>
      <c r="S774" s="1491"/>
      <c r="T774" s="1491"/>
      <c r="U774" s="1491"/>
      <c r="V774" s="1491"/>
      <c r="W774" s="1491"/>
      <c r="X774" s="1491"/>
      <c r="Y774" s="1491"/>
      <c r="Z774" s="1491"/>
    </row>
    <row r="775" spans="1:26" ht="15.75" customHeight="1">
      <c r="A775" s="1491"/>
      <c r="B775" s="1491"/>
      <c r="C775" s="1491"/>
      <c r="D775" s="1491"/>
      <c r="E775" s="1491"/>
      <c r="F775" s="1491"/>
      <c r="G775" s="1491"/>
      <c r="H775" s="1491"/>
      <c r="I775" s="1491"/>
      <c r="J775" s="1491"/>
      <c r="K775" s="1491"/>
      <c r="L775" s="1491"/>
      <c r="M775" s="1491"/>
      <c r="N775" s="1491"/>
      <c r="O775" s="1491"/>
      <c r="P775" s="1491"/>
      <c r="Q775" s="1491"/>
      <c r="R775" s="1491"/>
      <c r="S775" s="1491"/>
      <c r="T775" s="1491"/>
      <c r="U775" s="1491"/>
      <c r="V775" s="1491"/>
      <c r="W775" s="1491"/>
      <c r="X775" s="1491"/>
      <c r="Y775" s="1491"/>
      <c r="Z775" s="1491"/>
    </row>
    <row r="776" spans="1:26" ht="15.75" customHeight="1">
      <c r="A776" s="1491"/>
      <c r="B776" s="1491"/>
      <c r="C776" s="1491"/>
      <c r="D776" s="1491"/>
      <c r="E776" s="1491"/>
      <c r="F776" s="1491"/>
      <c r="G776" s="1491"/>
      <c r="H776" s="1491"/>
      <c r="I776" s="1491"/>
      <c r="J776" s="1491"/>
      <c r="K776" s="1491"/>
      <c r="L776" s="1491"/>
      <c r="M776" s="1491"/>
      <c r="N776" s="1491"/>
      <c r="O776" s="1491"/>
      <c r="P776" s="1491"/>
      <c r="Q776" s="1491"/>
      <c r="R776" s="1491"/>
      <c r="S776" s="1491"/>
      <c r="T776" s="1491"/>
      <c r="U776" s="1491"/>
      <c r="V776" s="1491"/>
      <c r="W776" s="1491"/>
      <c r="X776" s="1491"/>
      <c r="Y776" s="1491"/>
      <c r="Z776" s="1491"/>
    </row>
    <row r="777" spans="1:26" ht="15.75" customHeight="1">
      <c r="A777" s="1491"/>
      <c r="B777" s="1491"/>
      <c r="C777" s="1491"/>
      <c r="D777" s="1491"/>
      <c r="E777" s="1491"/>
      <c r="F777" s="1491"/>
      <c r="G777" s="1491"/>
      <c r="H777" s="1491"/>
      <c r="I777" s="1491"/>
      <c r="J777" s="1491"/>
      <c r="K777" s="1491"/>
      <c r="L777" s="1491"/>
      <c r="M777" s="1491"/>
      <c r="N777" s="1491"/>
      <c r="O777" s="1491"/>
      <c r="P777" s="1491"/>
      <c r="Q777" s="1491"/>
      <c r="R777" s="1491"/>
      <c r="S777" s="1491"/>
      <c r="T777" s="1491"/>
      <c r="U777" s="1491"/>
      <c r="V777" s="1491"/>
      <c r="W777" s="1491"/>
      <c r="X777" s="1491"/>
      <c r="Y777" s="1491"/>
      <c r="Z777" s="1491"/>
    </row>
    <row r="778" spans="1:26" ht="15.75" customHeight="1">
      <c r="A778" s="1491"/>
      <c r="B778" s="1491"/>
      <c r="C778" s="1491"/>
      <c r="D778" s="1491"/>
      <c r="E778" s="1491"/>
      <c r="F778" s="1491"/>
      <c r="G778" s="1491"/>
      <c r="H778" s="1491"/>
      <c r="I778" s="1491"/>
      <c r="J778" s="1491"/>
      <c r="K778" s="1491"/>
      <c r="L778" s="1491"/>
      <c r="M778" s="1491"/>
      <c r="N778" s="1491"/>
      <c r="O778" s="1491"/>
      <c r="P778" s="1491"/>
      <c r="Q778" s="1491"/>
      <c r="R778" s="1491"/>
      <c r="S778" s="1491"/>
      <c r="T778" s="1491"/>
      <c r="U778" s="1491"/>
      <c r="V778" s="1491"/>
      <c r="W778" s="1491"/>
      <c r="X778" s="1491"/>
      <c r="Y778" s="1491"/>
      <c r="Z778" s="1491"/>
    </row>
    <row r="779" spans="1:26" ht="15.75" customHeight="1">
      <c r="A779" s="1491"/>
      <c r="B779" s="1491"/>
      <c r="C779" s="1491"/>
      <c r="D779" s="1491"/>
      <c r="E779" s="1491"/>
      <c r="F779" s="1491"/>
      <c r="G779" s="1491"/>
      <c r="H779" s="1491"/>
      <c r="I779" s="1491"/>
      <c r="J779" s="1491"/>
      <c r="K779" s="1491"/>
      <c r="L779" s="1491"/>
      <c r="M779" s="1491"/>
      <c r="N779" s="1491"/>
      <c r="O779" s="1491"/>
      <c r="P779" s="1491"/>
      <c r="Q779" s="1491"/>
      <c r="R779" s="1491"/>
      <c r="S779" s="1491"/>
      <c r="T779" s="1491"/>
      <c r="U779" s="1491"/>
      <c r="V779" s="1491"/>
      <c r="W779" s="1491"/>
      <c r="X779" s="1491"/>
      <c r="Y779" s="1491"/>
      <c r="Z779" s="1491"/>
    </row>
    <row r="780" spans="1:26" ht="15.75" customHeight="1">
      <c r="A780" s="1491"/>
      <c r="B780" s="1491"/>
      <c r="C780" s="1491"/>
      <c r="D780" s="1491"/>
      <c r="E780" s="1491"/>
      <c r="F780" s="1491"/>
      <c r="G780" s="1491"/>
      <c r="H780" s="1491"/>
      <c r="I780" s="1491"/>
      <c r="J780" s="1491"/>
      <c r="K780" s="1491"/>
      <c r="L780" s="1491"/>
      <c r="M780" s="1491"/>
      <c r="N780" s="1491"/>
      <c r="O780" s="1491"/>
      <c r="P780" s="1491"/>
      <c r="Q780" s="1491"/>
      <c r="R780" s="1491"/>
      <c r="S780" s="1491"/>
      <c r="T780" s="1491"/>
      <c r="U780" s="1491"/>
      <c r="V780" s="1491"/>
      <c r="W780" s="1491"/>
      <c r="X780" s="1491"/>
      <c r="Y780" s="1491"/>
      <c r="Z780" s="1491"/>
    </row>
    <row r="781" spans="1:26" ht="15.75" customHeight="1">
      <c r="A781" s="1491"/>
      <c r="B781" s="1491"/>
      <c r="C781" s="1491"/>
      <c r="D781" s="1491"/>
      <c r="E781" s="1491"/>
      <c r="F781" s="1491"/>
      <c r="G781" s="1491"/>
      <c r="H781" s="1491"/>
      <c r="I781" s="1491"/>
      <c r="J781" s="1491"/>
      <c r="K781" s="1491"/>
      <c r="L781" s="1491"/>
      <c r="M781" s="1491"/>
      <c r="N781" s="1491"/>
      <c r="O781" s="1491"/>
      <c r="P781" s="1491"/>
      <c r="Q781" s="1491"/>
      <c r="R781" s="1491"/>
      <c r="S781" s="1491"/>
      <c r="T781" s="1491"/>
      <c r="U781" s="1491"/>
      <c r="V781" s="1491"/>
      <c r="W781" s="1491"/>
      <c r="X781" s="1491"/>
      <c r="Y781" s="1491"/>
      <c r="Z781" s="1491"/>
    </row>
    <row r="782" spans="1:26" ht="15.75" customHeight="1">
      <c r="A782" s="1491"/>
      <c r="B782" s="1491"/>
      <c r="C782" s="1491"/>
      <c r="D782" s="1491"/>
      <c r="E782" s="1491"/>
      <c r="F782" s="1491"/>
      <c r="G782" s="1491"/>
      <c r="H782" s="1491"/>
      <c r="I782" s="1491"/>
      <c r="J782" s="1491"/>
      <c r="K782" s="1491"/>
      <c r="L782" s="1491"/>
      <c r="M782" s="1491"/>
      <c r="N782" s="1491"/>
      <c r="O782" s="1491"/>
      <c r="P782" s="1491"/>
      <c r="Q782" s="1491"/>
      <c r="R782" s="1491"/>
      <c r="S782" s="1491"/>
      <c r="T782" s="1491"/>
      <c r="U782" s="1491"/>
      <c r="V782" s="1491"/>
      <c r="W782" s="1491"/>
      <c r="X782" s="1491"/>
      <c r="Y782" s="1491"/>
      <c r="Z782" s="1491"/>
    </row>
    <row r="783" spans="1:26" ht="15.75" customHeight="1">
      <c r="A783" s="1491"/>
      <c r="B783" s="1491"/>
      <c r="C783" s="1491"/>
      <c r="D783" s="1491"/>
      <c r="E783" s="1491"/>
      <c r="F783" s="1491"/>
      <c r="G783" s="1491"/>
      <c r="H783" s="1491"/>
      <c r="I783" s="1491"/>
      <c r="J783" s="1491"/>
      <c r="K783" s="1491"/>
      <c r="L783" s="1491"/>
      <c r="M783" s="1491"/>
      <c r="N783" s="1491"/>
      <c r="O783" s="1491"/>
      <c r="P783" s="1491"/>
      <c r="Q783" s="1491"/>
      <c r="R783" s="1491"/>
      <c r="S783" s="1491"/>
      <c r="T783" s="1491"/>
      <c r="U783" s="1491"/>
      <c r="V783" s="1491"/>
      <c r="W783" s="1491"/>
      <c r="X783" s="1491"/>
      <c r="Y783" s="1491"/>
      <c r="Z783" s="1491"/>
    </row>
    <row r="784" spans="1:26" ht="15.75" customHeight="1">
      <c r="A784" s="1491"/>
      <c r="B784" s="1491"/>
      <c r="C784" s="1491"/>
      <c r="D784" s="1491"/>
      <c r="E784" s="1491"/>
      <c r="F784" s="1491"/>
      <c r="G784" s="1491"/>
      <c r="H784" s="1491"/>
      <c r="I784" s="1491"/>
      <c r="J784" s="1491"/>
      <c r="K784" s="1491"/>
      <c r="L784" s="1491"/>
      <c r="M784" s="1491"/>
      <c r="N784" s="1491"/>
      <c r="O784" s="1491"/>
      <c r="P784" s="1491"/>
      <c r="Q784" s="1491"/>
      <c r="R784" s="1491"/>
      <c r="S784" s="1491"/>
      <c r="T784" s="1491"/>
      <c r="U784" s="1491"/>
      <c r="V784" s="1491"/>
      <c r="W784" s="1491"/>
      <c r="X784" s="1491"/>
      <c r="Y784" s="1491"/>
      <c r="Z784" s="1491"/>
    </row>
    <row r="785" spans="1:26" ht="15.75" customHeight="1">
      <c r="A785" s="1491"/>
      <c r="B785" s="1491"/>
      <c r="C785" s="1491"/>
      <c r="D785" s="1491"/>
      <c r="E785" s="1491"/>
      <c r="F785" s="1491"/>
      <c r="G785" s="1491"/>
      <c r="H785" s="1491"/>
      <c r="I785" s="1491"/>
      <c r="J785" s="1491"/>
      <c r="K785" s="1491"/>
      <c r="L785" s="1491"/>
      <c r="M785" s="1491"/>
      <c r="N785" s="1491"/>
      <c r="O785" s="1491"/>
      <c r="P785" s="1491"/>
      <c r="Q785" s="1491"/>
      <c r="R785" s="1491"/>
      <c r="S785" s="1491"/>
      <c r="T785" s="1491"/>
      <c r="U785" s="1491"/>
      <c r="V785" s="1491"/>
      <c r="W785" s="1491"/>
      <c r="X785" s="1491"/>
      <c r="Y785" s="1491"/>
      <c r="Z785" s="1491"/>
    </row>
    <row r="786" spans="1:26" ht="15.75" customHeight="1">
      <c r="A786" s="1491"/>
      <c r="B786" s="1491"/>
      <c r="C786" s="1491"/>
      <c r="D786" s="1491"/>
      <c r="E786" s="1491"/>
      <c r="F786" s="1491"/>
      <c r="G786" s="1491"/>
      <c r="H786" s="1491"/>
      <c r="I786" s="1491"/>
      <c r="J786" s="1491"/>
      <c r="K786" s="1491"/>
      <c r="L786" s="1491"/>
      <c r="M786" s="1491"/>
      <c r="N786" s="1491"/>
      <c r="O786" s="1491"/>
      <c r="P786" s="1491"/>
      <c r="Q786" s="1491"/>
      <c r="R786" s="1491"/>
      <c r="S786" s="1491"/>
      <c r="T786" s="1491"/>
      <c r="U786" s="1491"/>
      <c r="V786" s="1491"/>
      <c r="W786" s="1491"/>
      <c r="X786" s="1491"/>
      <c r="Y786" s="1491"/>
      <c r="Z786" s="1491"/>
    </row>
    <row r="787" spans="1:26" ht="15.75" customHeight="1">
      <c r="A787" s="1491"/>
      <c r="B787" s="1491"/>
      <c r="C787" s="1491"/>
      <c r="D787" s="1491"/>
      <c r="E787" s="1491"/>
      <c r="F787" s="1491"/>
      <c r="G787" s="1491"/>
      <c r="H787" s="1491"/>
      <c r="I787" s="1491"/>
      <c r="J787" s="1491"/>
      <c r="K787" s="1491"/>
      <c r="L787" s="1491"/>
      <c r="M787" s="1491"/>
      <c r="N787" s="1491"/>
      <c r="O787" s="1491"/>
      <c r="P787" s="1491"/>
      <c r="Q787" s="1491"/>
      <c r="R787" s="1491"/>
      <c r="S787" s="1491"/>
      <c r="T787" s="1491"/>
      <c r="U787" s="1491"/>
      <c r="V787" s="1491"/>
      <c r="W787" s="1491"/>
      <c r="X787" s="1491"/>
      <c r="Y787" s="1491"/>
      <c r="Z787" s="1491"/>
    </row>
    <row r="788" spans="1:26" ht="15.75" customHeight="1">
      <c r="A788" s="1491"/>
      <c r="B788" s="1491"/>
      <c r="C788" s="1491"/>
      <c r="D788" s="1491"/>
      <c r="E788" s="1491"/>
      <c r="F788" s="1491"/>
      <c r="G788" s="1491"/>
      <c r="H788" s="1491"/>
      <c r="I788" s="1491"/>
      <c r="J788" s="1491"/>
      <c r="K788" s="1491"/>
      <c r="L788" s="1491"/>
      <c r="M788" s="1491"/>
      <c r="N788" s="1491"/>
      <c r="O788" s="1491"/>
      <c r="P788" s="1491"/>
      <c r="Q788" s="1491"/>
      <c r="R788" s="1491"/>
      <c r="S788" s="1491"/>
      <c r="T788" s="1491"/>
      <c r="U788" s="1491"/>
      <c r="V788" s="1491"/>
      <c r="W788" s="1491"/>
      <c r="X788" s="1491"/>
      <c r="Y788" s="1491"/>
      <c r="Z788" s="1491"/>
    </row>
    <row r="789" spans="1:26" ht="15.75" customHeight="1">
      <c r="A789" s="1491"/>
      <c r="B789" s="1491"/>
      <c r="C789" s="1491"/>
      <c r="D789" s="1491"/>
      <c r="E789" s="1491"/>
      <c r="F789" s="1491"/>
      <c r="G789" s="1491"/>
      <c r="H789" s="1491"/>
      <c r="I789" s="1491"/>
      <c r="J789" s="1491"/>
      <c r="K789" s="1491"/>
      <c r="L789" s="1491"/>
      <c r="M789" s="1491"/>
      <c r="N789" s="1491"/>
      <c r="O789" s="1491"/>
      <c r="P789" s="1491"/>
      <c r="Q789" s="1491"/>
      <c r="R789" s="1491"/>
      <c r="S789" s="1491"/>
      <c r="T789" s="1491"/>
      <c r="U789" s="1491"/>
      <c r="V789" s="1491"/>
      <c r="W789" s="1491"/>
      <c r="X789" s="1491"/>
      <c r="Y789" s="1491"/>
      <c r="Z789" s="1491"/>
    </row>
    <row r="790" spans="1:26" ht="15.75" customHeight="1">
      <c r="A790" s="1491"/>
      <c r="B790" s="1491"/>
      <c r="C790" s="1491"/>
      <c r="D790" s="1491"/>
      <c r="E790" s="1491"/>
      <c r="F790" s="1491"/>
      <c r="G790" s="1491"/>
      <c r="H790" s="1491"/>
      <c r="I790" s="1491"/>
      <c r="J790" s="1491"/>
      <c r="K790" s="1491"/>
      <c r="L790" s="1491"/>
      <c r="M790" s="1491"/>
      <c r="N790" s="1491"/>
      <c r="O790" s="1491"/>
      <c r="P790" s="1491"/>
      <c r="Q790" s="1491"/>
      <c r="R790" s="1491"/>
      <c r="S790" s="1491"/>
      <c r="T790" s="1491"/>
      <c r="U790" s="1491"/>
      <c r="V790" s="1491"/>
      <c r="W790" s="1491"/>
      <c r="X790" s="1491"/>
      <c r="Y790" s="1491"/>
      <c r="Z790" s="1491"/>
    </row>
    <row r="791" spans="1:26" ht="15.75" customHeight="1">
      <c r="A791" s="1491"/>
      <c r="B791" s="1491"/>
      <c r="C791" s="1491"/>
      <c r="D791" s="1491"/>
      <c r="E791" s="1491"/>
      <c r="F791" s="1491"/>
      <c r="G791" s="1491"/>
      <c r="H791" s="1491"/>
      <c r="I791" s="1491"/>
      <c r="J791" s="1491"/>
      <c r="K791" s="1491"/>
      <c r="L791" s="1491"/>
      <c r="M791" s="1491"/>
      <c r="N791" s="1491"/>
      <c r="O791" s="1491"/>
      <c r="P791" s="1491"/>
      <c r="Q791" s="1491"/>
      <c r="R791" s="1491"/>
      <c r="S791" s="1491"/>
      <c r="T791" s="1491"/>
      <c r="U791" s="1491"/>
      <c r="V791" s="1491"/>
      <c r="W791" s="1491"/>
      <c r="X791" s="1491"/>
      <c r="Y791" s="1491"/>
      <c r="Z791" s="1491"/>
    </row>
    <row r="792" spans="1:26" ht="15.75" customHeight="1">
      <c r="A792" s="1491"/>
      <c r="B792" s="1491"/>
      <c r="C792" s="1491"/>
      <c r="D792" s="1491"/>
      <c r="E792" s="1491"/>
      <c r="F792" s="1491"/>
      <c r="G792" s="1491"/>
      <c r="H792" s="1491"/>
      <c r="I792" s="1491"/>
      <c r="J792" s="1491"/>
      <c r="K792" s="1491"/>
      <c r="L792" s="1491"/>
      <c r="M792" s="1491"/>
      <c r="N792" s="1491"/>
      <c r="O792" s="1491"/>
      <c r="P792" s="1491"/>
      <c r="Q792" s="1491"/>
      <c r="R792" s="1491"/>
      <c r="S792" s="1491"/>
      <c r="T792" s="1491"/>
      <c r="U792" s="1491"/>
      <c r="V792" s="1491"/>
      <c r="W792" s="1491"/>
      <c r="X792" s="1491"/>
      <c r="Y792" s="1491"/>
      <c r="Z792" s="1491"/>
    </row>
    <row r="793" spans="1:26" ht="15.75" customHeight="1">
      <c r="A793" s="1491"/>
      <c r="B793" s="1491"/>
      <c r="C793" s="1491"/>
      <c r="D793" s="1491"/>
      <c r="E793" s="1491"/>
      <c r="F793" s="1491"/>
      <c r="G793" s="1491"/>
      <c r="H793" s="1491"/>
      <c r="I793" s="1491"/>
      <c r="J793" s="1491"/>
      <c r="K793" s="1491"/>
      <c r="L793" s="1491"/>
      <c r="M793" s="1491"/>
      <c r="N793" s="1491"/>
      <c r="O793" s="1491"/>
      <c r="P793" s="1491"/>
      <c r="Q793" s="1491"/>
      <c r="R793" s="1491"/>
      <c r="S793" s="1491"/>
      <c r="T793" s="1491"/>
      <c r="U793" s="1491"/>
      <c r="V793" s="1491"/>
      <c r="W793" s="1491"/>
      <c r="X793" s="1491"/>
      <c r="Y793" s="1491"/>
      <c r="Z793" s="1491"/>
    </row>
    <row r="794" spans="1:26" ht="15.75" customHeight="1">
      <c r="A794" s="1491"/>
      <c r="B794" s="1491"/>
      <c r="C794" s="1491"/>
      <c r="D794" s="1491"/>
      <c r="E794" s="1491"/>
      <c r="F794" s="1491"/>
      <c r="G794" s="1491"/>
      <c r="H794" s="1491"/>
      <c r="I794" s="1491"/>
      <c r="J794" s="1491"/>
      <c r="K794" s="1491"/>
      <c r="L794" s="1491"/>
      <c r="M794" s="1491"/>
      <c r="N794" s="1491"/>
      <c r="O794" s="1491"/>
      <c r="P794" s="1491"/>
      <c r="Q794" s="1491"/>
      <c r="R794" s="1491"/>
      <c r="S794" s="1491"/>
      <c r="T794" s="1491"/>
      <c r="U794" s="1491"/>
      <c r="V794" s="1491"/>
      <c r="W794" s="1491"/>
      <c r="X794" s="1491"/>
      <c r="Y794" s="1491"/>
      <c r="Z794" s="1491"/>
    </row>
    <row r="795" spans="1:26" ht="15.75" customHeight="1">
      <c r="A795" s="1491"/>
      <c r="B795" s="1491"/>
      <c r="C795" s="1491"/>
      <c r="D795" s="1491"/>
      <c r="E795" s="1491"/>
      <c r="F795" s="1491"/>
      <c r="G795" s="1491"/>
      <c r="H795" s="1491"/>
      <c r="I795" s="1491"/>
      <c r="J795" s="1491"/>
      <c r="K795" s="1491"/>
      <c r="L795" s="1491"/>
      <c r="M795" s="1491"/>
      <c r="N795" s="1491"/>
      <c r="O795" s="1491"/>
      <c r="P795" s="1491"/>
      <c r="Q795" s="1491"/>
      <c r="R795" s="1491"/>
      <c r="S795" s="1491"/>
      <c r="T795" s="1491"/>
      <c r="U795" s="1491"/>
      <c r="V795" s="1491"/>
      <c r="W795" s="1491"/>
      <c r="X795" s="1491"/>
      <c r="Y795" s="1491"/>
      <c r="Z795" s="1491"/>
    </row>
    <row r="796" spans="1:26" ht="15.75" customHeight="1">
      <c r="A796" s="1491"/>
      <c r="B796" s="1491"/>
      <c r="C796" s="1491"/>
      <c r="D796" s="1491"/>
      <c r="E796" s="1491"/>
      <c r="F796" s="1491"/>
      <c r="G796" s="1491"/>
      <c r="H796" s="1491"/>
      <c r="I796" s="1491"/>
      <c r="J796" s="1491"/>
      <c r="K796" s="1491"/>
      <c r="L796" s="1491"/>
      <c r="M796" s="1491"/>
      <c r="N796" s="1491"/>
      <c r="O796" s="1491"/>
      <c r="P796" s="1491"/>
      <c r="Q796" s="1491"/>
      <c r="R796" s="1491"/>
      <c r="S796" s="1491"/>
      <c r="T796" s="1491"/>
      <c r="U796" s="1491"/>
      <c r="V796" s="1491"/>
      <c r="W796" s="1491"/>
      <c r="X796" s="1491"/>
      <c r="Y796" s="1491"/>
      <c r="Z796" s="1491"/>
    </row>
    <row r="797" spans="1:26" ht="15.75" customHeight="1">
      <c r="A797" s="1491"/>
      <c r="B797" s="1491"/>
      <c r="C797" s="1491"/>
      <c r="D797" s="1491"/>
      <c r="E797" s="1491"/>
      <c r="F797" s="1491"/>
      <c r="G797" s="1491"/>
      <c r="H797" s="1491"/>
      <c r="I797" s="1491"/>
      <c r="J797" s="1491"/>
      <c r="K797" s="1491"/>
      <c r="L797" s="1491"/>
      <c r="M797" s="1491"/>
      <c r="N797" s="1491"/>
      <c r="O797" s="1491"/>
      <c r="P797" s="1491"/>
      <c r="Q797" s="1491"/>
      <c r="R797" s="1491"/>
      <c r="S797" s="1491"/>
      <c r="T797" s="1491"/>
      <c r="U797" s="1491"/>
      <c r="V797" s="1491"/>
      <c r="W797" s="1491"/>
      <c r="X797" s="1491"/>
      <c r="Y797" s="1491"/>
      <c r="Z797" s="1491"/>
    </row>
    <row r="798" spans="1:26" ht="15.75" customHeight="1">
      <c r="A798" s="1491"/>
      <c r="B798" s="1491"/>
      <c r="C798" s="1491"/>
      <c r="D798" s="1491"/>
      <c r="E798" s="1491"/>
      <c r="F798" s="1491"/>
      <c r="G798" s="1491"/>
      <c r="H798" s="1491"/>
      <c r="I798" s="1491"/>
      <c r="J798" s="1491"/>
      <c r="K798" s="1491"/>
      <c r="L798" s="1491"/>
      <c r="M798" s="1491"/>
      <c r="N798" s="1491"/>
      <c r="O798" s="1491"/>
      <c r="P798" s="1491"/>
      <c r="Q798" s="1491"/>
      <c r="R798" s="1491"/>
      <c r="S798" s="1491"/>
      <c r="T798" s="1491"/>
      <c r="U798" s="1491"/>
      <c r="V798" s="1491"/>
      <c r="W798" s="1491"/>
      <c r="X798" s="1491"/>
      <c r="Y798" s="1491"/>
      <c r="Z798" s="1491"/>
    </row>
    <row r="799" spans="1:26" ht="15.75" customHeight="1">
      <c r="A799" s="1491"/>
      <c r="B799" s="1491"/>
      <c r="C799" s="1491"/>
      <c r="D799" s="1491"/>
      <c r="E799" s="1491"/>
      <c r="F799" s="1491"/>
      <c r="G799" s="1491"/>
      <c r="H799" s="1491"/>
      <c r="I799" s="1491"/>
      <c r="J799" s="1491"/>
      <c r="K799" s="1491"/>
      <c r="L799" s="1491"/>
      <c r="M799" s="1491"/>
      <c r="N799" s="1491"/>
      <c r="O799" s="1491"/>
      <c r="P799" s="1491"/>
      <c r="Q799" s="1491"/>
      <c r="R799" s="1491"/>
      <c r="S799" s="1491"/>
      <c r="T799" s="1491"/>
      <c r="U799" s="1491"/>
      <c r="V799" s="1491"/>
      <c r="W799" s="1491"/>
      <c r="X799" s="1491"/>
      <c r="Y799" s="1491"/>
      <c r="Z799" s="1491"/>
    </row>
    <row r="800" spans="1:26" ht="15.75" customHeight="1">
      <c r="A800" s="1491"/>
      <c r="B800" s="1491"/>
      <c r="C800" s="1491"/>
      <c r="D800" s="1491"/>
      <c r="E800" s="1491"/>
      <c r="F800" s="1491"/>
      <c r="G800" s="1491"/>
      <c r="H800" s="1491"/>
      <c r="I800" s="1491"/>
      <c r="J800" s="1491"/>
      <c r="K800" s="1491"/>
      <c r="L800" s="1491"/>
      <c r="M800" s="1491"/>
      <c r="N800" s="1491"/>
      <c r="O800" s="1491"/>
      <c r="P800" s="1491"/>
      <c r="Q800" s="1491"/>
      <c r="R800" s="1491"/>
      <c r="S800" s="1491"/>
      <c r="T800" s="1491"/>
      <c r="U800" s="1491"/>
      <c r="V800" s="1491"/>
      <c r="W800" s="1491"/>
      <c r="X800" s="1491"/>
      <c r="Y800" s="1491"/>
      <c r="Z800" s="1491"/>
    </row>
    <row r="801" spans="1:26" ht="15.75" customHeight="1">
      <c r="A801" s="1491"/>
      <c r="B801" s="1491"/>
      <c r="C801" s="1491"/>
      <c r="D801" s="1491"/>
      <c r="E801" s="1491"/>
      <c r="F801" s="1491"/>
      <c r="G801" s="1491"/>
      <c r="H801" s="1491"/>
      <c r="I801" s="1491"/>
      <c r="J801" s="1491"/>
      <c r="K801" s="1491"/>
      <c r="L801" s="1491"/>
      <c r="M801" s="1491"/>
      <c r="N801" s="1491"/>
      <c r="O801" s="1491"/>
      <c r="P801" s="1491"/>
      <c r="Q801" s="1491"/>
      <c r="R801" s="1491"/>
      <c r="S801" s="1491"/>
      <c r="T801" s="1491"/>
      <c r="U801" s="1491"/>
      <c r="V801" s="1491"/>
      <c r="W801" s="1491"/>
      <c r="X801" s="1491"/>
      <c r="Y801" s="1491"/>
      <c r="Z801" s="1491"/>
    </row>
    <row r="802" spans="1:26" ht="15.75" customHeight="1">
      <c r="A802" s="1491"/>
      <c r="B802" s="1491"/>
      <c r="C802" s="1491"/>
      <c r="D802" s="1491"/>
      <c r="E802" s="1491"/>
      <c r="F802" s="1491"/>
      <c r="G802" s="1491"/>
      <c r="H802" s="1491"/>
      <c r="I802" s="1491"/>
      <c r="J802" s="1491"/>
      <c r="K802" s="1491"/>
      <c r="L802" s="1491"/>
      <c r="M802" s="1491"/>
      <c r="N802" s="1491"/>
      <c r="O802" s="1491"/>
      <c r="P802" s="1491"/>
      <c r="Q802" s="1491"/>
      <c r="R802" s="1491"/>
      <c r="S802" s="1491"/>
      <c r="T802" s="1491"/>
      <c r="U802" s="1491"/>
      <c r="V802" s="1491"/>
      <c r="W802" s="1491"/>
      <c r="X802" s="1491"/>
      <c r="Y802" s="1491"/>
      <c r="Z802" s="1491"/>
    </row>
    <row r="803" spans="1:26" ht="15.75" customHeight="1">
      <c r="A803" s="1491"/>
      <c r="B803" s="1491"/>
      <c r="C803" s="1491"/>
      <c r="D803" s="1491"/>
      <c r="E803" s="1491"/>
      <c r="F803" s="1491"/>
      <c r="G803" s="1491"/>
      <c r="H803" s="1491"/>
      <c r="I803" s="1491"/>
      <c r="J803" s="1491"/>
      <c r="K803" s="1491"/>
      <c r="L803" s="1491"/>
      <c r="M803" s="1491"/>
      <c r="N803" s="1491"/>
      <c r="O803" s="1491"/>
      <c r="P803" s="1491"/>
      <c r="Q803" s="1491"/>
      <c r="R803" s="1491"/>
      <c r="S803" s="1491"/>
      <c r="T803" s="1491"/>
      <c r="U803" s="1491"/>
      <c r="V803" s="1491"/>
      <c r="W803" s="1491"/>
      <c r="X803" s="1491"/>
      <c r="Y803" s="1491"/>
      <c r="Z803" s="1491"/>
    </row>
    <row r="804" spans="1:26" ht="15.75" customHeight="1">
      <c r="A804" s="1491"/>
      <c r="B804" s="1491"/>
      <c r="C804" s="1491"/>
      <c r="D804" s="1491"/>
      <c r="E804" s="1491"/>
      <c r="F804" s="1491"/>
      <c r="G804" s="1491"/>
      <c r="H804" s="1491"/>
      <c r="I804" s="1491"/>
      <c r="J804" s="1491"/>
      <c r="K804" s="1491"/>
      <c r="L804" s="1491"/>
      <c r="M804" s="1491"/>
      <c r="N804" s="1491"/>
      <c r="O804" s="1491"/>
      <c r="P804" s="1491"/>
      <c r="Q804" s="1491"/>
      <c r="R804" s="1491"/>
      <c r="S804" s="1491"/>
      <c r="T804" s="1491"/>
      <c r="U804" s="1491"/>
      <c r="V804" s="1491"/>
      <c r="W804" s="1491"/>
      <c r="X804" s="1491"/>
      <c r="Y804" s="1491"/>
      <c r="Z804" s="1491"/>
    </row>
    <row r="805" spans="1:26" ht="15.75" customHeight="1">
      <c r="A805" s="1491"/>
      <c r="B805" s="1491"/>
      <c r="C805" s="1491"/>
      <c r="D805" s="1491"/>
      <c r="E805" s="1491"/>
      <c r="F805" s="1491"/>
      <c r="G805" s="1491"/>
      <c r="H805" s="1491"/>
      <c r="I805" s="1491"/>
      <c r="J805" s="1491"/>
      <c r="K805" s="1491"/>
      <c r="L805" s="1491"/>
      <c r="M805" s="1491"/>
      <c r="N805" s="1491"/>
      <c r="O805" s="1491"/>
      <c r="P805" s="1491"/>
      <c r="Q805" s="1491"/>
      <c r="R805" s="1491"/>
      <c r="S805" s="1491"/>
      <c r="T805" s="1491"/>
      <c r="U805" s="1491"/>
      <c r="V805" s="1491"/>
      <c r="W805" s="1491"/>
      <c r="X805" s="1491"/>
      <c r="Y805" s="1491"/>
      <c r="Z805" s="1491"/>
    </row>
    <row r="806" spans="1:26" ht="15.75" customHeight="1">
      <c r="A806" s="1491"/>
      <c r="B806" s="1491"/>
      <c r="C806" s="1491"/>
      <c r="D806" s="1491"/>
      <c r="E806" s="1491"/>
      <c r="F806" s="1491"/>
      <c r="G806" s="1491"/>
      <c r="H806" s="1491"/>
      <c r="I806" s="1491"/>
      <c r="J806" s="1491"/>
      <c r="K806" s="1491"/>
      <c r="L806" s="1491"/>
      <c r="M806" s="1491"/>
      <c r="N806" s="1491"/>
      <c r="O806" s="1491"/>
      <c r="P806" s="1491"/>
      <c r="Q806" s="1491"/>
      <c r="R806" s="1491"/>
      <c r="S806" s="1491"/>
      <c r="T806" s="1491"/>
      <c r="U806" s="1491"/>
      <c r="V806" s="1491"/>
      <c r="W806" s="1491"/>
      <c r="X806" s="1491"/>
      <c r="Y806" s="1491"/>
      <c r="Z806" s="1491"/>
    </row>
    <row r="807" spans="1:26" ht="15.75" customHeight="1">
      <c r="A807" s="1491"/>
      <c r="B807" s="1491"/>
      <c r="C807" s="1491"/>
      <c r="D807" s="1491"/>
      <c r="E807" s="1491"/>
      <c r="F807" s="1491"/>
      <c r="G807" s="1491"/>
      <c r="H807" s="1491"/>
      <c r="I807" s="1491"/>
      <c r="J807" s="1491"/>
      <c r="K807" s="1491"/>
      <c r="L807" s="1491"/>
      <c r="M807" s="1491"/>
      <c r="N807" s="1491"/>
      <c r="O807" s="1491"/>
      <c r="P807" s="1491"/>
      <c r="Q807" s="1491"/>
      <c r="R807" s="1491"/>
      <c r="S807" s="1491"/>
      <c r="T807" s="1491"/>
      <c r="U807" s="1491"/>
      <c r="V807" s="1491"/>
      <c r="W807" s="1491"/>
      <c r="X807" s="1491"/>
      <c r="Y807" s="1491"/>
      <c r="Z807" s="1491"/>
    </row>
    <row r="808" spans="1:26" ht="15.75" customHeight="1">
      <c r="A808" s="1491"/>
      <c r="B808" s="1491"/>
      <c r="C808" s="1491"/>
      <c r="D808" s="1491"/>
      <c r="E808" s="1491"/>
      <c r="F808" s="1491"/>
      <c r="G808" s="1491"/>
      <c r="H808" s="1491"/>
      <c r="I808" s="1491"/>
      <c r="J808" s="1491"/>
      <c r="K808" s="1491"/>
      <c r="L808" s="1491"/>
      <c r="M808" s="1491"/>
      <c r="N808" s="1491"/>
      <c r="O808" s="1491"/>
      <c r="P808" s="1491"/>
      <c r="Q808" s="1491"/>
      <c r="R808" s="1491"/>
      <c r="S808" s="1491"/>
      <c r="T808" s="1491"/>
      <c r="U808" s="1491"/>
      <c r="V808" s="1491"/>
      <c r="W808" s="1491"/>
      <c r="X808" s="1491"/>
      <c r="Y808" s="1491"/>
      <c r="Z808" s="1491"/>
    </row>
    <row r="809" spans="1:26" ht="15.75" customHeight="1">
      <c r="A809" s="1491"/>
      <c r="B809" s="1491"/>
      <c r="C809" s="1491"/>
      <c r="D809" s="1491"/>
      <c r="E809" s="1491"/>
      <c r="F809" s="1491"/>
      <c r="G809" s="1491"/>
      <c r="H809" s="1491"/>
      <c r="I809" s="1491"/>
      <c r="J809" s="1491"/>
      <c r="K809" s="1491"/>
      <c r="L809" s="1491"/>
      <c r="M809" s="1491"/>
      <c r="N809" s="1491"/>
      <c r="O809" s="1491"/>
      <c r="P809" s="1491"/>
      <c r="Q809" s="1491"/>
      <c r="R809" s="1491"/>
      <c r="S809" s="1491"/>
      <c r="T809" s="1491"/>
      <c r="U809" s="1491"/>
      <c r="V809" s="1491"/>
      <c r="W809" s="1491"/>
      <c r="X809" s="1491"/>
      <c r="Y809" s="1491"/>
      <c r="Z809" s="1491"/>
    </row>
    <row r="810" spans="1:26" ht="15.75" customHeight="1">
      <c r="A810" s="1491"/>
      <c r="B810" s="1491"/>
      <c r="C810" s="1491"/>
      <c r="D810" s="1491"/>
      <c r="E810" s="1491"/>
      <c r="F810" s="1491"/>
      <c r="G810" s="1491"/>
      <c r="H810" s="1491"/>
      <c r="I810" s="1491"/>
      <c r="J810" s="1491"/>
      <c r="K810" s="1491"/>
      <c r="L810" s="1491"/>
      <c r="M810" s="1491"/>
      <c r="N810" s="1491"/>
      <c r="O810" s="1491"/>
      <c r="P810" s="1491"/>
      <c r="Q810" s="1491"/>
      <c r="R810" s="1491"/>
      <c r="S810" s="1491"/>
      <c r="T810" s="1491"/>
      <c r="U810" s="1491"/>
      <c r="V810" s="1491"/>
      <c r="W810" s="1491"/>
      <c r="X810" s="1491"/>
      <c r="Y810" s="1491"/>
      <c r="Z810" s="1491"/>
    </row>
    <row r="811" spans="1:26" ht="15.75" customHeight="1">
      <c r="A811" s="1491"/>
      <c r="B811" s="1491"/>
      <c r="C811" s="1491"/>
      <c r="D811" s="1491"/>
      <c r="E811" s="1491"/>
      <c r="F811" s="1491"/>
      <c r="G811" s="1491"/>
      <c r="H811" s="1491"/>
      <c r="I811" s="1491"/>
      <c r="J811" s="1491"/>
      <c r="K811" s="1491"/>
      <c r="L811" s="1491"/>
      <c r="M811" s="1491"/>
      <c r="N811" s="1491"/>
      <c r="O811" s="1491"/>
      <c r="P811" s="1491"/>
      <c r="Q811" s="1491"/>
      <c r="R811" s="1491"/>
      <c r="S811" s="1491"/>
      <c r="T811" s="1491"/>
      <c r="U811" s="1491"/>
      <c r="V811" s="1491"/>
      <c r="W811" s="1491"/>
      <c r="X811" s="1491"/>
      <c r="Y811" s="1491"/>
      <c r="Z811" s="1491"/>
    </row>
    <row r="812" spans="1:26" ht="15.75" customHeight="1">
      <c r="A812" s="1491"/>
      <c r="B812" s="1491"/>
      <c r="C812" s="1491"/>
      <c r="D812" s="1491"/>
      <c r="E812" s="1491"/>
      <c r="F812" s="1491"/>
      <c r="G812" s="1491"/>
      <c r="H812" s="1491"/>
      <c r="I812" s="1491"/>
      <c r="J812" s="1491"/>
      <c r="K812" s="1491"/>
      <c r="L812" s="1491"/>
      <c r="M812" s="1491"/>
      <c r="N812" s="1491"/>
      <c r="O812" s="1491"/>
      <c r="P812" s="1491"/>
      <c r="Q812" s="1491"/>
      <c r="R812" s="1491"/>
      <c r="S812" s="1491"/>
      <c r="T812" s="1491"/>
      <c r="U812" s="1491"/>
      <c r="V812" s="1491"/>
      <c r="W812" s="1491"/>
      <c r="X812" s="1491"/>
      <c r="Y812" s="1491"/>
      <c r="Z812" s="1491"/>
    </row>
    <row r="813" spans="1:26" ht="15.75" customHeight="1">
      <c r="A813" s="1491"/>
      <c r="B813" s="1491"/>
      <c r="C813" s="1491"/>
      <c r="D813" s="1491"/>
      <c r="E813" s="1491"/>
      <c r="F813" s="1491"/>
      <c r="G813" s="1491"/>
      <c r="H813" s="1491"/>
      <c r="I813" s="1491"/>
      <c r="J813" s="1491"/>
      <c r="K813" s="1491"/>
      <c r="L813" s="1491"/>
      <c r="M813" s="1491"/>
      <c r="N813" s="1491"/>
      <c r="O813" s="1491"/>
      <c r="P813" s="1491"/>
      <c r="Q813" s="1491"/>
      <c r="R813" s="1491"/>
      <c r="S813" s="1491"/>
      <c r="T813" s="1491"/>
      <c r="U813" s="1491"/>
      <c r="V813" s="1491"/>
      <c r="W813" s="1491"/>
      <c r="X813" s="1491"/>
      <c r="Y813" s="1491"/>
      <c r="Z813" s="1491"/>
    </row>
    <row r="814" spans="1:26" ht="15.75" customHeight="1">
      <c r="A814" s="1491"/>
      <c r="B814" s="1491"/>
      <c r="C814" s="1491"/>
      <c r="D814" s="1491"/>
      <c r="E814" s="1491"/>
      <c r="F814" s="1491"/>
      <c r="G814" s="1491"/>
      <c r="H814" s="1491"/>
      <c r="I814" s="1491"/>
      <c r="J814" s="1491"/>
      <c r="K814" s="1491"/>
      <c r="L814" s="1491"/>
      <c r="M814" s="1491"/>
      <c r="N814" s="1491"/>
      <c r="O814" s="1491"/>
      <c r="P814" s="1491"/>
      <c r="Q814" s="1491"/>
      <c r="R814" s="1491"/>
      <c r="S814" s="1491"/>
      <c r="T814" s="1491"/>
      <c r="U814" s="1491"/>
      <c r="V814" s="1491"/>
      <c r="W814" s="1491"/>
      <c r="X814" s="1491"/>
      <c r="Y814" s="1491"/>
      <c r="Z814" s="1491"/>
    </row>
    <row r="815" spans="1:26" ht="15.75" customHeight="1">
      <c r="A815" s="1491"/>
      <c r="B815" s="1491"/>
      <c r="C815" s="1491"/>
      <c r="D815" s="1491"/>
      <c r="E815" s="1491"/>
      <c r="F815" s="1491"/>
      <c r="G815" s="1491"/>
      <c r="H815" s="1491"/>
      <c r="I815" s="1491"/>
      <c r="J815" s="1491"/>
      <c r="K815" s="1491"/>
      <c r="L815" s="1491"/>
      <c r="M815" s="1491"/>
      <c r="N815" s="1491"/>
      <c r="O815" s="1491"/>
      <c r="P815" s="1491"/>
      <c r="Q815" s="1491"/>
      <c r="R815" s="1491"/>
      <c r="S815" s="1491"/>
      <c r="T815" s="1491"/>
      <c r="U815" s="1491"/>
      <c r="V815" s="1491"/>
      <c r="W815" s="1491"/>
      <c r="X815" s="1491"/>
      <c r="Y815" s="1491"/>
      <c r="Z815" s="1491"/>
    </row>
    <row r="816" spans="1:26" ht="15.75" customHeight="1">
      <c r="A816" s="1491"/>
      <c r="B816" s="1491"/>
      <c r="C816" s="1491"/>
      <c r="D816" s="1491"/>
      <c r="E816" s="1491"/>
      <c r="F816" s="1491"/>
      <c r="G816" s="1491"/>
      <c r="H816" s="1491"/>
      <c r="I816" s="1491"/>
      <c r="J816" s="1491"/>
      <c r="K816" s="1491"/>
      <c r="L816" s="1491"/>
      <c r="M816" s="1491"/>
      <c r="N816" s="1491"/>
      <c r="O816" s="1491"/>
      <c r="P816" s="1491"/>
      <c r="Q816" s="1491"/>
      <c r="R816" s="1491"/>
      <c r="S816" s="1491"/>
      <c r="T816" s="1491"/>
      <c r="U816" s="1491"/>
      <c r="V816" s="1491"/>
      <c r="W816" s="1491"/>
      <c r="X816" s="1491"/>
      <c r="Y816" s="1491"/>
      <c r="Z816" s="1491"/>
    </row>
    <row r="817" spans="1:26" ht="15.75" customHeight="1">
      <c r="A817" s="1491"/>
      <c r="B817" s="1491"/>
      <c r="C817" s="1491"/>
      <c r="D817" s="1491"/>
      <c r="E817" s="1491"/>
      <c r="F817" s="1491"/>
      <c r="G817" s="1491"/>
      <c r="H817" s="1491"/>
      <c r="I817" s="1491"/>
      <c r="J817" s="1491"/>
      <c r="K817" s="1491"/>
      <c r="L817" s="1491"/>
      <c r="M817" s="1491"/>
      <c r="N817" s="1491"/>
      <c r="O817" s="1491"/>
      <c r="P817" s="1491"/>
      <c r="Q817" s="1491"/>
      <c r="R817" s="1491"/>
      <c r="S817" s="1491"/>
      <c r="T817" s="1491"/>
      <c r="U817" s="1491"/>
      <c r="V817" s="1491"/>
      <c r="W817" s="1491"/>
      <c r="X817" s="1491"/>
      <c r="Y817" s="1491"/>
      <c r="Z817" s="1491"/>
    </row>
    <row r="818" spans="1:26" ht="15.75" customHeight="1">
      <c r="A818" s="1491"/>
      <c r="B818" s="1491"/>
      <c r="C818" s="1491"/>
      <c r="D818" s="1491"/>
      <c r="E818" s="1491"/>
      <c r="F818" s="1491"/>
      <c r="G818" s="1491"/>
      <c r="H818" s="1491"/>
      <c r="I818" s="1491"/>
      <c r="J818" s="1491"/>
      <c r="K818" s="1491"/>
      <c r="L818" s="1491"/>
      <c r="M818" s="1491"/>
      <c r="N818" s="1491"/>
      <c r="O818" s="1491"/>
      <c r="P818" s="1491"/>
      <c r="Q818" s="1491"/>
      <c r="R818" s="1491"/>
      <c r="S818" s="1491"/>
      <c r="T818" s="1491"/>
      <c r="U818" s="1491"/>
      <c r="V818" s="1491"/>
      <c r="W818" s="1491"/>
      <c r="X818" s="1491"/>
      <c r="Y818" s="1491"/>
      <c r="Z818" s="1491"/>
    </row>
    <row r="819" spans="1:26" ht="15.75" customHeight="1">
      <c r="A819" s="1491"/>
      <c r="B819" s="1491"/>
      <c r="C819" s="1491"/>
      <c r="D819" s="1491"/>
      <c r="E819" s="1491"/>
      <c r="F819" s="1491"/>
      <c r="G819" s="1491"/>
      <c r="H819" s="1491"/>
      <c r="I819" s="1491"/>
      <c r="J819" s="1491"/>
      <c r="K819" s="1491"/>
      <c r="L819" s="1491"/>
      <c r="M819" s="1491"/>
      <c r="N819" s="1491"/>
      <c r="O819" s="1491"/>
      <c r="P819" s="1491"/>
      <c r="Q819" s="1491"/>
      <c r="R819" s="1491"/>
      <c r="S819" s="1491"/>
      <c r="T819" s="1491"/>
      <c r="U819" s="1491"/>
      <c r="V819" s="1491"/>
      <c r="W819" s="1491"/>
      <c r="X819" s="1491"/>
      <c r="Y819" s="1491"/>
      <c r="Z819" s="1491"/>
    </row>
    <row r="820" spans="1:26" ht="15.75" customHeight="1">
      <c r="A820" s="1491"/>
      <c r="B820" s="1491"/>
      <c r="C820" s="1491"/>
      <c r="D820" s="1491"/>
      <c r="E820" s="1491"/>
      <c r="F820" s="1491"/>
      <c r="G820" s="1491"/>
      <c r="H820" s="1491"/>
      <c r="I820" s="1491"/>
      <c r="J820" s="1491"/>
      <c r="K820" s="1491"/>
      <c r="L820" s="1491"/>
      <c r="M820" s="1491"/>
      <c r="N820" s="1491"/>
      <c r="O820" s="1491"/>
      <c r="P820" s="1491"/>
      <c r="Q820" s="1491"/>
      <c r="R820" s="1491"/>
      <c r="S820" s="1491"/>
      <c r="T820" s="1491"/>
      <c r="U820" s="1491"/>
      <c r="V820" s="1491"/>
      <c r="W820" s="1491"/>
      <c r="X820" s="1491"/>
      <c r="Y820" s="1491"/>
      <c r="Z820" s="1491"/>
    </row>
    <row r="821" spans="1:26" ht="15.75" customHeight="1">
      <c r="A821" s="1491"/>
      <c r="B821" s="1491"/>
      <c r="C821" s="1491"/>
      <c r="D821" s="1491"/>
      <c r="E821" s="1491"/>
      <c r="F821" s="1491"/>
      <c r="G821" s="1491"/>
      <c r="H821" s="1491"/>
      <c r="I821" s="1491"/>
      <c r="J821" s="1491"/>
      <c r="K821" s="1491"/>
      <c r="L821" s="1491"/>
      <c r="M821" s="1491"/>
      <c r="N821" s="1491"/>
      <c r="O821" s="1491"/>
      <c r="P821" s="1491"/>
      <c r="Q821" s="1491"/>
      <c r="R821" s="1491"/>
      <c r="S821" s="1491"/>
      <c r="T821" s="1491"/>
      <c r="U821" s="1491"/>
      <c r="V821" s="1491"/>
      <c r="W821" s="1491"/>
      <c r="X821" s="1491"/>
      <c r="Y821" s="1491"/>
      <c r="Z821" s="1491"/>
    </row>
    <row r="822" spans="1:26" ht="15.75" customHeight="1">
      <c r="A822" s="1491"/>
      <c r="B822" s="1491"/>
      <c r="C822" s="1491"/>
      <c r="D822" s="1491"/>
      <c r="E822" s="1491"/>
      <c r="F822" s="1491"/>
      <c r="G822" s="1491"/>
      <c r="H822" s="1491"/>
      <c r="I822" s="1491"/>
      <c r="J822" s="1491"/>
      <c r="K822" s="1491"/>
      <c r="L822" s="1491"/>
      <c r="M822" s="1491"/>
      <c r="N822" s="1491"/>
      <c r="O822" s="1491"/>
      <c r="P822" s="1491"/>
      <c r="Q822" s="1491"/>
      <c r="R822" s="1491"/>
      <c r="S822" s="1491"/>
      <c r="T822" s="1491"/>
      <c r="U822" s="1491"/>
      <c r="V822" s="1491"/>
      <c r="W822" s="1491"/>
      <c r="X822" s="1491"/>
      <c r="Y822" s="1491"/>
      <c r="Z822" s="1491"/>
    </row>
    <row r="823" spans="1:26" ht="15.75" customHeight="1">
      <c r="A823" s="1491"/>
      <c r="B823" s="1491"/>
      <c r="C823" s="1491"/>
      <c r="D823" s="1491"/>
      <c r="E823" s="1491"/>
      <c r="F823" s="1491"/>
      <c r="G823" s="1491"/>
      <c r="H823" s="1491"/>
      <c r="I823" s="1491"/>
      <c r="J823" s="1491"/>
      <c r="K823" s="1491"/>
      <c r="L823" s="1491"/>
      <c r="M823" s="1491"/>
      <c r="N823" s="1491"/>
      <c r="O823" s="1491"/>
      <c r="P823" s="1491"/>
      <c r="Q823" s="1491"/>
      <c r="R823" s="1491"/>
      <c r="S823" s="1491"/>
      <c r="T823" s="1491"/>
      <c r="U823" s="1491"/>
      <c r="V823" s="1491"/>
      <c r="W823" s="1491"/>
      <c r="X823" s="1491"/>
      <c r="Y823" s="1491"/>
      <c r="Z823" s="1491"/>
    </row>
    <row r="824" spans="1:26" ht="15.75" customHeight="1">
      <c r="A824" s="1491"/>
      <c r="B824" s="1491"/>
      <c r="C824" s="1491"/>
      <c r="D824" s="1491"/>
      <c r="E824" s="1491"/>
      <c r="F824" s="1491"/>
      <c r="G824" s="1491"/>
      <c r="H824" s="1491"/>
      <c r="I824" s="1491"/>
      <c r="J824" s="1491"/>
      <c r="K824" s="1491"/>
      <c r="L824" s="1491"/>
      <c r="M824" s="1491"/>
      <c r="N824" s="1491"/>
      <c r="O824" s="1491"/>
      <c r="P824" s="1491"/>
      <c r="Q824" s="1491"/>
      <c r="R824" s="1491"/>
      <c r="S824" s="1491"/>
      <c r="T824" s="1491"/>
      <c r="U824" s="1491"/>
      <c r="V824" s="1491"/>
      <c r="W824" s="1491"/>
      <c r="X824" s="1491"/>
      <c r="Y824" s="1491"/>
      <c r="Z824" s="1491"/>
    </row>
    <row r="825" spans="1:26" ht="15.75" customHeight="1">
      <c r="A825" s="1491"/>
      <c r="B825" s="1491"/>
      <c r="C825" s="1491"/>
      <c r="D825" s="1491"/>
      <c r="E825" s="1491"/>
      <c r="F825" s="1491"/>
      <c r="G825" s="1491"/>
      <c r="H825" s="1491"/>
      <c r="I825" s="1491"/>
      <c r="J825" s="1491"/>
      <c r="K825" s="1491"/>
      <c r="L825" s="1491"/>
      <c r="M825" s="1491"/>
      <c r="N825" s="1491"/>
      <c r="O825" s="1491"/>
      <c r="P825" s="1491"/>
      <c r="Q825" s="1491"/>
      <c r="R825" s="1491"/>
      <c r="S825" s="1491"/>
      <c r="T825" s="1491"/>
      <c r="U825" s="1491"/>
      <c r="V825" s="1491"/>
      <c r="W825" s="1491"/>
      <c r="X825" s="1491"/>
      <c r="Y825" s="1491"/>
      <c r="Z825" s="1491"/>
    </row>
    <row r="826" spans="1:26" ht="15.75" customHeight="1">
      <c r="A826" s="1491"/>
      <c r="B826" s="1491"/>
      <c r="C826" s="1491"/>
      <c r="D826" s="1491"/>
      <c r="E826" s="1491"/>
      <c r="F826" s="1491"/>
      <c r="G826" s="1491"/>
      <c r="H826" s="1491"/>
      <c r="I826" s="1491"/>
      <c r="J826" s="1491"/>
      <c r="K826" s="1491"/>
      <c r="L826" s="1491"/>
      <c r="M826" s="1491"/>
      <c r="N826" s="1491"/>
      <c r="O826" s="1491"/>
      <c r="P826" s="1491"/>
      <c r="Q826" s="1491"/>
      <c r="R826" s="1491"/>
      <c r="S826" s="1491"/>
      <c r="T826" s="1491"/>
      <c r="U826" s="1491"/>
      <c r="V826" s="1491"/>
      <c r="W826" s="1491"/>
      <c r="X826" s="1491"/>
      <c r="Y826" s="1491"/>
      <c r="Z826" s="1491"/>
    </row>
    <row r="827" spans="1:26" ht="15.75" customHeight="1">
      <c r="A827" s="1491"/>
      <c r="B827" s="1491"/>
      <c r="C827" s="1491"/>
      <c r="D827" s="1491"/>
      <c r="E827" s="1491"/>
      <c r="F827" s="1491"/>
      <c r="G827" s="1491"/>
      <c r="H827" s="1491"/>
      <c r="I827" s="1491"/>
      <c r="J827" s="1491"/>
      <c r="K827" s="1491"/>
      <c r="L827" s="1491"/>
      <c r="M827" s="1491"/>
      <c r="N827" s="1491"/>
      <c r="O827" s="1491"/>
      <c r="P827" s="1491"/>
      <c r="Q827" s="1491"/>
      <c r="R827" s="1491"/>
      <c r="S827" s="1491"/>
      <c r="T827" s="1491"/>
      <c r="U827" s="1491"/>
      <c r="V827" s="1491"/>
      <c r="W827" s="1491"/>
      <c r="X827" s="1491"/>
      <c r="Y827" s="1491"/>
      <c r="Z827" s="1491"/>
    </row>
    <row r="828" spans="1:26" ht="15.75" customHeight="1">
      <c r="A828" s="1491"/>
      <c r="B828" s="1491"/>
      <c r="C828" s="1491"/>
      <c r="D828" s="1491"/>
      <c r="E828" s="1491"/>
      <c r="F828" s="1491"/>
      <c r="G828" s="1491"/>
      <c r="H828" s="1491"/>
      <c r="I828" s="1491"/>
      <c r="J828" s="1491"/>
      <c r="K828" s="1491"/>
      <c r="L828" s="1491"/>
      <c r="M828" s="1491"/>
      <c r="N828" s="1491"/>
      <c r="O828" s="1491"/>
      <c r="P828" s="1491"/>
      <c r="Q828" s="1491"/>
      <c r="R828" s="1491"/>
      <c r="S828" s="1491"/>
      <c r="T828" s="1491"/>
      <c r="U828" s="1491"/>
      <c r="V828" s="1491"/>
      <c r="W828" s="1491"/>
      <c r="X828" s="1491"/>
      <c r="Y828" s="1491"/>
      <c r="Z828" s="1491"/>
    </row>
    <row r="829" spans="1:26" ht="15.75" customHeight="1">
      <c r="A829" s="1491"/>
      <c r="B829" s="1491"/>
      <c r="C829" s="1491"/>
      <c r="D829" s="1491"/>
      <c r="E829" s="1491"/>
      <c r="F829" s="1491"/>
      <c r="G829" s="1491"/>
      <c r="H829" s="1491"/>
      <c r="I829" s="1491"/>
      <c r="J829" s="1491"/>
      <c r="K829" s="1491"/>
      <c r="L829" s="1491"/>
      <c r="M829" s="1491"/>
      <c r="N829" s="1491"/>
      <c r="O829" s="1491"/>
      <c r="P829" s="1491"/>
      <c r="Q829" s="1491"/>
      <c r="R829" s="1491"/>
      <c r="S829" s="1491"/>
      <c r="T829" s="1491"/>
      <c r="U829" s="1491"/>
      <c r="V829" s="1491"/>
      <c r="W829" s="1491"/>
      <c r="X829" s="1491"/>
      <c r="Y829" s="1491"/>
      <c r="Z829" s="1491"/>
    </row>
    <row r="830" spans="1:26" ht="15.75" customHeight="1">
      <c r="A830" s="1491"/>
      <c r="B830" s="1491"/>
      <c r="C830" s="1491"/>
      <c r="D830" s="1491"/>
      <c r="E830" s="1491"/>
      <c r="F830" s="1491"/>
      <c r="G830" s="1491"/>
      <c r="H830" s="1491"/>
      <c r="I830" s="1491"/>
      <c r="J830" s="1491"/>
      <c r="K830" s="1491"/>
      <c r="L830" s="1491"/>
      <c r="M830" s="1491"/>
      <c r="N830" s="1491"/>
      <c r="O830" s="1491"/>
      <c r="P830" s="1491"/>
      <c r="Q830" s="1491"/>
      <c r="R830" s="1491"/>
      <c r="S830" s="1491"/>
      <c r="T830" s="1491"/>
      <c r="U830" s="1491"/>
      <c r="V830" s="1491"/>
      <c r="W830" s="1491"/>
      <c r="X830" s="1491"/>
      <c r="Y830" s="1491"/>
      <c r="Z830" s="1491"/>
    </row>
    <row r="831" spans="1:26" ht="15.75" customHeight="1">
      <c r="A831" s="1491"/>
      <c r="B831" s="1491"/>
      <c r="C831" s="1491"/>
      <c r="D831" s="1491"/>
      <c r="E831" s="1491"/>
      <c r="F831" s="1491"/>
      <c r="G831" s="1491"/>
      <c r="H831" s="1491"/>
      <c r="I831" s="1491"/>
      <c r="J831" s="1491"/>
      <c r="K831" s="1491"/>
      <c r="L831" s="1491"/>
      <c r="M831" s="1491"/>
      <c r="N831" s="1491"/>
      <c r="O831" s="1491"/>
      <c r="P831" s="1491"/>
      <c r="Q831" s="1491"/>
      <c r="R831" s="1491"/>
      <c r="S831" s="1491"/>
      <c r="T831" s="1491"/>
      <c r="U831" s="1491"/>
      <c r="V831" s="1491"/>
      <c r="W831" s="1491"/>
      <c r="X831" s="1491"/>
      <c r="Y831" s="1491"/>
      <c r="Z831" s="1491"/>
    </row>
    <row r="832" spans="1:26" ht="15.75" customHeight="1">
      <c r="A832" s="1491"/>
      <c r="B832" s="1491"/>
      <c r="C832" s="1491"/>
      <c r="D832" s="1491"/>
      <c r="E832" s="1491"/>
      <c r="F832" s="1491"/>
      <c r="G832" s="1491"/>
      <c r="H832" s="1491"/>
      <c r="I832" s="1491"/>
      <c r="J832" s="1491"/>
      <c r="K832" s="1491"/>
      <c r="L832" s="1491"/>
      <c r="M832" s="1491"/>
      <c r="N832" s="1491"/>
      <c r="O832" s="1491"/>
      <c r="P832" s="1491"/>
      <c r="Q832" s="1491"/>
      <c r="R832" s="1491"/>
      <c r="S832" s="1491"/>
      <c r="T832" s="1491"/>
      <c r="U832" s="1491"/>
      <c r="V832" s="1491"/>
      <c r="W832" s="1491"/>
      <c r="X832" s="1491"/>
      <c r="Y832" s="1491"/>
      <c r="Z832" s="1491"/>
    </row>
    <row r="833" spans="1:26" ht="15.75" customHeight="1">
      <c r="A833" s="1491"/>
      <c r="B833" s="1491"/>
      <c r="C833" s="1491"/>
      <c r="D833" s="1491"/>
      <c r="E833" s="1491"/>
      <c r="F833" s="1491"/>
      <c r="G833" s="1491"/>
      <c r="H833" s="1491"/>
      <c r="I833" s="1491"/>
      <c r="J833" s="1491"/>
      <c r="K833" s="1491"/>
      <c r="L833" s="1491"/>
      <c r="M833" s="1491"/>
      <c r="N833" s="1491"/>
      <c r="O833" s="1491"/>
      <c r="P833" s="1491"/>
      <c r="Q833" s="1491"/>
      <c r="R833" s="1491"/>
      <c r="S833" s="1491"/>
      <c r="T833" s="1491"/>
      <c r="U833" s="1491"/>
      <c r="V833" s="1491"/>
      <c r="W833" s="1491"/>
      <c r="X833" s="1491"/>
      <c r="Y833" s="1491"/>
      <c r="Z833" s="1491"/>
    </row>
    <row r="834" spans="1:26" ht="15.75" customHeight="1">
      <c r="A834" s="1491"/>
      <c r="B834" s="1491"/>
      <c r="C834" s="1491"/>
      <c r="D834" s="1491"/>
      <c r="E834" s="1491"/>
      <c r="F834" s="1491"/>
      <c r="G834" s="1491"/>
      <c r="H834" s="1491"/>
      <c r="I834" s="1491"/>
      <c r="J834" s="1491"/>
      <c r="K834" s="1491"/>
      <c r="L834" s="1491"/>
      <c r="M834" s="1491"/>
      <c r="N834" s="1491"/>
      <c r="O834" s="1491"/>
      <c r="P834" s="1491"/>
      <c r="Q834" s="1491"/>
      <c r="R834" s="1491"/>
      <c r="S834" s="1491"/>
      <c r="T834" s="1491"/>
      <c r="U834" s="1491"/>
      <c r="V834" s="1491"/>
      <c r="W834" s="1491"/>
      <c r="X834" s="1491"/>
      <c r="Y834" s="1491"/>
      <c r="Z834" s="1491"/>
    </row>
    <row r="835" spans="1:26" ht="15.75" customHeight="1">
      <c r="A835" s="1491"/>
      <c r="B835" s="1491"/>
      <c r="C835" s="1491"/>
      <c r="D835" s="1491"/>
      <c r="E835" s="1491"/>
      <c r="F835" s="1491"/>
      <c r="G835" s="1491"/>
      <c r="H835" s="1491"/>
      <c r="I835" s="1491"/>
      <c r="J835" s="1491"/>
      <c r="K835" s="1491"/>
      <c r="L835" s="1491"/>
      <c r="M835" s="1491"/>
      <c r="N835" s="1491"/>
      <c r="O835" s="1491"/>
      <c r="P835" s="1491"/>
      <c r="Q835" s="1491"/>
      <c r="R835" s="1491"/>
      <c r="S835" s="1491"/>
      <c r="T835" s="1491"/>
      <c r="U835" s="1491"/>
      <c r="V835" s="1491"/>
      <c r="W835" s="1491"/>
      <c r="X835" s="1491"/>
      <c r="Y835" s="1491"/>
      <c r="Z835" s="1491"/>
    </row>
    <row r="836" spans="1:26" ht="15.75" customHeight="1">
      <c r="A836" s="1491"/>
      <c r="B836" s="1491"/>
      <c r="C836" s="1491"/>
      <c r="D836" s="1491"/>
      <c r="E836" s="1491"/>
      <c r="F836" s="1491"/>
      <c r="G836" s="1491"/>
      <c r="H836" s="1491"/>
      <c r="I836" s="1491"/>
      <c r="J836" s="1491"/>
      <c r="K836" s="1491"/>
      <c r="L836" s="1491"/>
      <c r="M836" s="1491"/>
      <c r="N836" s="1491"/>
      <c r="O836" s="1491"/>
      <c r="P836" s="1491"/>
      <c r="Q836" s="1491"/>
      <c r="R836" s="1491"/>
      <c r="S836" s="1491"/>
      <c r="T836" s="1491"/>
      <c r="U836" s="1491"/>
      <c r="V836" s="1491"/>
      <c r="W836" s="1491"/>
      <c r="X836" s="1491"/>
      <c r="Y836" s="1491"/>
      <c r="Z836" s="1491"/>
    </row>
    <row r="837" spans="1:26" ht="15.75" customHeight="1">
      <c r="A837" s="1491"/>
      <c r="B837" s="1491"/>
      <c r="C837" s="1491"/>
      <c r="D837" s="1491"/>
      <c r="E837" s="1491"/>
      <c r="F837" s="1491"/>
      <c r="G837" s="1491"/>
      <c r="H837" s="1491"/>
      <c r="I837" s="1491"/>
      <c r="J837" s="1491"/>
      <c r="K837" s="1491"/>
      <c r="L837" s="1491"/>
      <c r="M837" s="1491"/>
      <c r="N837" s="1491"/>
      <c r="O837" s="1491"/>
      <c r="P837" s="1491"/>
      <c r="Q837" s="1491"/>
      <c r="R837" s="1491"/>
      <c r="S837" s="1491"/>
      <c r="T837" s="1491"/>
      <c r="U837" s="1491"/>
      <c r="V837" s="1491"/>
      <c r="W837" s="1491"/>
      <c r="X837" s="1491"/>
      <c r="Y837" s="1491"/>
      <c r="Z837" s="1491"/>
    </row>
    <row r="838" spans="1:26" ht="15.75" customHeight="1">
      <c r="A838" s="1491"/>
      <c r="B838" s="1491"/>
      <c r="C838" s="1491"/>
      <c r="D838" s="1491"/>
      <c r="E838" s="1491"/>
      <c r="F838" s="1491"/>
      <c r="G838" s="1491"/>
      <c r="H838" s="1491"/>
      <c r="I838" s="1491"/>
      <c r="J838" s="1491"/>
      <c r="K838" s="1491"/>
      <c r="L838" s="1491"/>
      <c r="M838" s="1491"/>
      <c r="N838" s="1491"/>
      <c r="O838" s="1491"/>
      <c r="P838" s="1491"/>
      <c r="Q838" s="1491"/>
      <c r="R838" s="1491"/>
      <c r="S838" s="1491"/>
      <c r="T838" s="1491"/>
      <c r="U838" s="1491"/>
      <c r="V838" s="1491"/>
      <c r="W838" s="1491"/>
      <c r="X838" s="1491"/>
      <c r="Y838" s="1491"/>
      <c r="Z838" s="1491"/>
    </row>
    <row r="839" spans="1:26" ht="15.75" customHeight="1">
      <c r="A839" s="1491"/>
      <c r="B839" s="1491"/>
      <c r="C839" s="1491"/>
      <c r="D839" s="1491"/>
      <c r="E839" s="1491"/>
      <c r="F839" s="1491"/>
      <c r="G839" s="1491"/>
      <c r="H839" s="1491"/>
      <c r="I839" s="1491"/>
      <c r="J839" s="1491"/>
      <c r="K839" s="1491"/>
      <c r="L839" s="1491"/>
      <c r="M839" s="1491"/>
      <c r="N839" s="1491"/>
      <c r="O839" s="1491"/>
      <c r="P839" s="1491"/>
      <c r="Q839" s="1491"/>
      <c r="R839" s="1491"/>
      <c r="S839" s="1491"/>
      <c r="T839" s="1491"/>
      <c r="U839" s="1491"/>
      <c r="V839" s="1491"/>
      <c r="W839" s="1491"/>
      <c r="X839" s="1491"/>
      <c r="Y839" s="1491"/>
      <c r="Z839" s="1491"/>
    </row>
    <row r="840" spans="1:26" ht="15.75" customHeight="1">
      <c r="A840" s="1491"/>
      <c r="B840" s="1491"/>
      <c r="C840" s="1491"/>
      <c r="D840" s="1491"/>
      <c r="E840" s="1491"/>
      <c r="F840" s="1491"/>
      <c r="G840" s="1491"/>
      <c r="H840" s="1491"/>
      <c r="I840" s="1491"/>
      <c r="J840" s="1491"/>
      <c r="K840" s="1491"/>
      <c r="L840" s="1491"/>
      <c r="M840" s="1491"/>
      <c r="N840" s="1491"/>
      <c r="O840" s="1491"/>
      <c r="P840" s="1491"/>
      <c r="Q840" s="1491"/>
      <c r="R840" s="1491"/>
      <c r="S840" s="1491"/>
      <c r="T840" s="1491"/>
      <c r="U840" s="1491"/>
      <c r="V840" s="1491"/>
      <c r="W840" s="1491"/>
      <c r="X840" s="1491"/>
      <c r="Y840" s="1491"/>
      <c r="Z840" s="1491"/>
    </row>
    <row r="841" spans="1:26" ht="15.75" customHeight="1">
      <c r="A841" s="1491"/>
      <c r="B841" s="1491"/>
      <c r="C841" s="1491"/>
      <c r="D841" s="1491"/>
      <c r="E841" s="1491"/>
      <c r="F841" s="1491"/>
      <c r="G841" s="1491"/>
      <c r="H841" s="1491"/>
      <c r="I841" s="1491"/>
      <c r="J841" s="1491"/>
      <c r="K841" s="1491"/>
      <c r="L841" s="1491"/>
      <c r="M841" s="1491"/>
      <c r="N841" s="1491"/>
      <c r="O841" s="1491"/>
      <c r="P841" s="1491"/>
      <c r="Q841" s="1491"/>
      <c r="R841" s="1491"/>
      <c r="S841" s="1491"/>
      <c r="T841" s="1491"/>
      <c r="U841" s="1491"/>
      <c r="V841" s="1491"/>
      <c r="W841" s="1491"/>
      <c r="X841" s="1491"/>
      <c r="Y841" s="1491"/>
      <c r="Z841" s="1491"/>
    </row>
    <row r="842" spans="1:26" ht="15.75" customHeight="1">
      <c r="A842" s="1491"/>
      <c r="B842" s="1491"/>
      <c r="C842" s="1491"/>
      <c r="D842" s="1491"/>
      <c r="E842" s="1491"/>
      <c r="F842" s="1491"/>
      <c r="G842" s="1491"/>
      <c r="H842" s="1491"/>
      <c r="I842" s="1491"/>
      <c r="J842" s="1491"/>
      <c r="K842" s="1491"/>
      <c r="L842" s="1491"/>
      <c r="M842" s="1491"/>
      <c r="N842" s="1491"/>
      <c r="O842" s="1491"/>
      <c r="P842" s="1491"/>
      <c r="Q842" s="1491"/>
      <c r="R842" s="1491"/>
      <c r="S842" s="1491"/>
      <c r="T842" s="1491"/>
      <c r="U842" s="1491"/>
      <c r="V842" s="1491"/>
      <c r="W842" s="1491"/>
      <c r="X842" s="1491"/>
      <c r="Y842" s="1491"/>
      <c r="Z842" s="1491"/>
    </row>
    <row r="843" spans="1:26" ht="15.75" customHeight="1">
      <c r="A843" s="1491"/>
      <c r="B843" s="1491"/>
      <c r="C843" s="1491"/>
      <c r="D843" s="1491"/>
      <c r="E843" s="1491"/>
      <c r="F843" s="1491"/>
      <c r="G843" s="1491"/>
      <c r="H843" s="1491"/>
      <c r="I843" s="1491"/>
      <c r="J843" s="1491"/>
      <c r="K843" s="1491"/>
      <c r="L843" s="1491"/>
      <c r="M843" s="1491"/>
      <c r="N843" s="1491"/>
      <c r="O843" s="1491"/>
      <c r="P843" s="1491"/>
      <c r="Q843" s="1491"/>
      <c r="R843" s="1491"/>
      <c r="S843" s="1491"/>
      <c r="T843" s="1491"/>
      <c r="U843" s="1491"/>
      <c r="V843" s="1491"/>
      <c r="W843" s="1491"/>
      <c r="X843" s="1491"/>
      <c r="Y843" s="1491"/>
      <c r="Z843" s="1491"/>
    </row>
    <row r="844" spans="1:26" ht="15.75" customHeight="1">
      <c r="A844" s="1491"/>
      <c r="B844" s="1491"/>
      <c r="C844" s="1491"/>
      <c r="D844" s="1491"/>
      <c r="E844" s="1491"/>
      <c r="F844" s="1491"/>
      <c r="G844" s="1491"/>
      <c r="H844" s="1491"/>
      <c r="I844" s="1491"/>
      <c r="J844" s="1491"/>
      <c r="K844" s="1491"/>
      <c r="L844" s="1491"/>
      <c r="M844" s="1491"/>
      <c r="N844" s="1491"/>
      <c r="O844" s="1491"/>
      <c r="P844" s="1491"/>
      <c r="Q844" s="1491"/>
      <c r="R844" s="1491"/>
      <c r="S844" s="1491"/>
      <c r="T844" s="1491"/>
      <c r="U844" s="1491"/>
      <c r="V844" s="1491"/>
      <c r="W844" s="1491"/>
      <c r="X844" s="1491"/>
      <c r="Y844" s="1491"/>
      <c r="Z844" s="1491"/>
    </row>
    <row r="845" spans="1:26" ht="15.75" customHeight="1">
      <c r="A845" s="1491"/>
      <c r="B845" s="1491"/>
      <c r="C845" s="1491"/>
      <c r="D845" s="1491"/>
      <c r="E845" s="1491"/>
      <c r="F845" s="1491"/>
      <c r="G845" s="1491"/>
      <c r="H845" s="1491"/>
      <c r="I845" s="1491"/>
      <c r="J845" s="1491"/>
      <c r="K845" s="1491"/>
      <c r="L845" s="1491"/>
      <c r="M845" s="1491"/>
      <c r="N845" s="1491"/>
      <c r="O845" s="1491"/>
      <c r="P845" s="1491"/>
      <c r="Q845" s="1491"/>
      <c r="R845" s="1491"/>
      <c r="S845" s="1491"/>
      <c r="T845" s="1491"/>
      <c r="U845" s="1491"/>
      <c r="V845" s="1491"/>
      <c r="W845" s="1491"/>
      <c r="X845" s="1491"/>
      <c r="Y845" s="1491"/>
      <c r="Z845" s="1491"/>
    </row>
    <row r="846" spans="1:26" ht="15.75" customHeight="1">
      <c r="A846" s="1491"/>
      <c r="B846" s="1491"/>
      <c r="C846" s="1491"/>
      <c r="D846" s="1491"/>
      <c r="E846" s="1491"/>
      <c r="F846" s="1491"/>
      <c r="G846" s="1491"/>
      <c r="H846" s="1491"/>
      <c r="I846" s="1491"/>
      <c r="J846" s="1491"/>
      <c r="K846" s="1491"/>
      <c r="L846" s="1491"/>
      <c r="M846" s="1491"/>
      <c r="N846" s="1491"/>
      <c r="O846" s="1491"/>
      <c r="P846" s="1491"/>
      <c r="Q846" s="1491"/>
      <c r="R846" s="1491"/>
      <c r="S846" s="1491"/>
      <c r="T846" s="1491"/>
      <c r="U846" s="1491"/>
      <c r="V846" s="1491"/>
      <c r="W846" s="1491"/>
      <c r="X846" s="1491"/>
      <c r="Y846" s="1491"/>
      <c r="Z846" s="1491"/>
    </row>
    <row r="847" spans="1:26" ht="15.75" customHeight="1">
      <c r="A847" s="1491"/>
      <c r="B847" s="1491"/>
      <c r="C847" s="1491"/>
      <c r="D847" s="1491"/>
      <c r="E847" s="1491"/>
      <c r="F847" s="1491"/>
      <c r="G847" s="1491"/>
      <c r="H847" s="1491"/>
      <c r="I847" s="1491"/>
      <c r="J847" s="1491"/>
      <c r="K847" s="1491"/>
      <c r="L847" s="1491"/>
      <c r="M847" s="1491"/>
      <c r="N847" s="1491"/>
      <c r="O847" s="1491"/>
      <c r="P847" s="1491"/>
      <c r="Q847" s="1491"/>
      <c r="R847" s="1491"/>
      <c r="S847" s="1491"/>
      <c r="T847" s="1491"/>
      <c r="U847" s="1491"/>
      <c r="V847" s="1491"/>
      <c r="W847" s="1491"/>
      <c r="X847" s="1491"/>
      <c r="Y847" s="1491"/>
      <c r="Z847" s="1491"/>
    </row>
    <row r="848" spans="1:26" ht="15.75" customHeight="1">
      <c r="A848" s="1491"/>
      <c r="B848" s="1491"/>
      <c r="C848" s="1491"/>
      <c r="D848" s="1491"/>
      <c r="E848" s="1491"/>
      <c r="F848" s="1491"/>
      <c r="G848" s="1491"/>
      <c r="H848" s="1491"/>
      <c r="I848" s="1491"/>
      <c r="J848" s="1491"/>
      <c r="K848" s="1491"/>
      <c r="L848" s="1491"/>
      <c r="M848" s="1491"/>
      <c r="N848" s="1491"/>
      <c r="O848" s="1491"/>
      <c r="P848" s="1491"/>
      <c r="Q848" s="1491"/>
      <c r="R848" s="1491"/>
      <c r="S848" s="1491"/>
      <c r="T848" s="1491"/>
      <c r="U848" s="1491"/>
      <c r="V848" s="1491"/>
      <c r="W848" s="1491"/>
      <c r="X848" s="1491"/>
      <c r="Y848" s="1491"/>
      <c r="Z848" s="1491"/>
    </row>
    <row r="849" spans="1:26" ht="15.75" customHeight="1">
      <c r="A849" s="1491"/>
      <c r="B849" s="1491"/>
      <c r="C849" s="1491"/>
      <c r="D849" s="1491"/>
      <c r="E849" s="1491"/>
      <c r="F849" s="1491"/>
      <c r="G849" s="1491"/>
      <c r="H849" s="1491"/>
      <c r="I849" s="1491"/>
      <c r="J849" s="1491"/>
      <c r="K849" s="1491"/>
      <c r="L849" s="1491"/>
      <c r="M849" s="1491"/>
      <c r="N849" s="1491"/>
      <c r="O849" s="1491"/>
      <c r="P849" s="1491"/>
      <c r="Q849" s="1491"/>
      <c r="R849" s="1491"/>
      <c r="S849" s="1491"/>
      <c r="T849" s="1491"/>
      <c r="U849" s="1491"/>
      <c r="V849" s="1491"/>
      <c r="W849" s="1491"/>
      <c r="X849" s="1491"/>
      <c r="Y849" s="1491"/>
      <c r="Z849" s="1491"/>
    </row>
    <row r="850" spans="1:26" ht="15.75" customHeight="1">
      <c r="A850" s="1491"/>
      <c r="B850" s="1491"/>
      <c r="C850" s="1491"/>
      <c r="D850" s="1491"/>
      <c r="E850" s="1491"/>
      <c r="F850" s="1491"/>
      <c r="G850" s="1491"/>
      <c r="H850" s="1491"/>
      <c r="I850" s="1491"/>
      <c r="J850" s="1491"/>
      <c r="K850" s="1491"/>
      <c r="L850" s="1491"/>
      <c r="M850" s="1491"/>
      <c r="N850" s="1491"/>
      <c r="O850" s="1491"/>
      <c r="P850" s="1491"/>
      <c r="Q850" s="1491"/>
      <c r="R850" s="1491"/>
      <c r="S850" s="1491"/>
      <c r="T850" s="1491"/>
      <c r="U850" s="1491"/>
      <c r="V850" s="1491"/>
      <c r="W850" s="1491"/>
      <c r="X850" s="1491"/>
      <c r="Y850" s="1491"/>
      <c r="Z850" s="1491"/>
    </row>
    <row r="851" spans="1:26" ht="15.75" customHeight="1">
      <c r="A851" s="1491"/>
      <c r="B851" s="1491"/>
      <c r="C851" s="1491"/>
      <c r="D851" s="1491"/>
      <c r="E851" s="1491"/>
      <c r="F851" s="1491"/>
      <c r="G851" s="1491"/>
      <c r="H851" s="1491"/>
      <c r="I851" s="1491"/>
      <c r="J851" s="1491"/>
      <c r="K851" s="1491"/>
      <c r="L851" s="1491"/>
      <c r="M851" s="1491"/>
      <c r="N851" s="1491"/>
      <c r="O851" s="1491"/>
      <c r="P851" s="1491"/>
      <c r="Q851" s="1491"/>
      <c r="R851" s="1491"/>
      <c r="S851" s="1491"/>
      <c r="T851" s="1491"/>
      <c r="U851" s="1491"/>
      <c r="V851" s="1491"/>
      <c r="W851" s="1491"/>
      <c r="X851" s="1491"/>
      <c r="Y851" s="1491"/>
      <c r="Z851" s="1491"/>
    </row>
    <row r="852" spans="1:26" ht="15.75" customHeight="1">
      <c r="A852" s="1491"/>
      <c r="B852" s="1491"/>
      <c r="C852" s="1491"/>
      <c r="D852" s="1491"/>
      <c r="E852" s="1491"/>
      <c r="F852" s="1491"/>
      <c r="G852" s="1491"/>
      <c r="H852" s="1491"/>
      <c r="I852" s="1491"/>
      <c r="J852" s="1491"/>
      <c r="K852" s="1491"/>
      <c r="L852" s="1491"/>
      <c r="M852" s="1491"/>
      <c r="N852" s="1491"/>
      <c r="O852" s="1491"/>
      <c r="P852" s="1491"/>
      <c r="Q852" s="1491"/>
      <c r="R852" s="1491"/>
      <c r="S852" s="1491"/>
      <c r="T852" s="1491"/>
      <c r="U852" s="1491"/>
      <c r="V852" s="1491"/>
      <c r="W852" s="1491"/>
      <c r="X852" s="1491"/>
      <c r="Y852" s="1491"/>
      <c r="Z852" s="1491"/>
    </row>
    <row r="853" spans="1:26" ht="15.75" customHeight="1">
      <c r="A853" s="1491"/>
      <c r="B853" s="1491"/>
      <c r="C853" s="1491"/>
      <c r="D853" s="1491"/>
      <c r="E853" s="1491"/>
      <c r="F853" s="1491"/>
      <c r="G853" s="1491"/>
      <c r="H853" s="1491"/>
      <c r="I853" s="1491"/>
      <c r="J853" s="1491"/>
      <c r="K853" s="1491"/>
      <c r="L853" s="1491"/>
      <c r="M853" s="1491"/>
      <c r="N853" s="1491"/>
      <c r="O853" s="1491"/>
      <c r="P853" s="1491"/>
      <c r="Q853" s="1491"/>
      <c r="R853" s="1491"/>
      <c r="S853" s="1491"/>
      <c r="T853" s="1491"/>
      <c r="U853" s="1491"/>
      <c r="V853" s="1491"/>
      <c r="W853" s="1491"/>
      <c r="X853" s="1491"/>
      <c r="Y853" s="1491"/>
      <c r="Z853" s="1491"/>
    </row>
    <row r="854" spans="1:26" ht="15.75" customHeight="1">
      <c r="A854" s="1491"/>
      <c r="B854" s="1491"/>
      <c r="C854" s="1491"/>
      <c r="D854" s="1491"/>
      <c r="E854" s="1491"/>
      <c r="F854" s="1491"/>
      <c r="G854" s="1491"/>
      <c r="H854" s="1491"/>
      <c r="I854" s="1491"/>
      <c r="J854" s="1491"/>
      <c r="K854" s="1491"/>
      <c r="L854" s="1491"/>
      <c r="M854" s="1491"/>
      <c r="N854" s="1491"/>
      <c r="O854" s="1491"/>
      <c r="P854" s="1491"/>
      <c r="Q854" s="1491"/>
      <c r="R854" s="1491"/>
      <c r="S854" s="1491"/>
      <c r="T854" s="1491"/>
      <c r="U854" s="1491"/>
      <c r="V854" s="1491"/>
      <c r="W854" s="1491"/>
      <c r="X854" s="1491"/>
      <c r="Y854" s="1491"/>
      <c r="Z854" s="1491"/>
    </row>
    <row r="855" spans="1:26" ht="15.75" customHeight="1">
      <c r="A855" s="1491"/>
      <c r="B855" s="1491"/>
      <c r="C855" s="1491"/>
      <c r="D855" s="1491"/>
      <c r="E855" s="1491"/>
      <c r="F855" s="1491"/>
      <c r="G855" s="1491"/>
      <c r="H855" s="1491"/>
      <c r="I855" s="1491"/>
      <c r="J855" s="1491"/>
      <c r="K855" s="1491"/>
      <c r="L855" s="1491"/>
      <c r="M855" s="1491"/>
      <c r="N855" s="1491"/>
      <c r="O855" s="1491"/>
      <c r="P855" s="1491"/>
      <c r="Q855" s="1491"/>
      <c r="R855" s="1491"/>
      <c r="S855" s="1491"/>
      <c r="T855" s="1491"/>
      <c r="U855" s="1491"/>
      <c r="V855" s="1491"/>
      <c r="W855" s="1491"/>
      <c r="X855" s="1491"/>
      <c r="Y855" s="1491"/>
      <c r="Z855" s="1491"/>
    </row>
    <row r="856" spans="1:26" ht="15.75" customHeight="1">
      <c r="A856" s="1491"/>
      <c r="B856" s="1491"/>
      <c r="C856" s="1491"/>
      <c r="D856" s="1491"/>
      <c r="E856" s="1491"/>
      <c r="F856" s="1491"/>
      <c r="G856" s="1491"/>
      <c r="H856" s="1491"/>
      <c r="I856" s="1491"/>
      <c r="J856" s="1491"/>
      <c r="K856" s="1491"/>
      <c r="L856" s="1491"/>
      <c r="M856" s="1491"/>
      <c r="N856" s="1491"/>
      <c r="O856" s="1491"/>
      <c r="P856" s="1491"/>
      <c r="Q856" s="1491"/>
      <c r="R856" s="1491"/>
      <c r="S856" s="1491"/>
      <c r="T856" s="1491"/>
      <c r="U856" s="1491"/>
      <c r="V856" s="1491"/>
      <c r="W856" s="1491"/>
      <c r="X856" s="1491"/>
      <c r="Y856" s="1491"/>
      <c r="Z856" s="1491"/>
    </row>
    <row r="857" spans="1:26" ht="15.75" customHeight="1">
      <c r="A857" s="1491"/>
      <c r="B857" s="1491"/>
      <c r="C857" s="1491"/>
      <c r="D857" s="1491"/>
      <c r="E857" s="1491"/>
      <c r="F857" s="1491"/>
      <c r="G857" s="1491"/>
      <c r="H857" s="1491"/>
      <c r="I857" s="1491"/>
      <c r="J857" s="1491"/>
      <c r="K857" s="1491"/>
      <c r="L857" s="1491"/>
      <c r="M857" s="1491"/>
      <c r="N857" s="1491"/>
      <c r="O857" s="1491"/>
      <c r="P857" s="1491"/>
      <c r="Q857" s="1491"/>
      <c r="R857" s="1491"/>
      <c r="S857" s="1491"/>
      <c r="T857" s="1491"/>
      <c r="U857" s="1491"/>
      <c r="V857" s="1491"/>
      <c r="W857" s="1491"/>
      <c r="X857" s="1491"/>
      <c r="Y857" s="1491"/>
      <c r="Z857" s="1491"/>
    </row>
    <row r="858" spans="1:26" ht="15.75" customHeight="1">
      <c r="A858" s="1491"/>
      <c r="B858" s="1491"/>
      <c r="C858" s="1491"/>
      <c r="D858" s="1491"/>
      <c r="E858" s="1491"/>
      <c r="F858" s="1491"/>
      <c r="G858" s="1491"/>
      <c r="H858" s="1491"/>
      <c r="I858" s="1491"/>
      <c r="J858" s="1491"/>
      <c r="K858" s="1491"/>
      <c r="L858" s="1491"/>
      <c r="M858" s="1491"/>
      <c r="N858" s="1491"/>
      <c r="O858" s="1491"/>
      <c r="P858" s="1491"/>
      <c r="Q858" s="1491"/>
      <c r="R858" s="1491"/>
      <c r="S858" s="1491"/>
      <c r="T858" s="1491"/>
      <c r="U858" s="1491"/>
      <c r="V858" s="1491"/>
      <c r="W858" s="1491"/>
      <c r="X858" s="1491"/>
      <c r="Y858" s="1491"/>
      <c r="Z858" s="1491"/>
    </row>
    <row r="859" spans="1:26" ht="15.75" customHeight="1">
      <c r="A859" s="1491"/>
      <c r="B859" s="1491"/>
      <c r="C859" s="1491"/>
      <c r="D859" s="1491"/>
      <c r="E859" s="1491"/>
      <c r="F859" s="1491"/>
      <c r="G859" s="1491"/>
      <c r="H859" s="1491"/>
      <c r="I859" s="1491"/>
      <c r="J859" s="1491"/>
      <c r="K859" s="1491"/>
      <c r="L859" s="1491"/>
      <c r="M859" s="1491"/>
      <c r="N859" s="1491"/>
      <c r="O859" s="1491"/>
      <c r="P859" s="1491"/>
      <c r="Q859" s="1491"/>
      <c r="R859" s="1491"/>
      <c r="S859" s="1491"/>
      <c r="T859" s="1491"/>
      <c r="U859" s="1491"/>
      <c r="V859" s="1491"/>
      <c r="W859" s="1491"/>
      <c r="X859" s="1491"/>
      <c r="Y859" s="1491"/>
      <c r="Z859" s="1491"/>
    </row>
    <row r="860" spans="1:26" ht="15.75" customHeight="1">
      <c r="A860" s="1491"/>
      <c r="B860" s="1491"/>
      <c r="C860" s="1491"/>
      <c r="D860" s="1491"/>
      <c r="E860" s="1491"/>
      <c r="F860" s="1491"/>
      <c r="G860" s="1491"/>
      <c r="H860" s="1491"/>
      <c r="I860" s="1491"/>
      <c r="J860" s="1491"/>
      <c r="K860" s="1491"/>
      <c r="L860" s="1491"/>
      <c r="M860" s="1491"/>
      <c r="N860" s="1491"/>
      <c r="O860" s="1491"/>
      <c r="P860" s="1491"/>
      <c r="Q860" s="1491"/>
      <c r="R860" s="1491"/>
      <c r="S860" s="1491"/>
      <c r="T860" s="1491"/>
      <c r="U860" s="1491"/>
      <c r="V860" s="1491"/>
      <c r="W860" s="1491"/>
      <c r="X860" s="1491"/>
      <c r="Y860" s="1491"/>
      <c r="Z860" s="1491"/>
    </row>
    <row r="861" spans="1:26" ht="15.75" customHeight="1">
      <c r="A861" s="1491"/>
      <c r="B861" s="1491"/>
      <c r="C861" s="1491"/>
      <c r="D861" s="1491"/>
      <c r="E861" s="1491"/>
      <c r="F861" s="1491"/>
      <c r="G861" s="1491"/>
      <c r="H861" s="1491"/>
      <c r="I861" s="1491"/>
      <c r="J861" s="1491"/>
      <c r="K861" s="1491"/>
      <c r="L861" s="1491"/>
      <c r="M861" s="1491"/>
      <c r="N861" s="1491"/>
      <c r="O861" s="1491"/>
      <c r="P861" s="1491"/>
      <c r="Q861" s="1491"/>
      <c r="R861" s="1491"/>
      <c r="S861" s="1491"/>
      <c r="T861" s="1491"/>
      <c r="U861" s="1491"/>
      <c r="V861" s="1491"/>
      <c r="W861" s="1491"/>
      <c r="X861" s="1491"/>
      <c r="Y861" s="1491"/>
      <c r="Z861" s="1491"/>
    </row>
    <row r="862" spans="1:26" ht="15.75" customHeight="1">
      <c r="A862" s="1491"/>
      <c r="B862" s="1491"/>
      <c r="C862" s="1491"/>
      <c r="D862" s="1491"/>
      <c r="E862" s="1491"/>
      <c r="F862" s="1491"/>
      <c r="G862" s="1491"/>
      <c r="H862" s="1491"/>
      <c r="I862" s="1491"/>
      <c r="J862" s="1491"/>
      <c r="K862" s="1491"/>
      <c r="L862" s="1491"/>
      <c r="M862" s="1491"/>
      <c r="N862" s="1491"/>
      <c r="O862" s="1491"/>
      <c r="P862" s="1491"/>
      <c r="Q862" s="1491"/>
      <c r="R862" s="1491"/>
      <c r="S862" s="1491"/>
      <c r="T862" s="1491"/>
      <c r="U862" s="1491"/>
      <c r="V862" s="1491"/>
      <c r="W862" s="1491"/>
      <c r="X862" s="1491"/>
      <c r="Y862" s="1491"/>
      <c r="Z862" s="1491"/>
    </row>
    <row r="863" spans="1:26" ht="15.75" customHeight="1">
      <c r="A863" s="1491"/>
      <c r="B863" s="1491"/>
      <c r="C863" s="1491"/>
      <c r="D863" s="1491"/>
      <c r="E863" s="1491"/>
      <c r="F863" s="1491"/>
      <c r="G863" s="1491"/>
      <c r="H863" s="1491"/>
      <c r="I863" s="1491"/>
      <c r="J863" s="1491"/>
      <c r="K863" s="1491"/>
      <c r="L863" s="1491"/>
      <c r="M863" s="1491"/>
      <c r="N863" s="1491"/>
      <c r="O863" s="1491"/>
      <c r="P863" s="1491"/>
      <c r="Q863" s="1491"/>
      <c r="R863" s="1491"/>
      <c r="S863" s="1491"/>
      <c r="T863" s="1491"/>
      <c r="U863" s="1491"/>
      <c r="V863" s="1491"/>
      <c r="W863" s="1491"/>
      <c r="X863" s="1491"/>
      <c r="Y863" s="1491"/>
      <c r="Z863" s="1491"/>
    </row>
    <row r="864" spans="1:26" ht="15.75" customHeight="1">
      <c r="A864" s="1491"/>
      <c r="B864" s="1491"/>
      <c r="C864" s="1491"/>
      <c r="D864" s="1491"/>
      <c r="E864" s="1491"/>
      <c r="F864" s="1491"/>
      <c r="G864" s="1491"/>
      <c r="H864" s="1491"/>
      <c r="I864" s="1491"/>
      <c r="J864" s="1491"/>
      <c r="K864" s="1491"/>
      <c r="L864" s="1491"/>
      <c r="M864" s="1491"/>
      <c r="N864" s="1491"/>
      <c r="O864" s="1491"/>
      <c r="P864" s="1491"/>
      <c r="Q864" s="1491"/>
      <c r="R864" s="1491"/>
      <c r="S864" s="1491"/>
      <c r="T864" s="1491"/>
      <c r="U864" s="1491"/>
      <c r="V864" s="1491"/>
      <c r="W864" s="1491"/>
      <c r="X864" s="1491"/>
      <c r="Y864" s="1491"/>
      <c r="Z864" s="1491"/>
    </row>
    <row r="865" spans="1:26" ht="15.75" customHeight="1">
      <c r="A865" s="1491"/>
      <c r="B865" s="1491"/>
      <c r="C865" s="1491"/>
      <c r="D865" s="1491"/>
      <c r="E865" s="1491"/>
      <c r="F865" s="1491"/>
      <c r="G865" s="1491"/>
      <c r="H865" s="1491"/>
      <c r="I865" s="1491"/>
      <c r="J865" s="1491"/>
      <c r="K865" s="1491"/>
      <c r="L865" s="1491"/>
      <c r="M865" s="1491"/>
      <c r="N865" s="1491"/>
      <c r="O865" s="1491"/>
      <c r="P865" s="1491"/>
      <c r="Q865" s="1491"/>
      <c r="R865" s="1491"/>
      <c r="S865" s="1491"/>
      <c r="T865" s="1491"/>
      <c r="U865" s="1491"/>
      <c r="V865" s="1491"/>
      <c r="W865" s="1491"/>
      <c r="X865" s="1491"/>
      <c r="Y865" s="1491"/>
      <c r="Z865" s="1491"/>
    </row>
    <row r="866" spans="1:26" ht="15.75" customHeight="1">
      <c r="A866" s="1491"/>
      <c r="B866" s="1491"/>
      <c r="C866" s="1491"/>
      <c r="D866" s="1491"/>
      <c r="E866" s="1491"/>
      <c r="F866" s="1491"/>
      <c r="G866" s="1491"/>
      <c r="H866" s="1491"/>
      <c r="I866" s="1491"/>
      <c r="J866" s="1491"/>
      <c r="K866" s="1491"/>
      <c r="L866" s="1491"/>
      <c r="M866" s="1491"/>
      <c r="N866" s="1491"/>
      <c r="O866" s="1491"/>
      <c r="P866" s="1491"/>
      <c r="Q866" s="1491"/>
      <c r="R866" s="1491"/>
      <c r="S866" s="1491"/>
      <c r="T866" s="1491"/>
      <c r="U866" s="1491"/>
      <c r="V866" s="1491"/>
      <c r="W866" s="1491"/>
      <c r="X866" s="1491"/>
      <c r="Y866" s="1491"/>
      <c r="Z866" s="1491"/>
    </row>
    <row r="867" spans="1:26" ht="15.75" customHeight="1">
      <c r="A867" s="1491"/>
      <c r="B867" s="1491"/>
      <c r="C867" s="1491"/>
      <c r="D867" s="1491"/>
      <c r="E867" s="1491"/>
      <c r="F867" s="1491"/>
      <c r="G867" s="1491"/>
      <c r="H867" s="1491"/>
      <c r="I867" s="1491"/>
      <c r="J867" s="1491"/>
      <c r="K867" s="1491"/>
      <c r="L867" s="1491"/>
      <c r="M867" s="1491"/>
      <c r="N867" s="1491"/>
      <c r="O867" s="1491"/>
      <c r="P867" s="1491"/>
      <c r="Q867" s="1491"/>
      <c r="R867" s="1491"/>
      <c r="S867" s="1491"/>
      <c r="T867" s="1491"/>
      <c r="U867" s="1491"/>
      <c r="V867" s="1491"/>
      <c r="W867" s="1491"/>
      <c r="X867" s="1491"/>
      <c r="Y867" s="1491"/>
      <c r="Z867" s="1491"/>
    </row>
    <row r="868" spans="1:26" ht="15.75" customHeight="1">
      <c r="A868" s="1491"/>
      <c r="B868" s="1491"/>
      <c r="C868" s="1491"/>
      <c r="D868" s="1491"/>
      <c r="E868" s="1491"/>
      <c r="F868" s="1491"/>
      <c r="G868" s="1491"/>
      <c r="H868" s="1491"/>
      <c r="I868" s="1491"/>
      <c r="J868" s="1491"/>
      <c r="K868" s="1491"/>
      <c r="L868" s="1491"/>
      <c r="M868" s="1491"/>
      <c r="N868" s="1491"/>
      <c r="O868" s="1491"/>
      <c r="P868" s="1491"/>
      <c r="Q868" s="1491"/>
      <c r="R868" s="1491"/>
      <c r="S868" s="1491"/>
      <c r="T868" s="1491"/>
      <c r="U868" s="1491"/>
      <c r="V868" s="1491"/>
      <c r="W868" s="1491"/>
      <c r="X868" s="1491"/>
      <c r="Y868" s="1491"/>
      <c r="Z868" s="1491"/>
    </row>
    <row r="869" spans="1:26" ht="15.75" customHeight="1">
      <c r="A869" s="1491"/>
      <c r="B869" s="1491"/>
      <c r="C869" s="1491"/>
      <c r="D869" s="1491"/>
      <c r="E869" s="1491"/>
      <c r="F869" s="1491"/>
      <c r="G869" s="1491"/>
      <c r="H869" s="1491"/>
      <c r="I869" s="1491"/>
      <c r="J869" s="1491"/>
      <c r="K869" s="1491"/>
      <c r="L869" s="1491"/>
      <c r="M869" s="1491"/>
      <c r="N869" s="1491"/>
      <c r="O869" s="1491"/>
      <c r="P869" s="1491"/>
      <c r="Q869" s="1491"/>
      <c r="R869" s="1491"/>
      <c r="S869" s="1491"/>
      <c r="T869" s="1491"/>
      <c r="U869" s="1491"/>
      <c r="V869" s="1491"/>
      <c r="W869" s="1491"/>
      <c r="X869" s="1491"/>
      <c r="Y869" s="1491"/>
      <c r="Z869" s="1491"/>
    </row>
    <row r="870" spans="1:26" ht="15.75" customHeight="1">
      <c r="A870" s="1491"/>
      <c r="B870" s="1491"/>
      <c r="C870" s="1491"/>
      <c r="D870" s="1491"/>
      <c r="E870" s="1491"/>
      <c r="F870" s="1491"/>
      <c r="G870" s="1491"/>
      <c r="H870" s="1491"/>
      <c r="I870" s="1491"/>
      <c r="J870" s="1491"/>
      <c r="K870" s="1491"/>
      <c r="L870" s="1491"/>
      <c r="M870" s="1491"/>
      <c r="N870" s="1491"/>
      <c r="O870" s="1491"/>
      <c r="P870" s="1491"/>
      <c r="Q870" s="1491"/>
      <c r="R870" s="1491"/>
      <c r="S870" s="1491"/>
      <c r="T870" s="1491"/>
      <c r="U870" s="1491"/>
      <c r="V870" s="1491"/>
      <c r="W870" s="1491"/>
      <c r="X870" s="1491"/>
      <c r="Y870" s="1491"/>
      <c r="Z870" s="1491"/>
    </row>
    <row r="871" spans="1:26" ht="15.75" customHeight="1">
      <c r="A871" s="1491"/>
      <c r="B871" s="1491"/>
      <c r="C871" s="1491"/>
      <c r="D871" s="1491"/>
      <c r="E871" s="1491"/>
      <c r="F871" s="1491"/>
      <c r="G871" s="1491"/>
      <c r="H871" s="1491"/>
      <c r="I871" s="1491"/>
      <c r="J871" s="1491"/>
      <c r="K871" s="1491"/>
      <c r="L871" s="1491"/>
      <c r="M871" s="1491"/>
      <c r="N871" s="1491"/>
      <c r="O871" s="1491"/>
      <c r="P871" s="1491"/>
      <c r="Q871" s="1491"/>
      <c r="R871" s="1491"/>
      <c r="S871" s="1491"/>
      <c r="T871" s="1491"/>
      <c r="U871" s="1491"/>
      <c r="V871" s="1491"/>
      <c r="W871" s="1491"/>
      <c r="X871" s="1491"/>
      <c r="Y871" s="1491"/>
      <c r="Z871" s="1491"/>
    </row>
    <row r="872" spans="1:26" ht="15.75" customHeight="1">
      <c r="A872" s="1491"/>
      <c r="B872" s="1491"/>
      <c r="C872" s="1491"/>
      <c r="D872" s="1491"/>
      <c r="E872" s="1491"/>
      <c r="F872" s="1491"/>
      <c r="G872" s="1491"/>
      <c r="H872" s="1491"/>
      <c r="I872" s="1491"/>
      <c r="J872" s="1491"/>
      <c r="K872" s="1491"/>
      <c r="L872" s="1491"/>
      <c r="M872" s="1491"/>
      <c r="N872" s="1491"/>
      <c r="O872" s="1491"/>
      <c r="P872" s="1491"/>
      <c r="Q872" s="1491"/>
      <c r="R872" s="1491"/>
      <c r="S872" s="1491"/>
      <c r="T872" s="1491"/>
      <c r="U872" s="1491"/>
      <c r="V872" s="1491"/>
      <c r="W872" s="1491"/>
      <c r="X872" s="1491"/>
      <c r="Y872" s="1491"/>
      <c r="Z872" s="1491"/>
    </row>
    <row r="873" spans="1:26" ht="15.75" customHeight="1">
      <c r="A873" s="1491"/>
      <c r="B873" s="1491"/>
      <c r="C873" s="1491"/>
      <c r="D873" s="1491"/>
      <c r="E873" s="1491"/>
      <c r="F873" s="1491"/>
      <c r="G873" s="1491"/>
      <c r="H873" s="1491"/>
      <c r="I873" s="1491"/>
      <c r="J873" s="1491"/>
      <c r="K873" s="1491"/>
      <c r="L873" s="1491"/>
      <c r="M873" s="1491"/>
      <c r="N873" s="1491"/>
      <c r="O873" s="1491"/>
      <c r="P873" s="1491"/>
      <c r="Q873" s="1491"/>
      <c r="R873" s="1491"/>
      <c r="S873" s="1491"/>
      <c r="T873" s="1491"/>
      <c r="U873" s="1491"/>
      <c r="V873" s="1491"/>
      <c r="W873" s="1491"/>
      <c r="X873" s="1491"/>
      <c r="Y873" s="1491"/>
      <c r="Z873" s="1491"/>
    </row>
    <row r="874" spans="1:26" ht="15.75" customHeight="1">
      <c r="A874" s="1491"/>
      <c r="B874" s="1491"/>
      <c r="C874" s="1491"/>
      <c r="D874" s="1491"/>
      <c r="E874" s="1491"/>
      <c r="F874" s="1491"/>
      <c r="G874" s="1491"/>
      <c r="H874" s="1491"/>
      <c r="I874" s="1491"/>
      <c r="J874" s="1491"/>
      <c r="K874" s="1491"/>
      <c r="L874" s="1491"/>
      <c r="M874" s="1491"/>
      <c r="N874" s="1491"/>
      <c r="O874" s="1491"/>
      <c r="P874" s="1491"/>
      <c r="Q874" s="1491"/>
      <c r="R874" s="1491"/>
      <c r="S874" s="1491"/>
      <c r="T874" s="1491"/>
      <c r="U874" s="1491"/>
      <c r="V874" s="1491"/>
      <c r="W874" s="1491"/>
      <c r="X874" s="1491"/>
      <c r="Y874" s="1491"/>
      <c r="Z874" s="1491"/>
    </row>
    <row r="875" spans="1:26" ht="15.75" customHeight="1">
      <c r="A875" s="1491"/>
      <c r="B875" s="1491"/>
      <c r="C875" s="1491"/>
      <c r="D875" s="1491"/>
      <c r="E875" s="1491"/>
      <c r="F875" s="1491"/>
      <c r="G875" s="1491"/>
      <c r="H875" s="1491"/>
      <c r="I875" s="1491"/>
      <c r="J875" s="1491"/>
      <c r="K875" s="1491"/>
      <c r="L875" s="1491"/>
      <c r="M875" s="1491"/>
      <c r="N875" s="1491"/>
      <c r="O875" s="1491"/>
      <c r="P875" s="1491"/>
      <c r="Q875" s="1491"/>
      <c r="R875" s="1491"/>
      <c r="S875" s="1491"/>
      <c r="T875" s="1491"/>
      <c r="U875" s="1491"/>
      <c r="V875" s="1491"/>
      <c r="W875" s="1491"/>
      <c r="X875" s="1491"/>
      <c r="Y875" s="1491"/>
      <c r="Z875" s="1491"/>
    </row>
    <row r="876" spans="1:26" ht="15.75" customHeight="1">
      <c r="A876" s="1491"/>
      <c r="B876" s="1491"/>
      <c r="C876" s="1491"/>
      <c r="D876" s="1491"/>
      <c r="E876" s="1491"/>
      <c r="F876" s="1491"/>
      <c r="G876" s="1491"/>
      <c r="H876" s="1491"/>
      <c r="I876" s="1491"/>
      <c r="J876" s="1491"/>
      <c r="K876" s="1491"/>
      <c r="L876" s="1491"/>
      <c r="M876" s="1491"/>
      <c r="N876" s="1491"/>
      <c r="O876" s="1491"/>
      <c r="P876" s="1491"/>
      <c r="Q876" s="1491"/>
      <c r="R876" s="1491"/>
      <c r="S876" s="1491"/>
      <c r="T876" s="1491"/>
      <c r="U876" s="1491"/>
      <c r="V876" s="1491"/>
      <c r="W876" s="1491"/>
      <c r="X876" s="1491"/>
      <c r="Y876" s="1491"/>
      <c r="Z876" s="1491"/>
    </row>
    <row r="877" spans="1:26" ht="15.75" customHeight="1">
      <c r="A877" s="1491"/>
      <c r="B877" s="1491"/>
      <c r="C877" s="1491"/>
      <c r="D877" s="1491"/>
      <c r="E877" s="1491"/>
      <c r="F877" s="1491"/>
      <c r="G877" s="1491"/>
      <c r="H877" s="1491"/>
      <c r="I877" s="1491"/>
      <c r="J877" s="1491"/>
      <c r="K877" s="1491"/>
      <c r="L877" s="1491"/>
      <c r="M877" s="1491"/>
      <c r="N877" s="1491"/>
      <c r="O877" s="1491"/>
      <c r="P877" s="1491"/>
      <c r="Q877" s="1491"/>
      <c r="R877" s="1491"/>
      <c r="S877" s="1491"/>
      <c r="T877" s="1491"/>
      <c r="U877" s="1491"/>
      <c r="V877" s="1491"/>
      <c r="W877" s="1491"/>
      <c r="X877" s="1491"/>
      <c r="Y877" s="1491"/>
      <c r="Z877" s="1491"/>
    </row>
    <row r="878" spans="1:26" ht="15.75" customHeight="1">
      <c r="A878" s="1491"/>
      <c r="B878" s="1491"/>
      <c r="C878" s="1491"/>
      <c r="D878" s="1491"/>
      <c r="E878" s="1491"/>
      <c r="F878" s="1491"/>
      <c r="G878" s="1491"/>
      <c r="H878" s="1491"/>
      <c r="I878" s="1491"/>
      <c r="J878" s="1491"/>
      <c r="K878" s="1491"/>
      <c r="L878" s="1491"/>
      <c r="M878" s="1491"/>
      <c r="N878" s="1491"/>
      <c r="O878" s="1491"/>
      <c r="P878" s="1491"/>
      <c r="Q878" s="1491"/>
      <c r="R878" s="1491"/>
      <c r="S878" s="1491"/>
      <c r="T878" s="1491"/>
      <c r="U878" s="1491"/>
      <c r="V878" s="1491"/>
      <c r="W878" s="1491"/>
      <c r="X878" s="1491"/>
      <c r="Y878" s="1491"/>
      <c r="Z878" s="1491"/>
    </row>
    <row r="879" spans="1:26" ht="15.75" customHeight="1">
      <c r="A879" s="1491"/>
      <c r="B879" s="1491"/>
      <c r="C879" s="1491"/>
      <c r="D879" s="1491"/>
      <c r="E879" s="1491"/>
      <c r="F879" s="1491"/>
      <c r="G879" s="1491"/>
      <c r="H879" s="1491"/>
      <c r="I879" s="1491"/>
      <c r="J879" s="1491"/>
      <c r="K879" s="1491"/>
      <c r="L879" s="1491"/>
      <c r="M879" s="1491"/>
      <c r="N879" s="1491"/>
      <c r="O879" s="1491"/>
      <c r="P879" s="1491"/>
      <c r="Q879" s="1491"/>
      <c r="R879" s="1491"/>
      <c r="S879" s="1491"/>
      <c r="T879" s="1491"/>
      <c r="U879" s="1491"/>
      <c r="V879" s="1491"/>
      <c r="W879" s="1491"/>
      <c r="X879" s="1491"/>
      <c r="Y879" s="1491"/>
      <c r="Z879" s="1491"/>
    </row>
    <row r="880" spans="1:26" ht="15.75" customHeight="1">
      <c r="A880" s="1491"/>
      <c r="B880" s="1491"/>
      <c r="C880" s="1491"/>
      <c r="D880" s="1491"/>
      <c r="E880" s="1491"/>
      <c r="F880" s="1491"/>
      <c r="G880" s="1491"/>
      <c r="H880" s="1491"/>
      <c r="I880" s="1491"/>
      <c r="J880" s="1491"/>
      <c r="K880" s="1491"/>
      <c r="L880" s="1491"/>
      <c r="M880" s="1491"/>
      <c r="N880" s="1491"/>
      <c r="O880" s="1491"/>
      <c r="P880" s="1491"/>
      <c r="Q880" s="1491"/>
      <c r="R880" s="1491"/>
      <c r="S880" s="1491"/>
      <c r="T880" s="1491"/>
      <c r="U880" s="1491"/>
      <c r="V880" s="1491"/>
      <c r="W880" s="1491"/>
      <c r="X880" s="1491"/>
      <c r="Y880" s="1491"/>
      <c r="Z880" s="1491"/>
    </row>
    <row r="881" spans="1:26" ht="15.75" customHeight="1">
      <c r="A881" s="1491"/>
      <c r="B881" s="1491"/>
      <c r="C881" s="1491"/>
      <c r="D881" s="1491"/>
      <c r="E881" s="1491"/>
      <c r="F881" s="1491"/>
      <c r="G881" s="1491"/>
      <c r="H881" s="1491"/>
      <c r="I881" s="1491"/>
      <c r="J881" s="1491"/>
      <c r="K881" s="1491"/>
      <c r="L881" s="1491"/>
      <c r="M881" s="1491"/>
      <c r="N881" s="1491"/>
      <c r="O881" s="1491"/>
      <c r="P881" s="1491"/>
      <c r="Q881" s="1491"/>
      <c r="R881" s="1491"/>
      <c r="S881" s="1491"/>
      <c r="T881" s="1491"/>
      <c r="U881" s="1491"/>
      <c r="V881" s="1491"/>
      <c r="W881" s="1491"/>
      <c r="X881" s="1491"/>
      <c r="Y881" s="1491"/>
      <c r="Z881" s="1491"/>
    </row>
    <row r="882" spans="1:26" ht="15.75" customHeight="1">
      <c r="A882" s="1491"/>
      <c r="B882" s="1491"/>
      <c r="C882" s="1491"/>
      <c r="D882" s="1491"/>
      <c r="E882" s="1491"/>
      <c r="F882" s="1491"/>
      <c r="G882" s="1491"/>
      <c r="H882" s="1491"/>
      <c r="I882" s="1491"/>
      <c r="J882" s="1491"/>
      <c r="K882" s="1491"/>
      <c r="L882" s="1491"/>
      <c r="M882" s="1491"/>
      <c r="N882" s="1491"/>
      <c r="O882" s="1491"/>
      <c r="P882" s="1491"/>
      <c r="Q882" s="1491"/>
      <c r="R882" s="1491"/>
      <c r="S882" s="1491"/>
      <c r="T882" s="1491"/>
      <c r="U882" s="1491"/>
      <c r="V882" s="1491"/>
      <c r="W882" s="1491"/>
      <c r="X882" s="1491"/>
      <c r="Y882" s="1491"/>
      <c r="Z882" s="1491"/>
    </row>
    <row r="883" spans="1:26" ht="15.75" customHeight="1">
      <c r="A883" s="1491"/>
      <c r="B883" s="1491"/>
      <c r="C883" s="1491"/>
      <c r="D883" s="1491"/>
      <c r="E883" s="1491"/>
      <c r="F883" s="1491"/>
      <c r="G883" s="1491"/>
      <c r="H883" s="1491"/>
      <c r="I883" s="1491"/>
      <c r="J883" s="1491"/>
      <c r="K883" s="1491"/>
      <c r="L883" s="1491"/>
      <c r="M883" s="1491"/>
      <c r="N883" s="1491"/>
      <c r="O883" s="1491"/>
      <c r="P883" s="1491"/>
      <c r="Q883" s="1491"/>
      <c r="R883" s="1491"/>
      <c r="S883" s="1491"/>
      <c r="T883" s="1491"/>
      <c r="U883" s="1491"/>
      <c r="V883" s="1491"/>
      <c r="W883" s="1491"/>
      <c r="X883" s="1491"/>
      <c r="Y883" s="1491"/>
      <c r="Z883" s="1491"/>
    </row>
    <row r="884" spans="1:26" ht="15.75" customHeight="1">
      <c r="A884" s="1491"/>
      <c r="B884" s="1491"/>
      <c r="C884" s="1491"/>
      <c r="D884" s="1491"/>
      <c r="E884" s="1491"/>
      <c r="F884" s="1491"/>
      <c r="G884" s="1491"/>
      <c r="H884" s="1491"/>
      <c r="I884" s="1491"/>
      <c r="J884" s="1491"/>
      <c r="K884" s="1491"/>
      <c r="L884" s="1491"/>
      <c r="M884" s="1491"/>
      <c r="N884" s="1491"/>
      <c r="O884" s="1491"/>
      <c r="P884" s="1491"/>
      <c r="Q884" s="1491"/>
      <c r="R884" s="1491"/>
      <c r="S884" s="1491"/>
      <c r="T884" s="1491"/>
      <c r="U884" s="1491"/>
      <c r="V884" s="1491"/>
      <c r="W884" s="1491"/>
      <c r="X884" s="1491"/>
      <c r="Y884" s="1491"/>
      <c r="Z884" s="1491"/>
    </row>
    <row r="885" spans="1:26" ht="15.75" customHeight="1">
      <c r="A885" s="1491"/>
      <c r="B885" s="1491"/>
      <c r="C885" s="1491"/>
      <c r="D885" s="1491"/>
      <c r="E885" s="1491"/>
      <c r="F885" s="1491"/>
      <c r="G885" s="1491"/>
      <c r="H885" s="1491"/>
      <c r="I885" s="1491"/>
      <c r="J885" s="1491"/>
      <c r="K885" s="1491"/>
      <c r="L885" s="1491"/>
      <c r="M885" s="1491"/>
      <c r="N885" s="1491"/>
      <c r="O885" s="1491"/>
      <c r="P885" s="1491"/>
      <c r="Q885" s="1491"/>
      <c r="R885" s="1491"/>
      <c r="S885" s="1491"/>
      <c r="T885" s="1491"/>
      <c r="U885" s="1491"/>
      <c r="V885" s="1491"/>
      <c r="W885" s="1491"/>
      <c r="X885" s="1491"/>
      <c r="Y885" s="1491"/>
      <c r="Z885" s="1491"/>
    </row>
    <row r="886" spans="1:26" ht="15.75" customHeight="1">
      <c r="A886" s="1491"/>
      <c r="B886" s="1491"/>
      <c r="C886" s="1491"/>
      <c r="D886" s="1491"/>
      <c r="E886" s="1491"/>
      <c r="F886" s="1491"/>
      <c r="G886" s="1491"/>
      <c r="H886" s="1491"/>
      <c r="I886" s="1491"/>
      <c r="J886" s="1491"/>
      <c r="K886" s="1491"/>
      <c r="L886" s="1491"/>
      <c r="M886" s="1491"/>
      <c r="N886" s="1491"/>
      <c r="O886" s="1491"/>
      <c r="P886" s="1491"/>
      <c r="Q886" s="1491"/>
      <c r="R886" s="1491"/>
      <c r="S886" s="1491"/>
      <c r="T886" s="1491"/>
      <c r="U886" s="1491"/>
      <c r="V886" s="1491"/>
      <c r="W886" s="1491"/>
      <c r="X886" s="1491"/>
      <c r="Y886" s="1491"/>
      <c r="Z886" s="1491"/>
    </row>
    <row r="887" spans="1:26" ht="15.75" customHeight="1">
      <c r="A887" s="1491"/>
      <c r="B887" s="1491"/>
      <c r="C887" s="1491"/>
      <c r="D887" s="1491"/>
      <c r="E887" s="1491"/>
      <c r="F887" s="1491"/>
      <c r="G887" s="1491"/>
      <c r="H887" s="1491"/>
      <c r="I887" s="1491"/>
      <c r="J887" s="1491"/>
      <c r="K887" s="1491"/>
      <c r="L887" s="1491"/>
      <c r="M887" s="1491"/>
      <c r="N887" s="1491"/>
      <c r="O887" s="1491"/>
      <c r="P887" s="1491"/>
      <c r="Q887" s="1491"/>
      <c r="R887" s="1491"/>
      <c r="S887" s="1491"/>
      <c r="T887" s="1491"/>
      <c r="U887" s="1491"/>
      <c r="V887" s="1491"/>
      <c r="W887" s="1491"/>
      <c r="X887" s="1491"/>
      <c r="Y887" s="1491"/>
      <c r="Z887" s="1491"/>
    </row>
    <row r="888" spans="1:26" ht="15.75" customHeight="1">
      <c r="A888" s="1491"/>
      <c r="B888" s="1491"/>
      <c r="C888" s="1491"/>
      <c r="D888" s="1491"/>
      <c r="E888" s="1491"/>
      <c r="F888" s="1491"/>
      <c r="G888" s="1491"/>
      <c r="H888" s="1491"/>
      <c r="I888" s="1491"/>
      <c r="J888" s="1491"/>
      <c r="K888" s="1491"/>
      <c r="L888" s="1491"/>
      <c r="M888" s="1491"/>
      <c r="N888" s="1491"/>
      <c r="O888" s="1491"/>
      <c r="P888" s="1491"/>
      <c r="Q888" s="1491"/>
      <c r="R888" s="1491"/>
      <c r="S888" s="1491"/>
      <c r="T888" s="1491"/>
      <c r="U888" s="1491"/>
      <c r="V888" s="1491"/>
      <c r="W888" s="1491"/>
      <c r="X888" s="1491"/>
      <c r="Y888" s="1491"/>
      <c r="Z888" s="1491"/>
    </row>
    <row r="889" spans="1:26" ht="15.75" customHeight="1">
      <c r="A889" s="1491"/>
      <c r="B889" s="1491"/>
      <c r="C889" s="1491"/>
      <c r="D889" s="1491"/>
      <c r="E889" s="1491"/>
      <c r="F889" s="1491"/>
      <c r="G889" s="1491"/>
      <c r="H889" s="1491"/>
      <c r="I889" s="1491"/>
      <c r="J889" s="1491"/>
      <c r="K889" s="1491"/>
      <c r="L889" s="1491"/>
      <c r="M889" s="1491"/>
      <c r="N889" s="1491"/>
      <c r="O889" s="1491"/>
      <c r="P889" s="1491"/>
      <c r="Q889" s="1491"/>
      <c r="R889" s="1491"/>
      <c r="S889" s="1491"/>
      <c r="T889" s="1491"/>
      <c r="U889" s="1491"/>
      <c r="V889" s="1491"/>
      <c r="W889" s="1491"/>
      <c r="X889" s="1491"/>
      <c r="Y889" s="1491"/>
      <c r="Z889" s="1491"/>
    </row>
    <row r="890" spans="1:26" ht="15.75" customHeight="1">
      <c r="A890" s="1491"/>
      <c r="B890" s="1491"/>
      <c r="C890" s="1491"/>
      <c r="D890" s="1491"/>
      <c r="E890" s="1491"/>
      <c r="F890" s="1491"/>
      <c r="G890" s="1491"/>
      <c r="H890" s="1491"/>
      <c r="I890" s="1491"/>
      <c r="J890" s="1491"/>
      <c r="K890" s="1491"/>
      <c r="L890" s="1491"/>
      <c r="M890" s="1491"/>
      <c r="N890" s="1491"/>
      <c r="O890" s="1491"/>
      <c r="P890" s="1491"/>
      <c r="Q890" s="1491"/>
      <c r="R890" s="1491"/>
      <c r="S890" s="1491"/>
      <c r="T890" s="1491"/>
      <c r="U890" s="1491"/>
      <c r="V890" s="1491"/>
      <c r="W890" s="1491"/>
      <c r="X890" s="1491"/>
      <c r="Y890" s="1491"/>
      <c r="Z890" s="1491"/>
    </row>
    <row r="891" spans="1:26" ht="15.75" customHeight="1">
      <c r="A891" s="1491"/>
      <c r="B891" s="1491"/>
      <c r="C891" s="1491"/>
      <c r="D891" s="1491"/>
      <c r="E891" s="1491"/>
      <c r="F891" s="1491"/>
      <c r="G891" s="1491"/>
      <c r="H891" s="1491"/>
      <c r="I891" s="1491"/>
      <c r="J891" s="1491"/>
      <c r="K891" s="1491"/>
      <c r="L891" s="1491"/>
      <c r="M891" s="1491"/>
      <c r="N891" s="1491"/>
      <c r="O891" s="1491"/>
      <c r="P891" s="1491"/>
      <c r="Q891" s="1491"/>
      <c r="R891" s="1491"/>
      <c r="S891" s="1491"/>
      <c r="T891" s="1491"/>
      <c r="U891" s="1491"/>
      <c r="V891" s="1491"/>
      <c r="W891" s="1491"/>
      <c r="X891" s="1491"/>
      <c r="Y891" s="1491"/>
      <c r="Z891" s="1491"/>
    </row>
    <row r="892" spans="1:26" ht="15.75" customHeight="1">
      <c r="A892" s="1491"/>
      <c r="B892" s="1491"/>
      <c r="C892" s="1491"/>
      <c r="D892" s="1491"/>
      <c r="E892" s="1491"/>
      <c r="F892" s="1491"/>
      <c r="G892" s="1491"/>
      <c r="H892" s="1491"/>
      <c r="I892" s="1491"/>
      <c r="J892" s="1491"/>
      <c r="K892" s="1491"/>
      <c r="L892" s="1491"/>
      <c r="M892" s="1491"/>
      <c r="N892" s="1491"/>
      <c r="O892" s="1491"/>
      <c r="P892" s="1491"/>
      <c r="Q892" s="1491"/>
      <c r="R892" s="1491"/>
      <c r="S892" s="1491"/>
      <c r="T892" s="1491"/>
      <c r="U892" s="1491"/>
      <c r="V892" s="1491"/>
      <c r="W892" s="1491"/>
      <c r="X892" s="1491"/>
      <c r="Y892" s="1491"/>
      <c r="Z892" s="1491"/>
    </row>
    <row r="893" spans="1:26" ht="15.75" customHeight="1">
      <c r="A893" s="1491"/>
      <c r="B893" s="1491"/>
      <c r="C893" s="1491"/>
      <c r="D893" s="1491"/>
      <c r="E893" s="1491"/>
      <c r="F893" s="1491"/>
      <c r="G893" s="1491"/>
      <c r="H893" s="1491"/>
      <c r="I893" s="1491"/>
      <c r="J893" s="1491"/>
      <c r="K893" s="1491"/>
      <c r="L893" s="1491"/>
      <c r="M893" s="1491"/>
      <c r="N893" s="1491"/>
      <c r="O893" s="1491"/>
      <c r="P893" s="1491"/>
      <c r="Q893" s="1491"/>
      <c r="R893" s="1491"/>
      <c r="S893" s="1491"/>
      <c r="T893" s="1491"/>
      <c r="U893" s="1491"/>
      <c r="V893" s="1491"/>
      <c r="W893" s="1491"/>
      <c r="X893" s="1491"/>
      <c r="Y893" s="1491"/>
      <c r="Z893" s="1491"/>
    </row>
    <row r="894" spans="1:26" ht="15.75" customHeight="1">
      <c r="A894" s="1491"/>
      <c r="B894" s="1491"/>
      <c r="C894" s="1491"/>
      <c r="D894" s="1491"/>
      <c r="E894" s="1491"/>
      <c r="F894" s="1491"/>
      <c r="G894" s="1491"/>
      <c r="H894" s="1491"/>
      <c r="I894" s="1491"/>
      <c r="J894" s="1491"/>
      <c r="K894" s="1491"/>
      <c r="L894" s="1491"/>
      <c r="M894" s="1491"/>
      <c r="N894" s="1491"/>
      <c r="O894" s="1491"/>
      <c r="P894" s="1491"/>
      <c r="Q894" s="1491"/>
      <c r="R894" s="1491"/>
      <c r="S894" s="1491"/>
      <c r="T894" s="1491"/>
      <c r="U894" s="1491"/>
      <c r="V894" s="1491"/>
      <c r="W894" s="1491"/>
      <c r="X894" s="1491"/>
      <c r="Y894" s="1491"/>
      <c r="Z894" s="1491"/>
    </row>
    <row r="895" spans="1:26" ht="15.75" customHeight="1">
      <c r="A895" s="1491"/>
      <c r="B895" s="1491"/>
      <c r="C895" s="1491"/>
      <c r="D895" s="1491"/>
      <c r="E895" s="1491"/>
      <c r="F895" s="1491"/>
      <c r="G895" s="1491"/>
      <c r="H895" s="1491"/>
      <c r="I895" s="1491"/>
      <c r="J895" s="1491"/>
      <c r="K895" s="1491"/>
      <c r="L895" s="1491"/>
      <c r="M895" s="1491"/>
      <c r="N895" s="1491"/>
      <c r="O895" s="1491"/>
      <c r="P895" s="1491"/>
      <c r="Q895" s="1491"/>
      <c r="R895" s="1491"/>
      <c r="S895" s="1491"/>
      <c r="T895" s="1491"/>
      <c r="U895" s="1491"/>
      <c r="V895" s="1491"/>
      <c r="W895" s="1491"/>
      <c r="X895" s="1491"/>
      <c r="Y895" s="1491"/>
      <c r="Z895" s="1491"/>
    </row>
    <row r="896" spans="1:26" ht="15.75" customHeight="1">
      <c r="A896" s="1491"/>
      <c r="B896" s="1491"/>
      <c r="C896" s="1491"/>
      <c r="D896" s="1491"/>
      <c r="E896" s="1491"/>
      <c r="F896" s="1491"/>
      <c r="G896" s="1491"/>
      <c r="H896" s="1491"/>
      <c r="I896" s="1491"/>
      <c r="J896" s="1491"/>
      <c r="K896" s="1491"/>
      <c r="L896" s="1491"/>
      <c r="M896" s="1491"/>
      <c r="N896" s="1491"/>
      <c r="O896" s="1491"/>
      <c r="P896" s="1491"/>
      <c r="Q896" s="1491"/>
      <c r="R896" s="1491"/>
      <c r="S896" s="1491"/>
      <c r="T896" s="1491"/>
      <c r="U896" s="1491"/>
      <c r="V896" s="1491"/>
      <c r="W896" s="1491"/>
      <c r="X896" s="1491"/>
      <c r="Y896" s="1491"/>
      <c r="Z896" s="1491"/>
    </row>
    <row r="897" spans="1:26" ht="15.75" customHeight="1">
      <c r="A897" s="1491"/>
      <c r="B897" s="1491"/>
      <c r="C897" s="1491"/>
      <c r="D897" s="1491"/>
      <c r="E897" s="1491"/>
      <c r="F897" s="1491"/>
      <c r="G897" s="1491"/>
      <c r="H897" s="1491"/>
      <c r="I897" s="1491"/>
      <c r="J897" s="1491"/>
      <c r="K897" s="1491"/>
      <c r="L897" s="1491"/>
      <c r="M897" s="1491"/>
      <c r="N897" s="1491"/>
      <c r="O897" s="1491"/>
      <c r="P897" s="1491"/>
      <c r="Q897" s="1491"/>
      <c r="R897" s="1491"/>
      <c r="S897" s="1491"/>
      <c r="T897" s="1491"/>
      <c r="U897" s="1491"/>
      <c r="V897" s="1491"/>
      <c r="W897" s="1491"/>
      <c r="X897" s="1491"/>
      <c r="Y897" s="1491"/>
      <c r="Z897" s="1491"/>
    </row>
    <row r="898" spans="1:26" ht="15.75" customHeight="1">
      <c r="A898" s="1491"/>
      <c r="B898" s="1491"/>
      <c r="C898" s="1491"/>
      <c r="D898" s="1491"/>
      <c r="E898" s="1491"/>
      <c r="F898" s="1491"/>
      <c r="G898" s="1491"/>
      <c r="H898" s="1491"/>
      <c r="I898" s="1491"/>
      <c r="J898" s="1491"/>
      <c r="K898" s="1491"/>
      <c r="L898" s="1491"/>
      <c r="M898" s="1491"/>
      <c r="N898" s="1491"/>
      <c r="O898" s="1491"/>
      <c r="P898" s="1491"/>
      <c r="Q898" s="1491"/>
      <c r="R898" s="1491"/>
      <c r="S898" s="1491"/>
      <c r="T898" s="1491"/>
      <c r="U898" s="1491"/>
      <c r="V898" s="1491"/>
      <c r="W898" s="1491"/>
      <c r="X898" s="1491"/>
      <c r="Y898" s="1491"/>
      <c r="Z898" s="1491"/>
    </row>
    <row r="899" spans="1:26" ht="15.75" customHeight="1">
      <c r="A899" s="1491"/>
      <c r="B899" s="1491"/>
      <c r="C899" s="1491"/>
      <c r="D899" s="1491"/>
      <c r="E899" s="1491"/>
      <c r="F899" s="1491"/>
      <c r="G899" s="1491"/>
      <c r="H899" s="1491"/>
      <c r="I899" s="1491"/>
      <c r="J899" s="1491"/>
      <c r="K899" s="1491"/>
      <c r="L899" s="1491"/>
      <c r="M899" s="1491"/>
      <c r="N899" s="1491"/>
      <c r="O899" s="1491"/>
      <c r="P899" s="1491"/>
      <c r="Q899" s="1491"/>
      <c r="R899" s="1491"/>
      <c r="S899" s="1491"/>
      <c r="T899" s="1491"/>
      <c r="U899" s="1491"/>
      <c r="V899" s="1491"/>
      <c r="W899" s="1491"/>
      <c r="X899" s="1491"/>
      <c r="Y899" s="1491"/>
      <c r="Z899" s="1491"/>
    </row>
    <row r="900" spans="1:26" ht="15.75" customHeight="1">
      <c r="A900" s="1491"/>
      <c r="B900" s="1491"/>
      <c r="C900" s="1491"/>
      <c r="D900" s="1491"/>
      <c r="E900" s="1491"/>
      <c r="F900" s="1491"/>
      <c r="G900" s="1491"/>
      <c r="H900" s="1491"/>
      <c r="I900" s="1491"/>
      <c r="J900" s="1491"/>
      <c r="K900" s="1491"/>
      <c r="L900" s="1491"/>
      <c r="M900" s="1491"/>
      <c r="N900" s="1491"/>
      <c r="O900" s="1491"/>
      <c r="P900" s="1491"/>
      <c r="Q900" s="1491"/>
      <c r="R900" s="1491"/>
      <c r="S900" s="1491"/>
      <c r="T900" s="1491"/>
      <c r="U900" s="1491"/>
      <c r="V900" s="1491"/>
      <c r="W900" s="1491"/>
      <c r="X900" s="1491"/>
      <c r="Y900" s="1491"/>
      <c r="Z900" s="1491"/>
    </row>
    <row r="901" spans="1:26" ht="15.75" customHeight="1">
      <c r="A901" s="1491"/>
      <c r="B901" s="1491"/>
      <c r="C901" s="1491"/>
      <c r="D901" s="1491"/>
      <c r="E901" s="1491"/>
      <c r="F901" s="1491"/>
      <c r="G901" s="1491"/>
      <c r="H901" s="1491"/>
      <c r="I901" s="1491"/>
      <c r="J901" s="1491"/>
      <c r="K901" s="1491"/>
      <c r="L901" s="1491"/>
      <c r="M901" s="1491"/>
      <c r="N901" s="1491"/>
      <c r="O901" s="1491"/>
      <c r="P901" s="1491"/>
      <c r="Q901" s="1491"/>
      <c r="R901" s="1491"/>
      <c r="S901" s="1491"/>
      <c r="T901" s="1491"/>
      <c r="U901" s="1491"/>
      <c r="V901" s="1491"/>
      <c r="W901" s="1491"/>
      <c r="X901" s="1491"/>
      <c r="Y901" s="1491"/>
      <c r="Z901" s="1491"/>
    </row>
    <row r="902" spans="1:26" ht="15.75" customHeight="1">
      <c r="A902" s="1491"/>
      <c r="B902" s="1491"/>
      <c r="C902" s="1491"/>
      <c r="D902" s="1491"/>
      <c r="E902" s="1491"/>
      <c r="F902" s="1491"/>
      <c r="G902" s="1491"/>
      <c r="H902" s="1491"/>
      <c r="I902" s="1491"/>
      <c r="J902" s="1491"/>
      <c r="K902" s="1491"/>
      <c r="L902" s="1491"/>
      <c r="M902" s="1491"/>
      <c r="N902" s="1491"/>
      <c r="O902" s="1491"/>
      <c r="P902" s="1491"/>
      <c r="Q902" s="1491"/>
      <c r="R902" s="1491"/>
      <c r="S902" s="1491"/>
      <c r="T902" s="1491"/>
      <c r="U902" s="1491"/>
      <c r="V902" s="1491"/>
      <c r="W902" s="1491"/>
      <c r="X902" s="1491"/>
      <c r="Y902" s="1491"/>
      <c r="Z902" s="1491"/>
    </row>
    <row r="903" spans="1:26" ht="15.75" customHeight="1">
      <c r="A903" s="1491"/>
      <c r="B903" s="1491"/>
      <c r="C903" s="1491"/>
      <c r="D903" s="1491"/>
      <c r="E903" s="1491"/>
      <c r="F903" s="1491"/>
      <c r="G903" s="1491"/>
      <c r="H903" s="1491"/>
      <c r="I903" s="1491"/>
      <c r="J903" s="1491"/>
      <c r="K903" s="1491"/>
      <c r="L903" s="1491"/>
      <c r="M903" s="1491"/>
      <c r="N903" s="1491"/>
      <c r="O903" s="1491"/>
      <c r="P903" s="1491"/>
      <c r="Q903" s="1491"/>
      <c r="R903" s="1491"/>
      <c r="S903" s="1491"/>
      <c r="T903" s="1491"/>
      <c r="U903" s="1491"/>
      <c r="V903" s="1491"/>
      <c r="W903" s="1491"/>
      <c r="X903" s="1491"/>
      <c r="Y903" s="1491"/>
      <c r="Z903" s="1491"/>
    </row>
    <row r="904" spans="1:26" ht="15.75" customHeight="1">
      <c r="A904" s="1491"/>
      <c r="B904" s="1491"/>
      <c r="C904" s="1491"/>
      <c r="D904" s="1491"/>
      <c r="E904" s="1491"/>
      <c r="F904" s="1491"/>
      <c r="G904" s="1491"/>
      <c r="H904" s="1491"/>
      <c r="I904" s="1491"/>
      <c r="J904" s="1491"/>
      <c r="K904" s="1491"/>
      <c r="L904" s="1491"/>
      <c r="M904" s="1491"/>
      <c r="N904" s="1491"/>
      <c r="O904" s="1491"/>
      <c r="P904" s="1491"/>
      <c r="Q904" s="1491"/>
      <c r="R904" s="1491"/>
      <c r="S904" s="1491"/>
      <c r="T904" s="1491"/>
      <c r="U904" s="1491"/>
      <c r="V904" s="1491"/>
      <c r="W904" s="1491"/>
      <c r="X904" s="1491"/>
      <c r="Y904" s="1491"/>
      <c r="Z904" s="1491"/>
    </row>
    <row r="905" spans="1:26" ht="15.75" customHeight="1">
      <c r="A905" s="1491"/>
      <c r="B905" s="1491"/>
      <c r="C905" s="1491"/>
      <c r="D905" s="1491"/>
      <c r="E905" s="1491"/>
      <c r="F905" s="1491"/>
      <c r="G905" s="1491"/>
      <c r="H905" s="1491"/>
      <c r="I905" s="1491"/>
      <c r="J905" s="1491"/>
      <c r="K905" s="1491"/>
      <c r="L905" s="1491"/>
      <c r="M905" s="1491"/>
      <c r="N905" s="1491"/>
      <c r="O905" s="1491"/>
      <c r="P905" s="1491"/>
      <c r="Q905" s="1491"/>
      <c r="R905" s="1491"/>
      <c r="S905" s="1491"/>
      <c r="T905" s="1491"/>
      <c r="U905" s="1491"/>
      <c r="V905" s="1491"/>
      <c r="W905" s="1491"/>
      <c r="X905" s="1491"/>
      <c r="Y905" s="1491"/>
      <c r="Z905" s="1491"/>
    </row>
    <row r="906" spans="1:26" ht="15.75" customHeight="1">
      <c r="A906" s="1491"/>
      <c r="B906" s="1491"/>
      <c r="C906" s="1491"/>
      <c r="D906" s="1491"/>
      <c r="E906" s="1491"/>
      <c r="F906" s="1491"/>
      <c r="G906" s="1491"/>
      <c r="H906" s="1491"/>
      <c r="I906" s="1491"/>
      <c r="J906" s="1491"/>
      <c r="K906" s="1491"/>
      <c r="L906" s="1491"/>
      <c r="M906" s="1491"/>
      <c r="N906" s="1491"/>
      <c r="O906" s="1491"/>
      <c r="P906" s="1491"/>
      <c r="Q906" s="1491"/>
      <c r="R906" s="1491"/>
      <c r="S906" s="1491"/>
      <c r="T906" s="1491"/>
      <c r="U906" s="1491"/>
      <c r="V906" s="1491"/>
      <c r="W906" s="1491"/>
      <c r="X906" s="1491"/>
      <c r="Y906" s="1491"/>
      <c r="Z906" s="1491"/>
    </row>
    <row r="907" spans="1:26" ht="15.75" customHeight="1">
      <c r="A907" s="1491"/>
      <c r="B907" s="1491"/>
      <c r="C907" s="1491"/>
      <c r="D907" s="1491"/>
      <c r="E907" s="1491"/>
      <c r="F907" s="1491"/>
      <c r="G907" s="1491"/>
      <c r="H907" s="1491"/>
      <c r="I907" s="1491"/>
      <c r="J907" s="1491"/>
      <c r="K907" s="1491"/>
      <c r="L907" s="1491"/>
      <c r="M907" s="1491"/>
      <c r="N907" s="1491"/>
      <c r="O907" s="1491"/>
      <c r="P907" s="1491"/>
      <c r="Q907" s="1491"/>
      <c r="R907" s="1491"/>
      <c r="S907" s="1491"/>
      <c r="T907" s="1491"/>
      <c r="U907" s="1491"/>
      <c r="V907" s="1491"/>
      <c r="W907" s="1491"/>
      <c r="X907" s="1491"/>
      <c r="Y907" s="1491"/>
      <c r="Z907" s="1491"/>
    </row>
    <row r="908" spans="1:26" ht="15.75" customHeight="1">
      <c r="A908" s="1491"/>
      <c r="B908" s="1491"/>
      <c r="C908" s="1491"/>
      <c r="D908" s="1491"/>
      <c r="E908" s="1491"/>
      <c r="F908" s="1491"/>
      <c r="G908" s="1491"/>
      <c r="H908" s="1491"/>
      <c r="I908" s="1491"/>
      <c r="J908" s="1491"/>
      <c r="K908" s="1491"/>
      <c r="L908" s="1491"/>
      <c r="M908" s="1491"/>
      <c r="N908" s="1491"/>
      <c r="O908" s="1491"/>
      <c r="P908" s="1491"/>
      <c r="Q908" s="1491"/>
      <c r="R908" s="1491"/>
      <c r="S908" s="1491"/>
      <c r="T908" s="1491"/>
      <c r="U908" s="1491"/>
      <c r="V908" s="1491"/>
      <c r="W908" s="1491"/>
      <c r="X908" s="1491"/>
      <c r="Y908" s="1491"/>
      <c r="Z908" s="1491"/>
    </row>
    <row r="909" spans="1:26" ht="15.75" customHeight="1">
      <c r="A909" s="1491"/>
      <c r="B909" s="1491"/>
      <c r="C909" s="1491"/>
      <c r="D909" s="1491"/>
      <c r="E909" s="1491"/>
      <c r="F909" s="1491"/>
      <c r="G909" s="1491"/>
      <c r="H909" s="1491"/>
      <c r="I909" s="1491"/>
      <c r="J909" s="1491"/>
      <c r="K909" s="1491"/>
      <c r="L909" s="1491"/>
      <c r="M909" s="1491"/>
      <c r="N909" s="1491"/>
      <c r="O909" s="1491"/>
      <c r="P909" s="1491"/>
      <c r="Q909" s="1491"/>
      <c r="R909" s="1491"/>
      <c r="S909" s="1491"/>
      <c r="T909" s="1491"/>
      <c r="U909" s="1491"/>
      <c r="V909" s="1491"/>
      <c r="W909" s="1491"/>
      <c r="X909" s="1491"/>
      <c r="Y909" s="1491"/>
      <c r="Z909" s="1491"/>
    </row>
    <row r="910" spans="1:26" ht="15.75" customHeight="1">
      <c r="A910" s="1491"/>
      <c r="B910" s="1491"/>
      <c r="C910" s="1491"/>
      <c r="D910" s="1491"/>
      <c r="E910" s="1491"/>
      <c r="F910" s="1491"/>
      <c r="G910" s="1491"/>
      <c r="H910" s="1491"/>
      <c r="I910" s="1491"/>
      <c r="J910" s="1491"/>
      <c r="K910" s="1491"/>
      <c r="L910" s="1491"/>
      <c r="M910" s="1491"/>
      <c r="N910" s="1491"/>
      <c r="O910" s="1491"/>
      <c r="P910" s="1491"/>
      <c r="Q910" s="1491"/>
      <c r="R910" s="1491"/>
      <c r="S910" s="1491"/>
      <c r="T910" s="1491"/>
      <c r="U910" s="1491"/>
      <c r="V910" s="1491"/>
      <c r="W910" s="1491"/>
      <c r="X910" s="1491"/>
      <c r="Y910" s="1491"/>
      <c r="Z910" s="1491"/>
    </row>
    <row r="911" spans="1:26" ht="15.75" customHeight="1">
      <c r="A911" s="1491"/>
      <c r="B911" s="1491"/>
      <c r="C911" s="1491"/>
      <c r="D911" s="1491"/>
      <c r="E911" s="1491"/>
      <c r="F911" s="1491"/>
      <c r="G911" s="1491"/>
      <c r="H911" s="1491"/>
      <c r="I911" s="1491"/>
      <c r="J911" s="1491"/>
      <c r="K911" s="1491"/>
      <c r="L911" s="1491"/>
      <c r="M911" s="1491"/>
      <c r="N911" s="1491"/>
      <c r="O911" s="1491"/>
      <c r="P911" s="1491"/>
      <c r="Q911" s="1491"/>
      <c r="R911" s="1491"/>
      <c r="S911" s="1491"/>
      <c r="T911" s="1491"/>
      <c r="U911" s="1491"/>
      <c r="V911" s="1491"/>
      <c r="W911" s="1491"/>
      <c r="X911" s="1491"/>
      <c r="Y911" s="1491"/>
      <c r="Z911" s="1491"/>
    </row>
    <row r="912" spans="1:26" ht="15.75" customHeight="1">
      <c r="A912" s="1491"/>
      <c r="B912" s="1491"/>
      <c r="C912" s="1491"/>
      <c r="D912" s="1491"/>
      <c r="E912" s="1491"/>
      <c r="F912" s="1491"/>
      <c r="G912" s="1491"/>
      <c r="H912" s="1491"/>
      <c r="I912" s="1491"/>
      <c r="J912" s="1491"/>
      <c r="K912" s="1491"/>
      <c r="L912" s="1491"/>
      <c r="M912" s="1491"/>
      <c r="N912" s="1491"/>
      <c r="O912" s="1491"/>
      <c r="P912" s="1491"/>
      <c r="Q912" s="1491"/>
      <c r="R912" s="1491"/>
      <c r="S912" s="1491"/>
      <c r="T912" s="1491"/>
      <c r="U912" s="1491"/>
      <c r="V912" s="1491"/>
      <c r="W912" s="1491"/>
      <c r="X912" s="1491"/>
      <c r="Y912" s="1491"/>
      <c r="Z912" s="1491"/>
    </row>
    <row r="913" spans="1:26" ht="15.75" customHeight="1">
      <c r="A913" s="1491"/>
      <c r="B913" s="1491"/>
      <c r="C913" s="1491"/>
      <c r="D913" s="1491"/>
      <c r="E913" s="1491"/>
      <c r="F913" s="1491"/>
      <c r="G913" s="1491"/>
      <c r="H913" s="1491"/>
      <c r="I913" s="1491"/>
      <c r="J913" s="1491"/>
      <c r="K913" s="1491"/>
      <c r="L913" s="1491"/>
      <c r="M913" s="1491"/>
      <c r="N913" s="1491"/>
      <c r="O913" s="1491"/>
      <c r="P913" s="1491"/>
      <c r="Q913" s="1491"/>
      <c r="R913" s="1491"/>
      <c r="S913" s="1491"/>
      <c r="T913" s="1491"/>
      <c r="U913" s="1491"/>
      <c r="V913" s="1491"/>
      <c r="W913" s="1491"/>
      <c r="X913" s="1491"/>
      <c r="Y913" s="1491"/>
      <c r="Z913" s="1491"/>
    </row>
    <row r="914" spans="1:26" ht="15.75" customHeight="1">
      <c r="A914" s="1491"/>
      <c r="B914" s="1491"/>
      <c r="C914" s="1491"/>
      <c r="D914" s="1491"/>
      <c r="E914" s="1491"/>
      <c r="F914" s="1491"/>
      <c r="G914" s="1491"/>
      <c r="H914" s="1491"/>
      <c r="I914" s="1491"/>
      <c r="J914" s="1491"/>
      <c r="K914" s="1491"/>
      <c r="L914" s="1491"/>
      <c r="M914" s="1491"/>
      <c r="N914" s="1491"/>
      <c r="O914" s="1491"/>
      <c r="P914" s="1491"/>
      <c r="Q914" s="1491"/>
      <c r="R914" s="1491"/>
      <c r="S914" s="1491"/>
      <c r="T914" s="1491"/>
      <c r="U914" s="1491"/>
      <c r="V914" s="1491"/>
      <c r="W914" s="1491"/>
      <c r="X914" s="1491"/>
      <c r="Y914" s="1491"/>
      <c r="Z914" s="1491"/>
    </row>
    <row r="915" spans="1:26" ht="15.75" customHeight="1">
      <c r="A915" s="1491"/>
      <c r="B915" s="1491"/>
      <c r="C915" s="1491"/>
      <c r="D915" s="1491"/>
      <c r="E915" s="1491"/>
      <c r="F915" s="1491"/>
      <c r="G915" s="1491"/>
      <c r="H915" s="1491"/>
      <c r="I915" s="1491"/>
      <c r="J915" s="1491"/>
      <c r="K915" s="1491"/>
      <c r="L915" s="1491"/>
      <c r="M915" s="1491"/>
      <c r="N915" s="1491"/>
      <c r="O915" s="1491"/>
      <c r="P915" s="1491"/>
      <c r="Q915" s="1491"/>
      <c r="R915" s="1491"/>
      <c r="S915" s="1491"/>
      <c r="T915" s="1491"/>
      <c r="U915" s="1491"/>
      <c r="V915" s="1491"/>
      <c r="W915" s="1491"/>
      <c r="X915" s="1491"/>
      <c r="Y915" s="1491"/>
      <c r="Z915" s="1491"/>
    </row>
    <row r="916" spans="1:26" ht="15.75" customHeight="1">
      <c r="A916" s="1491"/>
      <c r="B916" s="1491"/>
      <c r="C916" s="1491"/>
      <c r="D916" s="1491"/>
      <c r="E916" s="1491"/>
      <c r="F916" s="1491"/>
      <c r="G916" s="1491"/>
      <c r="H916" s="1491"/>
      <c r="I916" s="1491"/>
      <c r="J916" s="1491"/>
      <c r="K916" s="1491"/>
      <c r="L916" s="1491"/>
      <c r="M916" s="1491"/>
      <c r="N916" s="1491"/>
      <c r="O916" s="1491"/>
      <c r="P916" s="1491"/>
      <c r="Q916" s="1491"/>
      <c r="R916" s="1491"/>
      <c r="S916" s="1491"/>
      <c r="T916" s="1491"/>
      <c r="U916" s="1491"/>
      <c r="V916" s="1491"/>
      <c r="W916" s="1491"/>
      <c r="X916" s="1491"/>
      <c r="Y916" s="1491"/>
      <c r="Z916" s="1491"/>
    </row>
    <row r="917" spans="1:26" ht="15.75" customHeight="1">
      <c r="A917" s="1491"/>
      <c r="B917" s="1491"/>
      <c r="C917" s="1491"/>
      <c r="D917" s="1491"/>
      <c r="E917" s="1491"/>
      <c r="F917" s="1491"/>
      <c r="G917" s="1491"/>
      <c r="H917" s="1491"/>
      <c r="I917" s="1491"/>
      <c r="J917" s="1491"/>
      <c r="K917" s="1491"/>
      <c r="L917" s="1491"/>
      <c r="M917" s="1491"/>
      <c r="N917" s="1491"/>
      <c r="O917" s="1491"/>
      <c r="P917" s="1491"/>
      <c r="Q917" s="1491"/>
      <c r="R917" s="1491"/>
      <c r="S917" s="1491"/>
      <c r="T917" s="1491"/>
      <c r="U917" s="1491"/>
      <c r="V917" s="1491"/>
      <c r="W917" s="1491"/>
      <c r="X917" s="1491"/>
      <c r="Y917" s="1491"/>
      <c r="Z917" s="1491"/>
    </row>
    <row r="918" spans="1:26" ht="15.75" customHeight="1">
      <c r="A918" s="1491"/>
      <c r="B918" s="1491"/>
      <c r="C918" s="1491"/>
      <c r="D918" s="1491"/>
      <c r="E918" s="1491"/>
      <c r="F918" s="1491"/>
      <c r="G918" s="1491"/>
      <c r="H918" s="1491"/>
      <c r="I918" s="1491"/>
      <c r="J918" s="1491"/>
      <c r="K918" s="1491"/>
      <c r="L918" s="1491"/>
      <c r="M918" s="1491"/>
      <c r="N918" s="1491"/>
      <c r="O918" s="1491"/>
      <c r="P918" s="1491"/>
      <c r="Q918" s="1491"/>
      <c r="R918" s="1491"/>
      <c r="S918" s="1491"/>
      <c r="T918" s="1491"/>
      <c r="U918" s="1491"/>
      <c r="V918" s="1491"/>
      <c r="W918" s="1491"/>
      <c r="X918" s="1491"/>
      <c r="Y918" s="1491"/>
      <c r="Z918" s="1491"/>
    </row>
    <row r="919" spans="1:26" ht="15.75" customHeight="1">
      <c r="A919" s="1491"/>
      <c r="B919" s="1491"/>
      <c r="C919" s="1491"/>
      <c r="D919" s="1491"/>
      <c r="E919" s="1491"/>
      <c r="F919" s="1491"/>
      <c r="G919" s="1491"/>
      <c r="H919" s="1491"/>
      <c r="I919" s="1491"/>
      <c r="J919" s="1491"/>
      <c r="K919" s="1491"/>
      <c r="L919" s="1491"/>
      <c r="M919" s="1491"/>
      <c r="N919" s="1491"/>
      <c r="O919" s="1491"/>
      <c r="P919" s="1491"/>
      <c r="Q919" s="1491"/>
      <c r="R919" s="1491"/>
      <c r="S919" s="1491"/>
      <c r="T919" s="1491"/>
      <c r="U919" s="1491"/>
      <c r="V919" s="1491"/>
      <c r="W919" s="1491"/>
      <c r="X919" s="1491"/>
      <c r="Y919" s="1491"/>
      <c r="Z919" s="1491"/>
    </row>
    <row r="920" spans="1:26" ht="15.75" customHeight="1">
      <c r="A920" s="1491"/>
      <c r="B920" s="1491"/>
      <c r="C920" s="1491"/>
      <c r="D920" s="1491"/>
      <c r="E920" s="1491"/>
      <c r="F920" s="1491"/>
      <c r="G920" s="1491"/>
      <c r="H920" s="1491"/>
      <c r="I920" s="1491"/>
      <c r="J920" s="1491"/>
      <c r="K920" s="1491"/>
      <c r="L920" s="1491"/>
      <c r="M920" s="1491"/>
      <c r="N920" s="1491"/>
      <c r="O920" s="1491"/>
      <c r="P920" s="1491"/>
      <c r="Q920" s="1491"/>
      <c r="R920" s="1491"/>
      <c r="S920" s="1491"/>
      <c r="T920" s="1491"/>
      <c r="U920" s="1491"/>
      <c r="V920" s="1491"/>
      <c r="W920" s="1491"/>
      <c r="X920" s="1491"/>
      <c r="Y920" s="1491"/>
      <c r="Z920" s="1491"/>
    </row>
    <row r="921" spans="1:26" ht="15.75" customHeight="1">
      <c r="A921" s="1491"/>
      <c r="B921" s="1491"/>
      <c r="C921" s="1491"/>
      <c r="D921" s="1491"/>
      <c r="E921" s="1491"/>
      <c r="F921" s="1491"/>
      <c r="G921" s="1491"/>
      <c r="H921" s="1491"/>
      <c r="I921" s="1491"/>
      <c r="J921" s="1491"/>
      <c r="K921" s="1491"/>
      <c r="L921" s="1491"/>
      <c r="M921" s="1491"/>
      <c r="N921" s="1491"/>
      <c r="O921" s="1491"/>
      <c r="P921" s="1491"/>
      <c r="Q921" s="1491"/>
      <c r="R921" s="1491"/>
      <c r="S921" s="1491"/>
      <c r="T921" s="1491"/>
      <c r="U921" s="1491"/>
      <c r="V921" s="1491"/>
      <c r="W921" s="1491"/>
      <c r="X921" s="1491"/>
      <c r="Y921" s="1491"/>
      <c r="Z921" s="1491"/>
    </row>
    <row r="922" spans="1:26" ht="15.75" customHeight="1">
      <c r="A922" s="1491"/>
      <c r="B922" s="1491"/>
      <c r="C922" s="1491"/>
      <c r="D922" s="1491"/>
      <c r="E922" s="1491"/>
      <c r="F922" s="1491"/>
      <c r="G922" s="1491"/>
      <c r="H922" s="1491"/>
      <c r="I922" s="1491"/>
      <c r="J922" s="1491"/>
      <c r="K922" s="1491"/>
      <c r="L922" s="1491"/>
      <c r="M922" s="1491"/>
      <c r="N922" s="1491"/>
      <c r="O922" s="1491"/>
      <c r="P922" s="1491"/>
      <c r="Q922" s="1491"/>
      <c r="R922" s="1491"/>
      <c r="S922" s="1491"/>
      <c r="T922" s="1491"/>
      <c r="U922" s="1491"/>
      <c r="V922" s="1491"/>
      <c r="W922" s="1491"/>
      <c r="X922" s="1491"/>
      <c r="Y922" s="1491"/>
      <c r="Z922" s="1491"/>
    </row>
    <row r="923" spans="1:26" ht="15.75" customHeight="1">
      <c r="A923" s="1491"/>
      <c r="B923" s="1491"/>
      <c r="C923" s="1491"/>
      <c r="D923" s="1491"/>
      <c r="E923" s="1491"/>
      <c r="F923" s="1491"/>
      <c r="G923" s="1491"/>
      <c r="H923" s="1491"/>
      <c r="I923" s="1491"/>
      <c r="J923" s="1491"/>
      <c r="K923" s="1491"/>
      <c r="L923" s="1491"/>
      <c r="M923" s="1491"/>
      <c r="N923" s="1491"/>
      <c r="O923" s="1491"/>
      <c r="P923" s="1491"/>
      <c r="Q923" s="1491"/>
      <c r="R923" s="1491"/>
      <c r="S923" s="1491"/>
      <c r="T923" s="1491"/>
      <c r="U923" s="1491"/>
      <c r="V923" s="1491"/>
      <c r="W923" s="1491"/>
      <c r="X923" s="1491"/>
      <c r="Y923" s="1491"/>
      <c r="Z923" s="1491"/>
    </row>
    <row r="924" spans="1:26" ht="15.75" customHeight="1">
      <c r="A924" s="1491"/>
      <c r="B924" s="1491"/>
      <c r="C924" s="1491"/>
      <c r="D924" s="1491"/>
      <c r="E924" s="1491"/>
      <c r="F924" s="1491"/>
      <c r="G924" s="1491"/>
      <c r="H924" s="1491"/>
      <c r="I924" s="1491"/>
      <c r="J924" s="1491"/>
      <c r="K924" s="1491"/>
      <c r="L924" s="1491"/>
      <c r="M924" s="1491"/>
      <c r="N924" s="1491"/>
      <c r="O924" s="1491"/>
      <c r="P924" s="1491"/>
      <c r="Q924" s="1491"/>
      <c r="R924" s="1491"/>
      <c r="S924" s="1491"/>
      <c r="T924" s="1491"/>
      <c r="U924" s="1491"/>
      <c r="V924" s="1491"/>
      <c r="W924" s="1491"/>
      <c r="X924" s="1491"/>
      <c r="Y924" s="1491"/>
      <c r="Z924" s="1491"/>
    </row>
    <row r="925" spans="1:26" ht="15.75" customHeight="1">
      <c r="A925" s="1491"/>
      <c r="B925" s="1491"/>
      <c r="C925" s="1491"/>
      <c r="D925" s="1491"/>
      <c r="E925" s="1491"/>
      <c r="F925" s="1491"/>
      <c r="G925" s="1491"/>
      <c r="H925" s="1491"/>
      <c r="I925" s="1491"/>
      <c r="J925" s="1491"/>
      <c r="K925" s="1491"/>
      <c r="L925" s="1491"/>
      <c r="M925" s="1491"/>
      <c r="N925" s="1491"/>
      <c r="O925" s="1491"/>
      <c r="P925" s="1491"/>
      <c r="Q925" s="1491"/>
      <c r="R925" s="1491"/>
      <c r="S925" s="1491"/>
      <c r="T925" s="1491"/>
      <c r="U925" s="1491"/>
      <c r="V925" s="1491"/>
      <c r="W925" s="1491"/>
      <c r="X925" s="1491"/>
      <c r="Y925" s="1491"/>
      <c r="Z925" s="1491"/>
    </row>
    <row r="926" spans="1:26" ht="15.75" customHeight="1">
      <c r="A926" s="1491"/>
      <c r="B926" s="1491"/>
      <c r="C926" s="1491"/>
      <c r="D926" s="1491"/>
      <c r="E926" s="1491"/>
      <c r="F926" s="1491"/>
      <c r="G926" s="1491"/>
      <c r="H926" s="1491"/>
      <c r="I926" s="1491"/>
      <c r="J926" s="1491"/>
      <c r="K926" s="1491"/>
      <c r="L926" s="1491"/>
      <c r="M926" s="1491"/>
      <c r="N926" s="1491"/>
      <c r="O926" s="1491"/>
      <c r="P926" s="1491"/>
      <c r="Q926" s="1491"/>
      <c r="R926" s="1491"/>
      <c r="S926" s="1491"/>
      <c r="T926" s="1491"/>
      <c r="U926" s="1491"/>
      <c r="V926" s="1491"/>
      <c r="W926" s="1491"/>
      <c r="X926" s="1491"/>
      <c r="Y926" s="1491"/>
      <c r="Z926" s="1491"/>
    </row>
    <row r="927" spans="1:26" ht="15.75" customHeight="1">
      <c r="A927" s="1491"/>
      <c r="B927" s="1491"/>
      <c r="C927" s="1491"/>
      <c r="D927" s="1491"/>
      <c r="E927" s="1491"/>
      <c r="F927" s="1491"/>
      <c r="G927" s="1491"/>
      <c r="H927" s="1491"/>
      <c r="I927" s="1491"/>
      <c r="J927" s="1491"/>
      <c r="K927" s="1491"/>
      <c r="L927" s="1491"/>
      <c r="M927" s="1491"/>
      <c r="N927" s="1491"/>
      <c r="O927" s="1491"/>
      <c r="P927" s="1491"/>
      <c r="Q927" s="1491"/>
      <c r="R927" s="1491"/>
      <c r="S927" s="1491"/>
      <c r="T927" s="1491"/>
      <c r="U927" s="1491"/>
      <c r="V927" s="1491"/>
      <c r="W927" s="1491"/>
      <c r="X927" s="1491"/>
      <c r="Y927" s="1491"/>
      <c r="Z927" s="1491"/>
    </row>
    <row r="928" spans="1:26" ht="15.75" customHeight="1">
      <c r="A928" s="1491"/>
      <c r="B928" s="1491"/>
      <c r="C928" s="1491"/>
      <c r="D928" s="1491"/>
      <c r="E928" s="1491"/>
      <c r="F928" s="1491"/>
      <c r="G928" s="1491"/>
      <c r="H928" s="1491"/>
      <c r="I928" s="1491"/>
      <c r="J928" s="1491"/>
      <c r="K928" s="1491"/>
      <c r="L928" s="1491"/>
      <c r="M928" s="1491"/>
      <c r="N928" s="1491"/>
      <c r="O928" s="1491"/>
      <c r="P928" s="1491"/>
      <c r="Q928" s="1491"/>
      <c r="R928" s="1491"/>
      <c r="S928" s="1491"/>
      <c r="T928" s="1491"/>
      <c r="U928" s="1491"/>
      <c r="V928" s="1491"/>
      <c r="W928" s="1491"/>
      <c r="X928" s="1491"/>
      <c r="Y928" s="1491"/>
      <c r="Z928" s="1491"/>
    </row>
    <row r="929" spans="1:26" ht="15.75" customHeight="1">
      <c r="A929" s="1491"/>
      <c r="B929" s="1491"/>
      <c r="C929" s="1491"/>
      <c r="D929" s="1491"/>
      <c r="E929" s="1491"/>
      <c r="F929" s="1491"/>
      <c r="G929" s="1491"/>
      <c r="H929" s="1491"/>
      <c r="I929" s="1491"/>
      <c r="J929" s="1491"/>
      <c r="K929" s="1491"/>
      <c r="L929" s="1491"/>
      <c r="M929" s="1491"/>
      <c r="N929" s="1491"/>
      <c r="O929" s="1491"/>
      <c r="P929" s="1491"/>
      <c r="Q929" s="1491"/>
      <c r="R929" s="1491"/>
      <c r="S929" s="1491"/>
      <c r="T929" s="1491"/>
      <c r="U929" s="1491"/>
      <c r="V929" s="1491"/>
      <c r="W929" s="1491"/>
      <c r="X929" s="1491"/>
      <c r="Y929" s="1491"/>
      <c r="Z929" s="1491"/>
    </row>
    <row r="930" spans="1:26" ht="15.75" customHeight="1">
      <c r="A930" s="1491"/>
      <c r="B930" s="1491"/>
      <c r="C930" s="1491"/>
      <c r="D930" s="1491"/>
      <c r="E930" s="1491"/>
      <c r="F930" s="1491"/>
      <c r="G930" s="1491"/>
      <c r="H930" s="1491"/>
      <c r="I930" s="1491"/>
      <c r="J930" s="1491"/>
      <c r="K930" s="1491"/>
      <c r="L930" s="1491"/>
      <c r="M930" s="1491"/>
      <c r="N930" s="1491"/>
      <c r="O930" s="1491"/>
      <c r="P930" s="1491"/>
      <c r="Q930" s="1491"/>
      <c r="R930" s="1491"/>
      <c r="S930" s="1491"/>
      <c r="T930" s="1491"/>
      <c r="U930" s="1491"/>
      <c r="V930" s="1491"/>
      <c r="W930" s="1491"/>
      <c r="X930" s="1491"/>
      <c r="Y930" s="1491"/>
      <c r="Z930" s="1491"/>
    </row>
    <row r="931" spans="1:26" ht="15.75" customHeight="1">
      <c r="A931" s="1491"/>
      <c r="B931" s="1491"/>
      <c r="C931" s="1491"/>
      <c r="D931" s="1491"/>
      <c r="E931" s="1491"/>
      <c r="F931" s="1491"/>
      <c r="G931" s="1491"/>
      <c r="H931" s="1491"/>
      <c r="I931" s="1491"/>
      <c r="J931" s="1491"/>
      <c r="K931" s="1491"/>
      <c r="L931" s="1491"/>
      <c r="M931" s="1491"/>
      <c r="N931" s="1491"/>
      <c r="O931" s="1491"/>
      <c r="P931" s="1491"/>
      <c r="Q931" s="1491"/>
      <c r="R931" s="1491"/>
      <c r="S931" s="1491"/>
      <c r="T931" s="1491"/>
      <c r="U931" s="1491"/>
      <c r="V931" s="1491"/>
      <c r="W931" s="1491"/>
      <c r="X931" s="1491"/>
      <c r="Y931" s="1491"/>
      <c r="Z931" s="1491"/>
    </row>
    <row r="932" spans="1:26" ht="15.75" customHeight="1">
      <c r="A932" s="1491"/>
      <c r="B932" s="1491"/>
      <c r="C932" s="1491"/>
      <c r="D932" s="1491"/>
      <c r="E932" s="1491"/>
      <c r="F932" s="1491"/>
      <c r="G932" s="1491"/>
      <c r="H932" s="1491"/>
      <c r="I932" s="1491"/>
      <c r="J932" s="1491"/>
      <c r="K932" s="1491"/>
      <c r="L932" s="1491"/>
      <c r="M932" s="1491"/>
      <c r="N932" s="1491"/>
      <c r="O932" s="1491"/>
      <c r="P932" s="1491"/>
      <c r="Q932" s="1491"/>
      <c r="R932" s="1491"/>
      <c r="S932" s="1491"/>
      <c r="T932" s="1491"/>
      <c r="U932" s="1491"/>
      <c r="V932" s="1491"/>
      <c r="W932" s="1491"/>
      <c r="X932" s="1491"/>
      <c r="Y932" s="1491"/>
      <c r="Z932" s="1491"/>
    </row>
    <row r="933" spans="1:26" ht="15.75" customHeight="1">
      <c r="A933" s="1491"/>
      <c r="B933" s="1491"/>
      <c r="C933" s="1491"/>
      <c r="D933" s="1491"/>
      <c r="E933" s="1491"/>
      <c r="F933" s="1491"/>
      <c r="G933" s="1491"/>
      <c r="H933" s="1491"/>
      <c r="I933" s="1491"/>
      <c r="J933" s="1491"/>
      <c r="K933" s="1491"/>
      <c r="L933" s="1491"/>
      <c r="M933" s="1491"/>
      <c r="N933" s="1491"/>
      <c r="O933" s="1491"/>
      <c r="P933" s="1491"/>
      <c r="Q933" s="1491"/>
      <c r="R933" s="1491"/>
      <c r="S933" s="1491"/>
      <c r="T933" s="1491"/>
      <c r="U933" s="1491"/>
      <c r="V933" s="1491"/>
      <c r="W933" s="1491"/>
      <c r="X933" s="1491"/>
      <c r="Y933" s="1491"/>
      <c r="Z933" s="1491"/>
    </row>
    <row r="934" spans="1:26" ht="15.75" customHeight="1">
      <c r="A934" s="1491"/>
      <c r="B934" s="1491"/>
      <c r="C934" s="1491"/>
      <c r="D934" s="1491"/>
      <c r="E934" s="1491"/>
      <c r="F934" s="1491"/>
      <c r="G934" s="1491"/>
      <c r="H934" s="1491"/>
      <c r="I934" s="1491"/>
      <c r="J934" s="1491"/>
      <c r="K934" s="1491"/>
      <c r="L934" s="1491"/>
      <c r="M934" s="1491"/>
      <c r="N934" s="1491"/>
      <c r="O934" s="1491"/>
      <c r="P934" s="1491"/>
      <c r="Q934" s="1491"/>
      <c r="R934" s="1491"/>
      <c r="S934" s="1491"/>
      <c r="T934" s="1491"/>
      <c r="U934" s="1491"/>
      <c r="V934" s="1491"/>
      <c r="W934" s="1491"/>
      <c r="X934" s="1491"/>
      <c r="Y934" s="1491"/>
      <c r="Z934" s="1491"/>
    </row>
    <row r="935" spans="1:26" ht="15.75" customHeight="1">
      <c r="A935" s="1491"/>
      <c r="B935" s="1491"/>
      <c r="C935" s="1491"/>
      <c r="D935" s="1491"/>
      <c r="E935" s="1491"/>
      <c r="F935" s="1491"/>
      <c r="G935" s="1491"/>
      <c r="H935" s="1491"/>
      <c r="I935" s="1491"/>
      <c r="J935" s="1491"/>
      <c r="K935" s="1491"/>
      <c r="L935" s="1491"/>
      <c r="M935" s="1491"/>
      <c r="N935" s="1491"/>
      <c r="O935" s="1491"/>
      <c r="P935" s="1491"/>
      <c r="Q935" s="1491"/>
      <c r="R935" s="1491"/>
      <c r="S935" s="1491"/>
      <c r="T935" s="1491"/>
      <c r="U935" s="1491"/>
      <c r="V935" s="1491"/>
      <c r="W935" s="1491"/>
      <c r="X935" s="1491"/>
      <c r="Y935" s="1491"/>
      <c r="Z935" s="1491"/>
    </row>
    <row r="936" spans="1:26" ht="15.75" customHeight="1">
      <c r="A936" s="1491"/>
      <c r="B936" s="1491"/>
      <c r="C936" s="1491"/>
      <c r="D936" s="1491"/>
      <c r="E936" s="1491"/>
      <c r="F936" s="1491"/>
      <c r="G936" s="1491"/>
      <c r="H936" s="1491"/>
      <c r="I936" s="1491"/>
      <c r="J936" s="1491"/>
      <c r="K936" s="1491"/>
      <c r="L936" s="1491"/>
      <c r="M936" s="1491"/>
      <c r="N936" s="1491"/>
      <c r="O936" s="1491"/>
      <c r="P936" s="1491"/>
      <c r="Q936" s="1491"/>
      <c r="R936" s="1491"/>
      <c r="S936" s="1491"/>
      <c r="T936" s="1491"/>
      <c r="U936" s="1491"/>
      <c r="V936" s="1491"/>
      <c r="W936" s="1491"/>
      <c r="X936" s="1491"/>
      <c r="Y936" s="1491"/>
      <c r="Z936" s="1491"/>
    </row>
    <row r="937" spans="1:26" ht="15.75" customHeight="1">
      <c r="A937" s="1491"/>
      <c r="B937" s="1491"/>
      <c r="C937" s="1491"/>
      <c r="D937" s="1491"/>
      <c r="E937" s="1491"/>
      <c r="F937" s="1491"/>
      <c r="G937" s="1491"/>
      <c r="H937" s="1491"/>
      <c r="I937" s="1491"/>
      <c r="J937" s="1491"/>
      <c r="K937" s="1491"/>
      <c r="L937" s="1491"/>
      <c r="M937" s="1491"/>
      <c r="N937" s="1491"/>
      <c r="O937" s="1491"/>
      <c r="P937" s="1491"/>
      <c r="Q937" s="1491"/>
      <c r="R937" s="1491"/>
      <c r="S937" s="1491"/>
      <c r="T937" s="1491"/>
      <c r="U937" s="1491"/>
      <c r="V937" s="1491"/>
      <c r="W937" s="1491"/>
      <c r="X937" s="1491"/>
      <c r="Y937" s="1491"/>
      <c r="Z937" s="1491"/>
    </row>
    <row r="938" spans="1:26" ht="15.75" customHeight="1">
      <c r="A938" s="1491"/>
      <c r="B938" s="1491"/>
      <c r="C938" s="1491"/>
      <c r="D938" s="1491"/>
      <c r="E938" s="1491"/>
      <c r="F938" s="1491"/>
      <c r="G938" s="1491"/>
      <c r="H938" s="1491"/>
      <c r="I938" s="1491"/>
      <c r="J938" s="1491"/>
      <c r="K938" s="1491"/>
      <c r="L938" s="1491"/>
      <c r="M938" s="1491"/>
      <c r="N938" s="1491"/>
      <c r="O938" s="1491"/>
      <c r="P938" s="1491"/>
      <c r="Q938" s="1491"/>
      <c r="R938" s="1491"/>
      <c r="S938" s="1491"/>
      <c r="T938" s="1491"/>
      <c r="U938" s="1491"/>
      <c r="V938" s="1491"/>
      <c r="W938" s="1491"/>
      <c r="X938" s="1491"/>
      <c r="Y938" s="1491"/>
      <c r="Z938" s="1491"/>
    </row>
    <row r="939" spans="1:26" ht="15.75" customHeight="1">
      <c r="A939" s="1491"/>
      <c r="B939" s="1491"/>
      <c r="C939" s="1491"/>
      <c r="D939" s="1491"/>
      <c r="E939" s="1491"/>
      <c r="F939" s="1491"/>
      <c r="G939" s="1491"/>
      <c r="H939" s="1491"/>
      <c r="I939" s="1491"/>
      <c r="J939" s="1491"/>
      <c r="K939" s="1491"/>
      <c r="L939" s="1491"/>
      <c r="M939" s="1491"/>
      <c r="N939" s="1491"/>
      <c r="O939" s="1491"/>
      <c r="P939" s="1491"/>
      <c r="Q939" s="1491"/>
      <c r="R939" s="1491"/>
      <c r="S939" s="1491"/>
      <c r="T939" s="1491"/>
      <c r="U939" s="1491"/>
      <c r="V939" s="1491"/>
      <c r="W939" s="1491"/>
      <c r="X939" s="1491"/>
      <c r="Y939" s="1491"/>
      <c r="Z939" s="1491"/>
    </row>
    <row r="940" spans="1:26" ht="15.75" customHeight="1">
      <c r="A940" s="1491"/>
      <c r="B940" s="1491"/>
      <c r="C940" s="1491"/>
      <c r="D940" s="1491"/>
      <c r="E940" s="1491"/>
      <c r="F940" s="1491"/>
      <c r="G940" s="1491"/>
      <c r="H940" s="1491"/>
      <c r="I940" s="1491"/>
      <c r="J940" s="1491"/>
      <c r="K940" s="1491"/>
      <c r="L940" s="1491"/>
      <c r="M940" s="1491"/>
      <c r="N940" s="1491"/>
      <c r="O940" s="1491"/>
      <c r="P940" s="1491"/>
      <c r="Q940" s="1491"/>
      <c r="R940" s="1491"/>
      <c r="S940" s="1491"/>
      <c r="T940" s="1491"/>
      <c r="U940" s="1491"/>
      <c r="V940" s="1491"/>
      <c r="W940" s="1491"/>
      <c r="X940" s="1491"/>
      <c r="Y940" s="1491"/>
      <c r="Z940" s="1491"/>
    </row>
    <row r="941" spans="1:26" ht="15.75" customHeight="1">
      <c r="A941" s="1491"/>
      <c r="B941" s="1491"/>
      <c r="C941" s="1491"/>
      <c r="D941" s="1491"/>
      <c r="E941" s="1491"/>
      <c r="F941" s="1491"/>
      <c r="G941" s="1491"/>
      <c r="H941" s="1491"/>
      <c r="I941" s="1491"/>
      <c r="J941" s="1491"/>
      <c r="K941" s="1491"/>
      <c r="L941" s="1491"/>
      <c r="M941" s="1491"/>
      <c r="N941" s="1491"/>
      <c r="O941" s="1491"/>
      <c r="P941" s="1491"/>
      <c r="Q941" s="1491"/>
      <c r="R941" s="1491"/>
      <c r="S941" s="1491"/>
      <c r="T941" s="1491"/>
      <c r="U941" s="1491"/>
      <c r="V941" s="1491"/>
      <c r="W941" s="1491"/>
      <c r="X941" s="1491"/>
      <c r="Y941" s="1491"/>
      <c r="Z941" s="1491"/>
    </row>
    <row r="942" spans="1:26" ht="15.75" customHeight="1">
      <c r="A942" s="1491"/>
      <c r="B942" s="1491"/>
      <c r="C942" s="1491"/>
      <c r="D942" s="1491"/>
      <c r="E942" s="1491"/>
      <c r="F942" s="1491"/>
      <c r="G942" s="1491"/>
      <c r="H942" s="1491"/>
      <c r="I942" s="1491"/>
      <c r="J942" s="1491"/>
      <c r="K942" s="1491"/>
      <c r="L942" s="1491"/>
      <c r="M942" s="1491"/>
      <c r="N942" s="1491"/>
      <c r="O942" s="1491"/>
      <c r="P942" s="1491"/>
      <c r="Q942" s="1491"/>
      <c r="R942" s="1491"/>
      <c r="S942" s="1491"/>
      <c r="T942" s="1491"/>
      <c r="U942" s="1491"/>
      <c r="V942" s="1491"/>
      <c r="W942" s="1491"/>
      <c r="X942" s="1491"/>
      <c r="Y942" s="1491"/>
      <c r="Z942" s="1491"/>
    </row>
    <row r="943" spans="1:26" ht="15.75" customHeight="1">
      <c r="A943" s="1491"/>
      <c r="B943" s="1491"/>
      <c r="C943" s="1491"/>
      <c r="D943" s="1491"/>
      <c r="E943" s="1491"/>
      <c r="F943" s="1491"/>
      <c r="G943" s="1491"/>
      <c r="H943" s="1491"/>
      <c r="I943" s="1491"/>
      <c r="J943" s="1491"/>
      <c r="K943" s="1491"/>
      <c r="L943" s="1491"/>
      <c r="M943" s="1491"/>
      <c r="N943" s="1491"/>
      <c r="O943" s="1491"/>
      <c r="P943" s="1491"/>
      <c r="Q943" s="1491"/>
      <c r="R943" s="1491"/>
      <c r="S943" s="1491"/>
      <c r="T943" s="1491"/>
      <c r="U943" s="1491"/>
      <c r="V943" s="1491"/>
      <c r="W943" s="1491"/>
      <c r="X943" s="1491"/>
      <c r="Y943" s="1491"/>
      <c r="Z943" s="1491"/>
    </row>
    <row r="944" spans="1:26" ht="15.75" customHeight="1">
      <c r="A944" s="1491"/>
      <c r="B944" s="1491"/>
      <c r="C944" s="1491"/>
      <c r="D944" s="1491"/>
      <c r="E944" s="1491"/>
      <c r="F944" s="1491"/>
      <c r="G944" s="1491"/>
      <c r="H944" s="1491"/>
      <c r="I944" s="1491"/>
      <c r="J944" s="1491"/>
      <c r="K944" s="1491"/>
      <c r="L944" s="1491"/>
      <c r="M944" s="1491"/>
      <c r="N944" s="1491"/>
      <c r="O944" s="1491"/>
      <c r="P944" s="1491"/>
      <c r="Q944" s="1491"/>
      <c r="R944" s="1491"/>
      <c r="S944" s="1491"/>
      <c r="T944" s="1491"/>
      <c r="U944" s="1491"/>
      <c r="V944" s="1491"/>
      <c r="W944" s="1491"/>
      <c r="X944" s="1491"/>
      <c r="Y944" s="1491"/>
      <c r="Z944" s="1491"/>
    </row>
    <row r="945" spans="1:26" ht="15.75" customHeight="1">
      <c r="A945" s="1491"/>
      <c r="B945" s="1491"/>
      <c r="C945" s="1491"/>
      <c r="D945" s="1491"/>
      <c r="E945" s="1491"/>
      <c r="F945" s="1491"/>
      <c r="G945" s="1491"/>
      <c r="H945" s="1491"/>
      <c r="I945" s="1491"/>
      <c r="J945" s="1491"/>
      <c r="K945" s="1491"/>
      <c r="L945" s="1491"/>
      <c r="M945" s="1491"/>
      <c r="N945" s="1491"/>
      <c r="O945" s="1491"/>
      <c r="P945" s="1491"/>
      <c r="Q945" s="1491"/>
      <c r="R945" s="1491"/>
      <c r="S945" s="1491"/>
      <c r="T945" s="1491"/>
      <c r="U945" s="1491"/>
      <c r="V945" s="1491"/>
      <c r="W945" s="1491"/>
      <c r="X945" s="1491"/>
      <c r="Y945" s="1491"/>
      <c r="Z945" s="1491"/>
    </row>
    <row r="946" spans="1:26" ht="15.75" customHeight="1">
      <c r="A946" s="1491"/>
      <c r="B946" s="1491"/>
      <c r="C946" s="1491"/>
      <c r="D946" s="1491"/>
      <c r="E946" s="1491"/>
      <c r="F946" s="1491"/>
      <c r="G946" s="1491"/>
      <c r="H946" s="1491"/>
      <c r="I946" s="1491"/>
      <c r="J946" s="1491"/>
      <c r="K946" s="1491"/>
      <c r="L946" s="1491"/>
      <c r="M946" s="1491"/>
      <c r="N946" s="1491"/>
      <c r="O946" s="1491"/>
      <c r="P946" s="1491"/>
      <c r="Q946" s="1491"/>
      <c r="R946" s="1491"/>
      <c r="S946" s="1491"/>
      <c r="T946" s="1491"/>
      <c r="U946" s="1491"/>
      <c r="V946" s="1491"/>
      <c r="W946" s="1491"/>
      <c r="X946" s="1491"/>
      <c r="Y946" s="1491"/>
      <c r="Z946" s="1491"/>
    </row>
    <row r="947" spans="1:26" ht="15.75" customHeight="1">
      <c r="A947" s="1491"/>
      <c r="B947" s="1491"/>
      <c r="C947" s="1491"/>
      <c r="D947" s="1491"/>
      <c r="E947" s="1491"/>
      <c r="F947" s="1491"/>
      <c r="G947" s="1491"/>
      <c r="H947" s="1491"/>
      <c r="I947" s="1491"/>
      <c r="J947" s="1491"/>
      <c r="K947" s="1491"/>
      <c r="L947" s="1491"/>
      <c r="M947" s="1491"/>
      <c r="N947" s="1491"/>
      <c r="O947" s="1491"/>
      <c r="P947" s="1491"/>
      <c r="Q947" s="1491"/>
      <c r="R947" s="1491"/>
      <c r="S947" s="1491"/>
      <c r="T947" s="1491"/>
      <c r="U947" s="1491"/>
      <c r="V947" s="1491"/>
      <c r="W947" s="1491"/>
      <c r="X947" s="1491"/>
      <c r="Y947" s="1491"/>
      <c r="Z947" s="1491"/>
    </row>
    <row r="948" spans="1:26" ht="15.75" customHeight="1">
      <c r="A948" s="1491"/>
      <c r="B948" s="1491"/>
      <c r="C948" s="1491"/>
      <c r="D948" s="1491"/>
      <c r="E948" s="1491"/>
      <c r="F948" s="1491"/>
      <c r="G948" s="1491"/>
      <c r="H948" s="1491"/>
      <c r="I948" s="1491"/>
      <c r="J948" s="1491"/>
      <c r="K948" s="1491"/>
      <c r="L948" s="1491"/>
      <c r="M948" s="1491"/>
      <c r="N948" s="1491"/>
      <c r="O948" s="1491"/>
      <c r="P948" s="1491"/>
      <c r="Q948" s="1491"/>
      <c r="R948" s="1491"/>
      <c r="S948" s="1491"/>
      <c r="T948" s="1491"/>
      <c r="U948" s="1491"/>
      <c r="V948" s="1491"/>
      <c r="W948" s="1491"/>
      <c r="X948" s="1491"/>
      <c r="Y948" s="1491"/>
      <c r="Z948" s="1491"/>
    </row>
    <row r="949" spans="1:26" ht="15.75" customHeight="1">
      <c r="A949" s="1491"/>
      <c r="B949" s="1491"/>
      <c r="C949" s="1491"/>
      <c r="D949" s="1491"/>
      <c r="E949" s="1491"/>
      <c r="F949" s="1491"/>
      <c r="G949" s="1491"/>
      <c r="H949" s="1491"/>
      <c r="I949" s="1491"/>
      <c r="J949" s="1491"/>
      <c r="K949" s="1491"/>
      <c r="L949" s="1491"/>
      <c r="M949" s="1491"/>
      <c r="N949" s="1491"/>
      <c r="O949" s="1491"/>
      <c r="P949" s="1491"/>
      <c r="Q949" s="1491"/>
      <c r="R949" s="1491"/>
      <c r="S949" s="1491"/>
      <c r="T949" s="1491"/>
      <c r="U949" s="1491"/>
      <c r="V949" s="1491"/>
      <c r="W949" s="1491"/>
      <c r="X949" s="1491"/>
      <c r="Y949" s="1491"/>
      <c r="Z949" s="1491"/>
    </row>
    <row r="950" spans="1:26" ht="15.75" customHeight="1">
      <c r="A950" s="1491"/>
      <c r="B950" s="1491"/>
      <c r="C950" s="1491"/>
      <c r="D950" s="1491"/>
      <c r="E950" s="1491"/>
      <c r="F950" s="1491"/>
      <c r="G950" s="1491"/>
      <c r="H950" s="1491"/>
      <c r="I950" s="1491"/>
      <c r="J950" s="1491"/>
      <c r="K950" s="1491"/>
      <c r="L950" s="1491"/>
      <c r="M950" s="1491"/>
      <c r="N950" s="1491"/>
      <c r="O950" s="1491"/>
      <c r="P950" s="1491"/>
      <c r="Q950" s="1491"/>
      <c r="R950" s="1491"/>
      <c r="S950" s="1491"/>
      <c r="T950" s="1491"/>
      <c r="U950" s="1491"/>
      <c r="V950" s="1491"/>
      <c r="W950" s="1491"/>
      <c r="X950" s="1491"/>
      <c r="Y950" s="1491"/>
      <c r="Z950" s="1491"/>
    </row>
    <row r="951" spans="1:26" ht="15.75" customHeight="1">
      <c r="A951" s="1491"/>
      <c r="B951" s="1491"/>
      <c r="C951" s="1491"/>
      <c r="D951" s="1491"/>
      <c r="E951" s="1491"/>
      <c r="F951" s="1491"/>
      <c r="G951" s="1491"/>
      <c r="H951" s="1491"/>
      <c r="I951" s="1491"/>
      <c r="J951" s="1491"/>
      <c r="K951" s="1491"/>
      <c r="L951" s="1491"/>
      <c r="M951" s="1491"/>
      <c r="N951" s="1491"/>
      <c r="O951" s="1491"/>
      <c r="P951" s="1491"/>
      <c r="Q951" s="1491"/>
      <c r="R951" s="1491"/>
      <c r="S951" s="1491"/>
      <c r="T951" s="1491"/>
      <c r="U951" s="1491"/>
      <c r="V951" s="1491"/>
      <c r="W951" s="1491"/>
      <c r="X951" s="1491"/>
      <c r="Y951" s="1491"/>
      <c r="Z951" s="1491"/>
    </row>
    <row r="952" spans="1:26" ht="15.75" customHeight="1">
      <c r="A952" s="1491"/>
      <c r="B952" s="1491"/>
      <c r="C952" s="1491"/>
      <c r="D952" s="1491"/>
      <c r="E952" s="1491"/>
      <c r="F952" s="1491"/>
      <c r="G952" s="1491"/>
      <c r="H952" s="1491"/>
      <c r="I952" s="1491"/>
      <c r="J952" s="1491"/>
      <c r="K952" s="1491"/>
      <c r="L952" s="1491"/>
      <c r="M952" s="1491"/>
      <c r="N952" s="1491"/>
      <c r="O952" s="1491"/>
      <c r="P952" s="1491"/>
      <c r="Q952" s="1491"/>
      <c r="R952" s="1491"/>
      <c r="S952" s="1491"/>
      <c r="T952" s="1491"/>
      <c r="U952" s="1491"/>
      <c r="V952" s="1491"/>
      <c r="W952" s="1491"/>
      <c r="X952" s="1491"/>
      <c r="Y952" s="1491"/>
      <c r="Z952" s="1491"/>
    </row>
    <row r="953" spans="1:26" ht="15.75" customHeight="1">
      <c r="A953" s="1491"/>
      <c r="B953" s="1491"/>
      <c r="C953" s="1491"/>
      <c r="D953" s="1491"/>
      <c r="E953" s="1491"/>
      <c r="F953" s="1491"/>
      <c r="G953" s="1491"/>
      <c r="H953" s="1491"/>
      <c r="I953" s="1491"/>
      <c r="J953" s="1491"/>
      <c r="K953" s="1491"/>
      <c r="L953" s="1491"/>
      <c r="M953" s="1491"/>
      <c r="N953" s="1491"/>
      <c r="O953" s="1491"/>
      <c r="P953" s="1491"/>
      <c r="Q953" s="1491"/>
      <c r="R953" s="1491"/>
      <c r="S953" s="1491"/>
      <c r="T953" s="1491"/>
      <c r="U953" s="1491"/>
      <c r="V953" s="1491"/>
      <c r="W953" s="1491"/>
      <c r="X953" s="1491"/>
      <c r="Y953" s="1491"/>
      <c r="Z953" s="1491"/>
    </row>
    <row r="954" spans="1:26" ht="15.75" customHeight="1">
      <c r="A954" s="1491"/>
      <c r="B954" s="1491"/>
      <c r="C954" s="1491"/>
      <c r="D954" s="1491"/>
      <c r="E954" s="1491"/>
      <c r="F954" s="1491"/>
      <c r="G954" s="1491"/>
      <c r="H954" s="1491"/>
      <c r="I954" s="1491"/>
      <c r="J954" s="1491"/>
      <c r="K954" s="1491"/>
      <c r="L954" s="1491"/>
      <c r="M954" s="1491"/>
      <c r="N954" s="1491"/>
      <c r="O954" s="1491"/>
      <c r="P954" s="1491"/>
      <c r="Q954" s="1491"/>
      <c r="R954" s="1491"/>
      <c r="S954" s="1491"/>
      <c r="T954" s="1491"/>
      <c r="U954" s="1491"/>
      <c r="V954" s="1491"/>
      <c r="W954" s="1491"/>
      <c r="X954" s="1491"/>
      <c r="Y954" s="1491"/>
      <c r="Z954" s="1491"/>
    </row>
    <row r="955" spans="1:26" ht="15.75" customHeight="1">
      <c r="A955" s="1491"/>
      <c r="B955" s="1491"/>
      <c r="C955" s="1491"/>
      <c r="D955" s="1491"/>
      <c r="E955" s="1491"/>
      <c r="F955" s="1491"/>
      <c r="G955" s="1491"/>
      <c r="H955" s="1491"/>
      <c r="I955" s="1491"/>
      <c r="J955" s="1491"/>
      <c r="K955" s="1491"/>
      <c r="L955" s="1491"/>
      <c r="M955" s="1491"/>
      <c r="N955" s="1491"/>
      <c r="O955" s="1491"/>
      <c r="P955" s="1491"/>
      <c r="Q955" s="1491"/>
      <c r="R955" s="1491"/>
      <c r="S955" s="1491"/>
      <c r="T955" s="1491"/>
      <c r="U955" s="1491"/>
      <c r="V955" s="1491"/>
      <c r="W955" s="1491"/>
      <c r="X955" s="1491"/>
      <c r="Y955" s="1491"/>
      <c r="Z955" s="1491"/>
    </row>
    <row r="956" spans="1:26" ht="15.75" customHeight="1">
      <c r="A956" s="1491"/>
      <c r="B956" s="1491"/>
      <c r="C956" s="1491"/>
      <c r="D956" s="1491"/>
      <c r="E956" s="1491"/>
      <c r="F956" s="1491"/>
      <c r="G956" s="1491"/>
      <c r="H956" s="1491"/>
      <c r="I956" s="1491"/>
      <c r="J956" s="1491"/>
      <c r="K956" s="1491"/>
      <c r="L956" s="1491"/>
      <c r="M956" s="1491"/>
      <c r="N956" s="1491"/>
      <c r="O956" s="1491"/>
      <c r="P956" s="1491"/>
      <c r="Q956" s="1491"/>
      <c r="R956" s="1491"/>
      <c r="S956" s="1491"/>
      <c r="T956" s="1491"/>
      <c r="U956" s="1491"/>
      <c r="V956" s="1491"/>
      <c r="W956" s="1491"/>
      <c r="X956" s="1491"/>
      <c r="Y956" s="1491"/>
      <c r="Z956" s="1491"/>
    </row>
    <row r="957" spans="1:26" ht="15.75" customHeight="1">
      <c r="A957" s="1491"/>
      <c r="B957" s="1491"/>
      <c r="C957" s="1491"/>
      <c r="D957" s="1491"/>
      <c r="E957" s="1491"/>
      <c r="F957" s="1491"/>
      <c r="G957" s="1491"/>
      <c r="H957" s="1491"/>
      <c r="I957" s="1491"/>
      <c r="J957" s="1491"/>
      <c r="K957" s="1491"/>
      <c r="L957" s="1491"/>
      <c r="M957" s="1491"/>
      <c r="N957" s="1491"/>
      <c r="O957" s="1491"/>
      <c r="P957" s="1491"/>
      <c r="Q957" s="1491"/>
      <c r="R957" s="1491"/>
      <c r="S957" s="1491"/>
      <c r="T957" s="1491"/>
      <c r="U957" s="1491"/>
      <c r="V957" s="1491"/>
      <c r="W957" s="1491"/>
      <c r="X957" s="1491"/>
      <c r="Y957" s="1491"/>
      <c r="Z957" s="1491"/>
    </row>
    <row r="958" spans="1:26" ht="15.75" customHeight="1">
      <c r="A958" s="1491"/>
      <c r="B958" s="1491"/>
      <c r="C958" s="1491"/>
      <c r="D958" s="1491"/>
      <c r="E958" s="1491"/>
      <c r="F958" s="1491"/>
      <c r="G958" s="1491"/>
      <c r="H958" s="1491"/>
      <c r="I958" s="1491"/>
      <c r="J958" s="1491"/>
      <c r="K958" s="1491"/>
      <c r="L958" s="1491"/>
      <c r="M958" s="1491"/>
      <c r="N958" s="1491"/>
      <c r="O958" s="1491"/>
      <c r="P958" s="1491"/>
      <c r="Q958" s="1491"/>
      <c r="R958" s="1491"/>
      <c r="S958" s="1491"/>
      <c r="T958" s="1491"/>
      <c r="U958" s="1491"/>
      <c r="V958" s="1491"/>
      <c r="W958" s="1491"/>
      <c r="X958" s="1491"/>
      <c r="Y958" s="1491"/>
      <c r="Z958" s="1491"/>
    </row>
    <row r="959" spans="1:26" ht="15.75" customHeight="1">
      <c r="A959" s="1491"/>
      <c r="B959" s="1491"/>
      <c r="C959" s="1491"/>
      <c r="D959" s="1491"/>
      <c r="E959" s="1491"/>
      <c r="F959" s="1491"/>
      <c r="G959" s="1491"/>
      <c r="H959" s="1491"/>
      <c r="I959" s="1491"/>
      <c r="J959" s="1491"/>
      <c r="K959" s="1491"/>
      <c r="L959" s="1491"/>
      <c r="M959" s="1491"/>
      <c r="N959" s="1491"/>
      <c r="O959" s="1491"/>
      <c r="P959" s="1491"/>
      <c r="Q959" s="1491"/>
      <c r="R959" s="1491"/>
      <c r="S959" s="1491"/>
      <c r="T959" s="1491"/>
      <c r="U959" s="1491"/>
      <c r="V959" s="1491"/>
      <c r="W959" s="1491"/>
      <c r="X959" s="1491"/>
      <c r="Y959" s="1491"/>
      <c r="Z959" s="1491"/>
    </row>
    <row r="960" spans="1:26" ht="15.75" customHeight="1">
      <c r="A960" s="1491"/>
      <c r="B960" s="1491"/>
      <c r="C960" s="1491"/>
      <c r="D960" s="1491"/>
      <c r="E960" s="1491"/>
      <c r="F960" s="1491"/>
      <c r="G960" s="1491"/>
      <c r="H960" s="1491"/>
      <c r="I960" s="1491"/>
      <c r="J960" s="1491"/>
      <c r="K960" s="1491"/>
      <c r="L960" s="1491"/>
      <c r="M960" s="1491"/>
      <c r="N960" s="1491"/>
      <c r="O960" s="1491"/>
      <c r="P960" s="1491"/>
      <c r="Q960" s="1491"/>
      <c r="R960" s="1491"/>
      <c r="S960" s="1491"/>
      <c r="T960" s="1491"/>
      <c r="U960" s="1491"/>
      <c r="V960" s="1491"/>
      <c r="W960" s="1491"/>
      <c r="X960" s="1491"/>
      <c r="Y960" s="1491"/>
      <c r="Z960" s="1491"/>
    </row>
    <row r="961" spans="1:26" ht="15.75" customHeight="1">
      <c r="A961" s="1491"/>
      <c r="B961" s="1491"/>
      <c r="C961" s="1491"/>
      <c r="D961" s="1491"/>
      <c r="E961" s="1491"/>
      <c r="F961" s="1491"/>
      <c r="G961" s="1491"/>
      <c r="H961" s="1491"/>
      <c r="I961" s="1491"/>
      <c r="J961" s="1491"/>
      <c r="K961" s="1491"/>
      <c r="L961" s="1491"/>
      <c r="M961" s="1491"/>
      <c r="N961" s="1491"/>
      <c r="O961" s="1491"/>
      <c r="P961" s="1491"/>
      <c r="Q961" s="1491"/>
      <c r="R961" s="1491"/>
      <c r="S961" s="1491"/>
      <c r="T961" s="1491"/>
      <c r="U961" s="1491"/>
      <c r="V961" s="1491"/>
      <c r="W961" s="1491"/>
      <c r="X961" s="1491"/>
      <c r="Y961" s="1491"/>
      <c r="Z961" s="1491"/>
    </row>
    <row r="962" spans="1:26" ht="15.75" customHeight="1">
      <c r="A962" s="1491"/>
      <c r="B962" s="1491"/>
      <c r="C962" s="1491"/>
      <c r="D962" s="1491"/>
      <c r="E962" s="1491"/>
      <c r="F962" s="1491"/>
      <c r="G962" s="1491"/>
      <c r="H962" s="1491"/>
      <c r="I962" s="1491"/>
      <c r="J962" s="1491"/>
      <c r="K962" s="1491"/>
      <c r="L962" s="1491"/>
      <c r="M962" s="1491"/>
      <c r="N962" s="1491"/>
      <c r="O962" s="1491"/>
      <c r="P962" s="1491"/>
      <c r="Q962" s="1491"/>
      <c r="R962" s="1491"/>
      <c r="S962" s="1491"/>
      <c r="T962" s="1491"/>
      <c r="U962" s="1491"/>
      <c r="V962" s="1491"/>
      <c r="W962" s="1491"/>
      <c r="X962" s="1491"/>
      <c r="Y962" s="1491"/>
      <c r="Z962" s="1491"/>
    </row>
    <row r="963" spans="1:26" ht="15.75" customHeight="1">
      <c r="A963" s="1491"/>
      <c r="B963" s="1491"/>
      <c r="C963" s="1491"/>
      <c r="D963" s="1491"/>
      <c r="E963" s="1491"/>
      <c r="F963" s="1491"/>
      <c r="G963" s="1491"/>
      <c r="H963" s="1491"/>
      <c r="I963" s="1491"/>
      <c r="J963" s="1491"/>
      <c r="K963" s="1491"/>
      <c r="L963" s="1491"/>
      <c r="M963" s="1491"/>
      <c r="N963" s="1491"/>
      <c r="O963" s="1491"/>
      <c r="P963" s="1491"/>
      <c r="Q963" s="1491"/>
      <c r="R963" s="1491"/>
      <c r="S963" s="1491"/>
      <c r="T963" s="1491"/>
      <c r="U963" s="1491"/>
      <c r="V963" s="1491"/>
      <c r="W963" s="1491"/>
      <c r="X963" s="1491"/>
      <c r="Y963" s="1491"/>
      <c r="Z963" s="1491"/>
    </row>
    <row r="964" spans="1:26" ht="15.75" customHeight="1">
      <c r="A964" s="1491"/>
      <c r="B964" s="1491"/>
      <c r="C964" s="1491"/>
      <c r="D964" s="1491"/>
      <c r="E964" s="1491"/>
      <c r="F964" s="1491"/>
      <c r="G964" s="1491"/>
      <c r="H964" s="1491"/>
      <c r="I964" s="1491"/>
      <c r="J964" s="1491"/>
      <c r="K964" s="1491"/>
      <c r="L964" s="1491"/>
      <c r="M964" s="1491"/>
      <c r="N964" s="1491"/>
      <c r="O964" s="1491"/>
      <c r="P964" s="1491"/>
      <c r="Q964" s="1491"/>
      <c r="R964" s="1491"/>
      <c r="S964" s="1491"/>
      <c r="T964" s="1491"/>
      <c r="U964" s="1491"/>
      <c r="V964" s="1491"/>
      <c r="W964" s="1491"/>
      <c r="X964" s="1491"/>
      <c r="Y964" s="1491"/>
      <c r="Z964" s="1491"/>
    </row>
    <row r="965" spans="1:26" ht="15.75" customHeight="1">
      <c r="A965" s="1491"/>
      <c r="B965" s="1491"/>
      <c r="C965" s="1491"/>
      <c r="D965" s="1491"/>
      <c r="E965" s="1491"/>
      <c r="F965" s="1491"/>
      <c r="G965" s="1491"/>
      <c r="H965" s="1491"/>
      <c r="I965" s="1491"/>
      <c r="J965" s="1491"/>
      <c r="K965" s="1491"/>
      <c r="L965" s="1491"/>
      <c r="M965" s="1491"/>
      <c r="N965" s="1491"/>
      <c r="O965" s="1491"/>
      <c r="P965" s="1491"/>
      <c r="Q965" s="1491"/>
      <c r="R965" s="1491"/>
      <c r="S965" s="1491"/>
      <c r="T965" s="1491"/>
      <c r="U965" s="1491"/>
      <c r="V965" s="1491"/>
      <c r="W965" s="1491"/>
      <c r="X965" s="1491"/>
      <c r="Y965" s="1491"/>
      <c r="Z965" s="1491"/>
    </row>
    <row r="966" spans="1:26" ht="15.75" customHeight="1">
      <c r="A966" s="1491"/>
      <c r="B966" s="1491"/>
      <c r="C966" s="1491"/>
      <c r="D966" s="1491"/>
      <c r="E966" s="1491"/>
      <c r="F966" s="1491"/>
      <c r="G966" s="1491"/>
      <c r="H966" s="1491"/>
      <c r="I966" s="1491"/>
      <c r="J966" s="1491"/>
      <c r="K966" s="1491"/>
      <c r="L966" s="1491"/>
      <c r="M966" s="1491"/>
      <c r="N966" s="1491"/>
      <c r="O966" s="1491"/>
      <c r="P966" s="1491"/>
      <c r="Q966" s="1491"/>
      <c r="R966" s="1491"/>
      <c r="S966" s="1491"/>
      <c r="T966" s="1491"/>
      <c r="U966" s="1491"/>
      <c r="V966" s="1491"/>
      <c r="W966" s="1491"/>
      <c r="X966" s="1491"/>
      <c r="Y966" s="1491"/>
      <c r="Z966" s="1491"/>
    </row>
    <row r="967" spans="1:26" ht="15.75" customHeight="1">
      <c r="A967" s="1491"/>
      <c r="B967" s="1491"/>
      <c r="C967" s="1491"/>
      <c r="D967" s="1491"/>
      <c r="E967" s="1491"/>
      <c r="F967" s="1491"/>
      <c r="G967" s="1491"/>
      <c r="H967" s="1491"/>
      <c r="I967" s="1491"/>
      <c r="J967" s="1491"/>
      <c r="K967" s="1491"/>
      <c r="L967" s="1491"/>
      <c r="M967" s="1491"/>
      <c r="N967" s="1491"/>
      <c r="O967" s="1491"/>
      <c r="P967" s="1491"/>
      <c r="Q967" s="1491"/>
      <c r="R967" s="1491"/>
      <c r="S967" s="1491"/>
      <c r="T967" s="1491"/>
      <c r="U967" s="1491"/>
      <c r="V967" s="1491"/>
      <c r="W967" s="1491"/>
      <c r="X967" s="1491"/>
      <c r="Y967" s="1491"/>
      <c r="Z967" s="1491"/>
    </row>
    <row r="968" spans="1:26" ht="15.75" customHeight="1">
      <c r="A968" s="1491"/>
      <c r="B968" s="1491"/>
      <c r="C968" s="1491"/>
      <c r="D968" s="1491"/>
      <c r="E968" s="1491"/>
      <c r="F968" s="1491"/>
      <c r="G968" s="1491"/>
      <c r="H968" s="1491"/>
      <c r="I968" s="1491"/>
      <c r="J968" s="1491"/>
      <c r="K968" s="1491"/>
      <c r="L968" s="1491"/>
      <c r="M968" s="1491"/>
      <c r="N968" s="1491"/>
      <c r="O968" s="1491"/>
      <c r="P968" s="1491"/>
      <c r="Q968" s="1491"/>
      <c r="R968" s="1491"/>
      <c r="S968" s="1491"/>
      <c r="T968" s="1491"/>
      <c r="U968" s="1491"/>
      <c r="V968" s="1491"/>
      <c r="W968" s="1491"/>
      <c r="X968" s="1491"/>
      <c r="Y968" s="1491"/>
      <c r="Z968" s="1491"/>
    </row>
    <row r="969" spans="1:26" ht="15.75" customHeight="1">
      <c r="A969" s="1491"/>
      <c r="B969" s="1491"/>
      <c r="C969" s="1491"/>
      <c r="D969" s="1491"/>
      <c r="E969" s="1491"/>
      <c r="F969" s="1491"/>
      <c r="G969" s="1491"/>
      <c r="H969" s="1491"/>
      <c r="I969" s="1491"/>
      <c r="J969" s="1491"/>
      <c r="K969" s="1491"/>
      <c r="L969" s="1491"/>
      <c r="M969" s="1491"/>
      <c r="N969" s="1491"/>
      <c r="O969" s="1491"/>
      <c r="P969" s="1491"/>
      <c r="Q969" s="1491"/>
      <c r="R969" s="1491"/>
      <c r="S969" s="1491"/>
      <c r="T969" s="1491"/>
      <c r="U969" s="1491"/>
      <c r="V969" s="1491"/>
      <c r="W969" s="1491"/>
      <c r="X969" s="1491"/>
      <c r="Y969" s="1491"/>
      <c r="Z969" s="1491"/>
    </row>
    <row r="970" spans="1:26" ht="15.75" customHeight="1">
      <c r="A970" s="1491"/>
      <c r="B970" s="1491"/>
      <c r="C970" s="1491"/>
      <c r="D970" s="1491"/>
      <c r="E970" s="1491"/>
      <c r="F970" s="1491"/>
      <c r="G970" s="1491"/>
      <c r="H970" s="1491"/>
      <c r="I970" s="1491"/>
      <c r="J970" s="1491"/>
      <c r="K970" s="1491"/>
      <c r="L970" s="1491"/>
      <c r="M970" s="1491"/>
      <c r="N970" s="1491"/>
      <c r="O970" s="1491"/>
      <c r="P970" s="1491"/>
      <c r="Q970" s="1491"/>
      <c r="R970" s="1491"/>
      <c r="S970" s="1491"/>
      <c r="T970" s="1491"/>
      <c r="U970" s="1491"/>
      <c r="V970" s="1491"/>
      <c r="W970" s="1491"/>
      <c r="X970" s="1491"/>
      <c r="Y970" s="1491"/>
      <c r="Z970" s="1491"/>
    </row>
    <row r="971" spans="1:26" ht="15.75" customHeight="1">
      <c r="A971" s="1491"/>
      <c r="B971" s="1491"/>
      <c r="C971" s="1491"/>
      <c r="D971" s="1491"/>
      <c r="E971" s="1491"/>
      <c r="F971" s="1491"/>
      <c r="G971" s="1491"/>
      <c r="H971" s="1491"/>
      <c r="I971" s="1491"/>
      <c r="J971" s="1491"/>
      <c r="K971" s="1491"/>
      <c r="L971" s="1491"/>
      <c r="M971" s="1491"/>
      <c r="N971" s="1491"/>
      <c r="O971" s="1491"/>
      <c r="P971" s="1491"/>
      <c r="Q971" s="1491"/>
      <c r="R971" s="1491"/>
      <c r="S971" s="1491"/>
      <c r="T971" s="1491"/>
      <c r="U971" s="1491"/>
      <c r="V971" s="1491"/>
      <c r="W971" s="1491"/>
      <c r="X971" s="1491"/>
      <c r="Y971" s="1491"/>
      <c r="Z971" s="1491"/>
    </row>
    <row r="972" spans="1:26" ht="15.75" customHeight="1">
      <c r="A972" s="1491"/>
      <c r="B972" s="1491"/>
      <c r="C972" s="1491"/>
      <c r="D972" s="1491"/>
      <c r="E972" s="1491"/>
      <c r="F972" s="1491"/>
      <c r="G972" s="1491"/>
      <c r="H972" s="1491"/>
      <c r="I972" s="1491"/>
      <c r="J972" s="1491"/>
      <c r="K972" s="1491"/>
      <c r="L972" s="1491"/>
      <c r="M972" s="1491"/>
      <c r="N972" s="1491"/>
      <c r="O972" s="1491"/>
      <c r="P972" s="1491"/>
      <c r="Q972" s="1491"/>
      <c r="R972" s="1491"/>
      <c r="S972" s="1491"/>
      <c r="T972" s="1491"/>
      <c r="U972" s="1491"/>
      <c r="V972" s="1491"/>
      <c r="W972" s="1491"/>
      <c r="X972" s="1491"/>
      <c r="Y972" s="1491"/>
      <c r="Z972" s="1491"/>
    </row>
    <row r="973" spans="1:26" ht="15.75" customHeight="1">
      <c r="A973" s="1491"/>
      <c r="B973" s="1491"/>
      <c r="C973" s="1491"/>
      <c r="D973" s="1491"/>
      <c r="E973" s="1491"/>
      <c r="F973" s="1491"/>
      <c r="G973" s="1491"/>
      <c r="H973" s="1491"/>
      <c r="I973" s="1491"/>
      <c r="J973" s="1491"/>
      <c r="K973" s="1491"/>
      <c r="L973" s="1491"/>
      <c r="M973" s="1491"/>
      <c r="N973" s="1491"/>
      <c r="O973" s="1491"/>
      <c r="P973" s="1491"/>
      <c r="Q973" s="1491"/>
      <c r="R973" s="1491"/>
      <c r="S973" s="1491"/>
      <c r="T973" s="1491"/>
      <c r="U973" s="1491"/>
      <c r="V973" s="1491"/>
      <c r="W973" s="1491"/>
      <c r="X973" s="1491"/>
      <c r="Y973" s="1491"/>
      <c r="Z973" s="1491"/>
    </row>
    <row r="974" spans="1:26" ht="15.75" customHeight="1">
      <c r="A974" s="1491"/>
      <c r="B974" s="1491"/>
      <c r="C974" s="1491"/>
      <c r="D974" s="1491"/>
      <c r="E974" s="1491"/>
      <c r="F974" s="1491"/>
      <c r="G974" s="1491"/>
      <c r="H974" s="1491"/>
      <c r="I974" s="1491"/>
      <c r="J974" s="1491"/>
      <c r="K974" s="1491"/>
      <c r="L974" s="1491"/>
      <c r="M974" s="1491"/>
      <c r="N974" s="1491"/>
      <c r="O974" s="1491"/>
      <c r="P974" s="1491"/>
      <c r="Q974" s="1491"/>
      <c r="R974" s="1491"/>
      <c r="S974" s="1491"/>
      <c r="T974" s="1491"/>
      <c r="U974" s="1491"/>
      <c r="V974" s="1491"/>
      <c r="W974" s="1491"/>
      <c r="X974" s="1491"/>
      <c r="Y974" s="1491"/>
      <c r="Z974" s="1491"/>
    </row>
    <row r="975" spans="1:26" ht="15.75" customHeight="1">
      <c r="A975" s="1491"/>
      <c r="B975" s="1491"/>
      <c r="C975" s="1491"/>
      <c r="D975" s="1491"/>
      <c r="E975" s="1491"/>
      <c r="F975" s="1491"/>
      <c r="G975" s="1491"/>
      <c r="H975" s="1491"/>
      <c r="I975" s="1491"/>
      <c r="J975" s="1491"/>
      <c r="K975" s="1491"/>
      <c r="L975" s="1491"/>
      <c r="M975" s="1491"/>
      <c r="N975" s="1491"/>
      <c r="O975" s="1491"/>
      <c r="P975" s="1491"/>
      <c r="Q975" s="1491"/>
      <c r="R975" s="1491"/>
      <c r="S975" s="1491"/>
      <c r="T975" s="1491"/>
      <c r="U975" s="1491"/>
      <c r="V975" s="1491"/>
      <c r="W975" s="1491"/>
      <c r="X975" s="1491"/>
      <c r="Y975" s="1491"/>
      <c r="Z975" s="1491"/>
    </row>
    <row r="976" spans="1:26" ht="15.75" customHeight="1">
      <c r="A976" s="1491"/>
      <c r="B976" s="1491"/>
      <c r="C976" s="1491"/>
      <c r="D976" s="1491"/>
      <c r="E976" s="1491"/>
      <c r="F976" s="1491"/>
      <c r="G976" s="1491"/>
      <c r="H976" s="1491"/>
      <c r="I976" s="1491"/>
      <c r="J976" s="1491"/>
      <c r="K976" s="1491"/>
      <c r="L976" s="1491"/>
      <c r="M976" s="1491"/>
      <c r="N976" s="1491"/>
      <c r="O976" s="1491"/>
      <c r="P976" s="1491"/>
      <c r="Q976" s="1491"/>
      <c r="R976" s="1491"/>
      <c r="S976" s="1491"/>
      <c r="T976" s="1491"/>
      <c r="U976" s="1491"/>
      <c r="V976" s="1491"/>
      <c r="W976" s="1491"/>
      <c r="X976" s="1491"/>
      <c r="Y976" s="1491"/>
      <c r="Z976" s="1491"/>
    </row>
    <row r="977" spans="1:26" ht="15.75" customHeight="1">
      <c r="A977" s="1491"/>
      <c r="B977" s="1491"/>
      <c r="C977" s="1491"/>
      <c r="D977" s="1491"/>
      <c r="E977" s="1491"/>
      <c r="F977" s="1491"/>
      <c r="G977" s="1491"/>
      <c r="H977" s="1491"/>
      <c r="I977" s="1491"/>
      <c r="J977" s="1491"/>
      <c r="K977" s="1491"/>
      <c r="L977" s="1491"/>
      <c r="M977" s="1491"/>
      <c r="N977" s="1491"/>
      <c r="O977" s="1491"/>
      <c r="P977" s="1491"/>
      <c r="Q977" s="1491"/>
      <c r="R977" s="1491"/>
      <c r="S977" s="1491"/>
      <c r="T977" s="1491"/>
      <c r="U977" s="1491"/>
      <c r="V977" s="1491"/>
      <c r="W977" s="1491"/>
      <c r="X977" s="1491"/>
      <c r="Y977" s="1491"/>
      <c r="Z977" s="1491"/>
    </row>
    <row r="978" spans="1:26" ht="15.75" customHeight="1">
      <c r="A978" s="1491"/>
      <c r="B978" s="1491"/>
      <c r="C978" s="1491"/>
      <c r="D978" s="1491"/>
      <c r="E978" s="1491"/>
      <c r="F978" s="1491"/>
      <c r="G978" s="1491"/>
      <c r="H978" s="1491"/>
      <c r="I978" s="1491"/>
      <c r="J978" s="1491"/>
      <c r="K978" s="1491"/>
      <c r="L978" s="1491"/>
      <c r="M978" s="1491"/>
      <c r="N978" s="1491"/>
      <c r="O978" s="1491"/>
      <c r="P978" s="1491"/>
      <c r="Q978" s="1491"/>
      <c r="R978" s="1491"/>
      <c r="S978" s="1491"/>
      <c r="T978" s="1491"/>
      <c r="U978" s="1491"/>
      <c r="V978" s="1491"/>
      <c r="W978" s="1491"/>
      <c r="X978" s="1491"/>
      <c r="Y978" s="1491"/>
      <c r="Z978" s="1491"/>
    </row>
    <row r="979" spans="1:26" ht="15.75" customHeight="1">
      <c r="A979" s="1491"/>
      <c r="B979" s="1491"/>
      <c r="C979" s="1491"/>
      <c r="D979" s="1491"/>
      <c r="E979" s="1491"/>
      <c r="F979" s="1491"/>
      <c r="G979" s="1491"/>
      <c r="H979" s="1491"/>
      <c r="I979" s="1491"/>
      <c r="J979" s="1491"/>
      <c r="K979" s="1491"/>
      <c r="L979" s="1491"/>
      <c r="M979" s="1491"/>
      <c r="N979" s="1491"/>
      <c r="O979" s="1491"/>
      <c r="P979" s="1491"/>
      <c r="Q979" s="1491"/>
      <c r="R979" s="1491"/>
      <c r="S979" s="1491"/>
      <c r="T979" s="1491"/>
      <c r="U979" s="1491"/>
      <c r="V979" s="1491"/>
      <c r="W979" s="1491"/>
      <c r="X979" s="1491"/>
      <c r="Y979" s="1491"/>
      <c r="Z979" s="1491"/>
    </row>
    <row r="980" spans="1:26" ht="15.75" customHeight="1">
      <c r="A980" s="1491"/>
      <c r="B980" s="1491"/>
      <c r="C980" s="1491"/>
      <c r="D980" s="1491"/>
      <c r="E980" s="1491"/>
      <c r="F980" s="1491"/>
      <c r="G980" s="1491"/>
      <c r="H980" s="1491"/>
      <c r="I980" s="1491"/>
      <c r="J980" s="1491"/>
      <c r="K980" s="1491"/>
      <c r="L980" s="1491"/>
      <c r="M980" s="1491"/>
      <c r="N980" s="1491"/>
      <c r="O980" s="1491"/>
      <c r="P980" s="1491"/>
      <c r="Q980" s="1491"/>
      <c r="R980" s="1491"/>
      <c r="S980" s="1491"/>
      <c r="T980" s="1491"/>
      <c r="U980" s="1491"/>
      <c r="V980" s="1491"/>
      <c r="W980" s="1491"/>
      <c r="X980" s="1491"/>
      <c r="Y980" s="1491"/>
      <c r="Z980" s="1491"/>
    </row>
    <row r="981" spans="1:26" ht="15.75" customHeight="1">
      <c r="A981" s="1491"/>
      <c r="B981" s="1491"/>
      <c r="C981" s="1491"/>
      <c r="D981" s="1491"/>
      <c r="E981" s="1491"/>
      <c r="F981" s="1491"/>
      <c r="G981" s="1491"/>
      <c r="H981" s="1491"/>
      <c r="I981" s="1491"/>
      <c r="J981" s="1491"/>
      <c r="K981" s="1491"/>
      <c r="L981" s="1491"/>
      <c r="M981" s="1491"/>
      <c r="N981" s="1491"/>
      <c r="O981" s="1491"/>
      <c r="P981" s="1491"/>
      <c r="Q981" s="1491"/>
      <c r="R981" s="1491"/>
      <c r="S981" s="1491"/>
      <c r="T981" s="1491"/>
      <c r="U981" s="1491"/>
      <c r="V981" s="1491"/>
      <c r="W981" s="1491"/>
      <c r="X981" s="1491"/>
      <c r="Y981" s="1491"/>
      <c r="Z981" s="1491"/>
    </row>
    <row r="982" spans="1:26" ht="15.75" customHeight="1">
      <c r="A982" s="1491"/>
      <c r="B982" s="1491"/>
      <c r="C982" s="1491"/>
      <c r="D982" s="1491"/>
      <c r="E982" s="1491"/>
      <c r="F982" s="1491"/>
      <c r="G982" s="1491"/>
      <c r="H982" s="1491"/>
      <c r="I982" s="1491"/>
      <c r="J982" s="1491"/>
      <c r="K982" s="1491"/>
      <c r="L982" s="1491"/>
      <c r="M982" s="1491"/>
      <c r="N982" s="1491"/>
      <c r="O982" s="1491"/>
      <c r="P982" s="1491"/>
      <c r="Q982" s="1491"/>
      <c r="R982" s="1491"/>
      <c r="S982" s="1491"/>
      <c r="T982" s="1491"/>
      <c r="U982" s="1491"/>
      <c r="V982" s="1491"/>
      <c r="W982" s="1491"/>
      <c r="X982" s="1491"/>
      <c r="Y982" s="1491"/>
      <c r="Z982" s="1491"/>
    </row>
    <row r="983" spans="1:26" ht="15.75" customHeight="1">
      <c r="A983" s="1491"/>
      <c r="B983" s="1491"/>
      <c r="C983" s="1491"/>
      <c r="D983" s="1491"/>
      <c r="E983" s="1491"/>
      <c r="F983" s="1491"/>
      <c r="G983" s="1491"/>
      <c r="H983" s="1491"/>
      <c r="I983" s="1491"/>
      <c r="J983" s="1491"/>
      <c r="K983" s="1491"/>
      <c r="L983" s="1491"/>
      <c r="M983" s="1491"/>
      <c r="N983" s="1491"/>
      <c r="O983" s="1491"/>
      <c r="P983" s="1491"/>
      <c r="Q983" s="1491"/>
      <c r="R983" s="1491"/>
      <c r="S983" s="1491"/>
      <c r="T983" s="1491"/>
      <c r="U983" s="1491"/>
      <c r="V983" s="1491"/>
      <c r="W983" s="1491"/>
      <c r="X983" s="1491"/>
      <c r="Y983" s="1491"/>
      <c r="Z983" s="1491"/>
    </row>
    <row r="984" spans="1:26" ht="15.75" customHeight="1">
      <c r="A984" s="1491"/>
      <c r="B984" s="1491"/>
      <c r="C984" s="1491"/>
      <c r="D984" s="1491"/>
      <c r="E984" s="1491"/>
      <c r="F984" s="1491"/>
      <c r="G984" s="1491"/>
      <c r="H984" s="1491"/>
      <c r="I984" s="1491"/>
      <c r="J984" s="1491"/>
      <c r="K984" s="1491"/>
      <c r="L984" s="1491"/>
      <c r="M984" s="1491"/>
      <c r="N984" s="1491"/>
      <c r="O984" s="1491"/>
      <c r="P984" s="1491"/>
      <c r="Q984" s="1491"/>
      <c r="R984" s="1491"/>
      <c r="S984" s="1491"/>
      <c r="T984" s="1491"/>
      <c r="U984" s="1491"/>
      <c r="V984" s="1491"/>
      <c r="W984" s="1491"/>
      <c r="X984" s="1491"/>
      <c r="Y984" s="1491"/>
      <c r="Z984" s="1491"/>
    </row>
    <row r="985" spans="1:26" ht="15.75" customHeight="1">
      <c r="A985" s="1491"/>
      <c r="B985" s="1491"/>
      <c r="C985" s="1491"/>
      <c r="D985" s="1491"/>
      <c r="E985" s="1491"/>
      <c r="F985" s="1491"/>
      <c r="G985" s="1491"/>
      <c r="H985" s="1491"/>
      <c r="I985" s="1491"/>
      <c r="J985" s="1491"/>
      <c r="K985" s="1491"/>
      <c r="L985" s="1491"/>
      <c r="M985" s="1491"/>
      <c r="N985" s="1491"/>
      <c r="O985" s="1491"/>
      <c r="P985" s="1491"/>
      <c r="Q985" s="1491"/>
      <c r="R985" s="1491"/>
      <c r="S985" s="1491"/>
      <c r="T985" s="1491"/>
      <c r="U985" s="1491"/>
      <c r="V985" s="1491"/>
      <c r="W985" s="1491"/>
      <c r="X985" s="1491"/>
      <c r="Y985" s="1491"/>
      <c r="Z985" s="1491"/>
    </row>
    <row r="986" spans="1:26" ht="15.75" customHeight="1">
      <c r="A986" s="1491"/>
      <c r="B986" s="1491"/>
      <c r="C986" s="1491"/>
      <c r="D986" s="1491"/>
      <c r="E986" s="1491"/>
      <c r="F986" s="1491"/>
      <c r="G986" s="1491"/>
      <c r="H986" s="1491"/>
      <c r="I986" s="1491"/>
      <c r="J986" s="1491"/>
      <c r="K986" s="1491"/>
      <c r="L986" s="1491"/>
      <c r="M986" s="1491"/>
      <c r="N986" s="1491"/>
      <c r="O986" s="1491"/>
      <c r="P986" s="1491"/>
      <c r="Q986" s="1491"/>
      <c r="R986" s="1491"/>
      <c r="S986" s="1491"/>
      <c r="T986" s="1491"/>
      <c r="U986" s="1491"/>
      <c r="V986" s="1491"/>
      <c r="W986" s="1491"/>
      <c r="X986" s="1491"/>
      <c r="Y986" s="1491"/>
      <c r="Z986" s="1491"/>
    </row>
    <row r="987" spans="1:26" ht="15.75" customHeight="1">
      <c r="A987" s="1491"/>
      <c r="B987" s="1491"/>
      <c r="C987" s="1491"/>
      <c r="D987" s="1491"/>
      <c r="E987" s="1491"/>
      <c r="F987" s="1491"/>
      <c r="G987" s="1491"/>
      <c r="H987" s="1491"/>
      <c r="I987" s="1491"/>
      <c r="J987" s="1491"/>
      <c r="K987" s="1491"/>
      <c r="L987" s="1491"/>
      <c r="M987" s="1491"/>
      <c r="N987" s="1491"/>
      <c r="O987" s="1491"/>
      <c r="P987" s="1491"/>
      <c r="Q987" s="1491"/>
      <c r="R987" s="1491"/>
      <c r="S987" s="1491"/>
      <c r="T987" s="1491"/>
      <c r="U987" s="1491"/>
      <c r="V987" s="1491"/>
      <c r="W987" s="1491"/>
      <c r="X987" s="1491"/>
      <c r="Y987" s="1491"/>
      <c r="Z987" s="1491"/>
    </row>
    <row r="988" spans="1:26" ht="15.75" customHeight="1">
      <c r="A988" s="1491"/>
      <c r="B988" s="1491"/>
      <c r="C988" s="1491"/>
      <c r="D988" s="1491"/>
      <c r="E988" s="1491"/>
      <c r="F988" s="1491"/>
      <c r="G988" s="1491"/>
      <c r="H988" s="1491"/>
      <c r="I988" s="1491"/>
      <c r="J988" s="1491"/>
      <c r="K988" s="1491"/>
      <c r="L988" s="1491"/>
      <c r="M988" s="1491"/>
      <c r="N988" s="1491"/>
      <c r="O988" s="1491"/>
      <c r="P988" s="1491"/>
      <c r="Q988" s="1491"/>
      <c r="R988" s="1491"/>
      <c r="S988" s="1491"/>
      <c r="T988" s="1491"/>
      <c r="U988" s="1491"/>
      <c r="V988" s="1491"/>
      <c r="W988" s="1491"/>
      <c r="X988" s="1491"/>
      <c r="Y988" s="1491"/>
      <c r="Z988" s="1491"/>
    </row>
    <row r="989" spans="1:26" ht="15.75" customHeight="1">
      <c r="A989" s="1491"/>
      <c r="B989" s="1491"/>
      <c r="C989" s="1491"/>
      <c r="D989" s="1491"/>
      <c r="E989" s="1491"/>
      <c r="F989" s="1491"/>
      <c r="G989" s="1491"/>
      <c r="H989" s="1491"/>
      <c r="I989" s="1491"/>
      <c r="J989" s="1491"/>
      <c r="K989" s="1491"/>
      <c r="L989" s="1491"/>
      <c r="M989" s="1491"/>
      <c r="N989" s="1491"/>
      <c r="O989" s="1491"/>
      <c r="P989" s="1491"/>
      <c r="Q989" s="1491"/>
      <c r="R989" s="1491"/>
      <c r="S989" s="1491"/>
      <c r="T989" s="1491"/>
      <c r="U989" s="1491"/>
      <c r="V989" s="1491"/>
      <c r="W989" s="1491"/>
      <c r="X989" s="1491"/>
      <c r="Y989" s="1491"/>
      <c r="Z989" s="1491"/>
    </row>
    <row r="990" spans="1:26" ht="15.75" customHeight="1">
      <c r="A990" s="1491"/>
      <c r="B990" s="1491"/>
      <c r="C990" s="1491"/>
      <c r="D990" s="1491"/>
      <c r="E990" s="1491"/>
      <c r="F990" s="1491"/>
      <c r="G990" s="1491"/>
      <c r="H990" s="1491"/>
      <c r="I990" s="1491"/>
      <c r="J990" s="1491"/>
      <c r="K990" s="1491"/>
      <c r="L990" s="1491"/>
      <c r="M990" s="1491"/>
      <c r="N990" s="1491"/>
      <c r="O990" s="1491"/>
      <c r="P990" s="1491"/>
      <c r="Q990" s="1491"/>
      <c r="R990" s="1491"/>
      <c r="S990" s="1491"/>
      <c r="T990" s="1491"/>
      <c r="U990" s="1491"/>
      <c r="V990" s="1491"/>
      <c r="W990" s="1491"/>
      <c r="X990" s="1491"/>
      <c r="Y990" s="1491"/>
      <c r="Z990" s="1491"/>
    </row>
    <row r="991" spans="1:26" ht="15.75" customHeight="1">
      <c r="A991" s="1491"/>
      <c r="B991" s="1491"/>
      <c r="C991" s="1491"/>
      <c r="D991" s="1491"/>
      <c r="E991" s="1491"/>
      <c r="F991" s="1491"/>
      <c r="G991" s="1491"/>
      <c r="H991" s="1491"/>
      <c r="I991" s="1491"/>
      <c r="J991" s="1491"/>
      <c r="K991" s="1491"/>
      <c r="L991" s="1491"/>
      <c r="M991" s="1491"/>
      <c r="N991" s="1491"/>
      <c r="O991" s="1491"/>
      <c r="P991" s="1491"/>
      <c r="Q991" s="1491"/>
      <c r="R991" s="1491"/>
      <c r="S991" s="1491"/>
      <c r="T991" s="1491"/>
      <c r="U991" s="1491"/>
      <c r="V991" s="1491"/>
      <c r="W991" s="1491"/>
      <c r="X991" s="1491"/>
      <c r="Y991" s="1491"/>
      <c r="Z991" s="1491"/>
    </row>
    <row r="992" spans="1:26" ht="15.75" customHeight="1">
      <c r="A992" s="1491"/>
      <c r="B992" s="1491"/>
      <c r="C992" s="1491"/>
      <c r="D992" s="1491"/>
      <c r="E992" s="1491"/>
      <c r="F992" s="1491"/>
      <c r="G992" s="1491"/>
      <c r="H992" s="1491"/>
      <c r="I992" s="1491"/>
      <c r="J992" s="1491"/>
      <c r="K992" s="1491"/>
      <c r="L992" s="1491"/>
      <c r="M992" s="1491"/>
      <c r="N992" s="1491"/>
      <c r="O992" s="1491"/>
      <c r="P992" s="1491"/>
      <c r="Q992" s="1491"/>
      <c r="R992" s="1491"/>
      <c r="S992" s="1491"/>
      <c r="T992" s="1491"/>
      <c r="U992" s="1491"/>
      <c r="V992" s="1491"/>
      <c r="W992" s="1491"/>
      <c r="X992" s="1491"/>
      <c r="Y992" s="1491"/>
      <c r="Z992" s="1491"/>
    </row>
    <row r="993" spans="1:26" ht="15.75" customHeight="1">
      <c r="A993" s="1491"/>
      <c r="B993" s="1491"/>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row>
    <row r="994" spans="1:26" ht="15.75" customHeight="1">
      <c r="A994" s="1491"/>
      <c r="B994" s="1491"/>
      <c r="C994" s="1491"/>
      <c r="D994" s="1491"/>
      <c r="E994" s="1491"/>
      <c r="F994" s="1491"/>
      <c r="G994" s="1491"/>
      <c r="H994" s="1491"/>
      <c r="I994" s="1491"/>
      <c r="J994" s="1491"/>
      <c r="K994" s="1491"/>
      <c r="L994" s="1491"/>
      <c r="M994" s="1491"/>
      <c r="N994" s="1491"/>
      <c r="O994" s="1491"/>
      <c r="P994" s="1491"/>
      <c r="Q994" s="1491"/>
      <c r="R994" s="1491"/>
      <c r="S994" s="1491"/>
      <c r="T994" s="1491"/>
      <c r="U994" s="1491"/>
      <c r="V994" s="1491"/>
      <c r="W994" s="1491"/>
      <c r="X994" s="1491"/>
      <c r="Y994" s="1491"/>
      <c r="Z994" s="1491"/>
    </row>
    <row r="995" spans="1:26" ht="15.75" customHeight="1">
      <c r="A995" s="1491"/>
      <c r="B995" s="1491"/>
      <c r="C995" s="1491"/>
      <c r="D995" s="1491"/>
      <c r="E995" s="1491"/>
      <c r="F995" s="1491"/>
      <c r="G995" s="1491"/>
      <c r="H995" s="1491"/>
      <c r="I995" s="1491"/>
      <c r="J995" s="1491"/>
      <c r="K995" s="1491"/>
      <c r="L995" s="1491"/>
      <c r="M995" s="1491"/>
      <c r="N995" s="1491"/>
      <c r="O995" s="1491"/>
      <c r="P995" s="1491"/>
      <c r="Q995" s="1491"/>
      <c r="R995" s="1491"/>
      <c r="S995" s="1491"/>
      <c r="T995" s="1491"/>
      <c r="U995" s="1491"/>
      <c r="V995" s="1491"/>
      <c r="W995" s="1491"/>
      <c r="X995" s="1491"/>
      <c r="Y995" s="1491"/>
      <c r="Z995" s="1491"/>
    </row>
    <row r="996" spans="1:26" ht="15.75" customHeight="1">
      <c r="A996" s="1491"/>
      <c r="B996" s="1491"/>
      <c r="C996" s="1491"/>
      <c r="D996" s="1491"/>
      <c r="E996" s="1491"/>
      <c r="F996" s="1491"/>
      <c r="G996" s="1491"/>
      <c r="H996" s="1491"/>
      <c r="I996" s="1491"/>
      <c r="J996" s="1491"/>
      <c r="K996" s="1491"/>
      <c r="L996" s="1491"/>
      <c r="M996" s="1491"/>
      <c r="N996" s="1491"/>
      <c r="O996" s="1491"/>
      <c r="P996" s="1491"/>
      <c r="Q996" s="1491"/>
      <c r="R996" s="1491"/>
      <c r="S996" s="1491"/>
      <c r="T996" s="1491"/>
      <c r="U996" s="1491"/>
      <c r="V996" s="1491"/>
      <c r="W996" s="1491"/>
      <c r="X996" s="1491"/>
      <c r="Y996" s="1491"/>
      <c r="Z996" s="1491"/>
    </row>
    <row r="997" spans="1:26" ht="15.75" customHeight="1">
      <c r="A997" s="1491"/>
      <c r="B997" s="1491"/>
      <c r="C997" s="1491"/>
      <c r="D997" s="1491"/>
      <c r="E997" s="1491"/>
      <c r="F997" s="1491"/>
      <c r="G997" s="1491"/>
      <c r="H997" s="1491"/>
      <c r="I997" s="1491"/>
      <c r="J997" s="1491"/>
      <c r="K997" s="1491"/>
      <c r="L997" s="1491"/>
      <c r="M997" s="1491"/>
      <c r="N997" s="1491"/>
      <c r="O997" s="1491"/>
      <c r="P997" s="1491"/>
      <c r="Q997" s="1491"/>
      <c r="R997" s="1491"/>
      <c r="S997" s="1491"/>
      <c r="T997" s="1491"/>
      <c r="U997" s="1491"/>
      <c r="V997" s="1491"/>
      <c r="W997" s="1491"/>
      <c r="X997" s="1491"/>
      <c r="Y997" s="1491"/>
      <c r="Z997" s="1491"/>
    </row>
    <row r="998" spans="1:26" ht="15.75" customHeight="1">
      <c r="A998" s="1491"/>
      <c r="B998" s="1491"/>
      <c r="C998" s="1491"/>
      <c r="D998" s="1491"/>
      <c r="E998" s="1491"/>
      <c r="F998" s="1491"/>
      <c r="G998" s="1491"/>
      <c r="H998" s="1491"/>
      <c r="I998" s="1491"/>
      <c r="J998" s="1491"/>
      <c r="K998" s="1491"/>
      <c r="L998" s="1491"/>
      <c r="M998" s="1491"/>
      <c r="N998" s="1491"/>
      <c r="O998" s="1491"/>
      <c r="P998" s="1491"/>
      <c r="Q998" s="1491"/>
      <c r="R998" s="1491"/>
      <c r="S998" s="1491"/>
      <c r="T998" s="1491"/>
      <c r="U998" s="1491"/>
      <c r="V998" s="1491"/>
      <c r="W998" s="1491"/>
      <c r="X998" s="1491"/>
      <c r="Y998" s="1491"/>
      <c r="Z998" s="1491"/>
    </row>
    <row r="999" spans="1:26" ht="15.75" customHeight="1">
      <c r="A999" s="1491"/>
      <c r="B999" s="1491"/>
      <c r="C999" s="1491"/>
      <c r="D999" s="1491"/>
      <c r="E999" s="1491"/>
      <c r="F999" s="1491"/>
      <c r="G999" s="1491"/>
      <c r="H999" s="1491"/>
      <c r="I999" s="1491"/>
      <c r="J999" s="1491"/>
      <c r="K999" s="1491"/>
      <c r="L999" s="1491"/>
      <c r="M999" s="1491"/>
      <c r="N999" s="1491"/>
      <c r="O999" s="1491"/>
      <c r="P999" s="1491"/>
      <c r="Q999" s="1491"/>
      <c r="R999" s="1491"/>
      <c r="S999" s="1491"/>
      <c r="T999" s="1491"/>
      <c r="U999" s="1491"/>
      <c r="V999" s="1491"/>
      <c r="W999" s="1491"/>
      <c r="X999" s="1491"/>
      <c r="Y999" s="1491"/>
      <c r="Z999" s="1491"/>
    </row>
    <row r="1000" spans="1:26" ht="15.75" customHeight="1">
      <c r="A1000" s="1491"/>
      <c r="B1000" s="1491"/>
      <c r="C1000" s="1491"/>
      <c r="D1000" s="1491"/>
      <c r="E1000" s="1491"/>
      <c r="F1000" s="1491"/>
      <c r="G1000" s="1491"/>
      <c r="H1000" s="1491"/>
      <c r="I1000" s="1491"/>
      <c r="J1000" s="1491"/>
      <c r="K1000" s="1491"/>
      <c r="L1000" s="1491"/>
      <c r="M1000" s="1491"/>
      <c r="N1000" s="1491"/>
      <c r="O1000" s="1491"/>
      <c r="P1000" s="1491"/>
      <c r="Q1000" s="1491"/>
      <c r="R1000" s="1491"/>
      <c r="S1000" s="1491"/>
      <c r="T1000" s="1491"/>
      <c r="U1000" s="1491"/>
      <c r="V1000" s="1491"/>
      <c r="W1000" s="1491"/>
      <c r="X1000" s="1491"/>
      <c r="Y1000" s="1491"/>
      <c r="Z1000" s="1491"/>
    </row>
  </sheetData>
  <mergeCells count="5">
    <mergeCell ref="B4:R4"/>
    <mergeCell ref="B19:O19"/>
    <mergeCell ref="B20:O20"/>
    <mergeCell ref="B2:R2"/>
    <mergeCell ref="B1:R1"/>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M38" sqref="M38"/>
    </sheetView>
  </sheetViews>
  <sheetFormatPr defaultColWidth="14.42578125" defaultRowHeight="15" customHeight="1"/>
  <cols>
    <col min="1" max="1" width="5.85546875" style="1584" customWidth="1"/>
    <col min="2" max="2" width="12.140625" style="1584" customWidth="1"/>
    <col min="3" max="3" width="8.42578125" style="1584" customWidth="1"/>
    <col min="4" max="4" width="9.28515625" style="1584" customWidth="1"/>
    <col min="5" max="14" width="8.42578125" style="1584" customWidth="1"/>
    <col min="15" max="15" width="9.140625" style="1584" customWidth="1"/>
    <col min="16" max="16" width="11.85546875" style="1584" bestFit="1" customWidth="1"/>
    <col min="17" max="20" width="11.42578125" style="1584" customWidth="1"/>
    <col min="21" max="23" width="10.42578125" style="1584" customWidth="1"/>
    <col min="24" max="25" width="11.42578125" style="1584" customWidth="1"/>
    <col min="26" max="27" width="10.42578125" style="1584" customWidth="1"/>
    <col min="28" max="28" width="11.42578125" style="1584" customWidth="1"/>
    <col min="29" max="31" width="10.42578125" style="1584" customWidth="1"/>
    <col min="32" max="34" width="9.140625" style="1584" customWidth="1"/>
    <col min="35" max="16384" width="14.42578125" style="1584"/>
  </cols>
  <sheetData>
    <row r="1" spans="1:34" ht="15.75" customHeight="1">
      <c r="A1" s="1493"/>
      <c r="B1" s="2862" t="s">
        <v>1567</v>
      </c>
      <c r="C1" s="2885"/>
      <c r="D1" s="2885"/>
      <c r="E1" s="2885"/>
      <c r="F1" s="2885"/>
      <c r="G1" s="2885"/>
      <c r="H1" s="2885"/>
      <c r="I1" s="2885"/>
      <c r="J1" s="2885"/>
      <c r="K1" s="2885"/>
      <c r="L1" s="2885"/>
      <c r="M1" s="2885"/>
      <c r="N1" s="2885"/>
      <c r="O1" s="1493"/>
      <c r="P1" s="1493"/>
      <c r="Q1" s="1493"/>
      <c r="R1" s="1493"/>
      <c r="S1" s="1493"/>
      <c r="T1" s="1493"/>
      <c r="U1" s="1493"/>
      <c r="V1" s="1493"/>
      <c r="W1" s="1493"/>
      <c r="X1" s="1493"/>
      <c r="Y1" s="1493"/>
      <c r="Z1" s="1493"/>
      <c r="AA1" s="1493"/>
      <c r="AB1" s="1493"/>
      <c r="AC1" s="1493"/>
      <c r="AD1" s="1493"/>
      <c r="AE1" s="1493"/>
      <c r="AF1" s="1493"/>
      <c r="AG1" s="1493"/>
      <c r="AH1" s="1493"/>
    </row>
    <row r="2" spans="1:34" ht="15.75" customHeight="1">
      <c r="A2" s="1493"/>
      <c r="B2" s="2862" t="s">
        <v>22</v>
      </c>
      <c r="C2" s="2885"/>
      <c r="D2" s="2885"/>
      <c r="E2" s="2885"/>
      <c r="F2" s="2885"/>
      <c r="G2" s="2885"/>
      <c r="H2" s="2885"/>
      <c r="I2" s="2885"/>
      <c r="J2" s="2885"/>
      <c r="K2" s="2885"/>
      <c r="L2" s="2885"/>
      <c r="M2" s="2885"/>
      <c r="N2" s="2885"/>
      <c r="O2" s="1493"/>
      <c r="P2" s="1493"/>
      <c r="Q2" s="1493"/>
      <c r="R2" s="1493"/>
      <c r="S2" s="1493"/>
      <c r="T2" s="1493"/>
      <c r="U2" s="1493"/>
      <c r="V2" s="1493"/>
      <c r="W2" s="1493"/>
      <c r="X2" s="1493"/>
      <c r="Y2" s="1493"/>
      <c r="Z2" s="1493"/>
      <c r="AA2" s="1493"/>
      <c r="AB2" s="1493"/>
      <c r="AC2" s="1493"/>
      <c r="AD2" s="1493"/>
      <c r="AE2" s="1493"/>
      <c r="AF2" s="1493"/>
      <c r="AG2" s="1493"/>
      <c r="AH2" s="1493"/>
    </row>
    <row r="3" spans="1:34" ht="15.75" customHeight="1">
      <c r="A3" s="1493"/>
      <c r="B3" s="2862" t="s">
        <v>1566</v>
      </c>
      <c r="C3" s="2885"/>
      <c r="D3" s="2885"/>
      <c r="E3" s="2885"/>
      <c r="F3" s="2885"/>
      <c r="G3" s="2885"/>
      <c r="H3" s="2885"/>
      <c r="I3" s="2885"/>
      <c r="J3" s="2885"/>
      <c r="K3" s="2885"/>
      <c r="L3" s="2885"/>
      <c r="M3" s="2885"/>
      <c r="N3" s="2885"/>
      <c r="O3" s="1493"/>
      <c r="P3" s="1493"/>
      <c r="Q3" s="1493"/>
      <c r="R3" s="1493"/>
      <c r="S3" s="1493"/>
      <c r="T3" s="1493"/>
      <c r="U3" s="1493"/>
      <c r="V3" s="1493"/>
      <c r="W3" s="1493"/>
      <c r="X3" s="1493"/>
      <c r="Y3" s="1493"/>
      <c r="Z3" s="1493"/>
      <c r="AA3" s="1493"/>
      <c r="AB3" s="1493"/>
      <c r="AC3" s="1493"/>
      <c r="AD3" s="1493"/>
      <c r="AE3" s="1493"/>
      <c r="AF3" s="1493"/>
      <c r="AG3" s="1493"/>
      <c r="AH3" s="1493"/>
    </row>
    <row r="4" spans="1:34" ht="15.75" customHeight="1" thickBot="1">
      <c r="A4" s="1493"/>
      <c r="B4" s="1493"/>
      <c r="C4" s="1493"/>
      <c r="D4" s="1493"/>
      <c r="E4" s="1493"/>
      <c r="F4" s="1493"/>
      <c r="G4" s="1493"/>
      <c r="H4" s="1493"/>
      <c r="I4" s="1493"/>
      <c r="J4" s="1493"/>
      <c r="K4" s="1493"/>
      <c r="L4" s="1493"/>
      <c r="M4" s="1493"/>
      <c r="N4" s="1493"/>
      <c r="O4" s="1493"/>
      <c r="P4" s="1493"/>
      <c r="Q4" s="1493"/>
      <c r="R4" s="1493"/>
      <c r="S4" s="1493"/>
      <c r="T4" s="1493"/>
      <c r="U4" s="1493"/>
      <c r="V4" s="1493"/>
      <c r="W4" s="1493"/>
      <c r="X4" s="1493"/>
      <c r="Y4" s="1493"/>
      <c r="Z4" s="1493"/>
      <c r="AA4" s="1493"/>
      <c r="AB4" s="1493"/>
      <c r="AC4" s="1493"/>
      <c r="AD4" s="1493"/>
      <c r="AE4" s="1493"/>
      <c r="AF4" s="1493"/>
      <c r="AG4" s="1493"/>
      <c r="AH4" s="1493"/>
    </row>
    <row r="5" spans="1:34" ht="24.75" customHeight="1" thickTop="1">
      <c r="A5" s="1493"/>
      <c r="B5" s="2927" t="s">
        <v>157</v>
      </c>
      <c r="C5" s="2929" t="s">
        <v>1565</v>
      </c>
      <c r="D5" s="2872"/>
      <c r="E5" s="2872"/>
      <c r="F5" s="2871"/>
      <c r="G5" s="2929" t="s">
        <v>1564</v>
      </c>
      <c r="H5" s="2872"/>
      <c r="I5" s="2872"/>
      <c r="J5" s="2871"/>
      <c r="K5" s="2929" t="s">
        <v>1563</v>
      </c>
      <c r="L5" s="2872"/>
      <c r="M5" s="2872"/>
      <c r="N5" s="2930"/>
      <c r="O5" s="1493"/>
      <c r="P5" s="1493"/>
      <c r="Q5" s="1493"/>
      <c r="R5" s="1493"/>
      <c r="S5" s="1493"/>
      <c r="T5" s="1493"/>
      <c r="U5" s="1493"/>
      <c r="V5" s="1493"/>
      <c r="W5" s="1493"/>
      <c r="X5" s="1493"/>
      <c r="Y5" s="1493"/>
      <c r="Z5" s="1493"/>
      <c r="AA5" s="1493"/>
      <c r="AB5" s="1493"/>
      <c r="AC5" s="1493"/>
      <c r="AD5" s="1493"/>
      <c r="AE5" s="1493"/>
      <c r="AF5" s="1493"/>
      <c r="AG5" s="1493"/>
      <c r="AH5" s="1493"/>
    </row>
    <row r="6" spans="1:34" ht="24.75" customHeight="1">
      <c r="A6" s="1493"/>
      <c r="B6" s="2928"/>
      <c r="C6" s="2923" t="s">
        <v>73</v>
      </c>
      <c r="D6" s="2924"/>
      <c r="E6" s="2923" t="s">
        <v>263</v>
      </c>
      <c r="F6" s="2924"/>
      <c r="G6" s="2923" t="s">
        <v>73</v>
      </c>
      <c r="H6" s="2924"/>
      <c r="I6" s="2923" t="s">
        <v>263</v>
      </c>
      <c r="J6" s="2924"/>
      <c r="K6" s="2923" t="s">
        <v>73</v>
      </c>
      <c r="L6" s="2924"/>
      <c r="M6" s="2925" t="s">
        <v>263</v>
      </c>
      <c r="N6" s="2926"/>
      <c r="O6" s="1493"/>
      <c r="P6" s="1493"/>
      <c r="Q6" s="1493"/>
      <c r="R6" s="1493"/>
      <c r="S6" s="1493"/>
      <c r="T6" s="1493"/>
      <c r="U6" s="1493"/>
      <c r="V6" s="1493"/>
      <c r="W6" s="1493"/>
      <c r="X6" s="1493"/>
      <c r="Y6" s="1493"/>
      <c r="Z6" s="1493"/>
      <c r="AA6" s="1493"/>
      <c r="AB6" s="1493"/>
      <c r="AC6" s="1493"/>
      <c r="AD6" s="1493"/>
      <c r="AE6" s="1493"/>
      <c r="AF6" s="1493"/>
      <c r="AG6" s="1493"/>
      <c r="AH6" s="1493"/>
    </row>
    <row r="7" spans="1:34" ht="31.5" customHeight="1">
      <c r="A7" s="1493"/>
      <c r="B7" s="2867"/>
      <c r="C7" s="1823" t="s">
        <v>1561</v>
      </c>
      <c r="D7" s="1823" t="s">
        <v>1304</v>
      </c>
      <c r="E7" s="1823" t="s">
        <v>1561</v>
      </c>
      <c r="F7" s="1823" t="s">
        <v>1562</v>
      </c>
      <c r="G7" s="1823" t="s">
        <v>1561</v>
      </c>
      <c r="H7" s="1823" t="s">
        <v>1304</v>
      </c>
      <c r="I7" s="1823" t="s">
        <v>1561</v>
      </c>
      <c r="J7" s="1823" t="s">
        <v>1562</v>
      </c>
      <c r="K7" s="1822" t="s">
        <v>1561</v>
      </c>
      <c r="L7" s="1822" t="s">
        <v>1304</v>
      </c>
      <c r="M7" s="1822" t="s">
        <v>1561</v>
      </c>
      <c r="N7" s="1821" t="s">
        <v>1304</v>
      </c>
      <c r="O7" s="1493"/>
      <c r="P7" s="1493"/>
      <c r="Q7" s="1493"/>
      <c r="R7" s="1493"/>
      <c r="S7" s="1493"/>
      <c r="T7" s="1493"/>
      <c r="U7" s="1493"/>
      <c r="V7" s="1493"/>
      <c r="W7" s="1493"/>
      <c r="X7" s="1493"/>
      <c r="Y7" s="1493"/>
      <c r="Z7" s="1493"/>
      <c r="AA7" s="1493"/>
      <c r="AB7" s="1493"/>
      <c r="AC7" s="1493"/>
      <c r="AD7" s="1493"/>
      <c r="AE7" s="1493"/>
      <c r="AF7" s="1493"/>
      <c r="AG7" s="1493"/>
      <c r="AH7" s="1493"/>
    </row>
    <row r="8" spans="1:34" ht="24.75" customHeight="1">
      <c r="A8" s="1493"/>
      <c r="B8" s="1815" t="s">
        <v>430</v>
      </c>
      <c r="C8" s="1814">
        <v>99.907807451524164</v>
      </c>
      <c r="D8" s="1814">
        <v>0.47324216499340377</v>
      </c>
      <c r="E8" s="1814">
        <v>104.14476487409992</v>
      </c>
      <c r="F8" s="1814">
        <v>4.2408671861121183</v>
      </c>
      <c r="G8" s="1814">
        <v>94.710772285278921</v>
      </c>
      <c r="H8" s="1814">
        <v>-3.7902054804536345</v>
      </c>
      <c r="I8" s="1814">
        <v>103.82458750964756</v>
      </c>
      <c r="J8" s="1814">
        <v>9.5913788446385659</v>
      </c>
      <c r="K8" s="1814">
        <v>105.48726933678803</v>
      </c>
      <c r="L8" s="1813">
        <v>4.4314070794329252</v>
      </c>
      <c r="M8" s="1812">
        <v>100.30838298724048</v>
      </c>
      <c r="N8" s="1811">
        <v>-4.8822377407182422</v>
      </c>
      <c r="O8" s="1493"/>
      <c r="P8" s="1497"/>
      <c r="Q8" s="1497"/>
      <c r="R8" s="1497"/>
      <c r="S8" s="1497"/>
      <c r="T8" s="1497"/>
      <c r="U8" s="1497"/>
      <c r="V8" s="1497"/>
      <c r="W8" s="1497"/>
      <c r="X8" s="1497"/>
      <c r="Y8" s="1497"/>
      <c r="Z8" s="1497"/>
      <c r="AA8" s="1497"/>
      <c r="AB8" s="1497"/>
      <c r="AC8" s="1497"/>
      <c r="AD8" s="1497"/>
      <c r="AE8" s="1497"/>
      <c r="AF8" s="1498"/>
      <c r="AG8" s="1498"/>
      <c r="AH8" s="1498"/>
    </row>
    <row r="9" spans="1:34" ht="24.75" customHeight="1">
      <c r="A9" s="1493"/>
      <c r="B9" s="1810" t="s">
        <v>1560</v>
      </c>
      <c r="C9" s="1808">
        <v>100.79739640572636</v>
      </c>
      <c r="D9" s="1808">
        <v>0.66393059884621852</v>
      </c>
      <c r="E9" s="1808">
        <v>110.83639176587072</v>
      </c>
      <c r="F9" s="1808">
        <v>9.9595780428055178</v>
      </c>
      <c r="G9" s="1808">
        <v>94.928837158904102</v>
      </c>
      <c r="H9" s="1808">
        <v>-4.0069789485883023</v>
      </c>
      <c r="I9" s="1808">
        <v>107.6163678148484</v>
      </c>
      <c r="J9" s="1808">
        <v>13.342730555316562</v>
      </c>
      <c r="K9" s="1808">
        <v>106.18206166056655</v>
      </c>
      <c r="L9" s="1807">
        <v>4.8658845156387853</v>
      </c>
      <c r="M9" s="1806">
        <v>102.99213216019545</v>
      </c>
      <c r="N9" s="1805">
        <v>-2.9848870729825228</v>
      </c>
      <c r="O9" s="1820"/>
      <c r="P9" s="1497"/>
      <c r="Q9" s="1497"/>
      <c r="R9" s="1497"/>
      <c r="S9" s="1497"/>
      <c r="T9" s="1497"/>
      <c r="U9" s="1497"/>
      <c r="V9" s="1497"/>
      <c r="W9" s="1497"/>
      <c r="X9" s="1497"/>
      <c r="Y9" s="1497"/>
      <c r="Z9" s="1497"/>
      <c r="AA9" s="1497"/>
      <c r="AB9" s="1497"/>
      <c r="AC9" s="1497"/>
      <c r="AD9" s="1497"/>
      <c r="AE9" s="1497"/>
      <c r="AF9" s="1493"/>
      <c r="AG9" s="1493"/>
      <c r="AH9" s="1493"/>
    </row>
    <row r="10" spans="1:34" ht="24.75" customHeight="1">
      <c r="A10" s="1493"/>
      <c r="B10" s="1809" t="s">
        <v>426</v>
      </c>
      <c r="C10" s="1819">
        <v>101.27614203887919</v>
      </c>
      <c r="D10" s="1819">
        <v>1.0640038980885613</v>
      </c>
      <c r="E10" s="1819">
        <v>111.83002547471423</v>
      </c>
      <c r="F10" s="1819">
        <v>10.420897975935418</v>
      </c>
      <c r="G10" s="1819">
        <v>94.975107348730575</v>
      </c>
      <c r="H10" s="1819">
        <v>-3.8054188116026566</v>
      </c>
      <c r="I10" s="1819">
        <v>108.19479517894929</v>
      </c>
      <c r="J10" s="1819">
        <v>13.914709983072605</v>
      </c>
      <c r="K10" s="1819">
        <v>106.63440649454851</v>
      </c>
      <c r="L10" s="1818">
        <v>5.062055106986163</v>
      </c>
      <c r="M10" s="1817">
        <v>103.35989387451812</v>
      </c>
      <c r="N10" s="1816">
        <v>-3.0670420068280357</v>
      </c>
      <c r="O10" s="1493"/>
      <c r="P10" s="1497"/>
      <c r="Q10" s="1497"/>
      <c r="R10" s="1497"/>
      <c r="S10" s="1497"/>
      <c r="T10" s="1497"/>
      <c r="U10" s="1497"/>
      <c r="V10" s="1497"/>
      <c r="W10" s="1497"/>
      <c r="X10" s="1497"/>
      <c r="Y10" s="1497"/>
      <c r="Z10" s="1497"/>
      <c r="AA10" s="1497"/>
      <c r="AB10" s="1497"/>
      <c r="AC10" s="1497"/>
      <c r="AD10" s="1497"/>
      <c r="AE10" s="1497"/>
      <c r="AF10" s="1493"/>
      <c r="AG10" s="1493"/>
      <c r="AH10" s="1493"/>
    </row>
    <row r="11" spans="1:34" ht="24.75" customHeight="1">
      <c r="A11" s="1493"/>
      <c r="B11" s="1815" t="s">
        <v>424</v>
      </c>
      <c r="C11" s="1814">
        <v>102.57784673505671</v>
      </c>
      <c r="D11" s="1814">
        <v>0.87594265665991156</v>
      </c>
      <c r="E11" s="1814"/>
      <c r="F11" s="1814"/>
      <c r="G11" s="1814">
        <v>95.232582803818545</v>
      </c>
      <c r="H11" s="1814">
        <v>-4.2184695384373523</v>
      </c>
      <c r="I11" s="1814"/>
      <c r="J11" s="1814"/>
      <c r="K11" s="1814">
        <v>107.7129735590282</v>
      </c>
      <c r="L11" s="1813">
        <v>5.3187834549602186</v>
      </c>
      <c r="M11" s="1812"/>
      <c r="N11" s="1811"/>
      <c r="O11" s="1493"/>
      <c r="P11" s="1497"/>
      <c r="Q11" s="1497"/>
      <c r="R11" s="1497"/>
      <c r="S11" s="1497"/>
      <c r="T11" s="1497"/>
      <c r="U11" s="1497"/>
      <c r="V11" s="1497"/>
      <c r="W11" s="1497"/>
      <c r="X11" s="1497"/>
      <c r="Y11" s="1497"/>
      <c r="Z11" s="1497"/>
      <c r="AA11" s="1497"/>
      <c r="AB11" s="1497"/>
      <c r="AC11" s="1497"/>
      <c r="AD11" s="1497"/>
      <c r="AE11" s="1497"/>
      <c r="AF11" s="1493"/>
      <c r="AG11" s="1493"/>
      <c r="AH11" s="1493"/>
    </row>
    <row r="12" spans="1:34" ht="24.75" customHeight="1">
      <c r="A12" s="1493"/>
      <c r="B12" s="1810" t="s">
        <v>422</v>
      </c>
      <c r="C12" s="1808">
        <v>102.90673868691066</v>
      </c>
      <c r="D12" s="1808">
        <v>1.7415424853212347</v>
      </c>
      <c r="E12" s="1808"/>
      <c r="F12" s="1808"/>
      <c r="G12" s="1808">
        <v>96.577987292967308</v>
      </c>
      <c r="H12" s="1808">
        <v>-2.0297453057401049</v>
      </c>
      <c r="I12" s="1808"/>
      <c r="J12" s="1808"/>
      <c r="K12" s="1808">
        <v>106.55299574088784</v>
      </c>
      <c r="L12" s="1807">
        <v>3.8494212379365234</v>
      </c>
      <c r="M12" s="1806"/>
      <c r="N12" s="1805"/>
      <c r="O12" s="1493"/>
      <c r="P12" s="1497"/>
      <c r="Q12" s="1497"/>
      <c r="R12" s="1497"/>
      <c r="S12" s="1497"/>
      <c r="T12" s="1497"/>
      <c r="U12" s="1497"/>
      <c r="V12" s="1497"/>
      <c r="W12" s="1497"/>
      <c r="X12" s="1497"/>
      <c r="Y12" s="1497"/>
      <c r="Z12" s="1497"/>
      <c r="AA12" s="1497"/>
      <c r="AB12" s="1497"/>
      <c r="AC12" s="1497"/>
      <c r="AD12" s="1497"/>
      <c r="AE12" s="1497"/>
      <c r="AF12" s="1493"/>
      <c r="AG12" s="1493"/>
      <c r="AH12" s="1493"/>
    </row>
    <row r="13" spans="1:34" ht="24.75" customHeight="1">
      <c r="A13" s="1493"/>
      <c r="B13" s="1809" t="s">
        <v>420</v>
      </c>
      <c r="C13" s="1819">
        <v>102.66280942317501</v>
      </c>
      <c r="D13" s="1819">
        <v>2.1517874326533404</v>
      </c>
      <c r="E13" s="1819"/>
      <c r="F13" s="1819"/>
      <c r="G13" s="1819">
        <v>98.451926915137363</v>
      </c>
      <c r="H13" s="1819">
        <v>-1.3820401570187602</v>
      </c>
      <c r="I13" s="1819"/>
      <c r="J13" s="1819"/>
      <c r="K13" s="1819">
        <v>104.2770950655616</v>
      </c>
      <c r="L13" s="1818">
        <v>3.5833509386106188</v>
      </c>
      <c r="M13" s="1817"/>
      <c r="N13" s="1816"/>
      <c r="O13" s="1493"/>
      <c r="P13" s="1497"/>
      <c r="Q13" s="1497"/>
      <c r="R13" s="1497"/>
      <c r="S13" s="1497"/>
      <c r="T13" s="1497"/>
      <c r="U13" s="1497"/>
      <c r="V13" s="1497"/>
      <c r="W13" s="1497"/>
      <c r="X13" s="1497"/>
      <c r="Y13" s="1497"/>
      <c r="Z13" s="1497"/>
      <c r="AA13" s="1497"/>
      <c r="AB13" s="1497"/>
      <c r="AC13" s="1497"/>
      <c r="AD13" s="1497"/>
      <c r="AE13" s="1497"/>
      <c r="AF13" s="1493"/>
      <c r="AG13" s="1493"/>
      <c r="AH13" s="1493"/>
    </row>
    <row r="14" spans="1:34" ht="24.75" customHeight="1">
      <c r="A14" s="1493"/>
      <c r="B14" s="1815" t="s">
        <v>417</v>
      </c>
      <c r="C14" s="1814">
        <v>100.8667223781875</v>
      </c>
      <c r="D14" s="1814">
        <v>2.9977635073977993</v>
      </c>
      <c r="E14" s="1814"/>
      <c r="F14" s="1814"/>
      <c r="G14" s="1814">
        <v>101.2411454940207</v>
      </c>
      <c r="H14" s="1814">
        <v>1.1065269304504355</v>
      </c>
      <c r="I14" s="1814"/>
      <c r="J14" s="1814"/>
      <c r="K14" s="1814">
        <v>99.630167049171419</v>
      </c>
      <c r="L14" s="1813">
        <v>1.87053856399233</v>
      </c>
      <c r="M14" s="1812"/>
      <c r="N14" s="1811"/>
      <c r="O14" s="1493"/>
      <c r="P14" s="1497"/>
      <c r="Q14" s="1497"/>
      <c r="R14" s="1497"/>
      <c r="S14" s="1497"/>
      <c r="T14" s="1497"/>
      <c r="U14" s="1497"/>
      <c r="V14" s="1497"/>
      <c r="W14" s="1497"/>
      <c r="X14" s="1497"/>
      <c r="Y14" s="1497"/>
      <c r="Z14" s="1497"/>
      <c r="AA14" s="1497"/>
      <c r="AB14" s="1497"/>
      <c r="AC14" s="1497"/>
      <c r="AD14" s="1497"/>
      <c r="AE14" s="1497"/>
      <c r="AF14" s="1493"/>
      <c r="AG14" s="1493"/>
      <c r="AH14" s="1493"/>
    </row>
    <row r="15" spans="1:34" ht="24.75" customHeight="1">
      <c r="A15" s="1493"/>
      <c r="B15" s="1810" t="s">
        <v>414</v>
      </c>
      <c r="C15" s="1808">
        <v>101.86213669295448</v>
      </c>
      <c r="D15" s="1808">
        <v>1.9795441308083417</v>
      </c>
      <c r="E15" s="1808"/>
      <c r="F15" s="1808"/>
      <c r="G15" s="1808">
        <v>101.54165958916738</v>
      </c>
      <c r="H15" s="1808">
        <v>3.2485258880050827</v>
      </c>
      <c r="I15" s="1808"/>
      <c r="J15" s="1808"/>
      <c r="K15" s="1808">
        <v>100.31561144960968</v>
      </c>
      <c r="L15" s="1807">
        <v>-1.2290555688642235</v>
      </c>
      <c r="M15" s="1806"/>
      <c r="N15" s="1805"/>
      <c r="O15" s="1493"/>
      <c r="P15" s="1497"/>
      <c r="Q15" s="1497"/>
      <c r="R15" s="1497"/>
      <c r="S15" s="1497"/>
      <c r="T15" s="1497"/>
      <c r="U15" s="1497"/>
      <c r="V15" s="1497"/>
      <c r="W15" s="1497"/>
      <c r="X15" s="1497"/>
      <c r="Y15" s="1497"/>
      <c r="Z15" s="1497"/>
      <c r="AA15" s="1497"/>
      <c r="AB15" s="1497"/>
      <c r="AC15" s="1497"/>
      <c r="AD15" s="1497"/>
      <c r="AE15" s="1497"/>
      <c r="AF15" s="1493"/>
      <c r="AG15" s="1493"/>
      <c r="AH15" s="1493"/>
    </row>
    <row r="16" spans="1:34" ht="24.75" customHeight="1">
      <c r="A16" s="1493"/>
      <c r="B16" s="1809" t="s">
        <v>411</v>
      </c>
      <c r="C16" s="1819">
        <v>104.19733026588634</v>
      </c>
      <c r="D16" s="1819">
        <v>3.2896722972437287</v>
      </c>
      <c r="E16" s="1819"/>
      <c r="F16" s="1819"/>
      <c r="G16" s="1819">
        <v>101.55163901433902</v>
      </c>
      <c r="H16" s="1819">
        <v>6.6988639004774031</v>
      </c>
      <c r="I16" s="1819"/>
      <c r="J16" s="1819"/>
      <c r="K16" s="1819">
        <v>102.60526691368688</v>
      </c>
      <c r="L16" s="1818">
        <v>-3.1951526741780256</v>
      </c>
      <c r="M16" s="1817"/>
      <c r="N16" s="1816"/>
      <c r="O16" s="1493"/>
      <c r="P16" s="1497"/>
      <c r="Q16" s="1497"/>
      <c r="R16" s="1497"/>
      <c r="S16" s="1497"/>
      <c r="T16" s="1497"/>
      <c r="U16" s="1497"/>
      <c r="V16" s="1497"/>
      <c r="W16" s="1497"/>
      <c r="X16" s="1497"/>
      <c r="Y16" s="1497"/>
      <c r="Z16" s="1497"/>
      <c r="AA16" s="1497"/>
      <c r="AB16" s="1497"/>
      <c r="AC16" s="1497"/>
      <c r="AD16" s="1497"/>
      <c r="AE16" s="1497"/>
      <c r="AF16" s="1493"/>
      <c r="AG16" s="1493"/>
      <c r="AH16" s="1493"/>
    </row>
    <row r="17" spans="1:34" ht="24.75" customHeight="1">
      <c r="A17" s="1493"/>
      <c r="B17" s="1815" t="s">
        <v>408</v>
      </c>
      <c r="C17" s="1814">
        <v>105.27534262434921</v>
      </c>
      <c r="D17" s="1814">
        <v>4.6834061760393286</v>
      </c>
      <c r="E17" s="1814"/>
      <c r="F17" s="1814"/>
      <c r="G17" s="1814">
        <v>102.06339201808028</v>
      </c>
      <c r="H17" s="1814">
        <v>7.1242267948026239</v>
      </c>
      <c r="I17" s="1814"/>
      <c r="J17" s="1814"/>
      <c r="K17" s="1814">
        <v>103.14701534287624</v>
      </c>
      <c r="L17" s="1813">
        <v>-2.2784954363672782</v>
      </c>
      <c r="M17" s="1812"/>
      <c r="N17" s="1811"/>
      <c r="O17" s="1493"/>
      <c r="P17" s="1497"/>
      <c r="Q17" s="1497"/>
      <c r="R17" s="1497"/>
      <c r="S17" s="1497"/>
      <c r="T17" s="1497"/>
      <c r="U17" s="1497"/>
      <c r="V17" s="1497"/>
      <c r="W17" s="1497"/>
      <c r="X17" s="1497"/>
      <c r="Y17" s="1497"/>
      <c r="Z17" s="1497"/>
      <c r="AA17" s="1497"/>
      <c r="AB17" s="1497"/>
      <c r="AC17" s="1497"/>
      <c r="AD17" s="1497"/>
      <c r="AE17" s="1497"/>
      <c r="AF17" s="1493"/>
      <c r="AG17" s="1493"/>
      <c r="AH17" s="1493"/>
    </row>
    <row r="18" spans="1:34" ht="24.75" customHeight="1">
      <c r="A18" s="1493"/>
      <c r="B18" s="1810" t="s">
        <v>405</v>
      </c>
      <c r="C18" s="1808">
        <v>103.6708622104597</v>
      </c>
      <c r="D18" s="1808">
        <v>4.8786017579881991</v>
      </c>
      <c r="E18" s="1808"/>
      <c r="F18" s="1808"/>
      <c r="G18" s="1808">
        <v>103.33044724304571</v>
      </c>
      <c r="H18" s="1808">
        <v>8.0603280047724102</v>
      </c>
      <c r="I18" s="1808"/>
      <c r="J18" s="1808"/>
      <c r="K18" s="1808">
        <v>100.32944304074607</v>
      </c>
      <c r="L18" s="1807">
        <v>-2.9443981019969812</v>
      </c>
      <c r="M18" s="1806"/>
      <c r="N18" s="1805"/>
      <c r="O18" s="1493"/>
      <c r="P18" s="1497"/>
      <c r="Q18" s="1497"/>
      <c r="R18" s="1497"/>
      <c r="S18" s="1497"/>
      <c r="T18" s="1497"/>
      <c r="U18" s="1497"/>
      <c r="V18" s="1497"/>
      <c r="W18" s="1497"/>
      <c r="X18" s="1497"/>
      <c r="Y18" s="1497"/>
      <c r="Z18" s="1497"/>
      <c r="AA18" s="1497"/>
      <c r="AB18" s="1497"/>
      <c r="AC18" s="1497"/>
      <c r="AD18" s="1497"/>
      <c r="AE18" s="1497"/>
      <c r="AF18" s="1493"/>
      <c r="AG18" s="1493"/>
      <c r="AH18" s="1493"/>
    </row>
    <row r="19" spans="1:34" ht="24.75" customHeight="1">
      <c r="A19" s="1493"/>
      <c r="B19" s="1809" t="s">
        <v>402</v>
      </c>
      <c r="C19" s="1808">
        <v>103.07932125787224</v>
      </c>
      <c r="D19" s="1808">
        <v>5.2768716087039369</v>
      </c>
      <c r="E19" s="1808"/>
      <c r="F19" s="1808"/>
      <c r="G19" s="1808">
        <v>102.43393458996272</v>
      </c>
      <c r="H19" s="1808">
        <v>8.9477422288441577</v>
      </c>
      <c r="I19" s="1808"/>
      <c r="J19" s="1808"/>
      <c r="K19" s="1808">
        <v>100.63005162351028</v>
      </c>
      <c r="L19" s="1807">
        <v>-3.3693865930966793</v>
      </c>
      <c r="M19" s="1806"/>
      <c r="N19" s="1805"/>
      <c r="O19" s="1493"/>
      <c r="P19" s="1497"/>
      <c r="Q19" s="1497"/>
      <c r="R19" s="1497"/>
      <c r="S19" s="1497"/>
      <c r="T19" s="1497"/>
      <c r="U19" s="1497"/>
      <c r="V19" s="1497"/>
      <c r="W19" s="1497"/>
      <c r="X19" s="1497"/>
      <c r="Y19" s="1497"/>
      <c r="Z19" s="1497"/>
      <c r="AA19" s="1497"/>
      <c r="AB19" s="1497"/>
      <c r="AC19" s="1497"/>
      <c r="AD19" s="1497"/>
      <c r="AE19" s="1497"/>
      <c r="AF19" s="1493"/>
      <c r="AG19" s="1493"/>
      <c r="AH19" s="1493"/>
    </row>
    <row r="20" spans="1:34" ht="24.75" customHeight="1" thickBot="1">
      <c r="A20" s="1493"/>
      <c r="B20" s="1804" t="s">
        <v>1559</v>
      </c>
      <c r="C20" s="1803">
        <v>102.42337134758179</v>
      </c>
      <c r="D20" s="1803">
        <v>2.506359059562</v>
      </c>
      <c r="E20" s="1803">
        <v>108.93706070489496</v>
      </c>
      <c r="F20" s="1803">
        <v>8.2071144016176856</v>
      </c>
      <c r="G20" s="1803">
        <v>98.925417445871162</v>
      </c>
      <c r="H20" s="1803">
        <v>1.33497222178491</v>
      </c>
      <c r="I20" s="1803">
        <v>106.54525016781508</v>
      </c>
      <c r="J20" s="1803">
        <v>12.282939794342576</v>
      </c>
      <c r="K20" s="1803">
        <v>103.61931000162484</v>
      </c>
      <c r="L20" s="1802">
        <v>1.3244283296247559</v>
      </c>
      <c r="M20" s="1801">
        <v>102.22013634065134</v>
      </c>
      <c r="N20" s="1800">
        <v>-3.6447222735096005</v>
      </c>
      <c r="O20" s="1493"/>
      <c r="P20" s="1497"/>
      <c r="Q20" s="1497"/>
      <c r="R20" s="1497"/>
      <c r="S20" s="1497"/>
      <c r="T20" s="1497"/>
      <c r="U20" s="1497"/>
      <c r="V20" s="1497"/>
      <c r="W20" s="1497"/>
      <c r="X20" s="1497"/>
      <c r="Y20" s="1497"/>
      <c r="Z20" s="1497"/>
      <c r="AA20" s="1497"/>
      <c r="AB20" s="1497"/>
      <c r="AC20" s="1497"/>
      <c r="AD20" s="1497"/>
      <c r="AE20" s="1497"/>
      <c r="AF20" s="1493"/>
      <c r="AG20" s="1493"/>
      <c r="AH20" s="1493"/>
    </row>
    <row r="21" spans="1:34" ht="15.75" customHeight="1" thickTop="1">
      <c r="A21" s="1493"/>
      <c r="B21" s="1799"/>
      <c r="C21" s="1498"/>
      <c r="D21" s="1498"/>
      <c r="E21" s="1498"/>
      <c r="F21" s="1498"/>
      <c r="G21" s="1498"/>
      <c r="H21" s="1498"/>
      <c r="I21" s="1498"/>
      <c r="J21" s="1498"/>
      <c r="K21" s="1498"/>
      <c r="L21" s="1498"/>
      <c r="M21" s="1498"/>
      <c r="N21" s="1498"/>
      <c r="O21" s="1493"/>
      <c r="P21" s="1493"/>
      <c r="Q21" s="1493"/>
      <c r="R21" s="1493"/>
      <c r="S21" s="1493"/>
      <c r="T21" s="1493"/>
      <c r="U21" s="1493"/>
      <c r="V21" s="1493"/>
      <c r="W21" s="1493"/>
      <c r="X21" s="1493"/>
      <c r="Y21" s="1493"/>
      <c r="Z21" s="1493"/>
      <c r="AA21" s="1493"/>
      <c r="AB21" s="1493"/>
      <c r="AC21" s="1493"/>
      <c r="AD21" s="1493"/>
      <c r="AE21" s="1493"/>
      <c r="AF21" s="1493"/>
      <c r="AG21" s="1493"/>
      <c r="AH21" s="1493"/>
    </row>
    <row r="22" spans="1:34" ht="15.75" customHeight="1">
      <c r="A22" s="1493"/>
      <c r="B22" s="1799"/>
      <c r="C22" s="1498"/>
      <c r="D22" s="1498"/>
      <c r="E22" s="1498"/>
      <c r="F22" s="1498"/>
      <c r="G22" s="1498"/>
      <c r="H22" s="1498"/>
      <c r="I22" s="1498"/>
      <c r="J22" s="1498"/>
      <c r="K22" s="1498"/>
      <c r="L22" s="1498"/>
      <c r="M22" s="1498"/>
      <c r="N22" s="1498"/>
      <c r="O22" s="1493"/>
      <c r="P22" s="1493"/>
      <c r="Q22" s="1493"/>
      <c r="R22" s="1493"/>
      <c r="S22" s="1493"/>
      <c r="T22" s="1493"/>
      <c r="U22" s="1493"/>
      <c r="V22" s="1493"/>
      <c r="W22" s="1493"/>
      <c r="X22" s="1493"/>
      <c r="Y22" s="1493"/>
      <c r="Z22" s="1493"/>
      <c r="AA22" s="1493"/>
      <c r="AB22" s="1493"/>
      <c r="AC22" s="1493"/>
      <c r="AD22" s="1493"/>
      <c r="AE22" s="1493"/>
      <c r="AF22" s="1493"/>
      <c r="AG22" s="1493"/>
      <c r="AH22" s="1493"/>
    </row>
    <row r="23" spans="1:34" ht="15.75" customHeight="1">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c r="W23" s="1493"/>
      <c r="X23" s="1493"/>
      <c r="Y23" s="1493"/>
      <c r="Z23" s="1493"/>
      <c r="AA23" s="1493"/>
      <c r="AB23" s="1493"/>
      <c r="AC23" s="1493"/>
      <c r="AD23" s="1493"/>
      <c r="AE23" s="1493"/>
      <c r="AF23" s="1493"/>
      <c r="AG23" s="1493"/>
      <c r="AH23" s="1493"/>
    </row>
    <row r="24" spans="1:34" ht="15.75" customHeight="1">
      <c r="A24" s="1493"/>
      <c r="B24" s="1493"/>
      <c r="C24" s="1498"/>
      <c r="D24" s="1498"/>
      <c r="E24" s="1498"/>
      <c r="F24" s="1493"/>
      <c r="G24" s="1493"/>
      <c r="H24" s="1493"/>
      <c r="I24" s="1493"/>
      <c r="J24" s="1493"/>
      <c r="K24" s="1493"/>
      <c r="L24" s="1493"/>
      <c r="M24" s="1493"/>
      <c r="N24" s="1493"/>
      <c r="O24" s="1493"/>
      <c r="P24" s="1493"/>
      <c r="Q24" s="1493"/>
      <c r="R24" s="1493"/>
      <c r="S24" s="1493"/>
      <c r="T24" s="1493"/>
      <c r="U24" s="1493"/>
      <c r="V24" s="1493"/>
      <c r="W24" s="1493"/>
      <c r="X24" s="1493"/>
      <c r="Y24" s="1493"/>
      <c r="Z24" s="1493"/>
      <c r="AA24" s="1493"/>
      <c r="AB24" s="1493"/>
      <c r="AC24" s="1493"/>
      <c r="AD24" s="1493"/>
      <c r="AE24" s="1493"/>
      <c r="AF24" s="1493"/>
      <c r="AG24" s="1493"/>
      <c r="AH24" s="1493"/>
    </row>
    <row r="25" spans="1:34" ht="15.75" customHeight="1">
      <c r="A25" s="1493"/>
      <c r="B25" s="1493"/>
      <c r="C25" s="1498"/>
      <c r="D25" s="1498"/>
      <c r="E25" s="1493"/>
      <c r="F25" s="1493"/>
      <c r="G25" s="1493"/>
      <c r="H25" s="1493"/>
      <c r="I25" s="1493"/>
      <c r="J25" s="1493"/>
      <c r="K25" s="1493"/>
      <c r="L25" s="1493"/>
      <c r="M25" s="1493"/>
      <c r="N25" s="1493"/>
      <c r="O25" s="1493"/>
      <c r="P25" s="1493"/>
      <c r="Q25" s="1493"/>
      <c r="R25" s="1493"/>
      <c r="S25" s="1493"/>
      <c r="T25" s="1493"/>
      <c r="U25" s="1493"/>
      <c r="V25" s="1493"/>
      <c r="W25" s="1493"/>
      <c r="X25" s="1493"/>
      <c r="Y25" s="1493"/>
      <c r="Z25" s="1493"/>
      <c r="AA25" s="1493"/>
      <c r="AB25" s="1493"/>
      <c r="AC25" s="1493"/>
      <c r="AD25" s="1493"/>
      <c r="AE25" s="1493"/>
      <c r="AF25" s="1493"/>
      <c r="AG25" s="1493"/>
      <c r="AH25" s="1493"/>
    </row>
    <row r="26" spans="1:34" ht="15.75" customHeight="1">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c r="W26" s="1493"/>
      <c r="X26" s="1493"/>
      <c r="Y26" s="1493"/>
      <c r="Z26" s="1493"/>
      <c r="AA26" s="1493"/>
      <c r="AB26" s="1493"/>
      <c r="AC26" s="1493"/>
      <c r="AD26" s="1493"/>
      <c r="AE26" s="1493"/>
      <c r="AF26" s="1493"/>
      <c r="AG26" s="1493"/>
      <c r="AH26" s="1493"/>
    </row>
    <row r="27" spans="1:34" ht="15.75" customHeight="1">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c r="W27" s="1493"/>
      <c r="X27" s="1493"/>
      <c r="Y27" s="1493"/>
      <c r="Z27" s="1493"/>
      <c r="AA27" s="1493"/>
      <c r="AB27" s="1493"/>
      <c r="AC27" s="1493"/>
      <c r="AD27" s="1493"/>
      <c r="AE27" s="1493"/>
      <c r="AF27" s="1493"/>
      <c r="AG27" s="1493"/>
      <c r="AH27" s="1493"/>
    </row>
    <row r="28" spans="1:34" ht="15.75" customHeight="1">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c r="W28" s="1493"/>
      <c r="X28" s="1493"/>
      <c r="Y28" s="1493"/>
      <c r="Z28" s="1493"/>
      <c r="AA28" s="1493"/>
      <c r="AB28" s="1493"/>
      <c r="AC28" s="1493"/>
      <c r="AD28" s="1493"/>
      <c r="AE28" s="1493"/>
      <c r="AF28" s="1493"/>
      <c r="AG28" s="1493"/>
      <c r="AH28" s="1493"/>
    </row>
    <row r="29" spans="1:34" ht="15.75" customHeight="1">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c r="W29" s="1493"/>
      <c r="X29" s="1493"/>
      <c r="Y29" s="1493"/>
      <c r="Z29" s="1493"/>
      <c r="AA29" s="1493"/>
      <c r="AB29" s="1493"/>
      <c r="AC29" s="1493"/>
      <c r="AD29" s="1493"/>
      <c r="AE29" s="1493"/>
      <c r="AF29" s="1493"/>
      <c r="AG29" s="1493"/>
      <c r="AH29" s="1493"/>
    </row>
    <row r="30" spans="1:34" ht="15.75" customHeight="1">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row>
    <row r="31" spans="1:34" ht="15.75" customHeight="1">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row>
    <row r="32" spans="1:34" ht="15.75" customHeight="1">
      <c r="A32" s="1493"/>
      <c r="B32" s="1493"/>
      <c r="C32" s="1493"/>
      <c r="D32" s="1493"/>
      <c r="E32" s="1493"/>
      <c r="F32" s="1493"/>
      <c r="G32" s="1493"/>
      <c r="H32" s="1493"/>
      <c r="I32" s="1493"/>
      <c r="J32" s="1493"/>
      <c r="K32" s="1493"/>
      <c r="L32" s="1493"/>
      <c r="M32" s="1493"/>
      <c r="N32" s="1493"/>
      <c r="O32" s="1493"/>
      <c r="P32" s="1493"/>
      <c r="Q32" s="1493"/>
      <c r="R32" s="1493"/>
      <c r="S32" s="1493"/>
      <c r="T32" s="1493"/>
      <c r="U32" s="1493"/>
      <c r="V32" s="1493"/>
      <c r="W32" s="1493"/>
      <c r="X32" s="1493"/>
      <c r="Y32" s="1493"/>
      <c r="Z32" s="1493"/>
      <c r="AA32" s="1493"/>
      <c r="AB32" s="1493"/>
      <c r="AC32" s="1493"/>
      <c r="AD32" s="1493"/>
      <c r="AE32" s="1493"/>
      <c r="AF32" s="1493"/>
      <c r="AG32" s="1493"/>
      <c r="AH32" s="1493"/>
    </row>
    <row r="33" spans="1:34" ht="15.75" customHeight="1">
      <c r="A33" s="1493"/>
      <c r="B33" s="1493"/>
      <c r="C33" s="1493"/>
      <c r="D33" s="1493"/>
      <c r="E33" s="1493"/>
      <c r="F33" s="1493"/>
      <c r="G33" s="1493"/>
      <c r="H33" s="1493"/>
      <c r="I33" s="1493"/>
      <c r="J33" s="1493"/>
      <c r="K33" s="1493"/>
      <c r="L33" s="1493"/>
      <c r="M33" s="1493"/>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row>
    <row r="34" spans="1:34" ht="15.75" customHeight="1">
      <c r="A34" s="1493"/>
      <c r="B34" s="1493"/>
      <c r="C34" s="1493"/>
      <c r="D34" s="1493"/>
      <c r="E34" s="1493"/>
      <c r="F34" s="1493"/>
      <c r="G34" s="1493"/>
      <c r="H34" s="1493"/>
      <c r="I34" s="1493"/>
      <c r="J34" s="1493"/>
      <c r="K34" s="1493"/>
      <c r="L34" s="1493"/>
      <c r="M34" s="1493"/>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row>
    <row r="35" spans="1:34" ht="15.75" customHeight="1">
      <c r="A35" s="1493"/>
      <c r="B35" s="1493"/>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row>
    <row r="36" spans="1:34" ht="15.75" customHeight="1">
      <c r="A36" s="1493"/>
      <c r="B36" s="1493"/>
      <c r="C36" s="1493"/>
      <c r="D36" s="1493"/>
      <c r="E36" s="1493"/>
      <c r="F36" s="1493"/>
      <c r="G36" s="1493"/>
      <c r="H36" s="1493"/>
      <c r="I36" s="1493"/>
      <c r="J36" s="1493"/>
      <c r="K36" s="1493"/>
      <c r="L36" s="1493"/>
      <c r="M36" s="1493"/>
      <c r="N36" s="1493"/>
      <c r="O36" s="1493"/>
      <c r="P36" s="1493"/>
      <c r="Q36" s="1493"/>
      <c r="R36" s="1493"/>
      <c r="S36" s="1493"/>
      <c r="T36" s="1493"/>
      <c r="U36" s="1493"/>
      <c r="V36" s="1493"/>
      <c r="W36" s="1493"/>
      <c r="X36" s="1493"/>
      <c r="Y36" s="1493"/>
      <c r="Z36" s="1493"/>
      <c r="AA36" s="1493"/>
      <c r="AB36" s="1493"/>
      <c r="AC36" s="1493"/>
      <c r="AD36" s="1493"/>
      <c r="AE36" s="1493"/>
      <c r="AF36" s="1493"/>
      <c r="AG36" s="1493"/>
      <c r="AH36" s="1493"/>
    </row>
    <row r="37" spans="1:34" ht="15.75" customHeight="1">
      <c r="A37" s="1493"/>
      <c r="B37" s="1493"/>
      <c r="C37" s="1493"/>
      <c r="D37" s="1493"/>
      <c r="E37" s="1493"/>
      <c r="F37" s="1493"/>
      <c r="G37" s="1493"/>
      <c r="H37" s="1493"/>
      <c r="I37" s="1493"/>
      <c r="J37" s="1493"/>
      <c r="K37" s="1493"/>
      <c r="L37" s="1493"/>
      <c r="M37" s="1493"/>
      <c r="N37" s="1493"/>
      <c r="O37" s="1493"/>
      <c r="P37" s="1493"/>
      <c r="Q37" s="1493"/>
      <c r="R37" s="1493"/>
      <c r="S37" s="1493"/>
      <c r="T37" s="1493"/>
      <c r="U37" s="1493"/>
      <c r="V37" s="1493"/>
      <c r="W37" s="1493"/>
      <c r="X37" s="1493"/>
      <c r="Y37" s="1493"/>
      <c r="Z37" s="1493"/>
      <c r="AA37" s="1493"/>
      <c r="AB37" s="1493"/>
      <c r="AC37" s="1493"/>
      <c r="AD37" s="1493"/>
      <c r="AE37" s="1493"/>
      <c r="AF37" s="1493"/>
      <c r="AG37" s="1493"/>
      <c r="AH37" s="1493"/>
    </row>
    <row r="38" spans="1:34" ht="15.75" customHeight="1">
      <c r="A38" s="1493"/>
      <c r="B38" s="1493"/>
      <c r="C38" s="1493"/>
      <c r="D38" s="1493"/>
      <c r="E38" s="1493"/>
      <c r="F38" s="1493"/>
      <c r="G38" s="1493"/>
      <c r="H38" s="1493"/>
      <c r="I38" s="1493"/>
      <c r="J38" s="1493"/>
      <c r="K38" s="1493"/>
      <c r="L38" s="1493"/>
      <c r="M38" s="1493"/>
      <c r="N38" s="1493"/>
      <c r="O38" s="1493"/>
      <c r="P38" s="1493"/>
      <c r="Q38" s="1493"/>
      <c r="R38" s="1493"/>
      <c r="S38" s="1493"/>
      <c r="T38" s="1493"/>
      <c r="U38" s="1493"/>
      <c r="V38" s="1493"/>
      <c r="W38" s="1493"/>
      <c r="X38" s="1493"/>
      <c r="Y38" s="1493"/>
      <c r="Z38" s="1493"/>
      <c r="AA38" s="1493"/>
      <c r="AB38" s="1493"/>
      <c r="AC38" s="1493"/>
      <c r="AD38" s="1493"/>
      <c r="AE38" s="1493"/>
      <c r="AF38" s="1493"/>
      <c r="AG38" s="1493"/>
      <c r="AH38" s="1493"/>
    </row>
    <row r="39" spans="1:34" ht="15.75" customHeight="1">
      <c r="A39" s="1493"/>
      <c r="B39" s="1493"/>
      <c r="C39" s="1493"/>
      <c r="D39" s="1493"/>
      <c r="E39" s="1493"/>
      <c r="F39" s="1493"/>
      <c r="G39" s="1493"/>
      <c r="H39" s="1493"/>
      <c r="I39" s="1493"/>
      <c r="J39" s="1493"/>
      <c r="K39" s="1493"/>
      <c r="L39" s="1493"/>
      <c r="M39" s="1493"/>
      <c r="N39" s="1493"/>
      <c r="O39" s="1493"/>
      <c r="P39" s="1493"/>
      <c r="Q39" s="1493"/>
      <c r="R39" s="1493"/>
      <c r="S39" s="1493"/>
      <c r="T39" s="1493"/>
      <c r="U39" s="1493"/>
      <c r="V39" s="1493"/>
      <c r="W39" s="1493"/>
      <c r="X39" s="1493"/>
      <c r="Y39" s="1493"/>
      <c r="Z39" s="1493"/>
      <c r="AA39" s="1493"/>
      <c r="AB39" s="1493"/>
      <c r="AC39" s="1493"/>
      <c r="AD39" s="1493"/>
      <c r="AE39" s="1493"/>
      <c r="AF39" s="1493"/>
      <c r="AG39" s="1493"/>
      <c r="AH39" s="1493"/>
    </row>
    <row r="40" spans="1:34" ht="15.75" customHeight="1">
      <c r="A40" s="1493"/>
      <c r="B40" s="1493"/>
      <c r="C40" s="1493"/>
      <c r="D40" s="1493"/>
      <c r="E40" s="1493"/>
      <c r="F40" s="1493"/>
      <c r="G40" s="1493"/>
      <c r="H40" s="1493"/>
      <c r="I40" s="1493"/>
      <c r="J40" s="1493"/>
      <c r="K40" s="1493"/>
      <c r="L40" s="1493"/>
      <c r="M40" s="1493"/>
      <c r="N40" s="1493"/>
      <c r="O40" s="1493"/>
      <c r="P40" s="1493"/>
      <c r="Q40" s="1493"/>
      <c r="R40" s="1493"/>
      <c r="S40" s="1493"/>
      <c r="T40" s="1493"/>
      <c r="U40" s="1493"/>
      <c r="V40" s="1493"/>
      <c r="W40" s="1493"/>
      <c r="X40" s="1493"/>
      <c r="Y40" s="1493"/>
      <c r="Z40" s="1493"/>
      <c r="AA40" s="1493"/>
      <c r="AB40" s="1493"/>
      <c r="AC40" s="1493"/>
      <c r="AD40" s="1493"/>
      <c r="AE40" s="1493"/>
      <c r="AF40" s="1493"/>
      <c r="AG40" s="1493"/>
      <c r="AH40" s="1493"/>
    </row>
    <row r="41" spans="1:34" ht="15.75" customHeight="1">
      <c r="A41" s="1493"/>
      <c r="B41" s="1493"/>
      <c r="C41" s="1493"/>
      <c r="D41" s="1493"/>
      <c r="E41" s="1493"/>
      <c r="F41" s="1493"/>
      <c r="G41" s="1493"/>
      <c r="H41" s="1493"/>
      <c r="I41" s="1493"/>
      <c r="J41" s="1493"/>
      <c r="K41" s="1493"/>
      <c r="L41" s="1493"/>
      <c r="M41" s="1493"/>
      <c r="N41" s="1493"/>
      <c r="O41" s="1493"/>
      <c r="P41" s="1493"/>
      <c r="Q41" s="1493"/>
      <c r="R41" s="1493"/>
      <c r="S41" s="1493"/>
      <c r="T41" s="1493"/>
      <c r="U41" s="1493"/>
      <c r="V41" s="1493"/>
      <c r="W41" s="1493"/>
      <c r="X41" s="1493"/>
      <c r="Y41" s="1493"/>
      <c r="Z41" s="1493"/>
      <c r="AA41" s="1493"/>
      <c r="AB41" s="1493"/>
      <c r="AC41" s="1493"/>
      <c r="AD41" s="1493"/>
      <c r="AE41" s="1493"/>
      <c r="AF41" s="1493"/>
      <c r="AG41" s="1493"/>
      <c r="AH41" s="1493"/>
    </row>
    <row r="42" spans="1:34" ht="15.75" customHeight="1">
      <c r="A42" s="1493"/>
      <c r="B42" s="1493"/>
      <c r="C42" s="1493"/>
      <c r="D42" s="1493"/>
      <c r="E42" s="1493"/>
      <c r="F42" s="1493"/>
      <c r="G42" s="1493"/>
      <c r="H42" s="1493"/>
      <c r="I42" s="1493"/>
      <c r="J42" s="1493"/>
      <c r="K42" s="1493"/>
      <c r="L42" s="1493"/>
      <c r="M42" s="1493"/>
      <c r="N42" s="1493"/>
      <c r="O42" s="1493"/>
      <c r="P42" s="1493"/>
      <c r="Q42" s="1493"/>
      <c r="R42" s="1493"/>
      <c r="S42" s="1493"/>
      <c r="T42" s="1493"/>
      <c r="U42" s="1493"/>
      <c r="V42" s="1493"/>
      <c r="W42" s="1493"/>
      <c r="X42" s="1493"/>
      <c r="Y42" s="1493"/>
      <c r="Z42" s="1493"/>
      <c r="AA42" s="1493"/>
      <c r="AB42" s="1493"/>
      <c r="AC42" s="1493"/>
      <c r="AD42" s="1493"/>
      <c r="AE42" s="1493"/>
      <c r="AF42" s="1493"/>
      <c r="AG42" s="1493"/>
      <c r="AH42" s="1493"/>
    </row>
    <row r="43" spans="1:34" ht="15.75" customHeight="1">
      <c r="A43" s="1493"/>
      <c r="B43" s="1493"/>
      <c r="C43" s="1493"/>
      <c r="D43" s="1493"/>
      <c r="E43" s="1493"/>
      <c r="F43" s="1493"/>
      <c r="G43" s="1493"/>
      <c r="H43" s="1493"/>
      <c r="I43" s="1493"/>
      <c r="J43" s="1493"/>
      <c r="K43" s="1493"/>
      <c r="L43" s="1493"/>
      <c r="M43" s="1493"/>
      <c r="N43" s="1493"/>
      <c r="O43" s="1493"/>
      <c r="P43" s="1493"/>
      <c r="Q43" s="1493"/>
      <c r="R43" s="1493"/>
      <c r="S43" s="1493"/>
      <c r="T43" s="1493"/>
      <c r="U43" s="1493"/>
      <c r="V43" s="1493"/>
      <c r="W43" s="1493"/>
      <c r="X43" s="1493"/>
      <c r="Y43" s="1493"/>
      <c r="Z43" s="1493"/>
      <c r="AA43" s="1493"/>
      <c r="AB43" s="1493"/>
      <c r="AC43" s="1493"/>
      <c r="AD43" s="1493"/>
      <c r="AE43" s="1493"/>
      <c r="AF43" s="1493"/>
      <c r="AG43" s="1493"/>
      <c r="AH43" s="1493"/>
    </row>
    <row r="44" spans="1:34" ht="15.75" customHeight="1">
      <c r="A44" s="1493"/>
      <c r="B44" s="1493"/>
      <c r="C44" s="1493"/>
      <c r="D44" s="1493"/>
      <c r="E44" s="1493"/>
      <c r="F44" s="1493"/>
      <c r="G44" s="1493"/>
      <c r="H44" s="1493"/>
      <c r="I44" s="1493"/>
      <c r="J44" s="1493"/>
      <c r="K44" s="1493"/>
      <c r="L44" s="1493"/>
      <c r="M44" s="1493"/>
      <c r="N44" s="1493"/>
      <c r="O44" s="1493"/>
      <c r="P44" s="1493"/>
      <c r="Q44" s="1493"/>
      <c r="R44" s="1493"/>
      <c r="S44" s="1493"/>
      <c r="T44" s="1493"/>
      <c r="U44" s="1493"/>
      <c r="V44" s="1493"/>
      <c r="W44" s="1493"/>
      <c r="X44" s="1493"/>
      <c r="Y44" s="1493"/>
      <c r="Z44" s="1493"/>
      <c r="AA44" s="1493"/>
      <c r="AB44" s="1493"/>
      <c r="AC44" s="1493"/>
      <c r="AD44" s="1493"/>
      <c r="AE44" s="1493"/>
      <c r="AF44" s="1493"/>
      <c r="AG44" s="1493"/>
      <c r="AH44" s="1493"/>
    </row>
    <row r="45" spans="1:34" ht="15.75" customHeight="1">
      <c r="A45" s="1493"/>
      <c r="B45" s="1493"/>
      <c r="C45" s="1493"/>
      <c r="D45" s="1493"/>
      <c r="E45" s="1493"/>
      <c r="F45" s="1493"/>
      <c r="G45" s="1493"/>
      <c r="H45" s="1493"/>
      <c r="I45" s="1493"/>
      <c r="J45" s="1493"/>
      <c r="K45" s="1493"/>
      <c r="L45" s="1493"/>
      <c r="M45" s="1493"/>
      <c r="N45" s="1493"/>
      <c r="O45" s="1493"/>
      <c r="P45" s="1493"/>
      <c r="Q45" s="1493"/>
      <c r="R45" s="1493"/>
      <c r="S45" s="1493"/>
      <c r="T45" s="1493"/>
      <c r="U45" s="1493"/>
      <c r="V45" s="1493"/>
      <c r="W45" s="1493"/>
      <c r="X45" s="1493"/>
      <c r="Y45" s="1493"/>
      <c r="Z45" s="1493"/>
      <c r="AA45" s="1493"/>
      <c r="AB45" s="1493"/>
      <c r="AC45" s="1493"/>
      <c r="AD45" s="1493"/>
      <c r="AE45" s="1493"/>
      <c r="AF45" s="1493"/>
      <c r="AG45" s="1493"/>
      <c r="AH45" s="1493"/>
    </row>
    <row r="46" spans="1:34" ht="15.75" customHeight="1">
      <c r="A46" s="1493"/>
      <c r="B46" s="1493"/>
      <c r="C46" s="1493"/>
      <c r="D46" s="1493"/>
      <c r="E46" s="1493"/>
      <c r="F46" s="1493"/>
      <c r="G46" s="1493"/>
      <c r="H46" s="1493"/>
      <c r="I46" s="1493"/>
      <c r="J46" s="1493"/>
      <c r="K46" s="1493"/>
      <c r="L46" s="1493"/>
      <c r="M46" s="1493"/>
      <c r="N46" s="1493"/>
      <c r="O46" s="1493"/>
      <c r="P46" s="1493"/>
      <c r="Q46" s="1493"/>
      <c r="R46" s="1493"/>
      <c r="S46" s="1493"/>
      <c r="T46" s="1493"/>
      <c r="U46" s="1493"/>
      <c r="V46" s="1493"/>
      <c r="W46" s="1493"/>
      <c r="X46" s="1493"/>
      <c r="Y46" s="1493"/>
      <c r="Z46" s="1493"/>
      <c r="AA46" s="1493"/>
      <c r="AB46" s="1493"/>
      <c r="AC46" s="1493"/>
      <c r="AD46" s="1493"/>
      <c r="AE46" s="1493"/>
      <c r="AF46" s="1493"/>
      <c r="AG46" s="1493"/>
      <c r="AH46" s="1493"/>
    </row>
    <row r="47" spans="1:34" ht="15.75" customHeight="1">
      <c r="A47" s="1493"/>
      <c r="B47" s="1493"/>
      <c r="C47" s="1493"/>
      <c r="D47" s="1493"/>
      <c r="E47" s="1493"/>
      <c r="F47" s="1493"/>
      <c r="G47" s="1493"/>
      <c r="H47" s="1493"/>
      <c r="I47" s="1493"/>
      <c r="J47" s="1493"/>
      <c r="K47" s="1493"/>
      <c r="L47" s="1493"/>
      <c r="M47" s="1493"/>
      <c r="N47" s="1493"/>
      <c r="O47" s="1493"/>
      <c r="P47" s="1493"/>
      <c r="Q47" s="1493"/>
      <c r="R47" s="1493"/>
      <c r="S47" s="1493"/>
      <c r="T47" s="1493"/>
      <c r="U47" s="1493"/>
      <c r="V47" s="1493"/>
      <c r="W47" s="1493"/>
      <c r="X47" s="1493"/>
      <c r="Y47" s="1493"/>
      <c r="Z47" s="1493"/>
      <c r="AA47" s="1493"/>
      <c r="AB47" s="1493"/>
      <c r="AC47" s="1493"/>
      <c r="AD47" s="1493"/>
      <c r="AE47" s="1493"/>
      <c r="AF47" s="1493"/>
      <c r="AG47" s="1493"/>
      <c r="AH47" s="1493"/>
    </row>
    <row r="48" spans="1:34" ht="15.75" customHeight="1">
      <c r="A48" s="1493"/>
      <c r="B48" s="1493"/>
      <c r="C48" s="1493"/>
      <c r="D48" s="1493"/>
      <c r="E48" s="1493"/>
      <c r="F48" s="1493"/>
      <c r="G48" s="1493"/>
      <c r="H48" s="1493"/>
      <c r="I48" s="1493"/>
      <c r="J48" s="1493"/>
      <c r="K48" s="1493"/>
      <c r="L48" s="1493"/>
      <c r="M48" s="1493"/>
      <c r="N48" s="1493"/>
      <c r="O48" s="1493"/>
      <c r="P48" s="1493"/>
      <c r="Q48" s="1493"/>
      <c r="R48" s="1493"/>
      <c r="S48" s="1493"/>
      <c r="T48" s="1493"/>
      <c r="U48" s="1493"/>
      <c r="V48" s="1493"/>
      <c r="W48" s="1493"/>
      <c r="X48" s="1493"/>
      <c r="Y48" s="1493"/>
      <c r="Z48" s="1493"/>
      <c r="AA48" s="1493"/>
      <c r="AB48" s="1493"/>
      <c r="AC48" s="1493"/>
      <c r="AD48" s="1493"/>
      <c r="AE48" s="1493"/>
      <c r="AF48" s="1493"/>
      <c r="AG48" s="1493"/>
      <c r="AH48" s="1493"/>
    </row>
    <row r="49" spans="1:34" ht="15.75" customHeight="1">
      <c r="A49" s="1493"/>
      <c r="B49" s="1493"/>
      <c r="C49" s="1493"/>
      <c r="D49" s="1493"/>
      <c r="E49" s="1493"/>
      <c r="F49" s="1493"/>
      <c r="G49" s="1493"/>
      <c r="H49" s="1493"/>
      <c r="I49" s="1493"/>
      <c r="J49" s="1493"/>
      <c r="K49" s="1493"/>
      <c r="L49" s="1493"/>
      <c r="M49" s="1493"/>
      <c r="N49" s="1493"/>
      <c r="O49" s="1493"/>
      <c r="P49" s="1493"/>
      <c r="Q49" s="1493"/>
      <c r="R49" s="1493"/>
      <c r="S49" s="1493"/>
      <c r="T49" s="1493"/>
      <c r="U49" s="1493"/>
      <c r="V49" s="1493"/>
      <c r="W49" s="1493"/>
      <c r="X49" s="1493"/>
      <c r="Y49" s="1493"/>
      <c r="Z49" s="1493"/>
      <c r="AA49" s="1493"/>
      <c r="AB49" s="1493"/>
      <c r="AC49" s="1493"/>
      <c r="AD49" s="1493"/>
      <c r="AE49" s="1493"/>
      <c r="AF49" s="1493"/>
      <c r="AG49" s="1493"/>
      <c r="AH49" s="1493"/>
    </row>
    <row r="50" spans="1:34" ht="15.75" customHeight="1">
      <c r="A50" s="1493"/>
      <c r="B50" s="1493"/>
      <c r="C50" s="1493"/>
      <c r="D50" s="1493"/>
      <c r="E50" s="1493"/>
      <c r="F50" s="1493"/>
      <c r="G50" s="1493"/>
      <c r="H50" s="1493"/>
      <c r="I50" s="1493"/>
      <c r="J50" s="1493"/>
      <c r="K50" s="1493"/>
      <c r="L50" s="1493"/>
      <c r="M50" s="1493"/>
      <c r="N50" s="1493"/>
      <c r="O50" s="1493"/>
      <c r="P50" s="1493"/>
      <c r="Q50" s="1493"/>
      <c r="R50" s="1493"/>
      <c r="S50" s="1493"/>
      <c r="T50" s="1493"/>
      <c r="U50" s="1493"/>
      <c r="V50" s="1493"/>
      <c r="W50" s="1493"/>
      <c r="X50" s="1493"/>
      <c r="Y50" s="1493"/>
      <c r="Z50" s="1493"/>
      <c r="AA50" s="1493"/>
      <c r="AB50" s="1493"/>
      <c r="AC50" s="1493"/>
      <c r="AD50" s="1493"/>
      <c r="AE50" s="1493"/>
      <c r="AF50" s="1493"/>
      <c r="AG50" s="1493"/>
      <c r="AH50" s="1493"/>
    </row>
    <row r="51" spans="1:34" ht="15.75" customHeight="1">
      <c r="A51" s="1493"/>
      <c r="B51" s="1493"/>
      <c r="C51" s="1493"/>
      <c r="D51" s="1493"/>
      <c r="E51" s="1493"/>
      <c r="F51" s="1493"/>
      <c r="G51" s="1493"/>
      <c r="H51" s="1493"/>
      <c r="I51" s="1493"/>
      <c r="J51" s="1493"/>
      <c r="K51" s="1493"/>
      <c r="L51" s="1493"/>
      <c r="M51" s="1493"/>
      <c r="N51" s="1493"/>
      <c r="O51" s="1493"/>
      <c r="P51" s="1493"/>
      <c r="Q51" s="1493"/>
      <c r="R51" s="1493"/>
      <c r="S51" s="1493"/>
      <c r="T51" s="1493"/>
      <c r="U51" s="1493"/>
      <c r="V51" s="1493"/>
      <c r="W51" s="1493"/>
      <c r="X51" s="1493"/>
      <c r="Y51" s="1493"/>
      <c r="Z51" s="1493"/>
      <c r="AA51" s="1493"/>
      <c r="AB51" s="1493"/>
      <c r="AC51" s="1493"/>
      <c r="AD51" s="1493"/>
      <c r="AE51" s="1493"/>
      <c r="AF51" s="1493"/>
      <c r="AG51" s="1493"/>
      <c r="AH51" s="1493"/>
    </row>
    <row r="52" spans="1:34" ht="15.75" customHeight="1">
      <c r="A52" s="1493"/>
      <c r="B52" s="1493"/>
      <c r="C52" s="1493"/>
      <c r="D52" s="1493"/>
      <c r="E52" s="1493"/>
      <c r="F52" s="1493"/>
      <c r="G52" s="1493"/>
      <c r="H52" s="1493"/>
      <c r="I52" s="1493"/>
      <c r="J52" s="1493"/>
      <c r="K52" s="1493"/>
      <c r="L52" s="1493"/>
      <c r="M52" s="1493"/>
      <c r="N52" s="1493"/>
      <c r="O52" s="1493"/>
      <c r="P52" s="1493"/>
      <c r="Q52" s="1493"/>
      <c r="R52" s="1493"/>
      <c r="S52" s="1493"/>
      <c r="T52" s="1493"/>
      <c r="U52" s="1493"/>
      <c r="V52" s="1493"/>
      <c r="W52" s="1493"/>
      <c r="X52" s="1493"/>
      <c r="Y52" s="1493"/>
      <c r="Z52" s="1493"/>
      <c r="AA52" s="1493"/>
      <c r="AB52" s="1493"/>
      <c r="AC52" s="1493"/>
      <c r="AD52" s="1493"/>
      <c r="AE52" s="1493"/>
      <c r="AF52" s="1493"/>
      <c r="AG52" s="1493"/>
      <c r="AH52" s="1493"/>
    </row>
    <row r="53" spans="1:34" ht="15.75" customHeight="1">
      <c r="A53" s="1493"/>
      <c r="B53" s="1493"/>
      <c r="C53" s="1493"/>
      <c r="D53" s="1493"/>
      <c r="E53" s="1493"/>
      <c r="F53" s="1493"/>
      <c r="G53" s="1493"/>
      <c r="H53" s="1493"/>
      <c r="I53" s="1493"/>
      <c r="J53" s="1493"/>
      <c r="K53" s="1493"/>
      <c r="L53" s="1493"/>
      <c r="M53" s="1493"/>
      <c r="N53" s="1493"/>
      <c r="O53" s="1493"/>
      <c r="P53" s="1493"/>
      <c r="Q53" s="1493"/>
      <c r="R53" s="1493"/>
      <c r="S53" s="1493"/>
      <c r="T53" s="1493"/>
      <c r="U53" s="1493"/>
      <c r="V53" s="1493"/>
      <c r="W53" s="1493"/>
      <c r="X53" s="1493"/>
      <c r="Y53" s="1493"/>
      <c r="Z53" s="1493"/>
      <c r="AA53" s="1493"/>
      <c r="AB53" s="1493"/>
      <c r="AC53" s="1493"/>
      <c r="AD53" s="1493"/>
      <c r="AE53" s="1493"/>
      <c r="AF53" s="1493"/>
      <c r="AG53" s="1493"/>
      <c r="AH53" s="1493"/>
    </row>
    <row r="54" spans="1:34" ht="15.75" customHeight="1">
      <c r="A54" s="1493"/>
      <c r="B54" s="1493"/>
      <c r="C54" s="1493"/>
      <c r="D54" s="1493"/>
      <c r="E54" s="1493"/>
      <c r="F54" s="1493"/>
      <c r="G54" s="1493"/>
      <c r="H54" s="1493"/>
      <c r="I54" s="1493"/>
      <c r="J54" s="1493"/>
      <c r="K54" s="1493"/>
      <c r="L54" s="1493"/>
      <c r="M54" s="1493"/>
      <c r="N54" s="1493"/>
      <c r="O54" s="1493"/>
      <c r="P54" s="1493"/>
      <c r="Q54" s="1493"/>
      <c r="R54" s="1493"/>
      <c r="S54" s="1493"/>
      <c r="T54" s="1493"/>
      <c r="U54" s="1493"/>
      <c r="V54" s="1493"/>
      <c r="W54" s="1493"/>
      <c r="X54" s="1493"/>
      <c r="Y54" s="1493"/>
      <c r="Z54" s="1493"/>
      <c r="AA54" s="1493"/>
      <c r="AB54" s="1493"/>
      <c r="AC54" s="1493"/>
      <c r="AD54" s="1493"/>
      <c r="AE54" s="1493"/>
      <c r="AF54" s="1493"/>
      <c r="AG54" s="1493"/>
      <c r="AH54" s="1493"/>
    </row>
    <row r="55" spans="1:34" ht="15.75" customHeight="1">
      <c r="A55" s="1493"/>
      <c r="B55" s="1493"/>
      <c r="C55" s="1493"/>
      <c r="D55" s="1493"/>
      <c r="E55" s="1493"/>
      <c r="F55" s="1493"/>
      <c r="G55" s="1493"/>
      <c r="H55" s="1493"/>
      <c r="I55" s="1493"/>
      <c r="J55" s="1493"/>
      <c r="K55" s="1493"/>
      <c r="L55" s="1493"/>
      <c r="M55" s="1493"/>
      <c r="N55" s="1493"/>
      <c r="O55" s="1493"/>
      <c r="P55" s="1493"/>
      <c r="Q55" s="1493"/>
      <c r="R55" s="1493"/>
      <c r="S55" s="1493"/>
      <c r="T55" s="1493"/>
      <c r="U55" s="1493"/>
      <c r="V55" s="1493"/>
      <c r="W55" s="1493"/>
      <c r="X55" s="1493"/>
      <c r="Y55" s="1493"/>
      <c r="Z55" s="1493"/>
      <c r="AA55" s="1493"/>
      <c r="AB55" s="1493"/>
      <c r="AC55" s="1493"/>
      <c r="AD55" s="1493"/>
      <c r="AE55" s="1493"/>
      <c r="AF55" s="1493"/>
      <c r="AG55" s="1493"/>
      <c r="AH55" s="1493"/>
    </row>
    <row r="56" spans="1:34" ht="15.75" customHeight="1">
      <c r="A56" s="1493"/>
      <c r="B56" s="1493"/>
      <c r="C56" s="1493"/>
      <c r="D56" s="1493"/>
      <c r="E56" s="1493"/>
      <c r="F56" s="1493"/>
      <c r="G56" s="1493"/>
      <c r="H56" s="1493"/>
      <c r="I56" s="1493"/>
      <c r="J56" s="1493"/>
      <c r="K56" s="1493"/>
      <c r="L56" s="1493"/>
      <c r="M56" s="1493"/>
      <c r="N56" s="1493"/>
      <c r="O56" s="1493"/>
      <c r="P56" s="1493"/>
      <c r="Q56" s="1493"/>
      <c r="R56" s="1493"/>
      <c r="S56" s="1493"/>
      <c r="T56" s="1493"/>
      <c r="U56" s="1493"/>
      <c r="V56" s="1493"/>
      <c r="W56" s="1493"/>
      <c r="X56" s="1493"/>
      <c r="Y56" s="1493"/>
      <c r="Z56" s="1493"/>
      <c r="AA56" s="1493"/>
      <c r="AB56" s="1493"/>
      <c r="AC56" s="1493"/>
      <c r="AD56" s="1493"/>
      <c r="AE56" s="1493"/>
      <c r="AF56" s="1493"/>
      <c r="AG56" s="1493"/>
      <c r="AH56" s="1493"/>
    </row>
    <row r="57" spans="1:34" ht="15.75" customHeight="1">
      <c r="A57" s="1493"/>
      <c r="B57" s="1493"/>
      <c r="C57" s="1493"/>
      <c r="D57" s="1493"/>
      <c r="E57" s="1493"/>
      <c r="F57" s="1493"/>
      <c r="G57" s="1493"/>
      <c r="H57" s="1493"/>
      <c r="I57" s="1493"/>
      <c r="J57" s="1493"/>
      <c r="K57" s="1493"/>
      <c r="L57" s="1493"/>
      <c r="M57" s="1493"/>
      <c r="N57" s="1493"/>
      <c r="O57" s="1493"/>
      <c r="P57" s="1493"/>
      <c r="Q57" s="1493"/>
      <c r="R57" s="1493"/>
      <c r="S57" s="1493"/>
      <c r="T57" s="1493"/>
      <c r="U57" s="1493"/>
      <c r="V57" s="1493"/>
      <c r="W57" s="1493"/>
      <c r="X57" s="1493"/>
      <c r="Y57" s="1493"/>
      <c r="Z57" s="1493"/>
      <c r="AA57" s="1493"/>
      <c r="AB57" s="1493"/>
      <c r="AC57" s="1493"/>
      <c r="AD57" s="1493"/>
      <c r="AE57" s="1493"/>
      <c r="AF57" s="1493"/>
      <c r="AG57" s="1493"/>
      <c r="AH57" s="1493"/>
    </row>
    <row r="58" spans="1:34" ht="15.75" customHeight="1">
      <c r="A58" s="1493"/>
      <c r="B58" s="1493"/>
      <c r="C58" s="1493"/>
      <c r="D58" s="1493"/>
      <c r="E58" s="1493"/>
      <c r="F58" s="1493"/>
      <c r="G58" s="1493"/>
      <c r="H58" s="1493"/>
      <c r="I58" s="1493"/>
      <c r="J58" s="1493"/>
      <c r="K58" s="1493"/>
      <c r="L58" s="1493"/>
      <c r="M58" s="1493"/>
      <c r="N58" s="1493"/>
      <c r="O58" s="1493"/>
      <c r="P58" s="1493"/>
      <c r="Q58" s="1493"/>
      <c r="R58" s="1493"/>
      <c r="S58" s="1493"/>
      <c r="T58" s="1493"/>
      <c r="U58" s="1493"/>
      <c r="V58" s="1493"/>
      <c r="W58" s="1493"/>
      <c r="X58" s="1493"/>
      <c r="Y58" s="1493"/>
      <c r="Z58" s="1493"/>
      <c r="AA58" s="1493"/>
      <c r="AB58" s="1493"/>
      <c r="AC58" s="1493"/>
      <c r="AD58" s="1493"/>
      <c r="AE58" s="1493"/>
      <c r="AF58" s="1493"/>
      <c r="AG58" s="1493"/>
      <c r="AH58" s="1493"/>
    </row>
    <row r="59" spans="1:34" ht="15.75" customHeight="1">
      <c r="A59" s="1493"/>
      <c r="B59" s="1493"/>
      <c r="C59" s="1493"/>
      <c r="D59" s="1493"/>
      <c r="E59" s="1493"/>
      <c r="F59" s="1493"/>
      <c r="G59" s="1493"/>
      <c r="H59" s="1493"/>
      <c r="I59" s="1493"/>
      <c r="J59" s="1493"/>
      <c r="K59" s="1493"/>
      <c r="L59" s="1493"/>
      <c r="M59" s="1493"/>
      <c r="N59" s="1493"/>
      <c r="O59" s="1493"/>
      <c r="P59" s="1493"/>
      <c r="Q59" s="1493"/>
      <c r="R59" s="1493"/>
      <c r="S59" s="1493"/>
      <c r="T59" s="1493"/>
      <c r="U59" s="1493"/>
      <c r="V59" s="1493"/>
      <c r="W59" s="1493"/>
      <c r="X59" s="1493"/>
      <c r="Y59" s="1493"/>
      <c r="Z59" s="1493"/>
      <c r="AA59" s="1493"/>
      <c r="AB59" s="1493"/>
      <c r="AC59" s="1493"/>
      <c r="AD59" s="1493"/>
      <c r="AE59" s="1493"/>
      <c r="AF59" s="1493"/>
      <c r="AG59" s="1493"/>
      <c r="AH59" s="1493"/>
    </row>
    <row r="60" spans="1:34" ht="15.75" customHeight="1">
      <c r="A60" s="1493"/>
      <c r="B60" s="1493"/>
      <c r="C60" s="1493"/>
      <c r="D60" s="1493"/>
      <c r="E60" s="1493"/>
      <c r="F60" s="1493"/>
      <c r="G60" s="1493"/>
      <c r="H60" s="1493"/>
      <c r="I60" s="1493"/>
      <c r="J60" s="1493"/>
      <c r="K60" s="1493"/>
      <c r="L60" s="1493"/>
      <c r="M60" s="1493"/>
      <c r="N60" s="1493"/>
      <c r="O60" s="1493"/>
      <c r="P60" s="1493"/>
      <c r="Q60" s="1493"/>
      <c r="R60" s="1493"/>
      <c r="S60" s="1493"/>
      <c r="T60" s="1493"/>
      <c r="U60" s="1493"/>
      <c r="V60" s="1493"/>
      <c r="W60" s="1493"/>
      <c r="X60" s="1493"/>
      <c r="Y60" s="1493"/>
      <c r="Z60" s="1493"/>
      <c r="AA60" s="1493"/>
      <c r="AB60" s="1493"/>
      <c r="AC60" s="1493"/>
      <c r="AD60" s="1493"/>
      <c r="AE60" s="1493"/>
      <c r="AF60" s="1493"/>
      <c r="AG60" s="1493"/>
      <c r="AH60" s="1493"/>
    </row>
    <row r="61" spans="1:34" ht="15.75" customHeight="1">
      <c r="A61" s="1493"/>
      <c r="B61" s="1493"/>
      <c r="C61" s="1493"/>
      <c r="D61" s="1493"/>
      <c r="E61" s="1493"/>
      <c r="F61" s="1493"/>
      <c r="G61" s="1493"/>
      <c r="H61" s="149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row>
    <row r="62" spans="1:34" ht="15.75" customHeight="1">
      <c r="A62" s="1493"/>
      <c r="B62" s="1493"/>
      <c r="C62" s="1493"/>
      <c r="D62" s="1493"/>
      <c r="E62" s="1493"/>
      <c r="F62" s="1493"/>
      <c r="G62" s="1493"/>
      <c r="H62" s="1493"/>
      <c r="I62" s="1493"/>
      <c r="J62" s="1493"/>
      <c r="K62" s="1493"/>
      <c r="L62" s="1493"/>
      <c r="M62" s="1493"/>
      <c r="N62" s="1493"/>
      <c r="O62" s="1493"/>
      <c r="P62" s="1493"/>
      <c r="Q62" s="1493"/>
      <c r="R62" s="1493"/>
      <c r="S62" s="1493"/>
      <c r="T62" s="1493"/>
      <c r="U62" s="1493"/>
      <c r="V62" s="1493"/>
      <c r="W62" s="1493"/>
      <c r="X62" s="1493"/>
      <c r="Y62" s="1493"/>
      <c r="Z62" s="1493"/>
      <c r="AA62" s="1493"/>
      <c r="AB62" s="1493"/>
      <c r="AC62" s="1493"/>
      <c r="AD62" s="1493"/>
      <c r="AE62" s="1493"/>
      <c r="AF62" s="1493"/>
      <c r="AG62" s="1493"/>
      <c r="AH62" s="1493"/>
    </row>
    <row r="63" spans="1:34" ht="15.75" customHeight="1">
      <c r="A63" s="1493"/>
      <c r="B63" s="1493"/>
      <c r="C63" s="1493"/>
      <c r="D63" s="1493"/>
      <c r="E63" s="1493"/>
      <c r="F63" s="1493"/>
      <c r="G63" s="1493"/>
      <c r="H63" s="1493"/>
      <c r="I63" s="1493"/>
      <c r="J63" s="1493"/>
      <c r="K63" s="1493"/>
      <c r="L63" s="1493"/>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row>
    <row r="64" spans="1:34" ht="15.75" customHeight="1">
      <c r="A64" s="1493"/>
      <c r="B64" s="1493"/>
      <c r="C64" s="1493"/>
      <c r="D64" s="1493"/>
      <c r="E64" s="1493"/>
      <c r="F64" s="1493"/>
      <c r="G64" s="1493"/>
      <c r="H64" s="149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c r="AG64" s="1493"/>
      <c r="AH64" s="1493"/>
    </row>
    <row r="65" spans="1:34" ht="15.75" customHeight="1">
      <c r="A65" s="1493"/>
      <c r="B65" s="1493"/>
      <c r="C65" s="1493"/>
      <c r="D65" s="1493"/>
      <c r="E65" s="1493"/>
      <c r="F65" s="1493"/>
      <c r="G65" s="149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row>
    <row r="66" spans="1:34" ht="15.75" customHeight="1">
      <c r="A66" s="1493"/>
      <c r="B66" s="1493"/>
      <c r="C66" s="1493"/>
      <c r="D66" s="1493"/>
      <c r="E66" s="1493"/>
      <c r="F66" s="1493"/>
      <c r="G66" s="1493"/>
      <c r="H66" s="1493"/>
      <c r="I66" s="1493"/>
      <c r="J66" s="1493"/>
      <c r="K66" s="149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row>
    <row r="67" spans="1:34" ht="15.75" customHeight="1">
      <c r="A67" s="1493"/>
      <c r="B67" s="1493"/>
      <c r="C67" s="1493"/>
      <c r="D67" s="1493"/>
      <c r="E67" s="1493"/>
      <c r="F67" s="1493"/>
      <c r="G67" s="149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row>
    <row r="68" spans="1:34" ht="15.75" customHeight="1">
      <c r="A68" s="1493"/>
      <c r="B68" s="1493"/>
      <c r="C68" s="1493"/>
      <c r="D68" s="1493"/>
      <c r="E68" s="1493"/>
      <c r="F68" s="1493"/>
      <c r="G68" s="1493"/>
      <c r="H68" s="1493"/>
      <c r="I68" s="1493"/>
      <c r="J68" s="1493"/>
      <c r="K68" s="1493"/>
      <c r="L68" s="1493"/>
      <c r="M68" s="1493"/>
      <c r="N68" s="1493"/>
      <c r="O68" s="1493"/>
      <c r="P68" s="1493"/>
      <c r="Q68" s="1493"/>
      <c r="R68" s="1493"/>
      <c r="S68" s="1493"/>
      <c r="T68" s="1493"/>
      <c r="U68" s="1493"/>
      <c r="V68" s="1493"/>
      <c r="W68" s="1493"/>
      <c r="X68" s="1493"/>
      <c r="Y68" s="1493"/>
      <c r="Z68" s="1493"/>
      <c r="AA68" s="1493"/>
      <c r="AB68" s="1493"/>
      <c r="AC68" s="1493"/>
      <c r="AD68" s="1493"/>
      <c r="AE68" s="1493"/>
      <c r="AF68" s="1493"/>
      <c r="AG68" s="1493"/>
      <c r="AH68" s="1493"/>
    </row>
    <row r="69" spans="1:34" ht="15.75" customHeight="1">
      <c r="A69" s="1493"/>
      <c r="B69" s="1493"/>
      <c r="C69" s="1493"/>
      <c r="D69" s="1493"/>
      <c r="E69" s="1493"/>
      <c r="F69" s="1493"/>
      <c r="G69" s="1493"/>
      <c r="H69" s="1493"/>
      <c r="I69" s="1493"/>
      <c r="J69" s="1493"/>
      <c r="K69" s="1493"/>
      <c r="L69" s="1493"/>
      <c r="M69" s="1493"/>
      <c r="N69" s="1493"/>
      <c r="O69" s="1493"/>
      <c r="P69" s="1493"/>
      <c r="Q69" s="1493"/>
      <c r="R69" s="1493"/>
      <c r="S69" s="1493"/>
      <c r="T69" s="1493"/>
      <c r="U69" s="1493"/>
      <c r="V69" s="1493"/>
      <c r="W69" s="1493"/>
      <c r="X69" s="1493"/>
      <c r="Y69" s="1493"/>
      <c r="Z69" s="1493"/>
      <c r="AA69" s="1493"/>
      <c r="AB69" s="1493"/>
      <c r="AC69" s="1493"/>
      <c r="AD69" s="1493"/>
      <c r="AE69" s="1493"/>
      <c r="AF69" s="1493"/>
      <c r="AG69" s="1493"/>
      <c r="AH69" s="1493"/>
    </row>
    <row r="70" spans="1:34" ht="15.75" customHeight="1">
      <c r="A70" s="1493"/>
      <c r="B70" s="1493"/>
      <c r="C70" s="1493"/>
      <c r="D70" s="1493"/>
      <c r="E70" s="1493"/>
      <c r="F70" s="1493"/>
      <c r="G70" s="1493"/>
      <c r="H70" s="1493"/>
      <c r="I70" s="1493"/>
      <c r="J70" s="1493"/>
      <c r="K70" s="1493"/>
      <c r="L70" s="1493"/>
      <c r="M70" s="1493"/>
      <c r="N70" s="1493"/>
      <c r="O70" s="1493"/>
      <c r="P70" s="1493"/>
      <c r="Q70" s="1493"/>
      <c r="R70" s="1493"/>
      <c r="S70" s="1493"/>
      <c r="T70" s="1493"/>
      <c r="U70" s="1493"/>
      <c r="V70" s="1493"/>
      <c r="W70" s="1493"/>
      <c r="X70" s="1493"/>
      <c r="Y70" s="1493"/>
      <c r="Z70" s="1493"/>
      <c r="AA70" s="1493"/>
      <c r="AB70" s="1493"/>
      <c r="AC70" s="1493"/>
      <c r="AD70" s="1493"/>
      <c r="AE70" s="1493"/>
      <c r="AF70" s="1493"/>
      <c r="AG70" s="1493"/>
      <c r="AH70" s="1493"/>
    </row>
    <row r="71" spans="1:34" ht="15.75" customHeight="1">
      <c r="A71" s="1493"/>
      <c r="B71" s="1493"/>
      <c r="C71" s="1493"/>
      <c r="D71" s="1493"/>
      <c r="E71" s="1493"/>
      <c r="F71" s="1493"/>
      <c r="G71" s="1493"/>
      <c r="H71" s="1493"/>
      <c r="I71" s="1493"/>
      <c r="J71" s="1493"/>
      <c r="K71" s="1493"/>
      <c r="L71" s="1493"/>
      <c r="M71" s="1493"/>
      <c r="N71" s="1493"/>
      <c r="O71" s="1493"/>
      <c r="P71" s="1493"/>
      <c r="Q71" s="1493"/>
      <c r="R71" s="1493"/>
      <c r="S71" s="1493"/>
      <c r="T71" s="1493"/>
      <c r="U71" s="1493"/>
      <c r="V71" s="1493"/>
      <c r="W71" s="1493"/>
      <c r="X71" s="1493"/>
      <c r="Y71" s="1493"/>
      <c r="Z71" s="1493"/>
      <c r="AA71" s="1493"/>
      <c r="AB71" s="1493"/>
      <c r="AC71" s="1493"/>
      <c r="AD71" s="1493"/>
      <c r="AE71" s="1493"/>
      <c r="AF71" s="1493"/>
      <c r="AG71" s="1493"/>
      <c r="AH71" s="1493"/>
    </row>
    <row r="72" spans="1:34" ht="15.75" customHeight="1">
      <c r="A72" s="1493"/>
      <c r="B72" s="1493"/>
      <c r="C72" s="1493"/>
      <c r="D72" s="149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1493"/>
      <c r="AB72" s="1493"/>
      <c r="AC72" s="1493"/>
      <c r="AD72" s="1493"/>
      <c r="AE72" s="1493"/>
      <c r="AF72" s="1493"/>
      <c r="AG72" s="1493"/>
      <c r="AH72" s="1493"/>
    </row>
    <row r="73" spans="1:34" ht="15.75" customHeight="1">
      <c r="A73" s="1493"/>
      <c r="B73" s="1493"/>
      <c r="C73" s="1493"/>
      <c r="D73" s="149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1493"/>
      <c r="AB73" s="1493"/>
      <c r="AC73" s="1493"/>
      <c r="AD73" s="1493"/>
      <c r="AE73" s="1493"/>
      <c r="AF73" s="1493"/>
      <c r="AG73" s="1493"/>
      <c r="AH73" s="1493"/>
    </row>
    <row r="74" spans="1:34" ht="15.75" customHeight="1">
      <c r="A74" s="1493"/>
      <c r="B74" s="1493"/>
      <c r="C74" s="1493"/>
      <c r="D74" s="1493"/>
      <c r="E74" s="1493"/>
      <c r="F74" s="1493"/>
      <c r="G74" s="1493"/>
      <c r="H74" s="1493"/>
      <c r="I74" s="1493"/>
      <c r="J74" s="1493"/>
      <c r="K74" s="1493"/>
      <c r="L74" s="1493"/>
      <c r="M74" s="1493"/>
      <c r="N74" s="1493"/>
      <c r="O74" s="1493"/>
      <c r="P74" s="1493"/>
      <c r="Q74" s="1493"/>
      <c r="R74" s="1493"/>
      <c r="S74" s="1493"/>
      <c r="T74" s="1493"/>
      <c r="U74" s="1493"/>
      <c r="V74" s="1493"/>
      <c r="W74" s="1493"/>
      <c r="X74" s="1493"/>
      <c r="Y74" s="1493"/>
      <c r="Z74" s="1493"/>
      <c r="AA74" s="1493"/>
      <c r="AB74" s="1493"/>
      <c r="AC74" s="1493"/>
      <c r="AD74" s="1493"/>
      <c r="AE74" s="1493"/>
      <c r="AF74" s="1493"/>
      <c r="AG74" s="1493"/>
      <c r="AH74" s="1493"/>
    </row>
    <row r="75" spans="1:34" ht="15.75" customHeight="1">
      <c r="A75" s="1493"/>
      <c r="B75" s="1493"/>
      <c r="C75" s="1493"/>
      <c r="D75" s="1493"/>
      <c r="E75" s="1493"/>
      <c r="F75" s="1493"/>
      <c r="G75" s="1493"/>
      <c r="H75" s="1493"/>
      <c r="I75" s="1493"/>
      <c r="J75" s="1493"/>
      <c r="K75" s="1493"/>
      <c r="L75" s="1493"/>
      <c r="M75" s="1493"/>
      <c r="N75" s="1493"/>
      <c r="O75" s="1493"/>
      <c r="P75" s="1493"/>
      <c r="Q75" s="1493"/>
      <c r="R75" s="1493"/>
      <c r="S75" s="1493"/>
      <c r="T75" s="1493"/>
      <c r="U75" s="1493"/>
      <c r="V75" s="1493"/>
      <c r="W75" s="1493"/>
      <c r="X75" s="1493"/>
      <c r="Y75" s="1493"/>
      <c r="Z75" s="1493"/>
      <c r="AA75" s="1493"/>
      <c r="AB75" s="1493"/>
      <c r="AC75" s="1493"/>
      <c r="AD75" s="1493"/>
      <c r="AE75" s="1493"/>
      <c r="AF75" s="1493"/>
      <c r="AG75" s="1493"/>
      <c r="AH75" s="1493"/>
    </row>
    <row r="76" spans="1:34" ht="15.75" customHeight="1">
      <c r="A76" s="1493"/>
      <c r="B76" s="1493"/>
      <c r="C76" s="1493"/>
      <c r="D76" s="1493"/>
      <c r="E76" s="1493"/>
      <c r="F76" s="1493"/>
      <c r="G76" s="1493"/>
      <c r="H76" s="1493"/>
      <c r="I76" s="1493"/>
      <c r="J76" s="1493"/>
      <c r="K76" s="1493"/>
      <c r="L76" s="1493"/>
      <c r="M76" s="1493"/>
      <c r="N76" s="1493"/>
      <c r="O76" s="1493"/>
      <c r="P76" s="1493"/>
      <c r="Q76" s="1493"/>
      <c r="R76" s="1493"/>
      <c r="S76" s="1493"/>
      <c r="T76" s="1493"/>
      <c r="U76" s="1493"/>
      <c r="V76" s="1493"/>
      <c r="W76" s="1493"/>
      <c r="X76" s="1493"/>
      <c r="Y76" s="1493"/>
      <c r="Z76" s="1493"/>
      <c r="AA76" s="1493"/>
      <c r="AB76" s="1493"/>
      <c r="AC76" s="1493"/>
      <c r="AD76" s="1493"/>
      <c r="AE76" s="1493"/>
      <c r="AF76" s="1493"/>
      <c r="AG76" s="1493"/>
      <c r="AH76" s="1493"/>
    </row>
    <row r="77" spans="1:34" ht="15.75" customHeight="1">
      <c r="A77" s="1493"/>
      <c r="B77" s="1493"/>
      <c r="C77" s="1493"/>
      <c r="D77" s="1493"/>
      <c r="E77" s="1493"/>
      <c r="F77" s="1493"/>
      <c r="G77" s="1493"/>
      <c r="H77" s="1493"/>
      <c r="I77" s="1493"/>
      <c r="J77" s="1493"/>
      <c r="K77" s="1493"/>
      <c r="L77" s="1493"/>
      <c r="M77" s="1493"/>
      <c r="N77" s="1493"/>
      <c r="O77" s="1493"/>
      <c r="P77" s="1493"/>
      <c r="Q77" s="1493"/>
      <c r="R77" s="1493"/>
      <c r="S77" s="1493"/>
      <c r="T77" s="1493"/>
      <c r="U77" s="1493"/>
      <c r="V77" s="1493"/>
      <c r="W77" s="1493"/>
      <c r="X77" s="1493"/>
      <c r="Y77" s="1493"/>
      <c r="Z77" s="1493"/>
      <c r="AA77" s="1493"/>
      <c r="AB77" s="1493"/>
      <c r="AC77" s="1493"/>
      <c r="AD77" s="1493"/>
      <c r="AE77" s="1493"/>
      <c r="AF77" s="1493"/>
      <c r="AG77" s="1493"/>
      <c r="AH77" s="1493"/>
    </row>
    <row r="78" spans="1:34" ht="15.75" customHeight="1">
      <c r="A78" s="1493"/>
      <c r="B78" s="1493"/>
      <c r="C78" s="1493"/>
      <c r="D78" s="1493"/>
      <c r="E78" s="1493"/>
      <c r="F78" s="1493"/>
      <c r="G78" s="1493"/>
      <c r="H78" s="1493"/>
      <c r="I78" s="1493"/>
      <c r="J78" s="1493"/>
      <c r="K78" s="1493"/>
      <c r="L78" s="1493"/>
      <c r="M78" s="1493"/>
      <c r="N78" s="1493"/>
      <c r="O78" s="1493"/>
      <c r="P78" s="1493"/>
      <c r="Q78" s="1493"/>
      <c r="R78" s="1493"/>
      <c r="S78" s="1493"/>
      <c r="T78" s="1493"/>
      <c r="U78" s="1493"/>
      <c r="V78" s="1493"/>
      <c r="W78" s="1493"/>
      <c r="X78" s="1493"/>
      <c r="Y78" s="1493"/>
      <c r="Z78" s="1493"/>
      <c r="AA78" s="1493"/>
      <c r="AB78" s="1493"/>
      <c r="AC78" s="1493"/>
      <c r="AD78" s="1493"/>
      <c r="AE78" s="1493"/>
      <c r="AF78" s="1493"/>
      <c r="AG78" s="1493"/>
      <c r="AH78" s="1493"/>
    </row>
    <row r="79" spans="1:34" ht="15.75" customHeight="1">
      <c r="A79" s="1493"/>
      <c r="B79" s="1493"/>
      <c r="C79" s="1493"/>
      <c r="D79" s="1493"/>
      <c r="E79" s="1493"/>
      <c r="F79" s="1493"/>
      <c r="G79" s="1493"/>
      <c r="H79" s="1493"/>
      <c r="I79" s="1493"/>
      <c r="J79" s="1493"/>
      <c r="K79" s="1493"/>
      <c r="L79" s="1493"/>
      <c r="M79" s="1493"/>
      <c r="N79" s="1493"/>
      <c r="O79" s="1493"/>
      <c r="P79" s="1493"/>
      <c r="Q79" s="1493"/>
      <c r="R79" s="1493"/>
      <c r="S79" s="1493"/>
      <c r="T79" s="1493"/>
      <c r="U79" s="1493"/>
      <c r="V79" s="1493"/>
      <c r="W79" s="1493"/>
      <c r="X79" s="1493"/>
      <c r="Y79" s="1493"/>
      <c r="Z79" s="1493"/>
      <c r="AA79" s="1493"/>
      <c r="AB79" s="1493"/>
      <c r="AC79" s="1493"/>
      <c r="AD79" s="1493"/>
      <c r="AE79" s="1493"/>
      <c r="AF79" s="1493"/>
      <c r="AG79" s="1493"/>
      <c r="AH79" s="1493"/>
    </row>
    <row r="80" spans="1:34" ht="15.75" customHeight="1">
      <c r="A80" s="1493"/>
      <c r="B80" s="1493"/>
      <c r="C80" s="1493"/>
      <c r="D80" s="1493"/>
      <c r="E80" s="1493"/>
      <c r="F80" s="1493"/>
      <c r="G80" s="1493"/>
      <c r="H80" s="1493"/>
      <c r="I80" s="1493"/>
      <c r="J80" s="1493"/>
      <c r="K80" s="1493"/>
      <c r="L80" s="1493"/>
      <c r="M80" s="1493"/>
      <c r="N80" s="1493"/>
      <c r="O80" s="1493"/>
      <c r="P80" s="1493"/>
      <c r="Q80" s="1493"/>
      <c r="R80" s="1493"/>
      <c r="S80" s="1493"/>
      <c r="T80" s="1493"/>
      <c r="U80" s="1493"/>
      <c r="V80" s="1493"/>
      <c r="W80" s="1493"/>
      <c r="X80" s="1493"/>
      <c r="Y80" s="1493"/>
      <c r="Z80" s="1493"/>
      <c r="AA80" s="1493"/>
      <c r="AB80" s="1493"/>
      <c r="AC80" s="1493"/>
      <c r="AD80" s="1493"/>
      <c r="AE80" s="1493"/>
      <c r="AF80" s="1493"/>
      <c r="AG80" s="1493"/>
      <c r="AH80" s="1493"/>
    </row>
    <row r="81" spans="1:34" ht="15.75" customHeight="1">
      <c r="A81" s="1493"/>
      <c r="B81" s="1493"/>
      <c r="C81" s="1493"/>
      <c r="D81" s="1493"/>
      <c r="E81" s="1493"/>
      <c r="F81" s="1493"/>
      <c r="G81" s="1493"/>
      <c r="H81" s="1493"/>
      <c r="I81" s="1493"/>
      <c r="J81" s="1493"/>
      <c r="K81" s="1493"/>
      <c r="L81" s="1493"/>
      <c r="M81" s="1493"/>
      <c r="N81" s="1493"/>
      <c r="O81" s="1493"/>
      <c r="P81" s="1493"/>
      <c r="Q81" s="1493"/>
      <c r="R81" s="1493"/>
      <c r="S81" s="1493"/>
      <c r="T81" s="1493"/>
      <c r="U81" s="1493"/>
      <c r="V81" s="1493"/>
      <c r="W81" s="1493"/>
      <c r="X81" s="1493"/>
      <c r="Y81" s="1493"/>
      <c r="Z81" s="1493"/>
      <c r="AA81" s="1493"/>
      <c r="AB81" s="1493"/>
      <c r="AC81" s="1493"/>
      <c r="AD81" s="1493"/>
      <c r="AE81" s="1493"/>
      <c r="AF81" s="1493"/>
      <c r="AG81" s="1493"/>
      <c r="AH81" s="1493"/>
    </row>
    <row r="82" spans="1:34" ht="15.75" customHeight="1">
      <c r="A82" s="1493"/>
      <c r="B82" s="1493"/>
      <c r="C82" s="1493"/>
      <c r="D82" s="1493"/>
      <c r="E82" s="1493"/>
      <c r="F82" s="1493"/>
      <c r="G82" s="1493"/>
      <c r="H82" s="1493"/>
      <c r="I82" s="1493"/>
      <c r="J82" s="1493"/>
      <c r="K82" s="1493"/>
      <c r="L82" s="1493"/>
      <c r="M82" s="1493"/>
      <c r="N82" s="1493"/>
      <c r="O82" s="1493"/>
      <c r="P82" s="1493"/>
      <c r="Q82" s="1493"/>
      <c r="R82" s="1493"/>
      <c r="S82" s="1493"/>
      <c r="T82" s="1493"/>
      <c r="U82" s="1493"/>
      <c r="V82" s="1493"/>
      <c r="W82" s="1493"/>
      <c r="X82" s="1493"/>
      <c r="Y82" s="1493"/>
      <c r="Z82" s="1493"/>
      <c r="AA82" s="1493"/>
      <c r="AB82" s="1493"/>
      <c r="AC82" s="1493"/>
      <c r="AD82" s="1493"/>
      <c r="AE82" s="1493"/>
      <c r="AF82" s="1493"/>
      <c r="AG82" s="1493"/>
      <c r="AH82" s="1493"/>
    </row>
    <row r="83" spans="1:34" ht="15.75" customHeight="1">
      <c r="A83" s="1493"/>
      <c r="B83" s="1493"/>
      <c r="C83" s="1493"/>
      <c r="D83" s="1493"/>
      <c r="E83" s="1493"/>
      <c r="F83" s="1493"/>
      <c r="G83" s="1493"/>
      <c r="H83" s="1493"/>
      <c r="I83" s="1493"/>
      <c r="J83" s="1493"/>
      <c r="K83" s="1493"/>
      <c r="L83" s="1493"/>
      <c r="M83" s="1493"/>
      <c r="N83" s="1493"/>
      <c r="O83" s="1493"/>
      <c r="P83" s="1493"/>
      <c r="Q83" s="1493"/>
      <c r="R83" s="1493"/>
      <c r="S83" s="1493"/>
      <c r="T83" s="1493"/>
      <c r="U83" s="1493"/>
      <c r="V83" s="1493"/>
      <c r="W83" s="1493"/>
      <c r="X83" s="1493"/>
      <c r="Y83" s="1493"/>
      <c r="Z83" s="1493"/>
      <c r="AA83" s="1493"/>
      <c r="AB83" s="1493"/>
      <c r="AC83" s="1493"/>
      <c r="AD83" s="1493"/>
      <c r="AE83" s="1493"/>
      <c r="AF83" s="1493"/>
      <c r="AG83" s="1493"/>
      <c r="AH83" s="1493"/>
    </row>
    <row r="84" spans="1:34" ht="15.75" customHeight="1">
      <c r="A84" s="1493"/>
      <c r="B84" s="1493"/>
      <c r="C84" s="1493"/>
      <c r="D84" s="1493"/>
      <c r="E84" s="1493"/>
      <c r="F84" s="1493"/>
      <c r="G84" s="1493"/>
      <c r="H84" s="1493"/>
      <c r="I84" s="1493"/>
      <c r="J84" s="1493"/>
      <c r="K84" s="1493"/>
      <c r="L84" s="1493"/>
      <c r="M84" s="1493"/>
      <c r="N84" s="1493"/>
      <c r="O84" s="1493"/>
      <c r="P84" s="1493"/>
      <c r="Q84" s="1493"/>
      <c r="R84" s="1493"/>
      <c r="S84" s="1493"/>
      <c r="T84" s="1493"/>
      <c r="U84" s="1493"/>
      <c r="V84" s="1493"/>
      <c r="W84" s="1493"/>
      <c r="X84" s="1493"/>
      <c r="Y84" s="1493"/>
      <c r="Z84" s="1493"/>
      <c r="AA84" s="1493"/>
      <c r="AB84" s="1493"/>
      <c r="AC84" s="1493"/>
      <c r="AD84" s="1493"/>
      <c r="AE84" s="1493"/>
      <c r="AF84" s="1493"/>
      <c r="AG84" s="1493"/>
      <c r="AH84" s="1493"/>
    </row>
    <row r="85" spans="1:34" ht="15.75" customHeight="1">
      <c r="A85" s="1493"/>
      <c r="B85" s="1493"/>
      <c r="C85" s="1493"/>
      <c r="D85" s="1493"/>
      <c r="E85" s="1493"/>
      <c r="F85" s="1493"/>
      <c r="G85" s="1493"/>
      <c r="H85" s="1493"/>
      <c r="I85" s="1493"/>
      <c r="J85" s="1493"/>
      <c r="K85" s="1493"/>
      <c r="L85" s="1493"/>
      <c r="M85" s="1493"/>
      <c r="N85" s="1493"/>
      <c r="O85" s="1493"/>
      <c r="P85" s="1493"/>
      <c r="Q85" s="1493"/>
      <c r="R85" s="1493"/>
      <c r="S85" s="1493"/>
      <c r="T85" s="1493"/>
      <c r="U85" s="1493"/>
      <c r="V85" s="1493"/>
      <c r="W85" s="1493"/>
      <c r="X85" s="1493"/>
      <c r="Y85" s="1493"/>
      <c r="Z85" s="1493"/>
      <c r="AA85" s="1493"/>
      <c r="AB85" s="1493"/>
      <c r="AC85" s="1493"/>
      <c r="AD85" s="1493"/>
      <c r="AE85" s="1493"/>
      <c r="AF85" s="1493"/>
      <c r="AG85" s="1493"/>
      <c r="AH85" s="1493"/>
    </row>
    <row r="86" spans="1:34" ht="15.75" customHeight="1">
      <c r="A86" s="1493"/>
      <c r="B86" s="1493"/>
      <c r="C86" s="1493"/>
      <c r="D86" s="1493"/>
      <c r="E86" s="1493"/>
      <c r="F86" s="1493"/>
      <c r="G86" s="1493"/>
      <c r="H86" s="1493"/>
      <c r="I86" s="1493"/>
      <c r="J86" s="1493"/>
      <c r="K86" s="1493"/>
      <c r="L86" s="1493"/>
      <c r="M86" s="1493"/>
      <c r="N86" s="1493"/>
      <c r="O86" s="1493"/>
      <c r="P86" s="1493"/>
      <c r="Q86" s="1493"/>
      <c r="R86" s="1493"/>
      <c r="S86" s="1493"/>
      <c r="T86" s="1493"/>
      <c r="U86" s="1493"/>
      <c r="V86" s="1493"/>
      <c r="W86" s="1493"/>
      <c r="X86" s="1493"/>
      <c r="Y86" s="1493"/>
      <c r="Z86" s="1493"/>
      <c r="AA86" s="1493"/>
      <c r="AB86" s="1493"/>
      <c r="AC86" s="1493"/>
      <c r="AD86" s="1493"/>
      <c r="AE86" s="1493"/>
      <c r="AF86" s="1493"/>
      <c r="AG86" s="1493"/>
      <c r="AH86" s="1493"/>
    </row>
    <row r="87" spans="1:34" ht="15.75" customHeight="1">
      <c r="A87" s="1493"/>
      <c r="B87" s="1493"/>
      <c r="C87" s="1493"/>
      <c r="D87" s="1493"/>
      <c r="E87" s="1493"/>
      <c r="F87" s="1493"/>
      <c r="G87" s="1493"/>
      <c r="H87" s="1493"/>
      <c r="I87" s="1493"/>
      <c r="J87" s="1493"/>
      <c r="K87" s="1493"/>
      <c r="L87" s="1493"/>
      <c r="M87" s="1493"/>
      <c r="N87" s="1493"/>
      <c r="O87" s="1493"/>
      <c r="P87" s="1493"/>
      <c r="Q87" s="1493"/>
      <c r="R87" s="1493"/>
      <c r="S87" s="1493"/>
      <c r="T87" s="1493"/>
      <c r="U87" s="1493"/>
      <c r="V87" s="1493"/>
      <c r="W87" s="1493"/>
      <c r="X87" s="1493"/>
      <c r="Y87" s="1493"/>
      <c r="Z87" s="1493"/>
      <c r="AA87" s="1493"/>
      <c r="AB87" s="1493"/>
      <c r="AC87" s="1493"/>
      <c r="AD87" s="1493"/>
      <c r="AE87" s="1493"/>
      <c r="AF87" s="1493"/>
      <c r="AG87" s="1493"/>
      <c r="AH87" s="1493"/>
    </row>
    <row r="88" spans="1:34" ht="15.75" customHeight="1">
      <c r="A88" s="1493"/>
      <c r="B88" s="1493"/>
      <c r="C88" s="1493"/>
      <c r="D88" s="1493"/>
      <c r="E88" s="1493"/>
      <c r="F88" s="1493"/>
      <c r="G88" s="1493"/>
      <c r="H88" s="1493"/>
      <c r="I88" s="1493"/>
      <c r="J88" s="1493"/>
      <c r="K88" s="1493"/>
      <c r="L88" s="1493"/>
      <c r="M88" s="1493"/>
      <c r="N88" s="1493"/>
      <c r="O88" s="1493"/>
      <c r="P88" s="1493"/>
      <c r="Q88" s="1493"/>
      <c r="R88" s="1493"/>
      <c r="S88" s="1493"/>
      <c r="T88" s="1493"/>
      <c r="U88" s="1493"/>
      <c r="V88" s="1493"/>
      <c r="W88" s="1493"/>
      <c r="X88" s="1493"/>
      <c r="Y88" s="1493"/>
      <c r="Z88" s="1493"/>
      <c r="AA88" s="1493"/>
      <c r="AB88" s="1493"/>
      <c r="AC88" s="1493"/>
      <c r="AD88" s="1493"/>
      <c r="AE88" s="1493"/>
      <c r="AF88" s="1493"/>
      <c r="AG88" s="1493"/>
      <c r="AH88" s="1493"/>
    </row>
    <row r="89" spans="1:34" ht="15.75" customHeight="1">
      <c r="A89" s="1493"/>
      <c r="B89" s="1493"/>
      <c r="C89" s="1493"/>
      <c r="D89" s="1493"/>
      <c r="E89" s="1493"/>
      <c r="F89" s="1493"/>
      <c r="G89" s="1493"/>
      <c r="H89" s="1493"/>
      <c r="I89" s="1493"/>
      <c r="J89" s="1493"/>
      <c r="K89" s="1493"/>
      <c r="L89" s="1493"/>
      <c r="M89" s="1493"/>
      <c r="N89" s="1493"/>
      <c r="O89" s="1493"/>
      <c r="P89" s="1493"/>
      <c r="Q89" s="1493"/>
      <c r="R89" s="1493"/>
      <c r="S89" s="1493"/>
      <c r="T89" s="1493"/>
      <c r="U89" s="1493"/>
      <c r="V89" s="1493"/>
      <c r="W89" s="1493"/>
      <c r="X89" s="1493"/>
      <c r="Y89" s="1493"/>
      <c r="Z89" s="1493"/>
      <c r="AA89" s="1493"/>
      <c r="AB89" s="1493"/>
      <c r="AC89" s="1493"/>
      <c r="AD89" s="1493"/>
      <c r="AE89" s="1493"/>
      <c r="AF89" s="1493"/>
      <c r="AG89" s="1493"/>
      <c r="AH89" s="1493"/>
    </row>
    <row r="90" spans="1:34" ht="15.75" customHeight="1">
      <c r="A90" s="1493"/>
      <c r="B90" s="1493"/>
      <c r="C90" s="1493"/>
      <c r="D90" s="1493"/>
      <c r="E90" s="1493"/>
      <c r="F90" s="1493"/>
      <c r="G90" s="1493"/>
      <c r="H90" s="1493"/>
      <c r="I90" s="1493"/>
      <c r="J90" s="1493"/>
      <c r="K90" s="1493"/>
      <c r="L90" s="1493"/>
      <c r="M90" s="1493"/>
      <c r="N90" s="1493"/>
      <c r="O90" s="1493"/>
      <c r="P90" s="1493"/>
      <c r="Q90" s="1493"/>
      <c r="R90" s="1493"/>
      <c r="S90" s="1493"/>
      <c r="T90" s="1493"/>
      <c r="U90" s="1493"/>
      <c r="V90" s="1493"/>
      <c r="W90" s="1493"/>
      <c r="X90" s="1493"/>
      <c r="Y90" s="1493"/>
      <c r="Z90" s="1493"/>
      <c r="AA90" s="1493"/>
      <c r="AB90" s="1493"/>
      <c r="AC90" s="1493"/>
      <c r="AD90" s="1493"/>
      <c r="AE90" s="1493"/>
      <c r="AF90" s="1493"/>
      <c r="AG90" s="1493"/>
      <c r="AH90" s="1493"/>
    </row>
    <row r="91" spans="1:34" ht="15.75" customHeight="1">
      <c r="A91" s="1493"/>
      <c r="B91" s="1493"/>
      <c r="C91" s="1493"/>
      <c r="D91" s="1493"/>
      <c r="E91" s="1493"/>
      <c r="F91" s="1493"/>
      <c r="G91" s="1493"/>
      <c r="H91" s="1493"/>
      <c r="I91" s="1493"/>
      <c r="J91" s="1493"/>
      <c r="K91" s="1493"/>
      <c r="L91" s="1493"/>
      <c r="M91" s="1493"/>
      <c r="N91" s="1493"/>
      <c r="O91" s="1493"/>
      <c r="P91" s="1493"/>
      <c r="Q91" s="1493"/>
      <c r="R91" s="1493"/>
      <c r="S91" s="1493"/>
      <c r="T91" s="1493"/>
      <c r="U91" s="1493"/>
      <c r="V91" s="1493"/>
      <c r="W91" s="1493"/>
      <c r="X91" s="1493"/>
      <c r="Y91" s="1493"/>
      <c r="Z91" s="1493"/>
      <c r="AA91" s="1493"/>
      <c r="AB91" s="1493"/>
      <c r="AC91" s="1493"/>
      <c r="AD91" s="1493"/>
      <c r="AE91" s="1493"/>
      <c r="AF91" s="1493"/>
      <c r="AG91" s="1493"/>
      <c r="AH91" s="1493"/>
    </row>
    <row r="92" spans="1:34" ht="15.75" customHeight="1">
      <c r="A92" s="1493"/>
      <c r="B92" s="1493"/>
      <c r="C92" s="1493"/>
      <c r="D92" s="1493"/>
      <c r="E92" s="1493"/>
      <c r="F92" s="1493"/>
      <c r="G92" s="1493"/>
      <c r="H92" s="1493"/>
      <c r="I92" s="1493"/>
      <c r="J92" s="1493"/>
      <c r="K92" s="1493"/>
      <c r="L92" s="1493"/>
      <c r="M92" s="1493"/>
      <c r="N92" s="1493"/>
      <c r="O92" s="1493"/>
      <c r="P92" s="1493"/>
      <c r="Q92" s="1493"/>
      <c r="R92" s="1493"/>
      <c r="S92" s="1493"/>
      <c r="T92" s="1493"/>
      <c r="U92" s="1493"/>
      <c r="V92" s="1493"/>
      <c r="W92" s="1493"/>
      <c r="X92" s="1493"/>
      <c r="Y92" s="1493"/>
      <c r="Z92" s="1493"/>
      <c r="AA92" s="1493"/>
      <c r="AB92" s="1493"/>
      <c r="AC92" s="1493"/>
      <c r="AD92" s="1493"/>
      <c r="AE92" s="1493"/>
      <c r="AF92" s="1493"/>
      <c r="AG92" s="1493"/>
      <c r="AH92" s="1493"/>
    </row>
    <row r="93" spans="1:34" ht="15.75" customHeight="1">
      <c r="A93" s="1493"/>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c r="X93" s="1493"/>
      <c r="Y93" s="1493"/>
      <c r="Z93" s="1493"/>
      <c r="AA93" s="1493"/>
      <c r="AB93" s="1493"/>
      <c r="AC93" s="1493"/>
      <c r="AD93" s="1493"/>
      <c r="AE93" s="1493"/>
      <c r="AF93" s="1493"/>
      <c r="AG93" s="1493"/>
      <c r="AH93" s="1493"/>
    </row>
    <row r="94" spans="1:34" ht="15.75" customHeight="1">
      <c r="A94" s="1493"/>
      <c r="B94" s="1493"/>
      <c r="C94" s="1493"/>
      <c r="D94" s="1493"/>
      <c r="E94" s="1493"/>
      <c r="F94" s="1493"/>
      <c r="G94" s="1493"/>
      <c r="H94" s="1493"/>
      <c r="I94" s="1493"/>
      <c r="J94" s="1493"/>
      <c r="K94" s="1493"/>
      <c r="L94" s="1493"/>
      <c r="M94" s="1493"/>
      <c r="N94" s="1493"/>
      <c r="O94" s="1493"/>
      <c r="P94" s="1493"/>
      <c r="Q94" s="1493"/>
      <c r="R94" s="1493"/>
      <c r="S94" s="1493"/>
      <c r="T94" s="1493"/>
      <c r="U94" s="1493"/>
      <c r="V94" s="1493"/>
      <c r="W94" s="1493"/>
      <c r="X94" s="1493"/>
      <c r="Y94" s="1493"/>
      <c r="Z94" s="1493"/>
      <c r="AA94" s="1493"/>
      <c r="AB94" s="1493"/>
      <c r="AC94" s="1493"/>
      <c r="AD94" s="1493"/>
      <c r="AE94" s="1493"/>
      <c r="AF94" s="1493"/>
      <c r="AG94" s="1493"/>
      <c r="AH94" s="1493"/>
    </row>
    <row r="95" spans="1:34" ht="15.75" customHeight="1">
      <c r="A95" s="1493"/>
      <c r="B95" s="1493"/>
      <c r="C95" s="1493"/>
      <c r="D95" s="1493"/>
      <c r="E95" s="1493"/>
      <c r="F95" s="1493"/>
      <c r="G95" s="1493"/>
      <c r="H95" s="1493"/>
      <c r="I95" s="1493"/>
      <c r="J95" s="1493"/>
      <c r="K95" s="1493"/>
      <c r="L95" s="1493"/>
      <c r="M95" s="1493"/>
      <c r="N95" s="1493"/>
      <c r="O95" s="1493"/>
      <c r="P95" s="1493"/>
      <c r="Q95" s="1493"/>
      <c r="R95" s="1493"/>
      <c r="S95" s="1493"/>
      <c r="T95" s="1493"/>
      <c r="U95" s="1493"/>
      <c r="V95" s="1493"/>
      <c r="W95" s="1493"/>
      <c r="X95" s="1493"/>
      <c r="Y95" s="1493"/>
      <c r="Z95" s="1493"/>
      <c r="AA95" s="1493"/>
      <c r="AB95" s="1493"/>
      <c r="AC95" s="1493"/>
      <c r="AD95" s="1493"/>
      <c r="AE95" s="1493"/>
      <c r="AF95" s="1493"/>
      <c r="AG95" s="1493"/>
      <c r="AH95" s="1493"/>
    </row>
    <row r="96" spans="1:34" ht="15.75" customHeight="1">
      <c r="A96" s="1493"/>
      <c r="B96" s="1493"/>
      <c r="C96" s="1493"/>
      <c r="D96" s="1493"/>
      <c r="E96" s="1493"/>
      <c r="F96" s="1493"/>
      <c r="G96" s="1493"/>
      <c r="H96" s="1493"/>
      <c r="I96" s="1493"/>
      <c r="J96" s="1493"/>
      <c r="K96" s="1493"/>
      <c r="L96" s="1493"/>
      <c r="M96" s="1493"/>
      <c r="N96" s="1493"/>
      <c r="O96" s="1493"/>
      <c r="P96" s="1493"/>
      <c r="Q96" s="1493"/>
      <c r="R96" s="1493"/>
      <c r="S96" s="1493"/>
      <c r="T96" s="1493"/>
      <c r="U96" s="1493"/>
      <c r="V96" s="1493"/>
      <c r="W96" s="1493"/>
      <c r="X96" s="1493"/>
      <c r="Y96" s="1493"/>
      <c r="Z96" s="1493"/>
      <c r="AA96" s="1493"/>
      <c r="AB96" s="1493"/>
      <c r="AC96" s="1493"/>
      <c r="AD96" s="1493"/>
      <c r="AE96" s="1493"/>
      <c r="AF96" s="1493"/>
      <c r="AG96" s="1493"/>
      <c r="AH96" s="1493"/>
    </row>
    <row r="97" spans="1:34" ht="15.75" customHeight="1">
      <c r="A97" s="1493"/>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c r="AA97" s="1493"/>
      <c r="AB97" s="1493"/>
      <c r="AC97" s="1493"/>
      <c r="AD97" s="1493"/>
      <c r="AE97" s="1493"/>
      <c r="AF97" s="1493"/>
      <c r="AG97" s="1493"/>
      <c r="AH97" s="1493"/>
    </row>
    <row r="98" spans="1:34" ht="15.75" customHeight="1">
      <c r="A98" s="1493"/>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c r="AA98" s="1493"/>
      <c r="AB98" s="1493"/>
      <c r="AC98" s="1493"/>
      <c r="AD98" s="1493"/>
      <c r="AE98" s="1493"/>
      <c r="AF98" s="1493"/>
      <c r="AG98" s="1493"/>
      <c r="AH98" s="1493"/>
    </row>
    <row r="99" spans="1:34" ht="15.75" customHeight="1">
      <c r="A99" s="1493"/>
      <c r="B99" s="1493"/>
      <c r="C99" s="1493"/>
      <c r="D99" s="1493"/>
      <c r="E99" s="1493"/>
      <c r="F99" s="1493"/>
      <c r="G99" s="1493"/>
      <c r="H99" s="1493"/>
      <c r="I99" s="1493"/>
      <c r="J99" s="1493"/>
      <c r="K99" s="1493"/>
      <c r="L99" s="1493"/>
      <c r="M99" s="1493"/>
      <c r="N99" s="1493"/>
      <c r="O99" s="1493"/>
      <c r="P99" s="1493"/>
      <c r="Q99" s="1493"/>
      <c r="R99" s="1493"/>
      <c r="S99" s="1493"/>
      <c r="T99" s="1493"/>
      <c r="U99" s="1493"/>
      <c r="V99" s="1493"/>
      <c r="W99" s="1493"/>
      <c r="X99" s="1493"/>
      <c r="Y99" s="1493"/>
      <c r="Z99" s="1493"/>
      <c r="AA99" s="1493"/>
      <c r="AB99" s="1493"/>
      <c r="AC99" s="1493"/>
      <c r="AD99" s="1493"/>
      <c r="AE99" s="1493"/>
      <c r="AF99" s="1493"/>
      <c r="AG99" s="1493"/>
      <c r="AH99" s="1493"/>
    </row>
    <row r="100" spans="1:34" ht="15.75" customHeight="1">
      <c r="A100" s="1493"/>
      <c r="B100" s="1493"/>
      <c r="C100" s="1493"/>
      <c r="D100" s="1493"/>
      <c r="E100" s="1493"/>
      <c r="F100" s="1493"/>
      <c r="G100" s="1493"/>
      <c r="H100" s="1493"/>
      <c r="I100" s="1493"/>
      <c r="J100" s="1493"/>
      <c r="K100" s="1493"/>
      <c r="L100" s="1493"/>
      <c r="M100" s="1493"/>
      <c r="N100" s="1493"/>
      <c r="O100" s="1493"/>
      <c r="P100" s="1493"/>
      <c r="Q100" s="1493"/>
      <c r="R100" s="1493"/>
      <c r="S100" s="1493"/>
      <c r="T100" s="1493"/>
      <c r="U100" s="1493"/>
      <c r="V100" s="1493"/>
      <c r="W100" s="1493"/>
      <c r="X100" s="1493"/>
      <c r="Y100" s="1493"/>
      <c r="Z100" s="1493"/>
      <c r="AA100" s="1493"/>
      <c r="AB100" s="1493"/>
      <c r="AC100" s="1493"/>
      <c r="AD100" s="1493"/>
      <c r="AE100" s="1493"/>
      <c r="AF100" s="1493"/>
      <c r="AG100" s="1493"/>
      <c r="AH100" s="1493"/>
    </row>
    <row r="101" spans="1:34" ht="15.75" customHeight="1">
      <c r="A101" s="1493"/>
      <c r="B101" s="1493"/>
      <c r="C101" s="1493"/>
      <c r="D101" s="1493"/>
      <c r="E101" s="1493"/>
      <c r="F101" s="1493"/>
      <c r="G101" s="1493"/>
      <c r="H101" s="1493"/>
      <c r="I101" s="1493"/>
      <c r="J101" s="1493"/>
      <c r="K101" s="1493"/>
      <c r="L101" s="1493"/>
      <c r="M101" s="1493"/>
      <c r="N101" s="1493"/>
      <c r="O101" s="1493"/>
      <c r="P101" s="1493"/>
      <c r="Q101" s="1493"/>
      <c r="R101" s="1493"/>
      <c r="S101" s="1493"/>
      <c r="T101" s="1493"/>
      <c r="U101" s="1493"/>
      <c r="V101" s="1493"/>
      <c r="W101" s="1493"/>
      <c r="X101" s="1493"/>
      <c r="Y101" s="1493"/>
      <c r="Z101" s="1493"/>
      <c r="AA101" s="1493"/>
      <c r="AB101" s="1493"/>
      <c r="AC101" s="1493"/>
      <c r="AD101" s="1493"/>
      <c r="AE101" s="1493"/>
      <c r="AF101" s="1493"/>
      <c r="AG101" s="1493"/>
      <c r="AH101" s="1493"/>
    </row>
    <row r="102" spans="1:34" ht="15.75" customHeight="1">
      <c r="A102" s="1493"/>
      <c r="B102" s="1493"/>
      <c r="C102" s="1493"/>
      <c r="D102" s="1493"/>
      <c r="E102" s="1493"/>
      <c r="F102" s="1493"/>
      <c r="G102" s="1493"/>
      <c r="H102" s="1493"/>
      <c r="I102" s="1493"/>
      <c r="J102" s="1493"/>
      <c r="K102" s="1493"/>
      <c r="L102" s="1493"/>
      <c r="M102" s="1493"/>
      <c r="N102" s="1493"/>
      <c r="O102" s="1493"/>
      <c r="P102" s="1493"/>
      <c r="Q102" s="1493"/>
      <c r="R102" s="1493"/>
      <c r="S102" s="1493"/>
      <c r="T102" s="1493"/>
      <c r="U102" s="1493"/>
      <c r="V102" s="1493"/>
      <c r="W102" s="1493"/>
      <c r="X102" s="1493"/>
      <c r="Y102" s="1493"/>
      <c r="Z102" s="1493"/>
      <c r="AA102" s="1493"/>
      <c r="AB102" s="1493"/>
      <c r="AC102" s="1493"/>
      <c r="AD102" s="1493"/>
      <c r="AE102" s="1493"/>
      <c r="AF102" s="1493"/>
      <c r="AG102" s="1493"/>
      <c r="AH102" s="1493"/>
    </row>
    <row r="103" spans="1:34" ht="15.75" customHeight="1">
      <c r="A103" s="1493"/>
      <c r="B103" s="1493"/>
      <c r="C103" s="1493"/>
      <c r="D103" s="1493"/>
      <c r="E103" s="1493"/>
      <c r="F103" s="1493"/>
      <c r="G103" s="1493"/>
      <c r="H103" s="1493"/>
      <c r="I103" s="1493"/>
      <c r="J103" s="1493"/>
      <c r="K103" s="1493"/>
      <c r="L103" s="1493"/>
      <c r="M103" s="1493"/>
      <c r="N103" s="1493"/>
      <c r="O103" s="1493"/>
      <c r="P103" s="1493"/>
      <c r="Q103" s="1493"/>
      <c r="R103" s="1493"/>
      <c r="S103" s="1493"/>
      <c r="T103" s="1493"/>
      <c r="U103" s="1493"/>
      <c r="V103" s="1493"/>
      <c r="W103" s="1493"/>
      <c r="X103" s="1493"/>
      <c r="Y103" s="1493"/>
      <c r="Z103" s="1493"/>
      <c r="AA103" s="1493"/>
      <c r="AB103" s="1493"/>
      <c r="AC103" s="1493"/>
      <c r="AD103" s="1493"/>
      <c r="AE103" s="1493"/>
      <c r="AF103" s="1493"/>
      <c r="AG103" s="1493"/>
      <c r="AH103" s="1493"/>
    </row>
    <row r="104" spans="1:34" ht="15.75" customHeight="1">
      <c r="A104" s="1493"/>
      <c r="B104" s="1493"/>
      <c r="C104" s="1493"/>
      <c r="D104" s="1493"/>
      <c r="E104" s="1493"/>
      <c r="F104" s="1493"/>
      <c r="G104" s="1493"/>
      <c r="H104" s="1493"/>
      <c r="I104" s="1493"/>
      <c r="J104" s="1493"/>
      <c r="K104" s="1493"/>
      <c r="L104" s="1493"/>
      <c r="M104" s="1493"/>
      <c r="N104" s="1493"/>
      <c r="O104" s="1493"/>
      <c r="P104" s="1493"/>
      <c r="Q104" s="1493"/>
      <c r="R104" s="1493"/>
      <c r="S104" s="1493"/>
      <c r="T104" s="1493"/>
      <c r="U104" s="1493"/>
      <c r="V104" s="1493"/>
      <c r="W104" s="1493"/>
      <c r="X104" s="1493"/>
      <c r="Y104" s="1493"/>
      <c r="Z104" s="1493"/>
      <c r="AA104" s="1493"/>
      <c r="AB104" s="1493"/>
      <c r="AC104" s="1493"/>
      <c r="AD104" s="1493"/>
      <c r="AE104" s="1493"/>
      <c r="AF104" s="1493"/>
      <c r="AG104" s="1493"/>
      <c r="AH104" s="1493"/>
    </row>
    <row r="105" spans="1:34" ht="15.75" customHeight="1">
      <c r="A105" s="1493"/>
      <c r="B105" s="1493"/>
      <c r="C105" s="1493"/>
      <c r="D105" s="1493"/>
      <c r="E105" s="1493"/>
      <c r="F105" s="1493"/>
      <c r="G105" s="1493"/>
      <c r="H105" s="1493"/>
      <c r="I105" s="1493"/>
      <c r="J105" s="1493"/>
      <c r="K105" s="1493"/>
      <c r="L105" s="1493"/>
      <c r="M105" s="1493"/>
      <c r="N105" s="1493"/>
      <c r="O105" s="1493"/>
      <c r="P105" s="1493"/>
      <c r="Q105" s="1493"/>
      <c r="R105" s="1493"/>
      <c r="S105" s="1493"/>
      <c r="T105" s="1493"/>
      <c r="U105" s="1493"/>
      <c r="V105" s="1493"/>
      <c r="W105" s="1493"/>
      <c r="X105" s="1493"/>
      <c r="Y105" s="1493"/>
      <c r="Z105" s="1493"/>
      <c r="AA105" s="1493"/>
      <c r="AB105" s="1493"/>
      <c r="AC105" s="1493"/>
      <c r="AD105" s="1493"/>
      <c r="AE105" s="1493"/>
      <c r="AF105" s="1493"/>
      <c r="AG105" s="1493"/>
      <c r="AH105" s="1493"/>
    </row>
    <row r="106" spans="1:34" ht="15.75" customHeight="1">
      <c r="A106" s="1493"/>
      <c r="B106" s="1493"/>
      <c r="C106" s="1493"/>
      <c r="D106" s="1493"/>
      <c r="E106" s="1493"/>
      <c r="F106" s="1493"/>
      <c r="G106" s="1493"/>
      <c r="H106" s="1493"/>
      <c r="I106" s="1493"/>
      <c r="J106" s="1493"/>
      <c r="K106" s="1493"/>
      <c r="L106" s="1493"/>
      <c r="M106" s="1493"/>
      <c r="N106" s="1493"/>
      <c r="O106" s="1493"/>
      <c r="P106" s="1493"/>
      <c r="Q106" s="1493"/>
      <c r="R106" s="1493"/>
      <c r="S106" s="1493"/>
      <c r="T106" s="1493"/>
      <c r="U106" s="1493"/>
      <c r="V106" s="1493"/>
      <c r="W106" s="1493"/>
      <c r="X106" s="1493"/>
      <c r="Y106" s="1493"/>
      <c r="Z106" s="1493"/>
      <c r="AA106" s="1493"/>
      <c r="AB106" s="1493"/>
      <c r="AC106" s="1493"/>
      <c r="AD106" s="1493"/>
      <c r="AE106" s="1493"/>
      <c r="AF106" s="1493"/>
      <c r="AG106" s="1493"/>
      <c r="AH106" s="1493"/>
    </row>
    <row r="107" spans="1:34" ht="15.75" customHeight="1">
      <c r="A107" s="1493"/>
      <c r="B107" s="1493"/>
      <c r="C107" s="1493"/>
      <c r="D107" s="1493"/>
      <c r="E107" s="1493"/>
      <c r="F107" s="1493"/>
      <c r="G107" s="1493"/>
      <c r="H107" s="1493"/>
      <c r="I107" s="1493"/>
      <c r="J107" s="1493"/>
      <c r="K107" s="1493"/>
      <c r="L107" s="1493"/>
      <c r="M107" s="1493"/>
      <c r="N107" s="1493"/>
      <c r="O107" s="1493"/>
      <c r="P107" s="1493"/>
      <c r="Q107" s="1493"/>
      <c r="R107" s="1493"/>
      <c r="S107" s="1493"/>
      <c r="T107" s="1493"/>
      <c r="U107" s="1493"/>
      <c r="V107" s="1493"/>
      <c r="W107" s="1493"/>
      <c r="X107" s="1493"/>
      <c r="Y107" s="1493"/>
      <c r="Z107" s="1493"/>
      <c r="AA107" s="1493"/>
      <c r="AB107" s="1493"/>
      <c r="AC107" s="1493"/>
      <c r="AD107" s="1493"/>
      <c r="AE107" s="1493"/>
      <c r="AF107" s="1493"/>
      <c r="AG107" s="1493"/>
      <c r="AH107" s="1493"/>
    </row>
    <row r="108" spans="1:34" ht="15.75" customHeight="1">
      <c r="A108" s="1493"/>
      <c r="B108" s="1493"/>
      <c r="C108" s="1493"/>
      <c r="D108" s="1493"/>
      <c r="E108" s="1493"/>
      <c r="F108" s="1493"/>
      <c r="G108" s="1493"/>
      <c r="H108" s="1493"/>
      <c r="I108" s="1493"/>
      <c r="J108" s="1493"/>
      <c r="K108" s="1493"/>
      <c r="L108" s="1493"/>
      <c r="M108" s="1493"/>
      <c r="N108" s="1493"/>
      <c r="O108" s="1493"/>
      <c r="P108" s="1493"/>
      <c r="Q108" s="1493"/>
      <c r="R108" s="1493"/>
      <c r="S108" s="1493"/>
      <c r="T108" s="1493"/>
      <c r="U108" s="1493"/>
      <c r="V108" s="1493"/>
      <c r="W108" s="1493"/>
      <c r="X108" s="1493"/>
      <c r="Y108" s="1493"/>
      <c r="Z108" s="1493"/>
      <c r="AA108" s="1493"/>
      <c r="AB108" s="1493"/>
      <c r="AC108" s="1493"/>
      <c r="AD108" s="1493"/>
      <c r="AE108" s="1493"/>
      <c r="AF108" s="1493"/>
      <c r="AG108" s="1493"/>
      <c r="AH108" s="1493"/>
    </row>
    <row r="109" spans="1:34" ht="15.75" customHeight="1">
      <c r="A109" s="1493"/>
      <c r="B109" s="1493"/>
      <c r="C109" s="1493"/>
      <c r="D109" s="1493"/>
      <c r="E109" s="1493"/>
      <c r="F109" s="1493"/>
      <c r="G109" s="1493"/>
      <c r="H109" s="1493"/>
      <c r="I109" s="1493"/>
      <c r="J109" s="1493"/>
      <c r="K109" s="1493"/>
      <c r="L109" s="1493"/>
      <c r="M109" s="1493"/>
      <c r="N109" s="1493"/>
      <c r="O109" s="1493"/>
      <c r="P109" s="1493"/>
      <c r="Q109" s="1493"/>
      <c r="R109" s="1493"/>
      <c r="S109" s="1493"/>
      <c r="T109" s="1493"/>
      <c r="U109" s="1493"/>
      <c r="V109" s="1493"/>
      <c r="W109" s="1493"/>
      <c r="X109" s="1493"/>
      <c r="Y109" s="1493"/>
      <c r="Z109" s="1493"/>
      <c r="AA109" s="1493"/>
      <c r="AB109" s="1493"/>
      <c r="AC109" s="1493"/>
      <c r="AD109" s="1493"/>
      <c r="AE109" s="1493"/>
      <c r="AF109" s="1493"/>
      <c r="AG109" s="1493"/>
      <c r="AH109" s="1493"/>
    </row>
    <row r="110" spans="1:34" ht="15.75" customHeight="1">
      <c r="A110" s="1493"/>
      <c r="B110" s="1493"/>
      <c r="C110" s="1493"/>
      <c r="D110" s="1493"/>
      <c r="E110" s="1493"/>
      <c r="F110" s="1493"/>
      <c r="G110" s="1493"/>
      <c r="H110" s="1493"/>
      <c r="I110" s="1493"/>
      <c r="J110" s="1493"/>
      <c r="K110" s="1493"/>
      <c r="L110" s="1493"/>
      <c r="M110" s="1493"/>
      <c r="N110" s="1493"/>
      <c r="O110" s="1493"/>
      <c r="P110" s="1493"/>
      <c r="Q110" s="1493"/>
      <c r="R110" s="1493"/>
      <c r="S110" s="1493"/>
      <c r="T110" s="1493"/>
      <c r="U110" s="1493"/>
      <c r="V110" s="1493"/>
      <c r="W110" s="1493"/>
      <c r="X110" s="1493"/>
      <c r="Y110" s="1493"/>
      <c r="Z110" s="1493"/>
      <c r="AA110" s="1493"/>
      <c r="AB110" s="1493"/>
      <c r="AC110" s="1493"/>
      <c r="AD110" s="1493"/>
      <c r="AE110" s="1493"/>
      <c r="AF110" s="1493"/>
      <c r="AG110" s="1493"/>
      <c r="AH110" s="1493"/>
    </row>
    <row r="111" spans="1:34" ht="15.75" customHeight="1">
      <c r="A111" s="1493"/>
      <c r="B111" s="1493"/>
      <c r="C111" s="1493"/>
      <c r="D111" s="1493"/>
      <c r="E111" s="1493"/>
      <c r="F111" s="1493"/>
      <c r="G111" s="1493"/>
      <c r="H111" s="1493"/>
      <c r="I111" s="1493"/>
      <c r="J111" s="1493"/>
      <c r="K111" s="1493"/>
      <c r="L111" s="1493"/>
      <c r="M111" s="1493"/>
      <c r="N111" s="1493"/>
      <c r="O111" s="1493"/>
      <c r="P111" s="1493"/>
      <c r="Q111" s="1493"/>
      <c r="R111" s="1493"/>
      <c r="S111" s="1493"/>
      <c r="T111" s="1493"/>
      <c r="U111" s="1493"/>
      <c r="V111" s="1493"/>
      <c r="W111" s="1493"/>
      <c r="X111" s="1493"/>
      <c r="Y111" s="1493"/>
      <c r="Z111" s="1493"/>
      <c r="AA111" s="1493"/>
      <c r="AB111" s="1493"/>
      <c r="AC111" s="1493"/>
      <c r="AD111" s="1493"/>
      <c r="AE111" s="1493"/>
      <c r="AF111" s="1493"/>
      <c r="AG111" s="1493"/>
      <c r="AH111" s="1493"/>
    </row>
    <row r="112" spans="1:34" ht="15.75" customHeight="1">
      <c r="A112" s="1493"/>
      <c r="B112" s="1493"/>
      <c r="C112" s="1493"/>
      <c r="D112" s="1493"/>
      <c r="E112" s="1493"/>
      <c r="F112" s="1493"/>
      <c r="G112" s="1493"/>
      <c r="H112" s="1493"/>
      <c r="I112" s="1493"/>
      <c r="J112" s="1493"/>
      <c r="K112" s="1493"/>
      <c r="L112" s="1493"/>
      <c r="M112" s="1493"/>
      <c r="N112" s="1493"/>
      <c r="O112" s="1493"/>
      <c r="P112" s="1493"/>
      <c r="Q112" s="1493"/>
      <c r="R112" s="1493"/>
      <c r="S112" s="1493"/>
      <c r="T112" s="1493"/>
      <c r="U112" s="1493"/>
      <c r="V112" s="1493"/>
      <c r="W112" s="1493"/>
      <c r="X112" s="1493"/>
      <c r="Y112" s="1493"/>
      <c r="Z112" s="1493"/>
      <c r="AA112" s="1493"/>
      <c r="AB112" s="1493"/>
      <c r="AC112" s="1493"/>
      <c r="AD112" s="1493"/>
      <c r="AE112" s="1493"/>
      <c r="AF112" s="1493"/>
      <c r="AG112" s="1493"/>
      <c r="AH112" s="1493"/>
    </row>
    <row r="113" spans="1:34" ht="15.75" customHeight="1">
      <c r="A113" s="1493"/>
      <c r="B113" s="1493"/>
      <c r="C113" s="1493"/>
      <c r="D113" s="1493"/>
      <c r="E113" s="1493"/>
      <c r="F113" s="1493"/>
      <c r="G113" s="1493"/>
      <c r="H113" s="1493"/>
      <c r="I113" s="1493"/>
      <c r="J113" s="1493"/>
      <c r="K113" s="1493"/>
      <c r="L113" s="1493"/>
      <c r="M113" s="1493"/>
      <c r="N113" s="1493"/>
      <c r="O113" s="1493"/>
      <c r="P113" s="1493"/>
      <c r="Q113" s="1493"/>
      <c r="R113" s="1493"/>
      <c r="S113" s="1493"/>
      <c r="T113" s="1493"/>
      <c r="U113" s="1493"/>
      <c r="V113" s="1493"/>
      <c r="W113" s="1493"/>
      <c r="X113" s="1493"/>
      <c r="Y113" s="1493"/>
      <c r="Z113" s="1493"/>
      <c r="AA113" s="1493"/>
      <c r="AB113" s="1493"/>
      <c r="AC113" s="1493"/>
      <c r="AD113" s="1493"/>
      <c r="AE113" s="1493"/>
      <c r="AF113" s="1493"/>
      <c r="AG113" s="1493"/>
      <c r="AH113" s="1493"/>
    </row>
    <row r="114" spans="1:34" ht="15.75" customHeight="1">
      <c r="A114" s="1493"/>
      <c r="B114" s="1493"/>
      <c r="C114" s="1493"/>
      <c r="D114" s="1493"/>
      <c r="E114" s="1493"/>
      <c r="F114" s="1493"/>
      <c r="G114" s="1493"/>
      <c r="H114" s="1493"/>
      <c r="I114" s="1493"/>
      <c r="J114" s="1493"/>
      <c r="K114" s="1493"/>
      <c r="L114" s="1493"/>
      <c r="M114" s="1493"/>
      <c r="N114" s="1493"/>
      <c r="O114" s="1493"/>
      <c r="P114" s="1493"/>
      <c r="Q114" s="1493"/>
      <c r="R114" s="1493"/>
      <c r="S114" s="1493"/>
      <c r="T114" s="1493"/>
      <c r="U114" s="1493"/>
      <c r="V114" s="1493"/>
      <c r="W114" s="1493"/>
      <c r="X114" s="1493"/>
      <c r="Y114" s="1493"/>
      <c r="Z114" s="1493"/>
      <c r="AA114" s="1493"/>
      <c r="AB114" s="1493"/>
      <c r="AC114" s="1493"/>
      <c r="AD114" s="1493"/>
      <c r="AE114" s="1493"/>
      <c r="AF114" s="1493"/>
      <c r="AG114" s="1493"/>
      <c r="AH114" s="1493"/>
    </row>
    <row r="115" spans="1:34" ht="15.75" customHeight="1">
      <c r="A115" s="1493"/>
      <c r="B115" s="1493"/>
      <c r="C115" s="1493"/>
      <c r="D115" s="1493"/>
      <c r="E115" s="1493"/>
      <c r="F115" s="1493"/>
      <c r="G115" s="1493"/>
      <c r="H115" s="1493"/>
      <c r="I115" s="1493"/>
      <c r="J115" s="1493"/>
      <c r="K115" s="1493"/>
      <c r="L115" s="1493"/>
      <c r="M115" s="1493"/>
      <c r="N115" s="1493"/>
      <c r="O115" s="1493"/>
      <c r="P115" s="1493"/>
      <c r="Q115" s="1493"/>
      <c r="R115" s="1493"/>
      <c r="S115" s="1493"/>
      <c r="T115" s="1493"/>
      <c r="U115" s="1493"/>
      <c r="V115" s="1493"/>
      <c r="W115" s="1493"/>
      <c r="X115" s="1493"/>
      <c r="Y115" s="1493"/>
      <c r="Z115" s="1493"/>
      <c r="AA115" s="1493"/>
      <c r="AB115" s="1493"/>
      <c r="AC115" s="1493"/>
      <c r="AD115" s="1493"/>
      <c r="AE115" s="1493"/>
      <c r="AF115" s="1493"/>
      <c r="AG115" s="1493"/>
      <c r="AH115" s="1493"/>
    </row>
    <row r="116" spans="1:34" ht="15.75" customHeight="1">
      <c r="A116" s="1493"/>
      <c r="B116" s="1493"/>
      <c r="C116" s="1493"/>
      <c r="D116" s="1493"/>
      <c r="E116" s="1493"/>
      <c r="F116" s="1493"/>
      <c r="G116" s="1493"/>
      <c r="H116" s="1493"/>
      <c r="I116" s="1493"/>
      <c r="J116" s="1493"/>
      <c r="K116" s="1493"/>
      <c r="L116" s="1493"/>
      <c r="M116" s="1493"/>
      <c r="N116" s="1493"/>
      <c r="O116" s="1493"/>
      <c r="P116" s="1493"/>
      <c r="Q116" s="1493"/>
      <c r="R116" s="1493"/>
      <c r="S116" s="1493"/>
      <c r="T116" s="1493"/>
      <c r="U116" s="1493"/>
      <c r="V116" s="1493"/>
      <c r="W116" s="1493"/>
      <c r="X116" s="1493"/>
      <c r="Y116" s="1493"/>
      <c r="Z116" s="1493"/>
      <c r="AA116" s="1493"/>
      <c r="AB116" s="1493"/>
      <c r="AC116" s="1493"/>
      <c r="AD116" s="1493"/>
      <c r="AE116" s="1493"/>
      <c r="AF116" s="1493"/>
      <c r="AG116" s="1493"/>
      <c r="AH116" s="1493"/>
    </row>
    <row r="117" spans="1:34" ht="15.75" customHeight="1">
      <c r="A117" s="1493"/>
      <c r="B117" s="1493"/>
      <c r="C117" s="1493"/>
      <c r="D117" s="1493"/>
      <c r="E117" s="1493"/>
      <c r="F117" s="1493"/>
      <c r="G117" s="1493"/>
      <c r="H117" s="1493"/>
      <c r="I117" s="1493"/>
      <c r="J117" s="1493"/>
      <c r="K117" s="1493"/>
      <c r="L117" s="1493"/>
      <c r="M117" s="1493"/>
      <c r="N117" s="1493"/>
      <c r="O117" s="1493"/>
      <c r="P117" s="1493"/>
      <c r="Q117" s="1493"/>
      <c r="R117" s="1493"/>
      <c r="S117" s="1493"/>
      <c r="T117" s="1493"/>
      <c r="U117" s="1493"/>
      <c r="V117" s="1493"/>
      <c r="W117" s="1493"/>
      <c r="X117" s="1493"/>
      <c r="Y117" s="1493"/>
      <c r="Z117" s="1493"/>
      <c r="AA117" s="1493"/>
      <c r="AB117" s="1493"/>
      <c r="AC117" s="1493"/>
      <c r="AD117" s="1493"/>
      <c r="AE117" s="1493"/>
      <c r="AF117" s="1493"/>
      <c r="AG117" s="1493"/>
      <c r="AH117" s="1493"/>
    </row>
    <row r="118" spans="1:34" ht="15.75" customHeight="1">
      <c r="A118" s="1493"/>
      <c r="B118" s="1493"/>
      <c r="C118" s="1493"/>
      <c r="D118" s="1493"/>
      <c r="E118" s="1493"/>
      <c r="F118" s="1493"/>
      <c r="G118" s="1493"/>
      <c r="H118" s="1493"/>
      <c r="I118" s="1493"/>
      <c r="J118" s="1493"/>
      <c r="K118" s="1493"/>
      <c r="L118" s="1493"/>
      <c r="M118" s="1493"/>
      <c r="N118" s="1493"/>
      <c r="O118" s="1493"/>
      <c r="P118" s="1493"/>
      <c r="Q118" s="1493"/>
      <c r="R118" s="1493"/>
      <c r="S118" s="1493"/>
      <c r="T118" s="1493"/>
      <c r="U118" s="1493"/>
      <c r="V118" s="1493"/>
      <c r="W118" s="1493"/>
      <c r="X118" s="1493"/>
      <c r="Y118" s="1493"/>
      <c r="Z118" s="1493"/>
      <c r="AA118" s="1493"/>
      <c r="AB118" s="1493"/>
      <c r="AC118" s="1493"/>
      <c r="AD118" s="1493"/>
      <c r="AE118" s="1493"/>
      <c r="AF118" s="1493"/>
      <c r="AG118" s="1493"/>
      <c r="AH118" s="1493"/>
    </row>
    <row r="119" spans="1:34" ht="15.75" customHeight="1">
      <c r="A119" s="1493"/>
      <c r="B119" s="1493"/>
      <c r="C119" s="1493"/>
      <c r="D119" s="1493"/>
      <c r="E119" s="1493"/>
      <c r="F119" s="1493"/>
      <c r="G119" s="1493"/>
      <c r="H119" s="1493"/>
      <c r="I119" s="1493"/>
      <c r="J119" s="1493"/>
      <c r="K119" s="1493"/>
      <c r="L119" s="1493"/>
      <c r="M119" s="1493"/>
      <c r="N119" s="1493"/>
      <c r="O119" s="1493"/>
      <c r="P119" s="1493"/>
      <c r="Q119" s="1493"/>
      <c r="R119" s="1493"/>
      <c r="S119" s="1493"/>
      <c r="T119" s="1493"/>
      <c r="U119" s="1493"/>
      <c r="V119" s="1493"/>
      <c r="W119" s="1493"/>
      <c r="X119" s="1493"/>
      <c r="Y119" s="1493"/>
      <c r="Z119" s="1493"/>
      <c r="AA119" s="1493"/>
      <c r="AB119" s="1493"/>
      <c r="AC119" s="1493"/>
      <c r="AD119" s="1493"/>
      <c r="AE119" s="1493"/>
      <c r="AF119" s="1493"/>
      <c r="AG119" s="1493"/>
      <c r="AH119" s="1493"/>
    </row>
    <row r="120" spans="1:34" ht="15.75" customHeight="1">
      <c r="A120" s="1493"/>
      <c r="B120" s="1493"/>
      <c r="C120" s="1493"/>
      <c r="D120" s="1493"/>
      <c r="E120" s="1493"/>
      <c r="F120" s="1493"/>
      <c r="G120" s="1493"/>
      <c r="H120" s="1493"/>
      <c r="I120" s="1493"/>
      <c r="J120" s="1493"/>
      <c r="K120" s="1493"/>
      <c r="L120" s="1493"/>
      <c r="M120" s="1493"/>
      <c r="N120" s="1493"/>
      <c r="O120" s="1493"/>
      <c r="P120" s="1493"/>
      <c r="Q120" s="1493"/>
      <c r="R120" s="1493"/>
      <c r="S120" s="1493"/>
      <c r="T120" s="1493"/>
      <c r="U120" s="1493"/>
      <c r="V120" s="1493"/>
      <c r="W120" s="1493"/>
      <c r="X120" s="1493"/>
      <c r="Y120" s="1493"/>
      <c r="Z120" s="1493"/>
      <c r="AA120" s="1493"/>
      <c r="AB120" s="1493"/>
      <c r="AC120" s="1493"/>
      <c r="AD120" s="1493"/>
      <c r="AE120" s="1493"/>
      <c r="AF120" s="1493"/>
      <c r="AG120" s="1493"/>
      <c r="AH120" s="1493"/>
    </row>
    <row r="121" spans="1:34" ht="15.75" customHeight="1">
      <c r="A121" s="1493"/>
      <c r="B121" s="1493"/>
      <c r="C121" s="1493"/>
      <c r="D121" s="1493"/>
      <c r="E121" s="1493"/>
      <c r="F121" s="1493"/>
      <c r="G121" s="1493"/>
      <c r="H121" s="1493"/>
      <c r="I121" s="1493"/>
      <c r="J121" s="1493"/>
      <c r="K121" s="1493"/>
      <c r="L121" s="1493"/>
      <c r="M121" s="1493"/>
      <c r="N121" s="1493"/>
      <c r="O121" s="1493"/>
      <c r="P121" s="1493"/>
      <c r="Q121" s="1493"/>
      <c r="R121" s="1493"/>
      <c r="S121" s="1493"/>
      <c r="T121" s="1493"/>
      <c r="U121" s="1493"/>
      <c r="V121" s="1493"/>
      <c r="W121" s="1493"/>
      <c r="X121" s="1493"/>
      <c r="Y121" s="1493"/>
      <c r="Z121" s="1493"/>
      <c r="AA121" s="1493"/>
      <c r="AB121" s="1493"/>
      <c r="AC121" s="1493"/>
      <c r="AD121" s="1493"/>
      <c r="AE121" s="1493"/>
      <c r="AF121" s="1493"/>
      <c r="AG121" s="1493"/>
      <c r="AH121" s="1493"/>
    </row>
    <row r="122" spans="1:34" ht="15.75" customHeight="1">
      <c r="A122" s="1493"/>
      <c r="B122" s="1493"/>
      <c r="C122" s="1493"/>
      <c r="D122" s="1493"/>
      <c r="E122" s="1493"/>
      <c r="F122" s="1493"/>
      <c r="G122" s="1493"/>
      <c r="H122" s="1493"/>
      <c r="I122" s="1493"/>
      <c r="J122" s="1493"/>
      <c r="K122" s="1493"/>
      <c r="L122" s="1493"/>
      <c r="M122" s="1493"/>
      <c r="N122" s="1493"/>
      <c r="O122" s="1493"/>
      <c r="P122" s="1493"/>
      <c r="Q122" s="1493"/>
      <c r="R122" s="1493"/>
      <c r="S122" s="1493"/>
      <c r="T122" s="1493"/>
      <c r="U122" s="1493"/>
      <c r="V122" s="1493"/>
      <c r="W122" s="1493"/>
      <c r="X122" s="1493"/>
      <c r="Y122" s="1493"/>
      <c r="Z122" s="1493"/>
      <c r="AA122" s="1493"/>
      <c r="AB122" s="1493"/>
      <c r="AC122" s="1493"/>
      <c r="AD122" s="1493"/>
      <c r="AE122" s="1493"/>
      <c r="AF122" s="1493"/>
      <c r="AG122" s="1493"/>
      <c r="AH122" s="1493"/>
    </row>
    <row r="123" spans="1:34" ht="15.75" customHeight="1">
      <c r="A123" s="1493"/>
      <c r="B123" s="1493"/>
      <c r="C123" s="1493"/>
      <c r="D123" s="1493"/>
      <c r="E123" s="1493"/>
      <c r="F123" s="1493"/>
      <c r="G123" s="1493"/>
      <c r="H123" s="1493"/>
      <c r="I123" s="1493"/>
      <c r="J123" s="1493"/>
      <c r="K123" s="1493"/>
      <c r="L123" s="1493"/>
      <c r="M123" s="1493"/>
      <c r="N123" s="1493"/>
      <c r="O123" s="1493"/>
      <c r="P123" s="1493"/>
      <c r="Q123" s="1493"/>
      <c r="R123" s="1493"/>
      <c r="S123" s="1493"/>
      <c r="T123" s="1493"/>
      <c r="U123" s="1493"/>
      <c r="V123" s="1493"/>
      <c r="W123" s="1493"/>
      <c r="X123" s="1493"/>
      <c r="Y123" s="1493"/>
      <c r="Z123" s="1493"/>
      <c r="AA123" s="1493"/>
      <c r="AB123" s="1493"/>
      <c r="AC123" s="1493"/>
      <c r="AD123" s="1493"/>
      <c r="AE123" s="1493"/>
      <c r="AF123" s="1493"/>
      <c r="AG123" s="1493"/>
      <c r="AH123" s="1493"/>
    </row>
    <row r="124" spans="1:34" ht="15.75" customHeight="1">
      <c r="A124" s="1493"/>
      <c r="B124" s="1493"/>
      <c r="C124" s="1493"/>
      <c r="D124" s="1493"/>
      <c r="E124" s="1493"/>
      <c r="F124" s="1493"/>
      <c r="G124" s="1493"/>
      <c r="H124" s="1493"/>
      <c r="I124" s="1493"/>
      <c r="J124" s="1493"/>
      <c r="K124" s="1493"/>
      <c r="L124" s="1493"/>
      <c r="M124" s="1493"/>
      <c r="N124" s="1493"/>
      <c r="O124" s="1493"/>
      <c r="P124" s="1493"/>
      <c r="Q124" s="1493"/>
      <c r="R124" s="1493"/>
      <c r="S124" s="1493"/>
      <c r="T124" s="1493"/>
      <c r="U124" s="1493"/>
      <c r="V124" s="1493"/>
      <c r="W124" s="1493"/>
      <c r="X124" s="1493"/>
      <c r="Y124" s="1493"/>
      <c r="Z124" s="1493"/>
      <c r="AA124" s="1493"/>
      <c r="AB124" s="1493"/>
      <c r="AC124" s="1493"/>
      <c r="AD124" s="1493"/>
      <c r="AE124" s="1493"/>
      <c r="AF124" s="1493"/>
      <c r="AG124" s="1493"/>
      <c r="AH124" s="1493"/>
    </row>
    <row r="125" spans="1:34" ht="15.75" customHeight="1">
      <c r="A125" s="1493"/>
      <c r="B125" s="1493"/>
      <c r="C125" s="1493"/>
      <c r="D125" s="1493"/>
      <c r="E125" s="1493"/>
      <c r="F125" s="1493"/>
      <c r="G125" s="1493"/>
      <c r="H125" s="1493"/>
      <c r="I125" s="1493"/>
      <c r="J125" s="1493"/>
      <c r="K125" s="1493"/>
      <c r="L125" s="1493"/>
      <c r="M125" s="1493"/>
      <c r="N125" s="1493"/>
      <c r="O125" s="1493"/>
      <c r="P125" s="1493"/>
      <c r="Q125" s="1493"/>
      <c r="R125" s="1493"/>
      <c r="S125" s="1493"/>
      <c r="T125" s="1493"/>
      <c r="U125" s="1493"/>
      <c r="V125" s="1493"/>
      <c r="W125" s="1493"/>
      <c r="X125" s="1493"/>
      <c r="Y125" s="1493"/>
      <c r="Z125" s="1493"/>
      <c r="AA125" s="1493"/>
      <c r="AB125" s="1493"/>
      <c r="AC125" s="1493"/>
      <c r="AD125" s="1493"/>
      <c r="AE125" s="1493"/>
      <c r="AF125" s="1493"/>
      <c r="AG125" s="1493"/>
      <c r="AH125" s="1493"/>
    </row>
    <row r="126" spans="1:34" ht="15.75" customHeight="1">
      <c r="A126" s="1493"/>
      <c r="B126" s="1493"/>
      <c r="C126" s="1493"/>
      <c r="D126" s="1493"/>
      <c r="E126" s="1493"/>
      <c r="F126" s="1493"/>
      <c r="G126" s="1493"/>
      <c r="H126" s="1493"/>
      <c r="I126" s="1493"/>
      <c r="J126" s="1493"/>
      <c r="K126" s="1493"/>
      <c r="L126" s="1493"/>
      <c r="M126" s="1493"/>
      <c r="N126" s="1493"/>
      <c r="O126" s="1493"/>
      <c r="P126" s="1493"/>
      <c r="Q126" s="1493"/>
      <c r="R126" s="1493"/>
      <c r="S126" s="1493"/>
      <c r="T126" s="1493"/>
      <c r="U126" s="1493"/>
      <c r="V126" s="1493"/>
      <c r="W126" s="1493"/>
      <c r="X126" s="1493"/>
      <c r="Y126" s="1493"/>
      <c r="Z126" s="1493"/>
      <c r="AA126" s="1493"/>
      <c r="AB126" s="1493"/>
      <c r="AC126" s="1493"/>
      <c r="AD126" s="1493"/>
      <c r="AE126" s="1493"/>
      <c r="AF126" s="1493"/>
      <c r="AG126" s="1493"/>
      <c r="AH126" s="1493"/>
    </row>
    <row r="127" spans="1:34" ht="15.75" customHeight="1">
      <c r="A127" s="1493"/>
      <c r="B127" s="1493"/>
      <c r="C127" s="1493"/>
      <c r="D127" s="1493"/>
      <c r="E127" s="1493"/>
      <c r="F127" s="1493"/>
      <c r="G127" s="1493"/>
      <c r="H127" s="1493"/>
      <c r="I127" s="1493"/>
      <c r="J127" s="1493"/>
      <c r="K127" s="1493"/>
      <c r="L127" s="1493"/>
      <c r="M127" s="1493"/>
      <c r="N127" s="1493"/>
      <c r="O127" s="1493"/>
      <c r="P127" s="1493"/>
      <c r="Q127" s="1493"/>
      <c r="R127" s="1493"/>
      <c r="S127" s="1493"/>
      <c r="T127" s="1493"/>
      <c r="U127" s="1493"/>
      <c r="V127" s="1493"/>
      <c r="W127" s="1493"/>
      <c r="X127" s="1493"/>
      <c r="Y127" s="1493"/>
      <c r="Z127" s="1493"/>
      <c r="AA127" s="1493"/>
      <c r="AB127" s="1493"/>
      <c r="AC127" s="1493"/>
      <c r="AD127" s="1493"/>
      <c r="AE127" s="1493"/>
      <c r="AF127" s="1493"/>
      <c r="AG127" s="1493"/>
      <c r="AH127" s="1493"/>
    </row>
    <row r="128" spans="1:34" ht="15.75" customHeight="1">
      <c r="A128" s="1493"/>
      <c r="B128" s="1493"/>
      <c r="C128" s="1493"/>
      <c r="D128" s="1493"/>
      <c r="E128" s="1493"/>
      <c r="F128" s="1493"/>
      <c r="G128" s="1493"/>
      <c r="H128" s="1493"/>
      <c r="I128" s="1493"/>
      <c r="J128" s="1493"/>
      <c r="K128" s="1493"/>
      <c r="L128" s="1493"/>
      <c r="M128" s="1493"/>
      <c r="N128" s="1493"/>
      <c r="O128" s="1493"/>
      <c r="P128" s="1493"/>
      <c r="Q128" s="1493"/>
      <c r="R128" s="1493"/>
      <c r="S128" s="1493"/>
      <c r="T128" s="1493"/>
      <c r="U128" s="1493"/>
      <c r="V128" s="1493"/>
      <c r="W128" s="1493"/>
      <c r="X128" s="1493"/>
      <c r="Y128" s="1493"/>
      <c r="Z128" s="1493"/>
      <c r="AA128" s="1493"/>
      <c r="AB128" s="1493"/>
      <c r="AC128" s="1493"/>
      <c r="AD128" s="1493"/>
      <c r="AE128" s="1493"/>
      <c r="AF128" s="1493"/>
      <c r="AG128" s="1493"/>
      <c r="AH128" s="1493"/>
    </row>
    <row r="129" spans="1:34" ht="15.75" customHeight="1">
      <c r="A129" s="1493"/>
      <c r="B129" s="1493"/>
      <c r="C129" s="1493"/>
      <c r="D129" s="1493"/>
      <c r="E129" s="1493"/>
      <c r="F129" s="1493"/>
      <c r="G129" s="1493"/>
      <c r="H129" s="1493"/>
      <c r="I129" s="1493"/>
      <c r="J129" s="1493"/>
      <c r="K129" s="1493"/>
      <c r="L129" s="1493"/>
      <c r="M129" s="1493"/>
      <c r="N129" s="1493"/>
      <c r="O129" s="1493"/>
      <c r="P129" s="1493"/>
      <c r="Q129" s="1493"/>
      <c r="R129" s="1493"/>
      <c r="S129" s="1493"/>
      <c r="T129" s="1493"/>
      <c r="U129" s="1493"/>
      <c r="V129" s="1493"/>
      <c r="W129" s="1493"/>
      <c r="X129" s="1493"/>
      <c r="Y129" s="1493"/>
      <c r="Z129" s="1493"/>
      <c r="AA129" s="1493"/>
      <c r="AB129" s="1493"/>
      <c r="AC129" s="1493"/>
      <c r="AD129" s="1493"/>
      <c r="AE129" s="1493"/>
      <c r="AF129" s="1493"/>
      <c r="AG129" s="1493"/>
      <c r="AH129" s="1493"/>
    </row>
    <row r="130" spans="1:34" ht="15.75" customHeight="1">
      <c r="A130" s="1493"/>
      <c r="B130" s="1493"/>
      <c r="C130" s="1493"/>
      <c r="D130" s="1493"/>
      <c r="E130" s="1493"/>
      <c r="F130" s="1493"/>
      <c r="G130" s="1493"/>
      <c r="H130" s="1493"/>
      <c r="I130" s="1493"/>
      <c r="J130" s="1493"/>
      <c r="K130" s="1493"/>
      <c r="L130" s="1493"/>
      <c r="M130" s="1493"/>
      <c r="N130" s="1493"/>
      <c r="O130" s="1493"/>
      <c r="P130" s="1493"/>
      <c r="Q130" s="1493"/>
      <c r="R130" s="1493"/>
      <c r="S130" s="1493"/>
      <c r="T130" s="1493"/>
      <c r="U130" s="1493"/>
      <c r="V130" s="1493"/>
      <c r="W130" s="1493"/>
      <c r="X130" s="1493"/>
      <c r="Y130" s="1493"/>
      <c r="Z130" s="1493"/>
      <c r="AA130" s="1493"/>
      <c r="AB130" s="1493"/>
      <c r="AC130" s="1493"/>
      <c r="AD130" s="1493"/>
      <c r="AE130" s="1493"/>
      <c r="AF130" s="1493"/>
      <c r="AG130" s="1493"/>
      <c r="AH130" s="1493"/>
    </row>
    <row r="131" spans="1:34" ht="15.75" customHeight="1">
      <c r="A131" s="1493"/>
      <c r="B131" s="1493"/>
      <c r="C131" s="1493"/>
      <c r="D131" s="1493"/>
      <c r="E131" s="1493"/>
      <c r="F131" s="1493"/>
      <c r="G131" s="1493"/>
      <c r="H131" s="1493"/>
      <c r="I131" s="1493"/>
      <c r="J131" s="1493"/>
      <c r="K131" s="1493"/>
      <c r="L131" s="1493"/>
      <c r="M131" s="1493"/>
      <c r="N131" s="1493"/>
      <c r="O131" s="1493"/>
      <c r="P131" s="1493"/>
      <c r="Q131" s="1493"/>
      <c r="R131" s="1493"/>
      <c r="S131" s="1493"/>
      <c r="T131" s="1493"/>
      <c r="U131" s="1493"/>
      <c r="V131" s="1493"/>
      <c r="W131" s="1493"/>
      <c r="X131" s="1493"/>
      <c r="Y131" s="1493"/>
      <c r="Z131" s="1493"/>
      <c r="AA131" s="1493"/>
      <c r="AB131" s="1493"/>
      <c r="AC131" s="1493"/>
      <c r="AD131" s="1493"/>
      <c r="AE131" s="1493"/>
      <c r="AF131" s="1493"/>
      <c r="AG131" s="1493"/>
      <c r="AH131" s="1493"/>
    </row>
    <row r="132" spans="1:34" ht="15.75" customHeight="1">
      <c r="A132" s="1493"/>
      <c r="B132" s="1493"/>
      <c r="C132" s="1493"/>
      <c r="D132" s="1493"/>
      <c r="E132" s="1493"/>
      <c r="F132" s="1493"/>
      <c r="G132" s="1493"/>
      <c r="H132" s="1493"/>
      <c r="I132" s="1493"/>
      <c r="J132" s="1493"/>
      <c r="K132" s="1493"/>
      <c r="L132" s="1493"/>
      <c r="M132" s="1493"/>
      <c r="N132" s="1493"/>
      <c r="O132" s="1493"/>
      <c r="P132" s="1493"/>
      <c r="Q132" s="1493"/>
      <c r="R132" s="1493"/>
      <c r="S132" s="1493"/>
      <c r="T132" s="1493"/>
      <c r="U132" s="1493"/>
      <c r="V132" s="1493"/>
      <c r="W132" s="1493"/>
      <c r="X132" s="1493"/>
      <c r="Y132" s="1493"/>
      <c r="Z132" s="1493"/>
      <c r="AA132" s="1493"/>
      <c r="AB132" s="1493"/>
      <c r="AC132" s="1493"/>
      <c r="AD132" s="1493"/>
      <c r="AE132" s="1493"/>
      <c r="AF132" s="1493"/>
      <c r="AG132" s="1493"/>
      <c r="AH132" s="1493"/>
    </row>
    <row r="133" spans="1:34" ht="15.75" customHeight="1">
      <c r="A133" s="1493"/>
      <c r="B133" s="1493"/>
      <c r="C133" s="1493"/>
      <c r="D133" s="1493"/>
      <c r="E133" s="1493"/>
      <c r="F133" s="1493"/>
      <c r="G133" s="1493"/>
      <c r="H133" s="1493"/>
      <c r="I133" s="1493"/>
      <c r="J133" s="1493"/>
      <c r="K133" s="1493"/>
      <c r="L133" s="1493"/>
      <c r="M133" s="1493"/>
      <c r="N133" s="1493"/>
      <c r="O133" s="1493"/>
      <c r="P133" s="1493"/>
      <c r="Q133" s="1493"/>
      <c r="R133" s="1493"/>
      <c r="S133" s="1493"/>
      <c r="T133" s="1493"/>
      <c r="U133" s="1493"/>
      <c r="V133" s="1493"/>
      <c r="W133" s="1493"/>
      <c r="X133" s="1493"/>
      <c r="Y133" s="1493"/>
      <c r="Z133" s="1493"/>
      <c r="AA133" s="1493"/>
      <c r="AB133" s="1493"/>
      <c r="AC133" s="1493"/>
      <c r="AD133" s="1493"/>
      <c r="AE133" s="1493"/>
      <c r="AF133" s="1493"/>
      <c r="AG133" s="1493"/>
      <c r="AH133" s="1493"/>
    </row>
    <row r="134" spans="1:34" ht="15.75" customHeight="1">
      <c r="A134" s="1493"/>
      <c r="B134" s="1493"/>
      <c r="C134" s="1493"/>
      <c r="D134" s="1493"/>
      <c r="E134" s="1493"/>
      <c r="F134" s="1493"/>
      <c r="G134" s="1493"/>
      <c r="H134" s="1493"/>
      <c r="I134" s="1493"/>
      <c r="J134" s="1493"/>
      <c r="K134" s="1493"/>
      <c r="L134" s="1493"/>
      <c r="M134" s="1493"/>
      <c r="N134" s="1493"/>
      <c r="O134" s="1493"/>
      <c r="P134" s="1493"/>
      <c r="Q134" s="1493"/>
      <c r="R134" s="1493"/>
      <c r="S134" s="1493"/>
      <c r="T134" s="1493"/>
      <c r="U134" s="1493"/>
      <c r="V134" s="1493"/>
      <c r="W134" s="1493"/>
      <c r="X134" s="1493"/>
      <c r="Y134" s="1493"/>
      <c r="Z134" s="1493"/>
      <c r="AA134" s="1493"/>
      <c r="AB134" s="1493"/>
      <c r="AC134" s="1493"/>
      <c r="AD134" s="1493"/>
      <c r="AE134" s="1493"/>
      <c r="AF134" s="1493"/>
      <c r="AG134" s="1493"/>
      <c r="AH134" s="1493"/>
    </row>
    <row r="135" spans="1:34" ht="15.75" customHeight="1">
      <c r="A135" s="1493"/>
      <c r="B135" s="1493"/>
      <c r="C135" s="1493"/>
      <c r="D135" s="1493"/>
      <c r="E135" s="1493"/>
      <c r="F135" s="1493"/>
      <c r="G135" s="1493"/>
      <c r="H135" s="1493"/>
      <c r="I135" s="1493"/>
      <c r="J135" s="1493"/>
      <c r="K135" s="1493"/>
      <c r="L135" s="1493"/>
      <c r="M135" s="1493"/>
      <c r="N135" s="1493"/>
      <c r="O135" s="1493"/>
      <c r="P135" s="1493"/>
      <c r="Q135" s="1493"/>
      <c r="R135" s="1493"/>
      <c r="S135" s="1493"/>
      <c r="T135" s="1493"/>
      <c r="U135" s="1493"/>
      <c r="V135" s="1493"/>
      <c r="W135" s="1493"/>
      <c r="X135" s="1493"/>
      <c r="Y135" s="1493"/>
      <c r="Z135" s="1493"/>
      <c r="AA135" s="1493"/>
      <c r="AB135" s="1493"/>
      <c r="AC135" s="1493"/>
      <c r="AD135" s="1493"/>
      <c r="AE135" s="1493"/>
      <c r="AF135" s="1493"/>
      <c r="AG135" s="1493"/>
      <c r="AH135" s="1493"/>
    </row>
    <row r="136" spans="1:34" ht="15.75" customHeight="1">
      <c r="A136" s="1493"/>
      <c r="B136" s="1493"/>
      <c r="C136" s="1493"/>
      <c r="D136" s="1493"/>
      <c r="E136" s="1493"/>
      <c r="F136" s="1493"/>
      <c r="G136" s="1493"/>
      <c r="H136" s="1493"/>
      <c r="I136" s="1493"/>
      <c r="J136" s="1493"/>
      <c r="K136" s="1493"/>
      <c r="L136" s="1493"/>
      <c r="M136" s="1493"/>
      <c r="N136" s="1493"/>
      <c r="O136" s="1493"/>
      <c r="P136" s="1493"/>
      <c r="Q136" s="1493"/>
      <c r="R136" s="1493"/>
      <c r="S136" s="1493"/>
      <c r="T136" s="1493"/>
      <c r="U136" s="1493"/>
      <c r="V136" s="1493"/>
      <c r="W136" s="1493"/>
      <c r="X136" s="1493"/>
      <c r="Y136" s="1493"/>
      <c r="Z136" s="1493"/>
      <c r="AA136" s="1493"/>
      <c r="AB136" s="1493"/>
      <c r="AC136" s="1493"/>
      <c r="AD136" s="1493"/>
      <c r="AE136" s="1493"/>
      <c r="AF136" s="1493"/>
      <c r="AG136" s="1493"/>
      <c r="AH136" s="1493"/>
    </row>
    <row r="137" spans="1:34" ht="15.75" customHeight="1">
      <c r="A137" s="1493"/>
      <c r="B137" s="1493"/>
      <c r="C137" s="1493"/>
      <c r="D137" s="1493"/>
      <c r="E137" s="1493"/>
      <c r="F137" s="1493"/>
      <c r="G137" s="1493"/>
      <c r="H137" s="1493"/>
      <c r="I137" s="1493"/>
      <c r="J137" s="1493"/>
      <c r="K137" s="1493"/>
      <c r="L137" s="1493"/>
      <c r="M137" s="1493"/>
      <c r="N137" s="1493"/>
      <c r="O137" s="1493"/>
      <c r="P137" s="1493"/>
      <c r="Q137" s="1493"/>
      <c r="R137" s="1493"/>
      <c r="S137" s="1493"/>
      <c r="T137" s="1493"/>
      <c r="U137" s="1493"/>
      <c r="V137" s="1493"/>
      <c r="W137" s="1493"/>
      <c r="X137" s="1493"/>
      <c r="Y137" s="1493"/>
      <c r="Z137" s="1493"/>
      <c r="AA137" s="1493"/>
      <c r="AB137" s="1493"/>
      <c r="AC137" s="1493"/>
      <c r="AD137" s="1493"/>
      <c r="AE137" s="1493"/>
      <c r="AF137" s="1493"/>
      <c r="AG137" s="1493"/>
      <c r="AH137" s="1493"/>
    </row>
    <row r="138" spans="1:34" ht="15.75" customHeight="1">
      <c r="A138" s="1493"/>
      <c r="B138" s="1493"/>
      <c r="C138" s="1493"/>
      <c r="D138" s="1493"/>
      <c r="E138" s="1493"/>
      <c r="F138" s="1493"/>
      <c r="G138" s="1493"/>
      <c r="H138" s="1493"/>
      <c r="I138" s="1493"/>
      <c r="J138" s="1493"/>
      <c r="K138" s="1493"/>
      <c r="L138" s="1493"/>
      <c r="M138" s="1493"/>
      <c r="N138" s="1493"/>
      <c r="O138" s="1493"/>
      <c r="P138" s="1493"/>
      <c r="Q138" s="1493"/>
      <c r="R138" s="1493"/>
      <c r="S138" s="1493"/>
      <c r="T138" s="1493"/>
      <c r="U138" s="1493"/>
      <c r="V138" s="1493"/>
      <c r="W138" s="1493"/>
      <c r="X138" s="1493"/>
      <c r="Y138" s="1493"/>
      <c r="Z138" s="1493"/>
      <c r="AA138" s="1493"/>
      <c r="AB138" s="1493"/>
      <c r="AC138" s="1493"/>
      <c r="AD138" s="1493"/>
      <c r="AE138" s="1493"/>
      <c r="AF138" s="1493"/>
      <c r="AG138" s="1493"/>
      <c r="AH138" s="1493"/>
    </row>
    <row r="139" spans="1:34" ht="15.75" customHeight="1">
      <c r="A139" s="1493"/>
      <c r="B139" s="1493"/>
      <c r="C139" s="1493"/>
      <c r="D139" s="1493"/>
      <c r="E139" s="1493"/>
      <c r="F139" s="1493"/>
      <c r="G139" s="1493"/>
      <c r="H139" s="1493"/>
      <c r="I139" s="1493"/>
      <c r="J139" s="1493"/>
      <c r="K139" s="1493"/>
      <c r="L139" s="1493"/>
      <c r="M139" s="1493"/>
      <c r="N139" s="1493"/>
      <c r="O139" s="1493"/>
      <c r="P139" s="1493"/>
      <c r="Q139" s="1493"/>
      <c r="R139" s="1493"/>
      <c r="S139" s="1493"/>
      <c r="T139" s="1493"/>
      <c r="U139" s="1493"/>
      <c r="V139" s="1493"/>
      <c r="W139" s="1493"/>
      <c r="X139" s="1493"/>
      <c r="Y139" s="1493"/>
      <c r="Z139" s="1493"/>
      <c r="AA139" s="1493"/>
      <c r="AB139" s="1493"/>
      <c r="AC139" s="1493"/>
      <c r="AD139" s="1493"/>
      <c r="AE139" s="1493"/>
      <c r="AF139" s="1493"/>
      <c r="AG139" s="1493"/>
      <c r="AH139" s="1493"/>
    </row>
    <row r="140" spans="1:34" ht="15.75" customHeight="1">
      <c r="A140" s="1493"/>
      <c r="B140" s="1493"/>
      <c r="C140" s="1493"/>
      <c r="D140" s="1493"/>
      <c r="E140" s="1493"/>
      <c r="F140" s="1493"/>
      <c r="G140" s="1493"/>
      <c r="H140" s="1493"/>
      <c r="I140" s="1493"/>
      <c r="J140" s="1493"/>
      <c r="K140" s="1493"/>
      <c r="L140" s="1493"/>
      <c r="M140" s="1493"/>
      <c r="N140" s="1493"/>
      <c r="O140" s="1493"/>
      <c r="P140" s="1493"/>
      <c r="Q140" s="1493"/>
      <c r="R140" s="1493"/>
      <c r="S140" s="1493"/>
      <c r="T140" s="1493"/>
      <c r="U140" s="1493"/>
      <c r="V140" s="1493"/>
      <c r="W140" s="1493"/>
      <c r="X140" s="1493"/>
      <c r="Y140" s="1493"/>
      <c r="Z140" s="1493"/>
      <c r="AA140" s="1493"/>
      <c r="AB140" s="1493"/>
      <c r="AC140" s="1493"/>
      <c r="AD140" s="1493"/>
      <c r="AE140" s="1493"/>
      <c r="AF140" s="1493"/>
      <c r="AG140" s="1493"/>
      <c r="AH140" s="1493"/>
    </row>
    <row r="141" spans="1:34" ht="15.75" customHeight="1">
      <c r="A141" s="1493"/>
      <c r="B141" s="1493"/>
      <c r="C141" s="1493"/>
      <c r="D141" s="1493"/>
      <c r="E141" s="1493"/>
      <c r="F141" s="1493"/>
      <c r="G141" s="1493"/>
      <c r="H141" s="1493"/>
      <c r="I141" s="1493"/>
      <c r="J141" s="1493"/>
      <c r="K141" s="1493"/>
      <c r="L141" s="1493"/>
      <c r="M141" s="1493"/>
      <c r="N141" s="1493"/>
      <c r="O141" s="1493"/>
      <c r="P141" s="1493"/>
      <c r="Q141" s="1493"/>
      <c r="R141" s="1493"/>
      <c r="S141" s="1493"/>
      <c r="T141" s="1493"/>
      <c r="U141" s="1493"/>
      <c r="V141" s="1493"/>
      <c r="W141" s="1493"/>
      <c r="X141" s="1493"/>
      <c r="Y141" s="1493"/>
      <c r="Z141" s="1493"/>
      <c r="AA141" s="1493"/>
      <c r="AB141" s="1493"/>
      <c r="AC141" s="1493"/>
      <c r="AD141" s="1493"/>
      <c r="AE141" s="1493"/>
      <c r="AF141" s="1493"/>
      <c r="AG141" s="1493"/>
      <c r="AH141" s="1493"/>
    </row>
    <row r="142" spans="1:34" ht="15.75" customHeight="1">
      <c r="A142" s="1493"/>
      <c r="B142" s="1493"/>
      <c r="C142" s="1493"/>
      <c r="D142" s="1493"/>
      <c r="E142" s="1493"/>
      <c r="F142" s="1493"/>
      <c r="G142" s="1493"/>
      <c r="H142" s="1493"/>
      <c r="I142" s="1493"/>
      <c r="J142" s="1493"/>
      <c r="K142" s="1493"/>
      <c r="L142" s="1493"/>
      <c r="M142" s="1493"/>
      <c r="N142" s="1493"/>
      <c r="O142" s="1493"/>
      <c r="P142" s="1493"/>
      <c r="Q142" s="1493"/>
      <c r="R142" s="1493"/>
      <c r="S142" s="1493"/>
      <c r="T142" s="1493"/>
      <c r="U142" s="1493"/>
      <c r="V142" s="1493"/>
      <c r="W142" s="1493"/>
      <c r="X142" s="1493"/>
      <c r="Y142" s="1493"/>
      <c r="Z142" s="1493"/>
      <c r="AA142" s="1493"/>
      <c r="AB142" s="1493"/>
      <c r="AC142" s="1493"/>
      <c r="AD142" s="1493"/>
      <c r="AE142" s="1493"/>
      <c r="AF142" s="1493"/>
      <c r="AG142" s="1493"/>
      <c r="AH142" s="1493"/>
    </row>
    <row r="143" spans="1:34" ht="15.75" customHeight="1">
      <c r="A143" s="1493"/>
      <c r="B143" s="1493"/>
      <c r="C143" s="1493"/>
      <c r="D143" s="1493"/>
      <c r="E143" s="1493"/>
      <c r="F143" s="1493"/>
      <c r="G143" s="1493"/>
      <c r="H143" s="1493"/>
      <c r="I143" s="1493"/>
      <c r="J143" s="1493"/>
      <c r="K143" s="1493"/>
      <c r="L143" s="1493"/>
      <c r="M143" s="1493"/>
      <c r="N143" s="1493"/>
      <c r="O143" s="1493"/>
      <c r="P143" s="1493"/>
      <c r="Q143" s="1493"/>
      <c r="R143" s="1493"/>
      <c r="S143" s="1493"/>
      <c r="T143" s="1493"/>
      <c r="U143" s="1493"/>
      <c r="V143" s="1493"/>
      <c r="W143" s="1493"/>
      <c r="X143" s="1493"/>
      <c r="Y143" s="1493"/>
      <c r="Z143" s="1493"/>
      <c r="AA143" s="1493"/>
      <c r="AB143" s="1493"/>
      <c r="AC143" s="1493"/>
      <c r="AD143" s="1493"/>
      <c r="AE143" s="1493"/>
      <c r="AF143" s="1493"/>
      <c r="AG143" s="1493"/>
      <c r="AH143" s="1493"/>
    </row>
    <row r="144" spans="1:34" ht="15.75" customHeight="1">
      <c r="A144" s="1493"/>
      <c r="B144" s="1493"/>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row>
    <row r="145" spans="1:34" ht="15.75" customHeight="1">
      <c r="A145" s="1493"/>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row>
    <row r="146" spans="1:34" ht="15.75" customHeight="1">
      <c r="A146" s="1493"/>
      <c r="B146" s="1493"/>
      <c r="C146" s="1493"/>
      <c r="D146" s="1493"/>
      <c r="E146" s="1493"/>
      <c r="F146" s="1493"/>
      <c r="G146" s="1493"/>
      <c r="H146" s="1493"/>
      <c r="I146" s="1493"/>
      <c r="J146" s="1493"/>
      <c r="K146" s="1493"/>
      <c r="L146" s="1493"/>
      <c r="M146" s="1493"/>
      <c r="N146" s="1493"/>
      <c r="O146" s="1493"/>
      <c r="P146" s="1493"/>
      <c r="Q146" s="1493"/>
      <c r="R146" s="1493"/>
      <c r="S146" s="1493"/>
      <c r="T146" s="1493"/>
      <c r="U146" s="1493"/>
      <c r="V146" s="1493"/>
      <c r="W146" s="1493"/>
      <c r="X146" s="1493"/>
      <c r="Y146" s="1493"/>
      <c r="Z146" s="1493"/>
      <c r="AA146" s="1493"/>
      <c r="AB146" s="1493"/>
      <c r="AC146" s="1493"/>
      <c r="AD146" s="1493"/>
      <c r="AE146" s="1493"/>
      <c r="AF146" s="1493"/>
      <c r="AG146" s="1493"/>
      <c r="AH146" s="1493"/>
    </row>
    <row r="147" spans="1:34" ht="15.75" customHeight="1">
      <c r="A147" s="1493"/>
      <c r="B147" s="1493"/>
      <c r="C147" s="1493"/>
      <c r="D147" s="1493"/>
      <c r="E147" s="1493"/>
      <c r="F147" s="1493"/>
      <c r="G147" s="1493"/>
      <c r="H147" s="1493"/>
      <c r="I147" s="1493"/>
      <c r="J147" s="1493"/>
      <c r="K147" s="1493"/>
      <c r="L147" s="1493"/>
      <c r="M147" s="1493"/>
      <c r="N147" s="1493"/>
      <c r="O147" s="1493"/>
      <c r="P147" s="1493"/>
      <c r="Q147" s="1493"/>
      <c r="R147" s="1493"/>
      <c r="S147" s="1493"/>
      <c r="T147" s="1493"/>
      <c r="U147" s="1493"/>
      <c r="V147" s="1493"/>
      <c r="W147" s="1493"/>
      <c r="X147" s="1493"/>
      <c r="Y147" s="1493"/>
      <c r="Z147" s="1493"/>
      <c r="AA147" s="1493"/>
      <c r="AB147" s="1493"/>
      <c r="AC147" s="1493"/>
      <c r="AD147" s="1493"/>
      <c r="AE147" s="1493"/>
      <c r="AF147" s="1493"/>
      <c r="AG147" s="1493"/>
      <c r="AH147" s="1493"/>
    </row>
    <row r="148" spans="1:34" ht="15.75" customHeight="1">
      <c r="A148" s="1493"/>
      <c r="B148" s="1493"/>
      <c r="C148" s="1493"/>
      <c r="D148" s="1493"/>
      <c r="E148" s="1493"/>
      <c r="F148" s="1493"/>
      <c r="G148" s="1493"/>
      <c r="H148" s="1493"/>
      <c r="I148" s="1493"/>
      <c r="J148" s="1493"/>
      <c r="K148" s="1493"/>
      <c r="L148" s="1493"/>
      <c r="M148" s="1493"/>
      <c r="N148" s="1493"/>
      <c r="O148" s="1493"/>
      <c r="P148" s="1493"/>
      <c r="Q148" s="1493"/>
      <c r="R148" s="1493"/>
      <c r="S148" s="1493"/>
      <c r="T148" s="1493"/>
      <c r="U148" s="1493"/>
      <c r="V148" s="1493"/>
      <c r="W148" s="1493"/>
      <c r="X148" s="1493"/>
      <c r="Y148" s="1493"/>
      <c r="Z148" s="1493"/>
      <c r="AA148" s="1493"/>
      <c r="AB148" s="1493"/>
      <c r="AC148" s="1493"/>
      <c r="AD148" s="1493"/>
      <c r="AE148" s="1493"/>
      <c r="AF148" s="1493"/>
      <c r="AG148" s="1493"/>
      <c r="AH148" s="1493"/>
    </row>
    <row r="149" spans="1:34" ht="15.75" customHeight="1">
      <c r="A149" s="1493"/>
      <c r="B149" s="1493"/>
      <c r="C149" s="1493"/>
      <c r="D149" s="1493"/>
      <c r="E149" s="1493"/>
      <c r="F149" s="1493"/>
      <c r="G149" s="1493"/>
      <c r="H149" s="1493"/>
      <c r="I149" s="1493"/>
      <c r="J149" s="1493"/>
      <c r="K149" s="1493"/>
      <c r="L149" s="1493"/>
      <c r="M149" s="1493"/>
      <c r="N149" s="1493"/>
      <c r="O149" s="1493"/>
      <c r="P149" s="1493"/>
      <c r="Q149" s="1493"/>
      <c r="R149" s="1493"/>
      <c r="S149" s="1493"/>
      <c r="T149" s="1493"/>
      <c r="U149" s="1493"/>
      <c r="V149" s="1493"/>
      <c r="W149" s="1493"/>
      <c r="X149" s="1493"/>
      <c r="Y149" s="1493"/>
      <c r="Z149" s="1493"/>
      <c r="AA149" s="1493"/>
      <c r="AB149" s="1493"/>
      <c r="AC149" s="1493"/>
      <c r="AD149" s="1493"/>
      <c r="AE149" s="1493"/>
      <c r="AF149" s="1493"/>
      <c r="AG149" s="1493"/>
      <c r="AH149" s="1493"/>
    </row>
    <row r="150" spans="1:34" ht="15.75" customHeight="1">
      <c r="A150" s="1493"/>
      <c r="B150" s="1493"/>
      <c r="C150" s="1493"/>
      <c r="D150" s="1493"/>
      <c r="E150" s="1493"/>
      <c r="F150" s="1493"/>
      <c r="G150" s="1493"/>
      <c r="H150" s="1493"/>
      <c r="I150" s="1493"/>
      <c r="J150" s="1493"/>
      <c r="K150" s="1493"/>
      <c r="L150" s="1493"/>
      <c r="M150" s="1493"/>
      <c r="N150" s="1493"/>
      <c r="O150" s="1493"/>
      <c r="P150" s="1493"/>
      <c r="Q150" s="1493"/>
      <c r="R150" s="1493"/>
      <c r="S150" s="1493"/>
      <c r="T150" s="1493"/>
      <c r="U150" s="1493"/>
      <c r="V150" s="1493"/>
      <c r="W150" s="1493"/>
      <c r="X150" s="1493"/>
      <c r="Y150" s="1493"/>
      <c r="Z150" s="1493"/>
      <c r="AA150" s="1493"/>
      <c r="AB150" s="1493"/>
      <c r="AC150" s="1493"/>
      <c r="AD150" s="1493"/>
      <c r="AE150" s="1493"/>
      <c r="AF150" s="1493"/>
      <c r="AG150" s="1493"/>
      <c r="AH150" s="1493"/>
    </row>
    <row r="151" spans="1:34" ht="15.75" customHeight="1">
      <c r="A151" s="1493"/>
      <c r="B151" s="1493"/>
      <c r="C151" s="1493"/>
      <c r="D151" s="1493"/>
      <c r="E151" s="1493"/>
      <c r="F151" s="1493"/>
      <c r="G151" s="1493"/>
      <c r="H151" s="1493"/>
      <c r="I151" s="1493"/>
      <c r="J151" s="1493"/>
      <c r="K151" s="1493"/>
      <c r="L151" s="1493"/>
      <c r="M151" s="1493"/>
      <c r="N151" s="1493"/>
      <c r="O151" s="1493"/>
      <c r="P151" s="1493"/>
      <c r="Q151" s="1493"/>
      <c r="R151" s="1493"/>
      <c r="S151" s="1493"/>
      <c r="T151" s="1493"/>
      <c r="U151" s="1493"/>
      <c r="V151" s="1493"/>
      <c r="W151" s="1493"/>
      <c r="X151" s="1493"/>
      <c r="Y151" s="1493"/>
      <c r="Z151" s="1493"/>
      <c r="AA151" s="1493"/>
      <c r="AB151" s="1493"/>
      <c r="AC151" s="1493"/>
      <c r="AD151" s="1493"/>
      <c r="AE151" s="1493"/>
      <c r="AF151" s="1493"/>
      <c r="AG151" s="1493"/>
      <c r="AH151" s="1493"/>
    </row>
    <row r="152" spans="1:34" ht="15.75" customHeight="1">
      <c r="A152" s="1493"/>
      <c r="B152" s="1493"/>
      <c r="C152" s="1493"/>
      <c r="D152" s="1493"/>
      <c r="E152" s="1493"/>
      <c r="F152" s="1493"/>
      <c r="G152" s="1493"/>
      <c r="H152" s="1493"/>
      <c r="I152" s="1493"/>
      <c r="J152" s="1493"/>
      <c r="K152" s="1493"/>
      <c r="L152" s="1493"/>
      <c r="M152" s="1493"/>
      <c r="N152" s="1493"/>
      <c r="O152" s="1493"/>
      <c r="P152" s="1493"/>
      <c r="Q152" s="1493"/>
      <c r="R152" s="1493"/>
      <c r="S152" s="1493"/>
      <c r="T152" s="1493"/>
      <c r="U152" s="1493"/>
      <c r="V152" s="1493"/>
      <c r="W152" s="1493"/>
      <c r="X152" s="1493"/>
      <c r="Y152" s="1493"/>
      <c r="Z152" s="1493"/>
      <c r="AA152" s="1493"/>
      <c r="AB152" s="1493"/>
      <c r="AC152" s="1493"/>
      <c r="AD152" s="1493"/>
      <c r="AE152" s="1493"/>
      <c r="AF152" s="1493"/>
      <c r="AG152" s="1493"/>
      <c r="AH152" s="1493"/>
    </row>
    <row r="153" spans="1:34" ht="15.75" customHeight="1">
      <c r="A153" s="1493"/>
      <c r="B153" s="1493"/>
      <c r="C153" s="1493"/>
      <c r="D153" s="1493"/>
      <c r="E153" s="1493"/>
      <c r="F153" s="1493"/>
      <c r="G153" s="1493"/>
      <c r="H153" s="1493"/>
      <c r="I153" s="1493"/>
      <c r="J153" s="1493"/>
      <c r="K153" s="1493"/>
      <c r="L153" s="1493"/>
      <c r="M153" s="1493"/>
      <c r="N153" s="1493"/>
      <c r="O153" s="1493"/>
      <c r="P153" s="1493"/>
      <c r="Q153" s="1493"/>
      <c r="R153" s="1493"/>
      <c r="S153" s="1493"/>
      <c r="T153" s="1493"/>
      <c r="U153" s="1493"/>
      <c r="V153" s="1493"/>
      <c r="W153" s="1493"/>
      <c r="X153" s="1493"/>
      <c r="Y153" s="1493"/>
      <c r="Z153" s="1493"/>
      <c r="AA153" s="1493"/>
      <c r="AB153" s="1493"/>
      <c r="AC153" s="1493"/>
      <c r="AD153" s="1493"/>
      <c r="AE153" s="1493"/>
      <c r="AF153" s="1493"/>
      <c r="AG153" s="1493"/>
      <c r="AH153" s="1493"/>
    </row>
    <row r="154" spans="1:34" ht="15.75" customHeight="1">
      <c r="A154" s="1493"/>
      <c r="B154" s="1493"/>
      <c r="C154" s="1493"/>
      <c r="D154" s="1493"/>
      <c r="E154" s="1493"/>
      <c r="F154" s="1493"/>
      <c r="G154" s="1493"/>
      <c r="H154" s="1493"/>
      <c r="I154" s="1493"/>
      <c r="J154" s="1493"/>
      <c r="K154" s="1493"/>
      <c r="L154" s="1493"/>
      <c r="M154" s="1493"/>
      <c r="N154" s="1493"/>
      <c r="O154" s="1493"/>
      <c r="P154" s="1493"/>
      <c r="Q154" s="1493"/>
      <c r="R154" s="1493"/>
      <c r="S154" s="1493"/>
      <c r="T154" s="1493"/>
      <c r="U154" s="1493"/>
      <c r="V154" s="1493"/>
      <c r="W154" s="1493"/>
      <c r="X154" s="1493"/>
      <c r="Y154" s="1493"/>
      <c r="Z154" s="1493"/>
      <c r="AA154" s="1493"/>
      <c r="AB154" s="1493"/>
      <c r="AC154" s="1493"/>
      <c r="AD154" s="1493"/>
      <c r="AE154" s="1493"/>
      <c r="AF154" s="1493"/>
      <c r="AG154" s="1493"/>
      <c r="AH154" s="1493"/>
    </row>
    <row r="155" spans="1:34" ht="15.75" customHeight="1">
      <c r="A155" s="1493"/>
      <c r="B155" s="1493"/>
      <c r="C155" s="1493"/>
      <c r="D155" s="1493"/>
      <c r="E155" s="1493"/>
      <c r="F155" s="1493"/>
      <c r="G155" s="1493"/>
      <c r="H155" s="1493"/>
      <c r="I155" s="1493"/>
      <c r="J155" s="1493"/>
      <c r="K155" s="1493"/>
      <c r="L155" s="1493"/>
      <c r="M155" s="1493"/>
      <c r="N155" s="1493"/>
      <c r="O155" s="1493"/>
      <c r="P155" s="1493"/>
      <c r="Q155" s="1493"/>
      <c r="R155" s="1493"/>
      <c r="S155" s="1493"/>
      <c r="T155" s="1493"/>
      <c r="U155" s="1493"/>
      <c r="V155" s="1493"/>
      <c r="W155" s="1493"/>
      <c r="X155" s="1493"/>
      <c r="Y155" s="1493"/>
      <c r="Z155" s="1493"/>
      <c r="AA155" s="1493"/>
      <c r="AB155" s="1493"/>
      <c r="AC155" s="1493"/>
      <c r="AD155" s="1493"/>
      <c r="AE155" s="1493"/>
      <c r="AF155" s="1493"/>
      <c r="AG155" s="1493"/>
      <c r="AH155" s="1493"/>
    </row>
    <row r="156" spans="1:34" ht="15.75" customHeight="1">
      <c r="A156" s="1493"/>
      <c r="B156" s="1493"/>
      <c r="C156" s="1493"/>
      <c r="D156" s="1493"/>
      <c r="E156" s="1493"/>
      <c r="F156" s="1493"/>
      <c r="G156" s="1493"/>
      <c r="H156" s="1493"/>
      <c r="I156" s="1493"/>
      <c r="J156" s="1493"/>
      <c r="K156" s="1493"/>
      <c r="L156" s="1493"/>
      <c r="M156" s="1493"/>
      <c r="N156" s="1493"/>
      <c r="O156" s="1493"/>
      <c r="P156" s="1493"/>
      <c r="Q156" s="1493"/>
      <c r="R156" s="1493"/>
      <c r="S156" s="1493"/>
      <c r="T156" s="1493"/>
      <c r="U156" s="1493"/>
      <c r="V156" s="1493"/>
      <c r="W156" s="1493"/>
      <c r="X156" s="1493"/>
      <c r="Y156" s="1493"/>
      <c r="Z156" s="1493"/>
      <c r="AA156" s="1493"/>
      <c r="AB156" s="1493"/>
      <c r="AC156" s="1493"/>
      <c r="AD156" s="1493"/>
      <c r="AE156" s="1493"/>
      <c r="AF156" s="1493"/>
      <c r="AG156" s="1493"/>
      <c r="AH156" s="1493"/>
    </row>
    <row r="157" spans="1:34" ht="15.75" customHeight="1">
      <c r="A157" s="1493"/>
      <c r="B157" s="1493"/>
      <c r="C157" s="1493"/>
      <c r="D157" s="1493"/>
      <c r="E157" s="1493"/>
      <c r="F157" s="1493"/>
      <c r="G157" s="1493"/>
      <c r="H157" s="1493"/>
      <c r="I157" s="1493"/>
      <c r="J157" s="1493"/>
      <c r="K157" s="1493"/>
      <c r="L157" s="1493"/>
      <c r="M157" s="1493"/>
      <c r="N157" s="1493"/>
      <c r="O157" s="1493"/>
      <c r="P157" s="1493"/>
      <c r="Q157" s="1493"/>
      <c r="R157" s="1493"/>
      <c r="S157" s="1493"/>
      <c r="T157" s="1493"/>
      <c r="U157" s="1493"/>
      <c r="V157" s="1493"/>
      <c r="W157" s="1493"/>
      <c r="X157" s="1493"/>
      <c r="Y157" s="1493"/>
      <c r="Z157" s="1493"/>
      <c r="AA157" s="1493"/>
      <c r="AB157" s="1493"/>
      <c r="AC157" s="1493"/>
      <c r="AD157" s="1493"/>
      <c r="AE157" s="1493"/>
      <c r="AF157" s="1493"/>
      <c r="AG157" s="1493"/>
      <c r="AH157" s="1493"/>
    </row>
    <row r="158" spans="1:34" ht="15.75" customHeight="1">
      <c r="A158" s="1493"/>
      <c r="B158" s="1493"/>
      <c r="C158" s="1493"/>
      <c r="D158" s="1493"/>
      <c r="E158" s="1493"/>
      <c r="F158" s="1493"/>
      <c r="G158" s="1493"/>
      <c r="H158" s="1493"/>
      <c r="I158" s="1493"/>
      <c r="J158" s="1493"/>
      <c r="K158" s="1493"/>
      <c r="L158" s="1493"/>
      <c r="M158" s="1493"/>
      <c r="N158" s="1493"/>
      <c r="O158" s="1493"/>
      <c r="P158" s="1493"/>
      <c r="Q158" s="1493"/>
      <c r="R158" s="1493"/>
      <c r="S158" s="1493"/>
      <c r="T158" s="1493"/>
      <c r="U158" s="1493"/>
      <c r="V158" s="1493"/>
      <c r="W158" s="1493"/>
      <c r="X158" s="1493"/>
      <c r="Y158" s="1493"/>
      <c r="Z158" s="1493"/>
      <c r="AA158" s="1493"/>
      <c r="AB158" s="1493"/>
      <c r="AC158" s="1493"/>
      <c r="AD158" s="1493"/>
      <c r="AE158" s="1493"/>
      <c r="AF158" s="1493"/>
      <c r="AG158" s="1493"/>
      <c r="AH158" s="1493"/>
    </row>
    <row r="159" spans="1:34" ht="15.75" customHeight="1">
      <c r="A159" s="1493"/>
      <c r="B159" s="1493"/>
      <c r="C159" s="1493"/>
      <c r="D159" s="1493"/>
      <c r="E159" s="1493"/>
      <c r="F159" s="1493"/>
      <c r="G159" s="1493"/>
      <c r="H159" s="1493"/>
      <c r="I159" s="1493"/>
      <c r="J159" s="1493"/>
      <c r="K159" s="1493"/>
      <c r="L159" s="1493"/>
      <c r="M159" s="1493"/>
      <c r="N159" s="1493"/>
      <c r="O159" s="1493"/>
      <c r="P159" s="1493"/>
      <c r="Q159" s="1493"/>
      <c r="R159" s="1493"/>
      <c r="S159" s="1493"/>
      <c r="T159" s="1493"/>
      <c r="U159" s="1493"/>
      <c r="V159" s="1493"/>
      <c r="W159" s="1493"/>
      <c r="X159" s="1493"/>
      <c r="Y159" s="1493"/>
      <c r="Z159" s="1493"/>
      <c r="AA159" s="1493"/>
      <c r="AB159" s="1493"/>
      <c r="AC159" s="1493"/>
      <c r="AD159" s="1493"/>
      <c r="AE159" s="1493"/>
      <c r="AF159" s="1493"/>
      <c r="AG159" s="1493"/>
      <c r="AH159" s="1493"/>
    </row>
    <row r="160" spans="1:34" ht="15.75" customHeight="1">
      <c r="A160" s="1493"/>
      <c r="B160" s="1493"/>
      <c r="C160" s="1493"/>
      <c r="D160" s="1493"/>
      <c r="E160" s="1493"/>
      <c r="F160" s="1493"/>
      <c r="G160" s="1493"/>
      <c r="H160" s="1493"/>
      <c r="I160" s="1493"/>
      <c r="J160" s="1493"/>
      <c r="K160" s="1493"/>
      <c r="L160" s="1493"/>
      <c r="M160" s="1493"/>
      <c r="N160" s="1493"/>
      <c r="O160" s="1493"/>
      <c r="P160" s="1493"/>
      <c r="Q160" s="1493"/>
      <c r="R160" s="1493"/>
      <c r="S160" s="1493"/>
      <c r="T160" s="1493"/>
      <c r="U160" s="1493"/>
      <c r="V160" s="1493"/>
      <c r="W160" s="1493"/>
      <c r="X160" s="1493"/>
      <c r="Y160" s="1493"/>
      <c r="Z160" s="1493"/>
      <c r="AA160" s="1493"/>
      <c r="AB160" s="1493"/>
      <c r="AC160" s="1493"/>
      <c r="AD160" s="1493"/>
      <c r="AE160" s="1493"/>
      <c r="AF160" s="1493"/>
      <c r="AG160" s="1493"/>
      <c r="AH160" s="1493"/>
    </row>
    <row r="161" spans="1:34" ht="15.75" customHeight="1">
      <c r="A161" s="1493"/>
      <c r="B161" s="1493"/>
      <c r="C161" s="1493"/>
      <c r="D161" s="1493"/>
      <c r="E161" s="1493"/>
      <c r="F161" s="1493"/>
      <c r="G161" s="1493"/>
      <c r="H161" s="1493"/>
      <c r="I161" s="1493"/>
      <c r="J161" s="1493"/>
      <c r="K161" s="1493"/>
      <c r="L161" s="1493"/>
      <c r="M161" s="1493"/>
      <c r="N161" s="1493"/>
      <c r="O161" s="1493"/>
      <c r="P161" s="1493"/>
      <c r="Q161" s="1493"/>
      <c r="R161" s="1493"/>
      <c r="S161" s="1493"/>
      <c r="T161" s="1493"/>
      <c r="U161" s="1493"/>
      <c r="V161" s="1493"/>
      <c r="W161" s="1493"/>
      <c r="X161" s="1493"/>
      <c r="Y161" s="1493"/>
      <c r="Z161" s="1493"/>
      <c r="AA161" s="1493"/>
      <c r="AB161" s="1493"/>
      <c r="AC161" s="1493"/>
      <c r="AD161" s="1493"/>
      <c r="AE161" s="1493"/>
      <c r="AF161" s="1493"/>
      <c r="AG161" s="1493"/>
      <c r="AH161" s="1493"/>
    </row>
    <row r="162" spans="1:34" ht="15.75" customHeight="1">
      <c r="A162" s="1493"/>
      <c r="B162" s="1493"/>
      <c r="C162" s="1493"/>
      <c r="D162" s="1493"/>
      <c r="E162" s="1493"/>
      <c r="F162" s="1493"/>
      <c r="G162" s="1493"/>
      <c r="H162" s="1493"/>
      <c r="I162" s="1493"/>
      <c r="J162" s="1493"/>
      <c r="K162" s="1493"/>
      <c r="L162" s="1493"/>
      <c r="M162" s="1493"/>
      <c r="N162" s="1493"/>
      <c r="O162" s="1493"/>
      <c r="P162" s="1493"/>
      <c r="Q162" s="1493"/>
      <c r="R162" s="1493"/>
      <c r="S162" s="1493"/>
      <c r="T162" s="1493"/>
      <c r="U162" s="1493"/>
      <c r="V162" s="1493"/>
      <c r="W162" s="1493"/>
      <c r="X162" s="1493"/>
      <c r="Y162" s="1493"/>
      <c r="Z162" s="1493"/>
      <c r="AA162" s="1493"/>
      <c r="AB162" s="1493"/>
      <c r="AC162" s="1493"/>
      <c r="AD162" s="1493"/>
      <c r="AE162" s="1493"/>
      <c r="AF162" s="1493"/>
      <c r="AG162" s="1493"/>
      <c r="AH162" s="1493"/>
    </row>
    <row r="163" spans="1:34" ht="15.75" customHeight="1">
      <c r="A163" s="1493"/>
      <c r="B163" s="1493"/>
      <c r="C163" s="1493"/>
      <c r="D163" s="1493"/>
      <c r="E163" s="1493"/>
      <c r="F163" s="1493"/>
      <c r="G163" s="1493"/>
      <c r="H163" s="1493"/>
      <c r="I163" s="1493"/>
      <c r="J163" s="1493"/>
      <c r="K163" s="1493"/>
      <c r="L163" s="1493"/>
      <c r="M163" s="1493"/>
      <c r="N163" s="1493"/>
      <c r="O163" s="1493"/>
      <c r="P163" s="1493"/>
      <c r="Q163" s="1493"/>
      <c r="R163" s="1493"/>
      <c r="S163" s="1493"/>
      <c r="T163" s="1493"/>
      <c r="U163" s="1493"/>
      <c r="V163" s="1493"/>
      <c r="W163" s="1493"/>
      <c r="X163" s="1493"/>
      <c r="Y163" s="1493"/>
      <c r="Z163" s="1493"/>
      <c r="AA163" s="1493"/>
      <c r="AB163" s="1493"/>
      <c r="AC163" s="1493"/>
      <c r="AD163" s="1493"/>
      <c r="AE163" s="1493"/>
      <c r="AF163" s="1493"/>
      <c r="AG163" s="1493"/>
      <c r="AH163" s="1493"/>
    </row>
    <row r="164" spans="1:34" ht="15.75" customHeight="1">
      <c r="A164" s="1493"/>
      <c r="B164" s="1493"/>
      <c r="C164" s="1493"/>
      <c r="D164" s="1493"/>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row>
    <row r="165" spans="1:34" ht="15.75" customHeight="1">
      <c r="A165" s="1493"/>
      <c r="B165" s="1493"/>
      <c r="C165" s="1493"/>
      <c r="D165" s="1493"/>
      <c r="E165" s="1493"/>
      <c r="F165" s="1493"/>
      <c r="G165" s="1493"/>
      <c r="H165" s="1493"/>
      <c r="I165" s="1493"/>
      <c r="J165" s="1493"/>
      <c r="K165" s="1493"/>
      <c r="L165" s="1493"/>
      <c r="M165" s="1493"/>
      <c r="N165" s="1493"/>
      <c r="O165" s="1493"/>
      <c r="P165" s="1493"/>
      <c r="Q165" s="1493"/>
      <c r="R165" s="1493"/>
      <c r="S165" s="1493"/>
      <c r="T165" s="1493"/>
      <c r="U165" s="1493"/>
      <c r="V165" s="1493"/>
      <c r="W165" s="1493"/>
      <c r="X165" s="1493"/>
      <c r="Y165" s="1493"/>
      <c r="Z165" s="1493"/>
      <c r="AA165" s="1493"/>
      <c r="AB165" s="1493"/>
      <c r="AC165" s="1493"/>
      <c r="AD165" s="1493"/>
      <c r="AE165" s="1493"/>
      <c r="AF165" s="1493"/>
      <c r="AG165" s="1493"/>
      <c r="AH165" s="1493"/>
    </row>
    <row r="166" spans="1:34" ht="15.75" customHeight="1">
      <c r="A166" s="1493"/>
      <c r="B166" s="1493"/>
      <c r="C166" s="1493"/>
      <c r="D166" s="1493"/>
      <c r="E166" s="1493"/>
      <c r="F166" s="1493"/>
      <c r="G166" s="1493"/>
      <c r="H166" s="1493"/>
      <c r="I166" s="1493"/>
      <c r="J166" s="1493"/>
      <c r="K166" s="1493"/>
      <c r="L166" s="1493"/>
      <c r="M166" s="1493"/>
      <c r="N166" s="1493"/>
      <c r="O166" s="1493"/>
      <c r="P166" s="1493"/>
      <c r="Q166" s="1493"/>
      <c r="R166" s="1493"/>
      <c r="S166" s="1493"/>
      <c r="T166" s="1493"/>
      <c r="U166" s="1493"/>
      <c r="V166" s="1493"/>
      <c r="W166" s="1493"/>
      <c r="X166" s="1493"/>
      <c r="Y166" s="1493"/>
      <c r="Z166" s="1493"/>
      <c r="AA166" s="1493"/>
      <c r="AB166" s="1493"/>
      <c r="AC166" s="1493"/>
      <c r="AD166" s="1493"/>
      <c r="AE166" s="1493"/>
      <c r="AF166" s="1493"/>
      <c r="AG166" s="1493"/>
      <c r="AH166" s="1493"/>
    </row>
    <row r="167" spans="1:34" ht="15.75" customHeight="1">
      <c r="A167" s="1493"/>
      <c r="B167" s="1493"/>
      <c r="C167" s="1493"/>
      <c r="D167" s="1493"/>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1493"/>
      <c r="AA167" s="1493"/>
      <c r="AB167" s="1493"/>
      <c r="AC167" s="1493"/>
      <c r="AD167" s="1493"/>
      <c r="AE167" s="1493"/>
      <c r="AF167" s="1493"/>
      <c r="AG167" s="1493"/>
      <c r="AH167" s="1493"/>
    </row>
    <row r="168" spans="1:34" ht="15.75" customHeight="1">
      <c r="A168" s="1493"/>
      <c r="B168" s="1493"/>
      <c r="C168" s="1493"/>
      <c r="D168" s="1493"/>
      <c r="E168" s="1493"/>
      <c r="F168" s="1493"/>
      <c r="G168" s="1493"/>
      <c r="H168" s="1493"/>
      <c r="I168" s="1493"/>
      <c r="J168" s="1493"/>
      <c r="K168" s="1493"/>
      <c r="L168" s="1493"/>
      <c r="M168" s="1493"/>
      <c r="N168" s="1493"/>
      <c r="O168" s="1493"/>
      <c r="P168" s="1493"/>
      <c r="Q168" s="1493"/>
      <c r="R168" s="1493"/>
      <c r="S168" s="1493"/>
      <c r="T168" s="1493"/>
      <c r="U168" s="1493"/>
      <c r="V168" s="1493"/>
      <c r="W168" s="1493"/>
      <c r="X168" s="1493"/>
      <c r="Y168" s="1493"/>
      <c r="Z168" s="1493"/>
      <c r="AA168" s="1493"/>
      <c r="AB168" s="1493"/>
      <c r="AC168" s="1493"/>
      <c r="AD168" s="1493"/>
      <c r="AE168" s="1493"/>
      <c r="AF168" s="1493"/>
      <c r="AG168" s="1493"/>
      <c r="AH168" s="1493"/>
    </row>
    <row r="169" spans="1:34" ht="15.75" customHeight="1">
      <c r="A169" s="1493"/>
      <c r="B169" s="1493"/>
      <c r="C169" s="1493"/>
      <c r="D169" s="1493"/>
      <c r="E169" s="1493"/>
      <c r="F169" s="1493"/>
      <c r="G169" s="1493"/>
      <c r="H169" s="1493"/>
      <c r="I169" s="1493"/>
      <c r="J169" s="1493"/>
      <c r="K169" s="1493"/>
      <c r="L169" s="1493"/>
      <c r="M169" s="1493"/>
      <c r="N169" s="1493"/>
      <c r="O169" s="1493"/>
      <c r="P169" s="1493"/>
      <c r="Q169" s="1493"/>
      <c r="R169" s="1493"/>
      <c r="S169" s="1493"/>
      <c r="T169" s="1493"/>
      <c r="U169" s="1493"/>
      <c r="V169" s="1493"/>
      <c r="W169" s="1493"/>
      <c r="X169" s="1493"/>
      <c r="Y169" s="1493"/>
      <c r="Z169" s="1493"/>
      <c r="AA169" s="1493"/>
      <c r="AB169" s="1493"/>
      <c r="AC169" s="1493"/>
      <c r="AD169" s="1493"/>
      <c r="AE169" s="1493"/>
      <c r="AF169" s="1493"/>
      <c r="AG169" s="1493"/>
      <c r="AH169" s="1493"/>
    </row>
    <row r="170" spans="1:34" ht="15.75" customHeight="1">
      <c r="A170" s="1493"/>
      <c r="B170" s="1493"/>
      <c r="C170" s="1493"/>
      <c r="D170" s="1493"/>
      <c r="E170" s="1493"/>
      <c r="F170" s="1493"/>
      <c r="G170" s="1493"/>
      <c r="H170" s="1493"/>
      <c r="I170" s="1493"/>
      <c r="J170" s="1493"/>
      <c r="K170" s="1493"/>
      <c r="L170" s="1493"/>
      <c r="M170" s="1493"/>
      <c r="N170" s="1493"/>
      <c r="O170" s="1493"/>
      <c r="P170" s="1493"/>
      <c r="Q170" s="1493"/>
      <c r="R170" s="1493"/>
      <c r="S170" s="1493"/>
      <c r="T170" s="1493"/>
      <c r="U170" s="1493"/>
      <c r="V170" s="1493"/>
      <c r="W170" s="1493"/>
      <c r="X170" s="1493"/>
      <c r="Y170" s="1493"/>
      <c r="Z170" s="1493"/>
      <c r="AA170" s="1493"/>
      <c r="AB170" s="1493"/>
      <c r="AC170" s="1493"/>
      <c r="AD170" s="1493"/>
      <c r="AE170" s="1493"/>
      <c r="AF170" s="1493"/>
      <c r="AG170" s="1493"/>
      <c r="AH170" s="1493"/>
    </row>
    <row r="171" spans="1:34" ht="15.75" customHeight="1">
      <c r="A171" s="1493"/>
      <c r="B171" s="1493"/>
      <c r="C171" s="1493"/>
      <c r="D171" s="1493"/>
      <c r="E171" s="1493"/>
      <c r="F171" s="1493"/>
      <c r="G171" s="1493"/>
      <c r="H171" s="1493"/>
      <c r="I171" s="1493"/>
      <c r="J171" s="1493"/>
      <c r="K171" s="1493"/>
      <c r="L171" s="1493"/>
      <c r="M171" s="1493"/>
      <c r="N171" s="1493"/>
      <c r="O171" s="1493"/>
      <c r="P171" s="1493"/>
      <c r="Q171" s="1493"/>
      <c r="R171" s="1493"/>
      <c r="S171" s="1493"/>
      <c r="T171" s="1493"/>
      <c r="U171" s="1493"/>
      <c r="V171" s="1493"/>
      <c r="W171" s="1493"/>
      <c r="X171" s="1493"/>
      <c r="Y171" s="1493"/>
      <c r="Z171" s="1493"/>
      <c r="AA171" s="1493"/>
      <c r="AB171" s="1493"/>
      <c r="AC171" s="1493"/>
      <c r="AD171" s="1493"/>
      <c r="AE171" s="1493"/>
      <c r="AF171" s="1493"/>
      <c r="AG171" s="1493"/>
      <c r="AH171" s="1493"/>
    </row>
    <row r="172" spans="1:34" ht="15.75" customHeight="1">
      <c r="A172" s="1493"/>
      <c r="B172" s="1493"/>
      <c r="C172" s="1493"/>
      <c r="D172" s="1493"/>
      <c r="E172" s="1493"/>
      <c r="F172" s="1493"/>
      <c r="G172" s="1493"/>
      <c r="H172" s="1493"/>
      <c r="I172" s="1493"/>
      <c r="J172" s="1493"/>
      <c r="K172" s="1493"/>
      <c r="L172" s="1493"/>
      <c r="M172" s="1493"/>
      <c r="N172" s="1493"/>
      <c r="O172" s="1493"/>
      <c r="P172" s="1493"/>
      <c r="Q172" s="1493"/>
      <c r="R172" s="1493"/>
      <c r="S172" s="1493"/>
      <c r="T172" s="1493"/>
      <c r="U172" s="1493"/>
      <c r="V172" s="1493"/>
      <c r="W172" s="1493"/>
      <c r="X172" s="1493"/>
      <c r="Y172" s="1493"/>
      <c r="Z172" s="1493"/>
      <c r="AA172" s="1493"/>
      <c r="AB172" s="1493"/>
      <c r="AC172" s="1493"/>
      <c r="AD172" s="1493"/>
      <c r="AE172" s="1493"/>
      <c r="AF172" s="1493"/>
      <c r="AG172" s="1493"/>
      <c r="AH172" s="1493"/>
    </row>
    <row r="173" spans="1:34" ht="15.75" customHeight="1">
      <c r="A173" s="1493"/>
      <c r="B173" s="1493"/>
      <c r="C173" s="1493"/>
      <c r="D173" s="1493"/>
      <c r="E173" s="1493"/>
      <c r="F173" s="1493"/>
      <c r="G173" s="1493"/>
      <c r="H173" s="1493"/>
      <c r="I173" s="1493"/>
      <c r="J173" s="1493"/>
      <c r="K173" s="1493"/>
      <c r="L173" s="1493"/>
      <c r="M173" s="1493"/>
      <c r="N173" s="1493"/>
      <c r="O173" s="1493"/>
      <c r="P173" s="1493"/>
      <c r="Q173" s="1493"/>
      <c r="R173" s="1493"/>
      <c r="S173" s="1493"/>
      <c r="T173" s="1493"/>
      <c r="U173" s="1493"/>
      <c r="V173" s="1493"/>
      <c r="W173" s="1493"/>
      <c r="X173" s="1493"/>
      <c r="Y173" s="1493"/>
      <c r="Z173" s="1493"/>
      <c r="AA173" s="1493"/>
      <c r="AB173" s="1493"/>
      <c r="AC173" s="1493"/>
      <c r="AD173" s="1493"/>
      <c r="AE173" s="1493"/>
      <c r="AF173" s="1493"/>
      <c r="AG173" s="1493"/>
      <c r="AH173" s="1493"/>
    </row>
    <row r="174" spans="1:34" ht="15.75" customHeight="1">
      <c r="A174" s="1493"/>
      <c r="B174" s="1493"/>
      <c r="C174" s="1493"/>
      <c r="D174" s="1493"/>
      <c r="E174" s="1493"/>
      <c r="F174" s="1493"/>
      <c r="G174" s="1493"/>
      <c r="H174" s="1493"/>
      <c r="I174" s="1493"/>
      <c r="J174" s="1493"/>
      <c r="K174" s="1493"/>
      <c r="L174" s="1493"/>
      <c r="M174" s="1493"/>
      <c r="N174" s="1493"/>
      <c r="O174" s="1493"/>
      <c r="P174" s="1493"/>
      <c r="Q174" s="1493"/>
      <c r="R174" s="1493"/>
      <c r="S174" s="1493"/>
      <c r="T174" s="1493"/>
      <c r="U174" s="1493"/>
      <c r="V174" s="1493"/>
      <c r="W174" s="1493"/>
      <c r="X174" s="1493"/>
      <c r="Y174" s="1493"/>
      <c r="Z174" s="1493"/>
      <c r="AA174" s="1493"/>
      <c r="AB174" s="1493"/>
      <c r="AC174" s="1493"/>
      <c r="AD174" s="1493"/>
      <c r="AE174" s="1493"/>
      <c r="AF174" s="1493"/>
      <c r="AG174" s="1493"/>
      <c r="AH174" s="1493"/>
    </row>
    <row r="175" spans="1:34" ht="15.75" customHeight="1">
      <c r="A175" s="1493"/>
      <c r="B175" s="1493"/>
      <c r="C175" s="1493"/>
      <c r="D175" s="1493"/>
      <c r="E175" s="1493"/>
      <c r="F175" s="1493"/>
      <c r="G175" s="1493"/>
      <c r="H175" s="1493"/>
      <c r="I175" s="1493"/>
      <c r="J175" s="1493"/>
      <c r="K175" s="1493"/>
      <c r="L175" s="1493"/>
      <c r="M175" s="1493"/>
      <c r="N175" s="1493"/>
      <c r="O175" s="1493"/>
      <c r="P175" s="1493"/>
      <c r="Q175" s="1493"/>
      <c r="R175" s="1493"/>
      <c r="S175" s="1493"/>
      <c r="T175" s="1493"/>
      <c r="U175" s="1493"/>
      <c r="V175" s="1493"/>
      <c r="W175" s="1493"/>
      <c r="X175" s="1493"/>
      <c r="Y175" s="1493"/>
      <c r="Z175" s="1493"/>
      <c r="AA175" s="1493"/>
      <c r="AB175" s="1493"/>
      <c r="AC175" s="1493"/>
      <c r="AD175" s="1493"/>
      <c r="AE175" s="1493"/>
      <c r="AF175" s="1493"/>
      <c r="AG175" s="1493"/>
      <c r="AH175" s="1493"/>
    </row>
    <row r="176" spans="1:34" ht="15.75" customHeight="1">
      <c r="A176" s="1493"/>
      <c r="B176" s="1493"/>
      <c r="C176" s="1493"/>
      <c r="D176" s="1493"/>
      <c r="E176" s="1493"/>
      <c r="F176" s="1493"/>
      <c r="G176" s="1493"/>
      <c r="H176" s="1493"/>
      <c r="I176" s="1493"/>
      <c r="J176" s="1493"/>
      <c r="K176" s="1493"/>
      <c r="L176" s="1493"/>
      <c r="M176" s="1493"/>
      <c r="N176" s="1493"/>
      <c r="O176" s="1493"/>
      <c r="P176" s="1493"/>
      <c r="Q176" s="1493"/>
      <c r="R176" s="1493"/>
      <c r="S176" s="1493"/>
      <c r="T176" s="1493"/>
      <c r="U176" s="1493"/>
      <c r="V176" s="1493"/>
      <c r="W176" s="1493"/>
      <c r="X176" s="1493"/>
      <c r="Y176" s="1493"/>
      <c r="Z176" s="1493"/>
      <c r="AA176" s="1493"/>
      <c r="AB176" s="1493"/>
      <c r="AC176" s="1493"/>
      <c r="AD176" s="1493"/>
      <c r="AE176" s="1493"/>
      <c r="AF176" s="1493"/>
      <c r="AG176" s="1493"/>
      <c r="AH176" s="1493"/>
    </row>
    <row r="177" spans="1:34" ht="15.75" customHeight="1">
      <c r="A177" s="1493"/>
      <c r="B177" s="1493"/>
      <c r="C177" s="1493"/>
      <c r="D177" s="1493"/>
      <c r="E177" s="1493"/>
      <c r="F177" s="1493"/>
      <c r="G177" s="1493"/>
      <c r="H177" s="1493"/>
      <c r="I177" s="1493"/>
      <c r="J177" s="1493"/>
      <c r="K177" s="1493"/>
      <c r="L177" s="1493"/>
      <c r="M177" s="1493"/>
      <c r="N177" s="1493"/>
      <c r="O177" s="1493"/>
      <c r="P177" s="1493"/>
      <c r="Q177" s="1493"/>
      <c r="R177" s="1493"/>
      <c r="S177" s="1493"/>
      <c r="T177" s="1493"/>
      <c r="U177" s="1493"/>
      <c r="V177" s="1493"/>
      <c r="W177" s="1493"/>
      <c r="X177" s="1493"/>
      <c r="Y177" s="1493"/>
      <c r="Z177" s="1493"/>
      <c r="AA177" s="1493"/>
      <c r="AB177" s="1493"/>
      <c r="AC177" s="1493"/>
      <c r="AD177" s="1493"/>
      <c r="AE177" s="1493"/>
      <c r="AF177" s="1493"/>
      <c r="AG177" s="1493"/>
      <c r="AH177" s="1493"/>
    </row>
    <row r="178" spans="1:34" ht="15.75" customHeight="1">
      <c r="A178" s="1493"/>
      <c r="B178" s="1493"/>
      <c r="C178" s="1493"/>
      <c r="D178" s="1493"/>
      <c r="E178" s="1493"/>
      <c r="F178" s="1493"/>
      <c r="G178" s="1493"/>
      <c r="H178" s="1493"/>
      <c r="I178" s="1493"/>
      <c r="J178" s="1493"/>
      <c r="K178" s="1493"/>
      <c r="L178" s="1493"/>
      <c r="M178" s="1493"/>
      <c r="N178" s="1493"/>
      <c r="O178" s="1493"/>
      <c r="P178" s="1493"/>
      <c r="Q178" s="1493"/>
      <c r="R178" s="1493"/>
      <c r="S178" s="1493"/>
      <c r="T178" s="1493"/>
      <c r="U178" s="1493"/>
      <c r="V178" s="1493"/>
      <c r="W178" s="1493"/>
      <c r="X178" s="1493"/>
      <c r="Y178" s="1493"/>
      <c r="Z178" s="1493"/>
      <c r="AA178" s="1493"/>
      <c r="AB178" s="1493"/>
      <c r="AC178" s="1493"/>
      <c r="AD178" s="1493"/>
      <c r="AE178" s="1493"/>
      <c r="AF178" s="1493"/>
      <c r="AG178" s="1493"/>
      <c r="AH178" s="1493"/>
    </row>
    <row r="179" spans="1:34" ht="15.75" customHeight="1">
      <c r="A179" s="1493"/>
      <c r="B179" s="1493"/>
      <c r="C179" s="1493"/>
      <c r="D179" s="1493"/>
      <c r="E179" s="1493"/>
      <c r="F179" s="1493"/>
      <c r="G179" s="1493"/>
      <c r="H179" s="1493"/>
      <c r="I179" s="1493"/>
      <c r="J179" s="1493"/>
      <c r="K179" s="1493"/>
      <c r="L179" s="1493"/>
      <c r="M179" s="1493"/>
      <c r="N179" s="1493"/>
      <c r="O179" s="1493"/>
      <c r="P179" s="1493"/>
      <c r="Q179" s="1493"/>
      <c r="R179" s="1493"/>
      <c r="S179" s="1493"/>
      <c r="T179" s="1493"/>
      <c r="U179" s="1493"/>
      <c r="V179" s="1493"/>
      <c r="W179" s="1493"/>
      <c r="X179" s="1493"/>
      <c r="Y179" s="1493"/>
      <c r="Z179" s="1493"/>
      <c r="AA179" s="1493"/>
      <c r="AB179" s="1493"/>
      <c r="AC179" s="1493"/>
      <c r="AD179" s="1493"/>
      <c r="AE179" s="1493"/>
      <c r="AF179" s="1493"/>
      <c r="AG179" s="1493"/>
      <c r="AH179" s="1493"/>
    </row>
    <row r="180" spans="1:34" ht="15.75" customHeight="1">
      <c r="A180" s="1493"/>
      <c r="B180" s="1493"/>
      <c r="C180" s="1493"/>
      <c r="D180" s="1493"/>
      <c r="E180" s="1493"/>
      <c r="F180" s="1493"/>
      <c r="G180" s="1493"/>
      <c r="H180" s="1493"/>
      <c r="I180" s="1493"/>
      <c r="J180" s="1493"/>
      <c r="K180" s="1493"/>
      <c r="L180" s="1493"/>
      <c r="M180" s="1493"/>
      <c r="N180" s="1493"/>
      <c r="O180" s="1493"/>
      <c r="P180" s="1493"/>
      <c r="Q180" s="1493"/>
      <c r="R180" s="1493"/>
      <c r="S180" s="1493"/>
      <c r="T180" s="1493"/>
      <c r="U180" s="1493"/>
      <c r="V180" s="1493"/>
      <c r="W180" s="1493"/>
      <c r="X180" s="1493"/>
      <c r="Y180" s="1493"/>
      <c r="Z180" s="1493"/>
      <c r="AA180" s="1493"/>
      <c r="AB180" s="1493"/>
      <c r="AC180" s="1493"/>
      <c r="AD180" s="1493"/>
      <c r="AE180" s="1493"/>
      <c r="AF180" s="1493"/>
      <c r="AG180" s="1493"/>
      <c r="AH180" s="1493"/>
    </row>
    <row r="181" spans="1:34" ht="15.75" customHeight="1">
      <c r="A181" s="1493"/>
      <c r="B181" s="1493"/>
      <c r="C181" s="1493"/>
      <c r="D181" s="1493"/>
      <c r="E181" s="1493"/>
      <c r="F181" s="1493"/>
      <c r="G181" s="1493"/>
      <c r="H181" s="1493"/>
      <c r="I181" s="1493"/>
      <c r="J181" s="1493"/>
      <c r="K181" s="1493"/>
      <c r="L181" s="1493"/>
      <c r="M181" s="1493"/>
      <c r="N181" s="1493"/>
      <c r="O181" s="1493"/>
      <c r="P181" s="1493"/>
      <c r="Q181" s="1493"/>
      <c r="R181" s="1493"/>
      <c r="S181" s="1493"/>
      <c r="T181" s="1493"/>
      <c r="U181" s="1493"/>
      <c r="V181" s="1493"/>
      <c r="W181" s="1493"/>
      <c r="X181" s="1493"/>
      <c r="Y181" s="1493"/>
      <c r="Z181" s="1493"/>
      <c r="AA181" s="1493"/>
      <c r="AB181" s="1493"/>
      <c r="AC181" s="1493"/>
      <c r="AD181" s="1493"/>
      <c r="AE181" s="1493"/>
      <c r="AF181" s="1493"/>
      <c r="AG181" s="1493"/>
      <c r="AH181" s="1493"/>
    </row>
    <row r="182" spans="1:34" ht="15.75" customHeight="1">
      <c r="A182" s="1493"/>
      <c r="B182" s="1493"/>
      <c r="C182" s="1493"/>
      <c r="D182" s="1493"/>
      <c r="E182" s="1493"/>
      <c r="F182" s="1493"/>
      <c r="G182" s="1493"/>
      <c r="H182" s="1493"/>
      <c r="I182" s="1493"/>
      <c r="J182" s="1493"/>
      <c r="K182" s="1493"/>
      <c r="L182" s="1493"/>
      <c r="M182" s="1493"/>
      <c r="N182" s="1493"/>
      <c r="O182" s="1493"/>
      <c r="P182" s="1493"/>
      <c r="Q182" s="1493"/>
      <c r="R182" s="1493"/>
      <c r="S182" s="1493"/>
      <c r="T182" s="1493"/>
      <c r="U182" s="1493"/>
      <c r="V182" s="1493"/>
      <c r="W182" s="1493"/>
      <c r="X182" s="1493"/>
      <c r="Y182" s="1493"/>
      <c r="Z182" s="1493"/>
      <c r="AA182" s="1493"/>
      <c r="AB182" s="1493"/>
      <c r="AC182" s="1493"/>
      <c r="AD182" s="1493"/>
      <c r="AE182" s="1493"/>
      <c r="AF182" s="1493"/>
      <c r="AG182" s="1493"/>
      <c r="AH182" s="1493"/>
    </row>
    <row r="183" spans="1:34" ht="15.75" customHeight="1">
      <c r="A183" s="1493"/>
      <c r="B183" s="1493"/>
      <c r="C183" s="1493"/>
      <c r="D183" s="1493"/>
      <c r="E183" s="1493"/>
      <c r="F183" s="1493"/>
      <c r="G183" s="1493"/>
      <c r="H183" s="1493"/>
      <c r="I183" s="1493"/>
      <c r="J183" s="1493"/>
      <c r="K183" s="1493"/>
      <c r="L183" s="1493"/>
      <c r="M183" s="1493"/>
      <c r="N183" s="1493"/>
      <c r="O183" s="1493"/>
      <c r="P183" s="1493"/>
      <c r="Q183" s="1493"/>
      <c r="R183" s="1493"/>
      <c r="S183" s="1493"/>
      <c r="T183" s="1493"/>
      <c r="U183" s="1493"/>
      <c r="V183" s="1493"/>
      <c r="W183" s="1493"/>
      <c r="X183" s="1493"/>
      <c r="Y183" s="1493"/>
      <c r="Z183" s="1493"/>
      <c r="AA183" s="1493"/>
      <c r="AB183" s="1493"/>
      <c r="AC183" s="1493"/>
      <c r="AD183" s="1493"/>
      <c r="AE183" s="1493"/>
      <c r="AF183" s="1493"/>
      <c r="AG183" s="1493"/>
      <c r="AH183" s="1493"/>
    </row>
    <row r="184" spans="1:34" ht="15.75" customHeight="1">
      <c r="A184" s="1493"/>
      <c r="B184" s="1493"/>
      <c r="C184" s="1493"/>
      <c r="D184" s="1493"/>
      <c r="E184" s="1493"/>
      <c r="F184" s="1493"/>
      <c r="G184" s="1493"/>
      <c r="H184" s="1493"/>
      <c r="I184" s="1493"/>
      <c r="J184" s="1493"/>
      <c r="K184" s="1493"/>
      <c r="L184" s="1493"/>
      <c r="M184" s="1493"/>
      <c r="N184" s="1493"/>
      <c r="O184" s="1493"/>
      <c r="P184" s="1493"/>
      <c r="Q184" s="1493"/>
      <c r="R184" s="1493"/>
      <c r="S184" s="1493"/>
      <c r="T184" s="1493"/>
      <c r="U184" s="1493"/>
      <c r="V184" s="1493"/>
      <c r="W184" s="1493"/>
      <c r="X184" s="1493"/>
      <c r="Y184" s="1493"/>
      <c r="Z184" s="1493"/>
      <c r="AA184" s="1493"/>
      <c r="AB184" s="1493"/>
      <c r="AC184" s="1493"/>
      <c r="AD184" s="1493"/>
      <c r="AE184" s="1493"/>
      <c r="AF184" s="1493"/>
      <c r="AG184" s="1493"/>
      <c r="AH184" s="1493"/>
    </row>
    <row r="185" spans="1:34" ht="15.75" customHeight="1">
      <c r="A185" s="1493"/>
      <c r="B185" s="1493"/>
      <c r="C185" s="1493"/>
      <c r="D185" s="1493"/>
      <c r="E185" s="1493"/>
      <c r="F185" s="1493"/>
      <c r="G185" s="1493"/>
      <c r="H185" s="1493"/>
      <c r="I185" s="1493"/>
      <c r="J185" s="1493"/>
      <c r="K185" s="1493"/>
      <c r="L185" s="1493"/>
      <c r="M185" s="1493"/>
      <c r="N185" s="1493"/>
      <c r="O185" s="1493"/>
      <c r="P185" s="1493"/>
      <c r="Q185" s="1493"/>
      <c r="R185" s="1493"/>
      <c r="S185" s="1493"/>
      <c r="T185" s="1493"/>
      <c r="U185" s="1493"/>
      <c r="V185" s="1493"/>
      <c r="W185" s="1493"/>
      <c r="X185" s="1493"/>
      <c r="Y185" s="1493"/>
      <c r="Z185" s="1493"/>
      <c r="AA185" s="1493"/>
      <c r="AB185" s="1493"/>
      <c r="AC185" s="1493"/>
      <c r="AD185" s="1493"/>
      <c r="AE185" s="1493"/>
      <c r="AF185" s="1493"/>
      <c r="AG185" s="1493"/>
      <c r="AH185" s="1493"/>
    </row>
    <row r="186" spans="1:34" ht="15.75" customHeight="1">
      <c r="A186" s="1493"/>
      <c r="B186" s="1493"/>
      <c r="C186" s="1493"/>
      <c r="D186" s="1493"/>
      <c r="E186" s="1493"/>
      <c r="F186" s="1493"/>
      <c r="G186" s="1493"/>
      <c r="H186" s="1493"/>
      <c r="I186" s="1493"/>
      <c r="J186" s="1493"/>
      <c r="K186" s="1493"/>
      <c r="L186" s="1493"/>
      <c r="M186" s="1493"/>
      <c r="N186" s="1493"/>
      <c r="O186" s="1493"/>
      <c r="P186" s="1493"/>
      <c r="Q186" s="1493"/>
      <c r="R186" s="1493"/>
      <c r="S186" s="1493"/>
      <c r="T186" s="1493"/>
      <c r="U186" s="1493"/>
      <c r="V186" s="1493"/>
      <c r="W186" s="1493"/>
      <c r="X186" s="1493"/>
      <c r="Y186" s="1493"/>
      <c r="Z186" s="1493"/>
      <c r="AA186" s="1493"/>
      <c r="AB186" s="1493"/>
      <c r="AC186" s="1493"/>
      <c r="AD186" s="1493"/>
      <c r="AE186" s="1493"/>
      <c r="AF186" s="1493"/>
      <c r="AG186" s="1493"/>
      <c r="AH186" s="1493"/>
    </row>
    <row r="187" spans="1:34" ht="15.75" customHeight="1">
      <c r="A187" s="1493"/>
      <c r="B187" s="1493"/>
      <c r="C187" s="1493"/>
      <c r="D187" s="1493"/>
      <c r="E187" s="1493"/>
      <c r="F187" s="1493"/>
      <c r="G187" s="1493"/>
      <c r="H187" s="1493"/>
      <c r="I187" s="1493"/>
      <c r="J187" s="1493"/>
      <c r="K187" s="1493"/>
      <c r="L187" s="1493"/>
      <c r="M187" s="1493"/>
      <c r="N187" s="1493"/>
      <c r="O187" s="1493"/>
      <c r="P187" s="1493"/>
      <c r="Q187" s="1493"/>
      <c r="R187" s="1493"/>
      <c r="S187" s="1493"/>
      <c r="T187" s="1493"/>
      <c r="U187" s="1493"/>
      <c r="V187" s="1493"/>
      <c r="W187" s="1493"/>
      <c r="X187" s="1493"/>
      <c r="Y187" s="1493"/>
      <c r="Z187" s="1493"/>
      <c r="AA187" s="1493"/>
      <c r="AB187" s="1493"/>
      <c r="AC187" s="1493"/>
      <c r="AD187" s="1493"/>
      <c r="AE187" s="1493"/>
      <c r="AF187" s="1493"/>
      <c r="AG187" s="1493"/>
      <c r="AH187" s="1493"/>
    </row>
    <row r="188" spans="1:34" ht="15.75" customHeight="1">
      <c r="A188" s="1493"/>
      <c r="B188" s="1493"/>
      <c r="C188" s="1493"/>
      <c r="D188" s="1493"/>
      <c r="E188" s="1493"/>
      <c r="F188" s="1493"/>
      <c r="G188" s="1493"/>
      <c r="H188" s="1493"/>
      <c r="I188" s="1493"/>
      <c r="J188" s="1493"/>
      <c r="K188" s="1493"/>
      <c r="L188" s="1493"/>
      <c r="M188" s="1493"/>
      <c r="N188" s="1493"/>
      <c r="O188" s="1493"/>
      <c r="P188" s="1493"/>
      <c r="Q188" s="1493"/>
      <c r="R188" s="1493"/>
      <c r="S188" s="1493"/>
      <c r="T188" s="1493"/>
      <c r="U188" s="1493"/>
      <c r="V188" s="1493"/>
      <c r="W188" s="1493"/>
      <c r="X188" s="1493"/>
      <c r="Y188" s="1493"/>
      <c r="Z188" s="1493"/>
      <c r="AA188" s="1493"/>
      <c r="AB188" s="1493"/>
      <c r="AC188" s="1493"/>
      <c r="AD188" s="1493"/>
      <c r="AE188" s="1493"/>
      <c r="AF188" s="1493"/>
      <c r="AG188" s="1493"/>
      <c r="AH188" s="1493"/>
    </row>
    <row r="189" spans="1:34" ht="15.75" customHeight="1">
      <c r="A189" s="1493"/>
      <c r="B189" s="1493"/>
      <c r="C189" s="1493"/>
      <c r="D189" s="1493"/>
      <c r="E189" s="1493"/>
      <c r="F189" s="1493"/>
      <c r="G189" s="1493"/>
      <c r="H189" s="1493"/>
      <c r="I189" s="1493"/>
      <c r="J189" s="1493"/>
      <c r="K189" s="1493"/>
      <c r="L189" s="1493"/>
      <c r="M189" s="1493"/>
      <c r="N189" s="1493"/>
      <c r="O189" s="1493"/>
      <c r="P189" s="1493"/>
      <c r="Q189" s="1493"/>
      <c r="R189" s="1493"/>
      <c r="S189" s="1493"/>
      <c r="T189" s="1493"/>
      <c r="U189" s="1493"/>
      <c r="V189" s="1493"/>
      <c r="W189" s="1493"/>
      <c r="X189" s="1493"/>
      <c r="Y189" s="1493"/>
      <c r="Z189" s="1493"/>
      <c r="AA189" s="1493"/>
      <c r="AB189" s="1493"/>
      <c r="AC189" s="1493"/>
      <c r="AD189" s="1493"/>
      <c r="AE189" s="1493"/>
      <c r="AF189" s="1493"/>
      <c r="AG189" s="1493"/>
      <c r="AH189" s="1493"/>
    </row>
    <row r="190" spans="1:34" ht="15.75" customHeight="1">
      <c r="A190" s="1493"/>
      <c r="B190" s="1493"/>
      <c r="C190" s="1493"/>
      <c r="D190" s="1493"/>
      <c r="E190" s="1493"/>
      <c r="F190" s="1493"/>
      <c r="G190" s="1493"/>
      <c r="H190" s="1493"/>
      <c r="I190" s="1493"/>
      <c r="J190" s="1493"/>
      <c r="K190" s="1493"/>
      <c r="L190" s="1493"/>
      <c r="M190" s="1493"/>
      <c r="N190" s="1493"/>
      <c r="O190" s="1493"/>
      <c r="P190" s="1493"/>
      <c r="Q190" s="1493"/>
      <c r="R190" s="1493"/>
      <c r="S190" s="1493"/>
      <c r="T190" s="1493"/>
      <c r="U190" s="1493"/>
      <c r="V190" s="1493"/>
      <c r="W190" s="1493"/>
      <c r="X190" s="1493"/>
      <c r="Y190" s="1493"/>
      <c r="Z190" s="1493"/>
      <c r="AA190" s="1493"/>
      <c r="AB190" s="1493"/>
      <c r="AC190" s="1493"/>
      <c r="AD190" s="1493"/>
      <c r="AE190" s="1493"/>
      <c r="AF190" s="1493"/>
      <c r="AG190" s="1493"/>
      <c r="AH190" s="1493"/>
    </row>
    <row r="191" spans="1:34" ht="15.75" customHeight="1">
      <c r="A191" s="1493"/>
      <c r="B191" s="1493"/>
      <c r="C191" s="1493"/>
      <c r="D191" s="1493"/>
      <c r="E191" s="1493"/>
      <c r="F191" s="1493"/>
      <c r="G191" s="1493"/>
      <c r="H191" s="1493"/>
      <c r="I191" s="1493"/>
      <c r="J191" s="1493"/>
      <c r="K191" s="1493"/>
      <c r="L191" s="1493"/>
      <c r="M191" s="1493"/>
      <c r="N191" s="1493"/>
      <c r="O191" s="1493"/>
      <c r="P191" s="1493"/>
      <c r="Q191" s="1493"/>
      <c r="R191" s="1493"/>
      <c r="S191" s="1493"/>
      <c r="T191" s="1493"/>
      <c r="U191" s="1493"/>
      <c r="V191" s="1493"/>
      <c r="W191" s="1493"/>
      <c r="X191" s="1493"/>
      <c r="Y191" s="1493"/>
      <c r="Z191" s="1493"/>
      <c r="AA191" s="1493"/>
      <c r="AB191" s="1493"/>
      <c r="AC191" s="1493"/>
      <c r="AD191" s="1493"/>
      <c r="AE191" s="1493"/>
      <c r="AF191" s="1493"/>
      <c r="AG191" s="1493"/>
      <c r="AH191" s="1493"/>
    </row>
    <row r="192" spans="1:34" ht="15.75" customHeight="1">
      <c r="A192" s="1493"/>
      <c r="B192" s="1493"/>
      <c r="C192" s="1493"/>
      <c r="D192" s="1493"/>
      <c r="E192" s="1493"/>
      <c r="F192" s="1493"/>
      <c r="G192" s="1493"/>
      <c r="H192" s="1493"/>
      <c r="I192" s="1493"/>
      <c r="J192" s="1493"/>
      <c r="K192" s="1493"/>
      <c r="L192" s="1493"/>
      <c r="M192" s="1493"/>
      <c r="N192" s="1493"/>
      <c r="O192" s="1493"/>
      <c r="P192" s="1493"/>
      <c r="Q192" s="1493"/>
      <c r="R192" s="1493"/>
      <c r="S192" s="1493"/>
      <c r="T192" s="1493"/>
      <c r="U192" s="1493"/>
      <c r="V192" s="1493"/>
      <c r="W192" s="1493"/>
      <c r="X192" s="1493"/>
      <c r="Y192" s="1493"/>
      <c r="Z192" s="1493"/>
      <c r="AA192" s="1493"/>
      <c r="AB192" s="1493"/>
      <c r="AC192" s="1493"/>
      <c r="AD192" s="1493"/>
      <c r="AE192" s="1493"/>
      <c r="AF192" s="1493"/>
      <c r="AG192" s="1493"/>
      <c r="AH192" s="1493"/>
    </row>
    <row r="193" spans="1:34" ht="15.75" customHeight="1">
      <c r="A193" s="1493"/>
      <c r="B193" s="1493"/>
      <c r="C193" s="1493"/>
      <c r="D193" s="1493"/>
      <c r="E193" s="1493"/>
      <c r="F193" s="1493"/>
      <c r="G193" s="1493"/>
      <c r="H193" s="1493"/>
      <c r="I193" s="1493"/>
      <c r="J193" s="1493"/>
      <c r="K193" s="1493"/>
      <c r="L193" s="1493"/>
      <c r="M193" s="1493"/>
      <c r="N193" s="1493"/>
      <c r="O193" s="1493"/>
      <c r="P193" s="1493"/>
      <c r="Q193" s="1493"/>
      <c r="R193" s="1493"/>
      <c r="S193" s="1493"/>
      <c r="T193" s="1493"/>
      <c r="U193" s="1493"/>
      <c r="V193" s="1493"/>
      <c r="W193" s="1493"/>
      <c r="X193" s="1493"/>
      <c r="Y193" s="1493"/>
      <c r="Z193" s="1493"/>
      <c r="AA193" s="1493"/>
      <c r="AB193" s="1493"/>
      <c r="AC193" s="1493"/>
      <c r="AD193" s="1493"/>
      <c r="AE193" s="1493"/>
      <c r="AF193" s="1493"/>
      <c r="AG193" s="1493"/>
      <c r="AH193" s="1493"/>
    </row>
    <row r="194" spans="1:34" ht="15.75" customHeight="1">
      <c r="A194" s="1493"/>
      <c r="B194" s="1493"/>
      <c r="C194" s="1493"/>
      <c r="D194" s="1493"/>
      <c r="E194" s="1493"/>
      <c r="F194" s="1493"/>
      <c r="G194" s="1493"/>
      <c r="H194" s="1493"/>
      <c r="I194" s="1493"/>
      <c r="J194" s="1493"/>
      <c r="K194" s="1493"/>
      <c r="L194" s="1493"/>
      <c r="M194" s="1493"/>
      <c r="N194" s="1493"/>
      <c r="O194" s="1493"/>
      <c r="P194" s="1493"/>
      <c r="Q194" s="1493"/>
      <c r="R194" s="1493"/>
      <c r="S194" s="1493"/>
      <c r="T194" s="1493"/>
      <c r="U194" s="1493"/>
      <c r="V194" s="1493"/>
      <c r="W194" s="1493"/>
      <c r="X194" s="1493"/>
      <c r="Y194" s="1493"/>
      <c r="Z194" s="1493"/>
      <c r="AA194" s="1493"/>
      <c r="AB194" s="1493"/>
      <c r="AC194" s="1493"/>
      <c r="AD194" s="1493"/>
      <c r="AE194" s="1493"/>
      <c r="AF194" s="1493"/>
      <c r="AG194" s="1493"/>
      <c r="AH194" s="1493"/>
    </row>
    <row r="195" spans="1:34" ht="15.75" customHeight="1">
      <c r="A195" s="1493"/>
      <c r="B195" s="1493"/>
      <c r="C195" s="1493"/>
      <c r="D195" s="1493"/>
      <c r="E195" s="1493"/>
      <c r="F195" s="1493"/>
      <c r="G195" s="1493"/>
      <c r="H195" s="1493"/>
      <c r="I195" s="1493"/>
      <c r="J195" s="1493"/>
      <c r="K195" s="1493"/>
      <c r="L195" s="1493"/>
      <c r="M195" s="1493"/>
      <c r="N195" s="1493"/>
      <c r="O195" s="1493"/>
      <c r="P195" s="1493"/>
      <c r="Q195" s="1493"/>
      <c r="R195" s="1493"/>
      <c r="S195" s="1493"/>
      <c r="T195" s="1493"/>
      <c r="U195" s="1493"/>
      <c r="V195" s="1493"/>
      <c r="W195" s="1493"/>
      <c r="X195" s="1493"/>
      <c r="Y195" s="1493"/>
      <c r="Z195" s="1493"/>
      <c r="AA195" s="1493"/>
      <c r="AB195" s="1493"/>
      <c r="AC195" s="1493"/>
      <c r="AD195" s="1493"/>
      <c r="AE195" s="1493"/>
      <c r="AF195" s="1493"/>
      <c r="AG195" s="1493"/>
      <c r="AH195" s="1493"/>
    </row>
    <row r="196" spans="1:34" ht="15.75" customHeight="1">
      <c r="A196" s="1493"/>
      <c r="B196" s="1493"/>
      <c r="C196" s="1493"/>
      <c r="D196" s="1493"/>
      <c r="E196" s="1493"/>
      <c r="F196" s="1493"/>
      <c r="G196" s="1493"/>
      <c r="H196" s="1493"/>
      <c r="I196" s="1493"/>
      <c r="J196" s="1493"/>
      <c r="K196" s="1493"/>
      <c r="L196" s="1493"/>
      <c r="M196" s="1493"/>
      <c r="N196" s="1493"/>
      <c r="O196" s="1493"/>
      <c r="P196" s="1493"/>
      <c r="Q196" s="1493"/>
      <c r="R196" s="1493"/>
      <c r="S196" s="1493"/>
      <c r="T196" s="1493"/>
      <c r="U196" s="1493"/>
      <c r="V196" s="1493"/>
      <c r="W196" s="1493"/>
      <c r="X196" s="1493"/>
      <c r="Y196" s="1493"/>
      <c r="Z196" s="1493"/>
      <c r="AA196" s="1493"/>
      <c r="AB196" s="1493"/>
      <c r="AC196" s="1493"/>
      <c r="AD196" s="1493"/>
      <c r="AE196" s="1493"/>
      <c r="AF196" s="1493"/>
      <c r="AG196" s="1493"/>
      <c r="AH196" s="1493"/>
    </row>
    <row r="197" spans="1:34" ht="15.75" customHeight="1">
      <c r="A197" s="1493"/>
      <c r="B197" s="1493"/>
      <c r="C197" s="1493"/>
      <c r="D197" s="1493"/>
      <c r="E197" s="1493"/>
      <c r="F197" s="1493"/>
      <c r="G197" s="1493"/>
      <c r="H197" s="1493"/>
      <c r="I197" s="1493"/>
      <c r="J197" s="1493"/>
      <c r="K197" s="1493"/>
      <c r="L197" s="1493"/>
      <c r="M197" s="1493"/>
      <c r="N197" s="1493"/>
      <c r="O197" s="1493"/>
      <c r="P197" s="1493"/>
      <c r="Q197" s="1493"/>
      <c r="R197" s="1493"/>
      <c r="S197" s="1493"/>
      <c r="T197" s="1493"/>
      <c r="U197" s="1493"/>
      <c r="V197" s="1493"/>
      <c r="W197" s="1493"/>
      <c r="X197" s="1493"/>
      <c r="Y197" s="1493"/>
      <c r="Z197" s="1493"/>
      <c r="AA197" s="1493"/>
      <c r="AB197" s="1493"/>
      <c r="AC197" s="1493"/>
      <c r="AD197" s="1493"/>
      <c r="AE197" s="1493"/>
      <c r="AF197" s="1493"/>
      <c r="AG197" s="1493"/>
      <c r="AH197" s="1493"/>
    </row>
    <row r="198" spans="1:34" ht="15.75" customHeight="1">
      <c r="A198" s="1493"/>
      <c r="B198" s="1493"/>
      <c r="C198" s="1493"/>
      <c r="D198" s="1493"/>
      <c r="E198" s="1493"/>
      <c r="F198" s="1493"/>
      <c r="G198" s="1493"/>
      <c r="H198" s="1493"/>
      <c r="I198" s="1493"/>
      <c r="J198" s="1493"/>
      <c r="K198" s="1493"/>
      <c r="L198" s="1493"/>
      <c r="M198" s="1493"/>
      <c r="N198" s="1493"/>
      <c r="O198" s="1493"/>
      <c r="P198" s="1493"/>
      <c r="Q198" s="1493"/>
      <c r="R198" s="1493"/>
      <c r="S198" s="1493"/>
      <c r="T198" s="1493"/>
      <c r="U198" s="1493"/>
      <c r="V198" s="1493"/>
      <c r="W198" s="1493"/>
      <c r="X198" s="1493"/>
      <c r="Y198" s="1493"/>
      <c r="Z198" s="1493"/>
      <c r="AA198" s="1493"/>
      <c r="AB198" s="1493"/>
      <c r="AC198" s="1493"/>
      <c r="AD198" s="1493"/>
      <c r="AE198" s="1493"/>
      <c r="AF198" s="1493"/>
      <c r="AG198" s="1493"/>
      <c r="AH198" s="1493"/>
    </row>
    <row r="199" spans="1:34" ht="15.75" customHeight="1">
      <c r="A199" s="1493"/>
      <c r="B199" s="1493"/>
      <c r="C199" s="1493"/>
      <c r="D199" s="1493"/>
      <c r="E199" s="1493"/>
      <c r="F199" s="1493"/>
      <c r="G199" s="1493"/>
      <c r="H199" s="1493"/>
      <c r="I199" s="1493"/>
      <c r="J199" s="1493"/>
      <c r="K199" s="1493"/>
      <c r="L199" s="1493"/>
      <c r="M199" s="1493"/>
      <c r="N199" s="1493"/>
      <c r="O199" s="1493"/>
      <c r="P199" s="1493"/>
      <c r="Q199" s="1493"/>
      <c r="R199" s="1493"/>
      <c r="S199" s="1493"/>
      <c r="T199" s="1493"/>
      <c r="U199" s="1493"/>
      <c r="V199" s="1493"/>
      <c r="W199" s="1493"/>
      <c r="X199" s="1493"/>
      <c r="Y199" s="1493"/>
      <c r="Z199" s="1493"/>
      <c r="AA199" s="1493"/>
      <c r="AB199" s="1493"/>
      <c r="AC199" s="1493"/>
      <c r="AD199" s="1493"/>
      <c r="AE199" s="1493"/>
      <c r="AF199" s="1493"/>
      <c r="AG199" s="1493"/>
      <c r="AH199" s="1493"/>
    </row>
    <row r="200" spans="1:34" ht="15.75" customHeight="1">
      <c r="A200" s="1493"/>
      <c r="B200" s="1493"/>
      <c r="C200" s="1493"/>
      <c r="D200" s="1493"/>
      <c r="E200" s="1493"/>
      <c r="F200" s="1493"/>
      <c r="G200" s="1493"/>
      <c r="H200" s="1493"/>
      <c r="I200" s="1493"/>
      <c r="J200" s="1493"/>
      <c r="K200" s="1493"/>
      <c r="L200" s="1493"/>
      <c r="M200" s="1493"/>
      <c r="N200" s="1493"/>
      <c r="O200" s="1493"/>
      <c r="P200" s="1493"/>
      <c r="Q200" s="1493"/>
      <c r="R200" s="1493"/>
      <c r="S200" s="1493"/>
      <c r="T200" s="1493"/>
      <c r="U200" s="1493"/>
      <c r="V200" s="1493"/>
      <c r="W200" s="1493"/>
      <c r="X200" s="1493"/>
      <c r="Y200" s="1493"/>
      <c r="Z200" s="1493"/>
      <c r="AA200" s="1493"/>
      <c r="AB200" s="1493"/>
      <c r="AC200" s="1493"/>
      <c r="AD200" s="1493"/>
      <c r="AE200" s="1493"/>
      <c r="AF200" s="1493"/>
      <c r="AG200" s="1493"/>
      <c r="AH200" s="1493"/>
    </row>
    <row r="201" spans="1:34" ht="15.75" customHeight="1">
      <c r="A201" s="1493"/>
      <c r="B201" s="1493"/>
      <c r="C201" s="1493"/>
      <c r="D201" s="1493"/>
      <c r="E201" s="1493"/>
      <c r="F201" s="1493"/>
      <c r="G201" s="1493"/>
      <c r="H201" s="1493"/>
      <c r="I201" s="1493"/>
      <c r="J201" s="1493"/>
      <c r="K201" s="1493"/>
      <c r="L201" s="1493"/>
      <c r="M201" s="1493"/>
      <c r="N201" s="1493"/>
      <c r="O201" s="1493"/>
      <c r="P201" s="1493"/>
      <c r="Q201" s="1493"/>
      <c r="R201" s="1493"/>
      <c r="S201" s="1493"/>
      <c r="T201" s="1493"/>
      <c r="U201" s="1493"/>
      <c r="V201" s="1493"/>
      <c r="W201" s="1493"/>
      <c r="X201" s="1493"/>
      <c r="Y201" s="1493"/>
      <c r="Z201" s="1493"/>
      <c r="AA201" s="1493"/>
      <c r="AB201" s="1493"/>
      <c r="AC201" s="1493"/>
      <c r="AD201" s="1493"/>
      <c r="AE201" s="1493"/>
      <c r="AF201" s="1493"/>
      <c r="AG201" s="1493"/>
      <c r="AH201" s="1493"/>
    </row>
    <row r="202" spans="1:34" ht="15.75" customHeight="1">
      <c r="A202" s="1493"/>
      <c r="B202" s="1493"/>
      <c r="C202" s="1493"/>
      <c r="D202" s="1493"/>
      <c r="E202" s="1493"/>
      <c r="F202" s="1493"/>
      <c r="G202" s="1493"/>
      <c r="H202" s="1493"/>
      <c r="I202" s="1493"/>
      <c r="J202" s="1493"/>
      <c r="K202" s="1493"/>
      <c r="L202" s="1493"/>
      <c r="M202" s="1493"/>
      <c r="N202" s="1493"/>
      <c r="O202" s="1493"/>
      <c r="P202" s="1493"/>
      <c r="Q202" s="1493"/>
      <c r="R202" s="1493"/>
      <c r="S202" s="1493"/>
      <c r="T202" s="1493"/>
      <c r="U202" s="1493"/>
      <c r="V202" s="1493"/>
      <c r="W202" s="1493"/>
      <c r="X202" s="1493"/>
      <c r="Y202" s="1493"/>
      <c r="Z202" s="1493"/>
      <c r="AA202" s="1493"/>
      <c r="AB202" s="1493"/>
      <c r="AC202" s="1493"/>
      <c r="AD202" s="1493"/>
      <c r="AE202" s="1493"/>
      <c r="AF202" s="1493"/>
      <c r="AG202" s="1493"/>
      <c r="AH202" s="1493"/>
    </row>
    <row r="203" spans="1:34" ht="15.75" customHeight="1">
      <c r="A203" s="1493"/>
      <c r="B203" s="1493"/>
      <c r="C203" s="1493"/>
      <c r="D203" s="1493"/>
      <c r="E203" s="1493"/>
      <c r="F203" s="1493"/>
      <c r="G203" s="1493"/>
      <c r="H203" s="1493"/>
      <c r="I203" s="1493"/>
      <c r="J203" s="1493"/>
      <c r="K203" s="1493"/>
      <c r="L203" s="1493"/>
      <c r="M203" s="1493"/>
      <c r="N203" s="1493"/>
      <c r="O203" s="1493"/>
      <c r="P203" s="1493"/>
      <c r="Q203" s="1493"/>
      <c r="R203" s="1493"/>
      <c r="S203" s="1493"/>
      <c r="T203" s="1493"/>
      <c r="U203" s="1493"/>
      <c r="V203" s="1493"/>
      <c r="W203" s="1493"/>
      <c r="X203" s="1493"/>
      <c r="Y203" s="1493"/>
      <c r="Z203" s="1493"/>
      <c r="AA203" s="1493"/>
      <c r="AB203" s="1493"/>
      <c r="AC203" s="1493"/>
      <c r="AD203" s="1493"/>
      <c r="AE203" s="1493"/>
      <c r="AF203" s="1493"/>
      <c r="AG203" s="1493"/>
      <c r="AH203" s="1493"/>
    </row>
    <row r="204" spans="1:34" ht="15.75" customHeight="1">
      <c r="A204" s="1493"/>
      <c r="B204" s="1493"/>
      <c r="C204" s="1493"/>
      <c r="D204" s="1493"/>
      <c r="E204" s="1493"/>
      <c r="F204" s="1493"/>
      <c r="G204" s="1493"/>
      <c r="H204" s="1493"/>
      <c r="I204" s="1493"/>
      <c r="J204" s="1493"/>
      <c r="K204" s="1493"/>
      <c r="L204" s="1493"/>
      <c r="M204" s="1493"/>
      <c r="N204" s="1493"/>
      <c r="O204" s="1493"/>
      <c r="P204" s="1493"/>
      <c r="Q204" s="1493"/>
      <c r="R204" s="1493"/>
      <c r="S204" s="1493"/>
      <c r="T204" s="1493"/>
      <c r="U204" s="1493"/>
      <c r="V204" s="1493"/>
      <c r="W204" s="1493"/>
      <c r="X204" s="1493"/>
      <c r="Y204" s="1493"/>
      <c r="Z204" s="1493"/>
      <c r="AA204" s="1493"/>
      <c r="AB204" s="1493"/>
      <c r="AC204" s="1493"/>
      <c r="AD204" s="1493"/>
      <c r="AE204" s="1493"/>
      <c r="AF204" s="1493"/>
      <c r="AG204" s="1493"/>
      <c r="AH204" s="1493"/>
    </row>
    <row r="205" spans="1:34" ht="15.75" customHeight="1">
      <c r="A205" s="1493"/>
      <c r="B205" s="1493"/>
      <c r="C205" s="1493"/>
      <c r="D205" s="1493"/>
      <c r="E205" s="1493"/>
      <c r="F205" s="1493"/>
      <c r="G205" s="1493"/>
      <c r="H205" s="1493"/>
      <c r="I205" s="1493"/>
      <c r="J205" s="1493"/>
      <c r="K205" s="1493"/>
      <c r="L205" s="1493"/>
      <c r="M205" s="1493"/>
      <c r="N205" s="1493"/>
      <c r="O205" s="1493"/>
      <c r="P205" s="1493"/>
      <c r="Q205" s="1493"/>
      <c r="R205" s="1493"/>
      <c r="S205" s="1493"/>
      <c r="T205" s="1493"/>
      <c r="U205" s="1493"/>
      <c r="V205" s="1493"/>
      <c r="W205" s="1493"/>
      <c r="X205" s="1493"/>
      <c r="Y205" s="1493"/>
      <c r="Z205" s="1493"/>
      <c r="AA205" s="1493"/>
      <c r="AB205" s="1493"/>
      <c r="AC205" s="1493"/>
      <c r="AD205" s="1493"/>
      <c r="AE205" s="1493"/>
      <c r="AF205" s="1493"/>
      <c r="AG205" s="1493"/>
      <c r="AH205" s="1493"/>
    </row>
    <row r="206" spans="1:34" ht="15.75" customHeight="1">
      <c r="A206" s="1493"/>
      <c r="B206" s="1493"/>
      <c r="C206" s="1493"/>
      <c r="D206" s="1493"/>
      <c r="E206" s="1493"/>
      <c r="F206" s="1493"/>
      <c r="G206" s="1493"/>
      <c r="H206" s="1493"/>
      <c r="I206" s="1493"/>
      <c r="J206" s="1493"/>
      <c r="K206" s="1493"/>
      <c r="L206" s="1493"/>
      <c r="M206" s="1493"/>
      <c r="N206" s="1493"/>
      <c r="O206" s="1493"/>
      <c r="P206" s="1493"/>
      <c r="Q206" s="1493"/>
      <c r="R206" s="1493"/>
      <c r="S206" s="1493"/>
      <c r="T206" s="1493"/>
      <c r="U206" s="1493"/>
      <c r="V206" s="1493"/>
      <c r="W206" s="1493"/>
      <c r="X206" s="1493"/>
      <c r="Y206" s="1493"/>
      <c r="Z206" s="1493"/>
      <c r="AA206" s="1493"/>
      <c r="AB206" s="1493"/>
      <c r="AC206" s="1493"/>
      <c r="AD206" s="1493"/>
      <c r="AE206" s="1493"/>
      <c r="AF206" s="1493"/>
      <c r="AG206" s="1493"/>
      <c r="AH206" s="1493"/>
    </row>
    <row r="207" spans="1:34" ht="15.75" customHeight="1">
      <c r="A207" s="1493"/>
      <c r="B207" s="1493"/>
      <c r="C207" s="1493"/>
      <c r="D207" s="1493"/>
      <c r="E207" s="1493"/>
      <c r="F207" s="1493"/>
      <c r="G207" s="1493"/>
      <c r="H207" s="1493"/>
      <c r="I207" s="1493"/>
      <c r="J207" s="1493"/>
      <c r="K207" s="1493"/>
      <c r="L207" s="1493"/>
      <c r="M207" s="1493"/>
      <c r="N207" s="1493"/>
      <c r="O207" s="1493"/>
      <c r="P207" s="1493"/>
      <c r="Q207" s="1493"/>
      <c r="R207" s="1493"/>
      <c r="S207" s="1493"/>
      <c r="T207" s="1493"/>
      <c r="U207" s="1493"/>
      <c r="V207" s="1493"/>
      <c r="W207" s="1493"/>
      <c r="X207" s="1493"/>
      <c r="Y207" s="1493"/>
      <c r="Z207" s="1493"/>
      <c r="AA207" s="1493"/>
      <c r="AB207" s="1493"/>
      <c r="AC207" s="1493"/>
      <c r="AD207" s="1493"/>
      <c r="AE207" s="1493"/>
      <c r="AF207" s="1493"/>
      <c r="AG207" s="1493"/>
      <c r="AH207" s="1493"/>
    </row>
    <row r="208" spans="1:34" ht="15.75" customHeight="1">
      <c r="A208" s="1493"/>
      <c r="B208" s="1493"/>
      <c r="C208" s="1493"/>
      <c r="D208" s="1493"/>
      <c r="E208" s="1493"/>
      <c r="F208" s="1493"/>
      <c r="G208" s="1493"/>
      <c r="H208" s="1493"/>
      <c r="I208" s="1493"/>
      <c r="J208" s="1493"/>
      <c r="K208" s="1493"/>
      <c r="L208" s="1493"/>
      <c r="M208" s="1493"/>
      <c r="N208" s="1493"/>
      <c r="O208" s="1493"/>
      <c r="P208" s="1493"/>
      <c r="Q208" s="1493"/>
      <c r="R208" s="1493"/>
      <c r="S208" s="1493"/>
      <c r="T208" s="1493"/>
      <c r="U208" s="1493"/>
      <c r="V208" s="1493"/>
      <c r="W208" s="1493"/>
      <c r="X208" s="1493"/>
      <c r="Y208" s="1493"/>
      <c r="Z208" s="1493"/>
      <c r="AA208" s="1493"/>
      <c r="AB208" s="1493"/>
      <c r="AC208" s="1493"/>
      <c r="AD208" s="1493"/>
      <c r="AE208" s="1493"/>
      <c r="AF208" s="1493"/>
      <c r="AG208" s="1493"/>
      <c r="AH208" s="1493"/>
    </row>
    <row r="209" spans="1:34" ht="15.75" customHeight="1">
      <c r="A209" s="1493"/>
      <c r="B209" s="1493"/>
      <c r="C209" s="1493"/>
      <c r="D209" s="1493"/>
      <c r="E209" s="1493"/>
      <c r="F209" s="1493"/>
      <c r="G209" s="1493"/>
      <c r="H209" s="1493"/>
      <c r="I209" s="1493"/>
      <c r="J209" s="1493"/>
      <c r="K209" s="1493"/>
      <c r="L209" s="1493"/>
      <c r="M209" s="1493"/>
      <c r="N209" s="1493"/>
      <c r="O209" s="1493"/>
      <c r="P209" s="1493"/>
      <c r="Q209" s="1493"/>
      <c r="R209" s="1493"/>
      <c r="S209" s="1493"/>
      <c r="T209" s="1493"/>
      <c r="U209" s="1493"/>
      <c r="V209" s="1493"/>
      <c r="W209" s="1493"/>
      <c r="X209" s="1493"/>
      <c r="Y209" s="1493"/>
      <c r="Z209" s="1493"/>
      <c r="AA209" s="1493"/>
      <c r="AB209" s="1493"/>
      <c r="AC209" s="1493"/>
      <c r="AD209" s="1493"/>
      <c r="AE209" s="1493"/>
      <c r="AF209" s="1493"/>
      <c r="AG209" s="1493"/>
      <c r="AH209" s="1493"/>
    </row>
    <row r="210" spans="1:34" ht="15.75" customHeight="1">
      <c r="A210" s="1493"/>
      <c r="B210" s="1493"/>
      <c r="C210" s="1493"/>
      <c r="D210" s="1493"/>
      <c r="E210" s="1493"/>
      <c r="F210" s="1493"/>
      <c r="G210" s="1493"/>
      <c r="H210" s="1493"/>
      <c r="I210" s="1493"/>
      <c r="J210" s="1493"/>
      <c r="K210" s="1493"/>
      <c r="L210" s="1493"/>
      <c r="M210" s="1493"/>
      <c r="N210" s="1493"/>
      <c r="O210" s="1493"/>
      <c r="P210" s="1493"/>
      <c r="Q210" s="1493"/>
      <c r="R210" s="1493"/>
      <c r="S210" s="1493"/>
      <c r="T210" s="1493"/>
      <c r="U210" s="1493"/>
      <c r="V210" s="1493"/>
      <c r="W210" s="1493"/>
      <c r="X210" s="1493"/>
      <c r="Y210" s="1493"/>
      <c r="Z210" s="1493"/>
      <c r="AA210" s="1493"/>
      <c r="AB210" s="1493"/>
      <c r="AC210" s="1493"/>
      <c r="AD210" s="1493"/>
      <c r="AE210" s="1493"/>
      <c r="AF210" s="1493"/>
      <c r="AG210" s="1493"/>
      <c r="AH210" s="1493"/>
    </row>
    <row r="211" spans="1:34" ht="15.75" customHeight="1">
      <c r="A211" s="1493"/>
      <c r="B211" s="1493"/>
      <c r="C211" s="1493"/>
      <c r="D211" s="1493"/>
      <c r="E211" s="1493"/>
      <c r="F211" s="1493"/>
      <c r="G211" s="1493"/>
      <c r="H211" s="1493"/>
      <c r="I211" s="1493"/>
      <c r="J211" s="1493"/>
      <c r="K211" s="1493"/>
      <c r="L211" s="1493"/>
      <c r="M211" s="1493"/>
      <c r="N211" s="1493"/>
      <c r="O211" s="1493"/>
      <c r="P211" s="1493"/>
      <c r="Q211" s="1493"/>
      <c r="R211" s="1493"/>
      <c r="S211" s="1493"/>
      <c r="T211" s="1493"/>
      <c r="U211" s="1493"/>
      <c r="V211" s="1493"/>
      <c r="W211" s="1493"/>
      <c r="X211" s="1493"/>
      <c r="Y211" s="1493"/>
      <c r="Z211" s="1493"/>
      <c r="AA211" s="1493"/>
      <c r="AB211" s="1493"/>
      <c r="AC211" s="1493"/>
      <c r="AD211" s="1493"/>
      <c r="AE211" s="1493"/>
      <c r="AF211" s="1493"/>
      <c r="AG211" s="1493"/>
      <c r="AH211" s="1493"/>
    </row>
    <row r="212" spans="1:34" ht="15.75" customHeight="1">
      <c r="A212" s="1493"/>
      <c r="B212" s="1493"/>
      <c r="C212" s="1493"/>
      <c r="D212" s="1493"/>
      <c r="E212" s="1493"/>
      <c r="F212" s="1493"/>
      <c r="G212" s="1493"/>
      <c r="H212" s="1493"/>
      <c r="I212" s="1493"/>
      <c r="J212" s="1493"/>
      <c r="K212" s="1493"/>
      <c r="L212" s="1493"/>
      <c r="M212" s="1493"/>
      <c r="N212" s="1493"/>
      <c r="O212" s="1493"/>
      <c r="P212" s="1493"/>
      <c r="Q212" s="1493"/>
      <c r="R212" s="1493"/>
      <c r="S212" s="1493"/>
      <c r="T212" s="1493"/>
      <c r="U212" s="1493"/>
      <c r="V212" s="1493"/>
      <c r="W212" s="1493"/>
      <c r="X212" s="1493"/>
      <c r="Y212" s="1493"/>
      <c r="Z212" s="1493"/>
      <c r="AA212" s="1493"/>
      <c r="AB212" s="1493"/>
      <c r="AC212" s="1493"/>
      <c r="AD212" s="1493"/>
      <c r="AE212" s="1493"/>
      <c r="AF212" s="1493"/>
      <c r="AG212" s="1493"/>
      <c r="AH212" s="1493"/>
    </row>
    <row r="213" spans="1:34" ht="15.75" customHeight="1">
      <c r="A213" s="1493"/>
      <c r="B213" s="1493"/>
      <c r="C213" s="1493"/>
      <c r="D213" s="1493"/>
      <c r="E213" s="1493"/>
      <c r="F213" s="1493"/>
      <c r="G213" s="1493"/>
      <c r="H213" s="1493"/>
      <c r="I213" s="1493"/>
      <c r="J213" s="1493"/>
      <c r="K213" s="1493"/>
      <c r="L213" s="1493"/>
      <c r="M213" s="1493"/>
      <c r="N213" s="1493"/>
      <c r="O213" s="1493"/>
      <c r="P213" s="1493"/>
      <c r="Q213" s="1493"/>
      <c r="R213" s="1493"/>
      <c r="S213" s="1493"/>
      <c r="T213" s="1493"/>
      <c r="U213" s="1493"/>
      <c r="V213" s="1493"/>
      <c r="W213" s="1493"/>
      <c r="X213" s="1493"/>
      <c r="Y213" s="1493"/>
      <c r="Z213" s="1493"/>
      <c r="AA213" s="1493"/>
      <c r="AB213" s="1493"/>
      <c r="AC213" s="1493"/>
      <c r="AD213" s="1493"/>
      <c r="AE213" s="1493"/>
      <c r="AF213" s="1493"/>
      <c r="AG213" s="1493"/>
      <c r="AH213" s="1493"/>
    </row>
    <row r="214" spans="1:34" ht="15.75" customHeight="1">
      <c r="A214" s="1493"/>
      <c r="B214" s="1493"/>
      <c r="C214" s="1493"/>
      <c r="D214" s="1493"/>
      <c r="E214" s="1493"/>
      <c r="F214" s="1493"/>
      <c r="G214" s="1493"/>
      <c r="H214" s="1493"/>
      <c r="I214" s="1493"/>
      <c r="J214" s="1493"/>
      <c r="K214" s="1493"/>
      <c r="L214" s="1493"/>
      <c r="M214" s="1493"/>
      <c r="N214" s="1493"/>
      <c r="O214" s="1493"/>
      <c r="P214" s="1493"/>
      <c r="Q214" s="1493"/>
      <c r="R214" s="1493"/>
      <c r="S214" s="1493"/>
      <c r="T214" s="1493"/>
      <c r="U214" s="1493"/>
      <c r="V214" s="1493"/>
      <c r="W214" s="1493"/>
      <c r="X214" s="1493"/>
      <c r="Y214" s="1493"/>
      <c r="Z214" s="1493"/>
      <c r="AA214" s="1493"/>
      <c r="AB214" s="1493"/>
      <c r="AC214" s="1493"/>
      <c r="AD214" s="1493"/>
      <c r="AE214" s="1493"/>
      <c r="AF214" s="1493"/>
      <c r="AG214" s="1493"/>
      <c r="AH214" s="1493"/>
    </row>
    <row r="215" spans="1:34" ht="15.75" customHeight="1">
      <c r="A215" s="1493"/>
      <c r="B215" s="1493"/>
      <c r="C215" s="1493"/>
      <c r="D215" s="1493"/>
      <c r="E215" s="1493"/>
      <c r="F215" s="1493"/>
      <c r="G215" s="1493"/>
      <c r="H215" s="1493"/>
      <c r="I215" s="1493"/>
      <c r="J215" s="1493"/>
      <c r="K215" s="1493"/>
      <c r="L215" s="1493"/>
      <c r="M215" s="1493"/>
      <c r="N215" s="1493"/>
      <c r="O215" s="1493"/>
      <c r="P215" s="1493"/>
      <c r="Q215" s="1493"/>
      <c r="R215" s="1493"/>
      <c r="S215" s="1493"/>
      <c r="T215" s="1493"/>
      <c r="U215" s="1493"/>
      <c r="V215" s="1493"/>
      <c r="W215" s="1493"/>
      <c r="X215" s="1493"/>
      <c r="Y215" s="1493"/>
      <c r="Z215" s="1493"/>
      <c r="AA215" s="1493"/>
      <c r="AB215" s="1493"/>
      <c r="AC215" s="1493"/>
      <c r="AD215" s="1493"/>
      <c r="AE215" s="1493"/>
      <c r="AF215" s="1493"/>
      <c r="AG215" s="1493"/>
      <c r="AH215" s="1493"/>
    </row>
    <row r="216" spans="1:34" ht="15.75" customHeight="1">
      <c r="A216" s="1493"/>
      <c r="B216" s="1493"/>
      <c r="C216" s="1493"/>
      <c r="D216" s="1493"/>
      <c r="E216" s="1493"/>
      <c r="F216" s="1493"/>
      <c r="G216" s="1493"/>
      <c r="H216" s="1493"/>
      <c r="I216" s="1493"/>
      <c r="J216" s="1493"/>
      <c r="K216" s="1493"/>
      <c r="L216" s="1493"/>
      <c r="M216" s="1493"/>
      <c r="N216" s="1493"/>
      <c r="O216" s="1493"/>
      <c r="P216" s="1493"/>
      <c r="Q216" s="1493"/>
      <c r="R216" s="1493"/>
      <c r="S216" s="1493"/>
      <c r="T216" s="1493"/>
      <c r="U216" s="1493"/>
      <c r="V216" s="1493"/>
      <c r="W216" s="1493"/>
      <c r="X216" s="1493"/>
      <c r="Y216" s="1493"/>
      <c r="Z216" s="1493"/>
      <c r="AA216" s="1493"/>
      <c r="AB216" s="1493"/>
      <c r="AC216" s="1493"/>
      <c r="AD216" s="1493"/>
      <c r="AE216" s="1493"/>
      <c r="AF216" s="1493"/>
      <c r="AG216" s="1493"/>
      <c r="AH216" s="1493"/>
    </row>
    <row r="217" spans="1:34" ht="15.75" customHeight="1">
      <c r="A217" s="1493"/>
      <c r="B217" s="1493"/>
      <c r="C217" s="1493"/>
      <c r="D217" s="1493"/>
      <c r="E217" s="1493"/>
      <c r="F217" s="1493"/>
      <c r="G217" s="1493"/>
      <c r="H217" s="1493"/>
      <c r="I217" s="1493"/>
      <c r="J217" s="1493"/>
      <c r="K217" s="1493"/>
      <c r="L217" s="1493"/>
      <c r="M217" s="1493"/>
      <c r="N217" s="1493"/>
      <c r="O217" s="1493"/>
      <c r="P217" s="1493"/>
      <c r="Q217" s="1493"/>
      <c r="R217" s="1493"/>
      <c r="S217" s="1493"/>
      <c r="T217" s="1493"/>
      <c r="U217" s="1493"/>
      <c r="V217" s="1493"/>
      <c r="W217" s="1493"/>
      <c r="X217" s="1493"/>
      <c r="Y217" s="1493"/>
      <c r="Z217" s="1493"/>
      <c r="AA217" s="1493"/>
      <c r="AB217" s="1493"/>
      <c r="AC217" s="1493"/>
      <c r="AD217" s="1493"/>
      <c r="AE217" s="1493"/>
      <c r="AF217" s="1493"/>
      <c r="AG217" s="1493"/>
      <c r="AH217" s="1493"/>
    </row>
    <row r="218" spans="1:34" ht="15.75" customHeight="1">
      <c r="A218" s="1493"/>
      <c r="B218" s="1493"/>
      <c r="C218" s="1493"/>
      <c r="D218" s="1493"/>
      <c r="E218" s="1493"/>
      <c r="F218" s="1493"/>
      <c r="G218" s="1493"/>
      <c r="H218" s="1493"/>
      <c r="I218" s="1493"/>
      <c r="J218" s="1493"/>
      <c r="K218" s="1493"/>
      <c r="L218" s="1493"/>
      <c r="M218" s="1493"/>
      <c r="N218" s="1493"/>
      <c r="O218" s="1493"/>
      <c r="P218" s="1493"/>
      <c r="Q218" s="1493"/>
      <c r="R218" s="1493"/>
      <c r="S218" s="1493"/>
      <c r="T218" s="1493"/>
      <c r="U218" s="1493"/>
      <c r="V218" s="1493"/>
      <c r="W218" s="1493"/>
      <c r="X218" s="1493"/>
      <c r="Y218" s="1493"/>
      <c r="Z218" s="1493"/>
      <c r="AA218" s="1493"/>
      <c r="AB218" s="1493"/>
      <c r="AC218" s="1493"/>
      <c r="AD218" s="1493"/>
      <c r="AE218" s="1493"/>
      <c r="AF218" s="1493"/>
      <c r="AG218" s="1493"/>
      <c r="AH218" s="1493"/>
    </row>
    <row r="219" spans="1:34" ht="15.75" customHeight="1">
      <c r="A219" s="1493"/>
      <c r="B219" s="1493"/>
      <c r="C219" s="1493"/>
      <c r="D219" s="1493"/>
      <c r="E219" s="1493"/>
      <c r="F219" s="1493"/>
      <c r="G219" s="1493"/>
      <c r="H219" s="1493"/>
      <c r="I219" s="1493"/>
      <c r="J219" s="1493"/>
      <c r="K219" s="1493"/>
      <c r="L219" s="1493"/>
      <c r="M219" s="1493"/>
      <c r="N219" s="1493"/>
      <c r="O219" s="1493"/>
      <c r="P219" s="1493"/>
      <c r="Q219" s="1493"/>
      <c r="R219" s="1493"/>
      <c r="S219" s="1493"/>
      <c r="T219" s="1493"/>
      <c r="U219" s="1493"/>
      <c r="V219" s="1493"/>
      <c r="W219" s="1493"/>
      <c r="X219" s="1493"/>
      <c r="Y219" s="1493"/>
      <c r="Z219" s="1493"/>
      <c r="AA219" s="1493"/>
      <c r="AB219" s="1493"/>
      <c r="AC219" s="1493"/>
      <c r="AD219" s="1493"/>
      <c r="AE219" s="1493"/>
      <c r="AF219" s="1493"/>
      <c r="AG219" s="1493"/>
      <c r="AH219" s="1493"/>
    </row>
    <row r="220" spans="1:34" ht="15.75" customHeight="1">
      <c r="A220" s="1493"/>
      <c r="B220" s="1493"/>
      <c r="C220" s="1493"/>
      <c r="D220" s="1493"/>
      <c r="E220" s="1493"/>
      <c r="F220" s="1493"/>
      <c r="G220" s="1493"/>
      <c r="H220" s="1493"/>
      <c r="I220" s="1493"/>
      <c r="J220" s="1493"/>
      <c r="K220" s="1493"/>
      <c r="L220" s="1493"/>
      <c r="M220" s="1493"/>
      <c r="N220" s="1493"/>
      <c r="O220" s="1493"/>
      <c r="P220" s="1493"/>
      <c r="Q220" s="1493"/>
      <c r="R220" s="1493"/>
      <c r="S220" s="1493"/>
      <c r="T220" s="1493"/>
      <c r="U220" s="1493"/>
      <c r="V220" s="1493"/>
      <c r="W220" s="1493"/>
      <c r="X220" s="1493"/>
      <c r="Y220" s="1493"/>
      <c r="Z220" s="1493"/>
      <c r="AA220" s="1493"/>
      <c r="AB220" s="1493"/>
      <c r="AC220" s="1493"/>
      <c r="AD220" s="1493"/>
      <c r="AE220" s="1493"/>
      <c r="AF220" s="1493"/>
      <c r="AG220" s="1493"/>
      <c r="AH220" s="1493"/>
    </row>
    <row r="221" spans="1:34" ht="15.75" customHeight="1">
      <c r="A221" s="1491"/>
      <c r="B221" s="1491"/>
      <c r="C221" s="1491"/>
      <c r="D221" s="1491"/>
      <c r="E221" s="1491"/>
      <c r="F221" s="1491"/>
      <c r="G221" s="1491"/>
      <c r="H221" s="1491"/>
      <c r="I221" s="1491"/>
      <c r="J221" s="1491"/>
      <c r="K221" s="1491"/>
      <c r="L221" s="1491"/>
      <c r="M221" s="1491"/>
      <c r="N221" s="1491"/>
      <c r="O221" s="1491"/>
      <c r="P221" s="1491"/>
      <c r="Q221" s="1491"/>
      <c r="R221" s="1491"/>
      <c r="S221" s="1491"/>
      <c r="T221" s="1491"/>
      <c r="U221" s="1491"/>
      <c r="V221" s="1491"/>
      <c r="W221" s="1491"/>
      <c r="X221" s="1491"/>
      <c r="Y221" s="1491"/>
      <c r="Z221" s="1491"/>
      <c r="AA221" s="1491"/>
      <c r="AB221" s="1491"/>
      <c r="AC221" s="1491"/>
      <c r="AD221" s="1491"/>
      <c r="AE221" s="1491"/>
      <c r="AF221" s="1491"/>
      <c r="AG221" s="1491"/>
      <c r="AH221" s="1491"/>
    </row>
    <row r="222" spans="1:34" ht="15.75" customHeight="1">
      <c r="A222" s="1491"/>
      <c r="B222" s="1491"/>
      <c r="C222" s="1491"/>
      <c r="D222" s="1491"/>
      <c r="E222" s="1491"/>
      <c r="F222" s="1491"/>
      <c r="G222" s="1491"/>
      <c r="H222" s="1491"/>
      <c r="I222" s="1491"/>
      <c r="J222" s="1491"/>
      <c r="K222" s="1491"/>
      <c r="L222" s="1491"/>
      <c r="M222" s="1491"/>
      <c r="N222" s="1491"/>
      <c r="O222" s="1491"/>
      <c r="P222" s="1491"/>
      <c r="Q222" s="1491"/>
      <c r="R222" s="1491"/>
      <c r="S222" s="1491"/>
      <c r="T222" s="1491"/>
      <c r="U222" s="1491"/>
      <c r="V222" s="1491"/>
      <c r="W222" s="1491"/>
      <c r="X222" s="1491"/>
      <c r="Y222" s="1491"/>
      <c r="Z222" s="1491"/>
      <c r="AA222" s="1491"/>
      <c r="AB222" s="1491"/>
      <c r="AC222" s="1491"/>
      <c r="AD222" s="1491"/>
      <c r="AE222" s="1491"/>
      <c r="AF222" s="1491"/>
      <c r="AG222" s="1491"/>
      <c r="AH222" s="1491"/>
    </row>
    <row r="223" spans="1:34" ht="15.75" customHeight="1">
      <c r="A223" s="1491"/>
      <c r="B223" s="1491"/>
      <c r="C223" s="1491"/>
      <c r="D223" s="1491"/>
      <c r="E223" s="1491"/>
      <c r="F223" s="1491"/>
      <c r="G223" s="1491"/>
      <c r="H223" s="1491"/>
      <c r="I223" s="1491"/>
      <c r="J223" s="1491"/>
      <c r="K223" s="1491"/>
      <c r="L223" s="1491"/>
      <c r="M223" s="1491"/>
      <c r="N223" s="1491"/>
      <c r="O223" s="1491"/>
      <c r="P223" s="1491"/>
      <c r="Q223" s="1491"/>
      <c r="R223" s="1491"/>
      <c r="S223" s="1491"/>
      <c r="T223" s="1491"/>
      <c r="U223" s="1491"/>
      <c r="V223" s="1491"/>
      <c r="W223" s="1491"/>
      <c r="X223" s="1491"/>
      <c r="Y223" s="1491"/>
      <c r="Z223" s="1491"/>
      <c r="AA223" s="1491"/>
      <c r="AB223" s="1491"/>
      <c r="AC223" s="1491"/>
      <c r="AD223" s="1491"/>
      <c r="AE223" s="1491"/>
      <c r="AF223" s="1491"/>
      <c r="AG223" s="1491"/>
      <c r="AH223" s="1491"/>
    </row>
    <row r="224" spans="1:34" ht="15.75" customHeight="1">
      <c r="A224" s="1491"/>
      <c r="B224" s="1491"/>
      <c r="C224" s="1491"/>
      <c r="D224" s="1491"/>
      <c r="E224" s="1491"/>
      <c r="F224" s="1491"/>
      <c r="G224" s="1491"/>
      <c r="H224" s="1491"/>
      <c r="I224" s="1491"/>
      <c r="J224" s="1491"/>
      <c r="K224" s="1491"/>
      <c r="L224" s="1491"/>
      <c r="M224" s="1491"/>
      <c r="N224" s="1491"/>
      <c r="O224" s="1491"/>
      <c r="P224" s="1491"/>
      <c r="Q224" s="1491"/>
      <c r="R224" s="1491"/>
      <c r="S224" s="1491"/>
      <c r="T224" s="1491"/>
      <c r="U224" s="1491"/>
      <c r="V224" s="1491"/>
      <c r="W224" s="1491"/>
      <c r="X224" s="1491"/>
      <c r="Y224" s="1491"/>
      <c r="Z224" s="1491"/>
      <c r="AA224" s="1491"/>
      <c r="AB224" s="1491"/>
      <c r="AC224" s="1491"/>
      <c r="AD224" s="1491"/>
      <c r="AE224" s="1491"/>
      <c r="AF224" s="1491"/>
      <c r="AG224" s="1491"/>
      <c r="AH224" s="1491"/>
    </row>
    <row r="225" spans="1:34" ht="15.75" customHeight="1">
      <c r="A225" s="1491"/>
      <c r="B225" s="1491"/>
      <c r="C225" s="1491"/>
      <c r="D225" s="1491"/>
      <c r="E225" s="1491"/>
      <c r="F225" s="1491"/>
      <c r="G225" s="1491"/>
      <c r="H225" s="1491"/>
      <c r="I225" s="1491"/>
      <c r="J225" s="1491"/>
      <c r="K225" s="1491"/>
      <c r="L225" s="1491"/>
      <c r="M225" s="1491"/>
      <c r="N225" s="1491"/>
      <c r="O225" s="1491"/>
      <c r="P225" s="1491"/>
      <c r="Q225" s="1491"/>
      <c r="R225" s="1491"/>
      <c r="S225" s="1491"/>
      <c r="T225" s="1491"/>
      <c r="U225" s="1491"/>
      <c r="V225" s="1491"/>
      <c r="W225" s="1491"/>
      <c r="X225" s="1491"/>
      <c r="Y225" s="1491"/>
      <c r="Z225" s="1491"/>
      <c r="AA225" s="1491"/>
      <c r="AB225" s="1491"/>
      <c r="AC225" s="1491"/>
      <c r="AD225" s="1491"/>
      <c r="AE225" s="1491"/>
      <c r="AF225" s="1491"/>
      <c r="AG225" s="1491"/>
      <c r="AH225" s="1491"/>
    </row>
    <row r="226" spans="1:34" ht="15.75" customHeight="1">
      <c r="A226" s="1491"/>
      <c r="B226" s="1491"/>
      <c r="C226" s="1491"/>
      <c r="D226" s="1491"/>
      <c r="E226" s="1491"/>
      <c r="F226" s="1491"/>
      <c r="G226" s="1491"/>
      <c r="H226" s="1491"/>
      <c r="I226" s="1491"/>
      <c r="J226" s="1491"/>
      <c r="K226" s="1491"/>
      <c r="L226" s="1491"/>
      <c r="M226" s="1491"/>
      <c r="N226" s="1491"/>
      <c r="O226" s="1491"/>
      <c r="P226" s="1491"/>
      <c r="Q226" s="1491"/>
      <c r="R226" s="1491"/>
      <c r="S226" s="1491"/>
      <c r="T226" s="1491"/>
      <c r="U226" s="1491"/>
      <c r="V226" s="1491"/>
      <c r="W226" s="1491"/>
      <c r="X226" s="1491"/>
      <c r="Y226" s="1491"/>
      <c r="Z226" s="1491"/>
      <c r="AA226" s="1491"/>
      <c r="AB226" s="1491"/>
      <c r="AC226" s="1491"/>
      <c r="AD226" s="1491"/>
      <c r="AE226" s="1491"/>
      <c r="AF226" s="1491"/>
      <c r="AG226" s="1491"/>
      <c r="AH226" s="1491"/>
    </row>
    <row r="227" spans="1:34" ht="15.75" customHeight="1">
      <c r="A227" s="1491"/>
      <c r="B227" s="1491"/>
      <c r="C227" s="1491"/>
      <c r="D227" s="1491"/>
      <c r="E227" s="1491"/>
      <c r="F227" s="1491"/>
      <c r="G227" s="1491"/>
      <c r="H227" s="1491"/>
      <c r="I227" s="1491"/>
      <c r="J227" s="1491"/>
      <c r="K227" s="1491"/>
      <c r="L227" s="1491"/>
      <c r="M227" s="1491"/>
      <c r="N227" s="1491"/>
      <c r="O227" s="1491"/>
      <c r="P227" s="1491"/>
      <c r="Q227" s="1491"/>
      <c r="R227" s="1491"/>
      <c r="S227" s="1491"/>
      <c r="T227" s="1491"/>
      <c r="U227" s="1491"/>
      <c r="V227" s="1491"/>
      <c r="W227" s="1491"/>
      <c r="X227" s="1491"/>
      <c r="Y227" s="1491"/>
      <c r="Z227" s="1491"/>
      <c r="AA227" s="1491"/>
      <c r="AB227" s="1491"/>
      <c r="AC227" s="1491"/>
      <c r="AD227" s="1491"/>
      <c r="AE227" s="1491"/>
      <c r="AF227" s="1491"/>
      <c r="AG227" s="1491"/>
      <c r="AH227" s="1491"/>
    </row>
    <row r="228" spans="1:34" ht="15.75" customHeight="1">
      <c r="A228" s="1491"/>
      <c r="B228" s="1491"/>
      <c r="C228" s="1491"/>
      <c r="D228" s="1491"/>
      <c r="E228" s="1491"/>
      <c r="F228" s="1491"/>
      <c r="G228" s="1491"/>
      <c r="H228" s="1491"/>
      <c r="I228" s="1491"/>
      <c r="J228" s="1491"/>
      <c r="K228" s="1491"/>
      <c r="L228" s="1491"/>
      <c r="M228" s="1491"/>
      <c r="N228" s="1491"/>
      <c r="O228" s="1491"/>
      <c r="P228" s="1491"/>
      <c r="Q228" s="1491"/>
      <c r="R228" s="1491"/>
      <c r="S228" s="1491"/>
      <c r="T228" s="1491"/>
      <c r="U228" s="1491"/>
      <c r="V228" s="1491"/>
      <c r="W228" s="1491"/>
      <c r="X228" s="1491"/>
      <c r="Y228" s="1491"/>
      <c r="Z228" s="1491"/>
      <c r="AA228" s="1491"/>
      <c r="AB228" s="1491"/>
      <c r="AC228" s="1491"/>
      <c r="AD228" s="1491"/>
      <c r="AE228" s="1491"/>
      <c r="AF228" s="1491"/>
      <c r="AG228" s="1491"/>
      <c r="AH228" s="1491"/>
    </row>
    <row r="229" spans="1:34" ht="15.75" customHeight="1">
      <c r="A229" s="1491"/>
      <c r="B229" s="1491"/>
      <c r="C229" s="1491"/>
      <c r="D229" s="1491"/>
      <c r="E229" s="1491"/>
      <c r="F229" s="1491"/>
      <c r="G229" s="1491"/>
      <c r="H229" s="1491"/>
      <c r="I229" s="1491"/>
      <c r="J229" s="1491"/>
      <c r="K229" s="1491"/>
      <c r="L229" s="1491"/>
      <c r="M229" s="1491"/>
      <c r="N229" s="1491"/>
      <c r="O229" s="1491"/>
      <c r="P229" s="1491"/>
      <c r="Q229" s="1491"/>
      <c r="R229" s="1491"/>
      <c r="S229" s="1491"/>
      <c r="T229" s="1491"/>
      <c r="U229" s="1491"/>
      <c r="V229" s="1491"/>
      <c r="W229" s="1491"/>
      <c r="X229" s="1491"/>
      <c r="Y229" s="1491"/>
      <c r="Z229" s="1491"/>
      <c r="AA229" s="1491"/>
      <c r="AB229" s="1491"/>
      <c r="AC229" s="1491"/>
      <c r="AD229" s="1491"/>
      <c r="AE229" s="1491"/>
      <c r="AF229" s="1491"/>
      <c r="AG229" s="1491"/>
      <c r="AH229" s="1491"/>
    </row>
    <row r="230" spans="1:34" ht="15.75" customHeight="1">
      <c r="A230" s="1491"/>
      <c r="B230" s="1491"/>
      <c r="C230" s="1491"/>
      <c r="D230" s="1491"/>
      <c r="E230" s="1491"/>
      <c r="F230" s="1491"/>
      <c r="G230" s="1491"/>
      <c r="H230" s="1491"/>
      <c r="I230" s="1491"/>
      <c r="J230" s="1491"/>
      <c r="K230" s="1491"/>
      <c r="L230" s="1491"/>
      <c r="M230" s="1491"/>
      <c r="N230" s="1491"/>
      <c r="O230" s="1491"/>
      <c r="P230" s="1491"/>
      <c r="Q230" s="1491"/>
      <c r="R230" s="1491"/>
      <c r="S230" s="1491"/>
      <c r="T230" s="1491"/>
      <c r="U230" s="1491"/>
      <c r="V230" s="1491"/>
      <c r="W230" s="1491"/>
      <c r="X230" s="1491"/>
      <c r="Y230" s="1491"/>
      <c r="Z230" s="1491"/>
      <c r="AA230" s="1491"/>
      <c r="AB230" s="1491"/>
      <c r="AC230" s="1491"/>
      <c r="AD230" s="1491"/>
      <c r="AE230" s="1491"/>
      <c r="AF230" s="1491"/>
      <c r="AG230" s="1491"/>
      <c r="AH230" s="1491"/>
    </row>
    <row r="231" spans="1:34" ht="15.75" customHeight="1">
      <c r="A231" s="1491"/>
      <c r="B231" s="1491"/>
      <c r="C231" s="1491"/>
      <c r="D231" s="1491"/>
      <c r="E231" s="1491"/>
      <c r="F231" s="1491"/>
      <c r="G231" s="1491"/>
      <c r="H231" s="1491"/>
      <c r="I231" s="1491"/>
      <c r="J231" s="1491"/>
      <c r="K231" s="1491"/>
      <c r="L231" s="1491"/>
      <c r="M231" s="1491"/>
      <c r="N231" s="1491"/>
      <c r="O231" s="1491"/>
      <c r="P231" s="1491"/>
      <c r="Q231" s="1491"/>
      <c r="R231" s="1491"/>
      <c r="S231" s="1491"/>
      <c r="T231" s="1491"/>
      <c r="U231" s="1491"/>
      <c r="V231" s="1491"/>
      <c r="W231" s="1491"/>
      <c r="X231" s="1491"/>
      <c r="Y231" s="1491"/>
      <c r="Z231" s="1491"/>
      <c r="AA231" s="1491"/>
      <c r="AB231" s="1491"/>
      <c r="AC231" s="1491"/>
      <c r="AD231" s="1491"/>
      <c r="AE231" s="1491"/>
      <c r="AF231" s="1491"/>
      <c r="AG231" s="1491"/>
      <c r="AH231" s="1491"/>
    </row>
    <row r="232" spans="1:34" ht="15.75" customHeight="1">
      <c r="A232" s="1491"/>
      <c r="B232" s="1491"/>
      <c r="C232" s="1491"/>
      <c r="D232" s="1491"/>
      <c r="E232" s="1491"/>
      <c r="F232" s="1491"/>
      <c r="G232" s="1491"/>
      <c r="H232" s="1491"/>
      <c r="I232" s="1491"/>
      <c r="J232" s="1491"/>
      <c r="K232" s="1491"/>
      <c r="L232" s="1491"/>
      <c r="M232" s="1491"/>
      <c r="N232" s="1491"/>
      <c r="O232" s="1491"/>
      <c r="P232" s="1491"/>
      <c r="Q232" s="1491"/>
      <c r="R232" s="1491"/>
      <c r="S232" s="1491"/>
      <c r="T232" s="1491"/>
      <c r="U232" s="1491"/>
      <c r="V232" s="1491"/>
      <c r="W232" s="1491"/>
      <c r="X232" s="1491"/>
      <c r="Y232" s="1491"/>
      <c r="Z232" s="1491"/>
      <c r="AA232" s="1491"/>
      <c r="AB232" s="1491"/>
      <c r="AC232" s="1491"/>
      <c r="AD232" s="1491"/>
      <c r="AE232" s="1491"/>
      <c r="AF232" s="1491"/>
      <c r="AG232" s="1491"/>
      <c r="AH232" s="1491"/>
    </row>
    <row r="233" spans="1:34" ht="15.75" customHeight="1">
      <c r="A233" s="1491"/>
      <c r="B233" s="1491"/>
      <c r="C233" s="1491"/>
      <c r="D233" s="1491"/>
      <c r="E233" s="1491"/>
      <c r="F233" s="1491"/>
      <c r="G233" s="1491"/>
      <c r="H233" s="1491"/>
      <c r="I233" s="1491"/>
      <c r="J233" s="1491"/>
      <c r="K233" s="1491"/>
      <c r="L233" s="1491"/>
      <c r="M233" s="1491"/>
      <c r="N233" s="1491"/>
      <c r="O233" s="1491"/>
      <c r="P233" s="1491"/>
      <c r="Q233" s="1491"/>
      <c r="R233" s="1491"/>
      <c r="S233" s="1491"/>
      <c r="T233" s="1491"/>
      <c r="U233" s="1491"/>
      <c r="V233" s="1491"/>
      <c r="W233" s="1491"/>
      <c r="X233" s="1491"/>
      <c r="Y233" s="1491"/>
      <c r="Z233" s="1491"/>
      <c r="AA233" s="1491"/>
      <c r="AB233" s="1491"/>
      <c r="AC233" s="1491"/>
      <c r="AD233" s="1491"/>
      <c r="AE233" s="1491"/>
      <c r="AF233" s="1491"/>
      <c r="AG233" s="1491"/>
      <c r="AH233" s="1491"/>
    </row>
    <row r="234" spans="1:34" ht="15.75" customHeight="1">
      <c r="A234" s="1491"/>
      <c r="B234" s="1491"/>
      <c r="C234" s="1491"/>
      <c r="D234" s="1491"/>
      <c r="E234" s="1491"/>
      <c r="F234" s="1491"/>
      <c r="G234" s="1491"/>
      <c r="H234" s="1491"/>
      <c r="I234" s="1491"/>
      <c r="J234" s="1491"/>
      <c r="K234" s="1491"/>
      <c r="L234" s="1491"/>
      <c r="M234" s="1491"/>
      <c r="N234" s="1491"/>
      <c r="O234" s="1491"/>
      <c r="P234" s="1491"/>
      <c r="Q234" s="1491"/>
      <c r="R234" s="1491"/>
      <c r="S234" s="1491"/>
      <c r="T234" s="1491"/>
      <c r="U234" s="1491"/>
      <c r="V234" s="1491"/>
      <c r="W234" s="1491"/>
      <c r="X234" s="1491"/>
      <c r="Y234" s="1491"/>
      <c r="Z234" s="1491"/>
      <c r="AA234" s="1491"/>
      <c r="AB234" s="1491"/>
      <c r="AC234" s="1491"/>
      <c r="AD234" s="1491"/>
      <c r="AE234" s="1491"/>
      <c r="AF234" s="1491"/>
      <c r="AG234" s="1491"/>
      <c r="AH234" s="1491"/>
    </row>
    <row r="235" spans="1:34" ht="15.75" customHeight="1">
      <c r="A235" s="1491"/>
      <c r="B235" s="1491"/>
      <c r="C235" s="1491"/>
      <c r="D235" s="1491"/>
      <c r="E235" s="1491"/>
      <c r="F235" s="1491"/>
      <c r="G235" s="1491"/>
      <c r="H235" s="1491"/>
      <c r="I235" s="1491"/>
      <c r="J235" s="1491"/>
      <c r="K235" s="1491"/>
      <c r="L235" s="1491"/>
      <c r="M235" s="1491"/>
      <c r="N235" s="1491"/>
      <c r="O235" s="1491"/>
      <c r="P235" s="1491"/>
      <c r="Q235" s="1491"/>
      <c r="R235" s="1491"/>
      <c r="S235" s="1491"/>
      <c r="T235" s="1491"/>
      <c r="U235" s="1491"/>
      <c r="V235" s="1491"/>
      <c r="W235" s="1491"/>
      <c r="X235" s="1491"/>
      <c r="Y235" s="1491"/>
      <c r="Z235" s="1491"/>
      <c r="AA235" s="1491"/>
      <c r="AB235" s="1491"/>
      <c r="AC235" s="1491"/>
      <c r="AD235" s="1491"/>
      <c r="AE235" s="1491"/>
      <c r="AF235" s="1491"/>
      <c r="AG235" s="1491"/>
      <c r="AH235" s="1491"/>
    </row>
    <row r="236" spans="1:34" ht="15.75" customHeight="1">
      <c r="A236" s="1491"/>
      <c r="B236" s="1491"/>
      <c r="C236" s="1491"/>
      <c r="D236" s="1491"/>
      <c r="E236" s="1491"/>
      <c r="F236" s="1491"/>
      <c r="G236" s="1491"/>
      <c r="H236" s="1491"/>
      <c r="I236" s="1491"/>
      <c r="J236" s="1491"/>
      <c r="K236" s="1491"/>
      <c r="L236" s="1491"/>
      <c r="M236" s="1491"/>
      <c r="N236" s="1491"/>
      <c r="O236" s="1491"/>
      <c r="P236" s="1491"/>
      <c r="Q236" s="1491"/>
      <c r="R236" s="1491"/>
      <c r="S236" s="1491"/>
      <c r="T236" s="1491"/>
      <c r="U236" s="1491"/>
      <c r="V236" s="1491"/>
      <c r="W236" s="1491"/>
      <c r="X236" s="1491"/>
      <c r="Y236" s="1491"/>
      <c r="Z236" s="1491"/>
      <c r="AA236" s="1491"/>
      <c r="AB236" s="1491"/>
      <c r="AC236" s="1491"/>
      <c r="AD236" s="1491"/>
      <c r="AE236" s="1491"/>
      <c r="AF236" s="1491"/>
      <c r="AG236" s="1491"/>
      <c r="AH236" s="1491"/>
    </row>
    <row r="237" spans="1:34" ht="15.75" customHeight="1">
      <c r="A237" s="1491"/>
      <c r="B237" s="1491"/>
      <c r="C237" s="1491"/>
      <c r="D237" s="1491"/>
      <c r="E237" s="1491"/>
      <c r="F237" s="1491"/>
      <c r="G237" s="1491"/>
      <c r="H237" s="1491"/>
      <c r="I237" s="1491"/>
      <c r="J237" s="1491"/>
      <c r="K237" s="1491"/>
      <c r="L237" s="1491"/>
      <c r="M237" s="1491"/>
      <c r="N237" s="1491"/>
      <c r="O237" s="1491"/>
      <c r="P237" s="1491"/>
      <c r="Q237" s="1491"/>
      <c r="R237" s="1491"/>
      <c r="S237" s="1491"/>
      <c r="T237" s="1491"/>
      <c r="U237" s="1491"/>
      <c r="V237" s="1491"/>
      <c r="W237" s="1491"/>
      <c r="X237" s="1491"/>
      <c r="Y237" s="1491"/>
      <c r="Z237" s="1491"/>
      <c r="AA237" s="1491"/>
      <c r="AB237" s="1491"/>
      <c r="AC237" s="1491"/>
      <c r="AD237" s="1491"/>
      <c r="AE237" s="1491"/>
      <c r="AF237" s="1491"/>
      <c r="AG237" s="1491"/>
      <c r="AH237" s="1491"/>
    </row>
    <row r="238" spans="1:34" ht="15.75" customHeight="1">
      <c r="A238" s="1491"/>
      <c r="B238" s="1491"/>
      <c r="C238" s="1491"/>
      <c r="D238" s="1491"/>
      <c r="E238" s="1491"/>
      <c r="F238" s="1491"/>
      <c r="G238" s="1491"/>
      <c r="H238" s="1491"/>
      <c r="I238" s="1491"/>
      <c r="J238" s="1491"/>
      <c r="K238" s="1491"/>
      <c r="L238" s="1491"/>
      <c r="M238" s="1491"/>
      <c r="N238" s="1491"/>
      <c r="O238" s="1491"/>
      <c r="P238" s="1491"/>
      <c r="Q238" s="1491"/>
      <c r="R238" s="1491"/>
      <c r="S238" s="1491"/>
      <c r="T238" s="1491"/>
      <c r="U238" s="1491"/>
      <c r="V238" s="1491"/>
      <c r="W238" s="1491"/>
      <c r="X238" s="1491"/>
      <c r="Y238" s="1491"/>
      <c r="Z238" s="1491"/>
      <c r="AA238" s="1491"/>
      <c r="AB238" s="1491"/>
      <c r="AC238" s="1491"/>
      <c r="AD238" s="1491"/>
      <c r="AE238" s="1491"/>
      <c r="AF238" s="1491"/>
      <c r="AG238" s="1491"/>
      <c r="AH238" s="1491"/>
    </row>
    <row r="239" spans="1:34" ht="15.75" customHeight="1">
      <c r="A239" s="1491"/>
      <c r="B239" s="1491"/>
      <c r="C239" s="1491"/>
      <c r="D239" s="1491"/>
      <c r="E239" s="1491"/>
      <c r="F239" s="1491"/>
      <c r="G239" s="1491"/>
      <c r="H239" s="1491"/>
      <c r="I239" s="1491"/>
      <c r="J239" s="1491"/>
      <c r="K239" s="1491"/>
      <c r="L239" s="1491"/>
      <c r="M239" s="1491"/>
      <c r="N239" s="1491"/>
      <c r="O239" s="1491"/>
      <c r="P239" s="1491"/>
      <c r="Q239" s="1491"/>
      <c r="R239" s="1491"/>
      <c r="S239" s="1491"/>
      <c r="T239" s="1491"/>
      <c r="U239" s="1491"/>
      <c r="V239" s="1491"/>
      <c r="W239" s="1491"/>
      <c r="X239" s="1491"/>
      <c r="Y239" s="1491"/>
      <c r="Z239" s="1491"/>
      <c r="AA239" s="1491"/>
      <c r="AB239" s="1491"/>
      <c r="AC239" s="1491"/>
      <c r="AD239" s="1491"/>
      <c r="AE239" s="1491"/>
      <c r="AF239" s="1491"/>
      <c r="AG239" s="1491"/>
      <c r="AH239" s="1491"/>
    </row>
    <row r="240" spans="1:34" ht="15.75" customHeight="1">
      <c r="A240" s="1491"/>
      <c r="B240" s="1491"/>
      <c r="C240" s="1491"/>
      <c r="D240" s="1491"/>
      <c r="E240" s="1491"/>
      <c r="F240" s="1491"/>
      <c r="G240" s="1491"/>
      <c r="H240" s="1491"/>
      <c r="I240" s="1491"/>
      <c r="J240" s="1491"/>
      <c r="K240" s="1491"/>
      <c r="L240" s="1491"/>
      <c r="M240" s="1491"/>
      <c r="N240" s="1491"/>
      <c r="O240" s="1491"/>
      <c r="P240" s="1491"/>
      <c r="Q240" s="1491"/>
      <c r="R240" s="1491"/>
      <c r="S240" s="1491"/>
      <c r="T240" s="1491"/>
      <c r="U240" s="1491"/>
      <c r="V240" s="1491"/>
      <c r="W240" s="1491"/>
      <c r="X240" s="1491"/>
      <c r="Y240" s="1491"/>
      <c r="Z240" s="1491"/>
      <c r="AA240" s="1491"/>
      <c r="AB240" s="1491"/>
      <c r="AC240" s="1491"/>
      <c r="AD240" s="1491"/>
      <c r="AE240" s="1491"/>
      <c r="AF240" s="1491"/>
      <c r="AG240" s="1491"/>
      <c r="AH240" s="1491"/>
    </row>
    <row r="241" spans="1:34" ht="15.75" customHeight="1">
      <c r="A241" s="1491"/>
      <c r="B241" s="1491"/>
      <c r="C241" s="1491"/>
      <c r="D241" s="1491"/>
      <c r="E241" s="1491"/>
      <c r="F241" s="1491"/>
      <c r="G241" s="1491"/>
      <c r="H241" s="1491"/>
      <c r="I241" s="1491"/>
      <c r="J241" s="1491"/>
      <c r="K241" s="1491"/>
      <c r="L241" s="1491"/>
      <c r="M241" s="1491"/>
      <c r="N241" s="1491"/>
      <c r="O241" s="1491"/>
      <c r="P241" s="1491"/>
      <c r="Q241" s="1491"/>
      <c r="R241" s="1491"/>
      <c r="S241" s="1491"/>
      <c r="T241" s="1491"/>
      <c r="U241" s="1491"/>
      <c r="V241" s="1491"/>
      <c r="W241" s="1491"/>
      <c r="X241" s="1491"/>
      <c r="Y241" s="1491"/>
      <c r="Z241" s="1491"/>
      <c r="AA241" s="1491"/>
      <c r="AB241" s="1491"/>
      <c r="AC241" s="1491"/>
      <c r="AD241" s="1491"/>
      <c r="AE241" s="1491"/>
      <c r="AF241" s="1491"/>
      <c r="AG241" s="1491"/>
      <c r="AH241" s="1491"/>
    </row>
    <row r="242" spans="1:34" ht="15.75" customHeight="1">
      <c r="A242" s="1491"/>
      <c r="B242" s="1491"/>
      <c r="C242" s="1491"/>
      <c r="D242" s="1491"/>
      <c r="E242" s="1491"/>
      <c r="F242" s="1491"/>
      <c r="G242" s="1491"/>
      <c r="H242" s="1491"/>
      <c r="I242" s="1491"/>
      <c r="J242" s="1491"/>
      <c r="K242" s="1491"/>
      <c r="L242" s="1491"/>
      <c r="M242" s="1491"/>
      <c r="N242" s="1491"/>
      <c r="O242" s="1491"/>
      <c r="P242" s="1491"/>
      <c r="Q242" s="1491"/>
      <c r="R242" s="1491"/>
      <c r="S242" s="1491"/>
      <c r="T242" s="1491"/>
      <c r="U242" s="1491"/>
      <c r="V242" s="1491"/>
      <c r="W242" s="1491"/>
      <c r="X242" s="1491"/>
      <c r="Y242" s="1491"/>
      <c r="Z242" s="1491"/>
      <c r="AA242" s="1491"/>
      <c r="AB242" s="1491"/>
      <c r="AC242" s="1491"/>
      <c r="AD242" s="1491"/>
      <c r="AE242" s="1491"/>
      <c r="AF242" s="1491"/>
      <c r="AG242" s="1491"/>
      <c r="AH242" s="1491"/>
    </row>
    <row r="243" spans="1:34" ht="15.75" customHeight="1">
      <c r="A243" s="1491"/>
      <c r="B243" s="1491"/>
      <c r="C243" s="1491"/>
      <c r="D243" s="1491"/>
      <c r="E243" s="1491"/>
      <c r="F243" s="1491"/>
      <c r="G243" s="1491"/>
      <c r="H243" s="1491"/>
      <c r="I243" s="1491"/>
      <c r="J243" s="1491"/>
      <c r="K243" s="1491"/>
      <c r="L243" s="1491"/>
      <c r="M243" s="1491"/>
      <c r="N243" s="1491"/>
      <c r="O243" s="1491"/>
      <c r="P243" s="1491"/>
      <c r="Q243" s="1491"/>
      <c r="R243" s="1491"/>
      <c r="S243" s="1491"/>
      <c r="T243" s="1491"/>
      <c r="U243" s="1491"/>
      <c r="V243" s="1491"/>
      <c r="W243" s="1491"/>
      <c r="X243" s="1491"/>
      <c r="Y243" s="1491"/>
      <c r="Z243" s="1491"/>
      <c r="AA243" s="1491"/>
      <c r="AB243" s="1491"/>
      <c r="AC243" s="1491"/>
      <c r="AD243" s="1491"/>
      <c r="AE243" s="1491"/>
      <c r="AF243" s="1491"/>
      <c r="AG243" s="1491"/>
      <c r="AH243" s="1491"/>
    </row>
    <row r="244" spans="1:34" ht="15.75" customHeight="1">
      <c r="A244" s="1491"/>
      <c r="B244" s="1491"/>
      <c r="C244" s="1491"/>
      <c r="D244" s="1491"/>
      <c r="E244" s="1491"/>
      <c r="F244" s="1491"/>
      <c r="G244" s="1491"/>
      <c r="H244" s="1491"/>
      <c r="I244" s="1491"/>
      <c r="J244" s="1491"/>
      <c r="K244" s="1491"/>
      <c r="L244" s="1491"/>
      <c r="M244" s="1491"/>
      <c r="N244" s="1491"/>
      <c r="O244" s="1491"/>
      <c r="P244" s="1491"/>
      <c r="Q244" s="1491"/>
      <c r="R244" s="1491"/>
      <c r="S244" s="1491"/>
      <c r="T244" s="1491"/>
      <c r="U244" s="1491"/>
      <c r="V244" s="1491"/>
      <c r="W244" s="1491"/>
      <c r="X244" s="1491"/>
      <c r="Y244" s="1491"/>
      <c r="Z244" s="1491"/>
      <c r="AA244" s="1491"/>
      <c r="AB244" s="1491"/>
      <c r="AC244" s="1491"/>
      <c r="AD244" s="1491"/>
      <c r="AE244" s="1491"/>
      <c r="AF244" s="1491"/>
      <c r="AG244" s="1491"/>
      <c r="AH244" s="1491"/>
    </row>
    <row r="245" spans="1:34" ht="15.75" customHeight="1">
      <c r="A245" s="1491"/>
      <c r="B245" s="1491"/>
      <c r="C245" s="1491"/>
      <c r="D245" s="1491"/>
      <c r="E245" s="1491"/>
      <c r="F245" s="1491"/>
      <c r="G245" s="1491"/>
      <c r="H245" s="1491"/>
      <c r="I245" s="1491"/>
      <c r="J245" s="1491"/>
      <c r="K245" s="1491"/>
      <c r="L245" s="1491"/>
      <c r="M245" s="1491"/>
      <c r="N245" s="1491"/>
      <c r="O245" s="1491"/>
      <c r="P245" s="1491"/>
      <c r="Q245" s="1491"/>
      <c r="R245" s="1491"/>
      <c r="S245" s="1491"/>
      <c r="T245" s="1491"/>
      <c r="U245" s="1491"/>
      <c r="V245" s="1491"/>
      <c r="W245" s="1491"/>
      <c r="X245" s="1491"/>
      <c r="Y245" s="1491"/>
      <c r="Z245" s="1491"/>
      <c r="AA245" s="1491"/>
      <c r="AB245" s="1491"/>
      <c r="AC245" s="1491"/>
      <c r="AD245" s="1491"/>
      <c r="AE245" s="1491"/>
      <c r="AF245" s="1491"/>
      <c r="AG245" s="1491"/>
      <c r="AH245" s="1491"/>
    </row>
    <row r="246" spans="1:34" ht="15.75" customHeight="1">
      <c r="A246" s="1491"/>
      <c r="B246" s="1491"/>
      <c r="C246" s="1491"/>
      <c r="D246" s="1491"/>
      <c r="E246" s="1491"/>
      <c r="F246" s="1491"/>
      <c r="G246" s="1491"/>
      <c r="H246" s="1491"/>
      <c r="I246" s="1491"/>
      <c r="J246" s="1491"/>
      <c r="K246" s="1491"/>
      <c r="L246" s="1491"/>
      <c r="M246" s="1491"/>
      <c r="N246" s="1491"/>
      <c r="O246" s="1491"/>
      <c r="P246" s="1491"/>
      <c r="Q246" s="1491"/>
      <c r="R246" s="1491"/>
      <c r="S246" s="1491"/>
      <c r="T246" s="1491"/>
      <c r="U246" s="1491"/>
      <c r="V246" s="1491"/>
      <c r="W246" s="1491"/>
      <c r="X246" s="1491"/>
      <c r="Y246" s="1491"/>
      <c r="Z246" s="1491"/>
      <c r="AA246" s="1491"/>
      <c r="AB246" s="1491"/>
      <c r="AC246" s="1491"/>
      <c r="AD246" s="1491"/>
      <c r="AE246" s="1491"/>
      <c r="AF246" s="1491"/>
      <c r="AG246" s="1491"/>
      <c r="AH246" s="1491"/>
    </row>
    <row r="247" spans="1:34" ht="15.75" customHeight="1">
      <c r="A247" s="1491"/>
      <c r="B247" s="1491"/>
      <c r="C247" s="1491"/>
      <c r="D247" s="1491"/>
      <c r="E247" s="1491"/>
      <c r="F247" s="1491"/>
      <c r="G247" s="1491"/>
      <c r="H247" s="1491"/>
      <c r="I247" s="1491"/>
      <c r="J247" s="1491"/>
      <c r="K247" s="1491"/>
      <c r="L247" s="1491"/>
      <c r="M247" s="1491"/>
      <c r="N247" s="1491"/>
      <c r="O247" s="1491"/>
      <c r="P247" s="1491"/>
      <c r="Q247" s="1491"/>
      <c r="R247" s="1491"/>
      <c r="S247" s="1491"/>
      <c r="T247" s="1491"/>
      <c r="U247" s="1491"/>
      <c r="V247" s="1491"/>
      <c r="W247" s="1491"/>
      <c r="X247" s="1491"/>
      <c r="Y247" s="1491"/>
      <c r="Z247" s="1491"/>
      <c r="AA247" s="1491"/>
      <c r="AB247" s="1491"/>
      <c r="AC247" s="1491"/>
      <c r="AD247" s="1491"/>
      <c r="AE247" s="1491"/>
      <c r="AF247" s="1491"/>
      <c r="AG247" s="1491"/>
      <c r="AH247" s="1491"/>
    </row>
    <row r="248" spans="1:34" ht="15.75" customHeight="1">
      <c r="A248" s="1491"/>
      <c r="B248" s="1491"/>
      <c r="C248" s="1491"/>
      <c r="D248" s="1491"/>
      <c r="E248" s="1491"/>
      <c r="F248" s="1491"/>
      <c r="G248" s="1491"/>
      <c r="H248" s="1491"/>
      <c r="I248" s="1491"/>
      <c r="J248" s="1491"/>
      <c r="K248" s="1491"/>
      <c r="L248" s="1491"/>
      <c r="M248" s="1491"/>
      <c r="N248" s="1491"/>
      <c r="O248" s="1491"/>
      <c r="P248" s="1491"/>
      <c r="Q248" s="1491"/>
      <c r="R248" s="1491"/>
      <c r="S248" s="1491"/>
      <c r="T248" s="1491"/>
      <c r="U248" s="1491"/>
      <c r="V248" s="1491"/>
      <c r="W248" s="1491"/>
      <c r="X248" s="1491"/>
      <c r="Y248" s="1491"/>
      <c r="Z248" s="1491"/>
      <c r="AA248" s="1491"/>
      <c r="AB248" s="1491"/>
      <c r="AC248" s="1491"/>
      <c r="AD248" s="1491"/>
      <c r="AE248" s="1491"/>
      <c r="AF248" s="1491"/>
      <c r="AG248" s="1491"/>
      <c r="AH248" s="1491"/>
    </row>
    <row r="249" spans="1:34" ht="15.75" customHeight="1">
      <c r="A249" s="1491"/>
      <c r="B249" s="1491"/>
      <c r="C249" s="1491"/>
      <c r="D249" s="1491"/>
      <c r="E249" s="1491"/>
      <c r="F249" s="1491"/>
      <c r="G249" s="1491"/>
      <c r="H249" s="1491"/>
      <c r="I249" s="1491"/>
      <c r="J249" s="1491"/>
      <c r="K249" s="1491"/>
      <c r="L249" s="1491"/>
      <c r="M249" s="1491"/>
      <c r="N249" s="1491"/>
      <c r="O249" s="1491"/>
      <c r="P249" s="1491"/>
      <c r="Q249" s="1491"/>
      <c r="R249" s="1491"/>
      <c r="S249" s="1491"/>
      <c r="T249" s="1491"/>
      <c r="U249" s="1491"/>
      <c r="V249" s="1491"/>
      <c r="W249" s="1491"/>
      <c r="X249" s="1491"/>
      <c r="Y249" s="1491"/>
      <c r="Z249" s="1491"/>
      <c r="AA249" s="1491"/>
      <c r="AB249" s="1491"/>
      <c r="AC249" s="1491"/>
      <c r="AD249" s="1491"/>
      <c r="AE249" s="1491"/>
      <c r="AF249" s="1491"/>
      <c r="AG249" s="1491"/>
      <c r="AH249" s="1491"/>
    </row>
    <row r="250" spans="1:34" ht="15.75" customHeight="1">
      <c r="A250" s="1491"/>
      <c r="B250" s="1491"/>
      <c r="C250" s="1491"/>
      <c r="D250" s="1491"/>
      <c r="E250" s="1491"/>
      <c r="F250" s="1491"/>
      <c r="G250" s="1491"/>
      <c r="H250" s="1491"/>
      <c r="I250" s="1491"/>
      <c r="J250" s="1491"/>
      <c r="K250" s="1491"/>
      <c r="L250" s="1491"/>
      <c r="M250" s="1491"/>
      <c r="N250" s="1491"/>
      <c r="O250" s="1491"/>
      <c r="P250" s="1491"/>
      <c r="Q250" s="1491"/>
      <c r="R250" s="1491"/>
      <c r="S250" s="1491"/>
      <c r="T250" s="1491"/>
      <c r="U250" s="1491"/>
      <c r="V250" s="1491"/>
      <c r="W250" s="1491"/>
      <c r="X250" s="1491"/>
      <c r="Y250" s="1491"/>
      <c r="Z250" s="1491"/>
      <c r="AA250" s="1491"/>
      <c r="AB250" s="1491"/>
      <c r="AC250" s="1491"/>
      <c r="AD250" s="1491"/>
      <c r="AE250" s="1491"/>
      <c r="AF250" s="1491"/>
      <c r="AG250" s="1491"/>
      <c r="AH250" s="1491"/>
    </row>
    <row r="251" spans="1:34" ht="15.75" customHeight="1">
      <c r="A251" s="1491"/>
      <c r="B251" s="1491"/>
      <c r="C251" s="1491"/>
      <c r="D251" s="1491"/>
      <c r="E251" s="1491"/>
      <c r="F251" s="1491"/>
      <c r="G251" s="1491"/>
      <c r="H251" s="1491"/>
      <c r="I251" s="1491"/>
      <c r="J251" s="1491"/>
      <c r="K251" s="1491"/>
      <c r="L251" s="1491"/>
      <c r="M251" s="1491"/>
      <c r="N251" s="1491"/>
      <c r="O251" s="1491"/>
      <c r="P251" s="1491"/>
      <c r="Q251" s="1491"/>
      <c r="R251" s="1491"/>
      <c r="S251" s="1491"/>
      <c r="T251" s="1491"/>
      <c r="U251" s="1491"/>
      <c r="V251" s="1491"/>
      <c r="W251" s="1491"/>
      <c r="X251" s="1491"/>
      <c r="Y251" s="1491"/>
      <c r="Z251" s="1491"/>
      <c r="AA251" s="1491"/>
      <c r="AB251" s="1491"/>
      <c r="AC251" s="1491"/>
      <c r="AD251" s="1491"/>
      <c r="AE251" s="1491"/>
      <c r="AF251" s="1491"/>
      <c r="AG251" s="1491"/>
      <c r="AH251" s="1491"/>
    </row>
    <row r="252" spans="1:34" ht="15.75" customHeight="1">
      <c r="A252" s="1491"/>
      <c r="B252" s="1491"/>
      <c r="C252" s="1491"/>
      <c r="D252" s="1491"/>
      <c r="E252" s="1491"/>
      <c r="F252" s="1491"/>
      <c r="G252" s="1491"/>
      <c r="H252" s="1491"/>
      <c r="I252" s="1491"/>
      <c r="J252" s="1491"/>
      <c r="K252" s="1491"/>
      <c r="L252" s="1491"/>
      <c r="M252" s="1491"/>
      <c r="N252" s="1491"/>
      <c r="O252" s="1491"/>
      <c r="P252" s="1491"/>
      <c r="Q252" s="1491"/>
      <c r="R252" s="1491"/>
      <c r="S252" s="1491"/>
      <c r="T252" s="1491"/>
      <c r="U252" s="1491"/>
      <c r="V252" s="1491"/>
      <c r="W252" s="1491"/>
      <c r="X252" s="1491"/>
      <c r="Y252" s="1491"/>
      <c r="Z252" s="1491"/>
      <c r="AA252" s="1491"/>
      <c r="AB252" s="1491"/>
      <c r="AC252" s="1491"/>
      <c r="AD252" s="1491"/>
      <c r="AE252" s="1491"/>
      <c r="AF252" s="1491"/>
      <c r="AG252" s="1491"/>
      <c r="AH252" s="1491"/>
    </row>
    <row r="253" spans="1:34" ht="15.75" customHeight="1">
      <c r="A253" s="1491"/>
      <c r="B253" s="1491"/>
      <c r="C253" s="1491"/>
      <c r="D253" s="1491"/>
      <c r="E253" s="1491"/>
      <c r="F253" s="1491"/>
      <c r="G253" s="1491"/>
      <c r="H253" s="1491"/>
      <c r="I253" s="1491"/>
      <c r="J253" s="1491"/>
      <c r="K253" s="1491"/>
      <c r="L253" s="1491"/>
      <c r="M253" s="1491"/>
      <c r="N253" s="1491"/>
      <c r="O253" s="1491"/>
      <c r="P253" s="1491"/>
      <c r="Q253" s="1491"/>
      <c r="R253" s="1491"/>
      <c r="S253" s="1491"/>
      <c r="T253" s="1491"/>
      <c r="U253" s="1491"/>
      <c r="V253" s="1491"/>
      <c r="W253" s="1491"/>
      <c r="X253" s="1491"/>
      <c r="Y253" s="1491"/>
      <c r="Z253" s="1491"/>
      <c r="AA253" s="1491"/>
      <c r="AB253" s="1491"/>
      <c r="AC253" s="1491"/>
      <c r="AD253" s="1491"/>
      <c r="AE253" s="1491"/>
      <c r="AF253" s="1491"/>
      <c r="AG253" s="1491"/>
      <c r="AH253" s="1491"/>
    </row>
    <row r="254" spans="1:34" ht="15.75" customHeight="1">
      <c r="A254" s="1491"/>
      <c r="B254" s="1491"/>
      <c r="C254" s="1491"/>
      <c r="D254" s="1491"/>
      <c r="E254" s="1491"/>
      <c r="F254" s="1491"/>
      <c r="G254" s="1491"/>
      <c r="H254" s="1491"/>
      <c r="I254" s="1491"/>
      <c r="J254" s="1491"/>
      <c r="K254" s="1491"/>
      <c r="L254" s="1491"/>
      <c r="M254" s="1491"/>
      <c r="N254" s="1491"/>
      <c r="O254" s="1491"/>
      <c r="P254" s="1491"/>
      <c r="Q254" s="1491"/>
      <c r="R254" s="1491"/>
      <c r="S254" s="1491"/>
      <c r="T254" s="1491"/>
      <c r="U254" s="1491"/>
      <c r="V254" s="1491"/>
      <c r="W254" s="1491"/>
      <c r="X254" s="1491"/>
      <c r="Y254" s="1491"/>
      <c r="Z254" s="1491"/>
      <c r="AA254" s="1491"/>
      <c r="AB254" s="1491"/>
      <c r="AC254" s="1491"/>
      <c r="AD254" s="1491"/>
      <c r="AE254" s="1491"/>
      <c r="AF254" s="1491"/>
      <c r="AG254" s="1491"/>
      <c r="AH254" s="1491"/>
    </row>
    <row r="255" spans="1:34" ht="15.75" customHeight="1">
      <c r="A255" s="1491"/>
      <c r="B255" s="1491"/>
      <c r="C255" s="1491"/>
      <c r="D255" s="1491"/>
      <c r="E255" s="1491"/>
      <c r="F255" s="1491"/>
      <c r="G255" s="1491"/>
      <c r="H255" s="1491"/>
      <c r="I255" s="1491"/>
      <c r="J255" s="1491"/>
      <c r="K255" s="1491"/>
      <c r="L255" s="1491"/>
      <c r="M255" s="1491"/>
      <c r="N255" s="1491"/>
      <c r="O255" s="1491"/>
      <c r="P255" s="1491"/>
      <c r="Q255" s="1491"/>
      <c r="R255" s="1491"/>
      <c r="S255" s="1491"/>
      <c r="T255" s="1491"/>
      <c r="U255" s="1491"/>
      <c r="V255" s="1491"/>
      <c r="W255" s="1491"/>
      <c r="X255" s="1491"/>
      <c r="Y255" s="1491"/>
      <c r="Z255" s="1491"/>
      <c r="AA255" s="1491"/>
      <c r="AB255" s="1491"/>
      <c r="AC255" s="1491"/>
      <c r="AD255" s="1491"/>
      <c r="AE255" s="1491"/>
      <c r="AF255" s="1491"/>
      <c r="AG255" s="1491"/>
      <c r="AH255" s="1491"/>
    </row>
    <row r="256" spans="1:34" ht="15.75" customHeight="1">
      <c r="A256" s="1491"/>
      <c r="B256" s="1491"/>
      <c r="C256" s="1491"/>
      <c r="D256" s="1491"/>
      <c r="E256" s="1491"/>
      <c r="F256" s="1491"/>
      <c r="G256" s="1491"/>
      <c r="H256" s="1491"/>
      <c r="I256" s="1491"/>
      <c r="J256" s="1491"/>
      <c r="K256" s="1491"/>
      <c r="L256" s="1491"/>
      <c r="M256" s="1491"/>
      <c r="N256" s="1491"/>
      <c r="O256" s="1491"/>
      <c r="P256" s="1491"/>
      <c r="Q256" s="1491"/>
      <c r="R256" s="1491"/>
      <c r="S256" s="1491"/>
      <c r="T256" s="1491"/>
      <c r="U256" s="1491"/>
      <c r="V256" s="1491"/>
      <c r="W256" s="1491"/>
      <c r="X256" s="1491"/>
      <c r="Y256" s="1491"/>
      <c r="Z256" s="1491"/>
      <c r="AA256" s="1491"/>
      <c r="AB256" s="1491"/>
      <c r="AC256" s="1491"/>
      <c r="AD256" s="1491"/>
      <c r="AE256" s="1491"/>
      <c r="AF256" s="1491"/>
      <c r="AG256" s="1491"/>
      <c r="AH256" s="1491"/>
    </row>
    <row r="257" spans="1:34" ht="15.75" customHeight="1">
      <c r="A257" s="1491"/>
      <c r="B257" s="1491"/>
      <c r="C257" s="1491"/>
      <c r="D257" s="1491"/>
      <c r="E257" s="1491"/>
      <c r="F257" s="1491"/>
      <c r="G257" s="1491"/>
      <c r="H257" s="1491"/>
      <c r="I257" s="1491"/>
      <c r="J257" s="1491"/>
      <c r="K257" s="1491"/>
      <c r="L257" s="1491"/>
      <c r="M257" s="1491"/>
      <c r="N257" s="1491"/>
      <c r="O257" s="1491"/>
      <c r="P257" s="1491"/>
      <c r="Q257" s="1491"/>
      <c r="R257" s="1491"/>
      <c r="S257" s="1491"/>
      <c r="T257" s="1491"/>
      <c r="U257" s="1491"/>
      <c r="V257" s="1491"/>
      <c r="W257" s="1491"/>
      <c r="X257" s="1491"/>
      <c r="Y257" s="1491"/>
      <c r="Z257" s="1491"/>
      <c r="AA257" s="1491"/>
      <c r="AB257" s="1491"/>
      <c r="AC257" s="1491"/>
      <c r="AD257" s="1491"/>
      <c r="AE257" s="1491"/>
      <c r="AF257" s="1491"/>
      <c r="AG257" s="1491"/>
      <c r="AH257" s="1491"/>
    </row>
    <row r="258" spans="1:34" ht="15.75" customHeight="1">
      <c r="A258" s="1491"/>
      <c r="B258" s="1491"/>
      <c r="C258" s="1491"/>
      <c r="D258" s="1491"/>
      <c r="E258" s="1491"/>
      <c r="F258" s="1491"/>
      <c r="G258" s="1491"/>
      <c r="H258" s="1491"/>
      <c r="I258" s="1491"/>
      <c r="J258" s="1491"/>
      <c r="K258" s="1491"/>
      <c r="L258" s="1491"/>
      <c r="M258" s="1491"/>
      <c r="N258" s="1491"/>
      <c r="O258" s="1491"/>
      <c r="P258" s="1491"/>
      <c r="Q258" s="1491"/>
      <c r="R258" s="1491"/>
      <c r="S258" s="1491"/>
      <c r="T258" s="1491"/>
      <c r="U258" s="1491"/>
      <c r="V258" s="1491"/>
      <c r="W258" s="1491"/>
      <c r="X258" s="1491"/>
      <c r="Y258" s="1491"/>
      <c r="Z258" s="1491"/>
      <c r="AA258" s="1491"/>
      <c r="AB258" s="1491"/>
      <c r="AC258" s="1491"/>
      <c r="AD258" s="1491"/>
      <c r="AE258" s="1491"/>
      <c r="AF258" s="1491"/>
      <c r="AG258" s="1491"/>
      <c r="AH258" s="1491"/>
    </row>
    <row r="259" spans="1:34" ht="15.75" customHeight="1">
      <c r="A259" s="1491"/>
      <c r="B259" s="1491"/>
      <c r="C259" s="1491"/>
      <c r="D259" s="1491"/>
      <c r="E259" s="1491"/>
      <c r="F259" s="1491"/>
      <c r="G259" s="1491"/>
      <c r="H259" s="1491"/>
      <c r="I259" s="1491"/>
      <c r="J259" s="1491"/>
      <c r="K259" s="1491"/>
      <c r="L259" s="1491"/>
      <c r="M259" s="1491"/>
      <c r="N259" s="1491"/>
      <c r="O259" s="1491"/>
      <c r="P259" s="1491"/>
      <c r="Q259" s="1491"/>
      <c r="R259" s="1491"/>
      <c r="S259" s="1491"/>
      <c r="T259" s="1491"/>
      <c r="U259" s="1491"/>
      <c r="V259" s="1491"/>
      <c r="W259" s="1491"/>
      <c r="X259" s="1491"/>
      <c r="Y259" s="1491"/>
      <c r="Z259" s="1491"/>
      <c r="AA259" s="1491"/>
      <c r="AB259" s="1491"/>
      <c r="AC259" s="1491"/>
      <c r="AD259" s="1491"/>
      <c r="AE259" s="1491"/>
      <c r="AF259" s="1491"/>
      <c r="AG259" s="1491"/>
      <c r="AH259" s="1491"/>
    </row>
    <row r="260" spans="1:34" ht="15.75" customHeight="1">
      <c r="A260" s="1491"/>
      <c r="B260" s="1491"/>
      <c r="C260" s="1491"/>
      <c r="D260" s="1491"/>
      <c r="E260" s="1491"/>
      <c r="F260" s="1491"/>
      <c r="G260" s="1491"/>
      <c r="H260" s="1491"/>
      <c r="I260" s="1491"/>
      <c r="J260" s="1491"/>
      <c r="K260" s="1491"/>
      <c r="L260" s="1491"/>
      <c r="M260" s="1491"/>
      <c r="N260" s="1491"/>
      <c r="O260" s="1491"/>
      <c r="P260" s="1491"/>
      <c r="Q260" s="1491"/>
      <c r="R260" s="1491"/>
      <c r="S260" s="1491"/>
      <c r="T260" s="1491"/>
      <c r="U260" s="1491"/>
      <c r="V260" s="1491"/>
      <c r="W260" s="1491"/>
      <c r="X260" s="1491"/>
      <c r="Y260" s="1491"/>
      <c r="Z260" s="1491"/>
      <c r="AA260" s="1491"/>
      <c r="AB260" s="1491"/>
      <c r="AC260" s="1491"/>
      <c r="AD260" s="1491"/>
      <c r="AE260" s="1491"/>
      <c r="AF260" s="1491"/>
      <c r="AG260" s="1491"/>
      <c r="AH260" s="1491"/>
    </row>
    <row r="261" spans="1:34" ht="15.75" customHeight="1">
      <c r="A261" s="1491"/>
      <c r="B261" s="1491"/>
      <c r="C261" s="1491"/>
      <c r="D261" s="1491"/>
      <c r="E261" s="1491"/>
      <c r="F261" s="1491"/>
      <c r="G261" s="1491"/>
      <c r="H261" s="1491"/>
      <c r="I261" s="1491"/>
      <c r="J261" s="1491"/>
      <c r="K261" s="1491"/>
      <c r="L261" s="1491"/>
      <c r="M261" s="1491"/>
      <c r="N261" s="1491"/>
      <c r="O261" s="1491"/>
      <c r="P261" s="1491"/>
      <c r="Q261" s="1491"/>
      <c r="R261" s="1491"/>
      <c r="S261" s="1491"/>
      <c r="T261" s="1491"/>
      <c r="U261" s="1491"/>
      <c r="V261" s="1491"/>
      <c r="W261" s="1491"/>
      <c r="X261" s="1491"/>
      <c r="Y261" s="1491"/>
      <c r="Z261" s="1491"/>
      <c r="AA261" s="1491"/>
      <c r="AB261" s="1491"/>
      <c r="AC261" s="1491"/>
      <c r="AD261" s="1491"/>
      <c r="AE261" s="1491"/>
      <c r="AF261" s="1491"/>
      <c r="AG261" s="1491"/>
      <c r="AH261" s="1491"/>
    </row>
    <row r="262" spans="1:34" ht="15.75" customHeight="1">
      <c r="A262" s="1491"/>
      <c r="B262" s="1491"/>
      <c r="C262" s="1491"/>
      <c r="D262" s="1491"/>
      <c r="E262" s="1491"/>
      <c r="F262" s="1491"/>
      <c r="G262" s="1491"/>
      <c r="H262" s="1491"/>
      <c r="I262" s="1491"/>
      <c r="J262" s="1491"/>
      <c r="K262" s="1491"/>
      <c r="L262" s="1491"/>
      <c r="M262" s="1491"/>
      <c r="N262" s="1491"/>
      <c r="O262" s="1491"/>
      <c r="P262" s="1491"/>
      <c r="Q262" s="1491"/>
      <c r="R262" s="1491"/>
      <c r="S262" s="1491"/>
      <c r="T262" s="1491"/>
      <c r="U262" s="1491"/>
      <c r="V262" s="1491"/>
      <c r="W262" s="1491"/>
      <c r="X262" s="1491"/>
      <c r="Y262" s="1491"/>
      <c r="Z262" s="1491"/>
      <c r="AA262" s="1491"/>
      <c r="AB262" s="1491"/>
      <c r="AC262" s="1491"/>
      <c r="AD262" s="1491"/>
      <c r="AE262" s="1491"/>
      <c r="AF262" s="1491"/>
      <c r="AG262" s="1491"/>
      <c r="AH262" s="1491"/>
    </row>
    <row r="263" spans="1:34" ht="15.75" customHeight="1">
      <c r="A263" s="1491"/>
      <c r="B263" s="1491"/>
      <c r="C263" s="1491"/>
      <c r="D263" s="1491"/>
      <c r="E263" s="1491"/>
      <c r="F263" s="1491"/>
      <c r="G263" s="1491"/>
      <c r="H263" s="1491"/>
      <c r="I263" s="1491"/>
      <c r="J263" s="1491"/>
      <c r="K263" s="1491"/>
      <c r="L263" s="1491"/>
      <c r="M263" s="1491"/>
      <c r="N263" s="1491"/>
      <c r="O263" s="1491"/>
      <c r="P263" s="1491"/>
      <c r="Q263" s="1491"/>
      <c r="R263" s="1491"/>
      <c r="S263" s="1491"/>
      <c r="T263" s="1491"/>
      <c r="U263" s="1491"/>
      <c r="V263" s="1491"/>
      <c r="W263" s="1491"/>
      <c r="X263" s="1491"/>
      <c r="Y263" s="1491"/>
      <c r="Z263" s="1491"/>
      <c r="AA263" s="1491"/>
      <c r="AB263" s="1491"/>
      <c r="AC263" s="1491"/>
      <c r="AD263" s="1491"/>
      <c r="AE263" s="1491"/>
      <c r="AF263" s="1491"/>
      <c r="AG263" s="1491"/>
      <c r="AH263" s="1491"/>
    </row>
    <row r="264" spans="1:34" ht="15.75" customHeight="1">
      <c r="A264" s="1491"/>
      <c r="B264" s="1491"/>
      <c r="C264" s="1491"/>
      <c r="D264" s="1491"/>
      <c r="E264" s="1491"/>
      <c r="F264" s="1491"/>
      <c r="G264" s="1491"/>
      <c r="H264" s="1491"/>
      <c r="I264" s="1491"/>
      <c r="J264" s="1491"/>
      <c r="K264" s="1491"/>
      <c r="L264" s="1491"/>
      <c r="M264" s="1491"/>
      <c r="N264" s="1491"/>
      <c r="O264" s="1491"/>
      <c r="P264" s="1491"/>
      <c r="Q264" s="1491"/>
      <c r="R264" s="1491"/>
      <c r="S264" s="1491"/>
      <c r="T264" s="1491"/>
      <c r="U264" s="1491"/>
      <c r="V264" s="1491"/>
      <c r="W264" s="1491"/>
      <c r="X264" s="1491"/>
      <c r="Y264" s="1491"/>
      <c r="Z264" s="1491"/>
      <c r="AA264" s="1491"/>
      <c r="AB264" s="1491"/>
      <c r="AC264" s="1491"/>
      <c r="AD264" s="1491"/>
      <c r="AE264" s="1491"/>
      <c r="AF264" s="1491"/>
      <c r="AG264" s="1491"/>
      <c r="AH264" s="1491"/>
    </row>
    <row r="265" spans="1:34" ht="15.75" customHeight="1">
      <c r="A265" s="1491"/>
      <c r="B265" s="1491"/>
      <c r="C265" s="1491"/>
      <c r="D265" s="1491"/>
      <c r="E265" s="1491"/>
      <c r="F265" s="1491"/>
      <c r="G265" s="1491"/>
      <c r="H265" s="1491"/>
      <c r="I265" s="1491"/>
      <c r="J265" s="1491"/>
      <c r="K265" s="1491"/>
      <c r="L265" s="1491"/>
      <c r="M265" s="1491"/>
      <c r="N265" s="1491"/>
      <c r="O265" s="1491"/>
      <c r="P265" s="1491"/>
      <c r="Q265" s="1491"/>
      <c r="R265" s="1491"/>
      <c r="S265" s="1491"/>
      <c r="T265" s="1491"/>
      <c r="U265" s="1491"/>
      <c r="V265" s="1491"/>
      <c r="W265" s="1491"/>
      <c r="X265" s="1491"/>
      <c r="Y265" s="1491"/>
      <c r="Z265" s="1491"/>
      <c r="AA265" s="1491"/>
      <c r="AB265" s="1491"/>
      <c r="AC265" s="1491"/>
      <c r="AD265" s="1491"/>
      <c r="AE265" s="1491"/>
      <c r="AF265" s="1491"/>
      <c r="AG265" s="1491"/>
      <c r="AH265" s="1491"/>
    </row>
    <row r="266" spans="1:34" ht="15.75" customHeight="1">
      <c r="A266" s="1491"/>
      <c r="B266" s="1491"/>
      <c r="C266" s="1491"/>
      <c r="D266" s="1491"/>
      <c r="E266" s="1491"/>
      <c r="F266" s="1491"/>
      <c r="G266" s="1491"/>
      <c r="H266" s="1491"/>
      <c r="I266" s="1491"/>
      <c r="J266" s="1491"/>
      <c r="K266" s="1491"/>
      <c r="L266" s="1491"/>
      <c r="M266" s="1491"/>
      <c r="N266" s="1491"/>
      <c r="O266" s="1491"/>
      <c r="P266" s="1491"/>
      <c r="Q266" s="1491"/>
      <c r="R266" s="1491"/>
      <c r="S266" s="1491"/>
      <c r="T266" s="1491"/>
      <c r="U266" s="1491"/>
      <c r="V266" s="1491"/>
      <c r="W266" s="1491"/>
      <c r="X266" s="1491"/>
      <c r="Y266" s="1491"/>
      <c r="Z266" s="1491"/>
      <c r="AA266" s="1491"/>
      <c r="AB266" s="1491"/>
      <c r="AC266" s="1491"/>
      <c r="AD266" s="1491"/>
      <c r="AE266" s="1491"/>
      <c r="AF266" s="1491"/>
      <c r="AG266" s="1491"/>
      <c r="AH266" s="1491"/>
    </row>
    <row r="267" spans="1:34" ht="15.75" customHeight="1">
      <c r="A267" s="1491"/>
      <c r="B267" s="1491"/>
      <c r="C267" s="1491"/>
      <c r="D267" s="1491"/>
      <c r="E267" s="1491"/>
      <c r="F267" s="1491"/>
      <c r="G267" s="1491"/>
      <c r="H267" s="1491"/>
      <c r="I267" s="1491"/>
      <c r="J267" s="1491"/>
      <c r="K267" s="1491"/>
      <c r="L267" s="1491"/>
      <c r="M267" s="1491"/>
      <c r="N267" s="1491"/>
      <c r="O267" s="1491"/>
      <c r="P267" s="1491"/>
      <c r="Q267" s="1491"/>
      <c r="R267" s="1491"/>
      <c r="S267" s="1491"/>
      <c r="T267" s="1491"/>
      <c r="U267" s="1491"/>
      <c r="V267" s="1491"/>
      <c r="W267" s="1491"/>
      <c r="X267" s="1491"/>
      <c r="Y267" s="1491"/>
      <c r="Z267" s="1491"/>
      <c r="AA267" s="1491"/>
      <c r="AB267" s="1491"/>
      <c r="AC267" s="1491"/>
      <c r="AD267" s="1491"/>
      <c r="AE267" s="1491"/>
      <c r="AF267" s="1491"/>
      <c r="AG267" s="1491"/>
      <c r="AH267" s="1491"/>
    </row>
    <row r="268" spans="1:34" ht="15.75" customHeight="1">
      <c r="A268" s="1491"/>
      <c r="B268" s="1491"/>
      <c r="C268" s="1491"/>
      <c r="D268" s="1491"/>
      <c r="E268" s="1491"/>
      <c r="F268" s="1491"/>
      <c r="G268" s="1491"/>
      <c r="H268" s="1491"/>
      <c r="I268" s="1491"/>
      <c r="J268" s="1491"/>
      <c r="K268" s="1491"/>
      <c r="L268" s="1491"/>
      <c r="M268" s="1491"/>
      <c r="N268" s="1491"/>
      <c r="O268" s="1491"/>
      <c r="P268" s="1491"/>
      <c r="Q268" s="1491"/>
      <c r="R268" s="1491"/>
      <c r="S268" s="1491"/>
      <c r="T268" s="1491"/>
      <c r="U268" s="1491"/>
      <c r="V268" s="1491"/>
      <c r="W268" s="1491"/>
      <c r="X268" s="1491"/>
      <c r="Y268" s="1491"/>
      <c r="Z268" s="1491"/>
      <c r="AA268" s="1491"/>
      <c r="AB268" s="1491"/>
      <c r="AC268" s="1491"/>
      <c r="AD268" s="1491"/>
      <c r="AE268" s="1491"/>
      <c r="AF268" s="1491"/>
      <c r="AG268" s="1491"/>
      <c r="AH268" s="1491"/>
    </row>
    <row r="269" spans="1:34" ht="15.75" customHeight="1">
      <c r="A269" s="1491"/>
      <c r="B269" s="1491"/>
      <c r="C269" s="1491"/>
      <c r="D269" s="1491"/>
      <c r="E269" s="1491"/>
      <c r="F269" s="1491"/>
      <c r="G269" s="1491"/>
      <c r="H269" s="1491"/>
      <c r="I269" s="1491"/>
      <c r="J269" s="1491"/>
      <c r="K269" s="1491"/>
      <c r="L269" s="1491"/>
      <c r="M269" s="1491"/>
      <c r="N269" s="1491"/>
      <c r="O269" s="1491"/>
      <c r="P269" s="1491"/>
      <c r="Q269" s="1491"/>
      <c r="R269" s="1491"/>
      <c r="S269" s="1491"/>
      <c r="T269" s="1491"/>
      <c r="U269" s="1491"/>
      <c r="V269" s="1491"/>
      <c r="W269" s="1491"/>
      <c r="X269" s="1491"/>
      <c r="Y269" s="1491"/>
      <c r="Z269" s="1491"/>
      <c r="AA269" s="1491"/>
      <c r="AB269" s="1491"/>
      <c r="AC269" s="1491"/>
      <c r="AD269" s="1491"/>
      <c r="AE269" s="1491"/>
      <c r="AF269" s="1491"/>
      <c r="AG269" s="1491"/>
      <c r="AH269" s="1491"/>
    </row>
    <row r="270" spans="1:34" ht="15.75" customHeight="1">
      <c r="A270" s="1491"/>
      <c r="B270" s="1491"/>
      <c r="C270" s="1491"/>
      <c r="D270" s="1491"/>
      <c r="E270" s="1491"/>
      <c r="F270" s="1491"/>
      <c r="G270" s="1491"/>
      <c r="H270" s="1491"/>
      <c r="I270" s="1491"/>
      <c r="J270" s="1491"/>
      <c r="K270" s="1491"/>
      <c r="L270" s="1491"/>
      <c r="M270" s="1491"/>
      <c r="N270" s="1491"/>
      <c r="O270" s="1491"/>
      <c r="P270" s="1491"/>
      <c r="Q270" s="1491"/>
      <c r="R270" s="1491"/>
      <c r="S270" s="1491"/>
      <c r="T270" s="1491"/>
      <c r="U270" s="1491"/>
      <c r="V270" s="1491"/>
      <c r="W270" s="1491"/>
      <c r="X270" s="1491"/>
      <c r="Y270" s="1491"/>
      <c r="Z270" s="1491"/>
      <c r="AA270" s="1491"/>
      <c r="AB270" s="1491"/>
      <c r="AC270" s="1491"/>
      <c r="AD270" s="1491"/>
      <c r="AE270" s="1491"/>
      <c r="AF270" s="1491"/>
      <c r="AG270" s="1491"/>
      <c r="AH270" s="1491"/>
    </row>
    <row r="271" spans="1:34" ht="15.75" customHeight="1">
      <c r="A271" s="1491"/>
      <c r="B271" s="1491"/>
      <c r="C271" s="1491"/>
      <c r="D271" s="1491"/>
      <c r="E271" s="1491"/>
      <c r="F271" s="1491"/>
      <c r="G271" s="1491"/>
      <c r="H271" s="1491"/>
      <c r="I271" s="1491"/>
      <c r="J271" s="1491"/>
      <c r="K271" s="1491"/>
      <c r="L271" s="1491"/>
      <c r="M271" s="1491"/>
      <c r="N271" s="1491"/>
      <c r="O271" s="1491"/>
      <c r="P271" s="1491"/>
      <c r="Q271" s="1491"/>
      <c r="R271" s="1491"/>
      <c r="S271" s="1491"/>
      <c r="T271" s="1491"/>
      <c r="U271" s="1491"/>
      <c r="V271" s="1491"/>
      <c r="W271" s="1491"/>
      <c r="X271" s="1491"/>
      <c r="Y271" s="1491"/>
      <c r="Z271" s="1491"/>
      <c r="AA271" s="1491"/>
      <c r="AB271" s="1491"/>
      <c r="AC271" s="1491"/>
      <c r="AD271" s="1491"/>
      <c r="AE271" s="1491"/>
      <c r="AF271" s="1491"/>
      <c r="AG271" s="1491"/>
      <c r="AH271" s="1491"/>
    </row>
    <row r="272" spans="1:34" ht="15.75" customHeight="1">
      <c r="A272" s="1491"/>
      <c r="B272" s="1491"/>
      <c r="C272" s="1491"/>
      <c r="D272" s="1491"/>
      <c r="E272" s="1491"/>
      <c r="F272" s="1491"/>
      <c r="G272" s="1491"/>
      <c r="H272" s="1491"/>
      <c r="I272" s="1491"/>
      <c r="J272" s="1491"/>
      <c r="K272" s="1491"/>
      <c r="L272" s="1491"/>
      <c r="M272" s="1491"/>
      <c r="N272" s="1491"/>
      <c r="O272" s="1491"/>
      <c r="P272" s="1491"/>
      <c r="Q272" s="1491"/>
      <c r="R272" s="1491"/>
      <c r="S272" s="1491"/>
      <c r="T272" s="1491"/>
      <c r="U272" s="1491"/>
      <c r="V272" s="1491"/>
      <c r="W272" s="1491"/>
      <c r="X272" s="1491"/>
      <c r="Y272" s="1491"/>
      <c r="Z272" s="1491"/>
      <c r="AA272" s="1491"/>
      <c r="AB272" s="1491"/>
      <c r="AC272" s="1491"/>
      <c r="AD272" s="1491"/>
      <c r="AE272" s="1491"/>
      <c r="AF272" s="1491"/>
      <c r="AG272" s="1491"/>
      <c r="AH272" s="1491"/>
    </row>
    <row r="273" spans="1:34" ht="15.75" customHeight="1">
      <c r="A273" s="1491"/>
      <c r="B273" s="1491"/>
      <c r="C273" s="1491"/>
      <c r="D273" s="1491"/>
      <c r="E273" s="1491"/>
      <c r="F273" s="1491"/>
      <c r="G273" s="1491"/>
      <c r="H273" s="1491"/>
      <c r="I273" s="1491"/>
      <c r="J273" s="1491"/>
      <c r="K273" s="1491"/>
      <c r="L273" s="1491"/>
      <c r="M273" s="1491"/>
      <c r="N273" s="1491"/>
      <c r="O273" s="1491"/>
      <c r="P273" s="1491"/>
      <c r="Q273" s="1491"/>
      <c r="R273" s="1491"/>
      <c r="S273" s="1491"/>
      <c r="T273" s="1491"/>
      <c r="U273" s="1491"/>
      <c r="V273" s="1491"/>
      <c r="W273" s="1491"/>
      <c r="X273" s="1491"/>
      <c r="Y273" s="1491"/>
      <c r="Z273" s="1491"/>
      <c r="AA273" s="1491"/>
      <c r="AB273" s="1491"/>
      <c r="AC273" s="1491"/>
      <c r="AD273" s="1491"/>
      <c r="AE273" s="1491"/>
      <c r="AF273" s="1491"/>
      <c r="AG273" s="1491"/>
      <c r="AH273" s="1491"/>
    </row>
    <row r="274" spans="1:34" ht="15.75" customHeight="1">
      <c r="A274" s="1491"/>
      <c r="B274" s="1491"/>
      <c r="C274" s="1491"/>
      <c r="D274" s="1491"/>
      <c r="E274" s="1491"/>
      <c r="F274" s="1491"/>
      <c r="G274" s="1491"/>
      <c r="H274" s="1491"/>
      <c r="I274" s="1491"/>
      <c r="J274" s="1491"/>
      <c r="K274" s="1491"/>
      <c r="L274" s="1491"/>
      <c r="M274" s="1491"/>
      <c r="N274" s="1491"/>
      <c r="O274" s="1491"/>
      <c r="P274" s="1491"/>
      <c r="Q274" s="1491"/>
      <c r="R274" s="1491"/>
      <c r="S274" s="1491"/>
      <c r="T274" s="1491"/>
      <c r="U274" s="1491"/>
      <c r="V274" s="1491"/>
      <c r="W274" s="1491"/>
      <c r="X274" s="1491"/>
      <c r="Y274" s="1491"/>
      <c r="Z274" s="1491"/>
      <c r="AA274" s="1491"/>
      <c r="AB274" s="1491"/>
      <c r="AC274" s="1491"/>
      <c r="AD274" s="1491"/>
      <c r="AE274" s="1491"/>
      <c r="AF274" s="1491"/>
      <c r="AG274" s="1491"/>
      <c r="AH274" s="1491"/>
    </row>
    <row r="275" spans="1:34" ht="15.75" customHeight="1">
      <c r="A275" s="1491"/>
      <c r="B275" s="1491"/>
      <c r="C275" s="1491"/>
      <c r="D275" s="1491"/>
      <c r="E275" s="1491"/>
      <c r="F275" s="1491"/>
      <c r="G275" s="1491"/>
      <c r="H275" s="1491"/>
      <c r="I275" s="1491"/>
      <c r="J275" s="1491"/>
      <c r="K275" s="1491"/>
      <c r="L275" s="1491"/>
      <c r="M275" s="1491"/>
      <c r="N275" s="1491"/>
      <c r="O275" s="1491"/>
      <c r="P275" s="1491"/>
      <c r="Q275" s="1491"/>
      <c r="R275" s="1491"/>
      <c r="S275" s="1491"/>
      <c r="T275" s="1491"/>
      <c r="U275" s="1491"/>
      <c r="V275" s="1491"/>
      <c r="W275" s="1491"/>
      <c r="X275" s="1491"/>
      <c r="Y275" s="1491"/>
      <c r="Z275" s="1491"/>
      <c r="AA275" s="1491"/>
      <c r="AB275" s="1491"/>
      <c r="AC275" s="1491"/>
      <c r="AD275" s="1491"/>
      <c r="AE275" s="1491"/>
      <c r="AF275" s="1491"/>
      <c r="AG275" s="1491"/>
      <c r="AH275" s="1491"/>
    </row>
    <row r="276" spans="1:34" ht="15.75" customHeight="1">
      <c r="A276" s="1491"/>
      <c r="B276" s="1491"/>
      <c r="C276" s="1491"/>
      <c r="D276" s="1491"/>
      <c r="E276" s="1491"/>
      <c r="F276" s="1491"/>
      <c r="G276" s="1491"/>
      <c r="H276" s="1491"/>
      <c r="I276" s="1491"/>
      <c r="J276" s="1491"/>
      <c r="K276" s="1491"/>
      <c r="L276" s="1491"/>
      <c r="M276" s="1491"/>
      <c r="N276" s="1491"/>
      <c r="O276" s="1491"/>
      <c r="P276" s="1491"/>
      <c r="Q276" s="1491"/>
      <c r="R276" s="1491"/>
      <c r="S276" s="1491"/>
      <c r="T276" s="1491"/>
      <c r="U276" s="1491"/>
      <c r="V276" s="1491"/>
      <c r="W276" s="1491"/>
      <c r="X276" s="1491"/>
      <c r="Y276" s="1491"/>
      <c r="Z276" s="1491"/>
      <c r="AA276" s="1491"/>
      <c r="AB276" s="1491"/>
      <c r="AC276" s="1491"/>
      <c r="AD276" s="1491"/>
      <c r="AE276" s="1491"/>
      <c r="AF276" s="1491"/>
      <c r="AG276" s="1491"/>
      <c r="AH276" s="1491"/>
    </row>
    <row r="277" spans="1:34" ht="15.75" customHeight="1">
      <c r="A277" s="1491"/>
      <c r="B277" s="1491"/>
      <c r="C277" s="1491"/>
      <c r="D277" s="1491"/>
      <c r="E277" s="1491"/>
      <c r="F277" s="1491"/>
      <c r="G277" s="1491"/>
      <c r="H277" s="1491"/>
      <c r="I277" s="1491"/>
      <c r="J277" s="1491"/>
      <c r="K277" s="1491"/>
      <c r="L277" s="1491"/>
      <c r="M277" s="1491"/>
      <c r="N277" s="1491"/>
      <c r="O277" s="1491"/>
      <c r="P277" s="1491"/>
      <c r="Q277" s="1491"/>
      <c r="R277" s="1491"/>
      <c r="S277" s="1491"/>
      <c r="T277" s="1491"/>
      <c r="U277" s="1491"/>
      <c r="V277" s="1491"/>
      <c r="W277" s="1491"/>
      <c r="X277" s="1491"/>
      <c r="Y277" s="1491"/>
      <c r="Z277" s="1491"/>
      <c r="AA277" s="1491"/>
      <c r="AB277" s="1491"/>
      <c r="AC277" s="1491"/>
      <c r="AD277" s="1491"/>
      <c r="AE277" s="1491"/>
      <c r="AF277" s="1491"/>
      <c r="AG277" s="1491"/>
      <c r="AH277" s="1491"/>
    </row>
    <row r="278" spans="1:34" ht="15.75" customHeight="1">
      <c r="A278" s="1491"/>
      <c r="B278" s="1491"/>
      <c r="C278" s="1491"/>
      <c r="D278" s="1491"/>
      <c r="E278" s="1491"/>
      <c r="F278" s="1491"/>
      <c r="G278" s="1491"/>
      <c r="H278" s="1491"/>
      <c r="I278" s="1491"/>
      <c r="J278" s="1491"/>
      <c r="K278" s="1491"/>
      <c r="L278" s="1491"/>
      <c r="M278" s="1491"/>
      <c r="N278" s="1491"/>
      <c r="O278" s="1491"/>
      <c r="P278" s="1491"/>
      <c r="Q278" s="1491"/>
      <c r="R278" s="1491"/>
      <c r="S278" s="1491"/>
      <c r="T278" s="1491"/>
      <c r="U278" s="1491"/>
      <c r="V278" s="1491"/>
      <c r="W278" s="1491"/>
      <c r="X278" s="1491"/>
      <c r="Y278" s="1491"/>
      <c r="Z278" s="1491"/>
      <c r="AA278" s="1491"/>
      <c r="AB278" s="1491"/>
      <c r="AC278" s="1491"/>
      <c r="AD278" s="1491"/>
      <c r="AE278" s="1491"/>
      <c r="AF278" s="1491"/>
      <c r="AG278" s="1491"/>
      <c r="AH278" s="1491"/>
    </row>
    <row r="279" spans="1:34" ht="15.75" customHeight="1">
      <c r="A279" s="1491"/>
      <c r="B279" s="1491"/>
      <c r="C279" s="1491"/>
      <c r="D279" s="1491"/>
      <c r="E279" s="1491"/>
      <c r="F279" s="1491"/>
      <c r="G279" s="1491"/>
      <c r="H279" s="1491"/>
      <c r="I279" s="1491"/>
      <c r="J279" s="1491"/>
      <c r="K279" s="1491"/>
      <c r="L279" s="1491"/>
      <c r="M279" s="1491"/>
      <c r="N279" s="1491"/>
      <c r="O279" s="1491"/>
      <c r="P279" s="1491"/>
      <c r="Q279" s="1491"/>
      <c r="R279" s="1491"/>
      <c r="S279" s="1491"/>
      <c r="T279" s="1491"/>
      <c r="U279" s="1491"/>
      <c r="V279" s="1491"/>
      <c r="W279" s="1491"/>
      <c r="X279" s="1491"/>
      <c r="Y279" s="1491"/>
      <c r="Z279" s="1491"/>
      <c r="AA279" s="1491"/>
      <c r="AB279" s="1491"/>
      <c r="AC279" s="1491"/>
      <c r="AD279" s="1491"/>
      <c r="AE279" s="1491"/>
      <c r="AF279" s="1491"/>
      <c r="AG279" s="1491"/>
      <c r="AH279" s="1491"/>
    </row>
    <row r="280" spans="1:34" ht="15.75" customHeight="1">
      <c r="A280" s="1491"/>
      <c r="B280" s="1491"/>
      <c r="C280" s="1491"/>
      <c r="D280" s="1491"/>
      <c r="E280" s="1491"/>
      <c r="F280" s="1491"/>
      <c r="G280" s="1491"/>
      <c r="H280" s="1491"/>
      <c r="I280" s="1491"/>
      <c r="J280" s="1491"/>
      <c r="K280" s="1491"/>
      <c r="L280" s="1491"/>
      <c r="M280" s="1491"/>
      <c r="N280" s="1491"/>
      <c r="O280" s="1491"/>
      <c r="P280" s="1491"/>
      <c r="Q280" s="1491"/>
      <c r="R280" s="1491"/>
      <c r="S280" s="1491"/>
      <c r="T280" s="1491"/>
      <c r="U280" s="1491"/>
      <c r="V280" s="1491"/>
      <c r="W280" s="1491"/>
      <c r="X280" s="1491"/>
      <c r="Y280" s="1491"/>
      <c r="Z280" s="1491"/>
      <c r="AA280" s="1491"/>
      <c r="AB280" s="1491"/>
      <c r="AC280" s="1491"/>
      <c r="AD280" s="1491"/>
      <c r="AE280" s="1491"/>
      <c r="AF280" s="1491"/>
      <c r="AG280" s="1491"/>
      <c r="AH280" s="1491"/>
    </row>
    <row r="281" spans="1:34" ht="15.75" customHeight="1">
      <c r="A281" s="1491"/>
      <c r="B281" s="1491"/>
      <c r="C281" s="1491"/>
      <c r="D281" s="1491"/>
      <c r="E281" s="1491"/>
      <c r="F281" s="1491"/>
      <c r="G281" s="1491"/>
      <c r="H281" s="1491"/>
      <c r="I281" s="1491"/>
      <c r="J281" s="1491"/>
      <c r="K281" s="1491"/>
      <c r="L281" s="1491"/>
      <c r="M281" s="1491"/>
      <c r="N281" s="1491"/>
      <c r="O281" s="1491"/>
      <c r="P281" s="1491"/>
      <c r="Q281" s="1491"/>
      <c r="R281" s="1491"/>
      <c r="S281" s="1491"/>
      <c r="T281" s="1491"/>
      <c r="U281" s="1491"/>
      <c r="V281" s="1491"/>
      <c r="W281" s="1491"/>
      <c r="X281" s="1491"/>
      <c r="Y281" s="1491"/>
      <c r="Z281" s="1491"/>
      <c r="AA281" s="1491"/>
      <c r="AB281" s="1491"/>
      <c r="AC281" s="1491"/>
      <c r="AD281" s="1491"/>
      <c r="AE281" s="1491"/>
      <c r="AF281" s="1491"/>
      <c r="AG281" s="1491"/>
      <c r="AH281" s="1491"/>
    </row>
    <row r="282" spans="1:34" ht="15.75" customHeight="1">
      <c r="A282" s="1491"/>
      <c r="B282" s="1491"/>
      <c r="C282" s="1491"/>
      <c r="D282" s="1491"/>
      <c r="E282" s="1491"/>
      <c r="F282" s="1491"/>
      <c r="G282" s="1491"/>
      <c r="H282" s="1491"/>
      <c r="I282" s="1491"/>
      <c r="J282" s="1491"/>
      <c r="K282" s="1491"/>
      <c r="L282" s="1491"/>
      <c r="M282" s="1491"/>
      <c r="N282" s="1491"/>
      <c r="O282" s="1491"/>
      <c r="P282" s="1491"/>
      <c r="Q282" s="1491"/>
      <c r="R282" s="1491"/>
      <c r="S282" s="1491"/>
      <c r="T282" s="1491"/>
      <c r="U282" s="1491"/>
      <c r="V282" s="1491"/>
      <c r="W282" s="1491"/>
      <c r="X282" s="1491"/>
      <c r="Y282" s="1491"/>
      <c r="Z282" s="1491"/>
      <c r="AA282" s="1491"/>
      <c r="AB282" s="1491"/>
      <c r="AC282" s="1491"/>
      <c r="AD282" s="1491"/>
      <c r="AE282" s="1491"/>
      <c r="AF282" s="1491"/>
      <c r="AG282" s="1491"/>
      <c r="AH282" s="1491"/>
    </row>
    <row r="283" spans="1:34" ht="15.75" customHeight="1">
      <c r="A283" s="1491"/>
      <c r="B283" s="1491"/>
      <c r="C283" s="1491"/>
      <c r="D283" s="1491"/>
      <c r="E283" s="1491"/>
      <c r="F283" s="1491"/>
      <c r="G283" s="1491"/>
      <c r="H283" s="1491"/>
      <c r="I283" s="1491"/>
      <c r="J283" s="1491"/>
      <c r="K283" s="1491"/>
      <c r="L283" s="1491"/>
      <c r="M283" s="1491"/>
      <c r="N283" s="1491"/>
      <c r="O283" s="1491"/>
      <c r="P283" s="1491"/>
      <c r="Q283" s="1491"/>
      <c r="R283" s="1491"/>
      <c r="S283" s="1491"/>
      <c r="T283" s="1491"/>
      <c r="U283" s="1491"/>
      <c r="V283" s="1491"/>
      <c r="W283" s="1491"/>
      <c r="X283" s="1491"/>
      <c r="Y283" s="1491"/>
      <c r="Z283" s="1491"/>
      <c r="AA283" s="1491"/>
      <c r="AB283" s="1491"/>
      <c r="AC283" s="1491"/>
      <c r="AD283" s="1491"/>
      <c r="AE283" s="1491"/>
      <c r="AF283" s="1491"/>
      <c r="AG283" s="1491"/>
      <c r="AH283" s="1491"/>
    </row>
    <row r="284" spans="1:34" ht="15.75" customHeight="1">
      <c r="A284" s="1491"/>
      <c r="B284" s="1491"/>
      <c r="C284" s="1491"/>
      <c r="D284" s="1491"/>
      <c r="E284" s="1491"/>
      <c r="F284" s="1491"/>
      <c r="G284" s="1491"/>
      <c r="H284" s="1491"/>
      <c r="I284" s="1491"/>
      <c r="J284" s="1491"/>
      <c r="K284" s="1491"/>
      <c r="L284" s="1491"/>
      <c r="M284" s="1491"/>
      <c r="N284" s="1491"/>
      <c r="O284" s="1491"/>
      <c r="P284" s="1491"/>
      <c r="Q284" s="1491"/>
      <c r="R284" s="1491"/>
      <c r="S284" s="1491"/>
      <c r="T284" s="1491"/>
      <c r="U284" s="1491"/>
      <c r="V284" s="1491"/>
      <c r="W284" s="1491"/>
      <c r="X284" s="1491"/>
      <c r="Y284" s="1491"/>
      <c r="Z284" s="1491"/>
      <c r="AA284" s="1491"/>
      <c r="AB284" s="1491"/>
      <c r="AC284" s="1491"/>
      <c r="AD284" s="1491"/>
      <c r="AE284" s="1491"/>
      <c r="AF284" s="1491"/>
      <c r="AG284" s="1491"/>
      <c r="AH284" s="1491"/>
    </row>
    <row r="285" spans="1:34" ht="15.75" customHeight="1">
      <c r="A285" s="1491"/>
      <c r="B285" s="1491"/>
      <c r="C285" s="1491"/>
      <c r="D285" s="1491"/>
      <c r="E285" s="1491"/>
      <c r="F285" s="1491"/>
      <c r="G285" s="1491"/>
      <c r="H285" s="1491"/>
      <c r="I285" s="1491"/>
      <c r="J285" s="1491"/>
      <c r="K285" s="1491"/>
      <c r="L285" s="1491"/>
      <c r="M285" s="1491"/>
      <c r="N285" s="1491"/>
      <c r="O285" s="1491"/>
      <c r="P285" s="1491"/>
      <c r="Q285" s="1491"/>
      <c r="R285" s="1491"/>
      <c r="S285" s="1491"/>
      <c r="T285" s="1491"/>
      <c r="U285" s="1491"/>
      <c r="V285" s="1491"/>
      <c r="W285" s="1491"/>
      <c r="X285" s="1491"/>
      <c r="Y285" s="1491"/>
      <c r="Z285" s="1491"/>
      <c r="AA285" s="1491"/>
      <c r="AB285" s="1491"/>
      <c r="AC285" s="1491"/>
      <c r="AD285" s="1491"/>
      <c r="AE285" s="1491"/>
      <c r="AF285" s="1491"/>
      <c r="AG285" s="1491"/>
      <c r="AH285" s="1491"/>
    </row>
    <row r="286" spans="1:34" ht="15.75" customHeight="1">
      <c r="A286" s="1491"/>
      <c r="B286" s="1491"/>
      <c r="C286" s="1491"/>
      <c r="D286" s="1491"/>
      <c r="E286" s="1491"/>
      <c r="F286" s="1491"/>
      <c r="G286" s="1491"/>
      <c r="H286" s="1491"/>
      <c r="I286" s="1491"/>
      <c r="J286" s="1491"/>
      <c r="K286" s="1491"/>
      <c r="L286" s="1491"/>
      <c r="M286" s="1491"/>
      <c r="N286" s="1491"/>
      <c r="O286" s="1491"/>
      <c r="P286" s="1491"/>
      <c r="Q286" s="1491"/>
      <c r="R286" s="1491"/>
      <c r="S286" s="1491"/>
      <c r="T286" s="1491"/>
      <c r="U286" s="1491"/>
      <c r="V286" s="1491"/>
      <c r="W286" s="1491"/>
      <c r="X286" s="1491"/>
      <c r="Y286" s="1491"/>
      <c r="Z286" s="1491"/>
      <c r="AA286" s="1491"/>
      <c r="AB286" s="1491"/>
      <c r="AC286" s="1491"/>
      <c r="AD286" s="1491"/>
      <c r="AE286" s="1491"/>
      <c r="AF286" s="1491"/>
      <c r="AG286" s="1491"/>
      <c r="AH286" s="1491"/>
    </row>
    <row r="287" spans="1:34" ht="15.75" customHeight="1">
      <c r="A287" s="1491"/>
      <c r="B287" s="1491"/>
      <c r="C287" s="1491"/>
      <c r="D287" s="1491"/>
      <c r="E287" s="1491"/>
      <c r="F287" s="1491"/>
      <c r="G287" s="1491"/>
      <c r="H287" s="1491"/>
      <c r="I287" s="1491"/>
      <c r="J287" s="1491"/>
      <c r="K287" s="1491"/>
      <c r="L287" s="1491"/>
      <c r="M287" s="1491"/>
      <c r="N287" s="1491"/>
      <c r="O287" s="1491"/>
      <c r="P287" s="1491"/>
      <c r="Q287" s="1491"/>
      <c r="R287" s="1491"/>
      <c r="S287" s="1491"/>
      <c r="T287" s="1491"/>
      <c r="U287" s="1491"/>
      <c r="V287" s="1491"/>
      <c r="W287" s="1491"/>
      <c r="X287" s="1491"/>
      <c r="Y287" s="1491"/>
      <c r="Z287" s="1491"/>
      <c r="AA287" s="1491"/>
      <c r="AB287" s="1491"/>
      <c r="AC287" s="1491"/>
      <c r="AD287" s="1491"/>
      <c r="AE287" s="1491"/>
      <c r="AF287" s="1491"/>
      <c r="AG287" s="1491"/>
      <c r="AH287" s="1491"/>
    </row>
    <row r="288" spans="1:34" ht="15.75" customHeight="1">
      <c r="A288" s="1491"/>
      <c r="B288" s="1491"/>
      <c r="C288" s="1491"/>
      <c r="D288" s="1491"/>
      <c r="E288" s="1491"/>
      <c r="F288" s="1491"/>
      <c r="G288" s="1491"/>
      <c r="H288" s="1491"/>
      <c r="I288" s="1491"/>
      <c r="J288" s="1491"/>
      <c r="K288" s="1491"/>
      <c r="L288" s="1491"/>
      <c r="M288" s="1491"/>
      <c r="N288" s="1491"/>
      <c r="O288" s="1491"/>
      <c r="P288" s="1491"/>
      <c r="Q288" s="1491"/>
      <c r="R288" s="1491"/>
      <c r="S288" s="1491"/>
      <c r="T288" s="1491"/>
      <c r="U288" s="1491"/>
      <c r="V288" s="1491"/>
      <c r="W288" s="1491"/>
      <c r="X288" s="1491"/>
      <c r="Y288" s="1491"/>
      <c r="Z288" s="1491"/>
      <c r="AA288" s="1491"/>
      <c r="AB288" s="1491"/>
      <c r="AC288" s="1491"/>
      <c r="AD288" s="1491"/>
      <c r="AE288" s="1491"/>
      <c r="AF288" s="1491"/>
      <c r="AG288" s="1491"/>
      <c r="AH288" s="1491"/>
    </row>
    <row r="289" spans="1:34" ht="15.75" customHeight="1">
      <c r="A289" s="1491"/>
      <c r="B289" s="1491"/>
      <c r="C289" s="1491"/>
      <c r="D289" s="1491"/>
      <c r="E289" s="1491"/>
      <c r="F289" s="1491"/>
      <c r="G289" s="1491"/>
      <c r="H289" s="1491"/>
      <c r="I289" s="1491"/>
      <c r="J289" s="1491"/>
      <c r="K289" s="1491"/>
      <c r="L289" s="1491"/>
      <c r="M289" s="1491"/>
      <c r="N289" s="1491"/>
      <c r="O289" s="1491"/>
      <c r="P289" s="1491"/>
      <c r="Q289" s="1491"/>
      <c r="R289" s="1491"/>
      <c r="S289" s="1491"/>
      <c r="T289" s="1491"/>
      <c r="U289" s="1491"/>
      <c r="V289" s="1491"/>
      <c r="W289" s="1491"/>
      <c r="X289" s="1491"/>
      <c r="Y289" s="1491"/>
      <c r="Z289" s="1491"/>
      <c r="AA289" s="1491"/>
      <c r="AB289" s="1491"/>
      <c r="AC289" s="1491"/>
      <c r="AD289" s="1491"/>
      <c r="AE289" s="1491"/>
      <c r="AF289" s="1491"/>
      <c r="AG289" s="1491"/>
      <c r="AH289" s="1491"/>
    </row>
    <row r="290" spans="1:34" ht="15.75" customHeight="1">
      <c r="A290" s="1491"/>
      <c r="B290" s="1491"/>
      <c r="C290" s="1491"/>
      <c r="D290" s="1491"/>
      <c r="E290" s="1491"/>
      <c r="F290" s="1491"/>
      <c r="G290" s="1491"/>
      <c r="H290" s="1491"/>
      <c r="I290" s="1491"/>
      <c r="J290" s="1491"/>
      <c r="K290" s="1491"/>
      <c r="L290" s="1491"/>
      <c r="M290" s="1491"/>
      <c r="N290" s="1491"/>
      <c r="O290" s="1491"/>
      <c r="P290" s="1491"/>
      <c r="Q290" s="1491"/>
      <c r="R290" s="1491"/>
      <c r="S290" s="1491"/>
      <c r="T290" s="1491"/>
      <c r="U290" s="1491"/>
      <c r="V290" s="1491"/>
      <c r="W290" s="1491"/>
      <c r="X290" s="1491"/>
      <c r="Y290" s="1491"/>
      <c r="Z290" s="1491"/>
      <c r="AA290" s="1491"/>
      <c r="AB290" s="1491"/>
      <c r="AC290" s="1491"/>
      <c r="AD290" s="1491"/>
      <c r="AE290" s="1491"/>
      <c r="AF290" s="1491"/>
      <c r="AG290" s="1491"/>
      <c r="AH290" s="1491"/>
    </row>
    <row r="291" spans="1:34" ht="15.75" customHeight="1">
      <c r="A291" s="1491"/>
      <c r="B291" s="1491"/>
      <c r="C291" s="1491"/>
      <c r="D291" s="1491"/>
      <c r="E291" s="1491"/>
      <c r="F291" s="1491"/>
      <c r="G291" s="1491"/>
      <c r="H291" s="1491"/>
      <c r="I291" s="1491"/>
      <c r="J291" s="1491"/>
      <c r="K291" s="1491"/>
      <c r="L291" s="1491"/>
      <c r="M291" s="1491"/>
      <c r="N291" s="1491"/>
      <c r="O291" s="1491"/>
      <c r="P291" s="1491"/>
      <c r="Q291" s="1491"/>
      <c r="R291" s="1491"/>
      <c r="S291" s="1491"/>
      <c r="T291" s="1491"/>
      <c r="U291" s="1491"/>
      <c r="V291" s="1491"/>
      <c r="W291" s="1491"/>
      <c r="X291" s="1491"/>
      <c r="Y291" s="1491"/>
      <c r="Z291" s="1491"/>
      <c r="AA291" s="1491"/>
      <c r="AB291" s="1491"/>
      <c r="AC291" s="1491"/>
      <c r="AD291" s="1491"/>
      <c r="AE291" s="1491"/>
      <c r="AF291" s="1491"/>
      <c r="AG291" s="1491"/>
      <c r="AH291" s="1491"/>
    </row>
    <row r="292" spans="1:34" ht="15.75" customHeight="1">
      <c r="A292" s="1491"/>
      <c r="B292" s="1491"/>
      <c r="C292" s="1491"/>
      <c r="D292" s="1491"/>
      <c r="E292" s="1491"/>
      <c r="F292" s="1491"/>
      <c r="G292" s="1491"/>
      <c r="H292" s="1491"/>
      <c r="I292" s="1491"/>
      <c r="J292" s="1491"/>
      <c r="K292" s="1491"/>
      <c r="L292" s="1491"/>
      <c r="M292" s="1491"/>
      <c r="N292" s="1491"/>
      <c r="O292" s="1491"/>
      <c r="P292" s="1491"/>
      <c r="Q292" s="1491"/>
      <c r="R292" s="1491"/>
      <c r="S292" s="1491"/>
      <c r="T292" s="1491"/>
      <c r="U292" s="1491"/>
      <c r="V292" s="1491"/>
      <c r="W292" s="1491"/>
      <c r="X292" s="1491"/>
      <c r="Y292" s="1491"/>
      <c r="Z292" s="1491"/>
      <c r="AA292" s="1491"/>
      <c r="AB292" s="1491"/>
      <c r="AC292" s="1491"/>
      <c r="AD292" s="1491"/>
      <c r="AE292" s="1491"/>
      <c r="AF292" s="1491"/>
      <c r="AG292" s="1491"/>
      <c r="AH292" s="1491"/>
    </row>
    <row r="293" spans="1:34" ht="15.75" customHeight="1">
      <c r="A293" s="1491"/>
      <c r="B293" s="1491"/>
      <c r="C293" s="1491"/>
      <c r="D293" s="1491"/>
      <c r="E293" s="1491"/>
      <c r="F293" s="1491"/>
      <c r="G293" s="1491"/>
      <c r="H293" s="1491"/>
      <c r="I293" s="1491"/>
      <c r="J293" s="1491"/>
      <c r="K293" s="1491"/>
      <c r="L293" s="1491"/>
      <c r="M293" s="1491"/>
      <c r="N293" s="1491"/>
      <c r="O293" s="1491"/>
      <c r="P293" s="1491"/>
      <c r="Q293" s="1491"/>
      <c r="R293" s="1491"/>
      <c r="S293" s="1491"/>
      <c r="T293" s="1491"/>
      <c r="U293" s="1491"/>
      <c r="V293" s="1491"/>
      <c r="W293" s="1491"/>
      <c r="X293" s="1491"/>
      <c r="Y293" s="1491"/>
      <c r="Z293" s="1491"/>
      <c r="AA293" s="1491"/>
      <c r="AB293" s="1491"/>
      <c r="AC293" s="1491"/>
      <c r="AD293" s="1491"/>
      <c r="AE293" s="1491"/>
      <c r="AF293" s="1491"/>
      <c r="AG293" s="1491"/>
      <c r="AH293" s="1491"/>
    </row>
    <row r="294" spans="1:34" ht="15.75" customHeight="1">
      <c r="A294" s="1491"/>
      <c r="B294" s="1491"/>
      <c r="C294" s="1491"/>
      <c r="D294" s="1491"/>
      <c r="E294" s="1491"/>
      <c r="F294" s="1491"/>
      <c r="G294" s="1491"/>
      <c r="H294" s="1491"/>
      <c r="I294" s="1491"/>
      <c r="J294" s="1491"/>
      <c r="K294" s="1491"/>
      <c r="L294" s="1491"/>
      <c r="M294" s="1491"/>
      <c r="N294" s="1491"/>
      <c r="O294" s="1491"/>
      <c r="P294" s="1491"/>
      <c r="Q294" s="1491"/>
      <c r="R294" s="1491"/>
      <c r="S294" s="1491"/>
      <c r="T294" s="1491"/>
      <c r="U294" s="1491"/>
      <c r="V294" s="1491"/>
      <c r="W294" s="1491"/>
      <c r="X294" s="1491"/>
      <c r="Y294" s="1491"/>
      <c r="Z294" s="1491"/>
      <c r="AA294" s="1491"/>
      <c r="AB294" s="1491"/>
      <c r="AC294" s="1491"/>
      <c r="AD294" s="1491"/>
      <c r="AE294" s="1491"/>
      <c r="AF294" s="1491"/>
      <c r="AG294" s="1491"/>
      <c r="AH294" s="1491"/>
    </row>
    <row r="295" spans="1:34" ht="15.75" customHeight="1">
      <c r="A295" s="1491"/>
      <c r="B295" s="1491"/>
      <c r="C295" s="1491"/>
      <c r="D295" s="1491"/>
      <c r="E295" s="1491"/>
      <c r="F295" s="1491"/>
      <c r="G295" s="1491"/>
      <c r="H295" s="1491"/>
      <c r="I295" s="1491"/>
      <c r="J295" s="1491"/>
      <c r="K295" s="1491"/>
      <c r="L295" s="1491"/>
      <c r="M295" s="1491"/>
      <c r="N295" s="1491"/>
      <c r="O295" s="1491"/>
      <c r="P295" s="1491"/>
      <c r="Q295" s="1491"/>
      <c r="R295" s="1491"/>
      <c r="S295" s="1491"/>
      <c r="T295" s="1491"/>
      <c r="U295" s="1491"/>
      <c r="V295" s="1491"/>
      <c r="W295" s="1491"/>
      <c r="X295" s="1491"/>
      <c r="Y295" s="1491"/>
      <c r="Z295" s="1491"/>
      <c r="AA295" s="1491"/>
      <c r="AB295" s="1491"/>
      <c r="AC295" s="1491"/>
      <c r="AD295" s="1491"/>
      <c r="AE295" s="1491"/>
      <c r="AF295" s="1491"/>
      <c r="AG295" s="1491"/>
      <c r="AH295" s="1491"/>
    </row>
    <row r="296" spans="1:34" ht="15.75" customHeight="1">
      <c r="A296" s="1491"/>
      <c r="B296" s="1491"/>
      <c r="C296" s="1491"/>
      <c r="D296" s="1491"/>
      <c r="E296" s="1491"/>
      <c r="F296" s="1491"/>
      <c r="G296" s="1491"/>
      <c r="H296" s="1491"/>
      <c r="I296" s="1491"/>
      <c r="J296" s="1491"/>
      <c r="K296" s="1491"/>
      <c r="L296" s="1491"/>
      <c r="M296" s="1491"/>
      <c r="N296" s="1491"/>
      <c r="O296" s="1491"/>
      <c r="P296" s="1491"/>
      <c r="Q296" s="1491"/>
      <c r="R296" s="1491"/>
      <c r="S296" s="1491"/>
      <c r="T296" s="1491"/>
      <c r="U296" s="1491"/>
      <c r="V296" s="1491"/>
      <c r="W296" s="1491"/>
      <c r="X296" s="1491"/>
      <c r="Y296" s="1491"/>
      <c r="Z296" s="1491"/>
      <c r="AA296" s="1491"/>
      <c r="AB296" s="1491"/>
      <c r="AC296" s="1491"/>
      <c r="AD296" s="1491"/>
      <c r="AE296" s="1491"/>
      <c r="AF296" s="1491"/>
      <c r="AG296" s="1491"/>
      <c r="AH296" s="1491"/>
    </row>
    <row r="297" spans="1:34" ht="15.75" customHeight="1">
      <c r="A297" s="1491"/>
      <c r="B297" s="1491"/>
      <c r="C297" s="1491"/>
      <c r="D297" s="1491"/>
      <c r="E297" s="1491"/>
      <c r="F297" s="1491"/>
      <c r="G297" s="1491"/>
      <c r="H297" s="1491"/>
      <c r="I297" s="1491"/>
      <c r="J297" s="1491"/>
      <c r="K297" s="1491"/>
      <c r="L297" s="1491"/>
      <c r="M297" s="1491"/>
      <c r="N297" s="1491"/>
      <c r="O297" s="1491"/>
      <c r="P297" s="1491"/>
      <c r="Q297" s="1491"/>
      <c r="R297" s="1491"/>
      <c r="S297" s="1491"/>
      <c r="T297" s="1491"/>
      <c r="U297" s="1491"/>
      <c r="V297" s="1491"/>
      <c r="W297" s="1491"/>
      <c r="X297" s="1491"/>
      <c r="Y297" s="1491"/>
      <c r="Z297" s="1491"/>
      <c r="AA297" s="1491"/>
      <c r="AB297" s="1491"/>
      <c r="AC297" s="1491"/>
      <c r="AD297" s="1491"/>
      <c r="AE297" s="1491"/>
      <c r="AF297" s="1491"/>
      <c r="AG297" s="1491"/>
      <c r="AH297" s="1491"/>
    </row>
    <row r="298" spans="1:34" ht="15.75" customHeight="1">
      <c r="A298" s="1491"/>
      <c r="B298" s="1491"/>
      <c r="C298" s="1491"/>
      <c r="D298" s="1491"/>
      <c r="E298" s="1491"/>
      <c r="F298" s="1491"/>
      <c r="G298" s="1491"/>
      <c r="H298" s="1491"/>
      <c r="I298" s="1491"/>
      <c r="J298" s="1491"/>
      <c r="K298" s="1491"/>
      <c r="L298" s="1491"/>
      <c r="M298" s="1491"/>
      <c r="N298" s="1491"/>
      <c r="O298" s="1491"/>
      <c r="P298" s="1491"/>
      <c r="Q298" s="1491"/>
      <c r="R298" s="1491"/>
      <c r="S298" s="1491"/>
      <c r="T298" s="1491"/>
      <c r="U298" s="1491"/>
      <c r="V298" s="1491"/>
      <c r="W298" s="1491"/>
      <c r="X298" s="1491"/>
      <c r="Y298" s="1491"/>
      <c r="Z298" s="1491"/>
      <c r="AA298" s="1491"/>
      <c r="AB298" s="1491"/>
      <c r="AC298" s="1491"/>
      <c r="AD298" s="1491"/>
      <c r="AE298" s="1491"/>
      <c r="AF298" s="1491"/>
      <c r="AG298" s="1491"/>
      <c r="AH298" s="1491"/>
    </row>
    <row r="299" spans="1:34" ht="15.75" customHeight="1">
      <c r="A299" s="1491"/>
      <c r="B299" s="1491"/>
      <c r="C299" s="1491"/>
      <c r="D299" s="1491"/>
      <c r="E299" s="1491"/>
      <c r="F299" s="1491"/>
      <c r="G299" s="1491"/>
      <c r="H299" s="1491"/>
      <c r="I299" s="1491"/>
      <c r="J299" s="1491"/>
      <c r="K299" s="1491"/>
      <c r="L299" s="1491"/>
      <c r="M299" s="1491"/>
      <c r="N299" s="1491"/>
      <c r="O299" s="1491"/>
      <c r="P299" s="1491"/>
      <c r="Q299" s="1491"/>
      <c r="R299" s="1491"/>
      <c r="S299" s="1491"/>
      <c r="T299" s="1491"/>
      <c r="U299" s="1491"/>
      <c r="V299" s="1491"/>
      <c r="W299" s="1491"/>
      <c r="X299" s="1491"/>
      <c r="Y299" s="1491"/>
      <c r="Z299" s="1491"/>
      <c r="AA299" s="1491"/>
      <c r="AB299" s="1491"/>
      <c r="AC299" s="1491"/>
      <c r="AD299" s="1491"/>
      <c r="AE299" s="1491"/>
      <c r="AF299" s="1491"/>
      <c r="AG299" s="1491"/>
      <c r="AH299" s="1491"/>
    </row>
    <row r="300" spans="1:34" ht="15.75" customHeight="1">
      <c r="A300" s="1491"/>
      <c r="B300" s="1491"/>
      <c r="C300" s="1491"/>
      <c r="D300" s="1491"/>
      <c r="E300" s="1491"/>
      <c r="F300" s="1491"/>
      <c r="G300" s="1491"/>
      <c r="H300" s="1491"/>
      <c r="I300" s="1491"/>
      <c r="J300" s="1491"/>
      <c r="K300" s="1491"/>
      <c r="L300" s="1491"/>
      <c r="M300" s="1491"/>
      <c r="N300" s="1491"/>
      <c r="O300" s="1491"/>
      <c r="P300" s="1491"/>
      <c r="Q300" s="1491"/>
      <c r="R300" s="1491"/>
      <c r="S300" s="1491"/>
      <c r="T300" s="1491"/>
      <c r="U300" s="1491"/>
      <c r="V300" s="1491"/>
      <c r="W300" s="1491"/>
      <c r="X300" s="1491"/>
      <c r="Y300" s="1491"/>
      <c r="Z300" s="1491"/>
      <c r="AA300" s="1491"/>
      <c r="AB300" s="1491"/>
      <c r="AC300" s="1491"/>
      <c r="AD300" s="1491"/>
      <c r="AE300" s="1491"/>
      <c r="AF300" s="1491"/>
      <c r="AG300" s="1491"/>
      <c r="AH300" s="1491"/>
    </row>
    <row r="301" spans="1:34" ht="15.75" customHeight="1">
      <c r="A301" s="1491"/>
      <c r="B301" s="1491"/>
      <c r="C301" s="1491"/>
      <c r="D301" s="1491"/>
      <c r="E301" s="1491"/>
      <c r="F301" s="1491"/>
      <c r="G301" s="1491"/>
      <c r="H301" s="1491"/>
      <c r="I301" s="1491"/>
      <c r="J301" s="1491"/>
      <c r="K301" s="1491"/>
      <c r="L301" s="1491"/>
      <c r="M301" s="1491"/>
      <c r="N301" s="1491"/>
      <c r="O301" s="1491"/>
      <c r="P301" s="1491"/>
      <c r="Q301" s="1491"/>
      <c r="R301" s="1491"/>
      <c r="S301" s="1491"/>
      <c r="T301" s="1491"/>
      <c r="U301" s="1491"/>
      <c r="V301" s="1491"/>
      <c r="W301" s="1491"/>
      <c r="X301" s="1491"/>
      <c r="Y301" s="1491"/>
      <c r="Z301" s="1491"/>
      <c r="AA301" s="1491"/>
      <c r="AB301" s="1491"/>
      <c r="AC301" s="1491"/>
      <c r="AD301" s="1491"/>
      <c r="AE301" s="1491"/>
      <c r="AF301" s="1491"/>
      <c r="AG301" s="1491"/>
      <c r="AH301" s="1491"/>
    </row>
    <row r="302" spans="1:34" ht="15.75" customHeight="1">
      <c r="A302" s="1491"/>
      <c r="B302" s="1491"/>
      <c r="C302" s="1491"/>
      <c r="D302" s="1491"/>
      <c r="E302" s="1491"/>
      <c r="F302" s="1491"/>
      <c r="G302" s="1491"/>
      <c r="H302" s="1491"/>
      <c r="I302" s="1491"/>
      <c r="J302" s="1491"/>
      <c r="K302" s="1491"/>
      <c r="L302" s="1491"/>
      <c r="M302" s="1491"/>
      <c r="N302" s="1491"/>
      <c r="O302" s="1491"/>
      <c r="P302" s="1491"/>
      <c r="Q302" s="1491"/>
      <c r="R302" s="1491"/>
      <c r="S302" s="1491"/>
      <c r="T302" s="1491"/>
      <c r="U302" s="1491"/>
      <c r="V302" s="1491"/>
      <c r="W302" s="1491"/>
      <c r="X302" s="1491"/>
      <c r="Y302" s="1491"/>
      <c r="Z302" s="1491"/>
      <c r="AA302" s="1491"/>
      <c r="AB302" s="1491"/>
      <c r="AC302" s="1491"/>
      <c r="AD302" s="1491"/>
      <c r="AE302" s="1491"/>
      <c r="AF302" s="1491"/>
      <c r="AG302" s="1491"/>
      <c r="AH302" s="1491"/>
    </row>
    <row r="303" spans="1:34" ht="15.75" customHeight="1">
      <c r="A303" s="1491"/>
      <c r="B303" s="1491"/>
      <c r="C303" s="1491"/>
      <c r="D303" s="1491"/>
      <c r="E303" s="1491"/>
      <c r="F303" s="1491"/>
      <c r="G303" s="1491"/>
      <c r="H303" s="1491"/>
      <c r="I303" s="1491"/>
      <c r="J303" s="1491"/>
      <c r="K303" s="1491"/>
      <c r="L303" s="1491"/>
      <c r="M303" s="1491"/>
      <c r="N303" s="1491"/>
      <c r="O303" s="1491"/>
      <c r="P303" s="1491"/>
      <c r="Q303" s="1491"/>
      <c r="R303" s="1491"/>
      <c r="S303" s="1491"/>
      <c r="T303" s="1491"/>
      <c r="U303" s="1491"/>
      <c r="V303" s="1491"/>
      <c r="W303" s="1491"/>
      <c r="X303" s="1491"/>
      <c r="Y303" s="1491"/>
      <c r="Z303" s="1491"/>
      <c r="AA303" s="1491"/>
      <c r="AB303" s="1491"/>
      <c r="AC303" s="1491"/>
      <c r="AD303" s="1491"/>
      <c r="AE303" s="1491"/>
      <c r="AF303" s="1491"/>
      <c r="AG303" s="1491"/>
      <c r="AH303" s="1491"/>
    </row>
    <row r="304" spans="1:34" ht="15.75" customHeight="1">
      <c r="A304" s="1491"/>
      <c r="B304" s="1491"/>
      <c r="C304" s="1491"/>
      <c r="D304" s="1491"/>
      <c r="E304" s="1491"/>
      <c r="F304" s="1491"/>
      <c r="G304" s="1491"/>
      <c r="H304" s="1491"/>
      <c r="I304" s="1491"/>
      <c r="J304" s="1491"/>
      <c r="K304" s="1491"/>
      <c r="L304" s="1491"/>
      <c r="M304" s="1491"/>
      <c r="N304" s="1491"/>
      <c r="O304" s="1491"/>
      <c r="P304" s="1491"/>
      <c r="Q304" s="1491"/>
      <c r="R304" s="1491"/>
      <c r="S304" s="1491"/>
      <c r="T304" s="1491"/>
      <c r="U304" s="1491"/>
      <c r="V304" s="1491"/>
      <c r="W304" s="1491"/>
      <c r="X304" s="1491"/>
      <c r="Y304" s="1491"/>
      <c r="Z304" s="1491"/>
      <c r="AA304" s="1491"/>
      <c r="AB304" s="1491"/>
      <c r="AC304" s="1491"/>
      <c r="AD304" s="1491"/>
      <c r="AE304" s="1491"/>
      <c r="AF304" s="1491"/>
      <c r="AG304" s="1491"/>
      <c r="AH304" s="1491"/>
    </row>
    <row r="305" spans="1:34" ht="15.75" customHeight="1">
      <c r="A305" s="1491"/>
      <c r="B305" s="1491"/>
      <c r="C305" s="1491"/>
      <c r="D305" s="1491"/>
      <c r="E305" s="1491"/>
      <c r="F305" s="1491"/>
      <c r="G305" s="1491"/>
      <c r="H305" s="1491"/>
      <c r="I305" s="1491"/>
      <c r="J305" s="1491"/>
      <c r="K305" s="1491"/>
      <c r="L305" s="1491"/>
      <c r="M305" s="1491"/>
      <c r="N305" s="1491"/>
      <c r="O305" s="1491"/>
      <c r="P305" s="1491"/>
      <c r="Q305" s="1491"/>
      <c r="R305" s="1491"/>
      <c r="S305" s="1491"/>
      <c r="T305" s="1491"/>
      <c r="U305" s="1491"/>
      <c r="V305" s="1491"/>
      <c r="W305" s="1491"/>
      <c r="X305" s="1491"/>
      <c r="Y305" s="1491"/>
      <c r="Z305" s="1491"/>
      <c r="AA305" s="1491"/>
      <c r="AB305" s="1491"/>
      <c r="AC305" s="1491"/>
      <c r="AD305" s="1491"/>
      <c r="AE305" s="1491"/>
      <c r="AF305" s="1491"/>
      <c r="AG305" s="1491"/>
      <c r="AH305" s="1491"/>
    </row>
    <row r="306" spans="1:34" ht="15.75" customHeight="1">
      <c r="A306" s="1491"/>
      <c r="B306" s="1491"/>
      <c r="C306" s="1491"/>
      <c r="D306" s="1491"/>
      <c r="E306" s="1491"/>
      <c r="F306" s="1491"/>
      <c r="G306" s="1491"/>
      <c r="H306" s="1491"/>
      <c r="I306" s="1491"/>
      <c r="J306" s="1491"/>
      <c r="K306" s="1491"/>
      <c r="L306" s="1491"/>
      <c r="M306" s="1491"/>
      <c r="N306" s="1491"/>
      <c r="O306" s="1491"/>
      <c r="P306" s="1491"/>
      <c r="Q306" s="1491"/>
      <c r="R306" s="1491"/>
      <c r="S306" s="1491"/>
      <c r="T306" s="1491"/>
      <c r="U306" s="1491"/>
      <c r="V306" s="1491"/>
      <c r="W306" s="1491"/>
      <c r="X306" s="1491"/>
      <c r="Y306" s="1491"/>
      <c r="Z306" s="1491"/>
      <c r="AA306" s="1491"/>
      <c r="AB306" s="1491"/>
      <c r="AC306" s="1491"/>
      <c r="AD306" s="1491"/>
      <c r="AE306" s="1491"/>
      <c r="AF306" s="1491"/>
      <c r="AG306" s="1491"/>
      <c r="AH306" s="1491"/>
    </row>
    <row r="307" spans="1:34" ht="15.75" customHeight="1">
      <c r="A307" s="1491"/>
      <c r="B307" s="1491"/>
      <c r="C307" s="1491"/>
      <c r="D307" s="1491"/>
      <c r="E307" s="1491"/>
      <c r="F307" s="1491"/>
      <c r="G307" s="1491"/>
      <c r="H307" s="1491"/>
      <c r="I307" s="1491"/>
      <c r="J307" s="1491"/>
      <c r="K307" s="1491"/>
      <c r="L307" s="1491"/>
      <c r="M307" s="1491"/>
      <c r="N307" s="1491"/>
      <c r="O307" s="1491"/>
      <c r="P307" s="1491"/>
      <c r="Q307" s="1491"/>
      <c r="R307" s="1491"/>
      <c r="S307" s="1491"/>
      <c r="T307" s="1491"/>
      <c r="U307" s="1491"/>
      <c r="V307" s="1491"/>
      <c r="W307" s="1491"/>
      <c r="X307" s="1491"/>
      <c r="Y307" s="1491"/>
      <c r="Z307" s="1491"/>
      <c r="AA307" s="1491"/>
      <c r="AB307" s="1491"/>
      <c r="AC307" s="1491"/>
      <c r="AD307" s="1491"/>
      <c r="AE307" s="1491"/>
      <c r="AF307" s="1491"/>
      <c r="AG307" s="1491"/>
      <c r="AH307" s="1491"/>
    </row>
    <row r="308" spans="1:34" ht="15.75" customHeight="1">
      <c r="A308" s="1491"/>
      <c r="B308" s="1491"/>
      <c r="C308" s="1491"/>
      <c r="D308" s="1491"/>
      <c r="E308" s="1491"/>
      <c r="F308" s="1491"/>
      <c r="G308" s="1491"/>
      <c r="H308" s="1491"/>
      <c r="I308" s="1491"/>
      <c r="J308" s="1491"/>
      <c r="K308" s="1491"/>
      <c r="L308" s="1491"/>
      <c r="M308" s="1491"/>
      <c r="N308" s="1491"/>
      <c r="O308" s="1491"/>
      <c r="P308" s="1491"/>
      <c r="Q308" s="1491"/>
      <c r="R308" s="1491"/>
      <c r="S308" s="1491"/>
      <c r="T308" s="1491"/>
      <c r="U308" s="1491"/>
      <c r="V308" s="1491"/>
      <c r="W308" s="1491"/>
      <c r="X308" s="1491"/>
      <c r="Y308" s="1491"/>
      <c r="Z308" s="1491"/>
      <c r="AA308" s="1491"/>
      <c r="AB308" s="1491"/>
      <c r="AC308" s="1491"/>
      <c r="AD308" s="1491"/>
      <c r="AE308" s="1491"/>
      <c r="AF308" s="1491"/>
      <c r="AG308" s="1491"/>
      <c r="AH308" s="1491"/>
    </row>
    <row r="309" spans="1:34" ht="15.75" customHeight="1">
      <c r="A309" s="1491"/>
      <c r="B309" s="1491"/>
      <c r="C309" s="1491"/>
      <c r="D309" s="1491"/>
      <c r="E309" s="1491"/>
      <c r="F309" s="1491"/>
      <c r="G309" s="1491"/>
      <c r="H309" s="1491"/>
      <c r="I309" s="1491"/>
      <c r="J309" s="1491"/>
      <c r="K309" s="1491"/>
      <c r="L309" s="1491"/>
      <c r="M309" s="1491"/>
      <c r="N309" s="1491"/>
      <c r="O309" s="1491"/>
      <c r="P309" s="1491"/>
      <c r="Q309" s="1491"/>
      <c r="R309" s="1491"/>
      <c r="S309" s="1491"/>
      <c r="T309" s="1491"/>
      <c r="U309" s="1491"/>
      <c r="V309" s="1491"/>
      <c r="W309" s="1491"/>
      <c r="X309" s="1491"/>
      <c r="Y309" s="1491"/>
      <c r="Z309" s="1491"/>
      <c r="AA309" s="1491"/>
      <c r="AB309" s="1491"/>
      <c r="AC309" s="1491"/>
      <c r="AD309" s="1491"/>
      <c r="AE309" s="1491"/>
      <c r="AF309" s="1491"/>
      <c r="AG309" s="1491"/>
      <c r="AH309" s="1491"/>
    </row>
    <row r="310" spans="1:34" ht="15.75" customHeight="1">
      <c r="A310" s="1491"/>
      <c r="B310" s="1491"/>
      <c r="C310" s="1491"/>
      <c r="D310" s="1491"/>
      <c r="E310" s="1491"/>
      <c r="F310" s="1491"/>
      <c r="G310" s="1491"/>
      <c r="H310" s="1491"/>
      <c r="I310" s="1491"/>
      <c r="J310" s="1491"/>
      <c r="K310" s="1491"/>
      <c r="L310" s="1491"/>
      <c r="M310" s="1491"/>
      <c r="N310" s="1491"/>
      <c r="O310" s="1491"/>
      <c r="P310" s="1491"/>
      <c r="Q310" s="1491"/>
      <c r="R310" s="1491"/>
      <c r="S310" s="1491"/>
      <c r="T310" s="1491"/>
      <c r="U310" s="1491"/>
      <c r="V310" s="1491"/>
      <c r="W310" s="1491"/>
      <c r="X310" s="1491"/>
      <c r="Y310" s="1491"/>
      <c r="Z310" s="1491"/>
      <c r="AA310" s="1491"/>
      <c r="AB310" s="1491"/>
      <c r="AC310" s="1491"/>
      <c r="AD310" s="1491"/>
      <c r="AE310" s="1491"/>
      <c r="AF310" s="1491"/>
      <c r="AG310" s="1491"/>
      <c r="AH310" s="1491"/>
    </row>
    <row r="311" spans="1:34" ht="15.75" customHeight="1">
      <c r="A311" s="1491"/>
      <c r="B311" s="1491"/>
      <c r="C311" s="1491"/>
      <c r="D311" s="1491"/>
      <c r="E311" s="1491"/>
      <c r="F311" s="1491"/>
      <c r="G311" s="1491"/>
      <c r="H311" s="1491"/>
      <c r="I311" s="1491"/>
      <c r="J311" s="1491"/>
      <c r="K311" s="1491"/>
      <c r="L311" s="1491"/>
      <c r="M311" s="1491"/>
      <c r="N311" s="1491"/>
      <c r="O311" s="1491"/>
      <c r="P311" s="1491"/>
      <c r="Q311" s="1491"/>
      <c r="R311" s="1491"/>
      <c r="S311" s="1491"/>
      <c r="T311" s="1491"/>
      <c r="U311" s="1491"/>
      <c r="V311" s="1491"/>
      <c r="W311" s="1491"/>
      <c r="X311" s="1491"/>
      <c r="Y311" s="1491"/>
      <c r="Z311" s="1491"/>
      <c r="AA311" s="1491"/>
      <c r="AB311" s="1491"/>
      <c r="AC311" s="1491"/>
      <c r="AD311" s="1491"/>
      <c r="AE311" s="1491"/>
      <c r="AF311" s="1491"/>
      <c r="AG311" s="1491"/>
      <c r="AH311" s="1491"/>
    </row>
    <row r="312" spans="1:34" ht="15.75" customHeight="1">
      <c r="A312" s="1491"/>
      <c r="B312" s="1491"/>
      <c r="C312" s="1491"/>
      <c r="D312" s="1491"/>
      <c r="E312" s="1491"/>
      <c r="F312" s="1491"/>
      <c r="G312" s="1491"/>
      <c r="H312" s="1491"/>
      <c r="I312" s="1491"/>
      <c r="J312" s="1491"/>
      <c r="K312" s="1491"/>
      <c r="L312" s="1491"/>
      <c r="M312" s="1491"/>
      <c r="N312" s="1491"/>
      <c r="O312" s="1491"/>
      <c r="P312" s="1491"/>
      <c r="Q312" s="1491"/>
      <c r="R312" s="1491"/>
      <c r="S312" s="1491"/>
      <c r="T312" s="1491"/>
      <c r="U312" s="1491"/>
      <c r="V312" s="1491"/>
      <c r="W312" s="1491"/>
      <c r="X312" s="1491"/>
      <c r="Y312" s="1491"/>
      <c r="Z312" s="1491"/>
      <c r="AA312" s="1491"/>
      <c r="AB312" s="1491"/>
      <c r="AC312" s="1491"/>
      <c r="AD312" s="1491"/>
      <c r="AE312" s="1491"/>
      <c r="AF312" s="1491"/>
      <c r="AG312" s="1491"/>
      <c r="AH312" s="1491"/>
    </row>
    <row r="313" spans="1:34" ht="15.75" customHeight="1">
      <c r="A313" s="1491"/>
      <c r="B313" s="1491"/>
      <c r="C313" s="1491"/>
      <c r="D313" s="1491"/>
      <c r="E313" s="1491"/>
      <c r="F313" s="1491"/>
      <c r="G313" s="1491"/>
      <c r="H313" s="1491"/>
      <c r="I313" s="1491"/>
      <c r="J313" s="1491"/>
      <c r="K313" s="1491"/>
      <c r="L313" s="1491"/>
      <c r="M313" s="1491"/>
      <c r="N313" s="1491"/>
      <c r="O313" s="1491"/>
      <c r="P313" s="1491"/>
      <c r="Q313" s="1491"/>
      <c r="R313" s="1491"/>
      <c r="S313" s="1491"/>
      <c r="T313" s="1491"/>
      <c r="U313" s="1491"/>
      <c r="V313" s="1491"/>
      <c r="W313" s="1491"/>
      <c r="X313" s="1491"/>
      <c r="Y313" s="1491"/>
      <c r="Z313" s="1491"/>
      <c r="AA313" s="1491"/>
      <c r="AB313" s="1491"/>
      <c r="AC313" s="1491"/>
      <c r="AD313" s="1491"/>
      <c r="AE313" s="1491"/>
      <c r="AF313" s="1491"/>
      <c r="AG313" s="1491"/>
      <c r="AH313" s="1491"/>
    </row>
    <row r="314" spans="1:34" ht="15.75" customHeight="1">
      <c r="A314" s="1491"/>
      <c r="B314" s="1491"/>
      <c r="C314" s="1491"/>
      <c r="D314" s="1491"/>
      <c r="E314" s="1491"/>
      <c r="F314" s="1491"/>
      <c r="G314" s="1491"/>
      <c r="H314" s="1491"/>
      <c r="I314" s="1491"/>
      <c r="J314" s="1491"/>
      <c r="K314" s="1491"/>
      <c r="L314" s="1491"/>
      <c r="M314" s="1491"/>
      <c r="N314" s="1491"/>
      <c r="O314" s="1491"/>
      <c r="P314" s="1491"/>
      <c r="Q314" s="1491"/>
      <c r="R314" s="1491"/>
      <c r="S314" s="1491"/>
      <c r="T314" s="1491"/>
      <c r="U314" s="1491"/>
      <c r="V314" s="1491"/>
      <c r="W314" s="1491"/>
      <c r="X314" s="1491"/>
      <c r="Y314" s="1491"/>
      <c r="Z314" s="1491"/>
      <c r="AA314" s="1491"/>
      <c r="AB314" s="1491"/>
      <c r="AC314" s="1491"/>
      <c r="AD314" s="1491"/>
      <c r="AE314" s="1491"/>
      <c r="AF314" s="1491"/>
      <c r="AG314" s="1491"/>
      <c r="AH314" s="1491"/>
    </row>
    <row r="315" spans="1:34" ht="15.75" customHeight="1">
      <c r="A315" s="1491"/>
      <c r="B315" s="1491"/>
      <c r="C315" s="1491"/>
      <c r="D315" s="1491"/>
      <c r="E315" s="1491"/>
      <c r="F315" s="1491"/>
      <c r="G315" s="1491"/>
      <c r="H315" s="1491"/>
      <c r="I315" s="1491"/>
      <c r="J315" s="1491"/>
      <c r="K315" s="1491"/>
      <c r="L315" s="1491"/>
      <c r="M315" s="1491"/>
      <c r="N315" s="1491"/>
      <c r="O315" s="1491"/>
      <c r="P315" s="1491"/>
      <c r="Q315" s="1491"/>
      <c r="R315" s="1491"/>
      <c r="S315" s="1491"/>
      <c r="T315" s="1491"/>
      <c r="U315" s="1491"/>
      <c r="V315" s="1491"/>
      <c r="W315" s="1491"/>
      <c r="X315" s="1491"/>
      <c r="Y315" s="1491"/>
      <c r="Z315" s="1491"/>
      <c r="AA315" s="1491"/>
      <c r="AB315" s="1491"/>
      <c r="AC315" s="1491"/>
      <c r="AD315" s="1491"/>
      <c r="AE315" s="1491"/>
      <c r="AF315" s="1491"/>
      <c r="AG315" s="1491"/>
      <c r="AH315" s="1491"/>
    </row>
    <row r="316" spans="1:34" ht="15.75" customHeight="1">
      <c r="A316" s="1491"/>
      <c r="B316" s="1491"/>
      <c r="C316" s="1491"/>
      <c r="D316" s="1491"/>
      <c r="E316" s="1491"/>
      <c r="F316" s="1491"/>
      <c r="G316" s="1491"/>
      <c r="H316" s="1491"/>
      <c r="I316" s="1491"/>
      <c r="J316" s="1491"/>
      <c r="K316" s="1491"/>
      <c r="L316" s="1491"/>
      <c r="M316" s="1491"/>
      <c r="N316" s="1491"/>
      <c r="O316" s="1491"/>
      <c r="P316" s="1491"/>
      <c r="Q316" s="1491"/>
      <c r="R316" s="1491"/>
      <c r="S316" s="1491"/>
      <c r="T316" s="1491"/>
      <c r="U316" s="1491"/>
      <c r="V316" s="1491"/>
      <c r="W316" s="1491"/>
      <c r="X316" s="1491"/>
      <c r="Y316" s="1491"/>
      <c r="Z316" s="1491"/>
      <c r="AA316" s="1491"/>
      <c r="AB316" s="1491"/>
      <c r="AC316" s="1491"/>
      <c r="AD316" s="1491"/>
      <c r="AE316" s="1491"/>
      <c r="AF316" s="1491"/>
      <c r="AG316" s="1491"/>
      <c r="AH316" s="1491"/>
    </row>
    <row r="317" spans="1:34" ht="15.75" customHeight="1">
      <c r="A317" s="1491"/>
      <c r="B317" s="1491"/>
      <c r="C317" s="1491"/>
      <c r="D317" s="1491"/>
      <c r="E317" s="1491"/>
      <c r="F317" s="1491"/>
      <c r="G317" s="1491"/>
      <c r="H317" s="1491"/>
      <c r="I317" s="1491"/>
      <c r="J317" s="1491"/>
      <c r="K317" s="1491"/>
      <c r="L317" s="1491"/>
      <c r="M317" s="1491"/>
      <c r="N317" s="1491"/>
      <c r="O317" s="1491"/>
      <c r="P317" s="1491"/>
      <c r="Q317" s="1491"/>
      <c r="R317" s="1491"/>
      <c r="S317" s="1491"/>
      <c r="T317" s="1491"/>
      <c r="U317" s="1491"/>
      <c r="V317" s="1491"/>
      <c r="W317" s="1491"/>
      <c r="X317" s="1491"/>
      <c r="Y317" s="1491"/>
      <c r="Z317" s="1491"/>
      <c r="AA317" s="1491"/>
      <c r="AB317" s="1491"/>
      <c r="AC317" s="1491"/>
      <c r="AD317" s="1491"/>
      <c r="AE317" s="1491"/>
      <c r="AF317" s="1491"/>
      <c r="AG317" s="1491"/>
      <c r="AH317" s="1491"/>
    </row>
    <row r="318" spans="1:34" ht="15.75" customHeight="1">
      <c r="A318" s="1491"/>
      <c r="B318" s="1491"/>
      <c r="C318" s="1491"/>
      <c r="D318" s="1491"/>
      <c r="E318" s="1491"/>
      <c r="F318" s="1491"/>
      <c r="G318" s="1491"/>
      <c r="H318" s="1491"/>
      <c r="I318" s="1491"/>
      <c r="J318" s="1491"/>
      <c r="K318" s="1491"/>
      <c r="L318" s="1491"/>
      <c r="M318" s="1491"/>
      <c r="N318" s="1491"/>
      <c r="O318" s="1491"/>
      <c r="P318" s="1491"/>
      <c r="Q318" s="1491"/>
      <c r="R318" s="1491"/>
      <c r="S318" s="1491"/>
      <c r="T318" s="1491"/>
      <c r="U318" s="1491"/>
      <c r="V318" s="1491"/>
      <c r="W318" s="1491"/>
      <c r="X318" s="1491"/>
      <c r="Y318" s="1491"/>
      <c r="Z318" s="1491"/>
      <c r="AA318" s="1491"/>
      <c r="AB318" s="1491"/>
      <c r="AC318" s="1491"/>
      <c r="AD318" s="1491"/>
      <c r="AE318" s="1491"/>
      <c r="AF318" s="1491"/>
      <c r="AG318" s="1491"/>
      <c r="AH318" s="1491"/>
    </row>
    <row r="319" spans="1:34" ht="15.75" customHeight="1">
      <c r="A319" s="1491"/>
      <c r="B319" s="1491"/>
      <c r="C319" s="1491"/>
      <c r="D319" s="1491"/>
      <c r="E319" s="1491"/>
      <c r="F319" s="1491"/>
      <c r="G319" s="1491"/>
      <c r="H319" s="1491"/>
      <c r="I319" s="1491"/>
      <c r="J319" s="1491"/>
      <c r="K319" s="1491"/>
      <c r="L319" s="1491"/>
      <c r="M319" s="1491"/>
      <c r="N319" s="1491"/>
      <c r="O319" s="1491"/>
      <c r="P319" s="1491"/>
      <c r="Q319" s="1491"/>
      <c r="R319" s="1491"/>
      <c r="S319" s="1491"/>
      <c r="T319" s="1491"/>
      <c r="U319" s="1491"/>
      <c r="V319" s="1491"/>
      <c r="W319" s="1491"/>
      <c r="X319" s="1491"/>
      <c r="Y319" s="1491"/>
      <c r="Z319" s="1491"/>
      <c r="AA319" s="1491"/>
      <c r="AB319" s="1491"/>
      <c r="AC319" s="1491"/>
      <c r="AD319" s="1491"/>
      <c r="AE319" s="1491"/>
      <c r="AF319" s="1491"/>
      <c r="AG319" s="1491"/>
      <c r="AH319" s="1491"/>
    </row>
    <row r="320" spans="1:34" ht="15.75" customHeight="1">
      <c r="A320" s="1491"/>
      <c r="B320" s="1491"/>
      <c r="C320" s="1491"/>
      <c r="D320" s="1491"/>
      <c r="E320" s="1491"/>
      <c r="F320" s="1491"/>
      <c r="G320" s="1491"/>
      <c r="H320" s="1491"/>
      <c r="I320" s="1491"/>
      <c r="J320" s="1491"/>
      <c r="K320" s="1491"/>
      <c r="L320" s="1491"/>
      <c r="M320" s="1491"/>
      <c r="N320" s="1491"/>
      <c r="O320" s="1491"/>
      <c r="P320" s="1491"/>
      <c r="Q320" s="1491"/>
      <c r="R320" s="1491"/>
      <c r="S320" s="1491"/>
      <c r="T320" s="1491"/>
      <c r="U320" s="1491"/>
      <c r="V320" s="1491"/>
      <c r="W320" s="1491"/>
      <c r="X320" s="1491"/>
      <c r="Y320" s="1491"/>
      <c r="Z320" s="1491"/>
      <c r="AA320" s="1491"/>
      <c r="AB320" s="1491"/>
      <c r="AC320" s="1491"/>
      <c r="AD320" s="1491"/>
      <c r="AE320" s="1491"/>
      <c r="AF320" s="1491"/>
      <c r="AG320" s="1491"/>
      <c r="AH320" s="1491"/>
    </row>
    <row r="321" spans="1:34" ht="15.75" customHeight="1">
      <c r="A321" s="1491"/>
      <c r="B321" s="1491"/>
      <c r="C321" s="1491"/>
      <c r="D321" s="1491"/>
      <c r="E321" s="1491"/>
      <c r="F321" s="1491"/>
      <c r="G321" s="1491"/>
      <c r="H321" s="1491"/>
      <c r="I321" s="1491"/>
      <c r="J321" s="1491"/>
      <c r="K321" s="1491"/>
      <c r="L321" s="1491"/>
      <c r="M321" s="1491"/>
      <c r="N321" s="1491"/>
      <c r="O321" s="1491"/>
      <c r="P321" s="1491"/>
      <c r="Q321" s="1491"/>
      <c r="R321" s="1491"/>
      <c r="S321" s="1491"/>
      <c r="T321" s="1491"/>
      <c r="U321" s="1491"/>
      <c r="V321" s="1491"/>
      <c r="W321" s="1491"/>
      <c r="X321" s="1491"/>
      <c r="Y321" s="1491"/>
      <c r="Z321" s="1491"/>
      <c r="AA321" s="1491"/>
      <c r="AB321" s="1491"/>
      <c r="AC321" s="1491"/>
      <c r="AD321" s="1491"/>
      <c r="AE321" s="1491"/>
      <c r="AF321" s="1491"/>
      <c r="AG321" s="1491"/>
      <c r="AH321" s="1491"/>
    </row>
    <row r="322" spans="1:34" ht="15.75" customHeight="1">
      <c r="A322" s="1491"/>
      <c r="B322" s="1491"/>
      <c r="C322" s="1491"/>
      <c r="D322" s="1491"/>
      <c r="E322" s="1491"/>
      <c r="F322" s="1491"/>
      <c r="G322" s="1491"/>
      <c r="H322" s="1491"/>
      <c r="I322" s="1491"/>
      <c r="J322" s="1491"/>
      <c r="K322" s="1491"/>
      <c r="L322" s="1491"/>
      <c r="M322" s="1491"/>
      <c r="N322" s="1491"/>
      <c r="O322" s="1491"/>
      <c r="P322" s="1491"/>
      <c r="Q322" s="1491"/>
      <c r="R322" s="1491"/>
      <c r="S322" s="1491"/>
      <c r="T322" s="1491"/>
      <c r="U322" s="1491"/>
      <c r="V322" s="1491"/>
      <c r="W322" s="1491"/>
      <c r="X322" s="1491"/>
      <c r="Y322" s="1491"/>
      <c r="Z322" s="1491"/>
      <c r="AA322" s="1491"/>
      <c r="AB322" s="1491"/>
      <c r="AC322" s="1491"/>
      <c r="AD322" s="1491"/>
      <c r="AE322" s="1491"/>
      <c r="AF322" s="1491"/>
      <c r="AG322" s="1491"/>
      <c r="AH322" s="1491"/>
    </row>
    <row r="323" spans="1:34" ht="15.75" customHeight="1">
      <c r="A323" s="1491"/>
      <c r="B323" s="1491"/>
      <c r="C323" s="1491"/>
      <c r="D323" s="1491"/>
      <c r="E323" s="1491"/>
      <c r="F323" s="1491"/>
      <c r="G323" s="1491"/>
      <c r="H323" s="1491"/>
      <c r="I323" s="1491"/>
      <c r="J323" s="1491"/>
      <c r="K323" s="1491"/>
      <c r="L323" s="1491"/>
      <c r="M323" s="1491"/>
      <c r="N323" s="1491"/>
      <c r="O323" s="1491"/>
      <c r="P323" s="1491"/>
      <c r="Q323" s="1491"/>
      <c r="R323" s="1491"/>
      <c r="S323" s="1491"/>
      <c r="T323" s="1491"/>
      <c r="U323" s="1491"/>
      <c r="V323" s="1491"/>
      <c r="W323" s="1491"/>
      <c r="X323" s="1491"/>
      <c r="Y323" s="1491"/>
      <c r="Z323" s="1491"/>
      <c r="AA323" s="1491"/>
      <c r="AB323" s="1491"/>
      <c r="AC323" s="1491"/>
      <c r="AD323" s="1491"/>
      <c r="AE323" s="1491"/>
      <c r="AF323" s="1491"/>
      <c r="AG323" s="1491"/>
      <c r="AH323" s="1491"/>
    </row>
    <row r="324" spans="1:34" ht="15.75" customHeight="1">
      <c r="A324" s="1491"/>
      <c r="B324" s="1491"/>
      <c r="C324" s="1491"/>
      <c r="D324" s="1491"/>
      <c r="E324" s="1491"/>
      <c r="F324" s="1491"/>
      <c r="G324" s="1491"/>
      <c r="H324" s="1491"/>
      <c r="I324" s="1491"/>
      <c r="J324" s="1491"/>
      <c r="K324" s="1491"/>
      <c r="L324" s="1491"/>
      <c r="M324" s="1491"/>
      <c r="N324" s="1491"/>
      <c r="O324" s="1491"/>
      <c r="P324" s="1491"/>
      <c r="Q324" s="1491"/>
      <c r="R324" s="1491"/>
      <c r="S324" s="1491"/>
      <c r="T324" s="1491"/>
      <c r="U324" s="1491"/>
      <c r="V324" s="1491"/>
      <c r="W324" s="1491"/>
      <c r="X324" s="1491"/>
      <c r="Y324" s="1491"/>
      <c r="Z324" s="1491"/>
      <c r="AA324" s="1491"/>
      <c r="AB324" s="1491"/>
      <c r="AC324" s="1491"/>
      <c r="AD324" s="1491"/>
      <c r="AE324" s="1491"/>
      <c r="AF324" s="1491"/>
      <c r="AG324" s="1491"/>
      <c r="AH324" s="1491"/>
    </row>
    <row r="325" spans="1:34" ht="15.75" customHeight="1">
      <c r="A325" s="1491"/>
      <c r="B325" s="1491"/>
      <c r="C325" s="1491"/>
      <c r="D325" s="1491"/>
      <c r="E325" s="1491"/>
      <c r="F325" s="1491"/>
      <c r="G325" s="1491"/>
      <c r="H325" s="1491"/>
      <c r="I325" s="1491"/>
      <c r="J325" s="1491"/>
      <c r="K325" s="1491"/>
      <c r="L325" s="1491"/>
      <c r="M325" s="1491"/>
      <c r="N325" s="1491"/>
      <c r="O325" s="1491"/>
      <c r="P325" s="1491"/>
      <c r="Q325" s="1491"/>
      <c r="R325" s="1491"/>
      <c r="S325" s="1491"/>
      <c r="T325" s="1491"/>
      <c r="U325" s="1491"/>
      <c r="V325" s="1491"/>
      <c r="W325" s="1491"/>
      <c r="X325" s="1491"/>
      <c r="Y325" s="1491"/>
      <c r="Z325" s="1491"/>
      <c r="AA325" s="1491"/>
      <c r="AB325" s="1491"/>
      <c r="AC325" s="1491"/>
      <c r="AD325" s="1491"/>
      <c r="AE325" s="1491"/>
      <c r="AF325" s="1491"/>
      <c r="AG325" s="1491"/>
      <c r="AH325" s="1491"/>
    </row>
    <row r="326" spans="1:34" ht="15.75" customHeight="1">
      <c r="A326" s="1491"/>
      <c r="B326" s="1491"/>
      <c r="C326" s="1491"/>
      <c r="D326" s="1491"/>
      <c r="E326" s="1491"/>
      <c r="F326" s="1491"/>
      <c r="G326" s="1491"/>
      <c r="H326" s="1491"/>
      <c r="I326" s="1491"/>
      <c r="J326" s="1491"/>
      <c r="K326" s="1491"/>
      <c r="L326" s="1491"/>
      <c r="M326" s="1491"/>
      <c r="N326" s="1491"/>
      <c r="O326" s="1491"/>
      <c r="P326" s="1491"/>
      <c r="Q326" s="1491"/>
      <c r="R326" s="1491"/>
      <c r="S326" s="1491"/>
      <c r="T326" s="1491"/>
      <c r="U326" s="1491"/>
      <c r="V326" s="1491"/>
      <c r="W326" s="1491"/>
      <c r="X326" s="1491"/>
      <c r="Y326" s="1491"/>
      <c r="Z326" s="1491"/>
      <c r="AA326" s="1491"/>
      <c r="AB326" s="1491"/>
      <c r="AC326" s="1491"/>
      <c r="AD326" s="1491"/>
      <c r="AE326" s="1491"/>
      <c r="AF326" s="1491"/>
      <c r="AG326" s="1491"/>
      <c r="AH326" s="1491"/>
    </row>
    <row r="327" spans="1:34" ht="15.75" customHeight="1">
      <c r="A327" s="1491"/>
      <c r="B327" s="1491"/>
      <c r="C327" s="1491"/>
      <c r="D327" s="1491"/>
      <c r="E327" s="1491"/>
      <c r="F327" s="1491"/>
      <c r="G327" s="1491"/>
      <c r="H327" s="1491"/>
      <c r="I327" s="1491"/>
      <c r="J327" s="1491"/>
      <c r="K327" s="1491"/>
      <c r="L327" s="1491"/>
      <c r="M327" s="1491"/>
      <c r="N327" s="1491"/>
      <c r="O327" s="1491"/>
      <c r="P327" s="1491"/>
      <c r="Q327" s="1491"/>
      <c r="R327" s="1491"/>
      <c r="S327" s="1491"/>
      <c r="T327" s="1491"/>
      <c r="U327" s="1491"/>
      <c r="V327" s="1491"/>
      <c r="W327" s="1491"/>
      <c r="X327" s="1491"/>
      <c r="Y327" s="1491"/>
      <c r="Z327" s="1491"/>
      <c r="AA327" s="1491"/>
      <c r="AB327" s="1491"/>
      <c r="AC327" s="1491"/>
      <c r="AD327" s="1491"/>
      <c r="AE327" s="1491"/>
      <c r="AF327" s="1491"/>
      <c r="AG327" s="1491"/>
      <c r="AH327" s="1491"/>
    </row>
    <row r="328" spans="1:34" ht="15.75" customHeight="1">
      <c r="A328" s="1491"/>
      <c r="B328" s="1491"/>
      <c r="C328" s="1491"/>
      <c r="D328" s="1491"/>
      <c r="E328" s="1491"/>
      <c r="F328" s="1491"/>
      <c r="G328" s="1491"/>
      <c r="H328" s="1491"/>
      <c r="I328" s="1491"/>
      <c r="J328" s="1491"/>
      <c r="K328" s="1491"/>
      <c r="L328" s="1491"/>
      <c r="M328" s="1491"/>
      <c r="N328" s="1491"/>
      <c r="O328" s="1491"/>
      <c r="P328" s="1491"/>
      <c r="Q328" s="1491"/>
      <c r="R328" s="1491"/>
      <c r="S328" s="1491"/>
      <c r="T328" s="1491"/>
      <c r="U328" s="1491"/>
      <c r="V328" s="1491"/>
      <c r="W328" s="1491"/>
      <c r="X328" s="1491"/>
      <c r="Y328" s="1491"/>
      <c r="Z328" s="1491"/>
      <c r="AA328" s="1491"/>
      <c r="AB328" s="1491"/>
      <c r="AC328" s="1491"/>
      <c r="AD328" s="1491"/>
      <c r="AE328" s="1491"/>
      <c r="AF328" s="1491"/>
      <c r="AG328" s="1491"/>
      <c r="AH328" s="1491"/>
    </row>
    <row r="329" spans="1:34" ht="15.75" customHeight="1">
      <c r="A329" s="1491"/>
      <c r="B329" s="1491"/>
      <c r="C329" s="1491"/>
      <c r="D329" s="1491"/>
      <c r="E329" s="1491"/>
      <c r="F329" s="1491"/>
      <c r="G329" s="1491"/>
      <c r="H329" s="1491"/>
      <c r="I329" s="1491"/>
      <c r="J329" s="1491"/>
      <c r="K329" s="1491"/>
      <c r="L329" s="1491"/>
      <c r="M329" s="1491"/>
      <c r="N329" s="1491"/>
      <c r="O329" s="1491"/>
      <c r="P329" s="1491"/>
      <c r="Q329" s="1491"/>
      <c r="R329" s="1491"/>
      <c r="S329" s="1491"/>
      <c r="T329" s="1491"/>
      <c r="U329" s="1491"/>
      <c r="V329" s="1491"/>
      <c r="W329" s="1491"/>
      <c r="X329" s="1491"/>
      <c r="Y329" s="1491"/>
      <c r="Z329" s="1491"/>
      <c r="AA329" s="1491"/>
      <c r="AB329" s="1491"/>
      <c r="AC329" s="1491"/>
      <c r="AD329" s="1491"/>
      <c r="AE329" s="1491"/>
      <c r="AF329" s="1491"/>
      <c r="AG329" s="1491"/>
      <c r="AH329" s="1491"/>
    </row>
    <row r="330" spans="1:34" ht="15.75" customHeight="1">
      <c r="A330" s="1491"/>
      <c r="B330" s="1491"/>
      <c r="C330" s="1491"/>
      <c r="D330" s="1491"/>
      <c r="E330" s="1491"/>
      <c r="F330" s="1491"/>
      <c r="G330" s="1491"/>
      <c r="H330" s="1491"/>
      <c r="I330" s="1491"/>
      <c r="J330" s="1491"/>
      <c r="K330" s="1491"/>
      <c r="L330" s="1491"/>
      <c r="M330" s="1491"/>
      <c r="N330" s="1491"/>
      <c r="O330" s="1491"/>
      <c r="P330" s="1491"/>
      <c r="Q330" s="1491"/>
      <c r="R330" s="1491"/>
      <c r="S330" s="1491"/>
      <c r="T330" s="1491"/>
      <c r="U330" s="1491"/>
      <c r="V330" s="1491"/>
      <c r="W330" s="1491"/>
      <c r="X330" s="1491"/>
      <c r="Y330" s="1491"/>
      <c r="Z330" s="1491"/>
      <c r="AA330" s="1491"/>
      <c r="AB330" s="1491"/>
      <c r="AC330" s="1491"/>
      <c r="AD330" s="1491"/>
      <c r="AE330" s="1491"/>
      <c r="AF330" s="1491"/>
      <c r="AG330" s="1491"/>
      <c r="AH330" s="1491"/>
    </row>
    <row r="331" spans="1:34" ht="15.75" customHeight="1">
      <c r="A331" s="1491"/>
      <c r="B331" s="1491"/>
      <c r="C331" s="1491"/>
      <c r="D331" s="1491"/>
      <c r="E331" s="1491"/>
      <c r="F331" s="1491"/>
      <c r="G331" s="1491"/>
      <c r="H331" s="1491"/>
      <c r="I331" s="1491"/>
      <c r="J331" s="1491"/>
      <c r="K331" s="1491"/>
      <c r="L331" s="1491"/>
      <c r="M331" s="1491"/>
      <c r="N331" s="1491"/>
      <c r="O331" s="1491"/>
      <c r="P331" s="1491"/>
      <c r="Q331" s="1491"/>
      <c r="R331" s="1491"/>
      <c r="S331" s="1491"/>
      <c r="T331" s="1491"/>
      <c r="U331" s="1491"/>
      <c r="V331" s="1491"/>
      <c r="W331" s="1491"/>
      <c r="X331" s="1491"/>
      <c r="Y331" s="1491"/>
      <c r="Z331" s="1491"/>
      <c r="AA331" s="1491"/>
      <c r="AB331" s="1491"/>
      <c r="AC331" s="1491"/>
      <c r="AD331" s="1491"/>
      <c r="AE331" s="1491"/>
      <c r="AF331" s="1491"/>
      <c r="AG331" s="1491"/>
      <c r="AH331" s="1491"/>
    </row>
    <row r="332" spans="1:34" ht="15.75" customHeight="1">
      <c r="A332" s="1491"/>
      <c r="B332" s="1491"/>
      <c r="C332" s="1491"/>
      <c r="D332" s="1491"/>
      <c r="E332" s="1491"/>
      <c r="F332" s="1491"/>
      <c r="G332" s="1491"/>
      <c r="H332" s="1491"/>
      <c r="I332" s="1491"/>
      <c r="J332" s="1491"/>
      <c r="K332" s="1491"/>
      <c r="L332" s="1491"/>
      <c r="M332" s="1491"/>
      <c r="N332" s="1491"/>
      <c r="O332" s="1491"/>
      <c r="P332" s="1491"/>
      <c r="Q332" s="1491"/>
      <c r="R332" s="1491"/>
      <c r="S332" s="1491"/>
      <c r="T332" s="1491"/>
      <c r="U332" s="1491"/>
      <c r="V332" s="1491"/>
      <c r="W332" s="1491"/>
      <c r="X332" s="1491"/>
      <c r="Y332" s="1491"/>
      <c r="Z332" s="1491"/>
      <c r="AA332" s="1491"/>
      <c r="AB332" s="1491"/>
      <c r="AC332" s="1491"/>
      <c r="AD332" s="1491"/>
      <c r="AE332" s="1491"/>
      <c r="AF332" s="1491"/>
      <c r="AG332" s="1491"/>
      <c r="AH332" s="1491"/>
    </row>
    <row r="333" spans="1:34" ht="15.75" customHeight="1">
      <c r="A333" s="1491"/>
      <c r="B333" s="1491"/>
      <c r="C333" s="1491"/>
      <c r="D333" s="1491"/>
      <c r="E333" s="1491"/>
      <c r="F333" s="1491"/>
      <c r="G333" s="1491"/>
      <c r="H333" s="1491"/>
      <c r="I333" s="1491"/>
      <c r="J333" s="1491"/>
      <c r="K333" s="1491"/>
      <c r="L333" s="1491"/>
      <c r="M333" s="1491"/>
      <c r="N333" s="1491"/>
      <c r="O333" s="1491"/>
      <c r="P333" s="1491"/>
      <c r="Q333" s="1491"/>
      <c r="R333" s="1491"/>
      <c r="S333" s="1491"/>
      <c r="T333" s="1491"/>
      <c r="U333" s="1491"/>
      <c r="V333" s="1491"/>
      <c r="W333" s="1491"/>
      <c r="X333" s="1491"/>
      <c r="Y333" s="1491"/>
      <c r="Z333" s="1491"/>
      <c r="AA333" s="1491"/>
      <c r="AB333" s="1491"/>
      <c r="AC333" s="1491"/>
      <c r="AD333" s="1491"/>
      <c r="AE333" s="1491"/>
      <c r="AF333" s="1491"/>
      <c r="AG333" s="1491"/>
      <c r="AH333" s="1491"/>
    </row>
    <row r="334" spans="1:34" ht="15.75" customHeight="1">
      <c r="A334" s="1491"/>
      <c r="B334" s="1491"/>
      <c r="C334" s="1491"/>
      <c r="D334" s="1491"/>
      <c r="E334" s="1491"/>
      <c r="F334" s="1491"/>
      <c r="G334" s="1491"/>
      <c r="H334" s="1491"/>
      <c r="I334" s="1491"/>
      <c r="J334" s="1491"/>
      <c r="K334" s="1491"/>
      <c r="L334" s="1491"/>
      <c r="M334" s="1491"/>
      <c r="N334" s="1491"/>
      <c r="O334" s="1491"/>
      <c r="P334" s="1491"/>
      <c r="Q334" s="1491"/>
      <c r="R334" s="1491"/>
      <c r="S334" s="1491"/>
      <c r="T334" s="1491"/>
      <c r="U334" s="1491"/>
      <c r="V334" s="1491"/>
      <c r="W334" s="1491"/>
      <c r="X334" s="1491"/>
      <c r="Y334" s="1491"/>
      <c r="Z334" s="1491"/>
      <c r="AA334" s="1491"/>
      <c r="AB334" s="1491"/>
      <c r="AC334" s="1491"/>
      <c r="AD334" s="1491"/>
      <c r="AE334" s="1491"/>
      <c r="AF334" s="1491"/>
      <c r="AG334" s="1491"/>
      <c r="AH334" s="1491"/>
    </row>
    <row r="335" spans="1:34" ht="15.75" customHeight="1">
      <c r="A335" s="1491"/>
      <c r="B335" s="1491"/>
      <c r="C335" s="1491"/>
      <c r="D335" s="1491"/>
      <c r="E335" s="1491"/>
      <c r="F335" s="1491"/>
      <c r="G335" s="1491"/>
      <c r="H335" s="1491"/>
      <c r="I335" s="1491"/>
      <c r="J335" s="1491"/>
      <c r="K335" s="1491"/>
      <c r="L335" s="1491"/>
      <c r="M335" s="1491"/>
      <c r="N335" s="1491"/>
      <c r="O335" s="1491"/>
      <c r="P335" s="1491"/>
      <c r="Q335" s="1491"/>
      <c r="R335" s="1491"/>
      <c r="S335" s="1491"/>
      <c r="T335" s="1491"/>
      <c r="U335" s="1491"/>
      <c r="V335" s="1491"/>
      <c r="W335" s="1491"/>
      <c r="X335" s="1491"/>
      <c r="Y335" s="1491"/>
      <c r="Z335" s="1491"/>
      <c r="AA335" s="1491"/>
      <c r="AB335" s="1491"/>
      <c r="AC335" s="1491"/>
      <c r="AD335" s="1491"/>
      <c r="AE335" s="1491"/>
      <c r="AF335" s="1491"/>
      <c r="AG335" s="1491"/>
      <c r="AH335" s="1491"/>
    </row>
    <row r="336" spans="1:34" ht="15.75" customHeight="1">
      <c r="A336" s="1491"/>
      <c r="B336" s="1491"/>
      <c r="C336" s="1491"/>
      <c r="D336" s="1491"/>
      <c r="E336" s="1491"/>
      <c r="F336" s="1491"/>
      <c r="G336" s="1491"/>
      <c r="H336" s="1491"/>
      <c r="I336" s="1491"/>
      <c r="J336" s="1491"/>
      <c r="K336" s="1491"/>
      <c r="L336" s="1491"/>
      <c r="M336" s="1491"/>
      <c r="N336" s="1491"/>
      <c r="O336" s="1491"/>
      <c r="P336" s="1491"/>
      <c r="Q336" s="1491"/>
      <c r="R336" s="1491"/>
      <c r="S336" s="1491"/>
      <c r="T336" s="1491"/>
      <c r="U336" s="1491"/>
      <c r="V336" s="1491"/>
      <c r="W336" s="1491"/>
      <c r="X336" s="1491"/>
      <c r="Y336" s="1491"/>
      <c r="Z336" s="1491"/>
      <c r="AA336" s="1491"/>
      <c r="AB336" s="1491"/>
      <c r="AC336" s="1491"/>
      <c r="AD336" s="1491"/>
      <c r="AE336" s="1491"/>
      <c r="AF336" s="1491"/>
      <c r="AG336" s="1491"/>
      <c r="AH336" s="1491"/>
    </row>
    <row r="337" spans="1:34" ht="15.75" customHeight="1">
      <c r="A337" s="1491"/>
      <c r="B337" s="1491"/>
      <c r="C337" s="1491"/>
      <c r="D337" s="1491"/>
      <c r="E337" s="1491"/>
      <c r="F337" s="1491"/>
      <c r="G337" s="1491"/>
      <c r="H337" s="1491"/>
      <c r="I337" s="1491"/>
      <c r="J337" s="1491"/>
      <c r="K337" s="1491"/>
      <c r="L337" s="1491"/>
      <c r="M337" s="1491"/>
      <c r="N337" s="1491"/>
      <c r="O337" s="1491"/>
      <c r="P337" s="1491"/>
      <c r="Q337" s="1491"/>
      <c r="R337" s="1491"/>
      <c r="S337" s="1491"/>
      <c r="T337" s="1491"/>
      <c r="U337" s="1491"/>
      <c r="V337" s="1491"/>
      <c r="W337" s="1491"/>
      <c r="X337" s="1491"/>
      <c r="Y337" s="1491"/>
      <c r="Z337" s="1491"/>
      <c r="AA337" s="1491"/>
      <c r="AB337" s="1491"/>
      <c r="AC337" s="1491"/>
      <c r="AD337" s="1491"/>
      <c r="AE337" s="1491"/>
      <c r="AF337" s="1491"/>
      <c r="AG337" s="1491"/>
      <c r="AH337" s="1491"/>
    </row>
    <row r="338" spans="1:34" ht="15.75" customHeight="1">
      <c r="A338" s="1491"/>
      <c r="B338" s="1491"/>
      <c r="C338" s="1491"/>
      <c r="D338" s="1491"/>
      <c r="E338" s="1491"/>
      <c r="F338" s="1491"/>
      <c r="G338" s="1491"/>
      <c r="H338" s="1491"/>
      <c r="I338" s="1491"/>
      <c r="J338" s="1491"/>
      <c r="K338" s="1491"/>
      <c r="L338" s="1491"/>
      <c r="M338" s="1491"/>
      <c r="N338" s="1491"/>
      <c r="O338" s="1491"/>
      <c r="P338" s="1491"/>
      <c r="Q338" s="1491"/>
      <c r="R338" s="1491"/>
      <c r="S338" s="1491"/>
      <c r="T338" s="1491"/>
      <c r="U338" s="1491"/>
      <c r="V338" s="1491"/>
      <c r="W338" s="1491"/>
      <c r="X338" s="1491"/>
      <c r="Y338" s="1491"/>
      <c r="Z338" s="1491"/>
      <c r="AA338" s="1491"/>
      <c r="AB338" s="1491"/>
      <c r="AC338" s="1491"/>
      <c r="AD338" s="1491"/>
      <c r="AE338" s="1491"/>
      <c r="AF338" s="1491"/>
      <c r="AG338" s="1491"/>
      <c r="AH338" s="1491"/>
    </row>
    <row r="339" spans="1:34" ht="15.75" customHeight="1">
      <c r="A339" s="1491"/>
      <c r="B339" s="1491"/>
      <c r="C339" s="1491"/>
      <c r="D339" s="1491"/>
      <c r="E339" s="1491"/>
      <c r="F339" s="1491"/>
      <c r="G339" s="1491"/>
      <c r="H339" s="1491"/>
      <c r="I339" s="1491"/>
      <c r="J339" s="1491"/>
      <c r="K339" s="1491"/>
      <c r="L339" s="1491"/>
      <c r="M339" s="1491"/>
      <c r="N339" s="1491"/>
      <c r="O339" s="1491"/>
      <c r="P339" s="1491"/>
      <c r="Q339" s="1491"/>
      <c r="R339" s="1491"/>
      <c r="S339" s="1491"/>
      <c r="T339" s="1491"/>
      <c r="U339" s="1491"/>
      <c r="V339" s="1491"/>
      <c r="W339" s="1491"/>
      <c r="X339" s="1491"/>
      <c r="Y339" s="1491"/>
      <c r="Z339" s="1491"/>
      <c r="AA339" s="1491"/>
      <c r="AB339" s="1491"/>
      <c r="AC339" s="1491"/>
      <c r="AD339" s="1491"/>
      <c r="AE339" s="1491"/>
      <c r="AF339" s="1491"/>
      <c r="AG339" s="1491"/>
      <c r="AH339" s="1491"/>
    </row>
    <row r="340" spans="1:34" ht="15.75" customHeight="1">
      <c r="A340" s="1491"/>
      <c r="B340" s="1491"/>
      <c r="C340" s="1491"/>
      <c r="D340" s="1491"/>
      <c r="E340" s="1491"/>
      <c r="F340" s="1491"/>
      <c r="G340" s="1491"/>
      <c r="H340" s="1491"/>
      <c r="I340" s="1491"/>
      <c r="J340" s="1491"/>
      <c r="K340" s="1491"/>
      <c r="L340" s="1491"/>
      <c r="M340" s="1491"/>
      <c r="N340" s="1491"/>
      <c r="O340" s="1491"/>
      <c r="P340" s="1491"/>
      <c r="Q340" s="1491"/>
      <c r="R340" s="1491"/>
      <c r="S340" s="1491"/>
      <c r="T340" s="1491"/>
      <c r="U340" s="1491"/>
      <c r="V340" s="1491"/>
      <c r="W340" s="1491"/>
      <c r="X340" s="1491"/>
      <c r="Y340" s="1491"/>
      <c r="Z340" s="1491"/>
      <c r="AA340" s="1491"/>
      <c r="AB340" s="1491"/>
      <c r="AC340" s="1491"/>
      <c r="AD340" s="1491"/>
      <c r="AE340" s="1491"/>
      <c r="AF340" s="1491"/>
      <c r="AG340" s="1491"/>
      <c r="AH340" s="1491"/>
    </row>
    <row r="341" spans="1:34" ht="15.75" customHeight="1">
      <c r="A341" s="1491"/>
      <c r="B341" s="1491"/>
      <c r="C341" s="1491"/>
      <c r="D341" s="1491"/>
      <c r="E341" s="1491"/>
      <c r="F341" s="1491"/>
      <c r="G341" s="1491"/>
      <c r="H341" s="1491"/>
      <c r="I341" s="1491"/>
      <c r="J341" s="1491"/>
      <c r="K341" s="1491"/>
      <c r="L341" s="1491"/>
      <c r="M341" s="1491"/>
      <c r="N341" s="1491"/>
      <c r="O341" s="1491"/>
      <c r="P341" s="1491"/>
      <c r="Q341" s="1491"/>
      <c r="R341" s="1491"/>
      <c r="S341" s="1491"/>
      <c r="T341" s="1491"/>
      <c r="U341" s="1491"/>
      <c r="V341" s="1491"/>
      <c r="W341" s="1491"/>
      <c r="X341" s="1491"/>
      <c r="Y341" s="1491"/>
      <c r="Z341" s="1491"/>
      <c r="AA341" s="1491"/>
      <c r="AB341" s="1491"/>
      <c r="AC341" s="1491"/>
      <c r="AD341" s="1491"/>
      <c r="AE341" s="1491"/>
      <c r="AF341" s="1491"/>
      <c r="AG341" s="1491"/>
      <c r="AH341" s="1491"/>
    </row>
    <row r="342" spans="1:34" ht="15.75" customHeight="1">
      <c r="A342" s="1491"/>
      <c r="B342" s="1491"/>
      <c r="C342" s="1491"/>
      <c r="D342" s="1491"/>
      <c r="E342" s="1491"/>
      <c r="F342" s="1491"/>
      <c r="G342" s="1491"/>
      <c r="H342" s="1491"/>
      <c r="I342" s="1491"/>
      <c r="J342" s="1491"/>
      <c r="K342" s="1491"/>
      <c r="L342" s="1491"/>
      <c r="M342" s="1491"/>
      <c r="N342" s="1491"/>
      <c r="O342" s="1491"/>
      <c r="P342" s="1491"/>
      <c r="Q342" s="1491"/>
      <c r="R342" s="1491"/>
      <c r="S342" s="1491"/>
      <c r="T342" s="1491"/>
      <c r="U342" s="1491"/>
      <c r="V342" s="1491"/>
      <c r="W342" s="1491"/>
      <c r="X342" s="1491"/>
      <c r="Y342" s="1491"/>
      <c r="Z342" s="1491"/>
      <c r="AA342" s="1491"/>
      <c r="AB342" s="1491"/>
      <c r="AC342" s="1491"/>
      <c r="AD342" s="1491"/>
      <c r="AE342" s="1491"/>
      <c r="AF342" s="1491"/>
      <c r="AG342" s="1491"/>
      <c r="AH342" s="1491"/>
    </row>
    <row r="343" spans="1:34" ht="15.75" customHeight="1">
      <c r="A343" s="1491"/>
      <c r="B343" s="1491"/>
      <c r="C343" s="1491"/>
      <c r="D343" s="1491"/>
      <c r="E343" s="1491"/>
      <c r="F343" s="1491"/>
      <c r="G343" s="1491"/>
      <c r="H343" s="1491"/>
      <c r="I343" s="1491"/>
      <c r="J343" s="1491"/>
      <c r="K343" s="1491"/>
      <c r="L343" s="1491"/>
      <c r="M343" s="1491"/>
      <c r="N343" s="1491"/>
      <c r="O343" s="1491"/>
      <c r="P343" s="1491"/>
      <c r="Q343" s="1491"/>
      <c r="R343" s="1491"/>
      <c r="S343" s="1491"/>
      <c r="T343" s="1491"/>
      <c r="U343" s="1491"/>
      <c r="V343" s="1491"/>
      <c r="W343" s="1491"/>
      <c r="X343" s="1491"/>
      <c r="Y343" s="1491"/>
      <c r="Z343" s="1491"/>
      <c r="AA343" s="1491"/>
      <c r="AB343" s="1491"/>
      <c r="AC343" s="1491"/>
      <c r="AD343" s="1491"/>
      <c r="AE343" s="1491"/>
      <c r="AF343" s="1491"/>
      <c r="AG343" s="1491"/>
      <c r="AH343" s="1491"/>
    </row>
    <row r="344" spans="1:34" ht="15.75" customHeight="1">
      <c r="A344" s="1491"/>
      <c r="B344" s="1491"/>
      <c r="C344" s="1491"/>
      <c r="D344" s="1491"/>
      <c r="E344" s="1491"/>
      <c r="F344" s="1491"/>
      <c r="G344" s="1491"/>
      <c r="H344" s="1491"/>
      <c r="I344" s="1491"/>
      <c r="J344" s="1491"/>
      <c r="K344" s="1491"/>
      <c r="L344" s="1491"/>
      <c r="M344" s="1491"/>
      <c r="N344" s="1491"/>
      <c r="O344" s="1491"/>
      <c r="P344" s="1491"/>
      <c r="Q344" s="1491"/>
      <c r="R344" s="1491"/>
      <c r="S344" s="1491"/>
      <c r="T344" s="1491"/>
      <c r="U344" s="1491"/>
      <c r="V344" s="1491"/>
      <c r="W344" s="1491"/>
      <c r="X344" s="1491"/>
      <c r="Y344" s="1491"/>
      <c r="Z344" s="1491"/>
      <c r="AA344" s="1491"/>
      <c r="AB344" s="1491"/>
      <c r="AC344" s="1491"/>
      <c r="AD344" s="1491"/>
      <c r="AE344" s="1491"/>
      <c r="AF344" s="1491"/>
      <c r="AG344" s="1491"/>
      <c r="AH344" s="1491"/>
    </row>
    <row r="345" spans="1:34" ht="15.75" customHeight="1">
      <c r="A345" s="1491"/>
      <c r="B345" s="1491"/>
      <c r="C345" s="1491"/>
      <c r="D345" s="1491"/>
      <c r="E345" s="1491"/>
      <c r="F345" s="1491"/>
      <c r="G345" s="1491"/>
      <c r="H345" s="1491"/>
      <c r="I345" s="1491"/>
      <c r="J345" s="1491"/>
      <c r="K345" s="1491"/>
      <c r="L345" s="1491"/>
      <c r="M345" s="1491"/>
      <c r="N345" s="1491"/>
      <c r="O345" s="1491"/>
      <c r="P345" s="1491"/>
      <c r="Q345" s="1491"/>
      <c r="R345" s="1491"/>
      <c r="S345" s="1491"/>
      <c r="T345" s="1491"/>
      <c r="U345" s="1491"/>
      <c r="V345" s="1491"/>
      <c r="W345" s="1491"/>
      <c r="X345" s="1491"/>
      <c r="Y345" s="1491"/>
      <c r="Z345" s="1491"/>
      <c r="AA345" s="1491"/>
      <c r="AB345" s="1491"/>
      <c r="AC345" s="1491"/>
      <c r="AD345" s="1491"/>
      <c r="AE345" s="1491"/>
      <c r="AF345" s="1491"/>
      <c r="AG345" s="1491"/>
      <c r="AH345" s="1491"/>
    </row>
    <row r="346" spans="1:34" ht="15.75" customHeight="1">
      <c r="A346" s="1491"/>
      <c r="B346" s="1491"/>
      <c r="C346" s="1491"/>
      <c r="D346" s="1491"/>
      <c r="E346" s="1491"/>
      <c r="F346" s="1491"/>
      <c r="G346" s="1491"/>
      <c r="H346" s="1491"/>
      <c r="I346" s="1491"/>
      <c r="J346" s="1491"/>
      <c r="K346" s="1491"/>
      <c r="L346" s="1491"/>
      <c r="M346" s="1491"/>
      <c r="N346" s="1491"/>
      <c r="O346" s="1491"/>
      <c r="P346" s="1491"/>
      <c r="Q346" s="1491"/>
      <c r="R346" s="1491"/>
      <c r="S346" s="1491"/>
      <c r="T346" s="1491"/>
      <c r="U346" s="1491"/>
      <c r="V346" s="1491"/>
      <c r="W346" s="1491"/>
      <c r="X346" s="1491"/>
      <c r="Y346" s="1491"/>
      <c r="Z346" s="1491"/>
      <c r="AA346" s="1491"/>
      <c r="AB346" s="1491"/>
      <c r="AC346" s="1491"/>
      <c r="AD346" s="1491"/>
      <c r="AE346" s="1491"/>
      <c r="AF346" s="1491"/>
      <c r="AG346" s="1491"/>
      <c r="AH346" s="1491"/>
    </row>
    <row r="347" spans="1:34" ht="15.75" customHeight="1">
      <c r="A347" s="1491"/>
      <c r="B347" s="1491"/>
      <c r="C347" s="1491"/>
      <c r="D347" s="1491"/>
      <c r="E347" s="1491"/>
      <c r="F347" s="1491"/>
      <c r="G347" s="1491"/>
      <c r="H347" s="1491"/>
      <c r="I347" s="1491"/>
      <c r="J347" s="1491"/>
      <c r="K347" s="1491"/>
      <c r="L347" s="1491"/>
      <c r="M347" s="1491"/>
      <c r="N347" s="1491"/>
      <c r="O347" s="1491"/>
      <c r="P347" s="1491"/>
      <c r="Q347" s="1491"/>
      <c r="R347" s="1491"/>
      <c r="S347" s="1491"/>
      <c r="T347" s="1491"/>
      <c r="U347" s="1491"/>
      <c r="V347" s="1491"/>
      <c r="W347" s="1491"/>
      <c r="X347" s="1491"/>
      <c r="Y347" s="1491"/>
      <c r="Z347" s="1491"/>
      <c r="AA347" s="1491"/>
      <c r="AB347" s="1491"/>
      <c r="AC347" s="1491"/>
      <c r="AD347" s="1491"/>
      <c r="AE347" s="1491"/>
      <c r="AF347" s="1491"/>
      <c r="AG347" s="1491"/>
      <c r="AH347" s="1491"/>
    </row>
    <row r="348" spans="1:34" ht="15.75" customHeight="1">
      <c r="A348" s="1491"/>
      <c r="B348" s="1491"/>
      <c r="C348" s="1491"/>
      <c r="D348" s="1491"/>
      <c r="E348" s="1491"/>
      <c r="F348" s="1491"/>
      <c r="G348" s="1491"/>
      <c r="H348" s="1491"/>
      <c r="I348" s="1491"/>
      <c r="J348" s="1491"/>
      <c r="K348" s="1491"/>
      <c r="L348" s="1491"/>
      <c r="M348" s="1491"/>
      <c r="N348" s="1491"/>
      <c r="O348" s="1491"/>
      <c r="P348" s="1491"/>
      <c r="Q348" s="1491"/>
      <c r="R348" s="1491"/>
      <c r="S348" s="1491"/>
      <c r="T348" s="1491"/>
      <c r="U348" s="1491"/>
      <c r="V348" s="1491"/>
      <c r="W348" s="1491"/>
      <c r="X348" s="1491"/>
      <c r="Y348" s="1491"/>
      <c r="Z348" s="1491"/>
      <c r="AA348" s="1491"/>
      <c r="AB348" s="1491"/>
      <c r="AC348" s="1491"/>
      <c r="AD348" s="1491"/>
      <c r="AE348" s="1491"/>
      <c r="AF348" s="1491"/>
      <c r="AG348" s="1491"/>
      <c r="AH348" s="1491"/>
    </row>
    <row r="349" spans="1:34" ht="15.75" customHeight="1">
      <c r="A349" s="1491"/>
      <c r="B349" s="1491"/>
      <c r="C349" s="1491"/>
      <c r="D349" s="1491"/>
      <c r="E349" s="1491"/>
      <c r="F349" s="1491"/>
      <c r="G349" s="1491"/>
      <c r="H349" s="1491"/>
      <c r="I349" s="1491"/>
      <c r="J349" s="1491"/>
      <c r="K349" s="1491"/>
      <c r="L349" s="1491"/>
      <c r="M349" s="1491"/>
      <c r="N349" s="1491"/>
      <c r="O349" s="1491"/>
      <c r="P349" s="1491"/>
      <c r="Q349" s="1491"/>
      <c r="R349" s="1491"/>
      <c r="S349" s="1491"/>
      <c r="T349" s="1491"/>
      <c r="U349" s="1491"/>
      <c r="V349" s="1491"/>
      <c r="W349" s="1491"/>
      <c r="X349" s="1491"/>
      <c r="Y349" s="1491"/>
      <c r="Z349" s="1491"/>
      <c r="AA349" s="1491"/>
      <c r="AB349" s="1491"/>
      <c r="AC349" s="1491"/>
      <c r="AD349" s="1491"/>
      <c r="AE349" s="1491"/>
      <c r="AF349" s="1491"/>
      <c r="AG349" s="1491"/>
      <c r="AH349" s="1491"/>
    </row>
    <row r="350" spans="1:34" ht="15.75" customHeight="1">
      <c r="A350" s="1491"/>
      <c r="B350" s="1491"/>
      <c r="C350" s="1491"/>
      <c r="D350" s="1491"/>
      <c r="E350" s="1491"/>
      <c r="F350" s="1491"/>
      <c r="G350" s="1491"/>
      <c r="H350" s="1491"/>
      <c r="I350" s="1491"/>
      <c r="J350" s="1491"/>
      <c r="K350" s="1491"/>
      <c r="L350" s="1491"/>
      <c r="M350" s="1491"/>
      <c r="N350" s="1491"/>
      <c r="O350" s="1491"/>
      <c r="P350" s="1491"/>
      <c r="Q350" s="1491"/>
      <c r="R350" s="1491"/>
      <c r="S350" s="1491"/>
      <c r="T350" s="1491"/>
      <c r="U350" s="1491"/>
      <c r="V350" s="1491"/>
      <c r="W350" s="1491"/>
      <c r="X350" s="1491"/>
      <c r="Y350" s="1491"/>
      <c r="Z350" s="1491"/>
      <c r="AA350" s="1491"/>
      <c r="AB350" s="1491"/>
      <c r="AC350" s="1491"/>
      <c r="AD350" s="1491"/>
      <c r="AE350" s="1491"/>
      <c r="AF350" s="1491"/>
      <c r="AG350" s="1491"/>
      <c r="AH350" s="1491"/>
    </row>
    <row r="351" spans="1:34" ht="15.75" customHeight="1">
      <c r="A351" s="1491"/>
      <c r="B351" s="1491"/>
      <c r="C351" s="1491"/>
      <c r="D351" s="1491"/>
      <c r="E351" s="1491"/>
      <c r="F351" s="1491"/>
      <c r="G351" s="1491"/>
      <c r="H351" s="1491"/>
      <c r="I351" s="1491"/>
      <c r="J351" s="1491"/>
      <c r="K351" s="1491"/>
      <c r="L351" s="1491"/>
      <c r="M351" s="1491"/>
      <c r="N351" s="1491"/>
      <c r="O351" s="1491"/>
      <c r="P351" s="1491"/>
      <c r="Q351" s="1491"/>
      <c r="R351" s="1491"/>
      <c r="S351" s="1491"/>
      <c r="T351" s="1491"/>
      <c r="U351" s="1491"/>
      <c r="V351" s="1491"/>
      <c r="W351" s="1491"/>
      <c r="X351" s="1491"/>
      <c r="Y351" s="1491"/>
      <c r="Z351" s="1491"/>
      <c r="AA351" s="1491"/>
      <c r="AB351" s="1491"/>
      <c r="AC351" s="1491"/>
      <c r="AD351" s="1491"/>
      <c r="AE351" s="1491"/>
      <c r="AF351" s="1491"/>
      <c r="AG351" s="1491"/>
      <c r="AH351" s="1491"/>
    </row>
    <row r="352" spans="1:34" ht="15.75" customHeight="1">
      <c r="A352" s="1491"/>
      <c r="B352" s="1491"/>
      <c r="C352" s="1491"/>
      <c r="D352" s="1491"/>
      <c r="E352" s="1491"/>
      <c r="F352" s="1491"/>
      <c r="G352" s="1491"/>
      <c r="H352" s="1491"/>
      <c r="I352" s="1491"/>
      <c r="J352" s="1491"/>
      <c r="K352" s="1491"/>
      <c r="L352" s="1491"/>
      <c r="M352" s="1491"/>
      <c r="N352" s="1491"/>
      <c r="O352" s="1491"/>
      <c r="P352" s="1491"/>
      <c r="Q352" s="1491"/>
      <c r="R352" s="1491"/>
      <c r="S352" s="1491"/>
      <c r="T352" s="1491"/>
      <c r="U352" s="1491"/>
      <c r="V352" s="1491"/>
      <c r="W352" s="1491"/>
      <c r="X352" s="1491"/>
      <c r="Y352" s="1491"/>
      <c r="Z352" s="1491"/>
      <c r="AA352" s="1491"/>
      <c r="AB352" s="1491"/>
      <c r="AC352" s="1491"/>
      <c r="AD352" s="1491"/>
      <c r="AE352" s="1491"/>
      <c r="AF352" s="1491"/>
      <c r="AG352" s="1491"/>
      <c r="AH352" s="1491"/>
    </row>
    <row r="353" spans="1:34" ht="15.75" customHeight="1">
      <c r="A353" s="1491"/>
      <c r="B353" s="1491"/>
      <c r="C353" s="1491"/>
      <c r="D353" s="1491"/>
      <c r="E353" s="1491"/>
      <c r="F353" s="1491"/>
      <c r="G353" s="1491"/>
      <c r="H353" s="1491"/>
      <c r="I353" s="1491"/>
      <c r="J353" s="1491"/>
      <c r="K353" s="1491"/>
      <c r="L353" s="1491"/>
      <c r="M353" s="1491"/>
      <c r="N353" s="1491"/>
      <c r="O353" s="1491"/>
      <c r="P353" s="1491"/>
      <c r="Q353" s="1491"/>
      <c r="R353" s="1491"/>
      <c r="S353" s="1491"/>
      <c r="T353" s="1491"/>
      <c r="U353" s="1491"/>
      <c r="V353" s="1491"/>
      <c r="W353" s="1491"/>
      <c r="X353" s="1491"/>
      <c r="Y353" s="1491"/>
      <c r="Z353" s="1491"/>
      <c r="AA353" s="1491"/>
      <c r="AB353" s="1491"/>
      <c r="AC353" s="1491"/>
      <c r="AD353" s="1491"/>
      <c r="AE353" s="1491"/>
      <c r="AF353" s="1491"/>
      <c r="AG353" s="1491"/>
      <c r="AH353" s="1491"/>
    </row>
    <row r="354" spans="1:34" ht="15.75" customHeight="1">
      <c r="A354" s="1491"/>
      <c r="B354" s="1491"/>
      <c r="C354" s="1491"/>
      <c r="D354" s="1491"/>
      <c r="E354" s="1491"/>
      <c r="F354" s="1491"/>
      <c r="G354" s="1491"/>
      <c r="H354" s="1491"/>
      <c r="I354" s="1491"/>
      <c r="J354" s="1491"/>
      <c r="K354" s="1491"/>
      <c r="L354" s="1491"/>
      <c r="M354" s="1491"/>
      <c r="N354" s="1491"/>
      <c r="O354" s="1491"/>
      <c r="P354" s="1491"/>
      <c r="Q354" s="1491"/>
      <c r="R354" s="1491"/>
      <c r="S354" s="1491"/>
      <c r="T354" s="1491"/>
      <c r="U354" s="1491"/>
      <c r="V354" s="1491"/>
      <c r="W354" s="1491"/>
      <c r="X354" s="1491"/>
      <c r="Y354" s="1491"/>
      <c r="Z354" s="1491"/>
      <c r="AA354" s="1491"/>
      <c r="AB354" s="1491"/>
      <c r="AC354" s="1491"/>
      <c r="AD354" s="1491"/>
      <c r="AE354" s="1491"/>
      <c r="AF354" s="1491"/>
      <c r="AG354" s="1491"/>
      <c r="AH354" s="1491"/>
    </row>
    <row r="355" spans="1:34" ht="15.75" customHeight="1">
      <c r="A355" s="1491"/>
      <c r="B355" s="1491"/>
      <c r="C355" s="1491"/>
      <c r="D355" s="1491"/>
      <c r="E355" s="1491"/>
      <c r="F355" s="1491"/>
      <c r="G355" s="1491"/>
      <c r="H355" s="1491"/>
      <c r="I355" s="1491"/>
      <c r="J355" s="1491"/>
      <c r="K355" s="1491"/>
      <c r="L355" s="1491"/>
      <c r="M355" s="1491"/>
      <c r="N355" s="1491"/>
      <c r="O355" s="1491"/>
      <c r="P355" s="1491"/>
      <c r="Q355" s="1491"/>
      <c r="R355" s="1491"/>
      <c r="S355" s="1491"/>
      <c r="T355" s="1491"/>
      <c r="U355" s="1491"/>
      <c r="V355" s="1491"/>
      <c r="W355" s="1491"/>
      <c r="X355" s="1491"/>
      <c r="Y355" s="1491"/>
      <c r="Z355" s="1491"/>
      <c r="AA355" s="1491"/>
      <c r="AB355" s="1491"/>
      <c r="AC355" s="1491"/>
      <c r="AD355" s="1491"/>
      <c r="AE355" s="1491"/>
      <c r="AF355" s="1491"/>
      <c r="AG355" s="1491"/>
      <c r="AH355" s="1491"/>
    </row>
    <row r="356" spans="1:34" ht="15.75" customHeight="1">
      <c r="A356" s="1491"/>
      <c r="B356" s="1491"/>
      <c r="C356" s="1491"/>
      <c r="D356" s="1491"/>
      <c r="E356" s="1491"/>
      <c r="F356" s="1491"/>
      <c r="G356" s="1491"/>
      <c r="H356" s="1491"/>
      <c r="I356" s="1491"/>
      <c r="J356" s="1491"/>
      <c r="K356" s="1491"/>
      <c r="L356" s="1491"/>
      <c r="M356" s="1491"/>
      <c r="N356" s="1491"/>
      <c r="O356" s="1491"/>
      <c r="P356" s="1491"/>
      <c r="Q356" s="1491"/>
      <c r="R356" s="1491"/>
      <c r="S356" s="1491"/>
      <c r="T356" s="1491"/>
      <c r="U356" s="1491"/>
      <c r="V356" s="1491"/>
      <c r="W356" s="1491"/>
      <c r="X356" s="1491"/>
      <c r="Y356" s="1491"/>
      <c r="Z356" s="1491"/>
      <c r="AA356" s="1491"/>
      <c r="AB356" s="1491"/>
      <c r="AC356" s="1491"/>
      <c r="AD356" s="1491"/>
      <c r="AE356" s="1491"/>
      <c r="AF356" s="1491"/>
      <c r="AG356" s="1491"/>
      <c r="AH356" s="1491"/>
    </row>
    <row r="357" spans="1:34" ht="15.75" customHeight="1">
      <c r="A357" s="1491"/>
      <c r="B357" s="1491"/>
      <c r="C357" s="1491"/>
      <c r="D357" s="1491"/>
      <c r="E357" s="1491"/>
      <c r="F357" s="1491"/>
      <c r="G357" s="1491"/>
      <c r="H357" s="1491"/>
      <c r="I357" s="1491"/>
      <c r="J357" s="1491"/>
      <c r="K357" s="1491"/>
      <c r="L357" s="1491"/>
      <c r="M357" s="1491"/>
      <c r="N357" s="1491"/>
      <c r="O357" s="1491"/>
      <c r="P357" s="1491"/>
      <c r="Q357" s="1491"/>
      <c r="R357" s="1491"/>
      <c r="S357" s="1491"/>
      <c r="T357" s="1491"/>
      <c r="U357" s="1491"/>
      <c r="V357" s="1491"/>
      <c r="W357" s="1491"/>
      <c r="X357" s="1491"/>
      <c r="Y357" s="1491"/>
      <c r="Z357" s="1491"/>
      <c r="AA357" s="1491"/>
      <c r="AB357" s="1491"/>
      <c r="AC357" s="1491"/>
      <c r="AD357" s="1491"/>
      <c r="AE357" s="1491"/>
      <c r="AF357" s="1491"/>
      <c r="AG357" s="1491"/>
      <c r="AH357" s="1491"/>
    </row>
    <row r="358" spans="1:34" ht="15.75" customHeight="1">
      <c r="A358" s="1491"/>
      <c r="B358" s="1491"/>
      <c r="C358" s="1491"/>
      <c r="D358" s="1491"/>
      <c r="E358" s="1491"/>
      <c r="F358" s="1491"/>
      <c r="G358" s="1491"/>
      <c r="H358" s="1491"/>
      <c r="I358" s="1491"/>
      <c r="J358" s="1491"/>
      <c r="K358" s="1491"/>
      <c r="L358" s="1491"/>
      <c r="M358" s="1491"/>
      <c r="N358" s="1491"/>
      <c r="O358" s="1491"/>
      <c r="P358" s="1491"/>
      <c r="Q358" s="1491"/>
      <c r="R358" s="1491"/>
      <c r="S358" s="1491"/>
      <c r="T358" s="1491"/>
      <c r="U358" s="1491"/>
      <c r="V358" s="1491"/>
      <c r="W358" s="1491"/>
      <c r="X358" s="1491"/>
      <c r="Y358" s="1491"/>
      <c r="Z358" s="1491"/>
      <c r="AA358" s="1491"/>
      <c r="AB358" s="1491"/>
      <c r="AC358" s="1491"/>
      <c r="AD358" s="1491"/>
      <c r="AE358" s="1491"/>
      <c r="AF358" s="1491"/>
      <c r="AG358" s="1491"/>
      <c r="AH358" s="1491"/>
    </row>
    <row r="359" spans="1:34" ht="15.75" customHeight="1">
      <c r="A359" s="1491"/>
      <c r="B359" s="1491"/>
      <c r="C359" s="1491"/>
      <c r="D359" s="1491"/>
      <c r="E359" s="1491"/>
      <c r="F359" s="1491"/>
      <c r="G359" s="1491"/>
      <c r="H359" s="1491"/>
      <c r="I359" s="1491"/>
      <c r="J359" s="1491"/>
      <c r="K359" s="1491"/>
      <c r="L359" s="1491"/>
      <c r="M359" s="1491"/>
      <c r="N359" s="1491"/>
      <c r="O359" s="1491"/>
      <c r="P359" s="1491"/>
      <c r="Q359" s="1491"/>
      <c r="R359" s="1491"/>
      <c r="S359" s="1491"/>
      <c r="T359" s="1491"/>
      <c r="U359" s="1491"/>
      <c r="V359" s="1491"/>
      <c r="W359" s="1491"/>
      <c r="X359" s="1491"/>
      <c r="Y359" s="1491"/>
      <c r="Z359" s="1491"/>
      <c r="AA359" s="1491"/>
      <c r="AB359" s="1491"/>
      <c r="AC359" s="1491"/>
      <c r="AD359" s="1491"/>
      <c r="AE359" s="1491"/>
      <c r="AF359" s="1491"/>
      <c r="AG359" s="1491"/>
      <c r="AH359" s="1491"/>
    </row>
    <row r="360" spans="1:34" ht="15.75" customHeight="1">
      <c r="A360" s="1491"/>
      <c r="B360" s="1491"/>
      <c r="C360" s="1491"/>
      <c r="D360" s="1491"/>
      <c r="E360" s="1491"/>
      <c r="F360" s="1491"/>
      <c r="G360" s="1491"/>
      <c r="H360" s="1491"/>
      <c r="I360" s="1491"/>
      <c r="J360" s="1491"/>
      <c r="K360" s="1491"/>
      <c r="L360" s="1491"/>
      <c r="M360" s="1491"/>
      <c r="N360" s="1491"/>
      <c r="O360" s="1491"/>
      <c r="P360" s="1491"/>
      <c r="Q360" s="1491"/>
      <c r="R360" s="1491"/>
      <c r="S360" s="1491"/>
      <c r="T360" s="1491"/>
      <c r="U360" s="1491"/>
      <c r="V360" s="1491"/>
      <c r="W360" s="1491"/>
      <c r="X360" s="1491"/>
      <c r="Y360" s="1491"/>
      <c r="Z360" s="1491"/>
      <c r="AA360" s="1491"/>
      <c r="AB360" s="1491"/>
      <c r="AC360" s="1491"/>
      <c r="AD360" s="1491"/>
      <c r="AE360" s="1491"/>
      <c r="AF360" s="1491"/>
      <c r="AG360" s="1491"/>
      <c r="AH360" s="1491"/>
    </row>
    <row r="361" spans="1:34" ht="15.75" customHeight="1">
      <c r="A361" s="1491"/>
      <c r="B361" s="1491"/>
      <c r="C361" s="1491"/>
      <c r="D361" s="1491"/>
      <c r="E361" s="1491"/>
      <c r="F361" s="1491"/>
      <c r="G361" s="1491"/>
      <c r="H361" s="1491"/>
      <c r="I361" s="1491"/>
      <c r="J361" s="1491"/>
      <c r="K361" s="1491"/>
      <c r="L361" s="1491"/>
      <c r="M361" s="1491"/>
      <c r="N361" s="1491"/>
      <c r="O361" s="1491"/>
      <c r="P361" s="1491"/>
      <c r="Q361" s="1491"/>
      <c r="R361" s="1491"/>
      <c r="S361" s="1491"/>
      <c r="T361" s="1491"/>
      <c r="U361" s="1491"/>
      <c r="V361" s="1491"/>
      <c r="W361" s="1491"/>
      <c r="X361" s="1491"/>
      <c r="Y361" s="1491"/>
      <c r="Z361" s="1491"/>
      <c r="AA361" s="1491"/>
      <c r="AB361" s="1491"/>
      <c r="AC361" s="1491"/>
      <c r="AD361" s="1491"/>
      <c r="AE361" s="1491"/>
      <c r="AF361" s="1491"/>
      <c r="AG361" s="1491"/>
      <c r="AH361" s="1491"/>
    </row>
    <row r="362" spans="1:34" ht="15.75" customHeight="1">
      <c r="A362" s="1491"/>
      <c r="B362" s="1491"/>
      <c r="C362" s="1491"/>
      <c r="D362" s="1491"/>
      <c r="E362" s="1491"/>
      <c r="F362" s="1491"/>
      <c r="G362" s="1491"/>
      <c r="H362" s="1491"/>
      <c r="I362" s="1491"/>
      <c r="J362" s="1491"/>
      <c r="K362" s="1491"/>
      <c r="L362" s="1491"/>
      <c r="M362" s="1491"/>
      <c r="N362" s="1491"/>
      <c r="O362" s="1491"/>
      <c r="P362" s="1491"/>
      <c r="Q362" s="1491"/>
      <c r="R362" s="1491"/>
      <c r="S362" s="1491"/>
      <c r="T362" s="1491"/>
      <c r="U362" s="1491"/>
      <c r="V362" s="1491"/>
      <c r="W362" s="1491"/>
      <c r="X362" s="1491"/>
      <c r="Y362" s="1491"/>
      <c r="Z362" s="1491"/>
      <c r="AA362" s="1491"/>
      <c r="AB362" s="1491"/>
      <c r="AC362" s="1491"/>
      <c r="AD362" s="1491"/>
      <c r="AE362" s="1491"/>
      <c r="AF362" s="1491"/>
      <c r="AG362" s="1491"/>
      <c r="AH362" s="1491"/>
    </row>
    <row r="363" spans="1:34" ht="15.75" customHeight="1">
      <c r="A363" s="1491"/>
      <c r="B363" s="1491"/>
      <c r="C363" s="1491"/>
      <c r="D363" s="1491"/>
      <c r="E363" s="1491"/>
      <c r="F363" s="1491"/>
      <c r="G363" s="1491"/>
      <c r="H363" s="1491"/>
      <c r="I363" s="1491"/>
      <c r="J363" s="1491"/>
      <c r="K363" s="1491"/>
      <c r="L363" s="1491"/>
      <c r="M363" s="1491"/>
      <c r="N363" s="1491"/>
      <c r="O363" s="1491"/>
      <c r="P363" s="1491"/>
      <c r="Q363" s="1491"/>
      <c r="R363" s="1491"/>
      <c r="S363" s="1491"/>
      <c r="T363" s="1491"/>
      <c r="U363" s="1491"/>
      <c r="V363" s="1491"/>
      <c r="W363" s="1491"/>
      <c r="X363" s="1491"/>
      <c r="Y363" s="1491"/>
      <c r="Z363" s="1491"/>
      <c r="AA363" s="1491"/>
      <c r="AB363" s="1491"/>
      <c r="AC363" s="1491"/>
      <c r="AD363" s="1491"/>
      <c r="AE363" s="1491"/>
      <c r="AF363" s="1491"/>
      <c r="AG363" s="1491"/>
      <c r="AH363" s="1491"/>
    </row>
    <row r="364" spans="1:34" ht="15.75" customHeight="1">
      <c r="A364" s="1491"/>
      <c r="B364" s="1491"/>
      <c r="C364" s="1491"/>
      <c r="D364" s="1491"/>
      <c r="E364" s="1491"/>
      <c r="F364" s="1491"/>
      <c r="G364" s="1491"/>
      <c r="H364" s="1491"/>
      <c r="I364" s="1491"/>
      <c r="J364" s="1491"/>
      <c r="K364" s="1491"/>
      <c r="L364" s="1491"/>
      <c r="M364" s="1491"/>
      <c r="N364" s="1491"/>
      <c r="O364" s="1491"/>
      <c r="P364" s="1491"/>
      <c r="Q364" s="1491"/>
      <c r="R364" s="1491"/>
      <c r="S364" s="1491"/>
      <c r="T364" s="1491"/>
      <c r="U364" s="1491"/>
      <c r="V364" s="1491"/>
      <c r="W364" s="1491"/>
      <c r="X364" s="1491"/>
      <c r="Y364" s="1491"/>
      <c r="Z364" s="1491"/>
      <c r="AA364" s="1491"/>
      <c r="AB364" s="1491"/>
      <c r="AC364" s="1491"/>
      <c r="AD364" s="1491"/>
      <c r="AE364" s="1491"/>
      <c r="AF364" s="1491"/>
      <c r="AG364" s="1491"/>
      <c r="AH364" s="1491"/>
    </row>
    <row r="365" spans="1:34" ht="15.75" customHeight="1">
      <c r="A365" s="1491"/>
      <c r="B365" s="1491"/>
      <c r="C365" s="1491"/>
      <c r="D365" s="1491"/>
      <c r="E365" s="1491"/>
      <c r="F365" s="1491"/>
      <c r="G365" s="1491"/>
      <c r="H365" s="1491"/>
      <c r="I365" s="1491"/>
      <c r="J365" s="1491"/>
      <c r="K365" s="1491"/>
      <c r="L365" s="1491"/>
      <c r="M365" s="1491"/>
      <c r="N365" s="1491"/>
      <c r="O365" s="1491"/>
      <c r="P365" s="1491"/>
      <c r="Q365" s="1491"/>
      <c r="R365" s="1491"/>
      <c r="S365" s="1491"/>
      <c r="T365" s="1491"/>
      <c r="U365" s="1491"/>
      <c r="V365" s="1491"/>
      <c r="W365" s="1491"/>
      <c r="X365" s="1491"/>
      <c r="Y365" s="1491"/>
      <c r="Z365" s="1491"/>
      <c r="AA365" s="1491"/>
      <c r="AB365" s="1491"/>
      <c r="AC365" s="1491"/>
      <c r="AD365" s="1491"/>
      <c r="AE365" s="1491"/>
      <c r="AF365" s="1491"/>
      <c r="AG365" s="1491"/>
      <c r="AH365" s="1491"/>
    </row>
    <row r="366" spans="1:34" ht="15.75" customHeight="1">
      <c r="A366" s="1491"/>
      <c r="B366" s="1491"/>
      <c r="C366" s="1491"/>
      <c r="D366" s="1491"/>
      <c r="E366" s="1491"/>
      <c r="F366" s="1491"/>
      <c r="G366" s="1491"/>
      <c r="H366" s="1491"/>
      <c r="I366" s="1491"/>
      <c r="J366" s="1491"/>
      <c r="K366" s="1491"/>
      <c r="L366" s="1491"/>
      <c r="M366" s="1491"/>
      <c r="N366" s="1491"/>
      <c r="O366" s="1491"/>
      <c r="P366" s="1491"/>
      <c r="Q366" s="1491"/>
      <c r="R366" s="1491"/>
      <c r="S366" s="1491"/>
      <c r="T366" s="1491"/>
      <c r="U366" s="1491"/>
      <c r="V366" s="1491"/>
      <c r="W366" s="1491"/>
      <c r="X366" s="1491"/>
      <c r="Y366" s="1491"/>
      <c r="Z366" s="1491"/>
      <c r="AA366" s="1491"/>
      <c r="AB366" s="1491"/>
      <c r="AC366" s="1491"/>
      <c r="AD366" s="1491"/>
      <c r="AE366" s="1491"/>
      <c r="AF366" s="1491"/>
      <c r="AG366" s="1491"/>
      <c r="AH366" s="1491"/>
    </row>
    <row r="367" spans="1:34" ht="15.75" customHeight="1">
      <c r="A367" s="1491"/>
      <c r="B367" s="1491"/>
      <c r="C367" s="1491"/>
      <c r="D367" s="1491"/>
      <c r="E367" s="1491"/>
      <c r="F367" s="1491"/>
      <c r="G367" s="1491"/>
      <c r="H367" s="1491"/>
      <c r="I367" s="1491"/>
      <c r="J367" s="1491"/>
      <c r="K367" s="1491"/>
      <c r="L367" s="1491"/>
      <c r="M367" s="1491"/>
      <c r="N367" s="1491"/>
      <c r="O367" s="1491"/>
      <c r="P367" s="1491"/>
      <c r="Q367" s="1491"/>
      <c r="R367" s="1491"/>
      <c r="S367" s="1491"/>
      <c r="T367" s="1491"/>
      <c r="U367" s="1491"/>
      <c r="V367" s="1491"/>
      <c r="W367" s="1491"/>
      <c r="X367" s="1491"/>
      <c r="Y367" s="1491"/>
      <c r="Z367" s="1491"/>
      <c r="AA367" s="1491"/>
      <c r="AB367" s="1491"/>
      <c r="AC367" s="1491"/>
      <c r="AD367" s="1491"/>
      <c r="AE367" s="1491"/>
      <c r="AF367" s="1491"/>
      <c r="AG367" s="1491"/>
      <c r="AH367" s="1491"/>
    </row>
    <row r="368" spans="1:34" ht="15.75" customHeight="1">
      <c r="A368" s="1491"/>
      <c r="B368" s="1491"/>
      <c r="C368" s="1491"/>
      <c r="D368" s="1491"/>
      <c r="E368" s="1491"/>
      <c r="F368" s="1491"/>
      <c r="G368" s="1491"/>
      <c r="H368" s="1491"/>
      <c r="I368" s="1491"/>
      <c r="J368" s="1491"/>
      <c r="K368" s="1491"/>
      <c r="L368" s="1491"/>
      <c r="M368" s="1491"/>
      <c r="N368" s="1491"/>
      <c r="O368" s="1491"/>
      <c r="P368" s="1491"/>
      <c r="Q368" s="1491"/>
      <c r="R368" s="1491"/>
      <c r="S368" s="1491"/>
      <c r="T368" s="1491"/>
      <c r="U368" s="1491"/>
      <c r="V368" s="1491"/>
      <c r="W368" s="1491"/>
      <c r="X368" s="1491"/>
      <c r="Y368" s="1491"/>
      <c r="Z368" s="1491"/>
      <c r="AA368" s="1491"/>
      <c r="AB368" s="1491"/>
      <c r="AC368" s="1491"/>
      <c r="AD368" s="1491"/>
      <c r="AE368" s="1491"/>
      <c r="AF368" s="1491"/>
      <c r="AG368" s="1491"/>
      <c r="AH368" s="1491"/>
    </row>
    <row r="369" spans="1:34" ht="15.75" customHeight="1">
      <c r="A369" s="1491"/>
      <c r="B369" s="1491"/>
      <c r="C369" s="1491"/>
      <c r="D369" s="1491"/>
      <c r="E369" s="1491"/>
      <c r="F369" s="1491"/>
      <c r="G369" s="1491"/>
      <c r="H369" s="1491"/>
      <c r="I369" s="1491"/>
      <c r="J369" s="1491"/>
      <c r="K369" s="1491"/>
      <c r="L369" s="1491"/>
      <c r="M369" s="1491"/>
      <c r="N369" s="1491"/>
      <c r="O369" s="1491"/>
      <c r="P369" s="1491"/>
      <c r="Q369" s="1491"/>
      <c r="R369" s="1491"/>
      <c r="S369" s="1491"/>
      <c r="T369" s="1491"/>
      <c r="U369" s="1491"/>
      <c r="V369" s="1491"/>
      <c r="W369" s="1491"/>
      <c r="X369" s="1491"/>
      <c r="Y369" s="1491"/>
      <c r="Z369" s="1491"/>
      <c r="AA369" s="1491"/>
      <c r="AB369" s="1491"/>
      <c r="AC369" s="1491"/>
      <c r="AD369" s="1491"/>
      <c r="AE369" s="1491"/>
      <c r="AF369" s="1491"/>
      <c r="AG369" s="1491"/>
      <c r="AH369" s="1491"/>
    </row>
    <row r="370" spans="1:34" ht="15.75" customHeight="1">
      <c r="A370" s="1491"/>
      <c r="B370" s="1491"/>
      <c r="C370" s="1491"/>
      <c r="D370" s="1491"/>
      <c r="E370" s="1491"/>
      <c r="F370" s="1491"/>
      <c r="G370" s="1491"/>
      <c r="H370" s="1491"/>
      <c r="I370" s="1491"/>
      <c r="J370" s="1491"/>
      <c r="K370" s="1491"/>
      <c r="L370" s="1491"/>
      <c r="M370" s="1491"/>
      <c r="N370" s="1491"/>
      <c r="O370" s="1491"/>
      <c r="P370" s="1491"/>
      <c r="Q370" s="1491"/>
      <c r="R370" s="1491"/>
      <c r="S370" s="1491"/>
      <c r="T370" s="1491"/>
      <c r="U370" s="1491"/>
      <c r="V370" s="1491"/>
      <c r="W370" s="1491"/>
      <c r="X370" s="1491"/>
      <c r="Y370" s="1491"/>
      <c r="Z370" s="1491"/>
      <c r="AA370" s="1491"/>
      <c r="AB370" s="1491"/>
      <c r="AC370" s="1491"/>
      <c r="AD370" s="1491"/>
      <c r="AE370" s="1491"/>
      <c r="AF370" s="1491"/>
      <c r="AG370" s="1491"/>
      <c r="AH370" s="1491"/>
    </row>
    <row r="371" spans="1:34" ht="15.75" customHeight="1">
      <c r="A371" s="1491"/>
      <c r="B371" s="1491"/>
      <c r="C371" s="1491"/>
      <c r="D371" s="1491"/>
      <c r="E371" s="1491"/>
      <c r="F371" s="1491"/>
      <c r="G371" s="1491"/>
      <c r="H371" s="1491"/>
      <c r="I371" s="1491"/>
      <c r="J371" s="1491"/>
      <c r="K371" s="1491"/>
      <c r="L371" s="1491"/>
      <c r="M371" s="1491"/>
      <c r="N371" s="1491"/>
      <c r="O371" s="1491"/>
      <c r="P371" s="1491"/>
      <c r="Q371" s="1491"/>
      <c r="R371" s="1491"/>
      <c r="S371" s="1491"/>
      <c r="T371" s="1491"/>
      <c r="U371" s="1491"/>
      <c r="V371" s="1491"/>
      <c r="W371" s="1491"/>
      <c r="X371" s="1491"/>
      <c r="Y371" s="1491"/>
      <c r="Z371" s="1491"/>
      <c r="AA371" s="1491"/>
      <c r="AB371" s="1491"/>
      <c r="AC371" s="1491"/>
      <c r="AD371" s="1491"/>
      <c r="AE371" s="1491"/>
      <c r="AF371" s="1491"/>
      <c r="AG371" s="1491"/>
      <c r="AH371" s="1491"/>
    </row>
    <row r="372" spans="1:34" ht="15.75" customHeight="1">
      <c r="A372" s="1491"/>
      <c r="B372" s="1491"/>
      <c r="C372" s="1491"/>
      <c r="D372" s="1491"/>
      <c r="E372" s="1491"/>
      <c r="F372" s="1491"/>
      <c r="G372" s="1491"/>
      <c r="H372" s="1491"/>
      <c r="I372" s="1491"/>
      <c r="J372" s="1491"/>
      <c r="K372" s="1491"/>
      <c r="L372" s="1491"/>
      <c r="M372" s="1491"/>
      <c r="N372" s="1491"/>
      <c r="O372" s="1491"/>
      <c r="P372" s="1491"/>
      <c r="Q372" s="1491"/>
      <c r="R372" s="1491"/>
      <c r="S372" s="1491"/>
      <c r="T372" s="1491"/>
      <c r="U372" s="1491"/>
      <c r="V372" s="1491"/>
      <c r="W372" s="1491"/>
      <c r="X372" s="1491"/>
      <c r="Y372" s="1491"/>
      <c r="Z372" s="1491"/>
      <c r="AA372" s="1491"/>
      <c r="AB372" s="1491"/>
      <c r="AC372" s="1491"/>
      <c r="AD372" s="1491"/>
      <c r="AE372" s="1491"/>
      <c r="AF372" s="1491"/>
      <c r="AG372" s="1491"/>
      <c r="AH372" s="1491"/>
    </row>
    <row r="373" spans="1:34" ht="15.75" customHeight="1">
      <c r="A373" s="1491"/>
      <c r="B373" s="1491"/>
      <c r="C373" s="1491"/>
      <c r="D373" s="1491"/>
      <c r="E373" s="1491"/>
      <c r="F373" s="1491"/>
      <c r="G373" s="1491"/>
      <c r="H373" s="1491"/>
      <c r="I373" s="1491"/>
      <c r="J373" s="1491"/>
      <c r="K373" s="1491"/>
      <c r="L373" s="1491"/>
      <c r="M373" s="1491"/>
      <c r="N373" s="1491"/>
      <c r="O373" s="1491"/>
      <c r="P373" s="1491"/>
      <c r="Q373" s="1491"/>
      <c r="R373" s="1491"/>
      <c r="S373" s="1491"/>
      <c r="T373" s="1491"/>
      <c r="U373" s="1491"/>
      <c r="V373" s="1491"/>
      <c r="W373" s="1491"/>
      <c r="X373" s="1491"/>
      <c r="Y373" s="1491"/>
      <c r="Z373" s="1491"/>
      <c r="AA373" s="1491"/>
      <c r="AB373" s="1491"/>
      <c r="AC373" s="1491"/>
      <c r="AD373" s="1491"/>
      <c r="AE373" s="1491"/>
      <c r="AF373" s="1491"/>
      <c r="AG373" s="1491"/>
      <c r="AH373" s="1491"/>
    </row>
    <row r="374" spans="1:34" ht="15.75" customHeight="1">
      <c r="A374" s="1491"/>
      <c r="B374" s="1491"/>
      <c r="C374" s="1491"/>
      <c r="D374" s="1491"/>
      <c r="E374" s="1491"/>
      <c r="F374" s="1491"/>
      <c r="G374" s="1491"/>
      <c r="H374" s="1491"/>
      <c r="I374" s="1491"/>
      <c r="J374" s="1491"/>
      <c r="K374" s="1491"/>
      <c r="L374" s="1491"/>
      <c r="M374" s="1491"/>
      <c r="N374" s="1491"/>
      <c r="O374" s="1491"/>
      <c r="P374" s="1491"/>
      <c r="Q374" s="1491"/>
      <c r="R374" s="1491"/>
      <c r="S374" s="1491"/>
      <c r="T374" s="1491"/>
      <c r="U374" s="1491"/>
      <c r="V374" s="1491"/>
      <c r="W374" s="1491"/>
      <c r="X374" s="1491"/>
      <c r="Y374" s="1491"/>
      <c r="Z374" s="1491"/>
      <c r="AA374" s="1491"/>
      <c r="AB374" s="1491"/>
      <c r="AC374" s="1491"/>
      <c r="AD374" s="1491"/>
      <c r="AE374" s="1491"/>
      <c r="AF374" s="1491"/>
      <c r="AG374" s="1491"/>
      <c r="AH374" s="1491"/>
    </row>
    <row r="375" spans="1:34" ht="15.75" customHeight="1">
      <c r="A375" s="1491"/>
      <c r="B375" s="1491"/>
      <c r="C375" s="1491"/>
      <c r="D375" s="1491"/>
      <c r="E375" s="1491"/>
      <c r="F375" s="1491"/>
      <c r="G375" s="1491"/>
      <c r="H375" s="1491"/>
      <c r="I375" s="1491"/>
      <c r="J375" s="1491"/>
      <c r="K375" s="1491"/>
      <c r="L375" s="1491"/>
      <c r="M375" s="1491"/>
      <c r="N375" s="1491"/>
      <c r="O375" s="1491"/>
      <c r="P375" s="1491"/>
      <c r="Q375" s="1491"/>
      <c r="R375" s="1491"/>
      <c r="S375" s="1491"/>
      <c r="T375" s="1491"/>
      <c r="U375" s="1491"/>
      <c r="V375" s="1491"/>
      <c r="W375" s="1491"/>
      <c r="X375" s="1491"/>
      <c r="Y375" s="1491"/>
      <c r="Z375" s="1491"/>
      <c r="AA375" s="1491"/>
      <c r="AB375" s="1491"/>
      <c r="AC375" s="1491"/>
      <c r="AD375" s="1491"/>
      <c r="AE375" s="1491"/>
      <c r="AF375" s="1491"/>
      <c r="AG375" s="1491"/>
      <c r="AH375" s="1491"/>
    </row>
    <row r="376" spans="1:34" ht="15.75" customHeight="1">
      <c r="A376" s="1491"/>
      <c r="B376" s="1491"/>
      <c r="C376" s="1491"/>
      <c r="D376" s="1491"/>
      <c r="E376" s="1491"/>
      <c r="F376" s="1491"/>
      <c r="G376" s="1491"/>
      <c r="H376" s="1491"/>
      <c r="I376" s="1491"/>
      <c r="J376" s="1491"/>
      <c r="K376" s="1491"/>
      <c r="L376" s="1491"/>
      <c r="M376" s="1491"/>
      <c r="N376" s="1491"/>
      <c r="O376" s="1491"/>
      <c r="P376" s="1491"/>
      <c r="Q376" s="1491"/>
      <c r="R376" s="1491"/>
      <c r="S376" s="1491"/>
      <c r="T376" s="1491"/>
      <c r="U376" s="1491"/>
      <c r="V376" s="1491"/>
      <c r="W376" s="1491"/>
      <c r="X376" s="1491"/>
      <c r="Y376" s="1491"/>
      <c r="Z376" s="1491"/>
      <c r="AA376" s="1491"/>
      <c r="AB376" s="1491"/>
      <c r="AC376" s="1491"/>
      <c r="AD376" s="1491"/>
      <c r="AE376" s="1491"/>
      <c r="AF376" s="1491"/>
      <c r="AG376" s="1491"/>
      <c r="AH376" s="1491"/>
    </row>
    <row r="377" spans="1:34" ht="15.75" customHeight="1">
      <c r="A377" s="1491"/>
      <c r="B377" s="1491"/>
      <c r="C377" s="1491"/>
      <c r="D377" s="1491"/>
      <c r="E377" s="1491"/>
      <c r="F377" s="1491"/>
      <c r="G377" s="1491"/>
      <c r="H377" s="1491"/>
      <c r="I377" s="1491"/>
      <c r="J377" s="1491"/>
      <c r="K377" s="1491"/>
      <c r="L377" s="1491"/>
      <c r="M377" s="1491"/>
      <c r="N377" s="1491"/>
      <c r="O377" s="1491"/>
      <c r="P377" s="1491"/>
      <c r="Q377" s="1491"/>
      <c r="R377" s="1491"/>
      <c r="S377" s="1491"/>
      <c r="T377" s="1491"/>
      <c r="U377" s="1491"/>
      <c r="V377" s="1491"/>
      <c r="W377" s="1491"/>
      <c r="X377" s="1491"/>
      <c r="Y377" s="1491"/>
      <c r="Z377" s="1491"/>
      <c r="AA377" s="1491"/>
      <c r="AB377" s="1491"/>
      <c r="AC377" s="1491"/>
      <c r="AD377" s="1491"/>
      <c r="AE377" s="1491"/>
      <c r="AF377" s="1491"/>
      <c r="AG377" s="1491"/>
      <c r="AH377" s="1491"/>
    </row>
    <row r="378" spans="1:34" ht="15.75" customHeight="1">
      <c r="A378" s="1491"/>
      <c r="B378" s="1491"/>
      <c r="C378" s="1491"/>
      <c r="D378" s="1491"/>
      <c r="E378" s="1491"/>
      <c r="F378" s="1491"/>
      <c r="G378" s="1491"/>
      <c r="H378" s="1491"/>
      <c r="I378" s="1491"/>
      <c r="J378" s="1491"/>
      <c r="K378" s="1491"/>
      <c r="L378" s="1491"/>
      <c r="M378" s="1491"/>
      <c r="N378" s="1491"/>
      <c r="O378" s="1491"/>
      <c r="P378" s="1491"/>
      <c r="Q378" s="1491"/>
      <c r="R378" s="1491"/>
      <c r="S378" s="1491"/>
      <c r="T378" s="1491"/>
      <c r="U378" s="1491"/>
      <c r="V378" s="1491"/>
      <c r="W378" s="1491"/>
      <c r="X378" s="1491"/>
      <c r="Y378" s="1491"/>
      <c r="Z378" s="1491"/>
      <c r="AA378" s="1491"/>
      <c r="AB378" s="1491"/>
      <c r="AC378" s="1491"/>
      <c r="AD378" s="1491"/>
      <c r="AE378" s="1491"/>
      <c r="AF378" s="1491"/>
      <c r="AG378" s="1491"/>
      <c r="AH378" s="1491"/>
    </row>
    <row r="379" spans="1:34" ht="15.75" customHeight="1">
      <c r="A379" s="1491"/>
      <c r="B379" s="1491"/>
      <c r="C379" s="1491"/>
      <c r="D379" s="1491"/>
      <c r="E379" s="1491"/>
      <c r="F379" s="1491"/>
      <c r="G379" s="1491"/>
      <c r="H379" s="1491"/>
      <c r="I379" s="1491"/>
      <c r="J379" s="1491"/>
      <c r="K379" s="1491"/>
      <c r="L379" s="1491"/>
      <c r="M379" s="1491"/>
      <c r="N379" s="1491"/>
      <c r="O379" s="1491"/>
      <c r="P379" s="1491"/>
      <c r="Q379" s="1491"/>
      <c r="R379" s="1491"/>
      <c r="S379" s="1491"/>
      <c r="T379" s="1491"/>
      <c r="U379" s="1491"/>
      <c r="V379" s="1491"/>
      <c r="W379" s="1491"/>
      <c r="X379" s="1491"/>
      <c r="Y379" s="1491"/>
      <c r="Z379" s="1491"/>
      <c r="AA379" s="1491"/>
      <c r="AB379" s="1491"/>
      <c r="AC379" s="1491"/>
      <c r="AD379" s="1491"/>
      <c r="AE379" s="1491"/>
      <c r="AF379" s="1491"/>
      <c r="AG379" s="1491"/>
      <c r="AH379" s="1491"/>
    </row>
    <row r="380" spans="1:34" ht="15.75" customHeight="1">
      <c r="A380" s="1491"/>
      <c r="B380" s="1491"/>
      <c r="C380" s="1491"/>
      <c r="D380" s="1491"/>
      <c r="E380" s="1491"/>
      <c r="F380" s="1491"/>
      <c r="G380" s="1491"/>
      <c r="H380" s="1491"/>
      <c r="I380" s="1491"/>
      <c r="J380" s="1491"/>
      <c r="K380" s="1491"/>
      <c r="L380" s="1491"/>
      <c r="M380" s="1491"/>
      <c r="N380" s="1491"/>
      <c r="O380" s="1491"/>
      <c r="P380" s="1491"/>
      <c r="Q380" s="1491"/>
      <c r="R380" s="1491"/>
      <c r="S380" s="1491"/>
      <c r="T380" s="1491"/>
      <c r="U380" s="1491"/>
      <c r="V380" s="1491"/>
      <c r="W380" s="1491"/>
      <c r="X380" s="1491"/>
      <c r="Y380" s="1491"/>
      <c r="Z380" s="1491"/>
      <c r="AA380" s="1491"/>
      <c r="AB380" s="1491"/>
      <c r="AC380" s="1491"/>
      <c r="AD380" s="1491"/>
      <c r="AE380" s="1491"/>
      <c r="AF380" s="1491"/>
      <c r="AG380" s="1491"/>
      <c r="AH380" s="1491"/>
    </row>
    <row r="381" spans="1:34" ht="15.75" customHeight="1">
      <c r="A381" s="1491"/>
      <c r="B381" s="1491"/>
      <c r="C381" s="1491"/>
      <c r="D381" s="1491"/>
      <c r="E381" s="1491"/>
      <c r="F381" s="1491"/>
      <c r="G381" s="1491"/>
      <c r="H381" s="1491"/>
      <c r="I381" s="1491"/>
      <c r="J381" s="1491"/>
      <c r="K381" s="1491"/>
      <c r="L381" s="1491"/>
      <c r="M381" s="1491"/>
      <c r="N381" s="1491"/>
      <c r="O381" s="1491"/>
      <c r="P381" s="1491"/>
      <c r="Q381" s="1491"/>
      <c r="R381" s="1491"/>
      <c r="S381" s="1491"/>
      <c r="T381" s="1491"/>
      <c r="U381" s="1491"/>
      <c r="V381" s="1491"/>
      <c r="W381" s="1491"/>
      <c r="X381" s="1491"/>
      <c r="Y381" s="1491"/>
      <c r="Z381" s="1491"/>
      <c r="AA381" s="1491"/>
      <c r="AB381" s="1491"/>
      <c r="AC381" s="1491"/>
      <c r="AD381" s="1491"/>
      <c r="AE381" s="1491"/>
      <c r="AF381" s="1491"/>
      <c r="AG381" s="1491"/>
      <c r="AH381" s="1491"/>
    </row>
    <row r="382" spans="1:34" ht="15.75" customHeight="1">
      <c r="A382" s="1491"/>
      <c r="B382" s="1491"/>
      <c r="C382" s="1491"/>
      <c r="D382" s="1491"/>
      <c r="E382" s="1491"/>
      <c r="F382" s="1491"/>
      <c r="G382" s="1491"/>
      <c r="H382" s="1491"/>
      <c r="I382" s="1491"/>
      <c r="J382" s="1491"/>
      <c r="K382" s="1491"/>
      <c r="L382" s="1491"/>
      <c r="M382" s="1491"/>
      <c r="N382" s="1491"/>
      <c r="O382" s="1491"/>
      <c r="P382" s="1491"/>
      <c r="Q382" s="1491"/>
      <c r="R382" s="1491"/>
      <c r="S382" s="1491"/>
      <c r="T382" s="1491"/>
      <c r="U382" s="1491"/>
      <c r="V382" s="1491"/>
      <c r="W382" s="1491"/>
      <c r="X382" s="1491"/>
      <c r="Y382" s="1491"/>
      <c r="Z382" s="1491"/>
      <c r="AA382" s="1491"/>
      <c r="AB382" s="1491"/>
      <c r="AC382" s="1491"/>
      <c r="AD382" s="1491"/>
      <c r="AE382" s="1491"/>
      <c r="AF382" s="1491"/>
      <c r="AG382" s="1491"/>
      <c r="AH382" s="1491"/>
    </row>
    <row r="383" spans="1:34" ht="15.75" customHeight="1">
      <c r="A383" s="1491"/>
      <c r="B383" s="1491"/>
      <c r="C383" s="1491"/>
      <c r="D383" s="1491"/>
      <c r="E383" s="1491"/>
      <c r="F383" s="1491"/>
      <c r="G383" s="1491"/>
      <c r="H383" s="1491"/>
      <c r="I383" s="1491"/>
      <c r="J383" s="1491"/>
      <c r="K383" s="1491"/>
      <c r="L383" s="1491"/>
      <c r="M383" s="1491"/>
      <c r="N383" s="1491"/>
      <c r="O383" s="1491"/>
      <c r="P383" s="1491"/>
      <c r="Q383" s="1491"/>
      <c r="R383" s="1491"/>
      <c r="S383" s="1491"/>
      <c r="T383" s="1491"/>
      <c r="U383" s="1491"/>
      <c r="V383" s="1491"/>
      <c r="W383" s="1491"/>
      <c r="X383" s="1491"/>
      <c r="Y383" s="1491"/>
      <c r="Z383" s="1491"/>
      <c r="AA383" s="1491"/>
      <c r="AB383" s="1491"/>
      <c r="AC383" s="1491"/>
      <c r="AD383" s="1491"/>
      <c r="AE383" s="1491"/>
      <c r="AF383" s="1491"/>
      <c r="AG383" s="1491"/>
      <c r="AH383" s="1491"/>
    </row>
    <row r="384" spans="1:34" ht="15.75" customHeight="1">
      <c r="A384" s="1491"/>
      <c r="B384" s="1491"/>
      <c r="C384" s="1491"/>
      <c r="D384" s="1491"/>
      <c r="E384" s="1491"/>
      <c r="F384" s="1491"/>
      <c r="G384" s="1491"/>
      <c r="H384" s="1491"/>
      <c r="I384" s="1491"/>
      <c r="J384" s="1491"/>
      <c r="K384" s="1491"/>
      <c r="L384" s="1491"/>
      <c r="M384" s="1491"/>
      <c r="N384" s="1491"/>
      <c r="O384" s="1491"/>
      <c r="P384" s="1491"/>
      <c r="Q384" s="1491"/>
      <c r="R384" s="1491"/>
      <c r="S384" s="1491"/>
      <c r="T384" s="1491"/>
      <c r="U384" s="1491"/>
      <c r="V384" s="1491"/>
      <c r="W384" s="1491"/>
      <c r="X384" s="1491"/>
      <c r="Y384" s="1491"/>
      <c r="Z384" s="1491"/>
      <c r="AA384" s="1491"/>
      <c r="AB384" s="1491"/>
      <c r="AC384" s="1491"/>
      <c r="AD384" s="1491"/>
      <c r="AE384" s="1491"/>
      <c r="AF384" s="1491"/>
      <c r="AG384" s="1491"/>
      <c r="AH384" s="1491"/>
    </row>
    <row r="385" spans="1:34" ht="15.75" customHeight="1">
      <c r="A385" s="1491"/>
      <c r="B385" s="1491"/>
      <c r="C385" s="1491"/>
      <c r="D385" s="1491"/>
      <c r="E385" s="1491"/>
      <c r="F385" s="1491"/>
      <c r="G385" s="1491"/>
      <c r="H385" s="1491"/>
      <c r="I385" s="1491"/>
      <c r="J385" s="1491"/>
      <c r="K385" s="1491"/>
      <c r="L385" s="1491"/>
      <c r="M385" s="1491"/>
      <c r="N385" s="1491"/>
      <c r="O385" s="1491"/>
      <c r="P385" s="1491"/>
      <c r="Q385" s="1491"/>
      <c r="R385" s="1491"/>
      <c r="S385" s="1491"/>
      <c r="T385" s="1491"/>
      <c r="U385" s="1491"/>
      <c r="V385" s="1491"/>
      <c r="W385" s="1491"/>
      <c r="X385" s="1491"/>
      <c r="Y385" s="1491"/>
      <c r="Z385" s="1491"/>
      <c r="AA385" s="1491"/>
      <c r="AB385" s="1491"/>
      <c r="AC385" s="1491"/>
      <c r="AD385" s="1491"/>
      <c r="AE385" s="1491"/>
      <c r="AF385" s="1491"/>
      <c r="AG385" s="1491"/>
      <c r="AH385" s="1491"/>
    </row>
    <row r="386" spans="1:34" ht="15.75" customHeight="1">
      <c r="A386" s="1491"/>
      <c r="B386" s="1491"/>
      <c r="C386" s="1491"/>
      <c r="D386" s="1491"/>
      <c r="E386" s="1491"/>
      <c r="F386" s="1491"/>
      <c r="G386" s="1491"/>
      <c r="H386" s="1491"/>
      <c r="I386" s="1491"/>
      <c r="J386" s="1491"/>
      <c r="K386" s="1491"/>
      <c r="L386" s="1491"/>
      <c r="M386" s="1491"/>
      <c r="N386" s="1491"/>
      <c r="O386" s="1491"/>
      <c r="P386" s="1491"/>
      <c r="Q386" s="1491"/>
      <c r="R386" s="1491"/>
      <c r="S386" s="1491"/>
      <c r="T386" s="1491"/>
      <c r="U386" s="1491"/>
      <c r="V386" s="1491"/>
      <c r="W386" s="1491"/>
      <c r="X386" s="1491"/>
      <c r="Y386" s="1491"/>
      <c r="Z386" s="1491"/>
      <c r="AA386" s="1491"/>
      <c r="AB386" s="1491"/>
      <c r="AC386" s="1491"/>
      <c r="AD386" s="1491"/>
      <c r="AE386" s="1491"/>
      <c r="AF386" s="1491"/>
      <c r="AG386" s="1491"/>
      <c r="AH386" s="1491"/>
    </row>
    <row r="387" spans="1:34" ht="15.75" customHeight="1">
      <c r="A387" s="1491"/>
      <c r="B387" s="1491"/>
      <c r="C387" s="1491"/>
      <c r="D387" s="1491"/>
      <c r="E387" s="1491"/>
      <c r="F387" s="1491"/>
      <c r="G387" s="1491"/>
      <c r="H387" s="1491"/>
      <c r="I387" s="1491"/>
      <c r="J387" s="1491"/>
      <c r="K387" s="1491"/>
      <c r="L387" s="1491"/>
      <c r="M387" s="1491"/>
      <c r="N387" s="1491"/>
      <c r="O387" s="1491"/>
      <c r="P387" s="1491"/>
      <c r="Q387" s="1491"/>
      <c r="R387" s="1491"/>
      <c r="S387" s="1491"/>
      <c r="T387" s="1491"/>
      <c r="U387" s="1491"/>
      <c r="V387" s="1491"/>
      <c r="W387" s="1491"/>
      <c r="X387" s="1491"/>
      <c r="Y387" s="1491"/>
      <c r="Z387" s="1491"/>
      <c r="AA387" s="1491"/>
      <c r="AB387" s="1491"/>
      <c r="AC387" s="1491"/>
      <c r="AD387" s="1491"/>
      <c r="AE387" s="1491"/>
      <c r="AF387" s="1491"/>
      <c r="AG387" s="1491"/>
      <c r="AH387" s="1491"/>
    </row>
    <row r="388" spans="1:34" ht="15.75" customHeight="1">
      <c r="A388" s="1491"/>
      <c r="B388" s="1491"/>
      <c r="C388" s="1491"/>
      <c r="D388" s="1491"/>
      <c r="E388" s="1491"/>
      <c r="F388" s="1491"/>
      <c r="G388" s="1491"/>
      <c r="H388" s="1491"/>
      <c r="I388" s="1491"/>
      <c r="J388" s="1491"/>
      <c r="K388" s="1491"/>
      <c r="L388" s="1491"/>
      <c r="M388" s="1491"/>
      <c r="N388" s="1491"/>
      <c r="O388" s="1491"/>
      <c r="P388" s="1491"/>
      <c r="Q388" s="1491"/>
      <c r="R388" s="1491"/>
      <c r="S388" s="1491"/>
      <c r="T388" s="1491"/>
      <c r="U388" s="1491"/>
      <c r="V388" s="1491"/>
      <c r="W388" s="1491"/>
      <c r="X388" s="1491"/>
      <c r="Y388" s="1491"/>
      <c r="Z388" s="1491"/>
      <c r="AA388" s="1491"/>
      <c r="AB388" s="1491"/>
      <c r="AC388" s="1491"/>
      <c r="AD388" s="1491"/>
      <c r="AE388" s="1491"/>
      <c r="AF388" s="1491"/>
      <c r="AG388" s="1491"/>
      <c r="AH388" s="1491"/>
    </row>
    <row r="389" spans="1:34" ht="15.75" customHeight="1">
      <c r="A389" s="1491"/>
      <c r="B389" s="1491"/>
      <c r="C389" s="1491"/>
      <c r="D389" s="1491"/>
      <c r="E389" s="1491"/>
      <c r="F389" s="1491"/>
      <c r="G389" s="1491"/>
      <c r="H389" s="1491"/>
      <c r="I389" s="1491"/>
      <c r="J389" s="1491"/>
      <c r="K389" s="1491"/>
      <c r="L389" s="1491"/>
      <c r="M389" s="1491"/>
      <c r="N389" s="1491"/>
      <c r="O389" s="1491"/>
      <c r="P389" s="1491"/>
      <c r="Q389" s="1491"/>
      <c r="R389" s="1491"/>
      <c r="S389" s="1491"/>
      <c r="T389" s="1491"/>
      <c r="U389" s="1491"/>
      <c r="V389" s="1491"/>
      <c r="W389" s="1491"/>
      <c r="X389" s="1491"/>
      <c r="Y389" s="1491"/>
      <c r="Z389" s="1491"/>
      <c r="AA389" s="1491"/>
      <c r="AB389" s="1491"/>
      <c r="AC389" s="1491"/>
      <c r="AD389" s="1491"/>
      <c r="AE389" s="1491"/>
      <c r="AF389" s="1491"/>
      <c r="AG389" s="1491"/>
      <c r="AH389" s="1491"/>
    </row>
    <row r="390" spans="1:34" ht="15.75" customHeight="1">
      <c r="A390" s="1491"/>
      <c r="B390" s="1491"/>
      <c r="C390" s="1491"/>
      <c r="D390" s="1491"/>
      <c r="E390" s="1491"/>
      <c r="F390" s="1491"/>
      <c r="G390" s="1491"/>
      <c r="H390" s="1491"/>
      <c r="I390" s="1491"/>
      <c r="J390" s="1491"/>
      <c r="K390" s="1491"/>
      <c r="L390" s="1491"/>
      <c r="M390" s="1491"/>
      <c r="N390" s="1491"/>
      <c r="O390" s="1491"/>
      <c r="P390" s="1491"/>
      <c r="Q390" s="1491"/>
      <c r="R390" s="1491"/>
      <c r="S390" s="1491"/>
      <c r="T390" s="1491"/>
      <c r="U390" s="1491"/>
      <c r="V390" s="1491"/>
      <c r="W390" s="1491"/>
      <c r="X390" s="1491"/>
      <c r="Y390" s="1491"/>
      <c r="Z390" s="1491"/>
      <c r="AA390" s="1491"/>
      <c r="AB390" s="1491"/>
      <c r="AC390" s="1491"/>
      <c r="AD390" s="1491"/>
      <c r="AE390" s="1491"/>
      <c r="AF390" s="1491"/>
      <c r="AG390" s="1491"/>
      <c r="AH390" s="1491"/>
    </row>
    <row r="391" spans="1:34" ht="15.75" customHeight="1">
      <c r="A391" s="1491"/>
      <c r="B391" s="1491"/>
      <c r="C391" s="1491"/>
      <c r="D391" s="1491"/>
      <c r="E391" s="1491"/>
      <c r="F391" s="1491"/>
      <c r="G391" s="1491"/>
      <c r="H391" s="1491"/>
      <c r="I391" s="1491"/>
      <c r="J391" s="1491"/>
      <c r="K391" s="1491"/>
      <c r="L391" s="1491"/>
      <c r="M391" s="1491"/>
      <c r="N391" s="1491"/>
      <c r="O391" s="1491"/>
      <c r="P391" s="1491"/>
      <c r="Q391" s="1491"/>
      <c r="R391" s="1491"/>
      <c r="S391" s="1491"/>
      <c r="T391" s="1491"/>
      <c r="U391" s="1491"/>
      <c r="V391" s="1491"/>
      <c r="W391" s="1491"/>
      <c r="X391" s="1491"/>
      <c r="Y391" s="1491"/>
      <c r="Z391" s="1491"/>
      <c r="AA391" s="1491"/>
      <c r="AB391" s="1491"/>
      <c r="AC391" s="1491"/>
      <c r="AD391" s="1491"/>
      <c r="AE391" s="1491"/>
      <c r="AF391" s="1491"/>
      <c r="AG391" s="1491"/>
      <c r="AH391" s="1491"/>
    </row>
    <row r="392" spans="1:34" ht="15.75" customHeight="1">
      <c r="A392" s="1491"/>
      <c r="B392" s="1491"/>
      <c r="C392" s="1491"/>
      <c r="D392" s="1491"/>
      <c r="E392" s="1491"/>
      <c r="F392" s="1491"/>
      <c r="G392" s="1491"/>
      <c r="H392" s="1491"/>
      <c r="I392" s="1491"/>
      <c r="J392" s="1491"/>
      <c r="K392" s="1491"/>
      <c r="L392" s="1491"/>
      <c r="M392" s="1491"/>
      <c r="N392" s="1491"/>
      <c r="O392" s="1491"/>
      <c r="P392" s="1491"/>
      <c r="Q392" s="1491"/>
      <c r="R392" s="1491"/>
      <c r="S392" s="1491"/>
      <c r="T392" s="1491"/>
      <c r="U392" s="1491"/>
      <c r="V392" s="1491"/>
      <c r="W392" s="1491"/>
      <c r="X392" s="1491"/>
      <c r="Y392" s="1491"/>
      <c r="Z392" s="1491"/>
      <c r="AA392" s="1491"/>
      <c r="AB392" s="1491"/>
      <c r="AC392" s="1491"/>
      <c r="AD392" s="1491"/>
      <c r="AE392" s="1491"/>
      <c r="AF392" s="1491"/>
      <c r="AG392" s="1491"/>
      <c r="AH392" s="1491"/>
    </row>
    <row r="393" spans="1:34" ht="15.75" customHeight="1">
      <c r="A393" s="1491"/>
      <c r="B393" s="1491"/>
      <c r="C393" s="1491"/>
      <c r="D393" s="1491"/>
      <c r="E393" s="1491"/>
      <c r="F393" s="1491"/>
      <c r="G393" s="1491"/>
      <c r="H393" s="1491"/>
      <c r="I393" s="1491"/>
      <c r="J393" s="1491"/>
      <c r="K393" s="1491"/>
      <c r="L393" s="1491"/>
      <c r="M393" s="1491"/>
      <c r="N393" s="1491"/>
      <c r="O393" s="1491"/>
      <c r="P393" s="1491"/>
      <c r="Q393" s="1491"/>
      <c r="R393" s="1491"/>
      <c r="S393" s="1491"/>
      <c r="T393" s="1491"/>
      <c r="U393" s="1491"/>
      <c r="V393" s="1491"/>
      <c r="W393" s="1491"/>
      <c r="X393" s="1491"/>
      <c r="Y393" s="1491"/>
      <c r="Z393" s="1491"/>
      <c r="AA393" s="1491"/>
      <c r="AB393" s="1491"/>
      <c r="AC393" s="1491"/>
      <c r="AD393" s="1491"/>
      <c r="AE393" s="1491"/>
      <c r="AF393" s="1491"/>
      <c r="AG393" s="1491"/>
      <c r="AH393" s="1491"/>
    </row>
    <row r="394" spans="1:34" ht="15.75" customHeight="1">
      <c r="A394" s="1491"/>
      <c r="B394" s="1491"/>
      <c r="C394" s="1491"/>
      <c r="D394" s="1491"/>
      <c r="E394" s="1491"/>
      <c r="F394" s="1491"/>
      <c r="G394" s="1491"/>
      <c r="H394" s="1491"/>
      <c r="I394" s="1491"/>
      <c r="J394" s="1491"/>
      <c r="K394" s="1491"/>
      <c r="L394" s="1491"/>
      <c r="M394" s="1491"/>
      <c r="N394" s="1491"/>
      <c r="O394" s="1491"/>
      <c r="P394" s="1491"/>
      <c r="Q394" s="1491"/>
      <c r="R394" s="1491"/>
      <c r="S394" s="1491"/>
      <c r="T394" s="1491"/>
      <c r="U394" s="1491"/>
      <c r="V394" s="1491"/>
      <c r="W394" s="1491"/>
      <c r="X394" s="1491"/>
      <c r="Y394" s="1491"/>
      <c r="Z394" s="1491"/>
      <c r="AA394" s="1491"/>
      <c r="AB394" s="1491"/>
      <c r="AC394" s="1491"/>
      <c r="AD394" s="1491"/>
      <c r="AE394" s="1491"/>
      <c r="AF394" s="1491"/>
      <c r="AG394" s="1491"/>
      <c r="AH394" s="1491"/>
    </row>
    <row r="395" spans="1:34" ht="15.75" customHeight="1">
      <c r="A395" s="1491"/>
      <c r="B395" s="1491"/>
      <c r="C395" s="1491"/>
      <c r="D395" s="1491"/>
      <c r="E395" s="1491"/>
      <c r="F395" s="1491"/>
      <c r="G395" s="1491"/>
      <c r="H395" s="1491"/>
      <c r="I395" s="1491"/>
      <c r="J395" s="1491"/>
      <c r="K395" s="1491"/>
      <c r="L395" s="1491"/>
      <c r="M395" s="1491"/>
      <c r="N395" s="1491"/>
      <c r="O395" s="1491"/>
      <c r="P395" s="1491"/>
      <c r="Q395" s="1491"/>
      <c r="R395" s="1491"/>
      <c r="S395" s="1491"/>
      <c r="T395" s="1491"/>
      <c r="U395" s="1491"/>
      <c r="V395" s="1491"/>
      <c r="W395" s="1491"/>
      <c r="X395" s="1491"/>
      <c r="Y395" s="1491"/>
      <c r="Z395" s="1491"/>
      <c r="AA395" s="1491"/>
      <c r="AB395" s="1491"/>
      <c r="AC395" s="1491"/>
      <c r="AD395" s="1491"/>
      <c r="AE395" s="1491"/>
      <c r="AF395" s="1491"/>
      <c r="AG395" s="1491"/>
      <c r="AH395" s="1491"/>
    </row>
    <row r="396" spans="1:34" ht="15.75" customHeight="1">
      <c r="A396" s="1491"/>
      <c r="B396" s="1491"/>
      <c r="C396" s="1491"/>
      <c r="D396" s="1491"/>
      <c r="E396" s="1491"/>
      <c r="F396" s="1491"/>
      <c r="G396" s="1491"/>
      <c r="H396" s="1491"/>
      <c r="I396" s="1491"/>
      <c r="J396" s="1491"/>
      <c r="K396" s="1491"/>
      <c r="L396" s="1491"/>
      <c r="M396" s="1491"/>
      <c r="N396" s="1491"/>
      <c r="O396" s="1491"/>
      <c r="P396" s="1491"/>
      <c r="Q396" s="1491"/>
      <c r="R396" s="1491"/>
      <c r="S396" s="1491"/>
      <c r="T396" s="1491"/>
      <c r="U396" s="1491"/>
      <c r="V396" s="1491"/>
      <c r="W396" s="1491"/>
      <c r="X396" s="1491"/>
      <c r="Y396" s="1491"/>
      <c r="Z396" s="1491"/>
      <c r="AA396" s="1491"/>
      <c r="AB396" s="1491"/>
      <c r="AC396" s="1491"/>
      <c r="AD396" s="1491"/>
      <c r="AE396" s="1491"/>
      <c r="AF396" s="1491"/>
      <c r="AG396" s="1491"/>
      <c r="AH396" s="1491"/>
    </row>
    <row r="397" spans="1:34" ht="15.75" customHeight="1">
      <c r="A397" s="1491"/>
      <c r="B397" s="1491"/>
      <c r="C397" s="1491"/>
      <c r="D397" s="1491"/>
      <c r="E397" s="1491"/>
      <c r="F397" s="1491"/>
      <c r="G397" s="1491"/>
      <c r="H397" s="1491"/>
      <c r="I397" s="1491"/>
      <c r="J397" s="1491"/>
      <c r="K397" s="1491"/>
      <c r="L397" s="1491"/>
      <c r="M397" s="1491"/>
      <c r="N397" s="1491"/>
      <c r="O397" s="1491"/>
      <c r="P397" s="1491"/>
      <c r="Q397" s="1491"/>
      <c r="R397" s="1491"/>
      <c r="S397" s="1491"/>
      <c r="T397" s="1491"/>
      <c r="U397" s="1491"/>
      <c r="V397" s="1491"/>
      <c r="W397" s="1491"/>
      <c r="X397" s="1491"/>
      <c r="Y397" s="1491"/>
      <c r="Z397" s="1491"/>
      <c r="AA397" s="1491"/>
      <c r="AB397" s="1491"/>
      <c r="AC397" s="1491"/>
      <c r="AD397" s="1491"/>
      <c r="AE397" s="1491"/>
      <c r="AF397" s="1491"/>
      <c r="AG397" s="1491"/>
      <c r="AH397" s="1491"/>
    </row>
    <row r="398" spans="1:34" ht="15.75" customHeight="1">
      <c r="A398" s="1491"/>
      <c r="B398" s="1491"/>
      <c r="C398" s="1491"/>
      <c r="D398" s="1491"/>
      <c r="E398" s="1491"/>
      <c r="F398" s="1491"/>
      <c r="G398" s="1491"/>
      <c r="H398" s="1491"/>
      <c r="I398" s="1491"/>
      <c r="J398" s="1491"/>
      <c r="K398" s="1491"/>
      <c r="L398" s="1491"/>
      <c r="M398" s="1491"/>
      <c r="N398" s="1491"/>
      <c r="O398" s="1491"/>
      <c r="P398" s="1491"/>
      <c r="Q398" s="1491"/>
      <c r="R398" s="1491"/>
      <c r="S398" s="1491"/>
      <c r="T398" s="1491"/>
      <c r="U398" s="1491"/>
      <c r="V398" s="1491"/>
      <c r="W398" s="1491"/>
      <c r="X398" s="1491"/>
      <c r="Y398" s="1491"/>
      <c r="Z398" s="1491"/>
      <c r="AA398" s="1491"/>
      <c r="AB398" s="1491"/>
      <c r="AC398" s="1491"/>
      <c r="AD398" s="1491"/>
      <c r="AE398" s="1491"/>
      <c r="AF398" s="1491"/>
      <c r="AG398" s="1491"/>
      <c r="AH398" s="1491"/>
    </row>
    <row r="399" spans="1:34" ht="15.75" customHeight="1">
      <c r="A399" s="1491"/>
      <c r="B399" s="1491"/>
      <c r="C399" s="1491"/>
      <c r="D399" s="1491"/>
      <c r="E399" s="1491"/>
      <c r="F399" s="1491"/>
      <c r="G399" s="1491"/>
      <c r="H399" s="1491"/>
      <c r="I399" s="1491"/>
      <c r="J399" s="1491"/>
      <c r="K399" s="1491"/>
      <c r="L399" s="1491"/>
      <c r="M399" s="1491"/>
      <c r="N399" s="1491"/>
      <c r="O399" s="1491"/>
      <c r="P399" s="1491"/>
      <c r="Q399" s="1491"/>
      <c r="R399" s="1491"/>
      <c r="S399" s="1491"/>
      <c r="T399" s="1491"/>
      <c r="U399" s="1491"/>
      <c r="V399" s="1491"/>
      <c r="W399" s="1491"/>
      <c r="X399" s="1491"/>
      <c r="Y399" s="1491"/>
      <c r="Z399" s="1491"/>
      <c r="AA399" s="1491"/>
      <c r="AB399" s="1491"/>
      <c r="AC399" s="1491"/>
      <c r="AD399" s="1491"/>
      <c r="AE399" s="1491"/>
      <c r="AF399" s="1491"/>
      <c r="AG399" s="1491"/>
      <c r="AH399" s="1491"/>
    </row>
    <row r="400" spans="1:34" ht="15.75" customHeight="1">
      <c r="A400" s="1491"/>
      <c r="B400" s="1491"/>
      <c r="C400" s="1491"/>
      <c r="D400" s="1491"/>
      <c r="E400" s="1491"/>
      <c r="F400" s="1491"/>
      <c r="G400" s="1491"/>
      <c r="H400" s="1491"/>
      <c r="I400" s="1491"/>
      <c r="J400" s="1491"/>
      <c r="K400" s="1491"/>
      <c r="L400" s="1491"/>
      <c r="M400" s="1491"/>
      <c r="N400" s="1491"/>
      <c r="O400" s="1491"/>
      <c r="P400" s="1491"/>
      <c r="Q400" s="1491"/>
      <c r="R400" s="1491"/>
      <c r="S400" s="1491"/>
      <c r="T400" s="1491"/>
      <c r="U400" s="1491"/>
      <c r="V400" s="1491"/>
      <c r="W400" s="1491"/>
      <c r="X400" s="1491"/>
      <c r="Y400" s="1491"/>
      <c r="Z400" s="1491"/>
      <c r="AA400" s="1491"/>
      <c r="AB400" s="1491"/>
      <c r="AC400" s="1491"/>
      <c r="AD400" s="1491"/>
      <c r="AE400" s="1491"/>
      <c r="AF400" s="1491"/>
      <c r="AG400" s="1491"/>
      <c r="AH400" s="1491"/>
    </row>
    <row r="401" spans="1:34" ht="15.75" customHeight="1">
      <c r="A401" s="1491"/>
      <c r="B401" s="1491"/>
      <c r="C401" s="1491"/>
      <c r="D401" s="1491"/>
      <c r="E401" s="1491"/>
      <c r="F401" s="1491"/>
      <c r="G401" s="1491"/>
      <c r="H401" s="1491"/>
      <c r="I401" s="1491"/>
      <c r="J401" s="1491"/>
      <c r="K401" s="1491"/>
      <c r="L401" s="1491"/>
      <c r="M401" s="1491"/>
      <c r="N401" s="1491"/>
      <c r="O401" s="1491"/>
      <c r="P401" s="1491"/>
      <c r="Q401" s="1491"/>
      <c r="R401" s="1491"/>
      <c r="S401" s="1491"/>
      <c r="T401" s="1491"/>
      <c r="U401" s="1491"/>
      <c r="V401" s="1491"/>
      <c r="W401" s="1491"/>
      <c r="X401" s="1491"/>
      <c r="Y401" s="1491"/>
      <c r="Z401" s="1491"/>
      <c r="AA401" s="1491"/>
      <c r="AB401" s="1491"/>
      <c r="AC401" s="1491"/>
      <c r="AD401" s="1491"/>
      <c r="AE401" s="1491"/>
      <c r="AF401" s="1491"/>
      <c r="AG401" s="1491"/>
      <c r="AH401" s="1491"/>
    </row>
    <row r="402" spans="1:34" ht="15.75" customHeight="1">
      <c r="A402" s="1491"/>
      <c r="B402" s="1491"/>
      <c r="C402" s="1491"/>
      <c r="D402" s="1491"/>
      <c r="E402" s="1491"/>
      <c r="F402" s="1491"/>
      <c r="G402" s="1491"/>
      <c r="H402" s="1491"/>
      <c r="I402" s="1491"/>
      <c r="J402" s="1491"/>
      <c r="K402" s="1491"/>
      <c r="L402" s="1491"/>
      <c r="M402" s="1491"/>
      <c r="N402" s="1491"/>
      <c r="O402" s="1491"/>
      <c r="P402" s="1491"/>
      <c r="Q402" s="1491"/>
      <c r="R402" s="1491"/>
      <c r="S402" s="1491"/>
      <c r="T402" s="1491"/>
      <c r="U402" s="1491"/>
      <c r="V402" s="1491"/>
      <c r="W402" s="1491"/>
      <c r="X402" s="1491"/>
      <c r="Y402" s="1491"/>
      <c r="Z402" s="1491"/>
      <c r="AA402" s="1491"/>
      <c r="AB402" s="1491"/>
      <c r="AC402" s="1491"/>
      <c r="AD402" s="1491"/>
      <c r="AE402" s="1491"/>
      <c r="AF402" s="1491"/>
      <c r="AG402" s="1491"/>
      <c r="AH402" s="1491"/>
    </row>
    <row r="403" spans="1:34" ht="15.75" customHeight="1">
      <c r="A403" s="1491"/>
      <c r="B403" s="1491"/>
      <c r="C403" s="1491"/>
      <c r="D403" s="1491"/>
      <c r="E403" s="1491"/>
      <c r="F403" s="1491"/>
      <c r="G403" s="1491"/>
      <c r="H403" s="1491"/>
      <c r="I403" s="1491"/>
      <c r="J403" s="1491"/>
      <c r="K403" s="1491"/>
      <c r="L403" s="1491"/>
      <c r="M403" s="1491"/>
      <c r="N403" s="1491"/>
      <c r="O403" s="1491"/>
      <c r="P403" s="1491"/>
      <c r="Q403" s="1491"/>
      <c r="R403" s="1491"/>
      <c r="S403" s="1491"/>
      <c r="T403" s="1491"/>
      <c r="U403" s="1491"/>
      <c r="V403" s="1491"/>
      <c r="W403" s="1491"/>
      <c r="X403" s="1491"/>
      <c r="Y403" s="1491"/>
      <c r="Z403" s="1491"/>
      <c r="AA403" s="1491"/>
      <c r="AB403" s="1491"/>
      <c r="AC403" s="1491"/>
      <c r="AD403" s="1491"/>
      <c r="AE403" s="1491"/>
      <c r="AF403" s="1491"/>
      <c r="AG403" s="1491"/>
      <c r="AH403" s="1491"/>
    </row>
    <row r="404" spans="1:34" ht="15.75" customHeight="1">
      <c r="A404" s="1491"/>
      <c r="B404" s="1491"/>
      <c r="C404" s="1491"/>
      <c r="D404" s="1491"/>
      <c r="E404" s="1491"/>
      <c r="F404" s="1491"/>
      <c r="G404" s="1491"/>
      <c r="H404" s="1491"/>
      <c r="I404" s="1491"/>
      <c r="J404" s="1491"/>
      <c r="K404" s="1491"/>
      <c r="L404" s="1491"/>
      <c r="M404" s="1491"/>
      <c r="N404" s="1491"/>
      <c r="O404" s="1491"/>
      <c r="P404" s="1491"/>
      <c r="Q404" s="1491"/>
      <c r="R404" s="1491"/>
      <c r="S404" s="1491"/>
      <c r="T404" s="1491"/>
      <c r="U404" s="1491"/>
      <c r="V404" s="1491"/>
      <c r="W404" s="1491"/>
      <c r="X404" s="1491"/>
      <c r="Y404" s="1491"/>
      <c r="Z404" s="1491"/>
      <c r="AA404" s="1491"/>
      <c r="AB404" s="1491"/>
      <c r="AC404" s="1491"/>
      <c r="AD404" s="1491"/>
      <c r="AE404" s="1491"/>
      <c r="AF404" s="1491"/>
      <c r="AG404" s="1491"/>
      <c r="AH404" s="1491"/>
    </row>
    <row r="405" spans="1:34" ht="15.75" customHeight="1">
      <c r="A405" s="1491"/>
      <c r="B405" s="1491"/>
      <c r="C405" s="1491"/>
      <c r="D405" s="1491"/>
      <c r="E405" s="1491"/>
      <c r="F405" s="1491"/>
      <c r="G405" s="1491"/>
      <c r="H405" s="1491"/>
      <c r="I405" s="1491"/>
      <c r="J405" s="1491"/>
      <c r="K405" s="1491"/>
      <c r="L405" s="1491"/>
      <c r="M405" s="1491"/>
      <c r="N405" s="1491"/>
      <c r="O405" s="1491"/>
      <c r="P405" s="1491"/>
      <c r="Q405" s="1491"/>
      <c r="R405" s="1491"/>
      <c r="S405" s="1491"/>
      <c r="T405" s="1491"/>
      <c r="U405" s="1491"/>
      <c r="V405" s="1491"/>
      <c r="W405" s="1491"/>
      <c r="X405" s="1491"/>
      <c r="Y405" s="1491"/>
      <c r="Z405" s="1491"/>
      <c r="AA405" s="1491"/>
      <c r="AB405" s="1491"/>
      <c r="AC405" s="1491"/>
      <c r="AD405" s="1491"/>
      <c r="AE405" s="1491"/>
      <c r="AF405" s="1491"/>
      <c r="AG405" s="1491"/>
      <c r="AH405" s="1491"/>
    </row>
    <row r="406" spans="1:34" ht="15.75" customHeight="1">
      <c r="A406" s="1491"/>
      <c r="B406" s="1491"/>
      <c r="C406" s="1491"/>
      <c r="D406" s="1491"/>
      <c r="E406" s="1491"/>
      <c r="F406" s="1491"/>
      <c r="G406" s="1491"/>
      <c r="H406" s="1491"/>
      <c r="I406" s="1491"/>
      <c r="J406" s="1491"/>
      <c r="K406" s="1491"/>
      <c r="L406" s="1491"/>
      <c r="M406" s="1491"/>
      <c r="N406" s="1491"/>
      <c r="O406" s="1491"/>
      <c r="P406" s="1491"/>
      <c r="Q406" s="1491"/>
      <c r="R406" s="1491"/>
      <c r="S406" s="1491"/>
      <c r="T406" s="1491"/>
      <c r="U406" s="1491"/>
      <c r="V406" s="1491"/>
      <c r="W406" s="1491"/>
      <c r="X406" s="1491"/>
      <c r="Y406" s="1491"/>
      <c r="Z406" s="1491"/>
      <c r="AA406" s="1491"/>
      <c r="AB406" s="1491"/>
      <c r="AC406" s="1491"/>
      <c r="AD406" s="1491"/>
      <c r="AE406" s="1491"/>
      <c r="AF406" s="1491"/>
      <c r="AG406" s="1491"/>
      <c r="AH406" s="1491"/>
    </row>
    <row r="407" spans="1:34" ht="15.75" customHeight="1">
      <c r="A407" s="1491"/>
      <c r="B407" s="1491"/>
      <c r="C407" s="1491"/>
      <c r="D407" s="1491"/>
      <c r="E407" s="1491"/>
      <c r="F407" s="1491"/>
      <c r="G407" s="1491"/>
      <c r="H407" s="1491"/>
      <c r="I407" s="1491"/>
      <c r="J407" s="1491"/>
      <c r="K407" s="1491"/>
      <c r="L407" s="1491"/>
      <c r="M407" s="1491"/>
      <c r="N407" s="1491"/>
      <c r="O407" s="1491"/>
      <c r="P407" s="1491"/>
      <c r="Q407" s="1491"/>
      <c r="R407" s="1491"/>
      <c r="S407" s="1491"/>
      <c r="T407" s="1491"/>
      <c r="U407" s="1491"/>
      <c r="V407" s="1491"/>
      <c r="W407" s="1491"/>
      <c r="X407" s="1491"/>
      <c r="Y407" s="1491"/>
      <c r="Z407" s="1491"/>
      <c r="AA407" s="1491"/>
      <c r="AB407" s="1491"/>
      <c r="AC407" s="1491"/>
      <c r="AD407" s="1491"/>
      <c r="AE407" s="1491"/>
      <c r="AF407" s="1491"/>
      <c r="AG407" s="1491"/>
      <c r="AH407" s="1491"/>
    </row>
    <row r="408" spans="1:34" ht="15.75" customHeight="1">
      <c r="A408" s="1491"/>
      <c r="B408" s="1491"/>
      <c r="C408" s="1491"/>
      <c r="D408" s="1491"/>
      <c r="E408" s="1491"/>
      <c r="F408" s="1491"/>
      <c r="G408" s="1491"/>
      <c r="H408" s="1491"/>
      <c r="I408" s="1491"/>
      <c r="J408" s="1491"/>
      <c r="K408" s="1491"/>
      <c r="L408" s="1491"/>
      <c r="M408" s="1491"/>
      <c r="N408" s="1491"/>
      <c r="O408" s="1491"/>
      <c r="P408" s="1491"/>
      <c r="Q408" s="1491"/>
      <c r="R408" s="1491"/>
      <c r="S408" s="1491"/>
      <c r="T408" s="1491"/>
      <c r="U408" s="1491"/>
      <c r="V408" s="1491"/>
      <c r="W408" s="1491"/>
      <c r="X408" s="1491"/>
      <c r="Y408" s="1491"/>
      <c r="Z408" s="1491"/>
      <c r="AA408" s="1491"/>
      <c r="AB408" s="1491"/>
      <c r="AC408" s="1491"/>
      <c r="AD408" s="1491"/>
      <c r="AE408" s="1491"/>
      <c r="AF408" s="1491"/>
      <c r="AG408" s="1491"/>
      <c r="AH408" s="1491"/>
    </row>
    <row r="409" spans="1:34" ht="15.75" customHeight="1">
      <c r="A409" s="1491"/>
      <c r="B409" s="1491"/>
      <c r="C409" s="1491"/>
      <c r="D409" s="1491"/>
      <c r="E409" s="1491"/>
      <c r="F409" s="1491"/>
      <c r="G409" s="1491"/>
      <c r="H409" s="1491"/>
      <c r="I409" s="1491"/>
      <c r="J409" s="1491"/>
      <c r="K409" s="1491"/>
      <c r="L409" s="1491"/>
      <c r="M409" s="1491"/>
      <c r="N409" s="1491"/>
      <c r="O409" s="1491"/>
      <c r="P409" s="1491"/>
      <c r="Q409" s="1491"/>
      <c r="R409" s="1491"/>
      <c r="S409" s="1491"/>
      <c r="T409" s="1491"/>
      <c r="U409" s="1491"/>
      <c r="V409" s="1491"/>
      <c r="W409" s="1491"/>
      <c r="X409" s="1491"/>
      <c r="Y409" s="1491"/>
      <c r="Z409" s="1491"/>
      <c r="AA409" s="1491"/>
      <c r="AB409" s="1491"/>
      <c r="AC409" s="1491"/>
      <c r="AD409" s="1491"/>
      <c r="AE409" s="1491"/>
      <c r="AF409" s="1491"/>
      <c r="AG409" s="1491"/>
      <c r="AH409" s="1491"/>
    </row>
    <row r="410" spans="1:34" ht="15.75" customHeight="1">
      <c r="A410" s="1491"/>
      <c r="B410" s="1491"/>
      <c r="C410" s="1491"/>
      <c r="D410" s="1491"/>
      <c r="E410" s="1491"/>
      <c r="F410" s="1491"/>
      <c r="G410" s="1491"/>
      <c r="H410" s="1491"/>
      <c r="I410" s="1491"/>
      <c r="J410" s="1491"/>
      <c r="K410" s="1491"/>
      <c r="L410" s="1491"/>
      <c r="M410" s="1491"/>
      <c r="N410" s="1491"/>
      <c r="O410" s="1491"/>
      <c r="P410" s="1491"/>
      <c r="Q410" s="1491"/>
      <c r="R410" s="1491"/>
      <c r="S410" s="1491"/>
      <c r="T410" s="1491"/>
      <c r="U410" s="1491"/>
      <c r="V410" s="1491"/>
      <c r="W410" s="1491"/>
      <c r="X410" s="1491"/>
      <c r="Y410" s="1491"/>
      <c r="Z410" s="1491"/>
      <c r="AA410" s="1491"/>
      <c r="AB410" s="1491"/>
      <c r="AC410" s="1491"/>
      <c r="AD410" s="1491"/>
      <c r="AE410" s="1491"/>
      <c r="AF410" s="1491"/>
      <c r="AG410" s="1491"/>
      <c r="AH410" s="1491"/>
    </row>
    <row r="411" spans="1:34" ht="15.75" customHeight="1">
      <c r="A411" s="1491"/>
      <c r="B411" s="1491"/>
      <c r="C411" s="1491"/>
      <c r="D411" s="1491"/>
      <c r="E411" s="1491"/>
      <c r="F411" s="1491"/>
      <c r="G411" s="1491"/>
      <c r="H411" s="1491"/>
      <c r="I411" s="1491"/>
      <c r="J411" s="1491"/>
      <c r="K411" s="1491"/>
      <c r="L411" s="1491"/>
      <c r="M411" s="1491"/>
      <c r="N411" s="1491"/>
      <c r="O411" s="1491"/>
      <c r="P411" s="1491"/>
      <c r="Q411" s="1491"/>
      <c r="R411" s="1491"/>
      <c r="S411" s="1491"/>
      <c r="T411" s="1491"/>
      <c r="U411" s="1491"/>
      <c r="V411" s="1491"/>
      <c r="W411" s="1491"/>
      <c r="X411" s="1491"/>
      <c r="Y411" s="1491"/>
      <c r="Z411" s="1491"/>
      <c r="AA411" s="1491"/>
      <c r="AB411" s="1491"/>
      <c r="AC411" s="1491"/>
      <c r="AD411" s="1491"/>
      <c r="AE411" s="1491"/>
      <c r="AF411" s="1491"/>
      <c r="AG411" s="1491"/>
      <c r="AH411" s="1491"/>
    </row>
    <row r="412" spans="1:34" ht="15.75" customHeight="1">
      <c r="A412" s="1491"/>
      <c r="B412" s="1491"/>
      <c r="C412" s="1491"/>
      <c r="D412" s="1491"/>
      <c r="E412" s="1491"/>
      <c r="F412" s="1491"/>
      <c r="G412" s="1491"/>
      <c r="H412" s="1491"/>
      <c r="I412" s="1491"/>
      <c r="J412" s="1491"/>
      <c r="K412" s="1491"/>
      <c r="L412" s="1491"/>
      <c r="M412" s="1491"/>
      <c r="N412" s="1491"/>
      <c r="O412" s="1491"/>
      <c r="P412" s="1491"/>
      <c r="Q412" s="1491"/>
      <c r="R412" s="1491"/>
      <c r="S412" s="1491"/>
      <c r="T412" s="1491"/>
      <c r="U412" s="1491"/>
      <c r="V412" s="1491"/>
      <c r="W412" s="1491"/>
      <c r="X412" s="1491"/>
      <c r="Y412" s="1491"/>
      <c r="Z412" s="1491"/>
      <c r="AA412" s="1491"/>
      <c r="AB412" s="1491"/>
      <c r="AC412" s="1491"/>
      <c r="AD412" s="1491"/>
      <c r="AE412" s="1491"/>
      <c r="AF412" s="1491"/>
      <c r="AG412" s="1491"/>
      <c r="AH412" s="1491"/>
    </row>
    <row r="413" spans="1:34" ht="15.75" customHeight="1">
      <c r="A413" s="1491"/>
      <c r="B413" s="1491"/>
      <c r="C413" s="1491"/>
      <c r="D413" s="1491"/>
      <c r="E413" s="1491"/>
      <c r="F413" s="1491"/>
      <c r="G413" s="1491"/>
      <c r="H413" s="1491"/>
      <c r="I413" s="1491"/>
      <c r="J413" s="1491"/>
      <c r="K413" s="1491"/>
      <c r="L413" s="1491"/>
      <c r="M413" s="1491"/>
      <c r="N413" s="1491"/>
      <c r="O413" s="1491"/>
      <c r="P413" s="1491"/>
      <c r="Q413" s="1491"/>
      <c r="R413" s="1491"/>
      <c r="S413" s="1491"/>
      <c r="T413" s="1491"/>
      <c r="U413" s="1491"/>
      <c r="V413" s="1491"/>
      <c r="W413" s="1491"/>
      <c r="X413" s="1491"/>
      <c r="Y413" s="1491"/>
      <c r="Z413" s="1491"/>
      <c r="AA413" s="1491"/>
      <c r="AB413" s="1491"/>
      <c r="AC413" s="1491"/>
      <c r="AD413" s="1491"/>
      <c r="AE413" s="1491"/>
      <c r="AF413" s="1491"/>
      <c r="AG413" s="1491"/>
      <c r="AH413" s="1491"/>
    </row>
    <row r="414" spans="1:34" ht="15.75" customHeight="1">
      <c r="A414" s="1491"/>
      <c r="B414" s="1491"/>
      <c r="C414" s="1491"/>
      <c r="D414" s="1491"/>
      <c r="E414" s="1491"/>
      <c r="F414" s="1491"/>
      <c r="G414" s="1491"/>
      <c r="H414" s="1491"/>
      <c r="I414" s="1491"/>
      <c r="J414" s="1491"/>
      <c r="K414" s="1491"/>
      <c r="L414" s="1491"/>
      <c r="M414" s="1491"/>
      <c r="N414" s="1491"/>
      <c r="O414" s="1491"/>
      <c r="P414" s="1491"/>
      <c r="Q414" s="1491"/>
      <c r="R414" s="1491"/>
      <c r="S414" s="1491"/>
      <c r="T414" s="1491"/>
      <c r="U414" s="1491"/>
      <c r="V414" s="1491"/>
      <c r="W414" s="1491"/>
      <c r="X414" s="1491"/>
      <c r="Y414" s="1491"/>
      <c r="Z414" s="1491"/>
      <c r="AA414" s="1491"/>
      <c r="AB414" s="1491"/>
      <c r="AC414" s="1491"/>
      <c r="AD414" s="1491"/>
      <c r="AE414" s="1491"/>
      <c r="AF414" s="1491"/>
      <c r="AG414" s="1491"/>
      <c r="AH414" s="1491"/>
    </row>
    <row r="415" spans="1:34" ht="15.75" customHeight="1">
      <c r="A415" s="1491"/>
      <c r="B415" s="1491"/>
      <c r="C415" s="1491"/>
      <c r="D415" s="1491"/>
      <c r="E415" s="1491"/>
      <c r="F415" s="1491"/>
      <c r="G415" s="1491"/>
      <c r="H415" s="1491"/>
      <c r="I415" s="1491"/>
      <c r="J415" s="1491"/>
      <c r="K415" s="1491"/>
      <c r="L415" s="1491"/>
      <c r="M415" s="1491"/>
      <c r="N415" s="1491"/>
      <c r="O415" s="1491"/>
      <c r="P415" s="1491"/>
      <c r="Q415" s="1491"/>
      <c r="R415" s="1491"/>
      <c r="S415" s="1491"/>
      <c r="T415" s="1491"/>
      <c r="U415" s="1491"/>
      <c r="V415" s="1491"/>
      <c r="W415" s="1491"/>
      <c r="X415" s="1491"/>
      <c r="Y415" s="1491"/>
      <c r="Z415" s="1491"/>
      <c r="AA415" s="1491"/>
      <c r="AB415" s="1491"/>
      <c r="AC415" s="1491"/>
      <c r="AD415" s="1491"/>
      <c r="AE415" s="1491"/>
      <c r="AF415" s="1491"/>
      <c r="AG415" s="1491"/>
      <c r="AH415" s="1491"/>
    </row>
    <row r="416" spans="1:34" ht="15.75" customHeight="1">
      <c r="A416" s="1491"/>
      <c r="B416" s="1491"/>
      <c r="C416" s="1491"/>
      <c r="D416" s="1491"/>
      <c r="E416" s="1491"/>
      <c r="F416" s="1491"/>
      <c r="G416" s="1491"/>
      <c r="H416" s="1491"/>
      <c r="I416" s="1491"/>
      <c r="J416" s="1491"/>
      <c r="K416" s="1491"/>
      <c r="L416" s="1491"/>
      <c r="M416" s="1491"/>
      <c r="N416" s="1491"/>
      <c r="O416" s="1491"/>
      <c r="P416" s="1491"/>
      <c r="Q416" s="1491"/>
      <c r="R416" s="1491"/>
      <c r="S416" s="1491"/>
      <c r="T416" s="1491"/>
      <c r="U416" s="1491"/>
      <c r="V416" s="1491"/>
      <c r="W416" s="1491"/>
      <c r="X416" s="1491"/>
      <c r="Y416" s="1491"/>
      <c r="Z416" s="1491"/>
      <c r="AA416" s="1491"/>
      <c r="AB416" s="1491"/>
      <c r="AC416" s="1491"/>
      <c r="AD416" s="1491"/>
      <c r="AE416" s="1491"/>
      <c r="AF416" s="1491"/>
      <c r="AG416" s="1491"/>
      <c r="AH416" s="1491"/>
    </row>
    <row r="417" spans="1:34" ht="15.75" customHeight="1">
      <c r="A417" s="1491"/>
      <c r="B417" s="1491"/>
      <c r="C417" s="1491"/>
      <c r="D417" s="1491"/>
      <c r="E417" s="1491"/>
      <c r="F417" s="1491"/>
      <c r="G417" s="1491"/>
      <c r="H417" s="1491"/>
      <c r="I417" s="1491"/>
      <c r="J417" s="1491"/>
      <c r="K417" s="1491"/>
      <c r="L417" s="1491"/>
      <c r="M417" s="1491"/>
      <c r="N417" s="1491"/>
      <c r="O417" s="1491"/>
      <c r="P417" s="1491"/>
      <c r="Q417" s="1491"/>
      <c r="R417" s="1491"/>
      <c r="S417" s="1491"/>
      <c r="T417" s="1491"/>
      <c r="U417" s="1491"/>
      <c r="V417" s="1491"/>
      <c r="W417" s="1491"/>
      <c r="X417" s="1491"/>
      <c r="Y417" s="1491"/>
      <c r="Z417" s="1491"/>
      <c r="AA417" s="1491"/>
      <c r="AB417" s="1491"/>
      <c r="AC417" s="1491"/>
      <c r="AD417" s="1491"/>
      <c r="AE417" s="1491"/>
      <c r="AF417" s="1491"/>
      <c r="AG417" s="1491"/>
      <c r="AH417" s="1491"/>
    </row>
    <row r="418" spans="1:34" ht="15.75" customHeight="1">
      <c r="A418" s="1491"/>
      <c r="B418" s="1491"/>
      <c r="C418" s="1491"/>
      <c r="D418" s="1491"/>
      <c r="E418" s="1491"/>
      <c r="F418" s="1491"/>
      <c r="G418" s="1491"/>
      <c r="H418" s="1491"/>
      <c r="I418" s="1491"/>
      <c r="J418" s="1491"/>
      <c r="K418" s="1491"/>
      <c r="L418" s="1491"/>
      <c r="M418" s="1491"/>
      <c r="N418" s="1491"/>
      <c r="O418" s="1491"/>
      <c r="P418" s="1491"/>
      <c r="Q418" s="1491"/>
      <c r="R418" s="1491"/>
      <c r="S418" s="1491"/>
      <c r="T418" s="1491"/>
      <c r="U418" s="1491"/>
      <c r="V418" s="1491"/>
      <c r="W418" s="1491"/>
      <c r="X418" s="1491"/>
      <c r="Y418" s="1491"/>
      <c r="Z418" s="1491"/>
      <c r="AA418" s="1491"/>
      <c r="AB418" s="1491"/>
      <c r="AC418" s="1491"/>
      <c r="AD418" s="1491"/>
      <c r="AE418" s="1491"/>
      <c r="AF418" s="1491"/>
      <c r="AG418" s="1491"/>
      <c r="AH418" s="1491"/>
    </row>
    <row r="419" spans="1:34" ht="15.75" customHeight="1">
      <c r="A419" s="1491"/>
      <c r="B419" s="1491"/>
      <c r="C419" s="1491"/>
      <c r="D419" s="1491"/>
      <c r="E419" s="1491"/>
      <c r="F419" s="1491"/>
      <c r="G419" s="1491"/>
      <c r="H419" s="1491"/>
      <c r="I419" s="1491"/>
      <c r="J419" s="1491"/>
      <c r="K419" s="1491"/>
      <c r="L419" s="1491"/>
      <c r="M419" s="1491"/>
      <c r="N419" s="1491"/>
      <c r="O419" s="1491"/>
      <c r="P419" s="1491"/>
      <c r="Q419" s="1491"/>
      <c r="R419" s="1491"/>
      <c r="S419" s="1491"/>
      <c r="T419" s="1491"/>
      <c r="U419" s="1491"/>
      <c r="V419" s="1491"/>
      <c r="W419" s="1491"/>
      <c r="X419" s="1491"/>
      <c r="Y419" s="1491"/>
      <c r="Z419" s="1491"/>
      <c r="AA419" s="1491"/>
      <c r="AB419" s="1491"/>
      <c r="AC419" s="1491"/>
      <c r="AD419" s="1491"/>
      <c r="AE419" s="1491"/>
      <c r="AF419" s="1491"/>
      <c r="AG419" s="1491"/>
      <c r="AH419" s="1491"/>
    </row>
    <row r="420" spans="1:34" ht="15.75" customHeight="1">
      <c r="A420" s="1491"/>
      <c r="B420" s="1491"/>
      <c r="C420" s="1491"/>
      <c r="D420" s="1491"/>
      <c r="E420" s="1491"/>
      <c r="F420" s="1491"/>
      <c r="G420" s="1491"/>
      <c r="H420" s="1491"/>
      <c r="I420" s="1491"/>
      <c r="J420" s="1491"/>
      <c r="K420" s="1491"/>
      <c r="L420" s="1491"/>
      <c r="M420" s="1491"/>
      <c r="N420" s="1491"/>
      <c r="O420" s="1491"/>
      <c r="P420" s="1491"/>
      <c r="Q420" s="1491"/>
      <c r="R420" s="1491"/>
      <c r="S420" s="1491"/>
      <c r="T420" s="1491"/>
      <c r="U420" s="1491"/>
      <c r="V420" s="1491"/>
      <c r="W420" s="1491"/>
      <c r="X420" s="1491"/>
      <c r="Y420" s="1491"/>
      <c r="Z420" s="1491"/>
      <c r="AA420" s="1491"/>
      <c r="AB420" s="1491"/>
      <c r="AC420" s="1491"/>
      <c r="AD420" s="1491"/>
      <c r="AE420" s="1491"/>
      <c r="AF420" s="1491"/>
      <c r="AG420" s="1491"/>
      <c r="AH420" s="1491"/>
    </row>
    <row r="421" spans="1:34" ht="15.75" customHeight="1">
      <c r="A421" s="1491"/>
      <c r="B421" s="1491"/>
      <c r="C421" s="1491"/>
      <c r="D421" s="1491"/>
      <c r="E421" s="1491"/>
      <c r="F421" s="1491"/>
      <c r="G421" s="1491"/>
      <c r="H421" s="1491"/>
      <c r="I421" s="1491"/>
      <c r="J421" s="1491"/>
      <c r="K421" s="1491"/>
      <c r="L421" s="1491"/>
      <c r="M421" s="1491"/>
      <c r="N421" s="1491"/>
      <c r="O421" s="1491"/>
      <c r="P421" s="1491"/>
      <c r="Q421" s="1491"/>
      <c r="R421" s="1491"/>
      <c r="S421" s="1491"/>
      <c r="T421" s="1491"/>
      <c r="U421" s="1491"/>
      <c r="V421" s="1491"/>
      <c r="W421" s="1491"/>
      <c r="X421" s="1491"/>
      <c r="Y421" s="1491"/>
      <c r="Z421" s="1491"/>
      <c r="AA421" s="1491"/>
      <c r="AB421" s="1491"/>
      <c r="AC421" s="1491"/>
      <c r="AD421" s="1491"/>
      <c r="AE421" s="1491"/>
      <c r="AF421" s="1491"/>
      <c r="AG421" s="1491"/>
      <c r="AH421" s="1491"/>
    </row>
    <row r="422" spans="1:34" ht="15.75" customHeight="1">
      <c r="A422" s="1491"/>
      <c r="B422" s="1491"/>
      <c r="C422" s="1491"/>
      <c r="D422" s="1491"/>
      <c r="E422" s="1491"/>
      <c r="F422" s="1491"/>
      <c r="G422" s="1491"/>
      <c r="H422" s="1491"/>
      <c r="I422" s="1491"/>
      <c r="J422" s="1491"/>
      <c r="K422" s="1491"/>
      <c r="L422" s="1491"/>
      <c r="M422" s="1491"/>
      <c r="N422" s="1491"/>
      <c r="O422" s="1491"/>
      <c r="P422" s="1491"/>
      <c r="Q422" s="1491"/>
      <c r="R422" s="1491"/>
      <c r="S422" s="1491"/>
      <c r="T422" s="1491"/>
      <c r="U422" s="1491"/>
      <c r="V422" s="1491"/>
      <c r="W422" s="1491"/>
      <c r="X422" s="1491"/>
      <c r="Y422" s="1491"/>
      <c r="Z422" s="1491"/>
      <c r="AA422" s="1491"/>
      <c r="AB422" s="1491"/>
      <c r="AC422" s="1491"/>
      <c r="AD422" s="1491"/>
      <c r="AE422" s="1491"/>
      <c r="AF422" s="1491"/>
      <c r="AG422" s="1491"/>
      <c r="AH422" s="1491"/>
    </row>
    <row r="423" spans="1:34" ht="15.75" customHeight="1">
      <c r="A423" s="1491"/>
      <c r="B423" s="1491"/>
      <c r="C423" s="1491"/>
      <c r="D423" s="1491"/>
      <c r="E423" s="1491"/>
      <c r="F423" s="1491"/>
      <c r="G423" s="1491"/>
      <c r="H423" s="1491"/>
      <c r="I423" s="1491"/>
      <c r="J423" s="1491"/>
      <c r="K423" s="1491"/>
      <c r="L423" s="1491"/>
      <c r="M423" s="1491"/>
      <c r="N423" s="1491"/>
      <c r="O423" s="1491"/>
      <c r="P423" s="1491"/>
      <c r="Q423" s="1491"/>
      <c r="R423" s="1491"/>
      <c r="S423" s="1491"/>
      <c r="T423" s="1491"/>
      <c r="U423" s="1491"/>
      <c r="V423" s="1491"/>
      <c r="W423" s="1491"/>
      <c r="X423" s="1491"/>
      <c r="Y423" s="1491"/>
      <c r="Z423" s="1491"/>
      <c r="AA423" s="1491"/>
      <c r="AB423" s="1491"/>
      <c r="AC423" s="1491"/>
      <c r="AD423" s="1491"/>
      <c r="AE423" s="1491"/>
      <c r="AF423" s="1491"/>
      <c r="AG423" s="1491"/>
      <c r="AH423" s="1491"/>
    </row>
    <row r="424" spans="1:34" ht="15.75" customHeight="1">
      <c r="A424" s="1491"/>
      <c r="B424" s="1491"/>
      <c r="C424" s="1491"/>
      <c r="D424" s="1491"/>
      <c r="E424" s="1491"/>
      <c r="F424" s="1491"/>
      <c r="G424" s="1491"/>
      <c r="H424" s="1491"/>
      <c r="I424" s="1491"/>
      <c r="J424" s="1491"/>
      <c r="K424" s="1491"/>
      <c r="L424" s="1491"/>
      <c r="M424" s="1491"/>
      <c r="N424" s="1491"/>
      <c r="O424" s="1491"/>
      <c r="P424" s="1491"/>
      <c r="Q424" s="1491"/>
      <c r="R424" s="1491"/>
      <c r="S424" s="1491"/>
      <c r="T424" s="1491"/>
      <c r="U424" s="1491"/>
      <c r="V424" s="1491"/>
      <c r="W424" s="1491"/>
      <c r="X424" s="1491"/>
      <c r="Y424" s="1491"/>
      <c r="Z424" s="1491"/>
      <c r="AA424" s="1491"/>
      <c r="AB424" s="1491"/>
      <c r="AC424" s="1491"/>
      <c r="AD424" s="1491"/>
      <c r="AE424" s="1491"/>
      <c r="AF424" s="1491"/>
      <c r="AG424" s="1491"/>
      <c r="AH424" s="1491"/>
    </row>
    <row r="425" spans="1:34" ht="15.75" customHeight="1">
      <c r="A425" s="1491"/>
      <c r="B425" s="1491"/>
      <c r="C425" s="1491"/>
      <c r="D425" s="1491"/>
      <c r="E425" s="1491"/>
      <c r="F425" s="1491"/>
      <c r="G425" s="1491"/>
      <c r="H425" s="1491"/>
      <c r="I425" s="1491"/>
      <c r="J425" s="1491"/>
      <c r="K425" s="1491"/>
      <c r="L425" s="1491"/>
      <c r="M425" s="1491"/>
      <c r="N425" s="1491"/>
      <c r="O425" s="1491"/>
      <c r="P425" s="1491"/>
      <c r="Q425" s="1491"/>
      <c r="R425" s="1491"/>
      <c r="S425" s="1491"/>
      <c r="T425" s="1491"/>
      <c r="U425" s="1491"/>
      <c r="V425" s="1491"/>
      <c r="W425" s="1491"/>
      <c r="X425" s="1491"/>
      <c r="Y425" s="1491"/>
      <c r="Z425" s="1491"/>
      <c r="AA425" s="1491"/>
      <c r="AB425" s="1491"/>
      <c r="AC425" s="1491"/>
      <c r="AD425" s="1491"/>
      <c r="AE425" s="1491"/>
      <c r="AF425" s="1491"/>
      <c r="AG425" s="1491"/>
      <c r="AH425" s="1491"/>
    </row>
    <row r="426" spans="1:34" ht="15.75" customHeight="1">
      <c r="A426" s="1491"/>
      <c r="B426" s="1491"/>
      <c r="C426" s="1491"/>
      <c r="D426" s="1491"/>
      <c r="E426" s="1491"/>
      <c r="F426" s="1491"/>
      <c r="G426" s="1491"/>
      <c r="H426" s="1491"/>
      <c r="I426" s="1491"/>
      <c r="J426" s="1491"/>
      <c r="K426" s="1491"/>
      <c r="L426" s="1491"/>
      <c r="M426" s="1491"/>
      <c r="N426" s="1491"/>
      <c r="O426" s="1491"/>
      <c r="P426" s="1491"/>
      <c r="Q426" s="1491"/>
      <c r="R426" s="1491"/>
      <c r="S426" s="1491"/>
      <c r="T426" s="1491"/>
      <c r="U426" s="1491"/>
      <c r="V426" s="1491"/>
      <c r="W426" s="1491"/>
      <c r="X426" s="1491"/>
      <c r="Y426" s="1491"/>
      <c r="Z426" s="1491"/>
      <c r="AA426" s="1491"/>
      <c r="AB426" s="1491"/>
      <c r="AC426" s="1491"/>
      <c r="AD426" s="1491"/>
      <c r="AE426" s="1491"/>
      <c r="AF426" s="1491"/>
      <c r="AG426" s="1491"/>
      <c r="AH426" s="1491"/>
    </row>
    <row r="427" spans="1:34" ht="15.75" customHeight="1">
      <c r="A427" s="1491"/>
      <c r="B427" s="1491"/>
      <c r="C427" s="1491"/>
      <c r="D427" s="1491"/>
      <c r="E427" s="1491"/>
      <c r="F427" s="1491"/>
      <c r="G427" s="1491"/>
      <c r="H427" s="1491"/>
      <c r="I427" s="1491"/>
      <c r="J427" s="1491"/>
      <c r="K427" s="1491"/>
      <c r="L427" s="1491"/>
      <c r="M427" s="1491"/>
      <c r="N427" s="1491"/>
      <c r="O427" s="1491"/>
      <c r="P427" s="1491"/>
      <c r="Q427" s="1491"/>
      <c r="R427" s="1491"/>
      <c r="S427" s="1491"/>
      <c r="T427" s="1491"/>
      <c r="U427" s="1491"/>
      <c r="V427" s="1491"/>
      <c r="W427" s="1491"/>
      <c r="X427" s="1491"/>
      <c r="Y427" s="1491"/>
      <c r="Z427" s="1491"/>
      <c r="AA427" s="1491"/>
      <c r="AB427" s="1491"/>
      <c r="AC427" s="1491"/>
      <c r="AD427" s="1491"/>
      <c r="AE427" s="1491"/>
      <c r="AF427" s="1491"/>
      <c r="AG427" s="1491"/>
      <c r="AH427" s="1491"/>
    </row>
    <row r="428" spans="1:34" ht="15.75" customHeight="1">
      <c r="A428" s="1491"/>
      <c r="B428" s="1491"/>
      <c r="C428" s="1491"/>
      <c r="D428" s="1491"/>
      <c r="E428" s="1491"/>
      <c r="F428" s="1491"/>
      <c r="G428" s="1491"/>
      <c r="H428" s="1491"/>
      <c r="I428" s="1491"/>
      <c r="J428" s="1491"/>
      <c r="K428" s="1491"/>
      <c r="L428" s="1491"/>
      <c r="M428" s="1491"/>
      <c r="N428" s="1491"/>
      <c r="O428" s="1491"/>
      <c r="P428" s="1491"/>
      <c r="Q428" s="1491"/>
      <c r="R428" s="1491"/>
      <c r="S428" s="1491"/>
      <c r="T428" s="1491"/>
      <c r="U428" s="1491"/>
      <c r="V428" s="1491"/>
      <c r="W428" s="1491"/>
      <c r="X428" s="1491"/>
      <c r="Y428" s="1491"/>
      <c r="Z428" s="1491"/>
      <c r="AA428" s="1491"/>
      <c r="AB428" s="1491"/>
      <c r="AC428" s="1491"/>
      <c r="AD428" s="1491"/>
      <c r="AE428" s="1491"/>
      <c r="AF428" s="1491"/>
      <c r="AG428" s="1491"/>
      <c r="AH428" s="1491"/>
    </row>
    <row r="429" spans="1:34" ht="15.75" customHeight="1">
      <c r="A429" s="1491"/>
      <c r="B429" s="1491"/>
      <c r="C429" s="1491"/>
      <c r="D429" s="1491"/>
      <c r="E429" s="1491"/>
      <c r="F429" s="1491"/>
      <c r="G429" s="1491"/>
      <c r="H429" s="1491"/>
      <c r="I429" s="1491"/>
      <c r="J429" s="1491"/>
      <c r="K429" s="1491"/>
      <c r="L429" s="1491"/>
      <c r="M429" s="1491"/>
      <c r="N429" s="1491"/>
      <c r="O429" s="1491"/>
      <c r="P429" s="1491"/>
      <c r="Q429" s="1491"/>
      <c r="R429" s="1491"/>
      <c r="S429" s="1491"/>
      <c r="T429" s="1491"/>
      <c r="U429" s="1491"/>
      <c r="V429" s="1491"/>
      <c r="W429" s="1491"/>
      <c r="X429" s="1491"/>
      <c r="Y429" s="1491"/>
      <c r="Z429" s="1491"/>
      <c r="AA429" s="1491"/>
      <c r="AB429" s="1491"/>
      <c r="AC429" s="1491"/>
      <c r="AD429" s="1491"/>
      <c r="AE429" s="1491"/>
      <c r="AF429" s="1491"/>
      <c r="AG429" s="1491"/>
      <c r="AH429" s="1491"/>
    </row>
    <row r="430" spans="1:34" ht="15.75" customHeight="1">
      <c r="A430" s="1491"/>
      <c r="B430" s="1491"/>
      <c r="C430" s="1491"/>
      <c r="D430" s="1491"/>
      <c r="E430" s="1491"/>
      <c r="F430" s="1491"/>
      <c r="G430" s="1491"/>
      <c r="H430" s="1491"/>
      <c r="I430" s="1491"/>
      <c r="J430" s="1491"/>
      <c r="K430" s="1491"/>
      <c r="L430" s="1491"/>
      <c r="M430" s="1491"/>
      <c r="N430" s="1491"/>
      <c r="O430" s="1491"/>
      <c r="P430" s="1491"/>
      <c r="Q430" s="1491"/>
      <c r="R430" s="1491"/>
      <c r="S430" s="1491"/>
      <c r="T430" s="1491"/>
      <c r="U430" s="1491"/>
      <c r="V430" s="1491"/>
      <c r="W430" s="1491"/>
      <c r="X430" s="1491"/>
      <c r="Y430" s="1491"/>
      <c r="Z430" s="1491"/>
      <c r="AA430" s="1491"/>
      <c r="AB430" s="1491"/>
      <c r="AC430" s="1491"/>
      <c r="AD430" s="1491"/>
      <c r="AE430" s="1491"/>
      <c r="AF430" s="1491"/>
      <c r="AG430" s="1491"/>
      <c r="AH430" s="1491"/>
    </row>
    <row r="431" spans="1:34" ht="15.75" customHeight="1">
      <c r="A431" s="1491"/>
      <c r="B431" s="1491"/>
      <c r="C431" s="1491"/>
      <c r="D431" s="1491"/>
      <c r="E431" s="1491"/>
      <c r="F431" s="1491"/>
      <c r="G431" s="1491"/>
      <c r="H431" s="1491"/>
      <c r="I431" s="1491"/>
      <c r="J431" s="1491"/>
      <c r="K431" s="1491"/>
      <c r="L431" s="1491"/>
      <c r="M431" s="1491"/>
      <c r="N431" s="1491"/>
      <c r="O431" s="1491"/>
      <c r="P431" s="1491"/>
      <c r="Q431" s="1491"/>
      <c r="R431" s="1491"/>
      <c r="S431" s="1491"/>
      <c r="T431" s="1491"/>
      <c r="U431" s="1491"/>
      <c r="V431" s="1491"/>
      <c r="W431" s="1491"/>
      <c r="X431" s="1491"/>
      <c r="Y431" s="1491"/>
      <c r="Z431" s="1491"/>
      <c r="AA431" s="1491"/>
      <c r="AB431" s="1491"/>
      <c r="AC431" s="1491"/>
      <c r="AD431" s="1491"/>
      <c r="AE431" s="1491"/>
      <c r="AF431" s="1491"/>
      <c r="AG431" s="1491"/>
      <c r="AH431" s="1491"/>
    </row>
    <row r="432" spans="1:34" ht="15.75" customHeight="1">
      <c r="A432" s="1491"/>
      <c r="B432" s="1491"/>
      <c r="C432" s="1491"/>
      <c r="D432" s="1491"/>
      <c r="E432" s="1491"/>
      <c r="F432" s="1491"/>
      <c r="G432" s="1491"/>
      <c r="H432" s="1491"/>
      <c r="I432" s="1491"/>
      <c r="J432" s="1491"/>
      <c r="K432" s="1491"/>
      <c r="L432" s="1491"/>
      <c r="M432" s="1491"/>
      <c r="N432" s="1491"/>
      <c r="O432" s="1491"/>
      <c r="P432" s="1491"/>
      <c r="Q432" s="1491"/>
      <c r="R432" s="1491"/>
      <c r="S432" s="1491"/>
      <c r="T432" s="1491"/>
      <c r="U432" s="1491"/>
      <c r="V432" s="1491"/>
      <c r="W432" s="1491"/>
      <c r="X432" s="1491"/>
      <c r="Y432" s="1491"/>
      <c r="Z432" s="1491"/>
      <c r="AA432" s="1491"/>
      <c r="AB432" s="1491"/>
      <c r="AC432" s="1491"/>
      <c r="AD432" s="1491"/>
      <c r="AE432" s="1491"/>
      <c r="AF432" s="1491"/>
      <c r="AG432" s="1491"/>
      <c r="AH432" s="1491"/>
    </row>
    <row r="433" spans="1:34" ht="15.75" customHeight="1">
      <c r="A433" s="1491"/>
      <c r="B433" s="1491"/>
      <c r="C433" s="1491"/>
      <c r="D433" s="1491"/>
      <c r="E433" s="1491"/>
      <c r="F433" s="1491"/>
      <c r="G433" s="1491"/>
      <c r="H433" s="1491"/>
      <c r="I433" s="1491"/>
      <c r="J433" s="1491"/>
      <c r="K433" s="1491"/>
      <c r="L433" s="1491"/>
      <c r="M433" s="1491"/>
      <c r="N433" s="1491"/>
      <c r="O433" s="1491"/>
      <c r="P433" s="1491"/>
      <c r="Q433" s="1491"/>
      <c r="R433" s="1491"/>
      <c r="S433" s="1491"/>
      <c r="T433" s="1491"/>
      <c r="U433" s="1491"/>
      <c r="V433" s="1491"/>
      <c r="W433" s="1491"/>
      <c r="X433" s="1491"/>
      <c r="Y433" s="1491"/>
      <c r="Z433" s="1491"/>
      <c r="AA433" s="1491"/>
      <c r="AB433" s="1491"/>
      <c r="AC433" s="1491"/>
      <c r="AD433" s="1491"/>
      <c r="AE433" s="1491"/>
      <c r="AF433" s="1491"/>
      <c r="AG433" s="1491"/>
      <c r="AH433" s="1491"/>
    </row>
    <row r="434" spans="1:34" ht="15.75" customHeight="1">
      <c r="A434" s="1491"/>
      <c r="B434" s="1491"/>
      <c r="C434" s="1491"/>
      <c r="D434" s="1491"/>
      <c r="E434" s="1491"/>
      <c r="F434" s="1491"/>
      <c r="G434" s="1491"/>
      <c r="H434" s="1491"/>
      <c r="I434" s="1491"/>
      <c r="J434" s="1491"/>
      <c r="K434" s="1491"/>
      <c r="L434" s="1491"/>
      <c r="M434" s="1491"/>
      <c r="N434" s="1491"/>
      <c r="O434" s="1491"/>
      <c r="P434" s="1491"/>
      <c r="Q434" s="1491"/>
      <c r="R434" s="1491"/>
      <c r="S434" s="1491"/>
      <c r="T434" s="1491"/>
      <c r="U434" s="1491"/>
      <c r="V434" s="1491"/>
      <c r="W434" s="1491"/>
      <c r="X434" s="1491"/>
      <c r="Y434" s="1491"/>
      <c r="Z434" s="1491"/>
      <c r="AA434" s="1491"/>
      <c r="AB434" s="1491"/>
      <c r="AC434" s="1491"/>
      <c r="AD434" s="1491"/>
      <c r="AE434" s="1491"/>
      <c r="AF434" s="1491"/>
      <c r="AG434" s="1491"/>
      <c r="AH434" s="1491"/>
    </row>
    <row r="435" spans="1:34" ht="15.75" customHeight="1">
      <c r="A435" s="1491"/>
      <c r="B435" s="1491"/>
      <c r="C435" s="1491"/>
      <c r="D435" s="1491"/>
      <c r="E435" s="1491"/>
      <c r="F435" s="1491"/>
      <c r="G435" s="1491"/>
      <c r="H435" s="1491"/>
      <c r="I435" s="1491"/>
      <c r="J435" s="1491"/>
      <c r="K435" s="1491"/>
      <c r="L435" s="1491"/>
      <c r="M435" s="1491"/>
      <c r="N435" s="1491"/>
      <c r="O435" s="1491"/>
      <c r="P435" s="1491"/>
      <c r="Q435" s="1491"/>
      <c r="R435" s="1491"/>
      <c r="S435" s="1491"/>
      <c r="T435" s="1491"/>
      <c r="U435" s="1491"/>
      <c r="V435" s="1491"/>
      <c r="W435" s="1491"/>
      <c r="X435" s="1491"/>
      <c r="Y435" s="1491"/>
      <c r="Z435" s="1491"/>
      <c r="AA435" s="1491"/>
      <c r="AB435" s="1491"/>
      <c r="AC435" s="1491"/>
      <c r="AD435" s="1491"/>
      <c r="AE435" s="1491"/>
      <c r="AF435" s="1491"/>
      <c r="AG435" s="1491"/>
      <c r="AH435" s="1491"/>
    </row>
    <row r="436" spans="1:34" ht="15.75" customHeight="1">
      <c r="A436" s="1491"/>
      <c r="B436" s="1491"/>
      <c r="C436" s="1491"/>
      <c r="D436" s="1491"/>
      <c r="E436" s="1491"/>
      <c r="F436" s="1491"/>
      <c r="G436" s="1491"/>
      <c r="H436" s="1491"/>
      <c r="I436" s="1491"/>
      <c r="J436" s="1491"/>
      <c r="K436" s="1491"/>
      <c r="L436" s="1491"/>
      <c r="M436" s="1491"/>
      <c r="N436" s="1491"/>
      <c r="O436" s="1491"/>
      <c r="P436" s="1491"/>
      <c r="Q436" s="1491"/>
      <c r="R436" s="1491"/>
      <c r="S436" s="1491"/>
      <c r="T436" s="1491"/>
      <c r="U436" s="1491"/>
      <c r="V436" s="1491"/>
      <c r="W436" s="1491"/>
      <c r="X436" s="1491"/>
      <c r="Y436" s="1491"/>
      <c r="Z436" s="1491"/>
      <c r="AA436" s="1491"/>
      <c r="AB436" s="1491"/>
      <c r="AC436" s="1491"/>
      <c r="AD436" s="1491"/>
      <c r="AE436" s="1491"/>
      <c r="AF436" s="1491"/>
      <c r="AG436" s="1491"/>
      <c r="AH436" s="1491"/>
    </row>
    <row r="437" spans="1:34" ht="15.75" customHeight="1">
      <c r="A437" s="1491"/>
      <c r="B437" s="1491"/>
      <c r="C437" s="1491"/>
      <c r="D437" s="1491"/>
      <c r="E437" s="1491"/>
      <c r="F437" s="1491"/>
      <c r="G437" s="1491"/>
      <c r="H437" s="1491"/>
      <c r="I437" s="1491"/>
      <c r="J437" s="1491"/>
      <c r="K437" s="1491"/>
      <c r="L437" s="1491"/>
      <c r="M437" s="1491"/>
      <c r="N437" s="1491"/>
      <c r="O437" s="1491"/>
      <c r="P437" s="1491"/>
      <c r="Q437" s="1491"/>
      <c r="R437" s="1491"/>
      <c r="S437" s="1491"/>
      <c r="T437" s="1491"/>
      <c r="U437" s="1491"/>
      <c r="V437" s="1491"/>
      <c r="W437" s="1491"/>
      <c r="X437" s="1491"/>
      <c r="Y437" s="1491"/>
      <c r="Z437" s="1491"/>
      <c r="AA437" s="1491"/>
      <c r="AB437" s="1491"/>
      <c r="AC437" s="1491"/>
      <c r="AD437" s="1491"/>
      <c r="AE437" s="1491"/>
      <c r="AF437" s="1491"/>
      <c r="AG437" s="1491"/>
      <c r="AH437" s="1491"/>
    </row>
    <row r="438" spans="1:34" ht="15.75" customHeight="1">
      <c r="A438" s="1491"/>
      <c r="B438" s="1491"/>
      <c r="C438" s="1491"/>
      <c r="D438" s="1491"/>
      <c r="E438" s="1491"/>
      <c r="F438" s="1491"/>
      <c r="G438" s="1491"/>
      <c r="H438" s="1491"/>
      <c r="I438" s="1491"/>
      <c r="J438" s="1491"/>
      <c r="K438" s="1491"/>
      <c r="L438" s="1491"/>
      <c r="M438" s="1491"/>
      <c r="N438" s="1491"/>
      <c r="O438" s="1491"/>
      <c r="P438" s="1491"/>
      <c r="Q438" s="1491"/>
      <c r="R438" s="1491"/>
      <c r="S438" s="1491"/>
      <c r="T438" s="1491"/>
      <c r="U438" s="1491"/>
      <c r="V438" s="1491"/>
      <c r="W438" s="1491"/>
      <c r="X438" s="1491"/>
      <c r="Y438" s="1491"/>
      <c r="Z438" s="1491"/>
      <c r="AA438" s="1491"/>
      <c r="AB438" s="1491"/>
      <c r="AC438" s="1491"/>
      <c r="AD438" s="1491"/>
      <c r="AE438" s="1491"/>
      <c r="AF438" s="1491"/>
      <c r="AG438" s="1491"/>
      <c r="AH438" s="1491"/>
    </row>
    <row r="439" spans="1:34" ht="15.75" customHeight="1">
      <c r="A439" s="1491"/>
      <c r="B439" s="1491"/>
      <c r="C439" s="1491"/>
      <c r="D439" s="1491"/>
      <c r="E439" s="1491"/>
      <c r="F439" s="1491"/>
      <c r="G439" s="1491"/>
      <c r="H439" s="1491"/>
      <c r="I439" s="1491"/>
      <c r="J439" s="1491"/>
      <c r="K439" s="1491"/>
      <c r="L439" s="1491"/>
      <c r="M439" s="1491"/>
      <c r="N439" s="1491"/>
      <c r="O439" s="1491"/>
      <c r="P439" s="1491"/>
      <c r="Q439" s="1491"/>
      <c r="R439" s="1491"/>
      <c r="S439" s="1491"/>
      <c r="T439" s="1491"/>
      <c r="U439" s="1491"/>
      <c r="V439" s="1491"/>
      <c r="W439" s="1491"/>
      <c r="X439" s="1491"/>
      <c r="Y439" s="1491"/>
      <c r="Z439" s="1491"/>
      <c r="AA439" s="1491"/>
      <c r="AB439" s="1491"/>
      <c r="AC439" s="1491"/>
      <c r="AD439" s="1491"/>
      <c r="AE439" s="1491"/>
      <c r="AF439" s="1491"/>
      <c r="AG439" s="1491"/>
      <c r="AH439" s="1491"/>
    </row>
    <row r="440" spans="1:34" ht="15.75" customHeight="1">
      <c r="A440" s="1491"/>
      <c r="B440" s="1491"/>
      <c r="C440" s="1491"/>
      <c r="D440" s="1491"/>
      <c r="E440" s="1491"/>
      <c r="F440" s="1491"/>
      <c r="G440" s="1491"/>
      <c r="H440" s="1491"/>
      <c r="I440" s="1491"/>
      <c r="J440" s="1491"/>
      <c r="K440" s="1491"/>
      <c r="L440" s="1491"/>
      <c r="M440" s="1491"/>
      <c r="N440" s="1491"/>
      <c r="O440" s="1491"/>
      <c r="P440" s="1491"/>
      <c r="Q440" s="1491"/>
      <c r="R440" s="1491"/>
      <c r="S440" s="1491"/>
      <c r="T440" s="1491"/>
      <c r="U440" s="1491"/>
      <c r="V440" s="1491"/>
      <c r="W440" s="1491"/>
      <c r="X440" s="1491"/>
      <c r="Y440" s="1491"/>
      <c r="Z440" s="1491"/>
      <c r="AA440" s="1491"/>
      <c r="AB440" s="1491"/>
      <c r="AC440" s="1491"/>
      <c r="AD440" s="1491"/>
      <c r="AE440" s="1491"/>
      <c r="AF440" s="1491"/>
      <c r="AG440" s="1491"/>
      <c r="AH440" s="1491"/>
    </row>
    <row r="441" spans="1:34" ht="15.75" customHeight="1">
      <c r="A441" s="1491"/>
      <c r="B441" s="1491"/>
      <c r="C441" s="1491"/>
      <c r="D441" s="1491"/>
      <c r="E441" s="1491"/>
      <c r="F441" s="1491"/>
      <c r="G441" s="1491"/>
      <c r="H441" s="1491"/>
      <c r="I441" s="1491"/>
      <c r="J441" s="1491"/>
      <c r="K441" s="1491"/>
      <c r="L441" s="1491"/>
      <c r="M441" s="1491"/>
      <c r="N441" s="1491"/>
      <c r="O441" s="1491"/>
      <c r="P441" s="1491"/>
      <c r="Q441" s="1491"/>
      <c r="R441" s="1491"/>
      <c r="S441" s="1491"/>
      <c r="T441" s="1491"/>
      <c r="U441" s="1491"/>
      <c r="V441" s="1491"/>
      <c r="W441" s="1491"/>
      <c r="X441" s="1491"/>
      <c r="Y441" s="1491"/>
      <c r="Z441" s="1491"/>
      <c r="AA441" s="1491"/>
      <c r="AB441" s="1491"/>
      <c r="AC441" s="1491"/>
      <c r="AD441" s="1491"/>
      <c r="AE441" s="1491"/>
      <c r="AF441" s="1491"/>
      <c r="AG441" s="1491"/>
      <c r="AH441" s="1491"/>
    </row>
    <row r="442" spans="1:34" ht="15.75" customHeight="1">
      <c r="A442" s="1491"/>
      <c r="B442" s="1491"/>
      <c r="C442" s="1491"/>
      <c r="D442" s="1491"/>
      <c r="E442" s="1491"/>
      <c r="F442" s="1491"/>
      <c r="G442" s="1491"/>
      <c r="H442" s="1491"/>
      <c r="I442" s="1491"/>
      <c r="J442" s="1491"/>
      <c r="K442" s="1491"/>
      <c r="L442" s="1491"/>
      <c r="M442" s="1491"/>
      <c r="N442" s="1491"/>
      <c r="O442" s="1491"/>
      <c r="P442" s="1491"/>
      <c r="Q442" s="1491"/>
      <c r="R442" s="1491"/>
      <c r="S442" s="1491"/>
      <c r="T442" s="1491"/>
      <c r="U442" s="1491"/>
      <c r="V442" s="1491"/>
      <c r="W442" s="1491"/>
      <c r="X442" s="1491"/>
      <c r="Y442" s="1491"/>
      <c r="Z442" s="1491"/>
      <c r="AA442" s="1491"/>
      <c r="AB442" s="1491"/>
      <c r="AC442" s="1491"/>
      <c r="AD442" s="1491"/>
      <c r="AE442" s="1491"/>
      <c r="AF442" s="1491"/>
      <c r="AG442" s="1491"/>
      <c r="AH442" s="1491"/>
    </row>
    <row r="443" spans="1:34" ht="15.75" customHeight="1">
      <c r="A443" s="1491"/>
      <c r="B443" s="1491"/>
      <c r="C443" s="1491"/>
      <c r="D443" s="1491"/>
      <c r="E443" s="1491"/>
      <c r="F443" s="1491"/>
      <c r="G443" s="1491"/>
      <c r="H443" s="1491"/>
      <c r="I443" s="1491"/>
      <c r="J443" s="1491"/>
      <c r="K443" s="1491"/>
      <c r="L443" s="1491"/>
      <c r="M443" s="1491"/>
      <c r="N443" s="1491"/>
      <c r="O443" s="1491"/>
      <c r="P443" s="1491"/>
      <c r="Q443" s="1491"/>
      <c r="R443" s="1491"/>
      <c r="S443" s="1491"/>
      <c r="T443" s="1491"/>
      <c r="U443" s="1491"/>
      <c r="V443" s="1491"/>
      <c r="W443" s="1491"/>
      <c r="X443" s="1491"/>
      <c r="Y443" s="1491"/>
      <c r="Z443" s="1491"/>
      <c r="AA443" s="1491"/>
      <c r="AB443" s="1491"/>
      <c r="AC443" s="1491"/>
      <c r="AD443" s="1491"/>
      <c r="AE443" s="1491"/>
      <c r="AF443" s="1491"/>
      <c r="AG443" s="1491"/>
      <c r="AH443" s="1491"/>
    </row>
    <row r="444" spans="1:34" ht="15.75" customHeight="1">
      <c r="A444" s="1491"/>
      <c r="B444" s="1491"/>
      <c r="C444" s="1491"/>
      <c r="D444" s="1491"/>
      <c r="E444" s="1491"/>
      <c r="F444" s="1491"/>
      <c r="G444" s="1491"/>
      <c r="H444" s="1491"/>
      <c r="I444" s="1491"/>
      <c r="J444" s="1491"/>
      <c r="K444" s="1491"/>
      <c r="L444" s="1491"/>
      <c r="M444" s="1491"/>
      <c r="N444" s="1491"/>
      <c r="O444" s="1491"/>
      <c r="P444" s="1491"/>
      <c r="Q444" s="1491"/>
      <c r="R444" s="1491"/>
      <c r="S444" s="1491"/>
      <c r="T444" s="1491"/>
      <c r="U444" s="1491"/>
      <c r="V444" s="1491"/>
      <c r="W444" s="1491"/>
      <c r="X444" s="1491"/>
      <c r="Y444" s="1491"/>
      <c r="Z444" s="1491"/>
      <c r="AA444" s="1491"/>
      <c r="AB444" s="1491"/>
      <c r="AC444" s="1491"/>
      <c r="AD444" s="1491"/>
      <c r="AE444" s="1491"/>
      <c r="AF444" s="1491"/>
      <c r="AG444" s="1491"/>
      <c r="AH444" s="1491"/>
    </row>
    <row r="445" spans="1:34" ht="15.75" customHeight="1">
      <c r="A445" s="1491"/>
      <c r="B445" s="1491"/>
      <c r="C445" s="1491"/>
      <c r="D445" s="1491"/>
      <c r="E445" s="1491"/>
      <c r="F445" s="1491"/>
      <c r="G445" s="1491"/>
      <c r="H445" s="1491"/>
      <c r="I445" s="1491"/>
      <c r="J445" s="1491"/>
      <c r="K445" s="1491"/>
      <c r="L445" s="1491"/>
      <c r="M445" s="1491"/>
      <c r="N445" s="1491"/>
      <c r="O445" s="1491"/>
      <c r="P445" s="1491"/>
      <c r="Q445" s="1491"/>
      <c r="R445" s="1491"/>
      <c r="S445" s="1491"/>
      <c r="T445" s="1491"/>
      <c r="U445" s="1491"/>
      <c r="V445" s="1491"/>
      <c r="W445" s="1491"/>
      <c r="X445" s="1491"/>
      <c r="Y445" s="1491"/>
      <c r="Z445" s="1491"/>
      <c r="AA445" s="1491"/>
      <c r="AB445" s="1491"/>
      <c r="AC445" s="1491"/>
      <c r="AD445" s="1491"/>
      <c r="AE445" s="1491"/>
      <c r="AF445" s="1491"/>
      <c r="AG445" s="1491"/>
      <c r="AH445" s="1491"/>
    </row>
    <row r="446" spans="1:34" ht="15.75" customHeight="1">
      <c r="A446" s="1491"/>
      <c r="B446" s="1491"/>
      <c r="C446" s="1491"/>
      <c r="D446" s="1491"/>
      <c r="E446" s="1491"/>
      <c r="F446" s="1491"/>
      <c r="G446" s="1491"/>
      <c r="H446" s="1491"/>
      <c r="I446" s="1491"/>
      <c r="J446" s="1491"/>
      <c r="K446" s="1491"/>
      <c r="L446" s="1491"/>
      <c r="M446" s="1491"/>
      <c r="N446" s="1491"/>
      <c r="O446" s="1491"/>
      <c r="P446" s="1491"/>
      <c r="Q446" s="1491"/>
      <c r="R446" s="1491"/>
      <c r="S446" s="1491"/>
      <c r="T446" s="1491"/>
      <c r="U446" s="1491"/>
      <c r="V446" s="1491"/>
      <c r="W446" s="1491"/>
      <c r="X446" s="1491"/>
      <c r="Y446" s="1491"/>
      <c r="Z446" s="1491"/>
      <c r="AA446" s="1491"/>
      <c r="AB446" s="1491"/>
      <c r="AC446" s="1491"/>
      <c r="AD446" s="1491"/>
      <c r="AE446" s="1491"/>
      <c r="AF446" s="1491"/>
      <c r="AG446" s="1491"/>
      <c r="AH446" s="1491"/>
    </row>
    <row r="447" spans="1:34" ht="15.75" customHeight="1">
      <c r="A447" s="1491"/>
      <c r="B447" s="1491"/>
      <c r="C447" s="1491"/>
      <c r="D447" s="1491"/>
      <c r="E447" s="1491"/>
      <c r="F447" s="1491"/>
      <c r="G447" s="1491"/>
      <c r="H447" s="1491"/>
      <c r="I447" s="1491"/>
      <c r="J447" s="1491"/>
      <c r="K447" s="1491"/>
      <c r="L447" s="1491"/>
      <c r="M447" s="1491"/>
      <c r="N447" s="1491"/>
      <c r="O447" s="1491"/>
      <c r="P447" s="1491"/>
      <c r="Q447" s="1491"/>
      <c r="R447" s="1491"/>
      <c r="S447" s="1491"/>
      <c r="T447" s="1491"/>
      <c r="U447" s="1491"/>
      <c r="V447" s="1491"/>
      <c r="W447" s="1491"/>
      <c r="X447" s="1491"/>
      <c r="Y447" s="1491"/>
      <c r="Z447" s="1491"/>
      <c r="AA447" s="1491"/>
      <c r="AB447" s="1491"/>
      <c r="AC447" s="1491"/>
      <c r="AD447" s="1491"/>
      <c r="AE447" s="1491"/>
      <c r="AF447" s="1491"/>
      <c r="AG447" s="1491"/>
      <c r="AH447" s="1491"/>
    </row>
    <row r="448" spans="1:34" ht="15.75" customHeight="1">
      <c r="A448" s="1491"/>
      <c r="B448" s="1491"/>
      <c r="C448" s="1491"/>
      <c r="D448" s="1491"/>
      <c r="E448" s="1491"/>
      <c r="F448" s="1491"/>
      <c r="G448" s="1491"/>
      <c r="H448" s="1491"/>
      <c r="I448" s="1491"/>
      <c r="J448" s="1491"/>
      <c r="K448" s="1491"/>
      <c r="L448" s="1491"/>
      <c r="M448" s="1491"/>
      <c r="N448" s="1491"/>
      <c r="O448" s="1491"/>
      <c r="P448" s="1491"/>
      <c r="Q448" s="1491"/>
      <c r="R448" s="1491"/>
      <c r="S448" s="1491"/>
      <c r="T448" s="1491"/>
      <c r="U448" s="1491"/>
      <c r="V448" s="1491"/>
      <c r="W448" s="1491"/>
      <c r="X448" s="1491"/>
      <c r="Y448" s="1491"/>
      <c r="Z448" s="1491"/>
      <c r="AA448" s="1491"/>
      <c r="AB448" s="1491"/>
      <c r="AC448" s="1491"/>
      <c r="AD448" s="1491"/>
      <c r="AE448" s="1491"/>
      <c r="AF448" s="1491"/>
      <c r="AG448" s="1491"/>
      <c r="AH448" s="1491"/>
    </row>
    <row r="449" spans="1:34" ht="15.75" customHeight="1">
      <c r="A449" s="1491"/>
      <c r="B449" s="1491"/>
      <c r="C449" s="1491"/>
      <c r="D449" s="1491"/>
      <c r="E449" s="1491"/>
      <c r="F449" s="1491"/>
      <c r="G449" s="1491"/>
      <c r="H449" s="1491"/>
      <c r="I449" s="1491"/>
      <c r="J449" s="1491"/>
      <c r="K449" s="1491"/>
      <c r="L449" s="1491"/>
      <c r="M449" s="1491"/>
      <c r="N449" s="1491"/>
      <c r="O449" s="1491"/>
      <c r="P449" s="1491"/>
      <c r="Q449" s="1491"/>
      <c r="R449" s="1491"/>
      <c r="S449" s="1491"/>
      <c r="T449" s="1491"/>
      <c r="U449" s="1491"/>
      <c r="V449" s="1491"/>
      <c r="W449" s="1491"/>
      <c r="X449" s="1491"/>
      <c r="Y449" s="1491"/>
      <c r="Z449" s="1491"/>
      <c r="AA449" s="1491"/>
      <c r="AB449" s="1491"/>
      <c r="AC449" s="1491"/>
      <c r="AD449" s="1491"/>
      <c r="AE449" s="1491"/>
      <c r="AF449" s="1491"/>
      <c r="AG449" s="1491"/>
      <c r="AH449" s="1491"/>
    </row>
    <row r="450" spans="1:34" ht="15.75" customHeight="1">
      <c r="A450" s="1491"/>
      <c r="B450" s="1491"/>
      <c r="C450" s="1491"/>
      <c r="D450" s="1491"/>
      <c r="E450" s="1491"/>
      <c r="F450" s="1491"/>
      <c r="G450" s="1491"/>
      <c r="H450" s="1491"/>
      <c r="I450" s="1491"/>
      <c r="J450" s="1491"/>
      <c r="K450" s="1491"/>
      <c r="L450" s="1491"/>
      <c r="M450" s="1491"/>
      <c r="N450" s="1491"/>
      <c r="O450" s="1491"/>
      <c r="P450" s="1491"/>
      <c r="Q450" s="1491"/>
      <c r="R450" s="1491"/>
      <c r="S450" s="1491"/>
      <c r="T450" s="1491"/>
      <c r="U450" s="1491"/>
      <c r="V450" s="1491"/>
      <c r="W450" s="1491"/>
      <c r="X450" s="1491"/>
      <c r="Y450" s="1491"/>
      <c r="Z450" s="1491"/>
      <c r="AA450" s="1491"/>
      <c r="AB450" s="1491"/>
      <c r="AC450" s="1491"/>
      <c r="AD450" s="1491"/>
      <c r="AE450" s="1491"/>
      <c r="AF450" s="1491"/>
      <c r="AG450" s="1491"/>
      <c r="AH450" s="1491"/>
    </row>
    <row r="451" spans="1:34" ht="15.75" customHeight="1">
      <c r="A451" s="1491"/>
      <c r="B451" s="1491"/>
      <c r="C451" s="1491"/>
      <c r="D451" s="1491"/>
      <c r="E451" s="1491"/>
      <c r="F451" s="1491"/>
      <c r="G451" s="1491"/>
      <c r="H451" s="1491"/>
      <c r="I451" s="1491"/>
      <c r="J451" s="1491"/>
      <c r="K451" s="1491"/>
      <c r="L451" s="1491"/>
      <c r="M451" s="1491"/>
      <c r="N451" s="1491"/>
      <c r="O451" s="1491"/>
      <c r="P451" s="1491"/>
      <c r="Q451" s="1491"/>
      <c r="R451" s="1491"/>
      <c r="S451" s="1491"/>
      <c r="T451" s="1491"/>
      <c r="U451" s="1491"/>
      <c r="V451" s="1491"/>
      <c r="W451" s="1491"/>
      <c r="X451" s="1491"/>
      <c r="Y451" s="1491"/>
      <c r="Z451" s="1491"/>
      <c r="AA451" s="1491"/>
      <c r="AB451" s="1491"/>
      <c r="AC451" s="1491"/>
      <c r="AD451" s="1491"/>
      <c r="AE451" s="1491"/>
      <c r="AF451" s="1491"/>
      <c r="AG451" s="1491"/>
      <c r="AH451" s="1491"/>
    </row>
    <row r="452" spans="1:34" ht="15.75" customHeight="1">
      <c r="A452" s="1491"/>
      <c r="B452" s="1491"/>
      <c r="C452" s="1491"/>
      <c r="D452" s="1491"/>
      <c r="E452" s="1491"/>
      <c r="F452" s="1491"/>
      <c r="G452" s="1491"/>
      <c r="H452" s="1491"/>
      <c r="I452" s="1491"/>
      <c r="J452" s="1491"/>
      <c r="K452" s="1491"/>
      <c r="L452" s="1491"/>
      <c r="M452" s="1491"/>
      <c r="N452" s="1491"/>
      <c r="O452" s="1491"/>
      <c r="P452" s="1491"/>
      <c r="Q452" s="1491"/>
      <c r="R452" s="1491"/>
      <c r="S452" s="1491"/>
      <c r="T452" s="1491"/>
      <c r="U452" s="1491"/>
      <c r="V452" s="1491"/>
      <c r="W452" s="1491"/>
      <c r="X452" s="1491"/>
      <c r="Y452" s="1491"/>
      <c r="Z452" s="1491"/>
      <c r="AA452" s="1491"/>
      <c r="AB452" s="1491"/>
      <c r="AC452" s="1491"/>
      <c r="AD452" s="1491"/>
      <c r="AE452" s="1491"/>
      <c r="AF452" s="1491"/>
      <c r="AG452" s="1491"/>
      <c r="AH452" s="1491"/>
    </row>
    <row r="453" spans="1:34" ht="15.75" customHeight="1">
      <c r="A453" s="1491"/>
      <c r="B453" s="1491"/>
      <c r="C453" s="1491"/>
      <c r="D453" s="1491"/>
      <c r="E453" s="1491"/>
      <c r="F453" s="1491"/>
      <c r="G453" s="1491"/>
      <c r="H453" s="1491"/>
      <c r="I453" s="1491"/>
      <c r="J453" s="1491"/>
      <c r="K453" s="1491"/>
      <c r="L453" s="1491"/>
      <c r="M453" s="1491"/>
      <c r="N453" s="1491"/>
      <c r="O453" s="1491"/>
      <c r="P453" s="1491"/>
      <c r="Q453" s="1491"/>
      <c r="R453" s="1491"/>
      <c r="S453" s="1491"/>
      <c r="T453" s="1491"/>
      <c r="U453" s="1491"/>
      <c r="V453" s="1491"/>
      <c r="W453" s="1491"/>
      <c r="X453" s="1491"/>
      <c r="Y453" s="1491"/>
      <c r="Z453" s="1491"/>
      <c r="AA453" s="1491"/>
      <c r="AB453" s="1491"/>
      <c r="AC453" s="1491"/>
      <c r="AD453" s="1491"/>
      <c r="AE453" s="1491"/>
      <c r="AF453" s="1491"/>
      <c r="AG453" s="1491"/>
      <c r="AH453" s="1491"/>
    </row>
    <row r="454" spans="1:34" ht="15.75" customHeight="1">
      <c r="A454" s="1491"/>
      <c r="B454" s="1491"/>
      <c r="C454" s="1491"/>
      <c r="D454" s="1491"/>
      <c r="E454" s="1491"/>
      <c r="F454" s="1491"/>
      <c r="G454" s="1491"/>
      <c r="H454" s="1491"/>
      <c r="I454" s="1491"/>
      <c r="J454" s="1491"/>
      <c r="K454" s="1491"/>
      <c r="L454" s="1491"/>
      <c r="M454" s="1491"/>
      <c r="N454" s="1491"/>
      <c r="O454" s="1491"/>
      <c r="P454" s="1491"/>
      <c r="Q454" s="1491"/>
      <c r="R454" s="1491"/>
      <c r="S454" s="1491"/>
      <c r="T454" s="1491"/>
      <c r="U454" s="1491"/>
      <c r="V454" s="1491"/>
      <c r="W454" s="1491"/>
      <c r="X454" s="1491"/>
      <c r="Y454" s="1491"/>
      <c r="Z454" s="1491"/>
      <c r="AA454" s="1491"/>
      <c r="AB454" s="1491"/>
      <c r="AC454" s="1491"/>
      <c r="AD454" s="1491"/>
      <c r="AE454" s="1491"/>
      <c r="AF454" s="1491"/>
      <c r="AG454" s="1491"/>
      <c r="AH454" s="1491"/>
    </row>
    <row r="455" spans="1:34" ht="15.75" customHeight="1">
      <c r="A455" s="1491"/>
      <c r="B455" s="1491"/>
      <c r="C455" s="1491"/>
      <c r="D455" s="1491"/>
      <c r="E455" s="1491"/>
      <c r="F455" s="1491"/>
      <c r="G455" s="1491"/>
      <c r="H455" s="1491"/>
      <c r="I455" s="1491"/>
      <c r="J455" s="1491"/>
      <c r="K455" s="1491"/>
      <c r="L455" s="1491"/>
      <c r="M455" s="1491"/>
      <c r="N455" s="1491"/>
      <c r="O455" s="1491"/>
      <c r="P455" s="1491"/>
      <c r="Q455" s="1491"/>
      <c r="R455" s="1491"/>
      <c r="S455" s="1491"/>
      <c r="T455" s="1491"/>
      <c r="U455" s="1491"/>
      <c r="V455" s="1491"/>
      <c r="W455" s="1491"/>
      <c r="X455" s="1491"/>
      <c r="Y455" s="1491"/>
      <c r="Z455" s="1491"/>
      <c r="AA455" s="1491"/>
      <c r="AB455" s="1491"/>
      <c r="AC455" s="1491"/>
      <c r="AD455" s="1491"/>
      <c r="AE455" s="1491"/>
      <c r="AF455" s="1491"/>
      <c r="AG455" s="1491"/>
      <c r="AH455" s="1491"/>
    </row>
    <row r="456" spans="1:34" ht="15.75" customHeight="1">
      <c r="A456" s="1491"/>
      <c r="B456" s="1491"/>
      <c r="C456" s="1491"/>
      <c r="D456" s="1491"/>
      <c r="E456" s="1491"/>
      <c r="F456" s="1491"/>
      <c r="G456" s="1491"/>
      <c r="H456" s="1491"/>
      <c r="I456" s="1491"/>
      <c r="J456" s="1491"/>
      <c r="K456" s="1491"/>
      <c r="L456" s="1491"/>
      <c r="M456" s="1491"/>
      <c r="N456" s="1491"/>
      <c r="O456" s="1491"/>
      <c r="P456" s="1491"/>
      <c r="Q456" s="1491"/>
      <c r="R456" s="1491"/>
      <c r="S456" s="1491"/>
      <c r="T456" s="1491"/>
      <c r="U456" s="1491"/>
      <c r="V456" s="1491"/>
      <c r="W456" s="1491"/>
      <c r="X456" s="1491"/>
      <c r="Y456" s="1491"/>
      <c r="Z456" s="1491"/>
      <c r="AA456" s="1491"/>
      <c r="AB456" s="1491"/>
      <c r="AC456" s="1491"/>
      <c r="AD456" s="1491"/>
      <c r="AE456" s="1491"/>
      <c r="AF456" s="1491"/>
      <c r="AG456" s="1491"/>
      <c r="AH456" s="1491"/>
    </row>
    <row r="457" spans="1:34" ht="15.75" customHeight="1">
      <c r="A457" s="1491"/>
      <c r="B457" s="1491"/>
      <c r="C457" s="1491"/>
      <c r="D457" s="1491"/>
      <c r="E457" s="1491"/>
      <c r="F457" s="1491"/>
      <c r="G457" s="1491"/>
      <c r="H457" s="1491"/>
      <c r="I457" s="1491"/>
      <c r="J457" s="1491"/>
      <c r="K457" s="1491"/>
      <c r="L457" s="1491"/>
      <c r="M457" s="1491"/>
      <c r="N457" s="1491"/>
      <c r="O457" s="1491"/>
      <c r="P457" s="1491"/>
      <c r="Q457" s="1491"/>
      <c r="R457" s="1491"/>
      <c r="S457" s="1491"/>
      <c r="T457" s="1491"/>
      <c r="U457" s="1491"/>
      <c r="V457" s="1491"/>
      <c r="W457" s="1491"/>
      <c r="X457" s="1491"/>
      <c r="Y457" s="1491"/>
      <c r="Z457" s="1491"/>
      <c r="AA457" s="1491"/>
      <c r="AB457" s="1491"/>
      <c r="AC457" s="1491"/>
      <c r="AD457" s="1491"/>
      <c r="AE457" s="1491"/>
      <c r="AF457" s="1491"/>
      <c r="AG457" s="1491"/>
      <c r="AH457" s="1491"/>
    </row>
    <row r="458" spans="1:34" ht="15.75" customHeight="1">
      <c r="A458" s="1491"/>
      <c r="B458" s="1491"/>
      <c r="C458" s="1491"/>
      <c r="D458" s="1491"/>
      <c r="E458" s="1491"/>
      <c r="F458" s="1491"/>
      <c r="G458" s="1491"/>
      <c r="H458" s="1491"/>
      <c r="I458" s="1491"/>
      <c r="J458" s="1491"/>
      <c r="K458" s="1491"/>
      <c r="L458" s="1491"/>
      <c r="M458" s="1491"/>
      <c r="N458" s="1491"/>
      <c r="O458" s="1491"/>
      <c r="P458" s="1491"/>
      <c r="Q458" s="1491"/>
      <c r="R458" s="1491"/>
      <c r="S458" s="1491"/>
      <c r="T458" s="1491"/>
      <c r="U458" s="1491"/>
      <c r="V458" s="1491"/>
      <c r="W458" s="1491"/>
      <c r="X458" s="1491"/>
      <c r="Y458" s="1491"/>
      <c r="Z458" s="1491"/>
      <c r="AA458" s="1491"/>
      <c r="AB458" s="1491"/>
      <c r="AC458" s="1491"/>
      <c r="AD458" s="1491"/>
      <c r="AE458" s="1491"/>
      <c r="AF458" s="1491"/>
      <c r="AG458" s="1491"/>
      <c r="AH458" s="1491"/>
    </row>
    <row r="459" spans="1:34" ht="15.75" customHeight="1">
      <c r="A459" s="1491"/>
      <c r="B459" s="1491"/>
      <c r="C459" s="1491"/>
      <c r="D459" s="1491"/>
      <c r="E459" s="1491"/>
      <c r="F459" s="1491"/>
      <c r="G459" s="1491"/>
      <c r="H459" s="1491"/>
      <c r="I459" s="1491"/>
      <c r="J459" s="1491"/>
      <c r="K459" s="1491"/>
      <c r="L459" s="1491"/>
      <c r="M459" s="1491"/>
      <c r="N459" s="1491"/>
      <c r="O459" s="1491"/>
      <c r="P459" s="1491"/>
      <c r="Q459" s="1491"/>
      <c r="R459" s="1491"/>
      <c r="S459" s="1491"/>
      <c r="T459" s="1491"/>
      <c r="U459" s="1491"/>
      <c r="V459" s="1491"/>
      <c r="W459" s="1491"/>
      <c r="X459" s="1491"/>
      <c r="Y459" s="1491"/>
      <c r="Z459" s="1491"/>
      <c r="AA459" s="1491"/>
      <c r="AB459" s="1491"/>
      <c r="AC459" s="1491"/>
      <c r="AD459" s="1491"/>
      <c r="AE459" s="1491"/>
      <c r="AF459" s="1491"/>
      <c r="AG459" s="1491"/>
      <c r="AH459" s="1491"/>
    </row>
    <row r="460" spans="1:34" ht="15.75" customHeight="1">
      <c r="A460" s="1491"/>
      <c r="B460" s="1491"/>
      <c r="C460" s="1491"/>
      <c r="D460" s="1491"/>
      <c r="E460" s="1491"/>
      <c r="F460" s="1491"/>
      <c r="G460" s="1491"/>
      <c r="H460" s="1491"/>
      <c r="I460" s="1491"/>
      <c r="J460" s="1491"/>
      <c r="K460" s="1491"/>
      <c r="L460" s="1491"/>
      <c r="M460" s="1491"/>
      <c r="N460" s="1491"/>
      <c r="O460" s="1491"/>
      <c r="P460" s="1491"/>
      <c r="Q460" s="1491"/>
      <c r="R460" s="1491"/>
      <c r="S460" s="1491"/>
      <c r="T460" s="1491"/>
      <c r="U460" s="1491"/>
      <c r="V460" s="1491"/>
      <c r="W460" s="1491"/>
      <c r="X460" s="1491"/>
      <c r="Y460" s="1491"/>
      <c r="Z460" s="1491"/>
      <c r="AA460" s="1491"/>
      <c r="AB460" s="1491"/>
      <c r="AC460" s="1491"/>
      <c r="AD460" s="1491"/>
      <c r="AE460" s="1491"/>
      <c r="AF460" s="1491"/>
      <c r="AG460" s="1491"/>
      <c r="AH460" s="1491"/>
    </row>
    <row r="461" spans="1:34" ht="15.75" customHeight="1">
      <c r="A461" s="1491"/>
      <c r="B461" s="1491"/>
      <c r="C461" s="1491"/>
      <c r="D461" s="1491"/>
      <c r="E461" s="1491"/>
      <c r="F461" s="1491"/>
      <c r="G461" s="1491"/>
      <c r="H461" s="1491"/>
      <c r="I461" s="1491"/>
      <c r="J461" s="1491"/>
      <c r="K461" s="1491"/>
      <c r="L461" s="1491"/>
      <c r="M461" s="1491"/>
      <c r="N461" s="1491"/>
      <c r="O461" s="1491"/>
      <c r="P461" s="1491"/>
      <c r="Q461" s="1491"/>
      <c r="R461" s="1491"/>
      <c r="S461" s="1491"/>
      <c r="T461" s="1491"/>
      <c r="U461" s="1491"/>
      <c r="V461" s="1491"/>
      <c r="W461" s="1491"/>
      <c r="X461" s="1491"/>
      <c r="Y461" s="1491"/>
      <c r="Z461" s="1491"/>
      <c r="AA461" s="1491"/>
      <c r="AB461" s="1491"/>
      <c r="AC461" s="1491"/>
      <c r="AD461" s="1491"/>
      <c r="AE461" s="1491"/>
      <c r="AF461" s="1491"/>
      <c r="AG461" s="1491"/>
      <c r="AH461" s="1491"/>
    </row>
    <row r="462" spans="1:34" ht="15.75" customHeight="1">
      <c r="A462" s="1491"/>
      <c r="B462" s="1491"/>
      <c r="C462" s="1491"/>
      <c r="D462" s="1491"/>
      <c r="E462" s="1491"/>
      <c r="F462" s="1491"/>
      <c r="G462" s="1491"/>
      <c r="H462" s="1491"/>
      <c r="I462" s="1491"/>
      <c r="J462" s="1491"/>
      <c r="K462" s="1491"/>
      <c r="L462" s="1491"/>
      <c r="M462" s="1491"/>
      <c r="N462" s="1491"/>
      <c r="O462" s="1491"/>
      <c r="P462" s="1491"/>
      <c r="Q462" s="1491"/>
      <c r="R462" s="1491"/>
      <c r="S462" s="1491"/>
      <c r="T462" s="1491"/>
      <c r="U462" s="1491"/>
      <c r="V462" s="1491"/>
      <c r="W462" s="1491"/>
      <c r="X462" s="1491"/>
      <c r="Y462" s="1491"/>
      <c r="Z462" s="1491"/>
      <c r="AA462" s="1491"/>
      <c r="AB462" s="1491"/>
      <c r="AC462" s="1491"/>
      <c r="AD462" s="1491"/>
      <c r="AE462" s="1491"/>
      <c r="AF462" s="1491"/>
      <c r="AG462" s="1491"/>
      <c r="AH462" s="1491"/>
    </row>
    <row r="463" spans="1:34" ht="15.75" customHeight="1">
      <c r="A463" s="1491"/>
      <c r="B463" s="1491"/>
      <c r="C463" s="1491"/>
      <c r="D463" s="1491"/>
      <c r="E463" s="1491"/>
      <c r="F463" s="1491"/>
      <c r="G463" s="1491"/>
      <c r="H463" s="1491"/>
      <c r="I463" s="1491"/>
      <c r="J463" s="1491"/>
      <c r="K463" s="1491"/>
      <c r="L463" s="1491"/>
      <c r="M463" s="1491"/>
      <c r="N463" s="1491"/>
      <c r="O463" s="1491"/>
      <c r="P463" s="1491"/>
      <c r="Q463" s="1491"/>
      <c r="R463" s="1491"/>
      <c r="S463" s="1491"/>
      <c r="T463" s="1491"/>
      <c r="U463" s="1491"/>
      <c r="V463" s="1491"/>
      <c r="W463" s="1491"/>
      <c r="X463" s="1491"/>
      <c r="Y463" s="1491"/>
      <c r="Z463" s="1491"/>
      <c r="AA463" s="1491"/>
      <c r="AB463" s="1491"/>
      <c r="AC463" s="1491"/>
      <c r="AD463" s="1491"/>
      <c r="AE463" s="1491"/>
      <c r="AF463" s="1491"/>
      <c r="AG463" s="1491"/>
      <c r="AH463" s="1491"/>
    </row>
    <row r="464" spans="1:34" ht="15.75" customHeight="1">
      <c r="A464" s="1491"/>
      <c r="B464" s="1491"/>
      <c r="C464" s="1491"/>
      <c r="D464" s="1491"/>
      <c r="E464" s="1491"/>
      <c r="F464" s="1491"/>
      <c r="G464" s="1491"/>
      <c r="H464" s="1491"/>
      <c r="I464" s="1491"/>
      <c r="J464" s="1491"/>
      <c r="K464" s="1491"/>
      <c r="L464" s="1491"/>
      <c r="M464" s="1491"/>
      <c r="N464" s="1491"/>
      <c r="O464" s="1491"/>
      <c r="P464" s="1491"/>
      <c r="Q464" s="1491"/>
      <c r="R464" s="1491"/>
      <c r="S464" s="1491"/>
      <c r="T464" s="1491"/>
      <c r="U464" s="1491"/>
      <c r="V464" s="1491"/>
      <c r="W464" s="1491"/>
      <c r="X464" s="1491"/>
      <c r="Y464" s="1491"/>
      <c r="Z464" s="1491"/>
      <c r="AA464" s="1491"/>
      <c r="AB464" s="1491"/>
      <c r="AC464" s="1491"/>
      <c r="AD464" s="1491"/>
      <c r="AE464" s="1491"/>
      <c r="AF464" s="1491"/>
      <c r="AG464" s="1491"/>
      <c r="AH464" s="1491"/>
    </row>
    <row r="465" spans="1:34" ht="15.75" customHeight="1">
      <c r="A465" s="1491"/>
      <c r="B465" s="1491"/>
      <c r="C465" s="1491"/>
      <c r="D465" s="1491"/>
      <c r="E465" s="1491"/>
      <c r="F465" s="1491"/>
      <c r="G465" s="1491"/>
      <c r="H465" s="1491"/>
      <c r="I465" s="1491"/>
      <c r="J465" s="1491"/>
      <c r="K465" s="1491"/>
      <c r="L465" s="1491"/>
      <c r="M465" s="1491"/>
      <c r="N465" s="1491"/>
      <c r="O465" s="1491"/>
      <c r="P465" s="1491"/>
      <c r="Q465" s="1491"/>
      <c r="R465" s="1491"/>
      <c r="S465" s="1491"/>
      <c r="T465" s="1491"/>
      <c r="U465" s="1491"/>
      <c r="V465" s="1491"/>
      <c r="W465" s="1491"/>
      <c r="X465" s="1491"/>
      <c r="Y465" s="1491"/>
      <c r="Z465" s="1491"/>
      <c r="AA465" s="1491"/>
      <c r="AB465" s="1491"/>
      <c r="AC465" s="1491"/>
      <c r="AD465" s="1491"/>
      <c r="AE465" s="1491"/>
      <c r="AF465" s="1491"/>
      <c r="AG465" s="1491"/>
      <c r="AH465" s="1491"/>
    </row>
    <row r="466" spans="1:34" ht="15.75" customHeight="1">
      <c r="A466" s="1491"/>
      <c r="B466" s="1491"/>
      <c r="C466" s="1491"/>
      <c r="D466" s="1491"/>
      <c r="E466" s="1491"/>
      <c r="F466" s="1491"/>
      <c r="G466" s="1491"/>
      <c r="H466" s="1491"/>
      <c r="I466" s="1491"/>
      <c r="J466" s="1491"/>
      <c r="K466" s="1491"/>
      <c r="L466" s="1491"/>
      <c r="M466" s="1491"/>
      <c r="N466" s="1491"/>
      <c r="O466" s="1491"/>
      <c r="P466" s="1491"/>
      <c r="Q466" s="1491"/>
      <c r="R466" s="1491"/>
      <c r="S466" s="1491"/>
      <c r="T466" s="1491"/>
      <c r="U466" s="1491"/>
      <c r="V466" s="1491"/>
      <c r="W466" s="1491"/>
      <c r="X466" s="1491"/>
      <c r="Y466" s="1491"/>
      <c r="Z466" s="1491"/>
      <c r="AA466" s="1491"/>
      <c r="AB466" s="1491"/>
      <c r="AC466" s="1491"/>
      <c r="AD466" s="1491"/>
      <c r="AE466" s="1491"/>
      <c r="AF466" s="1491"/>
      <c r="AG466" s="1491"/>
      <c r="AH466" s="1491"/>
    </row>
    <row r="467" spans="1:34" ht="15.75" customHeight="1">
      <c r="A467" s="1491"/>
      <c r="B467" s="1491"/>
      <c r="C467" s="1491"/>
      <c r="D467" s="1491"/>
      <c r="E467" s="1491"/>
      <c r="F467" s="1491"/>
      <c r="G467" s="1491"/>
      <c r="H467" s="1491"/>
      <c r="I467" s="1491"/>
      <c r="J467" s="1491"/>
      <c r="K467" s="1491"/>
      <c r="L467" s="1491"/>
      <c r="M467" s="1491"/>
      <c r="N467" s="1491"/>
      <c r="O467" s="1491"/>
      <c r="P467" s="1491"/>
      <c r="Q467" s="1491"/>
      <c r="R467" s="1491"/>
      <c r="S467" s="1491"/>
      <c r="T467" s="1491"/>
      <c r="U467" s="1491"/>
      <c r="V467" s="1491"/>
      <c r="W467" s="1491"/>
      <c r="X467" s="1491"/>
      <c r="Y467" s="1491"/>
      <c r="Z467" s="1491"/>
      <c r="AA467" s="1491"/>
      <c r="AB467" s="1491"/>
      <c r="AC467" s="1491"/>
      <c r="AD467" s="1491"/>
      <c r="AE467" s="1491"/>
      <c r="AF467" s="1491"/>
      <c r="AG467" s="1491"/>
      <c r="AH467" s="1491"/>
    </row>
    <row r="468" spans="1:34" ht="15.75" customHeight="1">
      <c r="A468" s="1491"/>
      <c r="B468" s="1491"/>
      <c r="C468" s="1491"/>
      <c r="D468" s="1491"/>
      <c r="E468" s="1491"/>
      <c r="F468" s="1491"/>
      <c r="G468" s="1491"/>
      <c r="H468" s="1491"/>
      <c r="I468" s="1491"/>
      <c r="J468" s="1491"/>
      <c r="K468" s="1491"/>
      <c r="L468" s="1491"/>
      <c r="M468" s="1491"/>
      <c r="N468" s="1491"/>
      <c r="O468" s="1491"/>
      <c r="P468" s="1491"/>
      <c r="Q468" s="1491"/>
      <c r="R468" s="1491"/>
      <c r="S468" s="1491"/>
      <c r="T468" s="1491"/>
      <c r="U468" s="1491"/>
      <c r="V468" s="1491"/>
      <c r="W468" s="1491"/>
      <c r="X468" s="1491"/>
      <c r="Y468" s="1491"/>
      <c r="Z468" s="1491"/>
      <c r="AA468" s="1491"/>
      <c r="AB468" s="1491"/>
      <c r="AC468" s="1491"/>
      <c r="AD468" s="1491"/>
      <c r="AE468" s="1491"/>
      <c r="AF468" s="1491"/>
      <c r="AG468" s="1491"/>
      <c r="AH468" s="1491"/>
    </row>
    <row r="469" spans="1:34" ht="15.75" customHeight="1">
      <c r="A469" s="1491"/>
      <c r="B469" s="1491"/>
      <c r="C469" s="1491"/>
      <c r="D469" s="1491"/>
      <c r="E469" s="1491"/>
      <c r="F469" s="1491"/>
      <c r="G469" s="1491"/>
      <c r="H469" s="1491"/>
      <c r="I469" s="1491"/>
      <c r="J469" s="1491"/>
      <c r="K469" s="1491"/>
      <c r="L469" s="1491"/>
      <c r="M469" s="1491"/>
      <c r="N469" s="1491"/>
      <c r="O469" s="1491"/>
      <c r="P469" s="1491"/>
      <c r="Q469" s="1491"/>
      <c r="R469" s="1491"/>
      <c r="S469" s="1491"/>
      <c r="T469" s="1491"/>
      <c r="U469" s="1491"/>
      <c r="V469" s="1491"/>
      <c r="W469" s="1491"/>
      <c r="X469" s="1491"/>
      <c r="Y469" s="1491"/>
      <c r="Z469" s="1491"/>
      <c r="AA469" s="1491"/>
      <c r="AB469" s="1491"/>
      <c r="AC469" s="1491"/>
      <c r="AD469" s="1491"/>
      <c r="AE469" s="1491"/>
      <c r="AF469" s="1491"/>
      <c r="AG469" s="1491"/>
      <c r="AH469" s="1491"/>
    </row>
    <row r="470" spans="1:34" ht="15.75" customHeight="1">
      <c r="A470" s="1491"/>
      <c r="B470" s="1491"/>
      <c r="C470" s="1491"/>
      <c r="D470" s="1491"/>
      <c r="E470" s="1491"/>
      <c r="F470" s="1491"/>
      <c r="G470" s="1491"/>
      <c r="H470" s="1491"/>
      <c r="I470" s="1491"/>
      <c r="J470" s="1491"/>
      <c r="K470" s="1491"/>
      <c r="L470" s="1491"/>
      <c r="M470" s="1491"/>
      <c r="N470" s="1491"/>
      <c r="O470" s="1491"/>
      <c r="P470" s="1491"/>
      <c r="Q470" s="1491"/>
      <c r="R470" s="1491"/>
      <c r="S470" s="1491"/>
      <c r="T470" s="1491"/>
      <c r="U470" s="1491"/>
      <c r="V470" s="1491"/>
      <c r="W470" s="1491"/>
      <c r="X470" s="1491"/>
      <c r="Y470" s="1491"/>
      <c r="Z470" s="1491"/>
      <c r="AA470" s="1491"/>
      <c r="AB470" s="1491"/>
      <c r="AC470" s="1491"/>
      <c r="AD470" s="1491"/>
      <c r="AE470" s="1491"/>
      <c r="AF470" s="1491"/>
      <c r="AG470" s="1491"/>
      <c r="AH470" s="1491"/>
    </row>
    <row r="471" spans="1:34" ht="15.75" customHeight="1">
      <c r="A471" s="1491"/>
      <c r="B471" s="1491"/>
      <c r="C471" s="1491"/>
      <c r="D471" s="1491"/>
      <c r="E471" s="1491"/>
      <c r="F471" s="1491"/>
      <c r="G471" s="1491"/>
      <c r="H471" s="1491"/>
      <c r="I471" s="1491"/>
      <c r="J471" s="1491"/>
      <c r="K471" s="1491"/>
      <c r="L471" s="1491"/>
      <c r="M471" s="1491"/>
      <c r="N471" s="1491"/>
      <c r="O471" s="1491"/>
      <c r="P471" s="1491"/>
      <c r="Q471" s="1491"/>
      <c r="R471" s="1491"/>
      <c r="S471" s="1491"/>
      <c r="T471" s="1491"/>
      <c r="U471" s="1491"/>
      <c r="V471" s="1491"/>
      <c r="W471" s="1491"/>
      <c r="X471" s="1491"/>
      <c r="Y471" s="1491"/>
      <c r="Z471" s="1491"/>
      <c r="AA471" s="1491"/>
      <c r="AB471" s="1491"/>
      <c r="AC471" s="1491"/>
      <c r="AD471" s="1491"/>
      <c r="AE471" s="1491"/>
      <c r="AF471" s="1491"/>
      <c r="AG471" s="1491"/>
      <c r="AH471" s="1491"/>
    </row>
    <row r="472" spans="1:34" ht="15.75" customHeight="1">
      <c r="A472" s="1491"/>
      <c r="B472" s="1491"/>
      <c r="C472" s="1491"/>
      <c r="D472" s="1491"/>
      <c r="E472" s="1491"/>
      <c r="F472" s="1491"/>
      <c r="G472" s="1491"/>
      <c r="H472" s="1491"/>
      <c r="I472" s="1491"/>
      <c r="J472" s="1491"/>
      <c r="K472" s="1491"/>
      <c r="L472" s="1491"/>
      <c r="M472" s="1491"/>
      <c r="N472" s="1491"/>
      <c r="O472" s="1491"/>
      <c r="P472" s="1491"/>
      <c r="Q472" s="1491"/>
      <c r="R472" s="1491"/>
      <c r="S472" s="1491"/>
      <c r="T472" s="1491"/>
      <c r="U472" s="1491"/>
      <c r="V472" s="1491"/>
      <c r="W472" s="1491"/>
      <c r="X472" s="1491"/>
      <c r="Y472" s="1491"/>
      <c r="Z472" s="1491"/>
      <c r="AA472" s="1491"/>
      <c r="AB472" s="1491"/>
      <c r="AC472" s="1491"/>
      <c r="AD472" s="1491"/>
      <c r="AE472" s="1491"/>
      <c r="AF472" s="1491"/>
      <c r="AG472" s="1491"/>
      <c r="AH472" s="1491"/>
    </row>
    <row r="473" spans="1:34" ht="15.75" customHeight="1">
      <c r="A473" s="1491"/>
      <c r="B473" s="1491"/>
      <c r="C473" s="1491"/>
      <c r="D473" s="1491"/>
      <c r="E473" s="1491"/>
      <c r="F473" s="1491"/>
      <c r="G473" s="1491"/>
      <c r="H473" s="1491"/>
      <c r="I473" s="1491"/>
      <c r="J473" s="1491"/>
      <c r="K473" s="1491"/>
      <c r="L473" s="1491"/>
      <c r="M473" s="1491"/>
      <c r="N473" s="1491"/>
      <c r="O473" s="1491"/>
      <c r="P473" s="1491"/>
      <c r="Q473" s="1491"/>
      <c r="R473" s="1491"/>
      <c r="S473" s="1491"/>
      <c r="T473" s="1491"/>
      <c r="U473" s="1491"/>
      <c r="V473" s="1491"/>
      <c r="W473" s="1491"/>
      <c r="X473" s="1491"/>
      <c r="Y473" s="1491"/>
      <c r="Z473" s="1491"/>
      <c r="AA473" s="1491"/>
      <c r="AB473" s="1491"/>
      <c r="AC473" s="1491"/>
      <c r="AD473" s="1491"/>
      <c r="AE473" s="1491"/>
      <c r="AF473" s="1491"/>
      <c r="AG473" s="1491"/>
      <c r="AH473" s="1491"/>
    </row>
    <row r="474" spans="1:34" ht="15.75" customHeight="1">
      <c r="A474" s="1491"/>
      <c r="B474" s="1491"/>
      <c r="C474" s="1491"/>
      <c r="D474" s="1491"/>
      <c r="E474" s="1491"/>
      <c r="F474" s="1491"/>
      <c r="G474" s="1491"/>
      <c r="H474" s="1491"/>
      <c r="I474" s="1491"/>
      <c r="J474" s="1491"/>
      <c r="K474" s="1491"/>
      <c r="L474" s="1491"/>
      <c r="M474" s="1491"/>
      <c r="N474" s="1491"/>
      <c r="O474" s="1491"/>
      <c r="P474" s="1491"/>
      <c r="Q474" s="1491"/>
      <c r="R474" s="1491"/>
      <c r="S474" s="1491"/>
      <c r="T474" s="1491"/>
      <c r="U474" s="1491"/>
      <c r="V474" s="1491"/>
      <c r="W474" s="1491"/>
      <c r="X474" s="1491"/>
      <c r="Y474" s="1491"/>
      <c r="Z474" s="1491"/>
      <c r="AA474" s="1491"/>
      <c r="AB474" s="1491"/>
      <c r="AC474" s="1491"/>
      <c r="AD474" s="1491"/>
      <c r="AE474" s="1491"/>
      <c r="AF474" s="1491"/>
      <c r="AG474" s="1491"/>
      <c r="AH474" s="1491"/>
    </row>
    <row r="475" spans="1:34" ht="15.75" customHeight="1">
      <c r="A475" s="1491"/>
      <c r="B475" s="1491"/>
      <c r="C475" s="1491"/>
      <c r="D475" s="1491"/>
      <c r="E475" s="1491"/>
      <c r="F475" s="1491"/>
      <c r="G475" s="1491"/>
      <c r="H475" s="1491"/>
      <c r="I475" s="1491"/>
      <c r="J475" s="1491"/>
      <c r="K475" s="1491"/>
      <c r="L475" s="1491"/>
      <c r="M475" s="1491"/>
      <c r="N475" s="1491"/>
      <c r="O475" s="1491"/>
      <c r="P475" s="1491"/>
      <c r="Q475" s="1491"/>
      <c r="R475" s="1491"/>
      <c r="S475" s="1491"/>
      <c r="T475" s="1491"/>
      <c r="U475" s="1491"/>
      <c r="V475" s="1491"/>
      <c r="W475" s="1491"/>
      <c r="X475" s="1491"/>
      <c r="Y475" s="1491"/>
      <c r="Z475" s="1491"/>
      <c r="AA475" s="1491"/>
      <c r="AB475" s="1491"/>
      <c r="AC475" s="1491"/>
      <c r="AD475" s="1491"/>
      <c r="AE475" s="1491"/>
      <c r="AF475" s="1491"/>
      <c r="AG475" s="1491"/>
      <c r="AH475" s="1491"/>
    </row>
    <row r="476" spans="1:34" ht="15.75" customHeight="1">
      <c r="A476" s="1491"/>
      <c r="B476" s="1491"/>
      <c r="C476" s="1491"/>
      <c r="D476" s="1491"/>
      <c r="E476" s="1491"/>
      <c r="F476" s="1491"/>
      <c r="G476" s="1491"/>
      <c r="H476" s="1491"/>
      <c r="I476" s="1491"/>
      <c r="J476" s="1491"/>
      <c r="K476" s="1491"/>
      <c r="L476" s="1491"/>
      <c r="M476" s="1491"/>
      <c r="N476" s="1491"/>
      <c r="O476" s="1491"/>
      <c r="P476" s="1491"/>
      <c r="Q476" s="1491"/>
      <c r="R476" s="1491"/>
      <c r="S476" s="1491"/>
      <c r="T476" s="1491"/>
      <c r="U476" s="1491"/>
      <c r="V476" s="1491"/>
      <c r="W476" s="1491"/>
      <c r="X476" s="1491"/>
      <c r="Y476" s="1491"/>
      <c r="Z476" s="1491"/>
      <c r="AA476" s="1491"/>
      <c r="AB476" s="1491"/>
      <c r="AC476" s="1491"/>
      <c r="AD476" s="1491"/>
      <c r="AE476" s="1491"/>
      <c r="AF476" s="1491"/>
      <c r="AG476" s="1491"/>
      <c r="AH476" s="1491"/>
    </row>
    <row r="477" spans="1:34" ht="15.75" customHeight="1">
      <c r="A477" s="1491"/>
      <c r="B477" s="1491"/>
      <c r="C477" s="1491"/>
      <c r="D477" s="1491"/>
      <c r="E477" s="1491"/>
      <c r="F477" s="1491"/>
      <c r="G477" s="1491"/>
      <c r="H477" s="1491"/>
      <c r="I477" s="1491"/>
      <c r="J477" s="1491"/>
      <c r="K477" s="1491"/>
      <c r="L477" s="1491"/>
      <c r="M477" s="1491"/>
      <c r="N477" s="1491"/>
      <c r="O477" s="1491"/>
      <c r="P477" s="1491"/>
      <c r="Q477" s="1491"/>
      <c r="R477" s="1491"/>
      <c r="S477" s="1491"/>
      <c r="T477" s="1491"/>
      <c r="U477" s="1491"/>
      <c r="V477" s="1491"/>
      <c r="W477" s="1491"/>
      <c r="X477" s="1491"/>
      <c r="Y477" s="1491"/>
      <c r="Z477" s="1491"/>
      <c r="AA477" s="1491"/>
      <c r="AB477" s="1491"/>
      <c r="AC477" s="1491"/>
      <c r="AD477" s="1491"/>
      <c r="AE477" s="1491"/>
      <c r="AF477" s="1491"/>
      <c r="AG477" s="1491"/>
      <c r="AH477" s="1491"/>
    </row>
    <row r="478" spans="1:34" ht="15.75" customHeight="1">
      <c r="A478" s="1491"/>
      <c r="B478" s="1491"/>
      <c r="C478" s="1491"/>
      <c r="D478" s="1491"/>
      <c r="E478" s="1491"/>
      <c r="F478" s="1491"/>
      <c r="G478" s="1491"/>
      <c r="H478" s="1491"/>
      <c r="I478" s="1491"/>
      <c r="J478" s="1491"/>
      <c r="K478" s="1491"/>
      <c r="L478" s="1491"/>
      <c r="M478" s="1491"/>
      <c r="N478" s="1491"/>
      <c r="O478" s="1491"/>
      <c r="P478" s="1491"/>
      <c r="Q478" s="1491"/>
      <c r="R478" s="1491"/>
      <c r="S478" s="1491"/>
      <c r="T478" s="1491"/>
      <c r="U478" s="1491"/>
      <c r="V478" s="1491"/>
      <c r="W478" s="1491"/>
      <c r="X478" s="1491"/>
      <c r="Y478" s="1491"/>
      <c r="Z478" s="1491"/>
      <c r="AA478" s="1491"/>
      <c r="AB478" s="1491"/>
      <c r="AC478" s="1491"/>
      <c r="AD478" s="1491"/>
      <c r="AE478" s="1491"/>
      <c r="AF478" s="1491"/>
      <c r="AG478" s="1491"/>
      <c r="AH478" s="1491"/>
    </row>
    <row r="479" spans="1:34" ht="15.75" customHeight="1">
      <c r="A479" s="1491"/>
      <c r="B479" s="1491"/>
      <c r="C479" s="1491"/>
      <c r="D479" s="1491"/>
      <c r="E479" s="1491"/>
      <c r="F479" s="1491"/>
      <c r="G479" s="1491"/>
      <c r="H479" s="1491"/>
      <c r="I479" s="1491"/>
      <c r="J479" s="1491"/>
      <c r="K479" s="1491"/>
      <c r="L479" s="1491"/>
      <c r="M479" s="1491"/>
      <c r="N479" s="1491"/>
      <c r="O479" s="1491"/>
      <c r="P479" s="1491"/>
      <c r="Q479" s="1491"/>
      <c r="R479" s="1491"/>
      <c r="S479" s="1491"/>
      <c r="T479" s="1491"/>
      <c r="U479" s="1491"/>
      <c r="V479" s="1491"/>
      <c r="W479" s="1491"/>
      <c r="X479" s="1491"/>
      <c r="Y479" s="1491"/>
      <c r="Z479" s="1491"/>
      <c r="AA479" s="1491"/>
      <c r="AB479" s="1491"/>
      <c r="AC479" s="1491"/>
      <c r="AD479" s="1491"/>
      <c r="AE479" s="1491"/>
      <c r="AF479" s="1491"/>
      <c r="AG479" s="1491"/>
      <c r="AH479" s="1491"/>
    </row>
    <row r="480" spans="1:34" ht="15.75" customHeight="1">
      <c r="A480" s="1491"/>
      <c r="B480" s="1491"/>
      <c r="C480" s="1491"/>
      <c r="D480" s="1491"/>
      <c r="E480" s="1491"/>
      <c r="F480" s="1491"/>
      <c r="G480" s="1491"/>
      <c r="H480" s="1491"/>
      <c r="I480" s="1491"/>
      <c r="J480" s="1491"/>
      <c r="K480" s="1491"/>
      <c r="L480" s="1491"/>
      <c r="M480" s="1491"/>
      <c r="N480" s="1491"/>
      <c r="O480" s="1491"/>
      <c r="P480" s="1491"/>
      <c r="Q480" s="1491"/>
      <c r="R480" s="1491"/>
      <c r="S480" s="1491"/>
      <c r="T480" s="1491"/>
      <c r="U480" s="1491"/>
      <c r="V480" s="1491"/>
      <c r="W480" s="1491"/>
      <c r="X480" s="1491"/>
      <c r="Y480" s="1491"/>
      <c r="Z480" s="1491"/>
      <c r="AA480" s="1491"/>
      <c r="AB480" s="1491"/>
      <c r="AC480" s="1491"/>
      <c r="AD480" s="1491"/>
      <c r="AE480" s="1491"/>
      <c r="AF480" s="1491"/>
      <c r="AG480" s="1491"/>
      <c r="AH480" s="1491"/>
    </row>
    <row r="481" spans="1:34" ht="15.75" customHeight="1">
      <c r="A481" s="1491"/>
      <c r="B481" s="1491"/>
      <c r="C481" s="1491"/>
      <c r="D481" s="1491"/>
      <c r="E481" s="1491"/>
      <c r="F481" s="1491"/>
      <c r="G481" s="1491"/>
      <c r="H481" s="1491"/>
      <c r="I481" s="1491"/>
      <c r="J481" s="1491"/>
      <c r="K481" s="1491"/>
      <c r="L481" s="1491"/>
      <c r="M481" s="1491"/>
      <c r="N481" s="1491"/>
      <c r="O481" s="1491"/>
      <c r="P481" s="1491"/>
      <c r="Q481" s="1491"/>
      <c r="R481" s="1491"/>
      <c r="S481" s="1491"/>
      <c r="T481" s="1491"/>
      <c r="U481" s="1491"/>
      <c r="V481" s="1491"/>
      <c r="W481" s="1491"/>
      <c r="X481" s="1491"/>
      <c r="Y481" s="1491"/>
      <c r="Z481" s="1491"/>
      <c r="AA481" s="1491"/>
      <c r="AB481" s="1491"/>
      <c r="AC481" s="1491"/>
      <c r="AD481" s="1491"/>
      <c r="AE481" s="1491"/>
      <c r="AF481" s="1491"/>
      <c r="AG481" s="1491"/>
      <c r="AH481" s="1491"/>
    </row>
    <row r="482" spans="1:34" ht="15.75" customHeight="1">
      <c r="A482" s="1491"/>
      <c r="B482" s="1491"/>
      <c r="C482" s="1491"/>
      <c r="D482" s="1491"/>
      <c r="E482" s="1491"/>
      <c r="F482" s="1491"/>
      <c r="G482" s="1491"/>
      <c r="H482" s="1491"/>
      <c r="I482" s="1491"/>
      <c r="J482" s="1491"/>
      <c r="K482" s="1491"/>
      <c r="L482" s="1491"/>
      <c r="M482" s="1491"/>
      <c r="N482" s="1491"/>
      <c r="O482" s="1491"/>
      <c r="P482" s="1491"/>
      <c r="Q482" s="1491"/>
      <c r="R482" s="1491"/>
      <c r="S482" s="1491"/>
      <c r="T482" s="1491"/>
      <c r="U482" s="1491"/>
      <c r="V482" s="1491"/>
      <c r="W482" s="1491"/>
      <c r="X482" s="1491"/>
      <c r="Y482" s="1491"/>
      <c r="Z482" s="1491"/>
      <c r="AA482" s="1491"/>
      <c r="AB482" s="1491"/>
      <c r="AC482" s="1491"/>
      <c r="AD482" s="1491"/>
      <c r="AE482" s="1491"/>
      <c r="AF482" s="1491"/>
      <c r="AG482" s="1491"/>
      <c r="AH482" s="1491"/>
    </row>
    <row r="483" spans="1:34" ht="15.75" customHeight="1">
      <c r="A483" s="1491"/>
      <c r="B483" s="1491"/>
      <c r="C483" s="1491"/>
      <c r="D483" s="1491"/>
      <c r="E483" s="1491"/>
      <c r="F483" s="1491"/>
      <c r="G483" s="1491"/>
      <c r="H483" s="1491"/>
      <c r="I483" s="1491"/>
      <c r="J483" s="1491"/>
      <c r="K483" s="1491"/>
      <c r="L483" s="1491"/>
      <c r="M483" s="1491"/>
      <c r="N483" s="1491"/>
      <c r="O483" s="1491"/>
      <c r="P483" s="1491"/>
      <c r="Q483" s="1491"/>
      <c r="R483" s="1491"/>
      <c r="S483" s="1491"/>
      <c r="T483" s="1491"/>
      <c r="U483" s="1491"/>
      <c r="V483" s="1491"/>
      <c r="W483" s="1491"/>
      <c r="X483" s="1491"/>
      <c r="Y483" s="1491"/>
      <c r="Z483" s="1491"/>
      <c r="AA483" s="1491"/>
      <c r="AB483" s="1491"/>
      <c r="AC483" s="1491"/>
      <c r="AD483" s="1491"/>
      <c r="AE483" s="1491"/>
      <c r="AF483" s="1491"/>
      <c r="AG483" s="1491"/>
      <c r="AH483" s="1491"/>
    </row>
    <row r="484" spans="1:34" ht="15.75" customHeight="1">
      <c r="A484" s="1491"/>
      <c r="B484" s="1491"/>
      <c r="C484" s="1491"/>
      <c r="D484" s="1491"/>
      <c r="E484" s="1491"/>
      <c r="F484" s="1491"/>
      <c r="G484" s="1491"/>
      <c r="H484" s="1491"/>
      <c r="I484" s="1491"/>
      <c r="J484" s="1491"/>
      <c r="K484" s="1491"/>
      <c r="L484" s="1491"/>
      <c r="M484" s="1491"/>
      <c r="N484" s="1491"/>
      <c r="O484" s="1491"/>
      <c r="P484" s="1491"/>
      <c r="Q484" s="1491"/>
      <c r="R484" s="1491"/>
      <c r="S484" s="1491"/>
      <c r="T484" s="1491"/>
      <c r="U484" s="1491"/>
      <c r="V484" s="1491"/>
      <c r="W484" s="1491"/>
      <c r="X484" s="1491"/>
      <c r="Y484" s="1491"/>
      <c r="Z484" s="1491"/>
      <c r="AA484" s="1491"/>
      <c r="AB484" s="1491"/>
      <c r="AC484" s="1491"/>
      <c r="AD484" s="1491"/>
      <c r="AE484" s="1491"/>
      <c r="AF484" s="1491"/>
      <c r="AG484" s="1491"/>
      <c r="AH484" s="1491"/>
    </row>
    <row r="485" spans="1:34" ht="15.75" customHeight="1">
      <c r="A485" s="1491"/>
      <c r="B485" s="1491"/>
      <c r="C485" s="1491"/>
      <c r="D485" s="1491"/>
      <c r="E485" s="1491"/>
      <c r="F485" s="1491"/>
      <c r="G485" s="1491"/>
      <c r="H485" s="1491"/>
      <c r="I485" s="1491"/>
      <c r="J485" s="1491"/>
      <c r="K485" s="1491"/>
      <c r="L485" s="1491"/>
      <c r="M485" s="1491"/>
      <c r="N485" s="1491"/>
      <c r="O485" s="1491"/>
      <c r="P485" s="1491"/>
      <c r="Q485" s="1491"/>
      <c r="R485" s="1491"/>
      <c r="S485" s="1491"/>
      <c r="T485" s="1491"/>
      <c r="U485" s="1491"/>
      <c r="V485" s="1491"/>
      <c r="W485" s="1491"/>
      <c r="X485" s="1491"/>
      <c r="Y485" s="1491"/>
      <c r="Z485" s="1491"/>
      <c r="AA485" s="1491"/>
      <c r="AB485" s="1491"/>
      <c r="AC485" s="1491"/>
      <c r="AD485" s="1491"/>
      <c r="AE485" s="1491"/>
      <c r="AF485" s="1491"/>
      <c r="AG485" s="1491"/>
      <c r="AH485" s="1491"/>
    </row>
    <row r="486" spans="1:34" ht="15.75" customHeight="1">
      <c r="A486" s="1491"/>
      <c r="B486" s="1491"/>
      <c r="C486" s="1491"/>
      <c r="D486" s="1491"/>
      <c r="E486" s="1491"/>
      <c r="F486" s="1491"/>
      <c r="G486" s="1491"/>
      <c r="H486" s="1491"/>
      <c r="I486" s="1491"/>
      <c r="J486" s="1491"/>
      <c r="K486" s="1491"/>
      <c r="L486" s="1491"/>
      <c r="M486" s="1491"/>
      <c r="N486" s="1491"/>
      <c r="O486" s="1491"/>
      <c r="P486" s="1491"/>
      <c r="Q486" s="1491"/>
      <c r="R486" s="1491"/>
      <c r="S486" s="1491"/>
      <c r="T486" s="1491"/>
      <c r="U486" s="1491"/>
      <c r="V486" s="1491"/>
      <c r="W486" s="1491"/>
      <c r="X486" s="1491"/>
      <c r="Y486" s="1491"/>
      <c r="Z486" s="1491"/>
      <c r="AA486" s="1491"/>
      <c r="AB486" s="1491"/>
      <c r="AC486" s="1491"/>
      <c r="AD486" s="1491"/>
      <c r="AE486" s="1491"/>
      <c r="AF486" s="1491"/>
      <c r="AG486" s="1491"/>
      <c r="AH486" s="1491"/>
    </row>
    <row r="487" spans="1:34" ht="15.75" customHeight="1">
      <c r="A487" s="1491"/>
      <c r="B487" s="1491"/>
      <c r="C487" s="1491"/>
      <c r="D487" s="1491"/>
      <c r="E487" s="1491"/>
      <c r="F487" s="1491"/>
      <c r="G487" s="1491"/>
      <c r="H487" s="1491"/>
      <c r="I487" s="1491"/>
      <c r="J487" s="1491"/>
      <c r="K487" s="1491"/>
      <c r="L487" s="1491"/>
      <c r="M487" s="1491"/>
      <c r="N487" s="1491"/>
      <c r="O487" s="1491"/>
      <c r="P487" s="1491"/>
      <c r="Q487" s="1491"/>
      <c r="R487" s="1491"/>
      <c r="S487" s="1491"/>
      <c r="T487" s="1491"/>
      <c r="U487" s="1491"/>
      <c r="V487" s="1491"/>
      <c r="W487" s="1491"/>
      <c r="X487" s="1491"/>
      <c r="Y487" s="1491"/>
      <c r="Z487" s="1491"/>
      <c r="AA487" s="1491"/>
      <c r="AB487" s="1491"/>
      <c r="AC487" s="1491"/>
      <c r="AD487" s="1491"/>
      <c r="AE487" s="1491"/>
      <c r="AF487" s="1491"/>
      <c r="AG487" s="1491"/>
      <c r="AH487" s="1491"/>
    </row>
    <row r="488" spans="1:34" ht="15.75" customHeight="1">
      <c r="A488" s="1491"/>
      <c r="B488" s="1491"/>
      <c r="C488" s="1491"/>
      <c r="D488" s="1491"/>
      <c r="E488" s="1491"/>
      <c r="F488" s="1491"/>
      <c r="G488" s="1491"/>
      <c r="H488" s="1491"/>
      <c r="I488" s="1491"/>
      <c r="J488" s="1491"/>
      <c r="K488" s="1491"/>
      <c r="L488" s="1491"/>
      <c r="M488" s="1491"/>
      <c r="N488" s="1491"/>
      <c r="O488" s="1491"/>
      <c r="P488" s="1491"/>
      <c r="Q488" s="1491"/>
      <c r="R488" s="1491"/>
      <c r="S488" s="1491"/>
      <c r="T488" s="1491"/>
      <c r="U488" s="1491"/>
      <c r="V488" s="1491"/>
      <c r="W488" s="1491"/>
      <c r="X488" s="1491"/>
      <c r="Y488" s="1491"/>
      <c r="Z488" s="1491"/>
      <c r="AA488" s="1491"/>
      <c r="AB488" s="1491"/>
      <c r="AC488" s="1491"/>
      <c r="AD488" s="1491"/>
      <c r="AE488" s="1491"/>
      <c r="AF488" s="1491"/>
      <c r="AG488" s="1491"/>
      <c r="AH488" s="1491"/>
    </row>
    <row r="489" spans="1:34" ht="15.75" customHeight="1">
      <c r="A489" s="1491"/>
      <c r="B489" s="1491"/>
      <c r="C489" s="1491"/>
      <c r="D489" s="1491"/>
      <c r="E489" s="1491"/>
      <c r="F489" s="1491"/>
      <c r="G489" s="1491"/>
      <c r="H489" s="1491"/>
      <c r="I489" s="1491"/>
      <c r="J489" s="1491"/>
      <c r="K489" s="1491"/>
      <c r="L489" s="1491"/>
      <c r="M489" s="1491"/>
      <c r="N489" s="1491"/>
      <c r="O489" s="1491"/>
      <c r="P489" s="1491"/>
      <c r="Q489" s="1491"/>
      <c r="R489" s="1491"/>
      <c r="S489" s="1491"/>
      <c r="T489" s="1491"/>
      <c r="U489" s="1491"/>
      <c r="V489" s="1491"/>
      <c r="W489" s="1491"/>
      <c r="X489" s="1491"/>
      <c r="Y489" s="1491"/>
      <c r="Z489" s="1491"/>
      <c r="AA489" s="1491"/>
      <c r="AB489" s="1491"/>
      <c r="AC489" s="1491"/>
      <c r="AD489" s="1491"/>
      <c r="AE489" s="1491"/>
      <c r="AF489" s="1491"/>
      <c r="AG489" s="1491"/>
      <c r="AH489" s="1491"/>
    </row>
    <row r="490" spans="1:34" ht="15.75" customHeight="1">
      <c r="A490" s="1491"/>
      <c r="B490" s="1491"/>
      <c r="C490" s="1491"/>
      <c r="D490" s="1491"/>
      <c r="E490" s="1491"/>
      <c r="F490" s="1491"/>
      <c r="G490" s="1491"/>
      <c r="H490" s="1491"/>
      <c r="I490" s="1491"/>
      <c r="J490" s="1491"/>
      <c r="K490" s="1491"/>
      <c r="L490" s="1491"/>
      <c r="M490" s="1491"/>
      <c r="N490" s="1491"/>
      <c r="O490" s="1491"/>
      <c r="P490" s="1491"/>
      <c r="Q490" s="1491"/>
      <c r="R490" s="1491"/>
      <c r="S490" s="1491"/>
      <c r="T490" s="1491"/>
      <c r="U490" s="1491"/>
      <c r="V490" s="1491"/>
      <c r="W490" s="1491"/>
      <c r="X490" s="1491"/>
      <c r="Y490" s="1491"/>
      <c r="Z490" s="1491"/>
      <c r="AA490" s="1491"/>
      <c r="AB490" s="1491"/>
      <c r="AC490" s="1491"/>
      <c r="AD490" s="1491"/>
      <c r="AE490" s="1491"/>
      <c r="AF490" s="1491"/>
      <c r="AG490" s="1491"/>
      <c r="AH490" s="1491"/>
    </row>
    <row r="491" spans="1:34" ht="15.75" customHeight="1">
      <c r="A491" s="1491"/>
      <c r="B491" s="1491"/>
      <c r="C491" s="1491"/>
      <c r="D491" s="1491"/>
      <c r="E491" s="1491"/>
      <c r="F491" s="1491"/>
      <c r="G491" s="1491"/>
      <c r="H491" s="1491"/>
      <c r="I491" s="1491"/>
      <c r="J491" s="1491"/>
      <c r="K491" s="1491"/>
      <c r="L491" s="1491"/>
      <c r="M491" s="1491"/>
      <c r="N491" s="1491"/>
      <c r="O491" s="1491"/>
      <c r="P491" s="1491"/>
      <c r="Q491" s="1491"/>
      <c r="R491" s="1491"/>
      <c r="S491" s="1491"/>
      <c r="T491" s="1491"/>
      <c r="U491" s="1491"/>
      <c r="V491" s="1491"/>
      <c r="W491" s="1491"/>
      <c r="X491" s="1491"/>
      <c r="Y491" s="1491"/>
      <c r="Z491" s="1491"/>
      <c r="AA491" s="1491"/>
      <c r="AB491" s="1491"/>
      <c r="AC491" s="1491"/>
      <c r="AD491" s="1491"/>
      <c r="AE491" s="1491"/>
      <c r="AF491" s="1491"/>
      <c r="AG491" s="1491"/>
      <c r="AH491" s="1491"/>
    </row>
    <row r="492" spans="1:34" ht="15.75" customHeight="1">
      <c r="A492" s="1491"/>
      <c r="B492" s="1491"/>
      <c r="C492" s="1491"/>
      <c r="D492" s="1491"/>
      <c r="E492" s="1491"/>
      <c r="F492" s="1491"/>
      <c r="G492" s="1491"/>
      <c r="H492" s="1491"/>
      <c r="I492" s="1491"/>
      <c r="J492" s="1491"/>
      <c r="K492" s="1491"/>
      <c r="L492" s="1491"/>
      <c r="M492" s="1491"/>
      <c r="N492" s="1491"/>
      <c r="O492" s="1491"/>
      <c r="P492" s="1491"/>
      <c r="Q492" s="1491"/>
      <c r="R492" s="1491"/>
      <c r="S492" s="1491"/>
      <c r="T492" s="1491"/>
      <c r="U492" s="1491"/>
      <c r="V492" s="1491"/>
      <c r="W492" s="1491"/>
      <c r="X492" s="1491"/>
      <c r="Y492" s="1491"/>
      <c r="Z492" s="1491"/>
      <c r="AA492" s="1491"/>
      <c r="AB492" s="1491"/>
      <c r="AC492" s="1491"/>
      <c r="AD492" s="1491"/>
      <c r="AE492" s="1491"/>
      <c r="AF492" s="1491"/>
      <c r="AG492" s="1491"/>
      <c r="AH492" s="1491"/>
    </row>
    <row r="493" spans="1:34" ht="15.75" customHeight="1">
      <c r="A493" s="1491"/>
      <c r="B493" s="1491"/>
      <c r="C493" s="1491"/>
      <c r="D493" s="1491"/>
      <c r="E493" s="1491"/>
      <c r="F493" s="1491"/>
      <c r="G493" s="1491"/>
      <c r="H493" s="1491"/>
      <c r="I493" s="1491"/>
      <c r="J493" s="1491"/>
      <c r="K493" s="1491"/>
      <c r="L493" s="1491"/>
      <c r="M493" s="1491"/>
      <c r="N493" s="1491"/>
      <c r="O493" s="1491"/>
      <c r="P493" s="1491"/>
      <c r="Q493" s="1491"/>
      <c r="R493" s="1491"/>
      <c r="S493" s="1491"/>
      <c r="T493" s="1491"/>
      <c r="U493" s="1491"/>
      <c r="V493" s="1491"/>
      <c r="W493" s="1491"/>
      <c r="X493" s="1491"/>
      <c r="Y493" s="1491"/>
      <c r="Z493" s="1491"/>
      <c r="AA493" s="1491"/>
      <c r="AB493" s="1491"/>
      <c r="AC493" s="1491"/>
      <c r="AD493" s="1491"/>
      <c r="AE493" s="1491"/>
      <c r="AF493" s="1491"/>
      <c r="AG493" s="1491"/>
      <c r="AH493" s="1491"/>
    </row>
    <row r="494" spans="1:34" ht="15.75" customHeight="1">
      <c r="A494" s="1491"/>
      <c r="B494" s="1491"/>
      <c r="C494" s="1491"/>
      <c r="D494" s="1491"/>
      <c r="E494" s="1491"/>
      <c r="F494" s="1491"/>
      <c r="G494" s="1491"/>
      <c r="H494" s="1491"/>
      <c r="I494" s="1491"/>
      <c r="J494" s="1491"/>
      <c r="K494" s="1491"/>
      <c r="L494" s="1491"/>
      <c r="M494" s="1491"/>
      <c r="N494" s="1491"/>
      <c r="O494" s="1491"/>
      <c r="P494" s="1491"/>
      <c r="Q494" s="1491"/>
      <c r="R494" s="1491"/>
      <c r="S494" s="1491"/>
      <c r="T494" s="1491"/>
      <c r="U494" s="1491"/>
      <c r="V494" s="1491"/>
      <c r="W494" s="1491"/>
      <c r="X494" s="1491"/>
      <c r="Y494" s="1491"/>
      <c r="Z494" s="1491"/>
      <c r="AA494" s="1491"/>
      <c r="AB494" s="1491"/>
      <c r="AC494" s="1491"/>
      <c r="AD494" s="1491"/>
      <c r="AE494" s="1491"/>
      <c r="AF494" s="1491"/>
      <c r="AG494" s="1491"/>
      <c r="AH494" s="1491"/>
    </row>
    <row r="495" spans="1:34" ht="15.75" customHeight="1">
      <c r="A495" s="1491"/>
      <c r="B495" s="1491"/>
      <c r="C495" s="1491"/>
      <c r="D495" s="1491"/>
      <c r="E495" s="1491"/>
      <c r="F495" s="1491"/>
      <c r="G495" s="1491"/>
      <c r="H495" s="1491"/>
      <c r="I495" s="1491"/>
      <c r="J495" s="1491"/>
      <c r="K495" s="1491"/>
      <c r="L495" s="1491"/>
      <c r="M495" s="1491"/>
      <c r="N495" s="1491"/>
      <c r="O495" s="1491"/>
      <c r="P495" s="1491"/>
      <c r="Q495" s="1491"/>
      <c r="R495" s="1491"/>
      <c r="S495" s="1491"/>
      <c r="T495" s="1491"/>
      <c r="U495" s="1491"/>
      <c r="V495" s="1491"/>
      <c r="W495" s="1491"/>
      <c r="X495" s="1491"/>
      <c r="Y495" s="1491"/>
      <c r="Z495" s="1491"/>
      <c r="AA495" s="1491"/>
      <c r="AB495" s="1491"/>
      <c r="AC495" s="1491"/>
      <c r="AD495" s="1491"/>
      <c r="AE495" s="1491"/>
      <c r="AF495" s="1491"/>
      <c r="AG495" s="1491"/>
      <c r="AH495" s="1491"/>
    </row>
    <row r="496" spans="1:34" ht="15.75" customHeight="1">
      <c r="A496" s="1491"/>
      <c r="B496" s="1491"/>
      <c r="C496" s="1491"/>
      <c r="D496" s="1491"/>
      <c r="E496" s="1491"/>
      <c r="F496" s="1491"/>
      <c r="G496" s="1491"/>
      <c r="H496" s="1491"/>
      <c r="I496" s="1491"/>
      <c r="J496" s="1491"/>
      <c r="K496" s="1491"/>
      <c r="L496" s="1491"/>
      <c r="M496" s="1491"/>
      <c r="N496" s="1491"/>
      <c r="O496" s="1491"/>
      <c r="P496" s="1491"/>
      <c r="Q496" s="1491"/>
      <c r="R496" s="1491"/>
      <c r="S496" s="1491"/>
      <c r="T496" s="1491"/>
      <c r="U496" s="1491"/>
      <c r="V496" s="1491"/>
      <c r="W496" s="1491"/>
      <c r="X496" s="1491"/>
      <c r="Y496" s="1491"/>
      <c r="Z496" s="1491"/>
      <c r="AA496" s="1491"/>
      <c r="AB496" s="1491"/>
      <c r="AC496" s="1491"/>
      <c r="AD496" s="1491"/>
      <c r="AE496" s="1491"/>
      <c r="AF496" s="1491"/>
      <c r="AG496" s="1491"/>
      <c r="AH496" s="1491"/>
    </row>
    <row r="497" spans="1:34" ht="15.75" customHeight="1">
      <c r="A497" s="1491"/>
      <c r="B497" s="1491"/>
      <c r="C497" s="1491"/>
      <c r="D497" s="1491"/>
      <c r="E497" s="1491"/>
      <c r="F497" s="1491"/>
      <c r="G497" s="1491"/>
      <c r="H497" s="1491"/>
      <c r="I497" s="1491"/>
      <c r="J497" s="1491"/>
      <c r="K497" s="1491"/>
      <c r="L497" s="1491"/>
      <c r="M497" s="1491"/>
      <c r="N497" s="1491"/>
      <c r="O497" s="1491"/>
      <c r="P497" s="1491"/>
      <c r="Q497" s="1491"/>
      <c r="R497" s="1491"/>
      <c r="S497" s="1491"/>
      <c r="T497" s="1491"/>
      <c r="U497" s="1491"/>
      <c r="V497" s="1491"/>
      <c r="W497" s="1491"/>
      <c r="X497" s="1491"/>
      <c r="Y497" s="1491"/>
      <c r="Z497" s="1491"/>
      <c r="AA497" s="1491"/>
      <c r="AB497" s="1491"/>
      <c r="AC497" s="1491"/>
      <c r="AD497" s="1491"/>
      <c r="AE497" s="1491"/>
      <c r="AF497" s="1491"/>
      <c r="AG497" s="1491"/>
      <c r="AH497" s="1491"/>
    </row>
    <row r="498" spans="1:34" ht="15.75" customHeight="1">
      <c r="A498" s="1491"/>
      <c r="B498" s="1491"/>
      <c r="C498" s="1491"/>
      <c r="D498" s="1491"/>
      <c r="E498" s="1491"/>
      <c r="F498" s="1491"/>
      <c r="G498" s="1491"/>
      <c r="H498" s="1491"/>
      <c r="I498" s="1491"/>
      <c r="J498" s="1491"/>
      <c r="K498" s="1491"/>
      <c r="L498" s="1491"/>
      <c r="M498" s="1491"/>
      <c r="N498" s="1491"/>
      <c r="O498" s="1491"/>
      <c r="P498" s="1491"/>
      <c r="Q498" s="1491"/>
      <c r="R498" s="1491"/>
      <c r="S498" s="1491"/>
      <c r="T498" s="1491"/>
      <c r="U498" s="1491"/>
      <c r="V498" s="1491"/>
      <c r="W498" s="1491"/>
      <c r="X498" s="1491"/>
      <c r="Y498" s="1491"/>
      <c r="Z498" s="1491"/>
      <c r="AA498" s="1491"/>
      <c r="AB498" s="1491"/>
      <c r="AC498" s="1491"/>
      <c r="AD498" s="1491"/>
      <c r="AE498" s="1491"/>
      <c r="AF498" s="1491"/>
      <c r="AG498" s="1491"/>
      <c r="AH498" s="1491"/>
    </row>
    <row r="499" spans="1:34" ht="15.75" customHeight="1">
      <c r="A499" s="1491"/>
      <c r="B499" s="1491"/>
      <c r="C499" s="1491"/>
      <c r="D499" s="1491"/>
      <c r="E499" s="1491"/>
      <c r="F499" s="1491"/>
      <c r="G499" s="1491"/>
      <c r="H499" s="1491"/>
      <c r="I499" s="1491"/>
      <c r="J499" s="1491"/>
      <c r="K499" s="1491"/>
      <c r="L499" s="1491"/>
      <c r="M499" s="1491"/>
      <c r="N499" s="1491"/>
      <c r="O499" s="1491"/>
      <c r="P499" s="1491"/>
      <c r="Q499" s="1491"/>
      <c r="R499" s="1491"/>
      <c r="S499" s="1491"/>
      <c r="T499" s="1491"/>
      <c r="U499" s="1491"/>
      <c r="V499" s="1491"/>
      <c r="W499" s="1491"/>
      <c r="X499" s="1491"/>
      <c r="Y499" s="1491"/>
      <c r="Z499" s="1491"/>
      <c r="AA499" s="1491"/>
      <c r="AB499" s="1491"/>
      <c r="AC499" s="1491"/>
      <c r="AD499" s="1491"/>
      <c r="AE499" s="1491"/>
      <c r="AF499" s="1491"/>
      <c r="AG499" s="1491"/>
      <c r="AH499" s="1491"/>
    </row>
    <row r="500" spans="1:34" ht="15.75" customHeight="1">
      <c r="A500" s="1491"/>
      <c r="B500" s="1491"/>
      <c r="C500" s="1491"/>
      <c r="D500" s="1491"/>
      <c r="E500" s="1491"/>
      <c r="F500" s="1491"/>
      <c r="G500" s="1491"/>
      <c r="H500" s="1491"/>
      <c r="I500" s="1491"/>
      <c r="J500" s="1491"/>
      <c r="K500" s="1491"/>
      <c r="L500" s="1491"/>
      <c r="M500" s="1491"/>
      <c r="N500" s="1491"/>
      <c r="O500" s="1491"/>
      <c r="P500" s="1491"/>
      <c r="Q500" s="1491"/>
      <c r="R500" s="1491"/>
      <c r="S500" s="1491"/>
      <c r="T500" s="1491"/>
      <c r="U500" s="1491"/>
      <c r="V500" s="1491"/>
      <c r="W500" s="1491"/>
      <c r="X500" s="1491"/>
      <c r="Y500" s="1491"/>
      <c r="Z500" s="1491"/>
      <c r="AA500" s="1491"/>
      <c r="AB500" s="1491"/>
      <c r="AC500" s="1491"/>
      <c r="AD500" s="1491"/>
      <c r="AE500" s="1491"/>
      <c r="AF500" s="1491"/>
      <c r="AG500" s="1491"/>
      <c r="AH500" s="1491"/>
    </row>
    <row r="501" spans="1:34" ht="15.75" customHeight="1">
      <c r="A501" s="1491"/>
      <c r="B501" s="1491"/>
      <c r="C501" s="1491"/>
      <c r="D501" s="1491"/>
      <c r="E501" s="1491"/>
      <c r="F501" s="1491"/>
      <c r="G501" s="1491"/>
      <c r="H501" s="1491"/>
      <c r="I501" s="1491"/>
      <c r="J501" s="1491"/>
      <c r="K501" s="1491"/>
      <c r="L501" s="1491"/>
      <c r="M501" s="1491"/>
      <c r="N501" s="1491"/>
      <c r="O501" s="1491"/>
      <c r="P501" s="1491"/>
      <c r="Q501" s="1491"/>
      <c r="R501" s="1491"/>
      <c r="S501" s="1491"/>
      <c r="T501" s="1491"/>
      <c r="U501" s="1491"/>
      <c r="V501" s="1491"/>
      <c r="W501" s="1491"/>
      <c r="X501" s="1491"/>
      <c r="Y501" s="1491"/>
      <c r="Z501" s="1491"/>
      <c r="AA501" s="1491"/>
      <c r="AB501" s="1491"/>
      <c r="AC501" s="1491"/>
      <c r="AD501" s="1491"/>
      <c r="AE501" s="1491"/>
      <c r="AF501" s="1491"/>
      <c r="AG501" s="1491"/>
      <c r="AH501" s="1491"/>
    </row>
    <row r="502" spans="1:34" ht="15.75" customHeight="1">
      <c r="A502" s="1491"/>
      <c r="B502" s="1491"/>
      <c r="C502" s="1491"/>
      <c r="D502" s="1491"/>
      <c r="E502" s="1491"/>
      <c r="F502" s="1491"/>
      <c r="G502" s="1491"/>
      <c r="H502" s="1491"/>
      <c r="I502" s="1491"/>
      <c r="J502" s="1491"/>
      <c r="K502" s="1491"/>
      <c r="L502" s="1491"/>
      <c r="M502" s="1491"/>
      <c r="N502" s="1491"/>
      <c r="O502" s="1491"/>
      <c r="P502" s="1491"/>
      <c r="Q502" s="1491"/>
      <c r="R502" s="1491"/>
      <c r="S502" s="1491"/>
      <c r="T502" s="1491"/>
      <c r="U502" s="1491"/>
      <c r="V502" s="1491"/>
      <c r="W502" s="1491"/>
      <c r="X502" s="1491"/>
      <c r="Y502" s="1491"/>
      <c r="Z502" s="1491"/>
      <c r="AA502" s="1491"/>
      <c r="AB502" s="1491"/>
      <c r="AC502" s="1491"/>
      <c r="AD502" s="1491"/>
      <c r="AE502" s="1491"/>
      <c r="AF502" s="1491"/>
      <c r="AG502" s="1491"/>
      <c r="AH502" s="1491"/>
    </row>
    <row r="503" spans="1:34" ht="15.75" customHeight="1">
      <c r="A503" s="1491"/>
      <c r="B503" s="1491"/>
      <c r="C503" s="1491"/>
      <c r="D503" s="1491"/>
      <c r="E503" s="1491"/>
      <c r="F503" s="1491"/>
      <c r="G503" s="1491"/>
      <c r="H503" s="1491"/>
      <c r="I503" s="1491"/>
      <c r="J503" s="1491"/>
      <c r="K503" s="1491"/>
      <c r="L503" s="1491"/>
      <c r="M503" s="1491"/>
      <c r="N503" s="1491"/>
      <c r="O503" s="1491"/>
      <c r="P503" s="1491"/>
      <c r="Q503" s="1491"/>
      <c r="R503" s="1491"/>
      <c r="S503" s="1491"/>
      <c r="T503" s="1491"/>
      <c r="U503" s="1491"/>
      <c r="V503" s="1491"/>
      <c r="W503" s="1491"/>
      <c r="X503" s="1491"/>
      <c r="Y503" s="1491"/>
      <c r="Z503" s="1491"/>
      <c r="AA503" s="1491"/>
      <c r="AB503" s="1491"/>
      <c r="AC503" s="1491"/>
      <c r="AD503" s="1491"/>
      <c r="AE503" s="1491"/>
      <c r="AF503" s="1491"/>
      <c r="AG503" s="1491"/>
      <c r="AH503" s="1491"/>
    </row>
    <row r="504" spans="1:34" ht="15.75" customHeight="1">
      <c r="A504" s="1491"/>
      <c r="B504" s="1491"/>
      <c r="C504" s="1491"/>
      <c r="D504" s="1491"/>
      <c r="E504" s="1491"/>
      <c r="F504" s="1491"/>
      <c r="G504" s="1491"/>
      <c r="H504" s="1491"/>
      <c r="I504" s="1491"/>
      <c r="J504" s="1491"/>
      <c r="K504" s="1491"/>
      <c r="L504" s="1491"/>
      <c r="M504" s="1491"/>
      <c r="N504" s="1491"/>
      <c r="O504" s="1491"/>
      <c r="P504" s="1491"/>
      <c r="Q504" s="1491"/>
      <c r="R504" s="1491"/>
      <c r="S504" s="1491"/>
      <c r="T504" s="1491"/>
      <c r="U504" s="1491"/>
      <c r="V504" s="1491"/>
      <c r="W504" s="1491"/>
      <c r="X504" s="1491"/>
      <c r="Y504" s="1491"/>
      <c r="Z504" s="1491"/>
      <c r="AA504" s="1491"/>
      <c r="AB504" s="1491"/>
      <c r="AC504" s="1491"/>
      <c r="AD504" s="1491"/>
      <c r="AE504" s="1491"/>
      <c r="AF504" s="1491"/>
      <c r="AG504" s="1491"/>
      <c r="AH504" s="1491"/>
    </row>
    <row r="505" spans="1:34" ht="15.75" customHeight="1">
      <c r="A505" s="1491"/>
      <c r="B505" s="1491"/>
      <c r="C505" s="1491"/>
      <c r="D505" s="1491"/>
      <c r="E505" s="1491"/>
      <c r="F505" s="1491"/>
      <c r="G505" s="1491"/>
      <c r="H505" s="1491"/>
      <c r="I505" s="1491"/>
      <c r="J505" s="1491"/>
      <c r="K505" s="1491"/>
      <c r="L505" s="1491"/>
      <c r="M505" s="1491"/>
      <c r="N505" s="1491"/>
      <c r="O505" s="1491"/>
      <c r="P505" s="1491"/>
      <c r="Q505" s="1491"/>
      <c r="R505" s="1491"/>
      <c r="S505" s="1491"/>
      <c r="T505" s="1491"/>
      <c r="U505" s="1491"/>
      <c r="V505" s="1491"/>
      <c r="W505" s="1491"/>
      <c r="X505" s="1491"/>
      <c r="Y505" s="1491"/>
      <c r="Z505" s="1491"/>
      <c r="AA505" s="1491"/>
      <c r="AB505" s="1491"/>
      <c r="AC505" s="1491"/>
      <c r="AD505" s="1491"/>
      <c r="AE505" s="1491"/>
      <c r="AF505" s="1491"/>
      <c r="AG505" s="1491"/>
      <c r="AH505" s="1491"/>
    </row>
    <row r="506" spans="1:34" ht="15.75" customHeight="1">
      <c r="A506" s="1491"/>
      <c r="B506" s="1491"/>
      <c r="C506" s="1491"/>
      <c r="D506" s="1491"/>
      <c r="E506" s="1491"/>
      <c r="F506" s="1491"/>
      <c r="G506" s="1491"/>
      <c r="H506" s="1491"/>
      <c r="I506" s="1491"/>
      <c r="J506" s="1491"/>
      <c r="K506" s="1491"/>
      <c r="L506" s="1491"/>
      <c r="M506" s="1491"/>
      <c r="N506" s="1491"/>
      <c r="O506" s="1491"/>
      <c r="P506" s="1491"/>
      <c r="Q506" s="1491"/>
      <c r="R506" s="1491"/>
      <c r="S506" s="1491"/>
      <c r="T506" s="1491"/>
      <c r="U506" s="1491"/>
      <c r="V506" s="1491"/>
      <c r="W506" s="1491"/>
      <c r="X506" s="1491"/>
      <c r="Y506" s="1491"/>
      <c r="Z506" s="1491"/>
      <c r="AA506" s="1491"/>
      <c r="AB506" s="1491"/>
      <c r="AC506" s="1491"/>
      <c r="AD506" s="1491"/>
      <c r="AE506" s="1491"/>
      <c r="AF506" s="1491"/>
      <c r="AG506" s="1491"/>
      <c r="AH506" s="1491"/>
    </row>
    <row r="507" spans="1:34" ht="15.75" customHeight="1">
      <c r="A507" s="1491"/>
      <c r="B507" s="1491"/>
      <c r="C507" s="1491"/>
      <c r="D507" s="1491"/>
      <c r="E507" s="1491"/>
      <c r="F507" s="1491"/>
      <c r="G507" s="1491"/>
      <c r="H507" s="1491"/>
      <c r="I507" s="1491"/>
      <c r="J507" s="1491"/>
      <c r="K507" s="1491"/>
      <c r="L507" s="1491"/>
      <c r="M507" s="1491"/>
      <c r="N507" s="1491"/>
      <c r="O507" s="1491"/>
      <c r="P507" s="1491"/>
      <c r="Q507" s="1491"/>
      <c r="R507" s="1491"/>
      <c r="S507" s="1491"/>
      <c r="T507" s="1491"/>
      <c r="U507" s="1491"/>
      <c r="V507" s="1491"/>
      <c r="W507" s="1491"/>
      <c r="X507" s="1491"/>
      <c r="Y507" s="1491"/>
      <c r="Z507" s="1491"/>
      <c r="AA507" s="1491"/>
      <c r="AB507" s="1491"/>
      <c r="AC507" s="1491"/>
      <c r="AD507" s="1491"/>
      <c r="AE507" s="1491"/>
      <c r="AF507" s="1491"/>
      <c r="AG507" s="1491"/>
      <c r="AH507" s="1491"/>
    </row>
    <row r="508" spans="1:34" ht="15.75" customHeight="1">
      <c r="A508" s="1491"/>
      <c r="B508" s="1491"/>
      <c r="C508" s="1491"/>
      <c r="D508" s="1491"/>
      <c r="E508" s="1491"/>
      <c r="F508" s="1491"/>
      <c r="G508" s="1491"/>
      <c r="H508" s="1491"/>
      <c r="I508" s="1491"/>
      <c r="J508" s="1491"/>
      <c r="K508" s="1491"/>
      <c r="L508" s="1491"/>
      <c r="M508" s="1491"/>
      <c r="N508" s="1491"/>
      <c r="O508" s="1491"/>
      <c r="P508" s="1491"/>
      <c r="Q508" s="1491"/>
      <c r="R508" s="1491"/>
      <c r="S508" s="1491"/>
      <c r="T508" s="1491"/>
      <c r="U508" s="1491"/>
      <c r="V508" s="1491"/>
      <c r="W508" s="1491"/>
      <c r="X508" s="1491"/>
      <c r="Y508" s="1491"/>
      <c r="Z508" s="1491"/>
      <c r="AA508" s="1491"/>
      <c r="AB508" s="1491"/>
      <c r="AC508" s="1491"/>
      <c r="AD508" s="1491"/>
      <c r="AE508" s="1491"/>
      <c r="AF508" s="1491"/>
      <c r="AG508" s="1491"/>
      <c r="AH508" s="1491"/>
    </row>
    <row r="509" spans="1:34" ht="15.75" customHeight="1">
      <c r="A509" s="1491"/>
      <c r="B509" s="1491"/>
      <c r="C509" s="1491"/>
      <c r="D509" s="1491"/>
      <c r="E509" s="1491"/>
      <c r="F509" s="1491"/>
      <c r="G509" s="1491"/>
      <c r="H509" s="1491"/>
      <c r="I509" s="1491"/>
      <c r="J509" s="1491"/>
      <c r="K509" s="1491"/>
      <c r="L509" s="1491"/>
      <c r="M509" s="1491"/>
      <c r="N509" s="1491"/>
      <c r="O509" s="1491"/>
      <c r="P509" s="1491"/>
      <c r="Q509" s="1491"/>
      <c r="R509" s="1491"/>
      <c r="S509" s="1491"/>
      <c r="T509" s="1491"/>
      <c r="U509" s="1491"/>
      <c r="V509" s="1491"/>
      <c r="W509" s="1491"/>
      <c r="X509" s="1491"/>
      <c r="Y509" s="1491"/>
      <c r="Z509" s="1491"/>
      <c r="AA509" s="1491"/>
      <c r="AB509" s="1491"/>
      <c r="AC509" s="1491"/>
      <c r="AD509" s="1491"/>
      <c r="AE509" s="1491"/>
      <c r="AF509" s="1491"/>
      <c r="AG509" s="1491"/>
      <c r="AH509" s="1491"/>
    </row>
    <row r="510" spans="1:34" ht="15.75" customHeight="1">
      <c r="A510" s="1491"/>
      <c r="B510" s="1491"/>
      <c r="C510" s="1491"/>
      <c r="D510" s="1491"/>
      <c r="E510" s="1491"/>
      <c r="F510" s="1491"/>
      <c r="G510" s="1491"/>
      <c r="H510" s="1491"/>
      <c r="I510" s="1491"/>
      <c r="J510" s="1491"/>
      <c r="K510" s="1491"/>
      <c r="L510" s="1491"/>
      <c r="M510" s="1491"/>
      <c r="N510" s="1491"/>
      <c r="O510" s="1491"/>
      <c r="P510" s="1491"/>
      <c r="Q510" s="1491"/>
      <c r="R510" s="1491"/>
      <c r="S510" s="1491"/>
      <c r="T510" s="1491"/>
      <c r="U510" s="1491"/>
      <c r="V510" s="1491"/>
      <c r="W510" s="1491"/>
      <c r="X510" s="1491"/>
      <c r="Y510" s="1491"/>
      <c r="Z510" s="1491"/>
      <c r="AA510" s="1491"/>
      <c r="AB510" s="1491"/>
      <c r="AC510" s="1491"/>
      <c r="AD510" s="1491"/>
      <c r="AE510" s="1491"/>
      <c r="AF510" s="1491"/>
      <c r="AG510" s="1491"/>
      <c r="AH510" s="1491"/>
    </row>
    <row r="511" spans="1:34" ht="15.75" customHeight="1">
      <c r="A511" s="1491"/>
      <c r="B511" s="1491"/>
      <c r="C511" s="1491"/>
      <c r="D511" s="1491"/>
      <c r="E511" s="1491"/>
      <c r="F511" s="1491"/>
      <c r="G511" s="1491"/>
      <c r="H511" s="1491"/>
      <c r="I511" s="1491"/>
      <c r="J511" s="1491"/>
      <c r="K511" s="1491"/>
      <c r="L511" s="1491"/>
      <c r="M511" s="1491"/>
      <c r="N511" s="1491"/>
      <c r="O511" s="1491"/>
      <c r="P511" s="1491"/>
      <c r="Q511" s="1491"/>
      <c r="R511" s="1491"/>
      <c r="S511" s="1491"/>
      <c r="T511" s="1491"/>
      <c r="U511" s="1491"/>
      <c r="V511" s="1491"/>
      <c r="W511" s="1491"/>
      <c r="X511" s="1491"/>
      <c r="Y511" s="1491"/>
      <c r="Z511" s="1491"/>
      <c r="AA511" s="1491"/>
      <c r="AB511" s="1491"/>
      <c r="AC511" s="1491"/>
      <c r="AD511" s="1491"/>
      <c r="AE511" s="1491"/>
      <c r="AF511" s="1491"/>
      <c r="AG511" s="1491"/>
      <c r="AH511" s="1491"/>
    </row>
    <row r="512" spans="1:34" ht="15.75" customHeight="1">
      <c r="A512" s="1491"/>
      <c r="B512" s="1491"/>
      <c r="C512" s="1491"/>
      <c r="D512" s="1491"/>
      <c r="E512" s="1491"/>
      <c r="F512" s="1491"/>
      <c r="G512" s="1491"/>
      <c r="H512" s="1491"/>
      <c r="I512" s="1491"/>
      <c r="J512" s="1491"/>
      <c r="K512" s="1491"/>
      <c r="L512" s="1491"/>
      <c r="M512" s="1491"/>
      <c r="N512" s="1491"/>
      <c r="O512" s="1491"/>
      <c r="P512" s="1491"/>
      <c r="Q512" s="1491"/>
      <c r="R512" s="1491"/>
      <c r="S512" s="1491"/>
      <c r="T512" s="1491"/>
      <c r="U512" s="1491"/>
      <c r="V512" s="1491"/>
      <c r="W512" s="1491"/>
      <c r="X512" s="1491"/>
      <c r="Y512" s="1491"/>
      <c r="Z512" s="1491"/>
      <c r="AA512" s="1491"/>
      <c r="AB512" s="1491"/>
      <c r="AC512" s="1491"/>
      <c r="AD512" s="1491"/>
      <c r="AE512" s="1491"/>
      <c r="AF512" s="1491"/>
      <c r="AG512" s="1491"/>
      <c r="AH512" s="1491"/>
    </row>
    <row r="513" spans="1:34" ht="15.75" customHeight="1">
      <c r="A513" s="1491"/>
      <c r="B513" s="1491"/>
      <c r="C513" s="1491"/>
      <c r="D513" s="1491"/>
      <c r="E513" s="1491"/>
      <c r="F513" s="1491"/>
      <c r="G513" s="1491"/>
      <c r="H513" s="1491"/>
      <c r="I513" s="1491"/>
      <c r="J513" s="1491"/>
      <c r="K513" s="1491"/>
      <c r="L513" s="1491"/>
      <c r="M513" s="1491"/>
      <c r="N513" s="1491"/>
      <c r="O513" s="1491"/>
      <c r="P513" s="1491"/>
      <c r="Q513" s="1491"/>
      <c r="R513" s="1491"/>
      <c r="S513" s="1491"/>
      <c r="T513" s="1491"/>
      <c r="U513" s="1491"/>
      <c r="V513" s="1491"/>
      <c r="W513" s="1491"/>
      <c r="X513" s="1491"/>
      <c r="Y513" s="1491"/>
      <c r="Z513" s="1491"/>
      <c r="AA513" s="1491"/>
      <c r="AB513" s="1491"/>
      <c r="AC513" s="1491"/>
      <c r="AD513" s="1491"/>
      <c r="AE513" s="1491"/>
      <c r="AF513" s="1491"/>
      <c r="AG513" s="1491"/>
      <c r="AH513" s="1491"/>
    </row>
    <row r="514" spans="1:34" ht="15.75" customHeight="1">
      <c r="A514" s="1491"/>
      <c r="B514" s="1491"/>
      <c r="C514" s="1491"/>
      <c r="D514" s="1491"/>
      <c r="E514" s="1491"/>
      <c r="F514" s="1491"/>
      <c r="G514" s="1491"/>
      <c r="H514" s="1491"/>
      <c r="I514" s="1491"/>
      <c r="J514" s="1491"/>
      <c r="K514" s="1491"/>
      <c r="L514" s="1491"/>
      <c r="M514" s="1491"/>
      <c r="N514" s="1491"/>
      <c r="O514" s="1491"/>
      <c r="P514" s="1491"/>
      <c r="Q514" s="1491"/>
      <c r="R514" s="1491"/>
      <c r="S514" s="1491"/>
      <c r="T514" s="1491"/>
      <c r="U514" s="1491"/>
      <c r="V514" s="1491"/>
      <c r="W514" s="1491"/>
      <c r="X514" s="1491"/>
      <c r="Y514" s="1491"/>
      <c r="Z514" s="1491"/>
      <c r="AA514" s="1491"/>
      <c r="AB514" s="1491"/>
      <c r="AC514" s="1491"/>
      <c r="AD514" s="1491"/>
      <c r="AE514" s="1491"/>
      <c r="AF514" s="1491"/>
      <c r="AG514" s="1491"/>
      <c r="AH514" s="1491"/>
    </row>
    <row r="515" spans="1:34" ht="15.75" customHeight="1">
      <c r="A515" s="1491"/>
      <c r="B515" s="1491"/>
      <c r="C515" s="1491"/>
      <c r="D515" s="1491"/>
      <c r="E515" s="1491"/>
      <c r="F515" s="1491"/>
      <c r="G515" s="1491"/>
      <c r="H515" s="1491"/>
      <c r="I515" s="1491"/>
      <c r="J515" s="1491"/>
      <c r="K515" s="1491"/>
      <c r="L515" s="1491"/>
      <c r="M515" s="1491"/>
      <c r="N515" s="1491"/>
      <c r="O515" s="1491"/>
      <c r="P515" s="1491"/>
      <c r="Q515" s="1491"/>
      <c r="R515" s="1491"/>
      <c r="S515" s="1491"/>
      <c r="T515" s="1491"/>
      <c r="U515" s="1491"/>
      <c r="V515" s="1491"/>
      <c r="W515" s="1491"/>
      <c r="X515" s="1491"/>
      <c r="Y515" s="1491"/>
      <c r="Z515" s="1491"/>
      <c r="AA515" s="1491"/>
      <c r="AB515" s="1491"/>
      <c r="AC515" s="1491"/>
      <c r="AD515" s="1491"/>
      <c r="AE515" s="1491"/>
      <c r="AF515" s="1491"/>
      <c r="AG515" s="1491"/>
      <c r="AH515" s="1491"/>
    </row>
    <row r="516" spans="1:34" ht="15.75" customHeight="1">
      <c r="A516" s="1491"/>
      <c r="B516" s="1491"/>
      <c r="C516" s="1491"/>
      <c r="D516" s="1491"/>
      <c r="E516" s="1491"/>
      <c r="F516" s="1491"/>
      <c r="G516" s="1491"/>
      <c r="H516" s="1491"/>
      <c r="I516" s="1491"/>
      <c r="J516" s="1491"/>
      <c r="K516" s="1491"/>
      <c r="L516" s="1491"/>
      <c r="M516" s="1491"/>
      <c r="N516" s="1491"/>
      <c r="O516" s="1491"/>
      <c r="P516" s="1491"/>
      <c r="Q516" s="1491"/>
      <c r="R516" s="1491"/>
      <c r="S516" s="1491"/>
      <c r="T516" s="1491"/>
      <c r="U516" s="1491"/>
      <c r="V516" s="1491"/>
      <c r="W516" s="1491"/>
      <c r="X516" s="1491"/>
      <c r="Y516" s="1491"/>
      <c r="Z516" s="1491"/>
      <c r="AA516" s="1491"/>
      <c r="AB516" s="1491"/>
      <c r="AC516" s="1491"/>
      <c r="AD516" s="1491"/>
      <c r="AE516" s="1491"/>
      <c r="AF516" s="1491"/>
      <c r="AG516" s="1491"/>
      <c r="AH516" s="1491"/>
    </row>
    <row r="517" spans="1:34" ht="15.75" customHeight="1">
      <c r="A517" s="1491"/>
      <c r="B517" s="1491"/>
      <c r="C517" s="1491"/>
      <c r="D517" s="1491"/>
      <c r="E517" s="1491"/>
      <c r="F517" s="1491"/>
      <c r="G517" s="1491"/>
      <c r="H517" s="1491"/>
      <c r="I517" s="1491"/>
      <c r="J517" s="1491"/>
      <c r="K517" s="1491"/>
      <c r="L517" s="1491"/>
      <c r="M517" s="1491"/>
      <c r="N517" s="1491"/>
      <c r="O517" s="1491"/>
      <c r="P517" s="1491"/>
      <c r="Q517" s="1491"/>
      <c r="R517" s="1491"/>
      <c r="S517" s="1491"/>
      <c r="T517" s="1491"/>
      <c r="U517" s="1491"/>
      <c r="V517" s="1491"/>
      <c r="W517" s="1491"/>
      <c r="X517" s="1491"/>
      <c r="Y517" s="1491"/>
      <c r="Z517" s="1491"/>
      <c r="AA517" s="1491"/>
      <c r="AB517" s="1491"/>
      <c r="AC517" s="1491"/>
      <c r="AD517" s="1491"/>
      <c r="AE517" s="1491"/>
      <c r="AF517" s="1491"/>
      <c r="AG517" s="1491"/>
      <c r="AH517" s="1491"/>
    </row>
    <row r="518" spans="1:34" ht="15.75" customHeight="1">
      <c r="A518" s="1491"/>
      <c r="B518" s="1491"/>
      <c r="C518" s="1491"/>
      <c r="D518" s="1491"/>
      <c r="E518" s="1491"/>
      <c r="F518" s="1491"/>
      <c r="G518" s="1491"/>
      <c r="H518" s="1491"/>
      <c r="I518" s="1491"/>
      <c r="J518" s="1491"/>
      <c r="K518" s="1491"/>
      <c r="L518" s="1491"/>
      <c r="M518" s="1491"/>
      <c r="N518" s="1491"/>
      <c r="O518" s="1491"/>
      <c r="P518" s="1491"/>
      <c r="Q518" s="1491"/>
      <c r="R518" s="1491"/>
      <c r="S518" s="1491"/>
      <c r="T518" s="1491"/>
      <c r="U518" s="1491"/>
      <c r="V518" s="1491"/>
      <c r="W518" s="1491"/>
      <c r="X518" s="1491"/>
      <c r="Y518" s="1491"/>
      <c r="Z518" s="1491"/>
      <c r="AA518" s="1491"/>
      <c r="AB518" s="1491"/>
      <c r="AC518" s="1491"/>
      <c r="AD518" s="1491"/>
      <c r="AE518" s="1491"/>
      <c r="AF518" s="1491"/>
      <c r="AG518" s="1491"/>
      <c r="AH518" s="1491"/>
    </row>
    <row r="519" spans="1:34" ht="15.75" customHeight="1">
      <c r="A519" s="1491"/>
      <c r="B519" s="1491"/>
      <c r="C519" s="1491"/>
      <c r="D519" s="1491"/>
      <c r="E519" s="1491"/>
      <c r="F519" s="1491"/>
      <c r="G519" s="1491"/>
      <c r="H519" s="1491"/>
      <c r="I519" s="1491"/>
      <c r="J519" s="1491"/>
      <c r="K519" s="1491"/>
      <c r="L519" s="1491"/>
      <c r="M519" s="1491"/>
      <c r="N519" s="1491"/>
      <c r="O519" s="1491"/>
      <c r="P519" s="1491"/>
      <c r="Q519" s="1491"/>
      <c r="R519" s="1491"/>
      <c r="S519" s="1491"/>
      <c r="T519" s="1491"/>
      <c r="U519" s="1491"/>
      <c r="V519" s="1491"/>
      <c r="W519" s="1491"/>
      <c r="X519" s="1491"/>
      <c r="Y519" s="1491"/>
      <c r="Z519" s="1491"/>
      <c r="AA519" s="1491"/>
      <c r="AB519" s="1491"/>
      <c r="AC519" s="1491"/>
      <c r="AD519" s="1491"/>
      <c r="AE519" s="1491"/>
      <c r="AF519" s="1491"/>
      <c r="AG519" s="1491"/>
      <c r="AH519" s="1491"/>
    </row>
    <row r="520" spans="1:34" ht="15.75" customHeight="1">
      <c r="A520" s="1491"/>
      <c r="B520" s="1491"/>
      <c r="C520" s="1491"/>
      <c r="D520" s="1491"/>
      <c r="E520" s="1491"/>
      <c r="F520" s="1491"/>
      <c r="G520" s="1491"/>
      <c r="H520" s="1491"/>
      <c r="I520" s="1491"/>
      <c r="J520" s="1491"/>
      <c r="K520" s="1491"/>
      <c r="L520" s="1491"/>
      <c r="M520" s="1491"/>
      <c r="N520" s="1491"/>
      <c r="O520" s="1491"/>
      <c r="P520" s="1491"/>
      <c r="Q520" s="1491"/>
      <c r="R520" s="1491"/>
      <c r="S520" s="1491"/>
      <c r="T520" s="1491"/>
      <c r="U520" s="1491"/>
      <c r="V520" s="1491"/>
      <c r="W520" s="1491"/>
      <c r="X520" s="1491"/>
      <c r="Y520" s="1491"/>
      <c r="Z520" s="1491"/>
      <c r="AA520" s="1491"/>
      <c r="AB520" s="1491"/>
      <c r="AC520" s="1491"/>
      <c r="AD520" s="1491"/>
      <c r="AE520" s="1491"/>
      <c r="AF520" s="1491"/>
      <c r="AG520" s="1491"/>
      <c r="AH520" s="1491"/>
    </row>
    <row r="521" spans="1:34" ht="15.75" customHeight="1">
      <c r="A521" s="1491"/>
      <c r="B521" s="1491"/>
      <c r="C521" s="1491"/>
      <c r="D521" s="1491"/>
      <c r="E521" s="1491"/>
      <c r="F521" s="1491"/>
      <c r="G521" s="1491"/>
      <c r="H521" s="1491"/>
      <c r="I521" s="1491"/>
      <c r="J521" s="1491"/>
      <c r="K521" s="1491"/>
      <c r="L521" s="1491"/>
      <c r="M521" s="1491"/>
      <c r="N521" s="1491"/>
      <c r="O521" s="1491"/>
      <c r="P521" s="1491"/>
      <c r="Q521" s="1491"/>
      <c r="R521" s="1491"/>
      <c r="S521" s="1491"/>
      <c r="T521" s="1491"/>
      <c r="U521" s="1491"/>
      <c r="V521" s="1491"/>
      <c r="W521" s="1491"/>
      <c r="X521" s="1491"/>
      <c r="Y521" s="1491"/>
      <c r="Z521" s="1491"/>
      <c r="AA521" s="1491"/>
      <c r="AB521" s="1491"/>
      <c r="AC521" s="1491"/>
      <c r="AD521" s="1491"/>
      <c r="AE521" s="1491"/>
      <c r="AF521" s="1491"/>
      <c r="AG521" s="1491"/>
      <c r="AH521" s="1491"/>
    </row>
    <row r="522" spans="1:34" ht="15.75" customHeight="1">
      <c r="A522" s="1491"/>
      <c r="B522" s="1491"/>
      <c r="C522" s="1491"/>
      <c r="D522" s="1491"/>
      <c r="E522" s="1491"/>
      <c r="F522" s="1491"/>
      <c r="G522" s="1491"/>
      <c r="H522" s="1491"/>
      <c r="I522" s="1491"/>
      <c r="J522" s="1491"/>
      <c r="K522" s="1491"/>
      <c r="L522" s="1491"/>
      <c r="M522" s="1491"/>
      <c r="N522" s="1491"/>
      <c r="O522" s="1491"/>
      <c r="P522" s="1491"/>
      <c r="Q522" s="1491"/>
      <c r="R522" s="1491"/>
      <c r="S522" s="1491"/>
      <c r="T522" s="1491"/>
      <c r="U522" s="1491"/>
      <c r="V522" s="1491"/>
      <c r="W522" s="1491"/>
      <c r="X522" s="1491"/>
      <c r="Y522" s="1491"/>
      <c r="Z522" s="1491"/>
      <c r="AA522" s="1491"/>
      <c r="AB522" s="1491"/>
      <c r="AC522" s="1491"/>
      <c r="AD522" s="1491"/>
      <c r="AE522" s="1491"/>
      <c r="AF522" s="1491"/>
      <c r="AG522" s="1491"/>
      <c r="AH522" s="1491"/>
    </row>
    <row r="523" spans="1:34" ht="15.75" customHeight="1">
      <c r="A523" s="1491"/>
      <c r="B523" s="1491"/>
      <c r="C523" s="1491"/>
      <c r="D523" s="1491"/>
      <c r="E523" s="1491"/>
      <c r="F523" s="1491"/>
      <c r="G523" s="1491"/>
      <c r="H523" s="1491"/>
      <c r="I523" s="1491"/>
      <c r="J523" s="1491"/>
      <c r="K523" s="1491"/>
      <c r="L523" s="1491"/>
      <c r="M523" s="1491"/>
      <c r="N523" s="1491"/>
      <c r="O523" s="1491"/>
      <c r="P523" s="1491"/>
      <c r="Q523" s="1491"/>
      <c r="R523" s="1491"/>
      <c r="S523" s="1491"/>
      <c r="T523" s="1491"/>
      <c r="U523" s="1491"/>
      <c r="V523" s="1491"/>
      <c r="W523" s="1491"/>
      <c r="X523" s="1491"/>
      <c r="Y523" s="1491"/>
      <c r="Z523" s="1491"/>
      <c r="AA523" s="1491"/>
      <c r="AB523" s="1491"/>
      <c r="AC523" s="1491"/>
      <c r="AD523" s="1491"/>
      <c r="AE523" s="1491"/>
      <c r="AF523" s="1491"/>
      <c r="AG523" s="1491"/>
      <c r="AH523" s="1491"/>
    </row>
    <row r="524" spans="1:34" ht="15.75" customHeight="1">
      <c r="A524" s="1491"/>
      <c r="B524" s="1491"/>
      <c r="C524" s="1491"/>
      <c r="D524" s="1491"/>
      <c r="E524" s="1491"/>
      <c r="F524" s="1491"/>
      <c r="G524" s="1491"/>
      <c r="H524" s="1491"/>
      <c r="I524" s="1491"/>
      <c r="J524" s="1491"/>
      <c r="K524" s="1491"/>
      <c r="L524" s="1491"/>
      <c r="M524" s="1491"/>
      <c r="N524" s="1491"/>
      <c r="O524" s="1491"/>
      <c r="P524" s="1491"/>
      <c r="Q524" s="1491"/>
      <c r="R524" s="1491"/>
      <c r="S524" s="1491"/>
      <c r="T524" s="1491"/>
      <c r="U524" s="1491"/>
      <c r="V524" s="1491"/>
      <c r="W524" s="1491"/>
      <c r="X524" s="1491"/>
      <c r="Y524" s="1491"/>
      <c r="Z524" s="1491"/>
      <c r="AA524" s="1491"/>
      <c r="AB524" s="1491"/>
      <c r="AC524" s="1491"/>
      <c r="AD524" s="1491"/>
      <c r="AE524" s="1491"/>
      <c r="AF524" s="1491"/>
      <c r="AG524" s="1491"/>
      <c r="AH524" s="1491"/>
    </row>
    <row r="525" spans="1:34" ht="15.75" customHeight="1">
      <c r="A525" s="1491"/>
      <c r="B525" s="1491"/>
      <c r="C525" s="1491"/>
      <c r="D525" s="1491"/>
      <c r="E525" s="1491"/>
      <c r="F525" s="1491"/>
      <c r="G525" s="1491"/>
      <c r="H525" s="1491"/>
      <c r="I525" s="1491"/>
      <c r="J525" s="1491"/>
      <c r="K525" s="1491"/>
      <c r="L525" s="1491"/>
      <c r="M525" s="1491"/>
      <c r="N525" s="1491"/>
      <c r="O525" s="1491"/>
      <c r="P525" s="1491"/>
      <c r="Q525" s="1491"/>
      <c r="R525" s="1491"/>
      <c r="S525" s="1491"/>
      <c r="T525" s="1491"/>
      <c r="U525" s="1491"/>
      <c r="V525" s="1491"/>
      <c r="W525" s="1491"/>
      <c r="X525" s="1491"/>
      <c r="Y525" s="1491"/>
      <c r="Z525" s="1491"/>
      <c r="AA525" s="1491"/>
      <c r="AB525" s="1491"/>
      <c r="AC525" s="1491"/>
      <c r="AD525" s="1491"/>
      <c r="AE525" s="1491"/>
      <c r="AF525" s="1491"/>
      <c r="AG525" s="1491"/>
      <c r="AH525" s="1491"/>
    </row>
    <row r="526" spans="1:34" ht="15.75" customHeight="1">
      <c r="A526" s="1491"/>
      <c r="B526" s="1491"/>
      <c r="C526" s="1491"/>
      <c r="D526" s="1491"/>
      <c r="E526" s="1491"/>
      <c r="F526" s="1491"/>
      <c r="G526" s="1491"/>
      <c r="H526" s="1491"/>
      <c r="I526" s="1491"/>
      <c r="J526" s="1491"/>
      <c r="K526" s="1491"/>
      <c r="L526" s="1491"/>
      <c r="M526" s="1491"/>
      <c r="N526" s="1491"/>
      <c r="O526" s="1491"/>
      <c r="P526" s="1491"/>
      <c r="Q526" s="1491"/>
      <c r="R526" s="1491"/>
      <c r="S526" s="1491"/>
      <c r="T526" s="1491"/>
      <c r="U526" s="1491"/>
      <c r="V526" s="1491"/>
      <c r="W526" s="1491"/>
      <c r="X526" s="1491"/>
      <c r="Y526" s="1491"/>
      <c r="Z526" s="1491"/>
      <c r="AA526" s="1491"/>
      <c r="AB526" s="1491"/>
      <c r="AC526" s="1491"/>
      <c r="AD526" s="1491"/>
      <c r="AE526" s="1491"/>
      <c r="AF526" s="1491"/>
      <c r="AG526" s="1491"/>
      <c r="AH526" s="1491"/>
    </row>
    <row r="527" spans="1:34" ht="15.75" customHeight="1">
      <c r="A527" s="1491"/>
      <c r="B527" s="1491"/>
      <c r="C527" s="1491"/>
      <c r="D527" s="1491"/>
      <c r="E527" s="1491"/>
      <c r="F527" s="1491"/>
      <c r="G527" s="1491"/>
      <c r="H527" s="1491"/>
      <c r="I527" s="1491"/>
      <c r="J527" s="1491"/>
      <c r="K527" s="1491"/>
      <c r="L527" s="1491"/>
      <c r="M527" s="1491"/>
      <c r="N527" s="1491"/>
      <c r="O527" s="1491"/>
      <c r="P527" s="1491"/>
      <c r="Q527" s="1491"/>
      <c r="R527" s="1491"/>
      <c r="S527" s="1491"/>
      <c r="T527" s="1491"/>
      <c r="U527" s="1491"/>
      <c r="V527" s="1491"/>
      <c r="W527" s="1491"/>
      <c r="X527" s="1491"/>
      <c r="Y527" s="1491"/>
      <c r="Z527" s="1491"/>
      <c r="AA527" s="1491"/>
      <c r="AB527" s="1491"/>
      <c r="AC527" s="1491"/>
      <c r="AD527" s="1491"/>
      <c r="AE527" s="1491"/>
      <c r="AF527" s="1491"/>
      <c r="AG527" s="1491"/>
      <c r="AH527" s="1491"/>
    </row>
    <row r="528" spans="1:34" ht="15.75" customHeight="1">
      <c r="A528" s="1491"/>
      <c r="B528" s="1491"/>
      <c r="C528" s="1491"/>
      <c r="D528" s="1491"/>
      <c r="E528" s="1491"/>
      <c r="F528" s="1491"/>
      <c r="G528" s="1491"/>
      <c r="H528" s="1491"/>
      <c r="I528" s="1491"/>
      <c r="J528" s="1491"/>
      <c r="K528" s="1491"/>
      <c r="L528" s="1491"/>
      <c r="M528" s="1491"/>
      <c r="N528" s="1491"/>
      <c r="O528" s="1491"/>
      <c r="P528" s="1491"/>
      <c r="Q528" s="1491"/>
      <c r="R528" s="1491"/>
      <c r="S528" s="1491"/>
      <c r="T528" s="1491"/>
      <c r="U528" s="1491"/>
      <c r="V528" s="1491"/>
      <c r="W528" s="1491"/>
      <c r="X528" s="1491"/>
      <c r="Y528" s="1491"/>
      <c r="Z528" s="1491"/>
      <c r="AA528" s="1491"/>
      <c r="AB528" s="1491"/>
      <c r="AC528" s="1491"/>
      <c r="AD528" s="1491"/>
      <c r="AE528" s="1491"/>
      <c r="AF528" s="1491"/>
      <c r="AG528" s="1491"/>
      <c r="AH528" s="1491"/>
    </row>
    <row r="529" spans="1:34" ht="15.75" customHeight="1">
      <c r="A529" s="1491"/>
      <c r="B529" s="1491"/>
      <c r="C529" s="1491"/>
      <c r="D529" s="1491"/>
      <c r="E529" s="1491"/>
      <c r="F529" s="1491"/>
      <c r="G529" s="1491"/>
      <c r="H529" s="1491"/>
      <c r="I529" s="1491"/>
      <c r="J529" s="1491"/>
      <c r="K529" s="1491"/>
      <c r="L529" s="1491"/>
      <c r="M529" s="1491"/>
      <c r="N529" s="1491"/>
      <c r="O529" s="1491"/>
      <c r="P529" s="1491"/>
      <c r="Q529" s="1491"/>
      <c r="R529" s="1491"/>
      <c r="S529" s="1491"/>
      <c r="T529" s="1491"/>
      <c r="U529" s="1491"/>
      <c r="V529" s="1491"/>
      <c r="W529" s="1491"/>
      <c r="X529" s="1491"/>
      <c r="Y529" s="1491"/>
      <c r="Z529" s="1491"/>
      <c r="AA529" s="1491"/>
      <c r="AB529" s="1491"/>
      <c r="AC529" s="1491"/>
      <c r="AD529" s="1491"/>
      <c r="AE529" s="1491"/>
      <c r="AF529" s="1491"/>
      <c r="AG529" s="1491"/>
      <c r="AH529" s="1491"/>
    </row>
    <row r="530" spans="1:34" ht="15.75" customHeight="1">
      <c r="A530" s="1491"/>
      <c r="B530" s="1491"/>
      <c r="C530" s="1491"/>
      <c r="D530" s="1491"/>
      <c r="E530" s="1491"/>
      <c r="F530" s="1491"/>
      <c r="G530" s="1491"/>
      <c r="H530" s="1491"/>
      <c r="I530" s="1491"/>
      <c r="J530" s="1491"/>
      <c r="K530" s="1491"/>
      <c r="L530" s="1491"/>
      <c r="M530" s="1491"/>
      <c r="N530" s="1491"/>
      <c r="O530" s="1491"/>
      <c r="P530" s="1491"/>
      <c r="Q530" s="1491"/>
      <c r="R530" s="1491"/>
      <c r="S530" s="1491"/>
      <c r="T530" s="1491"/>
      <c r="U530" s="1491"/>
      <c r="V530" s="1491"/>
      <c r="W530" s="1491"/>
      <c r="X530" s="1491"/>
      <c r="Y530" s="1491"/>
      <c r="Z530" s="1491"/>
      <c r="AA530" s="1491"/>
      <c r="AB530" s="1491"/>
      <c r="AC530" s="1491"/>
      <c r="AD530" s="1491"/>
      <c r="AE530" s="1491"/>
      <c r="AF530" s="1491"/>
      <c r="AG530" s="1491"/>
      <c r="AH530" s="1491"/>
    </row>
    <row r="531" spans="1:34" ht="15.75" customHeight="1">
      <c r="A531" s="1491"/>
      <c r="B531" s="1491"/>
      <c r="C531" s="1491"/>
      <c r="D531" s="1491"/>
      <c r="E531" s="1491"/>
      <c r="F531" s="1491"/>
      <c r="G531" s="1491"/>
      <c r="H531" s="1491"/>
      <c r="I531" s="1491"/>
      <c r="J531" s="1491"/>
      <c r="K531" s="1491"/>
      <c r="L531" s="1491"/>
      <c r="M531" s="1491"/>
      <c r="N531" s="1491"/>
      <c r="O531" s="1491"/>
      <c r="P531" s="1491"/>
      <c r="Q531" s="1491"/>
      <c r="R531" s="1491"/>
      <c r="S531" s="1491"/>
      <c r="T531" s="1491"/>
      <c r="U531" s="1491"/>
      <c r="V531" s="1491"/>
      <c r="W531" s="1491"/>
      <c r="X531" s="1491"/>
      <c r="Y531" s="1491"/>
      <c r="Z531" s="1491"/>
      <c r="AA531" s="1491"/>
      <c r="AB531" s="1491"/>
      <c r="AC531" s="1491"/>
      <c r="AD531" s="1491"/>
      <c r="AE531" s="1491"/>
      <c r="AF531" s="1491"/>
      <c r="AG531" s="1491"/>
      <c r="AH531" s="1491"/>
    </row>
    <row r="532" spans="1:34" ht="15.75" customHeight="1">
      <c r="A532" s="1491"/>
      <c r="B532" s="1491"/>
      <c r="C532" s="1491"/>
      <c r="D532" s="1491"/>
      <c r="E532" s="1491"/>
      <c r="F532" s="1491"/>
      <c r="G532" s="1491"/>
      <c r="H532" s="1491"/>
      <c r="I532" s="1491"/>
      <c r="J532" s="1491"/>
      <c r="K532" s="1491"/>
      <c r="L532" s="1491"/>
      <c r="M532" s="1491"/>
      <c r="N532" s="1491"/>
      <c r="O532" s="1491"/>
      <c r="P532" s="1491"/>
      <c r="Q532" s="1491"/>
      <c r="R532" s="1491"/>
      <c r="S532" s="1491"/>
      <c r="T532" s="1491"/>
      <c r="U532" s="1491"/>
      <c r="V532" s="1491"/>
      <c r="W532" s="1491"/>
      <c r="X532" s="1491"/>
      <c r="Y532" s="1491"/>
      <c r="Z532" s="1491"/>
      <c r="AA532" s="1491"/>
      <c r="AB532" s="1491"/>
      <c r="AC532" s="1491"/>
      <c r="AD532" s="1491"/>
      <c r="AE532" s="1491"/>
      <c r="AF532" s="1491"/>
      <c r="AG532" s="1491"/>
      <c r="AH532" s="1491"/>
    </row>
    <row r="533" spans="1:34" ht="15.75" customHeight="1">
      <c r="A533" s="1491"/>
      <c r="B533" s="1491"/>
      <c r="C533" s="1491"/>
      <c r="D533" s="1491"/>
      <c r="E533" s="1491"/>
      <c r="F533" s="1491"/>
      <c r="G533" s="1491"/>
      <c r="H533" s="1491"/>
      <c r="I533" s="1491"/>
      <c r="J533" s="1491"/>
      <c r="K533" s="1491"/>
      <c r="L533" s="1491"/>
      <c r="M533" s="1491"/>
      <c r="N533" s="1491"/>
      <c r="O533" s="1491"/>
      <c r="P533" s="1491"/>
      <c r="Q533" s="1491"/>
      <c r="R533" s="1491"/>
      <c r="S533" s="1491"/>
      <c r="T533" s="1491"/>
      <c r="U533" s="1491"/>
      <c r="V533" s="1491"/>
      <c r="W533" s="1491"/>
      <c r="X533" s="1491"/>
      <c r="Y533" s="1491"/>
      <c r="Z533" s="1491"/>
      <c r="AA533" s="1491"/>
      <c r="AB533" s="1491"/>
      <c r="AC533" s="1491"/>
      <c r="AD533" s="1491"/>
      <c r="AE533" s="1491"/>
      <c r="AF533" s="1491"/>
      <c r="AG533" s="1491"/>
      <c r="AH533" s="1491"/>
    </row>
    <row r="534" spans="1:34" ht="15.75" customHeight="1">
      <c r="A534" s="1491"/>
      <c r="B534" s="1491"/>
      <c r="C534" s="1491"/>
      <c r="D534" s="1491"/>
      <c r="E534" s="1491"/>
      <c r="F534" s="1491"/>
      <c r="G534" s="1491"/>
      <c r="H534" s="1491"/>
      <c r="I534" s="1491"/>
      <c r="J534" s="1491"/>
      <c r="K534" s="1491"/>
      <c r="L534" s="1491"/>
      <c r="M534" s="1491"/>
      <c r="N534" s="1491"/>
      <c r="O534" s="1491"/>
      <c r="P534" s="1491"/>
      <c r="Q534" s="1491"/>
      <c r="R534" s="1491"/>
      <c r="S534" s="1491"/>
      <c r="T534" s="1491"/>
      <c r="U534" s="1491"/>
      <c r="V534" s="1491"/>
      <c r="W534" s="1491"/>
      <c r="X534" s="1491"/>
      <c r="Y534" s="1491"/>
      <c r="Z534" s="1491"/>
      <c r="AA534" s="1491"/>
      <c r="AB534" s="1491"/>
      <c r="AC534" s="1491"/>
      <c r="AD534" s="1491"/>
      <c r="AE534" s="1491"/>
      <c r="AF534" s="1491"/>
      <c r="AG534" s="1491"/>
      <c r="AH534" s="1491"/>
    </row>
    <row r="535" spans="1:34" ht="15.75" customHeight="1">
      <c r="A535" s="1491"/>
      <c r="B535" s="1491"/>
      <c r="C535" s="1491"/>
      <c r="D535" s="1491"/>
      <c r="E535" s="1491"/>
      <c r="F535" s="1491"/>
      <c r="G535" s="1491"/>
      <c r="H535" s="1491"/>
      <c r="I535" s="1491"/>
      <c r="J535" s="1491"/>
      <c r="K535" s="1491"/>
      <c r="L535" s="1491"/>
      <c r="M535" s="1491"/>
      <c r="N535" s="1491"/>
      <c r="O535" s="1491"/>
      <c r="P535" s="1491"/>
      <c r="Q535" s="1491"/>
      <c r="R535" s="1491"/>
      <c r="S535" s="1491"/>
      <c r="T535" s="1491"/>
      <c r="U535" s="1491"/>
      <c r="V535" s="1491"/>
      <c r="W535" s="1491"/>
      <c r="X535" s="1491"/>
      <c r="Y535" s="1491"/>
      <c r="Z535" s="1491"/>
      <c r="AA535" s="1491"/>
      <c r="AB535" s="1491"/>
      <c r="AC535" s="1491"/>
      <c r="AD535" s="1491"/>
      <c r="AE535" s="1491"/>
      <c r="AF535" s="1491"/>
      <c r="AG535" s="1491"/>
      <c r="AH535" s="1491"/>
    </row>
    <row r="536" spans="1:34" ht="15.75" customHeight="1">
      <c r="A536" s="1491"/>
      <c r="B536" s="1491"/>
      <c r="C536" s="1491"/>
      <c r="D536" s="1491"/>
      <c r="E536" s="1491"/>
      <c r="F536" s="1491"/>
      <c r="G536" s="1491"/>
      <c r="H536" s="1491"/>
      <c r="I536" s="1491"/>
      <c r="J536" s="1491"/>
      <c r="K536" s="1491"/>
      <c r="L536" s="1491"/>
      <c r="M536" s="1491"/>
      <c r="N536" s="1491"/>
      <c r="O536" s="1491"/>
      <c r="P536" s="1491"/>
      <c r="Q536" s="1491"/>
      <c r="R536" s="1491"/>
      <c r="S536" s="1491"/>
      <c r="T536" s="1491"/>
      <c r="U536" s="1491"/>
      <c r="V536" s="1491"/>
      <c r="W536" s="1491"/>
      <c r="X536" s="1491"/>
      <c r="Y536" s="1491"/>
      <c r="Z536" s="1491"/>
      <c r="AA536" s="1491"/>
      <c r="AB536" s="1491"/>
      <c r="AC536" s="1491"/>
      <c r="AD536" s="1491"/>
      <c r="AE536" s="1491"/>
      <c r="AF536" s="1491"/>
      <c r="AG536" s="1491"/>
      <c r="AH536" s="1491"/>
    </row>
    <row r="537" spans="1:34" ht="15.75" customHeight="1">
      <c r="A537" s="1491"/>
      <c r="B537" s="1491"/>
      <c r="C537" s="1491"/>
      <c r="D537" s="1491"/>
      <c r="E537" s="1491"/>
      <c r="F537" s="1491"/>
      <c r="G537" s="1491"/>
      <c r="H537" s="1491"/>
      <c r="I537" s="1491"/>
      <c r="J537" s="1491"/>
      <c r="K537" s="1491"/>
      <c r="L537" s="1491"/>
      <c r="M537" s="1491"/>
      <c r="N537" s="1491"/>
      <c r="O537" s="1491"/>
      <c r="P537" s="1491"/>
      <c r="Q537" s="1491"/>
      <c r="R537" s="1491"/>
      <c r="S537" s="1491"/>
      <c r="T537" s="1491"/>
      <c r="U537" s="1491"/>
      <c r="V537" s="1491"/>
      <c r="W537" s="1491"/>
      <c r="X537" s="1491"/>
      <c r="Y537" s="1491"/>
      <c r="Z537" s="1491"/>
      <c r="AA537" s="1491"/>
      <c r="AB537" s="1491"/>
      <c r="AC537" s="1491"/>
      <c r="AD537" s="1491"/>
      <c r="AE537" s="1491"/>
      <c r="AF537" s="1491"/>
      <c r="AG537" s="1491"/>
      <c r="AH537" s="1491"/>
    </row>
    <row r="538" spans="1:34" ht="15.75" customHeight="1">
      <c r="A538" s="1491"/>
      <c r="B538" s="1491"/>
      <c r="C538" s="1491"/>
      <c r="D538" s="1491"/>
      <c r="E538" s="1491"/>
      <c r="F538" s="1491"/>
      <c r="G538" s="1491"/>
      <c r="H538" s="1491"/>
      <c r="I538" s="1491"/>
      <c r="J538" s="1491"/>
      <c r="K538" s="1491"/>
      <c r="L538" s="1491"/>
      <c r="M538" s="1491"/>
      <c r="N538" s="1491"/>
      <c r="O538" s="1491"/>
      <c r="P538" s="1491"/>
      <c r="Q538" s="1491"/>
      <c r="R538" s="1491"/>
      <c r="S538" s="1491"/>
      <c r="T538" s="1491"/>
      <c r="U538" s="1491"/>
      <c r="V538" s="1491"/>
      <c r="W538" s="1491"/>
      <c r="X538" s="1491"/>
      <c r="Y538" s="1491"/>
      <c r="Z538" s="1491"/>
      <c r="AA538" s="1491"/>
      <c r="AB538" s="1491"/>
      <c r="AC538" s="1491"/>
      <c r="AD538" s="1491"/>
      <c r="AE538" s="1491"/>
      <c r="AF538" s="1491"/>
      <c r="AG538" s="1491"/>
      <c r="AH538" s="1491"/>
    </row>
    <row r="539" spans="1:34" ht="15.75" customHeight="1">
      <c r="A539" s="1491"/>
      <c r="B539" s="1491"/>
      <c r="C539" s="1491"/>
      <c r="D539" s="1491"/>
      <c r="E539" s="1491"/>
      <c r="F539" s="1491"/>
      <c r="G539" s="1491"/>
      <c r="H539" s="1491"/>
      <c r="I539" s="1491"/>
      <c r="J539" s="1491"/>
      <c r="K539" s="1491"/>
      <c r="L539" s="1491"/>
      <c r="M539" s="1491"/>
      <c r="N539" s="1491"/>
      <c r="O539" s="1491"/>
      <c r="P539" s="1491"/>
      <c r="Q539" s="1491"/>
      <c r="R539" s="1491"/>
      <c r="S539" s="1491"/>
      <c r="T539" s="1491"/>
      <c r="U539" s="1491"/>
      <c r="V539" s="1491"/>
      <c r="W539" s="1491"/>
      <c r="X539" s="1491"/>
      <c r="Y539" s="1491"/>
      <c r="Z539" s="1491"/>
      <c r="AA539" s="1491"/>
      <c r="AB539" s="1491"/>
      <c r="AC539" s="1491"/>
      <c r="AD539" s="1491"/>
      <c r="AE539" s="1491"/>
      <c r="AF539" s="1491"/>
      <c r="AG539" s="1491"/>
      <c r="AH539" s="1491"/>
    </row>
    <row r="540" spans="1:34" ht="15.75" customHeight="1">
      <c r="A540" s="1491"/>
      <c r="B540" s="1491"/>
      <c r="C540" s="1491"/>
      <c r="D540" s="1491"/>
      <c r="E540" s="1491"/>
      <c r="F540" s="1491"/>
      <c r="G540" s="1491"/>
      <c r="H540" s="1491"/>
      <c r="I540" s="1491"/>
      <c r="J540" s="1491"/>
      <c r="K540" s="1491"/>
      <c r="L540" s="1491"/>
      <c r="M540" s="1491"/>
      <c r="N540" s="1491"/>
      <c r="O540" s="1491"/>
      <c r="P540" s="1491"/>
      <c r="Q540" s="1491"/>
      <c r="R540" s="1491"/>
      <c r="S540" s="1491"/>
      <c r="T540" s="1491"/>
      <c r="U540" s="1491"/>
      <c r="V540" s="1491"/>
      <c r="W540" s="1491"/>
      <c r="X540" s="1491"/>
      <c r="Y540" s="1491"/>
      <c r="Z540" s="1491"/>
      <c r="AA540" s="1491"/>
      <c r="AB540" s="1491"/>
      <c r="AC540" s="1491"/>
      <c r="AD540" s="1491"/>
      <c r="AE540" s="1491"/>
      <c r="AF540" s="1491"/>
      <c r="AG540" s="1491"/>
      <c r="AH540" s="1491"/>
    </row>
    <row r="541" spans="1:34" ht="15.75" customHeight="1">
      <c r="A541" s="1491"/>
      <c r="B541" s="1491"/>
      <c r="C541" s="1491"/>
      <c r="D541" s="1491"/>
      <c r="E541" s="1491"/>
      <c r="F541" s="1491"/>
      <c r="G541" s="1491"/>
      <c r="H541" s="1491"/>
      <c r="I541" s="1491"/>
      <c r="J541" s="1491"/>
      <c r="K541" s="1491"/>
      <c r="L541" s="1491"/>
      <c r="M541" s="1491"/>
      <c r="N541" s="1491"/>
      <c r="O541" s="1491"/>
      <c r="P541" s="1491"/>
      <c r="Q541" s="1491"/>
      <c r="R541" s="1491"/>
      <c r="S541" s="1491"/>
      <c r="T541" s="1491"/>
      <c r="U541" s="1491"/>
      <c r="V541" s="1491"/>
      <c r="W541" s="1491"/>
      <c r="X541" s="1491"/>
      <c r="Y541" s="1491"/>
      <c r="Z541" s="1491"/>
      <c r="AA541" s="1491"/>
      <c r="AB541" s="1491"/>
      <c r="AC541" s="1491"/>
      <c r="AD541" s="1491"/>
      <c r="AE541" s="1491"/>
      <c r="AF541" s="1491"/>
      <c r="AG541" s="1491"/>
      <c r="AH541" s="1491"/>
    </row>
    <row r="542" spans="1:34" ht="15.75" customHeight="1">
      <c r="A542" s="1491"/>
      <c r="B542" s="1491"/>
      <c r="C542" s="1491"/>
      <c r="D542" s="1491"/>
      <c r="E542" s="1491"/>
      <c r="F542" s="1491"/>
      <c r="G542" s="1491"/>
      <c r="H542" s="1491"/>
      <c r="I542" s="1491"/>
      <c r="J542" s="1491"/>
      <c r="K542" s="1491"/>
      <c r="L542" s="1491"/>
      <c r="M542" s="1491"/>
      <c r="N542" s="1491"/>
      <c r="O542" s="1491"/>
      <c r="P542" s="1491"/>
      <c r="Q542" s="1491"/>
      <c r="R542" s="1491"/>
      <c r="S542" s="1491"/>
      <c r="T542" s="1491"/>
      <c r="U542" s="1491"/>
      <c r="V542" s="1491"/>
      <c r="W542" s="1491"/>
      <c r="X542" s="1491"/>
      <c r="Y542" s="1491"/>
      <c r="Z542" s="1491"/>
      <c r="AA542" s="1491"/>
      <c r="AB542" s="1491"/>
      <c r="AC542" s="1491"/>
      <c r="AD542" s="1491"/>
      <c r="AE542" s="1491"/>
      <c r="AF542" s="1491"/>
      <c r="AG542" s="1491"/>
      <c r="AH542" s="1491"/>
    </row>
    <row r="543" spans="1:34" ht="15.75" customHeight="1">
      <c r="A543" s="1491"/>
      <c r="B543" s="1491"/>
      <c r="C543" s="1491"/>
      <c r="D543" s="1491"/>
      <c r="E543" s="1491"/>
      <c r="F543" s="1491"/>
      <c r="G543" s="1491"/>
      <c r="H543" s="1491"/>
      <c r="I543" s="1491"/>
      <c r="J543" s="1491"/>
      <c r="K543" s="1491"/>
      <c r="L543" s="1491"/>
      <c r="M543" s="1491"/>
      <c r="N543" s="1491"/>
      <c r="O543" s="1491"/>
      <c r="P543" s="1491"/>
      <c r="Q543" s="1491"/>
      <c r="R543" s="1491"/>
      <c r="S543" s="1491"/>
      <c r="T543" s="1491"/>
      <c r="U543" s="1491"/>
      <c r="V543" s="1491"/>
      <c r="W543" s="1491"/>
      <c r="X543" s="1491"/>
      <c r="Y543" s="1491"/>
      <c r="Z543" s="1491"/>
      <c r="AA543" s="1491"/>
      <c r="AB543" s="1491"/>
      <c r="AC543" s="1491"/>
      <c r="AD543" s="1491"/>
      <c r="AE543" s="1491"/>
      <c r="AF543" s="1491"/>
      <c r="AG543" s="1491"/>
      <c r="AH543" s="1491"/>
    </row>
    <row r="544" spans="1:34" ht="15.75" customHeight="1">
      <c r="A544" s="1491"/>
      <c r="B544" s="1491"/>
      <c r="C544" s="1491"/>
      <c r="D544" s="1491"/>
      <c r="E544" s="1491"/>
      <c r="F544" s="1491"/>
      <c r="G544" s="1491"/>
      <c r="H544" s="1491"/>
      <c r="I544" s="1491"/>
      <c r="J544" s="1491"/>
      <c r="K544" s="1491"/>
      <c r="L544" s="1491"/>
      <c r="M544" s="1491"/>
      <c r="N544" s="1491"/>
      <c r="O544" s="1491"/>
      <c r="P544" s="1491"/>
      <c r="Q544" s="1491"/>
      <c r="R544" s="1491"/>
      <c r="S544" s="1491"/>
      <c r="T544" s="1491"/>
      <c r="U544" s="1491"/>
      <c r="V544" s="1491"/>
      <c r="W544" s="1491"/>
      <c r="X544" s="1491"/>
      <c r="Y544" s="1491"/>
      <c r="Z544" s="1491"/>
      <c r="AA544" s="1491"/>
      <c r="AB544" s="1491"/>
      <c r="AC544" s="1491"/>
      <c r="AD544" s="1491"/>
      <c r="AE544" s="1491"/>
      <c r="AF544" s="1491"/>
      <c r="AG544" s="1491"/>
      <c r="AH544" s="1491"/>
    </row>
    <row r="545" spans="1:34" ht="15.75" customHeight="1">
      <c r="A545" s="1491"/>
      <c r="B545" s="1491"/>
      <c r="C545" s="1491"/>
      <c r="D545" s="1491"/>
      <c r="E545" s="1491"/>
      <c r="F545" s="1491"/>
      <c r="G545" s="1491"/>
      <c r="H545" s="1491"/>
      <c r="I545" s="1491"/>
      <c r="J545" s="1491"/>
      <c r="K545" s="1491"/>
      <c r="L545" s="1491"/>
      <c r="M545" s="1491"/>
      <c r="N545" s="1491"/>
      <c r="O545" s="1491"/>
      <c r="P545" s="1491"/>
      <c r="Q545" s="1491"/>
      <c r="R545" s="1491"/>
      <c r="S545" s="1491"/>
      <c r="T545" s="1491"/>
      <c r="U545" s="1491"/>
      <c r="V545" s="1491"/>
      <c r="W545" s="1491"/>
      <c r="X545" s="1491"/>
      <c r="Y545" s="1491"/>
      <c r="Z545" s="1491"/>
      <c r="AA545" s="1491"/>
      <c r="AB545" s="1491"/>
      <c r="AC545" s="1491"/>
      <c r="AD545" s="1491"/>
      <c r="AE545" s="1491"/>
      <c r="AF545" s="1491"/>
      <c r="AG545" s="1491"/>
      <c r="AH545" s="1491"/>
    </row>
    <row r="546" spans="1:34" ht="15.75" customHeight="1">
      <c r="A546" s="1491"/>
      <c r="B546" s="1491"/>
      <c r="C546" s="1491"/>
      <c r="D546" s="1491"/>
      <c r="E546" s="1491"/>
      <c r="F546" s="1491"/>
      <c r="G546" s="1491"/>
      <c r="H546" s="1491"/>
      <c r="I546" s="1491"/>
      <c r="J546" s="1491"/>
      <c r="K546" s="1491"/>
      <c r="L546" s="1491"/>
      <c r="M546" s="1491"/>
      <c r="N546" s="1491"/>
      <c r="O546" s="1491"/>
      <c r="P546" s="1491"/>
      <c r="Q546" s="1491"/>
      <c r="R546" s="1491"/>
      <c r="S546" s="1491"/>
      <c r="T546" s="1491"/>
      <c r="U546" s="1491"/>
      <c r="V546" s="1491"/>
      <c r="W546" s="1491"/>
      <c r="X546" s="1491"/>
      <c r="Y546" s="1491"/>
      <c r="Z546" s="1491"/>
      <c r="AA546" s="1491"/>
      <c r="AB546" s="1491"/>
      <c r="AC546" s="1491"/>
      <c r="AD546" s="1491"/>
      <c r="AE546" s="1491"/>
      <c r="AF546" s="1491"/>
      <c r="AG546" s="1491"/>
      <c r="AH546" s="1491"/>
    </row>
    <row r="547" spans="1:34" ht="15.75" customHeight="1">
      <c r="A547" s="1491"/>
      <c r="B547" s="1491"/>
      <c r="C547" s="1491"/>
      <c r="D547" s="1491"/>
      <c r="E547" s="1491"/>
      <c r="F547" s="1491"/>
      <c r="G547" s="1491"/>
      <c r="H547" s="1491"/>
      <c r="I547" s="1491"/>
      <c r="J547" s="1491"/>
      <c r="K547" s="1491"/>
      <c r="L547" s="1491"/>
      <c r="M547" s="1491"/>
      <c r="N547" s="1491"/>
      <c r="O547" s="1491"/>
      <c r="P547" s="1491"/>
      <c r="Q547" s="1491"/>
      <c r="R547" s="1491"/>
      <c r="S547" s="1491"/>
      <c r="T547" s="1491"/>
      <c r="U547" s="1491"/>
      <c r="V547" s="1491"/>
      <c r="W547" s="1491"/>
      <c r="X547" s="1491"/>
      <c r="Y547" s="1491"/>
      <c r="Z547" s="1491"/>
      <c r="AA547" s="1491"/>
      <c r="AB547" s="1491"/>
      <c r="AC547" s="1491"/>
      <c r="AD547" s="1491"/>
      <c r="AE547" s="1491"/>
      <c r="AF547" s="1491"/>
      <c r="AG547" s="1491"/>
      <c r="AH547" s="1491"/>
    </row>
    <row r="548" spans="1:34" ht="15.75" customHeight="1">
      <c r="A548" s="1491"/>
      <c r="B548" s="1491"/>
      <c r="C548" s="1491"/>
      <c r="D548" s="1491"/>
      <c r="E548" s="1491"/>
      <c r="F548" s="1491"/>
      <c r="G548" s="1491"/>
      <c r="H548" s="1491"/>
      <c r="I548" s="1491"/>
      <c r="J548" s="1491"/>
      <c r="K548" s="1491"/>
      <c r="L548" s="1491"/>
      <c r="M548" s="1491"/>
      <c r="N548" s="1491"/>
      <c r="O548" s="1491"/>
      <c r="P548" s="1491"/>
      <c r="Q548" s="1491"/>
      <c r="R548" s="1491"/>
      <c r="S548" s="1491"/>
      <c r="T548" s="1491"/>
      <c r="U548" s="1491"/>
      <c r="V548" s="1491"/>
      <c r="W548" s="1491"/>
      <c r="X548" s="1491"/>
      <c r="Y548" s="1491"/>
      <c r="Z548" s="1491"/>
      <c r="AA548" s="1491"/>
      <c r="AB548" s="1491"/>
      <c r="AC548" s="1491"/>
      <c r="AD548" s="1491"/>
      <c r="AE548" s="1491"/>
      <c r="AF548" s="1491"/>
      <c r="AG548" s="1491"/>
      <c r="AH548" s="1491"/>
    </row>
    <row r="549" spans="1:34" ht="15.75" customHeight="1">
      <c r="A549" s="1491"/>
      <c r="B549" s="1491"/>
      <c r="C549" s="1491"/>
      <c r="D549" s="1491"/>
      <c r="E549" s="1491"/>
      <c r="F549" s="1491"/>
      <c r="G549" s="1491"/>
      <c r="H549" s="1491"/>
      <c r="I549" s="1491"/>
      <c r="J549" s="1491"/>
      <c r="K549" s="1491"/>
      <c r="L549" s="1491"/>
      <c r="M549" s="1491"/>
      <c r="N549" s="1491"/>
      <c r="O549" s="1491"/>
      <c r="P549" s="1491"/>
      <c r="Q549" s="1491"/>
      <c r="R549" s="1491"/>
      <c r="S549" s="1491"/>
      <c r="T549" s="1491"/>
      <c r="U549" s="1491"/>
      <c r="V549" s="1491"/>
      <c r="W549" s="1491"/>
      <c r="X549" s="1491"/>
      <c r="Y549" s="1491"/>
      <c r="Z549" s="1491"/>
      <c r="AA549" s="1491"/>
      <c r="AB549" s="1491"/>
      <c r="AC549" s="1491"/>
      <c r="AD549" s="1491"/>
      <c r="AE549" s="1491"/>
      <c r="AF549" s="1491"/>
      <c r="AG549" s="1491"/>
      <c r="AH549" s="1491"/>
    </row>
    <row r="550" spans="1:34" ht="15.75" customHeight="1">
      <c r="A550" s="1491"/>
      <c r="B550" s="1491"/>
      <c r="C550" s="1491"/>
      <c r="D550" s="1491"/>
      <c r="E550" s="1491"/>
      <c r="F550" s="1491"/>
      <c r="G550" s="1491"/>
      <c r="H550" s="1491"/>
      <c r="I550" s="1491"/>
      <c r="J550" s="1491"/>
      <c r="K550" s="1491"/>
      <c r="L550" s="1491"/>
      <c r="M550" s="1491"/>
      <c r="N550" s="1491"/>
      <c r="O550" s="1491"/>
      <c r="P550" s="1491"/>
      <c r="Q550" s="1491"/>
      <c r="R550" s="1491"/>
      <c r="S550" s="1491"/>
      <c r="T550" s="1491"/>
      <c r="U550" s="1491"/>
      <c r="V550" s="1491"/>
      <c r="W550" s="1491"/>
      <c r="X550" s="1491"/>
      <c r="Y550" s="1491"/>
      <c r="Z550" s="1491"/>
      <c r="AA550" s="1491"/>
      <c r="AB550" s="1491"/>
      <c r="AC550" s="1491"/>
      <c r="AD550" s="1491"/>
      <c r="AE550" s="1491"/>
      <c r="AF550" s="1491"/>
      <c r="AG550" s="1491"/>
      <c r="AH550" s="1491"/>
    </row>
    <row r="551" spans="1:34" ht="15.75" customHeight="1">
      <c r="A551" s="1491"/>
      <c r="B551" s="1491"/>
      <c r="C551" s="1491"/>
      <c r="D551" s="1491"/>
      <c r="E551" s="1491"/>
      <c r="F551" s="1491"/>
      <c r="G551" s="1491"/>
      <c r="H551" s="1491"/>
      <c r="I551" s="1491"/>
      <c r="J551" s="1491"/>
      <c r="K551" s="1491"/>
      <c r="L551" s="1491"/>
      <c r="M551" s="1491"/>
      <c r="N551" s="1491"/>
      <c r="O551" s="1491"/>
      <c r="P551" s="1491"/>
      <c r="Q551" s="1491"/>
      <c r="R551" s="1491"/>
      <c r="S551" s="1491"/>
      <c r="T551" s="1491"/>
      <c r="U551" s="1491"/>
      <c r="V551" s="1491"/>
      <c r="W551" s="1491"/>
      <c r="X551" s="1491"/>
      <c r="Y551" s="1491"/>
      <c r="Z551" s="1491"/>
      <c r="AA551" s="1491"/>
      <c r="AB551" s="1491"/>
      <c r="AC551" s="1491"/>
      <c r="AD551" s="1491"/>
      <c r="AE551" s="1491"/>
      <c r="AF551" s="1491"/>
      <c r="AG551" s="1491"/>
      <c r="AH551" s="1491"/>
    </row>
    <row r="552" spans="1:34" ht="15.75" customHeight="1">
      <c r="A552" s="1491"/>
      <c r="B552" s="1491"/>
      <c r="C552" s="1491"/>
      <c r="D552" s="1491"/>
      <c r="E552" s="1491"/>
      <c r="F552" s="1491"/>
      <c r="G552" s="1491"/>
      <c r="H552" s="1491"/>
      <c r="I552" s="1491"/>
      <c r="J552" s="1491"/>
      <c r="K552" s="1491"/>
      <c r="L552" s="1491"/>
      <c r="M552" s="1491"/>
      <c r="N552" s="1491"/>
      <c r="O552" s="1491"/>
      <c r="P552" s="1491"/>
      <c r="Q552" s="1491"/>
      <c r="R552" s="1491"/>
      <c r="S552" s="1491"/>
      <c r="T552" s="1491"/>
      <c r="U552" s="1491"/>
      <c r="V552" s="1491"/>
      <c r="W552" s="1491"/>
      <c r="X552" s="1491"/>
      <c r="Y552" s="1491"/>
      <c r="Z552" s="1491"/>
      <c r="AA552" s="1491"/>
      <c r="AB552" s="1491"/>
      <c r="AC552" s="1491"/>
      <c r="AD552" s="1491"/>
      <c r="AE552" s="1491"/>
      <c r="AF552" s="1491"/>
      <c r="AG552" s="1491"/>
      <c r="AH552" s="1491"/>
    </row>
    <row r="553" spans="1:34" ht="15.75" customHeight="1">
      <c r="A553" s="1491"/>
      <c r="B553" s="1491"/>
      <c r="C553" s="1491"/>
      <c r="D553" s="1491"/>
      <c r="E553" s="1491"/>
      <c r="F553" s="1491"/>
      <c r="G553" s="1491"/>
      <c r="H553" s="1491"/>
      <c r="I553" s="1491"/>
      <c r="J553" s="1491"/>
      <c r="K553" s="1491"/>
      <c r="L553" s="1491"/>
      <c r="M553" s="1491"/>
      <c r="N553" s="1491"/>
      <c r="O553" s="1491"/>
      <c r="P553" s="1491"/>
      <c r="Q553" s="1491"/>
      <c r="R553" s="1491"/>
      <c r="S553" s="1491"/>
      <c r="T553" s="1491"/>
      <c r="U553" s="1491"/>
      <c r="V553" s="1491"/>
      <c r="W553" s="1491"/>
      <c r="X553" s="1491"/>
      <c r="Y553" s="1491"/>
      <c r="Z553" s="1491"/>
      <c r="AA553" s="1491"/>
      <c r="AB553" s="1491"/>
      <c r="AC553" s="1491"/>
      <c r="AD553" s="1491"/>
      <c r="AE553" s="1491"/>
      <c r="AF553" s="1491"/>
      <c r="AG553" s="1491"/>
      <c r="AH553" s="1491"/>
    </row>
    <row r="554" spans="1:34" ht="15.75" customHeight="1">
      <c r="A554" s="1491"/>
      <c r="B554" s="1491"/>
      <c r="C554" s="1491"/>
      <c r="D554" s="1491"/>
      <c r="E554" s="1491"/>
      <c r="F554" s="1491"/>
      <c r="G554" s="1491"/>
      <c r="H554" s="1491"/>
      <c r="I554" s="1491"/>
      <c r="J554" s="1491"/>
      <c r="K554" s="1491"/>
      <c r="L554" s="1491"/>
      <c r="M554" s="1491"/>
      <c r="N554" s="1491"/>
      <c r="O554" s="1491"/>
      <c r="P554" s="1491"/>
      <c r="Q554" s="1491"/>
      <c r="R554" s="1491"/>
      <c r="S554" s="1491"/>
      <c r="T554" s="1491"/>
      <c r="U554" s="1491"/>
      <c r="V554" s="1491"/>
      <c r="W554" s="1491"/>
      <c r="X554" s="1491"/>
      <c r="Y554" s="1491"/>
      <c r="Z554" s="1491"/>
      <c r="AA554" s="1491"/>
      <c r="AB554" s="1491"/>
      <c r="AC554" s="1491"/>
      <c r="AD554" s="1491"/>
      <c r="AE554" s="1491"/>
      <c r="AF554" s="1491"/>
      <c r="AG554" s="1491"/>
      <c r="AH554" s="1491"/>
    </row>
    <row r="555" spans="1:34" ht="15.75" customHeight="1">
      <c r="A555" s="1491"/>
      <c r="B555" s="1491"/>
      <c r="C555" s="1491"/>
      <c r="D555" s="1491"/>
      <c r="E555" s="1491"/>
      <c r="F555" s="1491"/>
      <c r="G555" s="1491"/>
      <c r="H555" s="1491"/>
      <c r="I555" s="1491"/>
      <c r="J555" s="1491"/>
      <c r="K555" s="1491"/>
      <c r="L555" s="1491"/>
      <c r="M555" s="1491"/>
      <c r="N555" s="1491"/>
      <c r="O555" s="1491"/>
      <c r="P555" s="1491"/>
      <c r="Q555" s="1491"/>
      <c r="R555" s="1491"/>
      <c r="S555" s="1491"/>
      <c r="T555" s="1491"/>
      <c r="U555" s="1491"/>
      <c r="V555" s="1491"/>
      <c r="W555" s="1491"/>
      <c r="X555" s="1491"/>
      <c r="Y555" s="1491"/>
      <c r="Z555" s="1491"/>
      <c r="AA555" s="1491"/>
      <c r="AB555" s="1491"/>
      <c r="AC555" s="1491"/>
      <c r="AD555" s="1491"/>
      <c r="AE555" s="1491"/>
      <c r="AF555" s="1491"/>
      <c r="AG555" s="1491"/>
      <c r="AH555" s="1491"/>
    </row>
    <row r="556" spans="1:34" ht="15.75" customHeight="1">
      <c r="A556" s="1491"/>
      <c r="B556" s="1491"/>
      <c r="C556" s="1491"/>
      <c r="D556" s="1491"/>
      <c r="E556" s="1491"/>
      <c r="F556" s="1491"/>
      <c r="G556" s="1491"/>
      <c r="H556" s="1491"/>
      <c r="I556" s="1491"/>
      <c r="J556" s="1491"/>
      <c r="K556" s="1491"/>
      <c r="L556" s="1491"/>
      <c r="M556" s="1491"/>
      <c r="N556" s="1491"/>
      <c r="O556" s="1491"/>
      <c r="P556" s="1491"/>
      <c r="Q556" s="1491"/>
      <c r="R556" s="1491"/>
      <c r="S556" s="1491"/>
      <c r="T556" s="1491"/>
      <c r="U556" s="1491"/>
      <c r="V556" s="1491"/>
      <c r="W556" s="1491"/>
      <c r="X556" s="1491"/>
      <c r="Y556" s="1491"/>
      <c r="Z556" s="1491"/>
      <c r="AA556" s="1491"/>
      <c r="AB556" s="1491"/>
      <c r="AC556" s="1491"/>
      <c r="AD556" s="1491"/>
      <c r="AE556" s="1491"/>
      <c r="AF556" s="1491"/>
      <c r="AG556" s="1491"/>
      <c r="AH556" s="1491"/>
    </row>
    <row r="557" spans="1:34" ht="15.75" customHeight="1">
      <c r="A557" s="1491"/>
      <c r="B557" s="1491"/>
      <c r="C557" s="1491"/>
      <c r="D557" s="1491"/>
      <c r="E557" s="1491"/>
      <c r="F557" s="1491"/>
      <c r="G557" s="1491"/>
      <c r="H557" s="1491"/>
      <c r="I557" s="1491"/>
      <c r="J557" s="1491"/>
      <c r="K557" s="1491"/>
      <c r="L557" s="1491"/>
      <c r="M557" s="1491"/>
      <c r="N557" s="1491"/>
      <c r="O557" s="1491"/>
      <c r="P557" s="1491"/>
      <c r="Q557" s="1491"/>
      <c r="R557" s="1491"/>
      <c r="S557" s="1491"/>
      <c r="T557" s="1491"/>
      <c r="U557" s="1491"/>
      <c r="V557" s="1491"/>
      <c r="W557" s="1491"/>
      <c r="X557" s="1491"/>
      <c r="Y557" s="1491"/>
      <c r="Z557" s="1491"/>
      <c r="AA557" s="1491"/>
      <c r="AB557" s="1491"/>
      <c r="AC557" s="1491"/>
      <c r="AD557" s="1491"/>
      <c r="AE557" s="1491"/>
      <c r="AF557" s="1491"/>
      <c r="AG557" s="1491"/>
      <c r="AH557" s="1491"/>
    </row>
    <row r="558" spans="1:34" ht="15.75" customHeight="1">
      <c r="A558" s="1491"/>
      <c r="B558" s="1491"/>
      <c r="C558" s="1491"/>
      <c r="D558" s="1491"/>
      <c r="E558" s="1491"/>
      <c r="F558" s="1491"/>
      <c r="G558" s="1491"/>
      <c r="H558" s="1491"/>
      <c r="I558" s="1491"/>
      <c r="J558" s="1491"/>
      <c r="K558" s="1491"/>
      <c r="L558" s="1491"/>
      <c r="M558" s="1491"/>
      <c r="N558" s="1491"/>
      <c r="O558" s="1491"/>
      <c r="P558" s="1491"/>
      <c r="Q558" s="1491"/>
      <c r="R558" s="1491"/>
      <c r="S558" s="1491"/>
      <c r="T558" s="1491"/>
      <c r="U558" s="1491"/>
      <c r="V558" s="1491"/>
      <c r="W558" s="1491"/>
      <c r="X558" s="1491"/>
      <c r="Y558" s="1491"/>
      <c r="Z558" s="1491"/>
      <c r="AA558" s="1491"/>
      <c r="AB558" s="1491"/>
      <c r="AC558" s="1491"/>
      <c r="AD558" s="1491"/>
      <c r="AE558" s="1491"/>
      <c r="AF558" s="1491"/>
      <c r="AG558" s="1491"/>
      <c r="AH558" s="1491"/>
    </row>
    <row r="559" spans="1:34" ht="15.75" customHeight="1">
      <c r="A559" s="1491"/>
      <c r="B559" s="1491"/>
      <c r="C559" s="1491"/>
      <c r="D559" s="1491"/>
      <c r="E559" s="1491"/>
      <c r="F559" s="1491"/>
      <c r="G559" s="1491"/>
      <c r="H559" s="1491"/>
      <c r="I559" s="1491"/>
      <c r="J559" s="1491"/>
      <c r="K559" s="1491"/>
      <c r="L559" s="1491"/>
      <c r="M559" s="1491"/>
      <c r="N559" s="1491"/>
      <c r="O559" s="1491"/>
      <c r="P559" s="1491"/>
      <c r="Q559" s="1491"/>
      <c r="R559" s="1491"/>
      <c r="S559" s="1491"/>
      <c r="T559" s="1491"/>
      <c r="U559" s="1491"/>
      <c r="V559" s="1491"/>
      <c r="W559" s="1491"/>
      <c r="X559" s="1491"/>
      <c r="Y559" s="1491"/>
      <c r="Z559" s="1491"/>
      <c r="AA559" s="1491"/>
      <c r="AB559" s="1491"/>
      <c r="AC559" s="1491"/>
      <c r="AD559" s="1491"/>
      <c r="AE559" s="1491"/>
      <c r="AF559" s="1491"/>
      <c r="AG559" s="1491"/>
      <c r="AH559" s="1491"/>
    </row>
    <row r="560" spans="1:34" ht="15.75" customHeight="1">
      <c r="A560" s="1491"/>
      <c r="B560" s="1491"/>
      <c r="C560" s="1491"/>
      <c r="D560" s="1491"/>
      <c r="E560" s="1491"/>
      <c r="F560" s="1491"/>
      <c r="G560" s="1491"/>
      <c r="H560" s="1491"/>
      <c r="I560" s="1491"/>
      <c r="J560" s="1491"/>
      <c r="K560" s="1491"/>
      <c r="L560" s="1491"/>
      <c r="M560" s="1491"/>
      <c r="N560" s="1491"/>
      <c r="O560" s="1491"/>
      <c r="P560" s="1491"/>
      <c r="Q560" s="1491"/>
      <c r="R560" s="1491"/>
      <c r="S560" s="1491"/>
      <c r="T560" s="1491"/>
      <c r="U560" s="1491"/>
      <c r="V560" s="1491"/>
      <c r="W560" s="1491"/>
      <c r="X560" s="1491"/>
      <c r="Y560" s="1491"/>
      <c r="Z560" s="1491"/>
      <c r="AA560" s="1491"/>
      <c r="AB560" s="1491"/>
      <c r="AC560" s="1491"/>
      <c r="AD560" s="1491"/>
      <c r="AE560" s="1491"/>
      <c r="AF560" s="1491"/>
      <c r="AG560" s="1491"/>
      <c r="AH560" s="1491"/>
    </row>
    <row r="561" spans="1:34" ht="15.75" customHeight="1">
      <c r="A561" s="1491"/>
      <c r="B561" s="1491"/>
      <c r="C561" s="1491"/>
      <c r="D561" s="1491"/>
      <c r="E561" s="1491"/>
      <c r="F561" s="1491"/>
      <c r="G561" s="1491"/>
      <c r="H561" s="1491"/>
      <c r="I561" s="1491"/>
      <c r="J561" s="1491"/>
      <c r="K561" s="1491"/>
      <c r="L561" s="1491"/>
      <c r="M561" s="1491"/>
      <c r="N561" s="1491"/>
      <c r="O561" s="1491"/>
      <c r="P561" s="1491"/>
      <c r="Q561" s="1491"/>
      <c r="R561" s="1491"/>
      <c r="S561" s="1491"/>
      <c r="T561" s="1491"/>
      <c r="U561" s="1491"/>
      <c r="V561" s="1491"/>
      <c r="W561" s="1491"/>
      <c r="X561" s="1491"/>
      <c r="Y561" s="1491"/>
      <c r="Z561" s="1491"/>
      <c r="AA561" s="1491"/>
      <c r="AB561" s="1491"/>
      <c r="AC561" s="1491"/>
      <c r="AD561" s="1491"/>
      <c r="AE561" s="1491"/>
      <c r="AF561" s="1491"/>
      <c r="AG561" s="1491"/>
      <c r="AH561" s="1491"/>
    </row>
    <row r="562" spans="1:34" ht="15.75" customHeight="1">
      <c r="A562" s="1491"/>
      <c r="B562" s="1491"/>
      <c r="C562" s="1491"/>
      <c r="D562" s="1491"/>
      <c r="E562" s="1491"/>
      <c r="F562" s="1491"/>
      <c r="G562" s="1491"/>
      <c r="H562" s="1491"/>
      <c r="I562" s="1491"/>
      <c r="J562" s="1491"/>
      <c r="K562" s="1491"/>
      <c r="L562" s="1491"/>
      <c r="M562" s="1491"/>
      <c r="N562" s="1491"/>
      <c r="O562" s="1491"/>
      <c r="P562" s="1491"/>
      <c r="Q562" s="1491"/>
      <c r="R562" s="1491"/>
      <c r="S562" s="1491"/>
      <c r="T562" s="1491"/>
      <c r="U562" s="1491"/>
      <c r="V562" s="1491"/>
      <c r="W562" s="1491"/>
      <c r="X562" s="1491"/>
      <c r="Y562" s="1491"/>
      <c r="Z562" s="1491"/>
      <c r="AA562" s="1491"/>
      <c r="AB562" s="1491"/>
      <c r="AC562" s="1491"/>
      <c r="AD562" s="1491"/>
      <c r="AE562" s="1491"/>
      <c r="AF562" s="1491"/>
      <c r="AG562" s="1491"/>
      <c r="AH562" s="1491"/>
    </row>
    <row r="563" spans="1:34" ht="15.75" customHeight="1">
      <c r="A563" s="1491"/>
      <c r="B563" s="1491"/>
      <c r="C563" s="1491"/>
      <c r="D563" s="1491"/>
      <c r="E563" s="1491"/>
      <c r="F563" s="1491"/>
      <c r="G563" s="1491"/>
      <c r="H563" s="1491"/>
      <c r="I563" s="1491"/>
      <c r="J563" s="1491"/>
      <c r="K563" s="1491"/>
      <c r="L563" s="1491"/>
      <c r="M563" s="1491"/>
      <c r="N563" s="1491"/>
      <c r="O563" s="1491"/>
      <c r="P563" s="1491"/>
      <c r="Q563" s="1491"/>
      <c r="R563" s="1491"/>
      <c r="S563" s="1491"/>
      <c r="T563" s="1491"/>
      <c r="U563" s="1491"/>
      <c r="V563" s="1491"/>
      <c r="W563" s="1491"/>
      <c r="X563" s="1491"/>
      <c r="Y563" s="1491"/>
      <c r="Z563" s="1491"/>
      <c r="AA563" s="1491"/>
      <c r="AB563" s="1491"/>
      <c r="AC563" s="1491"/>
      <c r="AD563" s="1491"/>
      <c r="AE563" s="1491"/>
      <c r="AF563" s="1491"/>
      <c r="AG563" s="1491"/>
      <c r="AH563" s="1491"/>
    </row>
    <row r="564" spans="1:34" ht="15.75" customHeight="1">
      <c r="A564" s="1491"/>
      <c r="B564" s="1491"/>
      <c r="C564" s="1491"/>
      <c r="D564" s="1491"/>
      <c r="E564" s="1491"/>
      <c r="F564" s="1491"/>
      <c r="G564" s="1491"/>
      <c r="H564" s="1491"/>
      <c r="I564" s="1491"/>
      <c r="J564" s="1491"/>
      <c r="K564" s="1491"/>
      <c r="L564" s="1491"/>
      <c r="M564" s="1491"/>
      <c r="N564" s="1491"/>
      <c r="O564" s="1491"/>
      <c r="P564" s="1491"/>
      <c r="Q564" s="1491"/>
      <c r="R564" s="1491"/>
      <c r="S564" s="1491"/>
      <c r="T564" s="1491"/>
      <c r="U564" s="1491"/>
      <c r="V564" s="1491"/>
      <c r="W564" s="1491"/>
      <c r="X564" s="1491"/>
      <c r="Y564" s="1491"/>
      <c r="Z564" s="1491"/>
      <c r="AA564" s="1491"/>
      <c r="AB564" s="1491"/>
      <c r="AC564" s="1491"/>
      <c r="AD564" s="1491"/>
      <c r="AE564" s="1491"/>
      <c r="AF564" s="1491"/>
      <c r="AG564" s="1491"/>
      <c r="AH564" s="1491"/>
    </row>
    <row r="565" spans="1:34" ht="15.75" customHeight="1">
      <c r="A565" s="1491"/>
      <c r="B565" s="1491"/>
      <c r="C565" s="1491"/>
      <c r="D565" s="1491"/>
      <c r="E565" s="1491"/>
      <c r="F565" s="1491"/>
      <c r="G565" s="1491"/>
      <c r="H565" s="1491"/>
      <c r="I565" s="1491"/>
      <c r="J565" s="1491"/>
      <c r="K565" s="1491"/>
      <c r="L565" s="1491"/>
      <c r="M565" s="1491"/>
      <c r="N565" s="1491"/>
      <c r="O565" s="1491"/>
      <c r="P565" s="1491"/>
      <c r="Q565" s="1491"/>
      <c r="R565" s="1491"/>
      <c r="S565" s="1491"/>
      <c r="T565" s="1491"/>
      <c r="U565" s="1491"/>
      <c r="V565" s="1491"/>
      <c r="W565" s="1491"/>
      <c r="X565" s="1491"/>
      <c r="Y565" s="1491"/>
      <c r="Z565" s="1491"/>
      <c r="AA565" s="1491"/>
      <c r="AB565" s="1491"/>
      <c r="AC565" s="1491"/>
      <c r="AD565" s="1491"/>
      <c r="AE565" s="1491"/>
      <c r="AF565" s="1491"/>
      <c r="AG565" s="1491"/>
      <c r="AH565" s="1491"/>
    </row>
    <row r="566" spans="1:34" ht="15.75" customHeight="1">
      <c r="A566" s="1491"/>
      <c r="B566" s="1491"/>
      <c r="C566" s="1491"/>
      <c r="D566" s="1491"/>
      <c r="E566" s="1491"/>
      <c r="F566" s="1491"/>
      <c r="G566" s="1491"/>
      <c r="H566" s="1491"/>
      <c r="I566" s="1491"/>
      <c r="J566" s="1491"/>
      <c r="K566" s="1491"/>
      <c r="L566" s="1491"/>
      <c r="M566" s="1491"/>
      <c r="N566" s="1491"/>
      <c r="O566" s="1491"/>
      <c r="P566" s="1491"/>
      <c r="Q566" s="1491"/>
      <c r="R566" s="1491"/>
      <c r="S566" s="1491"/>
      <c r="T566" s="1491"/>
      <c r="U566" s="1491"/>
      <c r="V566" s="1491"/>
      <c r="W566" s="1491"/>
      <c r="X566" s="1491"/>
      <c r="Y566" s="1491"/>
      <c r="Z566" s="1491"/>
      <c r="AA566" s="1491"/>
      <c r="AB566" s="1491"/>
      <c r="AC566" s="1491"/>
      <c r="AD566" s="1491"/>
      <c r="AE566" s="1491"/>
      <c r="AF566" s="1491"/>
      <c r="AG566" s="1491"/>
      <c r="AH566" s="1491"/>
    </row>
    <row r="567" spans="1:34" ht="15.75" customHeight="1">
      <c r="A567" s="1491"/>
      <c r="B567" s="1491"/>
      <c r="C567" s="1491"/>
      <c r="D567" s="1491"/>
      <c r="E567" s="1491"/>
      <c r="F567" s="1491"/>
      <c r="G567" s="1491"/>
      <c r="H567" s="1491"/>
      <c r="I567" s="1491"/>
      <c r="J567" s="1491"/>
      <c r="K567" s="1491"/>
      <c r="L567" s="1491"/>
      <c r="M567" s="1491"/>
      <c r="N567" s="1491"/>
      <c r="O567" s="1491"/>
      <c r="P567" s="1491"/>
      <c r="Q567" s="1491"/>
      <c r="R567" s="1491"/>
      <c r="S567" s="1491"/>
      <c r="T567" s="1491"/>
      <c r="U567" s="1491"/>
      <c r="V567" s="1491"/>
      <c r="W567" s="1491"/>
      <c r="X567" s="1491"/>
      <c r="Y567" s="1491"/>
      <c r="Z567" s="1491"/>
      <c r="AA567" s="1491"/>
      <c r="AB567" s="1491"/>
      <c r="AC567" s="1491"/>
      <c r="AD567" s="1491"/>
      <c r="AE567" s="1491"/>
      <c r="AF567" s="1491"/>
      <c r="AG567" s="1491"/>
      <c r="AH567" s="1491"/>
    </row>
    <row r="568" spans="1:34" ht="15.75" customHeight="1">
      <c r="A568" s="1491"/>
      <c r="B568" s="1491"/>
      <c r="C568" s="1491"/>
      <c r="D568" s="1491"/>
      <c r="E568" s="1491"/>
      <c r="F568" s="1491"/>
      <c r="G568" s="1491"/>
      <c r="H568" s="1491"/>
      <c r="I568" s="1491"/>
      <c r="J568" s="1491"/>
      <c r="K568" s="1491"/>
      <c r="L568" s="1491"/>
      <c r="M568" s="1491"/>
      <c r="N568" s="1491"/>
      <c r="O568" s="1491"/>
      <c r="P568" s="1491"/>
      <c r="Q568" s="1491"/>
      <c r="R568" s="1491"/>
      <c r="S568" s="1491"/>
      <c r="T568" s="1491"/>
      <c r="U568" s="1491"/>
      <c r="V568" s="1491"/>
      <c r="W568" s="1491"/>
      <c r="X568" s="1491"/>
      <c r="Y568" s="1491"/>
      <c r="Z568" s="1491"/>
      <c r="AA568" s="1491"/>
      <c r="AB568" s="1491"/>
      <c r="AC568" s="1491"/>
      <c r="AD568" s="1491"/>
      <c r="AE568" s="1491"/>
      <c r="AF568" s="1491"/>
      <c r="AG568" s="1491"/>
      <c r="AH568" s="1491"/>
    </row>
    <row r="569" spans="1:34" ht="15.75" customHeight="1">
      <c r="A569" s="1491"/>
      <c r="B569" s="1491"/>
      <c r="C569" s="1491"/>
      <c r="D569" s="1491"/>
      <c r="E569" s="1491"/>
      <c r="F569" s="1491"/>
      <c r="G569" s="1491"/>
      <c r="H569" s="1491"/>
      <c r="I569" s="1491"/>
      <c r="J569" s="1491"/>
      <c r="K569" s="1491"/>
      <c r="L569" s="1491"/>
      <c r="M569" s="1491"/>
      <c r="N569" s="1491"/>
      <c r="O569" s="1491"/>
      <c r="P569" s="1491"/>
      <c r="Q569" s="1491"/>
      <c r="R569" s="1491"/>
      <c r="S569" s="1491"/>
      <c r="T569" s="1491"/>
      <c r="U569" s="1491"/>
      <c r="V569" s="1491"/>
      <c r="W569" s="1491"/>
      <c r="X569" s="1491"/>
      <c r="Y569" s="1491"/>
      <c r="Z569" s="1491"/>
      <c r="AA569" s="1491"/>
      <c r="AB569" s="1491"/>
      <c r="AC569" s="1491"/>
      <c r="AD569" s="1491"/>
      <c r="AE569" s="1491"/>
      <c r="AF569" s="1491"/>
      <c r="AG569" s="1491"/>
      <c r="AH569" s="1491"/>
    </row>
    <row r="570" spans="1:34" ht="15.75" customHeight="1">
      <c r="A570" s="1491"/>
      <c r="B570" s="1491"/>
      <c r="C570" s="1491"/>
      <c r="D570" s="1491"/>
      <c r="E570" s="1491"/>
      <c r="F570" s="1491"/>
      <c r="G570" s="1491"/>
      <c r="H570" s="1491"/>
      <c r="I570" s="1491"/>
      <c r="J570" s="1491"/>
      <c r="K570" s="1491"/>
      <c r="L570" s="1491"/>
      <c r="M570" s="1491"/>
      <c r="N570" s="1491"/>
      <c r="O570" s="1491"/>
      <c r="P570" s="1491"/>
      <c r="Q570" s="1491"/>
      <c r="R570" s="1491"/>
      <c r="S570" s="1491"/>
      <c r="T570" s="1491"/>
      <c r="U570" s="1491"/>
      <c r="V570" s="1491"/>
      <c r="W570" s="1491"/>
      <c r="X570" s="1491"/>
      <c r="Y570" s="1491"/>
      <c r="Z570" s="1491"/>
      <c r="AA570" s="1491"/>
      <c r="AB570" s="1491"/>
      <c r="AC570" s="1491"/>
      <c r="AD570" s="1491"/>
      <c r="AE570" s="1491"/>
      <c r="AF570" s="1491"/>
      <c r="AG570" s="1491"/>
      <c r="AH570" s="1491"/>
    </row>
    <row r="571" spans="1:34" ht="15.75" customHeight="1">
      <c r="A571" s="1491"/>
      <c r="B571" s="1491"/>
      <c r="C571" s="1491"/>
      <c r="D571" s="1491"/>
      <c r="E571" s="1491"/>
      <c r="F571" s="1491"/>
      <c r="G571" s="1491"/>
      <c r="H571" s="1491"/>
      <c r="I571" s="1491"/>
      <c r="J571" s="1491"/>
      <c r="K571" s="1491"/>
      <c r="L571" s="1491"/>
      <c r="M571" s="1491"/>
      <c r="N571" s="1491"/>
      <c r="O571" s="1491"/>
      <c r="P571" s="1491"/>
      <c r="Q571" s="1491"/>
      <c r="R571" s="1491"/>
      <c r="S571" s="1491"/>
      <c r="T571" s="1491"/>
      <c r="U571" s="1491"/>
      <c r="V571" s="1491"/>
      <c r="W571" s="1491"/>
      <c r="X571" s="1491"/>
      <c r="Y571" s="1491"/>
      <c r="Z571" s="1491"/>
      <c r="AA571" s="1491"/>
      <c r="AB571" s="1491"/>
      <c r="AC571" s="1491"/>
      <c r="AD571" s="1491"/>
      <c r="AE571" s="1491"/>
      <c r="AF571" s="1491"/>
      <c r="AG571" s="1491"/>
      <c r="AH571" s="1491"/>
    </row>
    <row r="572" spans="1:34" ht="15.75" customHeight="1">
      <c r="A572" s="1491"/>
      <c r="B572" s="1491"/>
      <c r="C572" s="1491"/>
      <c r="D572" s="1491"/>
      <c r="E572" s="1491"/>
      <c r="F572" s="1491"/>
      <c r="G572" s="1491"/>
      <c r="H572" s="1491"/>
      <c r="I572" s="1491"/>
      <c r="J572" s="1491"/>
      <c r="K572" s="1491"/>
      <c r="L572" s="1491"/>
      <c r="M572" s="1491"/>
      <c r="N572" s="1491"/>
      <c r="O572" s="1491"/>
      <c r="P572" s="1491"/>
      <c r="Q572" s="1491"/>
      <c r="R572" s="1491"/>
      <c r="S572" s="1491"/>
      <c r="T572" s="1491"/>
      <c r="U572" s="1491"/>
      <c r="V572" s="1491"/>
      <c r="W572" s="1491"/>
      <c r="X572" s="1491"/>
      <c r="Y572" s="1491"/>
      <c r="Z572" s="1491"/>
      <c r="AA572" s="1491"/>
      <c r="AB572" s="1491"/>
      <c r="AC572" s="1491"/>
      <c r="AD572" s="1491"/>
      <c r="AE572" s="1491"/>
      <c r="AF572" s="1491"/>
      <c r="AG572" s="1491"/>
      <c r="AH572" s="1491"/>
    </row>
    <row r="573" spans="1:34" ht="15.75" customHeight="1">
      <c r="A573" s="1491"/>
      <c r="B573" s="1491"/>
      <c r="C573" s="1491"/>
      <c r="D573" s="1491"/>
      <c r="E573" s="1491"/>
      <c r="F573" s="1491"/>
      <c r="G573" s="1491"/>
      <c r="H573" s="1491"/>
      <c r="I573" s="1491"/>
      <c r="J573" s="1491"/>
      <c r="K573" s="1491"/>
      <c r="L573" s="1491"/>
      <c r="M573" s="1491"/>
      <c r="N573" s="1491"/>
      <c r="O573" s="1491"/>
      <c r="P573" s="1491"/>
      <c r="Q573" s="1491"/>
      <c r="R573" s="1491"/>
      <c r="S573" s="1491"/>
      <c r="T573" s="1491"/>
      <c r="U573" s="1491"/>
      <c r="V573" s="1491"/>
      <c r="W573" s="1491"/>
      <c r="X573" s="1491"/>
      <c r="Y573" s="1491"/>
      <c r="Z573" s="1491"/>
      <c r="AA573" s="1491"/>
      <c r="AB573" s="1491"/>
      <c r="AC573" s="1491"/>
      <c r="AD573" s="1491"/>
      <c r="AE573" s="1491"/>
      <c r="AF573" s="1491"/>
      <c r="AG573" s="1491"/>
      <c r="AH573" s="1491"/>
    </row>
    <row r="574" spans="1:34" ht="15.75" customHeight="1">
      <c r="A574" s="1491"/>
      <c r="B574" s="1491"/>
      <c r="C574" s="1491"/>
      <c r="D574" s="1491"/>
      <c r="E574" s="1491"/>
      <c r="F574" s="1491"/>
      <c r="G574" s="1491"/>
      <c r="H574" s="1491"/>
      <c r="I574" s="1491"/>
      <c r="J574" s="1491"/>
      <c r="K574" s="1491"/>
      <c r="L574" s="1491"/>
      <c r="M574" s="1491"/>
      <c r="N574" s="1491"/>
      <c r="O574" s="1491"/>
      <c r="P574" s="1491"/>
      <c r="Q574" s="1491"/>
      <c r="R574" s="1491"/>
      <c r="S574" s="1491"/>
      <c r="T574" s="1491"/>
      <c r="U574" s="1491"/>
      <c r="V574" s="1491"/>
      <c r="W574" s="1491"/>
      <c r="X574" s="1491"/>
      <c r="Y574" s="1491"/>
      <c r="Z574" s="1491"/>
      <c r="AA574" s="1491"/>
      <c r="AB574" s="1491"/>
      <c r="AC574" s="1491"/>
      <c r="AD574" s="1491"/>
      <c r="AE574" s="1491"/>
      <c r="AF574" s="1491"/>
      <c r="AG574" s="1491"/>
      <c r="AH574" s="1491"/>
    </row>
    <row r="575" spans="1:34" ht="15.75" customHeight="1">
      <c r="A575" s="1491"/>
      <c r="B575" s="1491"/>
      <c r="C575" s="1491"/>
      <c r="D575" s="1491"/>
      <c r="E575" s="1491"/>
      <c r="F575" s="1491"/>
      <c r="G575" s="1491"/>
      <c r="H575" s="1491"/>
      <c r="I575" s="1491"/>
      <c r="J575" s="1491"/>
      <c r="K575" s="1491"/>
      <c r="L575" s="1491"/>
      <c r="M575" s="1491"/>
      <c r="N575" s="1491"/>
      <c r="O575" s="1491"/>
      <c r="P575" s="1491"/>
      <c r="Q575" s="1491"/>
      <c r="R575" s="1491"/>
      <c r="S575" s="1491"/>
      <c r="T575" s="1491"/>
      <c r="U575" s="1491"/>
      <c r="V575" s="1491"/>
      <c r="W575" s="1491"/>
      <c r="X575" s="1491"/>
      <c r="Y575" s="1491"/>
      <c r="Z575" s="1491"/>
      <c r="AA575" s="1491"/>
      <c r="AB575" s="1491"/>
      <c r="AC575" s="1491"/>
      <c r="AD575" s="1491"/>
      <c r="AE575" s="1491"/>
      <c r="AF575" s="1491"/>
      <c r="AG575" s="1491"/>
      <c r="AH575" s="1491"/>
    </row>
    <row r="576" spans="1:34" ht="15.75" customHeight="1">
      <c r="A576" s="1491"/>
      <c r="B576" s="1491"/>
      <c r="C576" s="1491"/>
      <c r="D576" s="1491"/>
      <c r="E576" s="1491"/>
      <c r="F576" s="1491"/>
      <c r="G576" s="1491"/>
      <c r="H576" s="1491"/>
      <c r="I576" s="1491"/>
      <c r="J576" s="1491"/>
      <c r="K576" s="1491"/>
      <c r="L576" s="1491"/>
      <c r="M576" s="1491"/>
      <c r="N576" s="1491"/>
      <c r="O576" s="1491"/>
      <c r="P576" s="1491"/>
      <c r="Q576" s="1491"/>
      <c r="R576" s="1491"/>
      <c r="S576" s="1491"/>
      <c r="T576" s="1491"/>
      <c r="U576" s="1491"/>
      <c r="V576" s="1491"/>
      <c r="W576" s="1491"/>
      <c r="X576" s="1491"/>
      <c r="Y576" s="1491"/>
      <c r="Z576" s="1491"/>
      <c r="AA576" s="1491"/>
      <c r="AB576" s="1491"/>
      <c r="AC576" s="1491"/>
      <c r="AD576" s="1491"/>
      <c r="AE576" s="1491"/>
      <c r="AF576" s="1491"/>
      <c r="AG576" s="1491"/>
      <c r="AH576" s="1491"/>
    </row>
    <row r="577" spans="1:34" ht="15.75" customHeight="1">
      <c r="A577" s="1491"/>
      <c r="B577" s="1491"/>
      <c r="C577" s="1491"/>
      <c r="D577" s="1491"/>
      <c r="E577" s="1491"/>
      <c r="F577" s="1491"/>
      <c r="G577" s="1491"/>
      <c r="H577" s="1491"/>
      <c r="I577" s="1491"/>
      <c r="J577" s="1491"/>
      <c r="K577" s="1491"/>
      <c r="L577" s="1491"/>
      <c r="M577" s="1491"/>
      <c r="N577" s="1491"/>
      <c r="O577" s="1491"/>
      <c r="P577" s="1491"/>
      <c r="Q577" s="1491"/>
      <c r="R577" s="1491"/>
      <c r="S577" s="1491"/>
      <c r="T577" s="1491"/>
      <c r="U577" s="1491"/>
      <c r="V577" s="1491"/>
      <c r="W577" s="1491"/>
      <c r="X577" s="1491"/>
      <c r="Y577" s="1491"/>
      <c r="Z577" s="1491"/>
      <c r="AA577" s="1491"/>
      <c r="AB577" s="1491"/>
      <c r="AC577" s="1491"/>
      <c r="AD577" s="1491"/>
      <c r="AE577" s="1491"/>
      <c r="AF577" s="1491"/>
      <c r="AG577" s="1491"/>
      <c r="AH577" s="1491"/>
    </row>
    <row r="578" spans="1:34" ht="15.75" customHeight="1">
      <c r="A578" s="1491"/>
      <c r="B578" s="1491"/>
      <c r="C578" s="1491"/>
      <c r="D578" s="1491"/>
      <c r="E578" s="1491"/>
      <c r="F578" s="1491"/>
      <c r="G578" s="1491"/>
      <c r="H578" s="1491"/>
      <c r="I578" s="1491"/>
      <c r="J578" s="1491"/>
      <c r="K578" s="1491"/>
      <c r="L578" s="1491"/>
      <c r="M578" s="1491"/>
      <c r="N578" s="1491"/>
      <c r="O578" s="1491"/>
      <c r="P578" s="1491"/>
      <c r="Q578" s="1491"/>
      <c r="R578" s="1491"/>
      <c r="S578" s="1491"/>
      <c r="T578" s="1491"/>
      <c r="U578" s="1491"/>
      <c r="V578" s="1491"/>
      <c r="W578" s="1491"/>
      <c r="X578" s="1491"/>
      <c r="Y578" s="1491"/>
      <c r="Z578" s="1491"/>
      <c r="AA578" s="1491"/>
      <c r="AB578" s="1491"/>
      <c r="AC578" s="1491"/>
      <c r="AD578" s="1491"/>
      <c r="AE578" s="1491"/>
      <c r="AF578" s="1491"/>
      <c r="AG578" s="1491"/>
      <c r="AH578" s="1491"/>
    </row>
    <row r="579" spans="1:34" ht="15.75" customHeight="1">
      <c r="A579" s="1491"/>
      <c r="B579" s="1491"/>
      <c r="C579" s="1491"/>
      <c r="D579" s="1491"/>
      <c r="E579" s="1491"/>
      <c r="F579" s="1491"/>
      <c r="G579" s="1491"/>
      <c r="H579" s="1491"/>
      <c r="I579" s="1491"/>
      <c r="J579" s="1491"/>
      <c r="K579" s="1491"/>
      <c r="L579" s="1491"/>
      <c r="M579" s="1491"/>
      <c r="N579" s="1491"/>
      <c r="O579" s="1491"/>
      <c r="P579" s="1491"/>
      <c r="Q579" s="1491"/>
      <c r="R579" s="1491"/>
      <c r="S579" s="1491"/>
      <c r="T579" s="1491"/>
      <c r="U579" s="1491"/>
      <c r="V579" s="1491"/>
      <c r="W579" s="1491"/>
      <c r="X579" s="1491"/>
      <c r="Y579" s="1491"/>
      <c r="Z579" s="1491"/>
      <c r="AA579" s="1491"/>
      <c r="AB579" s="1491"/>
      <c r="AC579" s="1491"/>
      <c r="AD579" s="1491"/>
      <c r="AE579" s="1491"/>
      <c r="AF579" s="1491"/>
      <c r="AG579" s="1491"/>
      <c r="AH579" s="1491"/>
    </row>
    <row r="580" spans="1:34" ht="15.75" customHeight="1">
      <c r="A580" s="1491"/>
      <c r="B580" s="1491"/>
      <c r="C580" s="1491"/>
      <c r="D580" s="1491"/>
      <c r="E580" s="1491"/>
      <c r="F580" s="1491"/>
      <c r="G580" s="1491"/>
      <c r="H580" s="1491"/>
      <c r="I580" s="1491"/>
      <c r="J580" s="1491"/>
      <c r="K580" s="1491"/>
      <c r="L580" s="1491"/>
      <c r="M580" s="1491"/>
      <c r="N580" s="1491"/>
      <c r="O580" s="1491"/>
      <c r="P580" s="1491"/>
      <c r="Q580" s="1491"/>
      <c r="R580" s="1491"/>
      <c r="S580" s="1491"/>
      <c r="T580" s="1491"/>
      <c r="U580" s="1491"/>
      <c r="V580" s="1491"/>
      <c r="W580" s="1491"/>
      <c r="X580" s="1491"/>
      <c r="Y580" s="1491"/>
      <c r="Z580" s="1491"/>
      <c r="AA580" s="1491"/>
      <c r="AB580" s="1491"/>
      <c r="AC580" s="1491"/>
      <c r="AD580" s="1491"/>
      <c r="AE580" s="1491"/>
      <c r="AF580" s="1491"/>
      <c r="AG580" s="1491"/>
      <c r="AH580" s="1491"/>
    </row>
    <row r="581" spans="1:34" ht="15.75" customHeight="1">
      <c r="A581" s="1491"/>
      <c r="B581" s="1491"/>
      <c r="C581" s="1491"/>
      <c r="D581" s="1491"/>
      <c r="E581" s="1491"/>
      <c r="F581" s="1491"/>
      <c r="G581" s="1491"/>
      <c r="H581" s="1491"/>
      <c r="I581" s="1491"/>
      <c r="J581" s="1491"/>
      <c r="K581" s="1491"/>
      <c r="L581" s="1491"/>
      <c r="M581" s="1491"/>
      <c r="N581" s="1491"/>
      <c r="O581" s="1491"/>
      <c r="P581" s="1491"/>
      <c r="Q581" s="1491"/>
      <c r="R581" s="1491"/>
      <c r="S581" s="1491"/>
      <c r="T581" s="1491"/>
      <c r="U581" s="1491"/>
      <c r="V581" s="1491"/>
      <c r="W581" s="1491"/>
      <c r="X581" s="1491"/>
      <c r="Y581" s="1491"/>
      <c r="Z581" s="1491"/>
      <c r="AA581" s="1491"/>
      <c r="AB581" s="1491"/>
      <c r="AC581" s="1491"/>
      <c r="AD581" s="1491"/>
      <c r="AE581" s="1491"/>
      <c r="AF581" s="1491"/>
      <c r="AG581" s="1491"/>
      <c r="AH581" s="1491"/>
    </row>
    <row r="582" spans="1:34" ht="15.75" customHeight="1">
      <c r="A582" s="1491"/>
      <c r="B582" s="1491"/>
      <c r="C582" s="1491"/>
      <c r="D582" s="1491"/>
      <c r="E582" s="1491"/>
      <c r="F582" s="1491"/>
      <c r="G582" s="1491"/>
      <c r="H582" s="1491"/>
      <c r="I582" s="1491"/>
      <c r="J582" s="1491"/>
      <c r="K582" s="1491"/>
      <c r="L582" s="1491"/>
      <c r="M582" s="1491"/>
      <c r="N582" s="1491"/>
      <c r="O582" s="1491"/>
      <c r="P582" s="1491"/>
      <c r="Q582" s="1491"/>
      <c r="R582" s="1491"/>
      <c r="S582" s="1491"/>
      <c r="T582" s="1491"/>
      <c r="U582" s="1491"/>
      <c r="V582" s="1491"/>
      <c r="W582" s="1491"/>
      <c r="X582" s="1491"/>
      <c r="Y582" s="1491"/>
      <c r="Z582" s="1491"/>
      <c r="AA582" s="1491"/>
      <c r="AB582" s="1491"/>
      <c r="AC582" s="1491"/>
      <c r="AD582" s="1491"/>
      <c r="AE582" s="1491"/>
      <c r="AF582" s="1491"/>
      <c r="AG582" s="1491"/>
      <c r="AH582" s="1491"/>
    </row>
    <row r="583" spans="1:34" ht="15.75" customHeight="1">
      <c r="A583" s="1491"/>
      <c r="B583" s="1491"/>
      <c r="C583" s="1491"/>
      <c r="D583" s="1491"/>
      <c r="E583" s="1491"/>
      <c r="F583" s="1491"/>
      <c r="G583" s="1491"/>
      <c r="H583" s="1491"/>
      <c r="I583" s="1491"/>
      <c r="J583" s="1491"/>
      <c r="K583" s="1491"/>
      <c r="L583" s="1491"/>
      <c r="M583" s="1491"/>
      <c r="N583" s="1491"/>
      <c r="O583" s="1491"/>
      <c r="P583" s="1491"/>
      <c r="Q583" s="1491"/>
      <c r="R583" s="1491"/>
      <c r="S583" s="1491"/>
      <c r="T583" s="1491"/>
      <c r="U583" s="1491"/>
      <c r="V583" s="1491"/>
      <c r="W583" s="1491"/>
      <c r="X583" s="1491"/>
      <c r="Y583" s="1491"/>
      <c r="Z583" s="1491"/>
      <c r="AA583" s="1491"/>
      <c r="AB583" s="1491"/>
      <c r="AC583" s="1491"/>
      <c r="AD583" s="1491"/>
      <c r="AE583" s="1491"/>
      <c r="AF583" s="1491"/>
      <c r="AG583" s="1491"/>
      <c r="AH583" s="1491"/>
    </row>
    <row r="584" spans="1:34" ht="15.75" customHeight="1">
      <c r="A584" s="1491"/>
      <c r="B584" s="1491"/>
      <c r="C584" s="1491"/>
      <c r="D584" s="1491"/>
      <c r="E584" s="1491"/>
      <c r="F584" s="1491"/>
      <c r="G584" s="1491"/>
      <c r="H584" s="1491"/>
      <c r="I584" s="1491"/>
      <c r="J584" s="1491"/>
      <c r="K584" s="1491"/>
      <c r="L584" s="1491"/>
      <c r="M584" s="1491"/>
      <c r="N584" s="1491"/>
      <c r="O584" s="1491"/>
      <c r="P584" s="1491"/>
      <c r="Q584" s="1491"/>
      <c r="R584" s="1491"/>
      <c r="S584" s="1491"/>
      <c r="T584" s="1491"/>
      <c r="U584" s="1491"/>
      <c r="V584" s="1491"/>
      <c r="W584" s="1491"/>
      <c r="X584" s="1491"/>
      <c r="Y584" s="1491"/>
      <c r="Z584" s="1491"/>
      <c r="AA584" s="1491"/>
      <c r="AB584" s="1491"/>
      <c r="AC584" s="1491"/>
      <c r="AD584" s="1491"/>
      <c r="AE584" s="1491"/>
      <c r="AF584" s="1491"/>
      <c r="AG584" s="1491"/>
      <c r="AH584" s="1491"/>
    </row>
    <row r="585" spans="1:34" ht="15.75" customHeight="1">
      <c r="A585" s="1491"/>
      <c r="B585" s="1491"/>
      <c r="C585" s="1491"/>
      <c r="D585" s="1491"/>
      <c r="E585" s="1491"/>
      <c r="F585" s="1491"/>
      <c r="G585" s="1491"/>
      <c r="H585" s="1491"/>
      <c r="I585" s="1491"/>
      <c r="J585" s="1491"/>
      <c r="K585" s="1491"/>
      <c r="L585" s="1491"/>
      <c r="M585" s="1491"/>
      <c r="N585" s="1491"/>
      <c r="O585" s="1491"/>
      <c r="P585" s="1491"/>
      <c r="Q585" s="1491"/>
      <c r="R585" s="1491"/>
      <c r="S585" s="1491"/>
      <c r="T585" s="1491"/>
      <c r="U585" s="1491"/>
      <c r="V585" s="1491"/>
      <c r="W585" s="1491"/>
      <c r="X585" s="1491"/>
      <c r="Y585" s="1491"/>
      <c r="Z585" s="1491"/>
      <c r="AA585" s="1491"/>
      <c r="AB585" s="1491"/>
      <c r="AC585" s="1491"/>
      <c r="AD585" s="1491"/>
      <c r="AE585" s="1491"/>
      <c r="AF585" s="1491"/>
      <c r="AG585" s="1491"/>
      <c r="AH585" s="1491"/>
    </row>
    <row r="586" spans="1:34" ht="15.75" customHeight="1">
      <c r="A586" s="1491"/>
      <c r="B586" s="1491"/>
      <c r="C586" s="1491"/>
      <c r="D586" s="1491"/>
      <c r="E586" s="1491"/>
      <c r="F586" s="1491"/>
      <c r="G586" s="1491"/>
      <c r="H586" s="1491"/>
      <c r="I586" s="1491"/>
      <c r="J586" s="1491"/>
      <c r="K586" s="1491"/>
      <c r="L586" s="1491"/>
      <c r="M586" s="1491"/>
      <c r="N586" s="1491"/>
      <c r="O586" s="1491"/>
      <c r="P586" s="1491"/>
      <c r="Q586" s="1491"/>
      <c r="R586" s="1491"/>
      <c r="S586" s="1491"/>
      <c r="T586" s="1491"/>
      <c r="U586" s="1491"/>
      <c r="V586" s="1491"/>
      <c r="W586" s="1491"/>
      <c r="X586" s="1491"/>
      <c r="Y586" s="1491"/>
      <c r="Z586" s="1491"/>
      <c r="AA586" s="1491"/>
      <c r="AB586" s="1491"/>
      <c r="AC586" s="1491"/>
      <c r="AD586" s="1491"/>
      <c r="AE586" s="1491"/>
      <c r="AF586" s="1491"/>
      <c r="AG586" s="1491"/>
      <c r="AH586" s="1491"/>
    </row>
    <row r="587" spans="1:34" ht="15.75" customHeight="1">
      <c r="A587" s="1491"/>
      <c r="B587" s="1491"/>
      <c r="C587" s="1491"/>
      <c r="D587" s="1491"/>
      <c r="E587" s="1491"/>
      <c r="F587" s="1491"/>
      <c r="G587" s="1491"/>
      <c r="H587" s="1491"/>
      <c r="I587" s="1491"/>
      <c r="J587" s="1491"/>
      <c r="K587" s="1491"/>
      <c r="L587" s="1491"/>
      <c r="M587" s="1491"/>
      <c r="N587" s="1491"/>
      <c r="O587" s="1491"/>
      <c r="P587" s="1491"/>
      <c r="Q587" s="1491"/>
      <c r="R587" s="1491"/>
      <c r="S587" s="1491"/>
      <c r="T587" s="1491"/>
      <c r="U587" s="1491"/>
      <c r="V587" s="1491"/>
      <c r="W587" s="1491"/>
      <c r="X587" s="1491"/>
      <c r="Y587" s="1491"/>
      <c r="Z587" s="1491"/>
      <c r="AA587" s="1491"/>
      <c r="AB587" s="1491"/>
      <c r="AC587" s="1491"/>
      <c r="AD587" s="1491"/>
      <c r="AE587" s="1491"/>
      <c r="AF587" s="1491"/>
      <c r="AG587" s="1491"/>
      <c r="AH587" s="1491"/>
    </row>
    <row r="588" spans="1:34" ht="15.75" customHeight="1">
      <c r="A588" s="1491"/>
      <c r="B588" s="1491"/>
      <c r="C588" s="1491"/>
      <c r="D588" s="1491"/>
      <c r="E588" s="1491"/>
      <c r="F588" s="1491"/>
      <c r="G588" s="1491"/>
      <c r="H588" s="1491"/>
      <c r="I588" s="1491"/>
      <c r="J588" s="1491"/>
      <c r="K588" s="1491"/>
      <c r="L588" s="1491"/>
      <c r="M588" s="1491"/>
      <c r="N588" s="1491"/>
      <c r="O588" s="1491"/>
      <c r="P588" s="1491"/>
      <c r="Q588" s="1491"/>
      <c r="R588" s="1491"/>
      <c r="S588" s="1491"/>
      <c r="T588" s="1491"/>
      <c r="U588" s="1491"/>
      <c r="V588" s="1491"/>
      <c r="W588" s="1491"/>
      <c r="X588" s="1491"/>
      <c r="Y588" s="1491"/>
      <c r="Z588" s="1491"/>
      <c r="AA588" s="1491"/>
      <c r="AB588" s="1491"/>
      <c r="AC588" s="1491"/>
      <c r="AD588" s="1491"/>
      <c r="AE588" s="1491"/>
      <c r="AF588" s="1491"/>
      <c r="AG588" s="1491"/>
      <c r="AH588" s="1491"/>
    </row>
    <row r="589" spans="1:34" ht="15.75" customHeight="1">
      <c r="A589" s="1491"/>
      <c r="B589" s="1491"/>
      <c r="C589" s="1491"/>
      <c r="D589" s="1491"/>
      <c r="E589" s="1491"/>
      <c r="F589" s="1491"/>
      <c r="G589" s="1491"/>
      <c r="H589" s="1491"/>
      <c r="I589" s="1491"/>
      <c r="J589" s="1491"/>
      <c r="K589" s="1491"/>
      <c r="L589" s="1491"/>
      <c r="M589" s="1491"/>
      <c r="N589" s="1491"/>
      <c r="O589" s="1491"/>
      <c r="P589" s="1491"/>
      <c r="Q589" s="1491"/>
      <c r="R589" s="1491"/>
      <c r="S589" s="1491"/>
      <c r="T589" s="1491"/>
      <c r="U589" s="1491"/>
      <c r="V589" s="1491"/>
      <c r="W589" s="1491"/>
      <c r="X589" s="1491"/>
      <c r="Y589" s="1491"/>
      <c r="Z589" s="1491"/>
      <c r="AA589" s="1491"/>
      <c r="AB589" s="1491"/>
      <c r="AC589" s="1491"/>
      <c r="AD589" s="1491"/>
      <c r="AE589" s="1491"/>
      <c r="AF589" s="1491"/>
      <c r="AG589" s="1491"/>
      <c r="AH589" s="1491"/>
    </row>
    <row r="590" spans="1:34" ht="15.75" customHeight="1">
      <c r="A590" s="1491"/>
      <c r="B590" s="1491"/>
      <c r="C590" s="1491"/>
      <c r="D590" s="1491"/>
      <c r="E590" s="1491"/>
      <c r="F590" s="1491"/>
      <c r="G590" s="1491"/>
      <c r="H590" s="1491"/>
      <c r="I590" s="1491"/>
      <c r="J590" s="1491"/>
      <c r="K590" s="1491"/>
      <c r="L590" s="1491"/>
      <c r="M590" s="1491"/>
      <c r="N590" s="1491"/>
      <c r="O590" s="1491"/>
      <c r="P590" s="1491"/>
      <c r="Q590" s="1491"/>
      <c r="R590" s="1491"/>
      <c r="S590" s="1491"/>
      <c r="T590" s="1491"/>
      <c r="U590" s="1491"/>
      <c r="V590" s="1491"/>
      <c r="W590" s="1491"/>
      <c r="X590" s="1491"/>
      <c r="Y590" s="1491"/>
      <c r="Z590" s="1491"/>
      <c r="AA590" s="1491"/>
      <c r="AB590" s="1491"/>
      <c r="AC590" s="1491"/>
      <c r="AD590" s="1491"/>
      <c r="AE590" s="1491"/>
      <c r="AF590" s="1491"/>
      <c r="AG590" s="1491"/>
      <c r="AH590" s="1491"/>
    </row>
    <row r="591" spans="1:34" ht="15.75" customHeight="1">
      <c r="A591" s="1491"/>
      <c r="B591" s="1491"/>
      <c r="C591" s="1491"/>
      <c r="D591" s="1491"/>
      <c r="E591" s="1491"/>
      <c r="F591" s="1491"/>
      <c r="G591" s="1491"/>
      <c r="H591" s="1491"/>
      <c r="I591" s="1491"/>
      <c r="J591" s="1491"/>
      <c r="K591" s="1491"/>
      <c r="L591" s="1491"/>
      <c r="M591" s="1491"/>
      <c r="N591" s="1491"/>
      <c r="O591" s="1491"/>
      <c r="P591" s="1491"/>
      <c r="Q591" s="1491"/>
      <c r="R591" s="1491"/>
      <c r="S591" s="1491"/>
      <c r="T591" s="1491"/>
      <c r="U591" s="1491"/>
      <c r="V591" s="1491"/>
      <c r="W591" s="1491"/>
      <c r="X591" s="1491"/>
      <c r="Y591" s="1491"/>
      <c r="Z591" s="1491"/>
      <c r="AA591" s="1491"/>
      <c r="AB591" s="1491"/>
      <c r="AC591" s="1491"/>
      <c r="AD591" s="1491"/>
      <c r="AE591" s="1491"/>
      <c r="AF591" s="1491"/>
      <c r="AG591" s="1491"/>
      <c r="AH591" s="1491"/>
    </row>
    <row r="592" spans="1:34" ht="15.75" customHeight="1">
      <c r="A592" s="1491"/>
      <c r="B592" s="1491"/>
      <c r="C592" s="1491"/>
      <c r="D592" s="1491"/>
      <c r="E592" s="1491"/>
      <c r="F592" s="1491"/>
      <c r="G592" s="1491"/>
      <c r="H592" s="1491"/>
      <c r="I592" s="1491"/>
      <c r="J592" s="1491"/>
      <c r="K592" s="1491"/>
      <c r="L592" s="1491"/>
      <c r="M592" s="1491"/>
      <c r="N592" s="1491"/>
      <c r="O592" s="1491"/>
      <c r="P592" s="1491"/>
      <c r="Q592" s="1491"/>
      <c r="R592" s="1491"/>
      <c r="S592" s="1491"/>
      <c r="T592" s="1491"/>
      <c r="U592" s="1491"/>
      <c r="V592" s="1491"/>
      <c r="W592" s="1491"/>
      <c r="X592" s="1491"/>
      <c r="Y592" s="1491"/>
      <c r="Z592" s="1491"/>
      <c r="AA592" s="1491"/>
      <c r="AB592" s="1491"/>
      <c r="AC592" s="1491"/>
      <c r="AD592" s="1491"/>
      <c r="AE592" s="1491"/>
      <c r="AF592" s="1491"/>
      <c r="AG592" s="1491"/>
      <c r="AH592" s="1491"/>
    </row>
    <row r="593" spans="1:34" ht="15.75" customHeight="1">
      <c r="A593" s="1491"/>
      <c r="B593" s="1491"/>
      <c r="C593" s="1491"/>
      <c r="D593" s="1491"/>
      <c r="E593" s="1491"/>
      <c r="F593" s="1491"/>
      <c r="G593" s="1491"/>
      <c r="H593" s="1491"/>
      <c r="I593" s="1491"/>
      <c r="J593" s="1491"/>
      <c r="K593" s="1491"/>
      <c r="L593" s="1491"/>
      <c r="M593" s="1491"/>
      <c r="N593" s="1491"/>
      <c r="O593" s="1491"/>
      <c r="P593" s="1491"/>
      <c r="Q593" s="1491"/>
      <c r="R593" s="1491"/>
      <c r="S593" s="1491"/>
      <c r="T593" s="1491"/>
      <c r="U593" s="1491"/>
      <c r="V593" s="1491"/>
      <c r="W593" s="1491"/>
      <c r="X593" s="1491"/>
      <c r="Y593" s="1491"/>
      <c r="Z593" s="1491"/>
      <c r="AA593" s="1491"/>
      <c r="AB593" s="1491"/>
      <c r="AC593" s="1491"/>
      <c r="AD593" s="1491"/>
      <c r="AE593" s="1491"/>
      <c r="AF593" s="1491"/>
      <c r="AG593" s="1491"/>
      <c r="AH593" s="1491"/>
    </row>
    <row r="594" spans="1:34" ht="15.75" customHeight="1">
      <c r="A594" s="1491"/>
      <c r="B594" s="1491"/>
      <c r="C594" s="1491"/>
      <c r="D594" s="1491"/>
      <c r="E594" s="1491"/>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491"/>
      <c r="AD594" s="1491"/>
      <c r="AE594" s="1491"/>
      <c r="AF594" s="1491"/>
      <c r="AG594" s="1491"/>
      <c r="AH594" s="1491"/>
    </row>
    <row r="595" spans="1:34" ht="15.75" customHeight="1">
      <c r="A595" s="1491"/>
      <c r="B595" s="1491"/>
      <c r="C595" s="1491"/>
      <c r="D595" s="1491"/>
      <c r="E595" s="1491"/>
      <c r="F595" s="1491"/>
      <c r="G595" s="1491"/>
      <c r="H595" s="1491"/>
      <c r="I595" s="1491"/>
      <c r="J595" s="1491"/>
      <c r="K595" s="1491"/>
      <c r="L595" s="1491"/>
      <c r="M595" s="1491"/>
      <c r="N595" s="1491"/>
      <c r="O595" s="1491"/>
      <c r="P595" s="1491"/>
      <c r="Q595" s="1491"/>
      <c r="R595" s="1491"/>
      <c r="S595" s="1491"/>
      <c r="T595" s="1491"/>
      <c r="U595" s="1491"/>
      <c r="V595" s="1491"/>
      <c r="W595" s="1491"/>
      <c r="X595" s="1491"/>
      <c r="Y595" s="1491"/>
      <c r="Z595" s="1491"/>
      <c r="AA595" s="1491"/>
      <c r="AB595" s="1491"/>
      <c r="AC595" s="1491"/>
      <c r="AD595" s="1491"/>
      <c r="AE595" s="1491"/>
      <c r="AF595" s="1491"/>
      <c r="AG595" s="1491"/>
      <c r="AH595" s="1491"/>
    </row>
    <row r="596" spans="1:34" ht="15.75" customHeight="1">
      <c r="A596" s="1491"/>
      <c r="B596" s="1491"/>
      <c r="C596" s="1491"/>
      <c r="D596" s="1491"/>
      <c r="E596" s="1491"/>
      <c r="F596" s="1491"/>
      <c r="G596" s="1491"/>
      <c r="H596" s="1491"/>
      <c r="I596" s="1491"/>
      <c r="J596" s="1491"/>
      <c r="K596" s="1491"/>
      <c r="L596" s="1491"/>
      <c r="M596" s="1491"/>
      <c r="N596" s="1491"/>
      <c r="O596" s="1491"/>
      <c r="P596" s="1491"/>
      <c r="Q596" s="1491"/>
      <c r="R596" s="1491"/>
      <c r="S596" s="1491"/>
      <c r="T596" s="1491"/>
      <c r="U596" s="1491"/>
      <c r="V596" s="1491"/>
      <c r="W596" s="1491"/>
      <c r="X596" s="1491"/>
      <c r="Y596" s="1491"/>
      <c r="Z596" s="1491"/>
      <c r="AA596" s="1491"/>
      <c r="AB596" s="1491"/>
      <c r="AC596" s="1491"/>
      <c r="AD596" s="1491"/>
      <c r="AE596" s="1491"/>
      <c r="AF596" s="1491"/>
      <c r="AG596" s="1491"/>
      <c r="AH596" s="1491"/>
    </row>
    <row r="597" spans="1:34" ht="15.75" customHeight="1">
      <c r="A597" s="1491"/>
      <c r="B597" s="1491"/>
      <c r="C597" s="1491"/>
      <c r="D597" s="1491"/>
      <c r="E597" s="1491"/>
      <c r="F597" s="1491"/>
      <c r="G597" s="1491"/>
      <c r="H597" s="1491"/>
      <c r="I597" s="1491"/>
      <c r="J597" s="1491"/>
      <c r="K597" s="1491"/>
      <c r="L597" s="1491"/>
      <c r="M597" s="1491"/>
      <c r="N597" s="1491"/>
      <c r="O597" s="1491"/>
      <c r="P597" s="1491"/>
      <c r="Q597" s="1491"/>
      <c r="R597" s="1491"/>
      <c r="S597" s="1491"/>
      <c r="T597" s="1491"/>
      <c r="U597" s="1491"/>
      <c r="V597" s="1491"/>
      <c r="W597" s="1491"/>
      <c r="X597" s="1491"/>
      <c r="Y597" s="1491"/>
      <c r="Z597" s="1491"/>
      <c r="AA597" s="1491"/>
      <c r="AB597" s="1491"/>
      <c r="AC597" s="1491"/>
      <c r="AD597" s="1491"/>
      <c r="AE597" s="1491"/>
      <c r="AF597" s="1491"/>
      <c r="AG597" s="1491"/>
      <c r="AH597" s="1491"/>
    </row>
    <row r="598" spans="1:34" ht="15.75" customHeight="1">
      <c r="A598" s="1491"/>
      <c r="B598" s="1491"/>
      <c r="C598" s="1491"/>
      <c r="D598" s="1491"/>
      <c r="E598" s="1491"/>
      <c r="F598" s="1491"/>
      <c r="G598" s="1491"/>
      <c r="H598" s="1491"/>
      <c r="I598" s="1491"/>
      <c r="J598" s="1491"/>
      <c r="K598" s="1491"/>
      <c r="L598" s="1491"/>
      <c r="M598" s="1491"/>
      <c r="N598" s="1491"/>
      <c r="O598" s="1491"/>
      <c r="P598" s="1491"/>
      <c r="Q598" s="1491"/>
      <c r="R598" s="1491"/>
      <c r="S598" s="1491"/>
      <c r="T598" s="1491"/>
      <c r="U598" s="1491"/>
      <c r="V598" s="1491"/>
      <c r="W598" s="1491"/>
      <c r="X598" s="1491"/>
      <c r="Y598" s="1491"/>
      <c r="Z598" s="1491"/>
      <c r="AA598" s="1491"/>
      <c r="AB598" s="1491"/>
      <c r="AC598" s="1491"/>
      <c r="AD598" s="1491"/>
      <c r="AE598" s="1491"/>
      <c r="AF598" s="1491"/>
      <c r="AG598" s="1491"/>
      <c r="AH598" s="1491"/>
    </row>
    <row r="599" spans="1:34" ht="15.75" customHeight="1">
      <c r="A599" s="1491"/>
      <c r="B599" s="1491"/>
      <c r="C599" s="1491"/>
      <c r="D599" s="1491"/>
      <c r="E599" s="1491"/>
      <c r="F599" s="1491"/>
      <c r="G599" s="1491"/>
      <c r="H599" s="1491"/>
      <c r="I599" s="1491"/>
      <c r="J599" s="1491"/>
      <c r="K599" s="1491"/>
      <c r="L599" s="1491"/>
      <c r="M599" s="1491"/>
      <c r="N599" s="1491"/>
      <c r="O599" s="1491"/>
      <c r="P599" s="1491"/>
      <c r="Q599" s="1491"/>
      <c r="R599" s="1491"/>
      <c r="S599" s="1491"/>
      <c r="T599" s="1491"/>
      <c r="U599" s="1491"/>
      <c r="V599" s="1491"/>
      <c r="W599" s="1491"/>
      <c r="X599" s="1491"/>
      <c r="Y599" s="1491"/>
      <c r="Z599" s="1491"/>
      <c r="AA599" s="1491"/>
      <c r="AB599" s="1491"/>
      <c r="AC599" s="1491"/>
      <c r="AD599" s="1491"/>
      <c r="AE599" s="1491"/>
      <c r="AF599" s="1491"/>
      <c r="AG599" s="1491"/>
      <c r="AH599" s="1491"/>
    </row>
    <row r="600" spans="1:34" ht="15.75" customHeight="1">
      <c r="A600" s="1491"/>
      <c r="B600" s="1491"/>
      <c r="C600" s="1491"/>
      <c r="D600" s="1491"/>
      <c r="E600" s="1491"/>
      <c r="F600" s="1491"/>
      <c r="G600" s="1491"/>
      <c r="H600" s="1491"/>
      <c r="I600" s="1491"/>
      <c r="J600" s="1491"/>
      <c r="K600" s="1491"/>
      <c r="L600" s="1491"/>
      <c r="M600" s="1491"/>
      <c r="N600" s="1491"/>
      <c r="O600" s="1491"/>
      <c r="P600" s="1491"/>
      <c r="Q600" s="1491"/>
      <c r="R600" s="1491"/>
      <c r="S600" s="1491"/>
      <c r="T600" s="1491"/>
      <c r="U600" s="1491"/>
      <c r="V600" s="1491"/>
      <c r="W600" s="1491"/>
      <c r="X600" s="1491"/>
      <c r="Y600" s="1491"/>
      <c r="Z600" s="1491"/>
      <c r="AA600" s="1491"/>
      <c r="AB600" s="1491"/>
      <c r="AC600" s="1491"/>
      <c r="AD600" s="1491"/>
      <c r="AE600" s="1491"/>
      <c r="AF600" s="1491"/>
      <c r="AG600" s="1491"/>
      <c r="AH600" s="1491"/>
    </row>
    <row r="601" spans="1:34" ht="15.75" customHeight="1">
      <c r="A601" s="1491"/>
      <c r="B601" s="1491"/>
      <c r="C601" s="1491"/>
      <c r="D601" s="1491"/>
      <c r="E601" s="1491"/>
      <c r="F601" s="1491"/>
      <c r="G601" s="1491"/>
      <c r="H601" s="1491"/>
      <c r="I601" s="1491"/>
      <c r="J601" s="1491"/>
      <c r="K601" s="1491"/>
      <c r="L601" s="1491"/>
      <c r="M601" s="1491"/>
      <c r="N601" s="1491"/>
      <c r="O601" s="1491"/>
      <c r="P601" s="1491"/>
      <c r="Q601" s="1491"/>
      <c r="R601" s="1491"/>
      <c r="S601" s="1491"/>
      <c r="T601" s="1491"/>
      <c r="U601" s="1491"/>
      <c r="V601" s="1491"/>
      <c r="W601" s="1491"/>
      <c r="X601" s="1491"/>
      <c r="Y601" s="1491"/>
      <c r="Z601" s="1491"/>
      <c r="AA601" s="1491"/>
      <c r="AB601" s="1491"/>
      <c r="AC601" s="1491"/>
      <c r="AD601" s="1491"/>
      <c r="AE601" s="1491"/>
      <c r="AF601" s="1491"/>
      <c r="AG601" s="1491"/>
      <c r="AH601" s="1491"/>
    </row>
    <row r="602" spans="1:34" ht="15.75" customHeight="1">
      <c r="A602" s="1491"/>
      <c r="B602" s="1491"/>
      <c r="C602" s="1491"/>
      <c r="D602" s="1491"/>
      <c r="E602" s="1491"/>
      <c r="F602" s="1491"/>
      <c r="G602" s="1491"/>
      <c r="H602" s="1491"/>
      <c r="I602" s="1491"/>
      <c r="J602" s="1491"/>
      <c r="K602" s="1491"/>
      <c r="L602" s="1491"/>
      <c r="M602" s="1491"/>
      <c r="N602" s="1491"/>
      <c r="O602" s="1491"/>
      <c r="P602" s="1491"/>
      <c r="Q602" s="1491"/>
      <c r="R602" s="1491"/>
      <c r="S602" s="1491"/>
      <c r="T602" s="1491"/>
      <c r="U602" s="1491"/>
      <c r="V602" s="1491"/>
      <c r="W602" s="1491"/>
      <c r="X602" s="1491"/>
      <c r="Y602" s="1491"/>
      <c r="Z602" s="1491"/>
      <c r="AA602" s="1491"/>
      <c r="AB602" s="1491"/>
      <c r="AC602" s="1491"/>
      <c r="AD602" s="1491"/>
      <c r="AE602" s="1491"/>
      <c r="AF602" s="1491"/>
      <c r="AG602" s="1491"/>
      <c r="AH602" s="1491"/>
    </row>
    <row r="603" spans="1:34" ht="15.75" customHeight="1">
      <c r="A603" s="1491"/>
      <c r="B603" s="1491"/>
      <c r="C603" s="1491"/>
      <c r="D603" s="1491"/>
      <c r="E603" s="1491"/>
      <c r="F603" s="1491"/>
      <c r="G603" s="1491"/>
      <c r="H603" s="1491"/>
      <c r="I603" s="1491"/>
      <c r="J603" s="1491"/>
      <c r="K603" s="1491"/>
      <c r="L603" s="1491"/>
      <c r="M603" s="1491"/>
      <c r="N603" s="1491"/>
      <c r="O603" s="1491"/>
      <c r="P603" s="1491"/>
      <c r="Q603" s="1491"/>
      <c r="R603" s="1491"/>
      <c r="S603" s="1491"/>
      <c r="T603" s="1491"/>
      <c r="U603" s="1491"/>
      <c r="V603" s="1491"/>
      <c r="W603" s="1491"/>
      <c r="X603" s="1491"/>
      <c r="Y603" s="1491"/>
      <c r="Z603" s="1491"/>
      <c r="AA603" s="1491"/>
      <c r="AB603" s="1491"/>
      <c r="AC603" s="1491"/>
      <c r="AD603" s="1491"/>
      <c r="AE603" s="1491"/>
      <c r="AF603" s="1491"/>
      <c r="AG603" s="1491"/>
      <c r="AH603" s="1491"/>
    </row>
    <row r="604" spans="1:34" ht="15.75" customHeight="1">
      <c r="A604" s="1491"/>
      <c r="B604" s="1491"/>
      <c r="C604" s="1491"/>
      <c r="D604" s="1491"/>
      <c r="E604" s="1491"/>
      <c r="F604" s="1491"/>
      <c r="G604" s="1491"/>
      <c r="H604" s="1491"/>
      <c r="I604" s="1491"/>
      <c r="J604" s="1491"/>
      <c r="K604" s="1491"/>
      <c r="L604" s="1491"/>
      <c r="M604" s="1491"/>
      <c r="N604" s="1491"/>
      <c r="O604" s="1491"/>
      <c r="P604" s="1491"/>
      <c r="Q604" s="1491"/>
      <c r="R604" s="1491"/>
      <c r="S604" s="1491"/>
      <c r="T604" s="1491"/>
      <c r="U604" s="1491"/>
      <c r="V604" s="1491"/>
      <c r="W604" s="1491"/>
      <c r="X604" s="1491"/>
      <c r="Y604" s="1491"/>
      <c r="Z604" s="1491"/>
      <c r="AA604" s="1491"/>
      <c r="AB604" s="1491"/>
      <c r="AC604" s="1491"/>
      <c r="AD604" s="1491"/>
      <c r="AE604" s="1491"/>
      <c r="AF604" s="1491"/>
      <c r="AG604" s="1491"/>
      <c r="AH604" s="1491"/>
    </row>
    <row r="605" spans="1:34" ht="15.75" customHeight="1">
      <c r="A605" s="1491"/>
      <c r="B605" s="1491"/>
      <c r="C605" s="1491"/>
      <c r="D605" s="1491"/>
      <c r="E605" s="1491"/>
      <c r="F605" s="1491"/>
      <c r="G605" s="1491"/>
      <c r="H605" s="1491"/>
      <c r="I605" s="1491"/>
      <c r="J605" s="1491"/>
      <c r="K605" s="1491"/>
      <c r="L605" s="1491"/>
      <c r="M605" s="1491"/>
      <c r="N605" s="1491"/>
      <c r="O605" s="1491"/>
      <c r="P605" s="1491"/>
      <c r="Q605" s="1491"/>
      <c r="R605" s="1491"/>
      <c r="S605" s="1491"/>
      <c r="T605" s="1491"/>
      <c r="U605" s="1491"/>
      <c r="V605" s="1491"/>
      <c r="W605" s="1491"/>
      <c r="X605" s="1491"/>
      <c r="Y605" s="1491"/>
      <c r="Z605" s="1491"/>
      <c r="AA605" s="1491"/>
      <c r="AB605" s="1491"/>
      <c r="AC605" s="1491"/>
      <c r="AD605" s="1491"/>
      <c r="AE605" s="1491"/>
      <c r="AF605" s="1491"/>
      <c r="AG605" s="1491"/>
      <c r="AH605" s="1491"/>
    </row>
    <row r="606" spans="1:34" ht="15.75" customHeight="1">
      <c r="A606" s="1491"/>
      <c r="B606" s="1491"/>
      <c r="C606" s="1491"/>
      <c r="D606" s="1491"/>
      <c r="E606" s="1491"/>
      <c r="F606" s="1491"/>
      <c r="G606" s="1491"/>
      <c r="H606" s="1491"/>
      <c r="I606" s="1491"/>
      <c r="J606" s="1491"/>
      <c r="K606" s="1491"/>
      <c r="L606" s="1491"/>
      <c r="M606" s="1491"/>
      <c r="N606" s="1491"/>
      <c r="O606" s="1491"/>
      <c r="P606" s="1491"/>
      <c r="Q606" s="1491"/>
      <c r="R606" s="1491"/>
      <c r="S606" s="1491"/>
      <c r="T606" s="1491"/>
      <c r="U606" s="1491"/>
      <c r="V606" s="1491"/>
      <c r="W606" s="1491"/>
      <c r="X606" s="1491"/>
      <c r="Y606" s="1491"/>
      <c r="Z606" s="1491"/>
      <c r="AA606" s="1491"/>
      <c r="AB606" s="1491"/>
      <c r="AC606" s="1491"/>
      <c r="AD606" s="1491"/>
      <c r="AE606" s="1491"/>
      <c r="AF606" s="1491"/>
      <c r="AG606" s="1491"/>
      <c r="AH606" s="1491"/>
    </row>
    <row r="607" spans="1:34" ht="15.75" customHeight="1">
      <c r="A607" s="1491"/>
      <c r="B607" s="1491"/>
      <c r="C607" s="1491"/>
      <c r="D607" s="1491"/>
      <c r="E607" s="1491"/>
      <c r="F607" s="1491"/>
      <c r="G607" s="1491"/>
      <c r="H607" s="1491"/>
      <c r="I607" s="1491"/>
      <c r="J607" s="1491"/>
      <c r="K607" s="1491"/>
      <c r="L607" s="1491"/>
      <c r="M607" s="1491"/>
      <c r="N607" s="1491"/>
      <c r="O607" s="1491"/>
      <c r="P607" s="1491"/>
      <c r="Q607" s="1491"/>
      <c r="R607" s="1491"/>
      <c r="S607" s="1491"/>
      <c r="T607" s="1491"/>
      <c r="U607" s="1491"/>
      <c r="V607" s="1491"/>
      <c r="W607" s="1491"/>
      <c r="X607" s="1491"/>
      <c r="Y607" s="1491"/>
      <c r="Z607" s="1491"/>
      <c r="AA607" s="1491"/>
      <c r="AB607" s="1491"/>
      <c r="AC607" s="1491"/>
      <c r="AD607" s="1491"/>
      <c r="AE607" s="1491"/>
      <c r="AF607" s="1491"/>
      <c r="AG607" s="1491"/>
      <c r="AH607" s="1491"/>
    </row>
    <row r="608" spans="1:34" ht="15.75" customHeight="1">
      <c r="A608" s="1491"/>
      <c r="B608" s="1491"/>
      <c r="C608" s="1491"/>
      <c r="D608" s="1491"/>
      <c r="E608" s="1491"/>
      <c r="F608" s="1491"/>
      <c r="G608" s="1491"/>
      <c r="H608" s="1491"/>
      <c r="I608" s="1491"/>
      <c r="J608" s="1491"/>
      <c r="K608" s="1491"/>
      <c r="L608" s="1491"/>
      <c r="M608" s="1491"/>
      <c r="N608" s="1491"/>
      <c r="O608" s="1491"/>
      <c r="P608" s="1491"/>
      <c r="Q608" s="1491"/>
      <c r="R608" s="1491"/>
      <c r="S608" s="1491"/>
      <c r="T608" s="1491"/>
      <c r="U608" s="1491"/>
      <c r="V608" s="1491"/>
      <c r="W608" s="1491"/>
      <c r="X608" s="1491"/>
      <c r="Y608" s="1491"/>
      <c r="Z608" s="1491"/>
      <c r="AA608" s="1491"/>
      <c r="AB608" s="1491"/>
      <c r="AC608" s="1491"/>
      <c r="AD608" s="1491"/>
      <c r="AE608" s="1491"/>
      <c r="AF608" s="1491"/>
      <c r="AG608" s="1491"/>
      <c r="AH608" s="1491"/>
    </row>
    <row r="609" spans="1:34" ht="15.75" customHeight="1">
      <c r="A609" s="1491"/>
      <c r="B609" s="1491"/>
      <c r="C609" s="1491"/>
      <c r="D609" s="1491"/>
      <c r="E609" s="1491"/>
      <c r="F609" s="1491"/>
      <c r="G609" s="1491"/>
      <c r="H609" s="1491"/>
      <c r="I609" s="1491"/>
      <c r="J609" s="1491"/>
      <c r="K609" s="1491"/>
      <c r="L609" s="1491"/>
      <c r="M609" s="1491"/>
      <c r="N609" s="1491"/>
      <c r="O609" s="1491"/>
      <c r="P609" s="1491"/>
      <c r="Q609" s="1491"/>
      <c r="R609" s="1491"/>
      <c r="S609" s="1491"/>
      <c r="T609" s="1491"/>
      <c r="U609" s="1491"/>
      <c r="V609" s="1491"/>
      <c r="W609" s="1491"/>
      <c r="X609" s="1491"/>
      <c r="Y609" s="1491"/>
      <c r="Z609" s="1491"/>
      <c r="AA609" s="1491"/>
      <c r="AB609" s="1491"/>
      <c r="AC609" s="1491"/>
      <c r="AD609" s="1491"/>
      <c r="AE609" s="1491"/>
      <c r="AF609" s="1491"/>
      <c r="AG609" s="1491"/>
      <c r="AH609" s="1491"/>
    </row>
    <row r="610" spans="1:34" ht="15.75" customHeight="1">
      <c r="A610" s="1491"/>
      <c r="B610" s="1491"/>
      <c r="C610" s="1491"/>
      <c r="D610" s="1491"/>
      <c r="E610" s="1491"/>
      <c r="F610" s="1491"/>
      <c r="G610" s="1491"/>
      <c r="H610" s="1491"/>
      <c r="I610" s="1491"/>
      <c r="J610" s="1491"/>
      <c r="K610" s="1491"/>
      <c r="L610" s="1491"/>
      <c r="M610" s="1491"/>
      <c r="N610" s="1491"/>
      <c r="O610" s="1491"/>
      <c r="P610" s="1491"/>
      <c r="Q610" s="1491"/>
      <c r="R610" s="1491"/>
      <c r="S610" s="1491"/>
      <c r="T610" s="1491"/>
      <c r="U610" s="1491"/>
      <c r="V610" s="1491"/>
      <c r="W610" s="1491"/>
      <c r="X610" s="1491"/>
      <c r="Y610" s="1491"/>
      <c r="Z610" s="1491"/>
      <c r="AA610" s="1491"/>
      <c r="AB610" s="1491"/>
      <c r="AC610" s="1491"/>
      <c r="AD610" s="1491"/>
      <c r="AE610" s="1491"/>
      <c r="AF610" s="1491"/>
      <c r="AG610" s="1491"/>
      <c r="AH610" s="1491"/>
    </row>
    <row r="611" spans="1:34" ht="15.75" customHeight="1">
      <c r="A611" s="1491"/>
      <c r="B611" s="1491"/>
      <c r="C611" s="1491"/>
      <c r="D611" s="1491"/>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491"/>
      <c r="AD611" s="1491"/>
      <c r="AE611" s="1491"/>
      <c r="AF611" s="1491"/>
      <c r="AG611" s="1491"/>
      <c r="AH611" s="1491"/>
    </row>
    <row r="612" spans="1:34" ht="15.75" customHeight="1">
      <c r="A612" s="1491"/>
      <c r="B612" s="1491"/>
      <c r="C612" s="1491"/>
      <c r="D612" s="1491"/>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491"/>
      <c r="AD612" s="1491"/>
      <c r="AE612" s="1491"/>
      <c r="AF612" s="1491"/>
      <c r="AG612" s="1491"/>
      <c r="AH612" s="1491"/>
    </row>
    <row r="613" spans="1:34" ht="15.75" customHeight="1">
      <c r="A613" s="1491"/>
      <c r="B613" s="1491"/>
      <c r="C613" s="1491"/>
      <c r="D613" s="1491"/>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491"/>
      <c r="AD613" s="1491"/>
      <c r="AE613" s="1491"/>
      <c r="AF613" s="1491"/>
      <c r="AG613" s="1491"/>
      <c r="AH613" s="1491"/>
    </row>
    <row r="614" spans="1:34" ht="15.75" customHeight="1">
      <c r="A614" s="1491"/>
      <c r="B614" s="1491"/>
      <c r="C614" s="1491"/>
      <c r="D614" s="1491"/>
      <c r="E614" s="1491"/>
      <c r="F614" s="1491"/>
      <c r="G614" s="1491"/>
      <c r="H614" s="1491"/>
      <c r="I614" s="1491"/>
      <c r="J614" s="1491"/>
      <c r="K614" s="1491"/>
      <c r="L614" s="1491"/>
      <c r="M614" s="1491"/>
      <c r="N614" s="1491"/>
      <c r="O614" s="1491"/>
      <c r="P614" s="1491"/>
      <c r="Q614" s="1491"/>
      <c r="R614" s="1491"/>
      <c r="S614" s="1491"/>
      <c r="T614" s="1491"/>
      <c r="U614" s="1491"/>
      <c r="V614" s="1491"/>
      <c r="W614" s="1491"/>
      <c r="X614" s="1491"/>
      <c r="Y614" s="1491"/>
      <c r="Z614" s="1491"/>
      <c r="AA614" s="1491"/>
      <c r="AB614" s="1491"/>
      <c r="AC614" s="1491"/>
      <c r="AD614" s="1491"/>
      <c r="AE614" s="1491"/>
      <c r="AF614" s="1491"/>
      <c r="AG614" s="1491"/>
      <c r="AH614" s="1491"/>
    </row>
    <row r="615" spans="1:34" ht="15.75" customHeight="1">
      <c r="A615" s="1491"/>
      <c r="B615" s="1491"/>
      <c r="C615" s="1491"/>
      <c r="D615" s="1491"/>
      <c r="E615" s="1491"/>
      <c r="F615" s="1491"/>
      <c r="G615" s="1491"/>
      <c r="H615" s="1491"/>
      <c r="I615" s="1491"/>
      <c r="J615" s="1491"/>
      <c r="K615" s="1491"/>
      <c r="L615" s="1491"/>
      <c r="M615" s="1491"/>
      <c r="N615" s="1491"/>
      <c r="O615" s="1491"/>
      <c r="P615" s="1491"/>
      <c r="Q615" s="1491"/>
      <c r="R615" s="1491"/>
      <c r="S615" s="1491"/>
      <c r="T615" s="1491"/>
      <c r="U615" s="1491"/>
      <c r="V615" s="1491"/>
      <c r="W615" s="1491"/>
      <c r="X615" s="1491"/>
      <c r="Y615" s="1491"/>
      <c r="Z615" s="1491"/>
      <c r="AA615" s="1491"/>
      <c r="AB615" s="1491"/>
      <c r="AC615" s="1491"/>
      <c r="AD615" s="1491"/>
      <c r="AE615" s="1491"/>
      <c r="AF615" s="1491"/>
      <c r="AG615" s="1491"/>
      <c r="AH615" s="1491"/>
    </row>
    <row r="616" spans="1:34" ht="15.75" customHeight="1">
      <c r="A616" s="1491"/>
      <c r="B616" s="1491"/>
      <c r="C616" s="1491"/>
      <c r="D616" s="1491"/>
      <c r="E616" s="1491"/>
      <c r="F616" s="1491"/>
      <c r="G616" s="1491"/>
      <c r="H616" s="1491"/>
      <c r="I616" s="1491"/>
      <c r="J616" s="1491"/>
      <c r="K616" s="1491"/>
      <c r="L616" s="1491"/>
      <c r="M616" s="1491"/>
      <c r="N616" s="1491"/>
      <c r="O616" s="1491"/>
      <c r="P616" s="1491"/>
      <c r="Q616" s="1491"/>
      <c r="R616" s="1491"/>
      <c r="S616" s="1491"/>
      <c r="T616" s="1491"/>
      <c r="U616" s="1491"/>
      <c r="V616" s="1491"/>
      <c r="W616" s="1491"/>
      <c r="X616" s="1491"/>
      <c r="Y616" s="1491"/>
      <c r="Z616" s="1491"/>
      <c r="AA616" s="1491"/>
      <c r="AB616" s="1491"/>
      <c r="AC616" s="1491"/>
      <c r="AD616" s="1491"/>
      <c r="AE616" s="1491"/>
      <c r="AF616" s="1491"/>
      <c r="AG616" s="1491"/>
      <c r="AH616" s="1491"/>
    </row>
    <row r="617" spans="1:34" ht="15.75" customHeight="1">
      <c r="A617" s="1491"/>
      <c r="B617" s="1491"/>
      <c r="C617" s="1491"/>
      <c r="D617" s="1491"/>
      <c r="E617" s="1491"/>
      <c r="F617" s="1491"/>
      <c r="G617" s="1491"/>
      <c r="H617" s="1491"/>
      <c r="I617" s="1491"/>
      <c r="J617" s="1491"/>
      <c r="K617" s="1491"/>
      <c r="L617" s="1491"/>
      <c r="M617" s="1491"/>
      <c r="N617" s="1491"/>
      <c r="O617" s="1491"/>
      <c r="P617" s="1491"/>
      <c r="Q617" s="1491"/>
      <c r="R617" s="1491"/>
      <c r="S617" s="1491"/>
      <c r="T617" s="1491"/>
      <c r="U617" s="1491"/>
      <c r="V617" s="1491"/>
      <c r="W617" s="1491"/>
      <c r="X617" s="1491"/>
      <c r="Y617" s="1491"/>
      <c r="Z617" s="1491"/>
      <c r="AA617" s="1491"/>
      <c r="AB617" s="1491"/>
      <c r="AC617" s="1491"/>
      <c r="AD617" s="1491"/>
      <c r="AE617" s="1491"/>
      <c r="AF617" s="1491"/>
      <c r="AG617" s="1491"/>
      <c r="AH617" s="1491"/>
    </row>
    <row r="618" spans="1:34" ht="15.75" customHeight="1">
      <c r="A618" s="1491"/>
      <c r="B618" s="1491"/>
      <c r="C618" s="1491"/>
      <c r="D618" s="1491"/>
      <c r="E618" s="1491"/>
      <c r="F618" s="1491"/>
      <c r="G618" s="1491"/>
      <c r="H618" s="1491"/>
      <c r="I618" s="1491"/>
      <c r="J618" s="1491"/>
      <c r="K618" s="1491"/>
      <c r="L618" s="1491"/>
      <c r="M618" s="1491"/>
      <c r="N618" s="1491"/>
      <c r="O618" s="1491"/>
      <c r="P618" s="1491"/>
      <c r="Q618" s="1491"/>
      <c r="R618" s="1491"/>
      <c r="S618" s="1491"/>
      <c r="T618" s="1491"/>
      <c r="U618" s="1491"/>
      <c r="V618" s="1491"/>
      <c r="W618" s="1491"/>
      <c r="X618" s="1491"/>
      <c r="Y618" s="1491"/>
      <c r="Z618" s="1491"/>
      <c r="AA618" s="1491"/>
      <c r="AB618" s="1491"/>
      <c r="AC618" s="1491"/>
      <c r="AD618" s="1491"/>
      <c r="AE618" s="1491"/>
      <c r="AF618" s="1491"/>
      <c r="AG618" s="1491"/>
      <c r="AH618" s="1491"/>
    </row>
    <row r="619" spans="1:34" ht="15.75" customHeight="1">
      <c r="A619" s="1491"/>
      <c r="B619" s="1491"/>
      <c r="C619" s="1491"/>
      <c r="D619" s="1491"/>
      <c r="E619" s="1491"/>
      <c r="F619" s="1491"/>
      <c r="G619" s="1491"/>
      <c r="H619" s="1491"/>
      <c r="I619" s="1491"/>
      <c r="J619" s="1491"/>
      <c r="K619" s="1491"/>
      <c r="L619" s="1491"/>
      <c r="M619" s="1491"/>
      <c r="N619" s="1491"/>
      <c r="O619" s="1491"/>
      <c r="P619" s="1491"/>
      <c r="Q619" s="1491"/>
      <c r="R619" s="1491"/>
      <c r="S619" s="1491"/>
      <c r="T619" s="1491"/>
      <c r="U619" s="1491"/>
      <c r="V619" s="1491"/>
      <c r="W619" s="1491"/>
      <c r="X619" s="1491"/>
      <c r="Y619" s="1491"/>
      <c r="Z619" s="1491"/>
      <c r="AA619" s="1491"/>
      <c r="AB619" s="1491"/>
      <c r="AC619" s="1491"/>
      <c r="AD619" s="1491"/>
      <c r="AE619" s="1491"/>
      <c r="AF619" s="1491"/>
      <c r="AG619" s="1491"/>
      <c r="AH619" s="1491"/>
    </row>
    <row r="620" spans="1:34" ht="15.75" customHeight="1">
      <c r="A620" s="1491"/>
      <c r="B620" s="1491"/>
      <c r="C620" s="1491"/>
      <c r="D620" s="1491"/>
      <c r="E620" s="1491"/>
      <c r="F620" s="1491"/>
      <c r="G620" s="1491"/>
      <c r="H620" s="1491"/>
      <c r="I620" s="1491"/>
      <c r="J620" s="1491"/>
      <c r="K620" s="1491"/>
      <c r="L620" s="1491"/>
      <c r="M620" s="1491"/>
      <c r="N620" s="1491"/>
      <c r="O620" s="1491"/>
      <c r="P620" s="1491"/>
      <c r="Q620" s="1491"/>
      <c r="R620" s="1491"/>
      <c r="S620" s="1491"/>
      <c r="T620" s="1491"/>
      <c r="U620" s="1491"/>
      <c r="V620" s="1491"/>
      <c r="W620" s="1491"/>
      <c r="X620" s="1491"/>
      <c r="Y620" s="1491"/>
      <c r="Z620" s="1491"/>
      <c r="AA620" s="1491"/>
      <c r="AB620" s="1491"/>
      <c r="AC620" s="1491"/>
      <c r="AD620" s="1491"/>
      <c r="AE620" s="1491"/>
      <c r="AF620" s="1491"/>
      <c r="AG620" s="1491"/>
      <c r="AH620" s="1491"/>
    </row>
    <row r="621" spans="1:34" ht="15.75" customHeight="1">
      <c r="A621" s="1491"/>
      <c r="B621" s="1491"/>
      <c r="C621" s="1491"/>
      <c r="D621" s="1491"/>
      <c r="E621" s="1491"/>
      <c r="F621" s="1491"/>
      <c r="G621" s="1491"/>
      <c r="H621" s="1491"/>
      <c r="I621" s="1491"/>
      <c r="J621" s="1491"/>
      <c r="K621" s="1491"/>
      <c r="L621" s="1491"/>
      <c r="M621" s="1491"/>
      <c r="N621" s="1491"/>
      <c r="O621" s="1491"/>
      <c r="P621" s="1491"/>
      <c r="Q621" s="1491"/>
      <c r="R621" s="1491"/>
      <c r="S621" s="1491"/>
      <c r="T621" s="1491"/>
      <c r="U621" s="1491"/>
      <c r="V621" s="1491"/>
      <c r="W621" s="1491"/>
      <c r="X621" s="1491"/>
      <c r="Y621" s="1491"/>
      <c r="Z621" s="1491"/>
      <c r="AA621" s="1491"/>
      <c r="AB621" s="1491"/>
      <c r="AC621" s="1491"/>
      <c r="AD621" s="1491"/>
      <c r="AE621" s="1491"/>
      <c r="AF621" s="1491"/>
      <c r="AG621" s="1491"/>
      <c r="AH621" s="1491"/>
    </row>
    <row r="622" spans="1:34" ht="15.75" customHeight="1">
      <c r="A622" s="1491"/>
      <c r="B622" s="1491"/>
      <c r="C622" s="1491"/>
      <c r="D622" s="1491"/>
      <c r="E622" s="1491"/>
      <c r="F622" s="1491"/>
      <c r="G622" s="1491"/>
      <c r="H622" s="1491"/>
      <c r="I622" s="1491"/>
      <c r="J622" s="1491"/>
      <c r="K622" s="1491"/>
      <c r="L622" s="1491"/>
      <c r="M622" s="1491"/>
      <c r="N622" s="1491"/>
      <c r="O622" s="1491"/>
      <c r="P622" s="1491"/>
      <c r="Q622" s="1491"/>
      <c r="R622" s="1491"/>
      <c r="S622" s="1491"/>
      <c r="T622" s="1491"/>
      <c r="U622" s="1491"/>
      <c r="V622" s="1491"/>
      <c r="W622" s="1491"/>
      <c r="X622" s="1491"/>
      <c r="Y622" s="1491"/>
      <c r="Z622" s="1491"/>
      <c r="AA622" s="1491"/>
      <c r="AB622" s="1491"/>
      <c r="AC622" s="1491"/>
      <c r="AD622" s="1491"/>
      <c r="AE622" s="1491"/>
      <c r="AF622" s="1491"/>
      <c r="AG622" s="1491"/>
      <c r="AH622" s="1491"/>
    </row>
    <row r="623" spans="1:34" ht="15.75" customHeight="1">
      <c r="A623" s="1491"/>
      <c r="B623" s="1491"/>
      <c r="C623" s="1491"/>
      <c r="D623" s="1491"/>
      <c r="E623" s="1491"/>
      <c r="F623" s="1491"/>
      <c r="G623" s="1491"/>
      <c r="H623" s="1491"/>
      <c r="I623" s="1491"/>
      <c r="J623" s="1491"/>
      <c r="K623" s="1491"/>
      <c r="L623" s="1491"/>
      <c r="M623" s="1491"/>
      <c r="N623" s="1491"/>
      <c r="O623" s="1491"/>
      <c r="P623" s="1491"/>
      <c r="Q623" s="1491"/>
      <c r="R623" s="1491"/>
      <c r="S623" s="1491"/>
      <c r="T623" s="1491"/>
      <c r="U623" s="1491"/>
      <c r="V623" s="1491"/>
      <c r="W623" s="1491"/>
      <c r="X623" s="1491"/>
      <c r="Y623" s="1491"/>
      <c r="Z623" s="1491"/>
      <c r="AA623" s="1491"/>
      <c r="AB623" s="1491"/>
      <c r="AC623" s="1491"/>
      <c r="AD623" s="1491"/>
      <c r="AE623" s="1491"/>
      <c r="AF623" s="1491"/>
      <c r="AG623" s="1491"/>
      <c r="AH623" s="1491"/>
    </row>
    <row r="624" spans="1:34" ht="15.75" customHeight="1">
      <c r="A624" s="1491"/>
      <c r="B624" s="1491"/>
      <c r="C624" s="1491"/>
      <c r="D624" s="1491"/>
      <c r="E624" s="1491"/>
      <c r="F624" s="1491"/>
      <c r="G624" s="1491"/>
      <c r="H624" s="1491"/>
      <c r="I624" s="1491"/>
      <c r="J624" s="1491"/>
      <c r="K624" s="1491"/>
      <c r="L624" s="1491"/>
      <c r="M624" s="1491"/>
      <c r="N624" s="1491"/>
      <c r="O624" s="1491"/>
      <c r="P624" s="1491"/>
      <c r="Q624" s="1491"/>
      <c r="R624" s="1491"/>
      <c r="S624" s="1491"/>
      <c r="T624" s="1491"/>
      <c r="U624" s="1491"/>
      <c r="V624" s="1491"/>
      <c r="W624" s="1491"/>
      <c r="X624" s="1491"/>
      <c r="Y624" s="1491"/>
      <c r="Z624" s="1491"/>
      <c r="AA624" s="1491"/>
      <c r="AB624" s="1491"/>
      <c r="AC624" s="1491"/>
      <c r="AD624" s="1491"/>
      <c r="AE624" s="1491"/>
      <c r="AF624" s="1491"/>
      <c r="AG624" s="1491"/>
      <c r="AH624" s="1491"/>
    </row>
    <row r="625" spans="1:34" ht="15.75" customHeight="1">
      <c r="A625" s="1491"/>
      <c r="B625" s="1491"/>
      <c r="C625" s="1491"/>
      <c r="D625" s="1491"/>
      <c r="E625" s="1491"/>
      <c r="F625" s="1491"/>
      <c r="G625" s="1491"/>
      <c r="H625" s="1491"/>
      <c r="I625" s="1491"/>
      <c r="J625" s="1491"/>
      <c r="K625" s="1491"/>
      <c r="L625" s="1491"/>
      <c r="M625" s="1491"/>
      <c r="N625" s="1491"/>
      <c r="O625" s="1491"/>
      <c r="P625" s="1491"/>
      <c r="Q625" s="1491"/>
      <c r="R625" s="1491"/>
      <c r="S625" s="1491"/>
      <c r="T625" s="1491"/>
      <c r="U625" s="1491"/>
      <c r="V625" s="1491"/>
      <c r="W625" s="1491"/>
      <c r="X625" s="1491"/>
      <c r="Y625" s="1491"/>
      <c r="Z625" s="1491"/>
      <c r="AA625" s="1491"/>
      <c r="AB625" s="1491"/>
      <c r="AC625" s="1491"/>
      <c r="AD625" s="1491"/>
      <c r="AE625" s="1491"/>
      <c r="AF625" s="1491"/>
      <c r="AG625" s="1491"/>
      <c r="AH625" s="1491"/>
    </row>
    <row r="626" spans="1:34" ht="15.75" customHeight="1">
      <c r="A626" s="1491"/>
      <c r="B626" s="1491"/>
      <c r="C626" s="1491"/>
      <c r="D626" s="1491"/>
      <c r="E626" s="1491"/>
      <c r="F626" s="1491"/>
      <c r="G626" s="1491"/>
      <c r="H626" s="1491"/>
      <c r="I626" s="1491"/>
      <c r="J626" s="1491"/>
      <c r="K626" s="1491"/>
      <c r="L626" s="1491"/>
      <c r="M626" s="1491"/>
      <c r="N626" s="1491"/>
      <c r="O626" s="1491"/>
      <c r="P626" s="1491"/>
      <c r="Q626" s="1491"/>
      <c r="R626" s="1491"/>
      <c r="S626" s="1491"/>
      <c r="T626" s="1491"/>
      <c r="U626" s="1491"/>
      <c r="V626" s="1491"/>
      <c r="W626" s="1491"/>
      <c r="X626" s="1491"/>
      <c r="Y626" s="1491"/>
      <c r="Z626" s="1491"/>
      <c r="AA626" s="1491"/>
      <c r="AB626" s="1491"/>
      <c r="AC626" s="1491"/>
      <c r="AD626" s="1491"/>
      <c r="AE626" s="1491"/>
      <c r="AF626" s="1491"/>
      <c r="AG626" s="1491"/>
      <c r="AH626" s="1491"/>
    </row>
    <row r="627" spans="1:34" ht="15.75" customHeight="1">
      <c r="A627" s="1491"/>
      <c r="B627" s="1491"/>
      <c r="C627" s="1491"/>
      <c r="D627" s="1491"/>
      <c r="E627" s="1491"/>
      <c r="F627" s="1491"/>
      <c r="G627" s="1491"/>
      <c r="H627" s="1491"/>
      <c r="I627" s="1491"/>
      <c r="J627" s="1491"/>
      <c r="K627" s="1491"/>
      <c r="L627" s="1491"/>
      <c r="M627" s="1491"/>
      <c r="N627" s="1491"/>
      <c r="O627" s="1491"/>
      <c r="P627" s="1491"/>
      <c r="Q627" s="1491"/>
      <c r="R627" s="1491"/>
      <c r="S627" s="1491"/>
      <c r="T627" s="1491"/>
      <c r="U627" s="1491"/>
      <c r="V627" s="1491"/>
      <c r="W627" s="1491"/>
      <c r="X627" s="1491"/>
      <c r="Y627" s="1491"/>
      <c r="Z627" s="1491"/>
      <c r="AA627" s="1491"/>
      <c r="AB627" s="1491"/>
      <c r="AC627" s="1491"/>
      <c r="AD627" s="1491"/>
      <c r="AE627" s="1491"/>
      <c r="AF627" s="1491"/>
      <c r="AG627" s="1491"/>
      <c r="AH627" s="1491"/>
    </row>
    <row r="628" spans="1:34" ht="15.75" customHeight="1">
      <c r="A628" s="1491"/>
      <c r="B628" s="1491"/>
      <c r="C628" s="1491"/>
      <c r="D628" s="1491"/>
      <c r="E628" s="1491"/>
      <c r="F628" s="1491"/>
      <c r="G628" s="1491"/>
      <c r="H628" s="1491"/>
      <c r="I628" s="1491"/>
      <c r="J628" s="1491"/>
      <c r="K628" s="1491"/>
      <c r="L628" s="1491"/>
      <c r="M628" s="1491"/>
      <c r="N628" s="1491"/>
      <c r="O628" s="1491"/>
      <c r="P628" s="1491"/>
      <c r="Q628" s="1491"/>
      <c r="R628" s="1491"/>
      <c r="S628" s="1491"/>
      <c r="T628" s="1491"/>
      <c r="U628" s="1491"/>
      <c r="V628" s="1491"/>
      <c r="W628" s="1491"/>
      <c r="X628" s="1491"/>
      <c r="Y628" s="1491"/>
      <c r="Z628" s="1491"/>
      <c r="AA628" s="1491"/>
      <c r="AB628" s="1491"/>
      <c r="AC628" s="1491"/>
      <c r="AD628" s="1491"/>
      <c r="AE628" s="1491"/>
      <c r="AF628" s="1491"/>
      <c r="AG628" s="1491"/>
      <c r="AH628" s="1491"/>
    </row>
    <row r="629" spans="1:34" ht="15.75" customHeight="1">
      <c r="A629" s="1491"/>
      <c r="B629" s="1491"/>
      <c r="C629" s="1491"/>
      <c r="D629" s="1491"/>
      <c r="E629" s="1491"/>
      <c r="F629" s="1491"/>
      <c r="G629" s="1491"/>
      <c r="H629" s="1491"/>
      <c r="I629" s="1491"/>
      <c r="J629" s="1491"/>
      <c r="K629" s="1491"/>
      <c r="L629" s="1491"/>
      <c r="M629" s="1491"/>
      <c r="N629" s="1491"/>
      <c r="O629" s="1491"/>
      <c r="P629" s="1491"/>
      <c r="Q629" s="1491"/>
      <c r="R629" s="1491"/>
      <c r="S629" s="1491"/>
      <c r="T629" s="1491"/>
      <c r="U629" s="1491"/>
      <c r="V629" s="1491"/>
      <c r="W629" s="1491"/>
      <c r="X629" s="1491"/>
      <c r="Y629" s="1491"/>
      <c r="Z629" s="1491"/>
      <c r="AA629" s="1491"/>
      <c r="AB629" s="1491"/>
      <c r="AC629" s="1491"/>
      <c r="AD629" s="1491"/>
      <c r="AE629" s="1491"/>
      <c r="AF629" s="1491"/>
      <c r="AG629" s="1491"/>
      <c r="AH629" s="1491"/>
    </row>
    <row r="630" spans="1:34" ht="15.75" customHeight="1">
      <c r="A630" s="1491"/>
      <c r="B630" s="1491"/>
      <c r="C630" s="1491"/>
      <c r="D630" s="1491"/>
      <c r="E630" s="1491"/>
      <c r="F630" s="1491"/>
      <c r="G630" s="1491"/>
      <c r="H630" s="1491"/>
      <c r="I630" s="1491"/>
      <c r="J630" s="1491"/>
      <c r="K630" s="1491"/>
      <c r="L630" s="1491"/>
      <c r="M630" s="1491"/>
      <c r="N630" s="1491"/>
      <c r="O630" s="1491"/>
      <c r="P630" s="1491"/>
      <c r="Q630" s="1491"/>
      <c r="R630" s="1491"/>
      <c r="S630" s="1491"/>
      <c r="T630" s="1491"/>
      <c r="U630" s="1491"/>
      <c r="V630" s="1491"/>
      <c r="W630" s="1491"/>
      <c r="X630" s="1491"/>
      <c r="Y630" s="1491"/>
      <c r="Z630" s="1491"/>
      <c r="AA630" s="1491"/>
      <c r="AB630" s="1491"/>
      <c r="AC630" s="1491"/>
      <c r="AD630" s="1491"/>
      <c r="AE630" s="1491"/>
      <c r="AF630" s="1491"/>
      <c r="AG630" s="1491"/>
      <c r="AH630" s="1491"/>
    </row>
    <row r="631" spans="1:34" ht="15.75" customHeight="1">
      <c r="A631" s="1491"/>
      <c r="B631" s="1491"/>
      <c r="C631" s="1491"/>
      <c r="D631" s="1491"/>
      <c r="E631" s="1491"/>
      <c r="F631" s="1491"/>
      <c r="G631" s="1491"/>
      <c r="H631" s="1491"/>
      <c r="I631" s="1491"/>
      <c r="J631" s="1491"/>
      <c r="K631" s="1491"/>
      <c r="L631" s="1491"/>
      <c r="M631" s="1491"/>
      <c r="N631" s="1491"/>
      <c r="O631" s="1491"/>
      <c r="P631" s="1491"/>
      <c r="Q631" s="1491"/>
      <c r="R631" s="1491"/>
      <c r="S631" s="1491"/>
      <c r="T631" s="1491"/>
      <c r="U631" s="1491"/>
      <c r="V631" s="1491"/>
      <c r="W631" s="1491"/>
      <c r="X631" s="1491"/>
      <c r="Y631" s="1491"/>
      <c r="Z631" s="1491"/>
      <c r="AA631" s="1491"/>
      <c r="AB631" s="1491"/>
      <c r="AC631" s="1491"/>
      <c r="AD631" s="1491"/>
      <c r="AE631" s="1491"/>
      <c r="AF631" s="1491"/>
      <c r="AG631" s="1491"/>
      <c r="AH631" s="1491"/>
    </row>
    <row r="632" spans="1:34" ht="15.75" customHeight="1">
      <c r="A632" s="1491"/>
      <c r="B632" s="1491"/>
      <c r="C632" s="1491"/>
      <c r="D632" s="1491"/>
      <c r="E632" s="1491"/>
      <c r="F632" s="1491"/>
      <c r="G632" s="1491"/>
      <c r="H632" s="1491"/>
      <c r="I632" s="1491"/>
      <c r="J632" s="1491"/>
      <c r="K632" s="1491"/>
      <c r="L632" s="1491"/>
      <c r="M632" s="1491"/>
      <c r="N632" s="1491"/>
      <c r="O632" s="1491"/>
      <c r="P632" s="1491"/>
      <c r="Q632" s="1491"/>
      <c r="R632" s="1491"/>
      <c r="S632" s="1491"/>
      <c r="T632" s="1491"/>
      <c r="U632" s="1491"/>
      <c r="V632" s="1491"/>
      <c r="W632" s="1491"/>
      <c r="X632" s="1491"/>
      <c r="Y632" s="1491"/>
      <c r="Z632" s="1491"/>
      <c r="AA632" s="1491"/>
      <c r="AB632" s="1491"/>
      <c r="AC632" s="1491"/>
      <c r="AD632" s="1491"/>
      <c r="AE632" s="1491"/>
      <c r="AF632" s="1491"/>
      <c r="AG632" s="1491"/>
      <c r="AH632" s="1491"/>
    </row>
    <row r="633" spans="1:34" ht="15.75" customHeight="1">
      <c r="A633" s="1491"/>
      <c r="B633" s="1491"/>
      <c r="C633" s="1491"/>
      <c r="D633" s="1491"/>
      <c r="E633" s="1491"/>
      <c r="F633" s="1491"/>
      <c r="G633" s="1491"/>
      <c r="H633" s="1491"/>
      <c r="I633" s="1491"/>
      <c r="J633" s="1491"/>
      <c r="K633" s="1491"/>
      <c r="L633" s="1491"/>
      <c r="M633" s="1491"/>
      <c r="N633" s="1491"/>
      <c r="O633" s="1491"/>
      <c r="P633" s="1491"/>
      <c r="Q633" s="1491"/>
      <c r="R633" s="1491"/>
      <c r="S633" s="1491"/>
      <c r="T633" s="1491"/>
      <c r="U633" s="1491"/>
      <c r="V633" s="1491"/>
      <c r="W633" s="1491"/>
      <c r="X633" s="1491"/>
      <c r="Y633" s="1491"/>
      <c r="Z633" s="1491"/>
      <c r="AA633" s="1491"/>
      <c r="AB633" s="1491"/>
      <c r="AC633" s="1491"/>
      <c r="AD633" s="1491"/>
      <c r="AE633" s="1491"/>
      <c r="AF633" s="1491"/>
      <c r="AG633" s="1491"/>
      <c r="AH633" s="1491"/>
    </row>
    <row r="634" spans="1:34" ht="15.75" customHeight="1">
      <c r="A634" s="1491"/>
      <c r="B634" s="1491"/>
      <c r="C634" s="1491"/>
      <c r="D634" s="1491"/>
      <c r="E634" s="1491"/>
      <c r="F634" s="1491"/>
      <c r="G634" s="1491"/>
      <c r="H634" s="1491"/>
      <c r="I634" s="1491"/>
      <c r="J634" s="1491"/>
      <c r="K634" s="1491"/>
      <c r="L634" s="1491"/>
      <c r="M634" s="1491"/>
      <c r="N634" s="1491"/>
      <c r="O634" s="1491"/>
      <c r="P634" s="1491"/>
      <c r="Q634" s="1491"/>
      <c r="R634" s="1491"/>
      <c r="S634" s="1491"/>
      <c r="T634" s="1491"/>
      <c r="U634" s="1491"/>
      <c r="V634" s="1491"/>
      <c r="W634" s="1491"/>
      <c r="X634" s="1491"/>
      <c r="Y634" s="1491"/>
      <c r="Z634" s="1491"/>
      <c r="AA634" s="1491"/>
      <c r="AB634" s="1491"/>
      <c r="AC634" s="1491"/>
      <c r="AD634" s="1491"/>
      <c r="AE634" s="1491"/>
      <c r="AF634" s="1491"/>
      <c r="AG634" s="1491"/>
      <c r="AH634" s="1491"/>
    </row>
    <row r="635" spans="1:34" ht="15.75" customHeight="1">
      <c r="A635" s="1491"/>
      <c r="B635" s="1491"/>
      <c r="C635" s="1491"/>
      <c r="D635" s="1491"/>
      <c r="E635" s="1491"/>
      <c r="F635" s="1491"/>
      <c r="G635" s="1491"/>
      <c r="H635" s="1491"/>
      <c r="I635" s="1491"/>
      <c r="J635" s="1491"/>
      <c r="K635" s="1491"/>
      <c r="L635" s="1491"/>
      <c r="M635" s="1491"/>
      <c r="N635" s="1491"/>
      <c r="O635" s="1491"/>
      <c r="P635" s="1491"/>
      <c r="Q635" s="1491"/>
      <c r="R635" s="1491"/>
      <c r="S635" s="1491"/>
      <c r="T635" s="1491"/>
      <c r="U635" s="1491"/>
      <c r="V635" s="1491"/>
      <c r="W635" s="1491"/>
      <c r="X635" s="1491"/>
      <c r="Y635" s="1491"/>
      <c r="Z635" s="1491"/>
      <c r="AA635" s="1491"/>
      <c r="AB635" s="1491"/>
      <c r="AC635" s="1491"/>
      <c r="AD635" s="1491"/>
      <c r="AE635" s="1491"/>
      <c r="AF635" s="1491"/>
      <c r="AG635" s="1491"/>
      <c r="AH635" s="1491"/>
    </row>
    <row r="636" spans="1:34" ht="15.75" customHeight="1">
      <c r="A636" s="1491"/>
      <c r="B636" s="1491"/>
      <c r="C636" s="1491"/>
      <c r="D636" s="1491"/>
      <c r="E636" s="1491"/>
      <c r="F636" s="1491"/>
      <c r="G636" s="1491"/>
      <c r="H636" s="1491"/>
      <c r="I636" s="1491"/>
      <c r="J636" s="1491"/>
      <c r="K636" s="1491"/>
      <c r="L636" s="1491"/>
      <c r="M636" s="1491"/>
      <c r="N636" s="1491"/>
      <c r="O636" s="1491"/>
      <c r="P636" s="1491"/>
      <c r="Q636" s="1491"/>
      <c r="R636" s="1491"/>
      <c r="S636" s="1491"/>
      <c r="T636" s="1491"/>
      <c r="U636" s="1491"/>
      <c r="V636" s="1491"/>
      <c r="W636" s="1491"/>
      <c r="X636" s="1491"/>
      <c r="Y636" s="1491"/>
      <c r="Z636" s="1491"/>
      <c r="AA636" s="1491"/>
      <c r="AB636" s="1491"/>
      <c r="AC636" s="1491"/>
      <c r="AD636" s="1491"/>
      <c r="AE636" s="1491"/>
      <c r="AF636" s="1491"/>
      <c r="AG636" s="1491"/>
      <c r="AH636" s="1491"/>
    </row>
    <row r="637" spans="1:34" ht="15.75" customHeight="1">
      <c r="A637" s="1491"/>
      <c r="B637" s="1491"/>
      <c r="C637" s="1491"/>
      <c r="D637" s="1491"/>
      <c r="E637" s="1491"/>
      <c r="F637" s="1491"/>
      <c r="G637" s="1491"/>
      <c r="H637" s="1491"/>
      <c r="I637" s="1491"/>
      <c r="J637" s="1491"/>
      <c r="K637" s="1491"/>
      <c r="L637" s="1491"/>
      <c r="M637" s="1491"/>
      <c r="N637" s="1491"/>
      <c r="O637" s="1491"/>
      <c r="P637" s="1491"/>
      <c r="Q637" s="1491"/>
      <c r="R637" s="1491"/>
      <c r="S637" s="1491"/>
      <c r="T637" s="1491"/>
      <c r="U637" s="1491"/>
      <c r="V637" s="1491"/>
      <c r="W637" s="1491"/>
      <c r="X637" s="1491"/>
      <c r="Y637" s="1491"/>
      <c r="Z637" s="1491"/>
      <c r="AA637" s="1491"/>
      <c r="AB637" s="1491"/>
      <c r="AC637" s="1491"/>
      <c r="AD637" s="1491"/>
      <c r="AE637" s="1491"/>
      <c r="AF637" s="1491"/>
      <c r="AG637" s="1491"/>
      <c r="AH637" s="1491"/>
    </row>
    <row r="638" spans="1:34" ht="15.75" customHeight="1">
      <c r="A638" s="1491"/>
      <c r="B638" s="1491"/>
      <c r="C638" s="1491"/>
      <c r="D638" s="1491"/>
      <c r="E638" s="1491"/>
      <c r="F638" s="1491"/>
      <c r="G638" s="1491"/>
      <c r="H638" s="1491"/>
      <c r="I638" s="1491"/>
      <c r="J638" s="1491"/>
      <c r="K638" s="1491"/>
      <c r="L638" s="1491"/>
      <c r="M638" s="1491"/>
      <c r="N638" s="1491"/>
      <c r="O638" s="1491"/>
      <c r="P638" s="1491"/>
      <c r="Q638" s="1491"/>
      <c r="R638" s="1491"/>
      <c r="S638" s="1491"/>
      <c r="T638" s="1491"/>
      <c r="U638" s="1491"/>
      <c r="V638" s="1491"/>
      <c r="W638" s="1491"/>
      <c r="X638" s="1491"/>
      <c r="Y638" s="1491"/>
      <c r="Z638" s="1491"/>
      <c r="AA638" s="1491"/>
      <c r="AB638" s="1491"/>
      <c r="AC638" s="1491"/>
      <c r="AD638" s="1491"/>
      <c r="AE638" s="1491"/>
      <c r="AF638" s="1491"/>
      <c r="AG638" s="1491"/>
      <c r="AH638" s="1491"/>
    </row>
    <row r="639" spans="1:34" ht="15.75" customHeight="1">
      <c r="A639" s="1491"/>
      <c r="B639" s="1491"/>
      <c r="C639" s="1491"/>
      <c r="D639" s="1491"/>
      <c r="E639" s="1491"/>
      <c r="F639" s="1491"/>
      <c r="G639" s="1491"/>
      <c r="H639" s="1491"/>
      <c r="I639" s="1491"/>
      <c r="J639" s="1491"/>
      <c r="K639" s="1491"/>
      <c r="L639" s="1491"/>
      <c r="M639" s="1491"/>
      <c r="N639" s="1491"/>
      <c r="O639" s="1491"/>
      <c r="P639" s="1491"/>
      <c r="Q639" s="1491"/>
      <c r="R639" s="1491"/>
      <c r="S639" s="1491"/>
      <c r="T639" s="1491"/>
      <c r="U639" s="1491"/>
      <c r="V639" s="1491"/>
      <c r="W639" s="1491"/>
      <c r="X639" s="1491"/>
      <c r="Y639" s="1491"/>
      <c r="Z639" s="1491"/>
      <c r="AA639" s="1491"/>
      <c r="AB639" s="1491"/>
      <c r="AC639" s="1491"/>
      <c r="AD639" s="1491"/>
      <c r="AE639" s="1491"/>
      <c r="AF639" s="1491"/>
      <c r="AG639" s="1491"/>
      <c r="AH639" s="1491"/>
    </row>
    <row r="640" spans="1:34" ht="15.75" customHeight="1">
      <c r="A640" s="1491"/>
      <c r="B640" s="1491"/>
      <c r="C640" s="1491"/>
      <c r="D640" s="1491"/>
      <c r="E640" s="1491"/>
      <c r="F640" s="1491"/>
      <c r="G640" s="1491"/>
      <c r="H640" s="1491"/>
      <c r="I640" s="1491"/>
      <c r="J640" s="1491"/>
      <c r="K640" s="1491"/>
      <c r="L640" s="1491"/>
      <c r="M640" s="1491"/>
      <c r="N640" s="1491"/>
      <c r="O640" s="1491"/>
      <c r="P640" s="1491"/>
      <c r="Q640" s="1491"/>
      <c r="R640" s="1491"/>
      <c r="S640" s="1491"/>
      <c r="T640" s="1491"/>
      <c r="U640" s="1491"/>
      <c r="V640" s="1491"/>
      <c r="W640" s="1491"/>
      <c r="X640" s="1491"/>
      <c r="Y640" s="1491"/>
      <c r="Z640" s="1491"/>
      <c r="AA640" s="1491"/>
      <c r="AB640" s="1491"/>
      <c r="AC640" s="1491"/>
      <c r="AD640" s="1491"/>
      <c r="AE640" s="1491"/>
      <c r="AF640" s="1491"/>
      <c r="AG640" s="1491"/>
      <c r="AH640" s="1491"/>
    </row>
    <row r="641" spans="1:34" ht="15.75" customHeight="1">
      <c r="A641" s="1491"/>
      <c r="B641" s="1491"/>
      <c r="C641" s="1491"/>
      <c r="D641" s="1491"/>
      <c r="E641" s="1491"/>
      <c r="F641" s="1491"/>
      <c r="G641" s="1491"/>
      <c r="H641" s="1491"/>
      <c r="I641" s="1491"/>
      <c r="J641" s="1491"/>
      <c r="K641" s="1491"/>
      <c r="L641" s="1491"/>
      <c r="M641" s="1491"/>
      <c r="N641" s="1491"/>
      <c r="O641" s="1491"/>
      <c r="P641" s="1491"/>
      <c r="Q641" s="1491"/>
      <c r="R641" s="1491"/>
      <c r="S641" s="1491"/>
      <c r="T641" s="1491"/>
      <c r="U641" s="1491"/>
      <c r="V641" s="1491"/>
      <c r="W641" s="1491"/>
      <c r="X641" s="1491"/>
      <c r="Y641" s="1491"/>
      <c r="Z641" s="1491"/>
      <c r="AA641" s="1491"/>
      <c r="AB641" s="1491"/>
      <c r="AC641" s="1491"/>
      <c r="AD641" s="1491"/>
      <c r="AE641" s="1491"/>
      <c r="AF641" s="1491"/>
      <c r="AG641" s="1491"/>
      <c r="AH641" s="1491"/>
    </row>
    <row r="642" spans="1:34" ht="15.75" customHeight="1">
      <c r="A642" s="1491"/>
      <c r="B642" s="1491"/>
      <c r="C642" s="1491"/>
      <c r="D642" s="1491"/>
      <c r="E642" s="1491"/>
      <c r="F642" s="1491"/>
      <c r="G642" s="1491"/>
      <c r="H642" s="1491"/>
      <c r="I642" s="1491"/>
      <c r="J642" s="1491"/>
      <c r="K642" s="1491"/>
      <c r="L642" s="1491"/>
      <c r="M642" s="1491"/>
      <c r="N642" s="1491"/>
      <c r="O642" s="1491"/>
      <c r="P642" s="1491"/>
      <c r="Q642" s="1491"/>
      <c r="R642" s="1491"/>
      <c r="S642" s="1491"/>
      <c r="T642" s="1491"/>
      <c r="U642" s="1491"/>
      <c r="V642" s="1491"/>
      <c r="W642" s="1491"/>
      <c r="X642" s="1491"/>
      <c r="Y642" s="1491"/>
      <c r="Z642" s="1491"/>
      <c r="AA642" s="1491"/>
      <c r="AB642" s="1491"/>
      <c r="AC642" s="1491"/>
      <c r="AD642" s="1491"/>
      <c r="AE642" s="1491"/>
      <c r="AF642" s="1491"/>
      <c r="AG642" s="1491"/>
      <c r="AH642" s="1491"/>
    </row>
    <row r="643" spans="1:34" ht="15.75" customHeight="1">
      <c r="A643" s="1491"/>
      <c r="B643" s="1491"/>
      <c r="C643" s="1491"/>
      <c r="D643" s="1491"/>
      <c r="E643" s="1491"/>
      <c r="F643" s="1491"/>
      <c r="G643" s="1491"/>
      <c r="H643" s="1491"/>
      <c r="I643" s="1491"/>
      <c r="J643" s="1491"/>
      <c r="K643" s="1491"/>
      <c r="L643" s="1491"/>
      <c r="M643" s="1491"/>
      <c r="N643" s="1491"/>
      <c r="O643" s="1491"/>
      <c r="P643" s="1491"/>
      <c r="Q643" s="1491"/>
      <c r="R643" s="1491"/>
      <c r="S643" s="1491"/>
      <c r="T643" s="1491"/>
      <c r="U643" s="1491"/>
      <c r="V643" s="1491"/>
      <c r="W643" s="1491"/>
      <c r="X643" s="1491"/>
      <c r="Y643" s="1491"/>
      <c r="Z643" s="1491"/>
      <c r="AA643" s="1491"/>
      <c r="AB643" s="1491"/>
      <c r="AC643" s="1491"/>
      <c r="AD643" s="1491"/>
      <c r="AE643" s="1491"/>
      <c r="AF643" s="1491"/>
      <c r="AG643" s="1491"/>
      <c r="AH643" s="1491"/>
    </row>
    <row r="644" spans="1:34" ht="15.75" customHeight="1">
      <c r="A644" s="1491"/>
      <c r="B644" s="1491"/>
      <c r="C644" s="1491"/>
      <c r="D644" s="1491"/>
      <c r="E644" s="1491"/>
      <c r="F644" s="1491"/>
      <c r="G644" s="1491"/>
      <c r="H644" s="1491"/>
      <c r="I644" s="1491"/>
      <c r="J644" s="1491"/>
      <c r="K644" s="1491"/>
      <c r="L644" s="1491"/>
      <c r="M644" s="1491"/>
      <c r="N644" s="1491"/>
      <c r="O644" s="1491"/>
      <c r="P644" s="1491"/>
      <c r="Q644" s="1491"/>
      <c r="R644" s="1491"/>
      <c r="S644" s="1491"/>
      <c r="T644" s="1491"/>
      <c r="U644" s="1491"/>
      <c r="V644" s="1491"/>
      <c r="W644" s="1491"/>
      <c r="X644" s="1491"/>
      <c r="Y644" s="1491"/>
      <c r="Z644" s="1491"/>
      <c r="AA644" s="1491"/>
      <c r="AB644" s="1491"/>
      <c r="AC644" s="1491"/>
      <c r="AD644" s="1491"/>
      <c r="AE644" s="1491"/>
      <c r="AF644" s="1491"/>
      <c r="AG644" s="1491"/>
      <c r="AH644" s="1491"/>
    </row>
    <row r="645" spans="1:34" ht="15.75" customHeight="1">
      <c r="A645" s="1491"/>
      <c r="B645" s="1491"/>
      <c r="C645" s="1491"/>
      <c r="D645" s="1491"/>
      <c r="E645" s="1491"/>
      <c r="F645" s="1491"/>
      <c r="G645" s="1491"/>
      <c r="H645" s="1491"/>
      <c r="I645" s="1491"/>
      <c r="J645" s="1491"/>
      <c r="K645" s="1491"/>
      <c r="L645" s="1491"/>
      <c r="M645" s="1491"/>
      <c r="N645" s="1491"/>
      <c r="O645" s="1491"/>
      <c r="P645" s="1491"/>
      <c r="Q645" s="1491"/>
      <c r="R645" s="1491"/>
      <c r="S645" s="1491"/>
      <c r="T645" s="1491"/>
      <c r="U645" s="1491"/>
      <c r="V645" s="1491"/>
      <c r="W645" s="1491"/>
      <c r="X645" s="1491"/>
      <c r="Y645" s="1491"/>
      <c r="Z645" s="1491"/>
      <c r="AA645" s="1491"/>
      <c r="AB645" s="1491"/>
      <c r="AC645" s="1491"/>
      <c r="AD645" s="1491"/>
      <c r="AE645" s="1491"/>
      <c r="AF645" s="1491"/>
      <c r="AG645" s="1491"/>
      <c r="AH645" s="1491"/>
    </row>
    <row r="646" spans="1:34" ht="15.75" customHeight="1">
      <c r="A646" s="1491"/>
      <c r="B646" s="1491"/>
      <c r="C646" s="1491"/>
      <c r="D646" s="1491"/>
      <c r="E646" s="1491"/>
      <c r="F646" s="1491"/>
      <c r="G646" s="1491"/>
      <c r="H646" s="1491"/>
      <c r="I646" s="1491"/>
      <c r="J646" s="1491"/>
      <c r="K646" s="1491"/>
      <c r="L646" s="1491"/>
      <c r="M646" s="1491"/>
      <c r="N646" s="1491"/>
      <c r="O646" s="1491"/>
      <c r="P646" s="1491"/>
      <c r="Q646" s="1491"/>
      <c r="R646" s="1491"/>
      <c r="S646" s="1491"/>
      <c r="T646" s="1491"/>
      <c r="U646" s="1491"/>
      <c r="V646" s="1491"/>
      <c r="W646" s="1491"/>
      <c r="X646" s="1491"/>
      <c r="Y646" s="1491"/>
      <c r="Z646" s="1491"/>
      <c r="AA646" s="1491"/>
      <c r="AB646" s="1491"/>
      <c r="AC646" s="1491"/>
      <c r="AD646" s="1491"/>
      <c r="AE646" s="1491"/>
      <c r="AF646" s="1491"/>
      <c r="AG646" s="1491"/>
      <c r="AH646" s="1491"/>
    </row>
    <row r="647" spans="1:34" ht="15.75" customHeight="1">
      <c r="A647" s="1491"/>
      <c r="B647" s="1491"/>
      <c r="C647" s="1491"/>
      <c r="D647" s="1491"/>
      <c r="E647" s="1491"/>
      <c r="F647" s="1491"/>
      <c r="G647" s="1491"/>
      <c r="H647" s="1491"/>
      <c r="I647" s="1491"/>
      <c r="J647" s="1491"/>
      <c r="K647" s="1491"/>
      <c r="L647" s="1491"/>
      <c r="M647" s="1491"/>
      <c r="N647" s="1491"/>
      <c r="O647" s="1491"/>
      <c r="P647" s="1491"/>
      <c r="Q647" s="1491"/>
      <c r="R647" s="1491"/>
      <c r="S647" s="1491"/>
      <c r="T647" s="1491"/>
      <c r="U647" s="1491"/>
      <c r="V647" s="1491"/>
      <c r="W647" s="1491"/>
      <c r="X647" s="1491"/>
      <c r="Y647" s="1491"/>
      <c r="Z647" s="1491"/>
      <c r="AA647" s="1491"/>
      <c r="AB647" s="1491"/>
      <c r="AC647" s="1491"/>
      <c r="AD647" s="1491"/>
      <c r="AE647" s="1491"/>
      <c r="AF647" s="1491"/>
      <c r="AG647" s="1491"/>
      <c r="AH647" s="1491"/>
    </row>
    <row r="648" spans="1:34" ht="15.75" customHeight="1">
      <c r="A648" s="1491"/>
      <c r="B648" s="1491"/>
      <c r="C648" s="1491"/>
      <c r="D648" s="1491"/>
      <c r="E648" s="1491"/>
      <c r="F648" s="1491"/>
      <c r="G648" s="1491"/>
      <c r="H648" s="1491"/>
      <c r="I648" s="1491"/>
      <c r="J648" s="1491"/>
      <c r="K648" s="1491"/>
      <c r="L648" s="1491"/>
      <c r="M648" s="1491"/>
      <c r="N648" s="1491"/>
      <c r="O648" s="1491"/>
      <c r="P648" s="1491"/>
      <c r="Q648" s="1491"/>
      <c r="R648" s="1491"/>
      <c r="S648" s="1491"/>
      <c r="T648" s="1491"/>
      <c r="U648" s="1491"/>
      <c r="V648" s="1491"/>
      <c r="W648" s="1491"/>
      <c r="X648" s="1491"/>
      <c r="Y648" s="1491"/>
      <c r="Z648" s="1491"/>
      <c r="AA648" s="1491"/>
      <c r="AB648" s="1491"/>
      <c r="AC648" s="1491"/>
      <c r="AD648" s="1491"/>
      <c r="AE648" s="1491"/>
      <c r="AF648" s="1491"/>
      <c r="AG648" s="1491"/>
      <c r="AH648" s="1491"/>
    </row>
    <row r="649" spans="1:34" ht="15.75" customHeight="1">
      <c r="A649" s="1491"/>
      <c r="B649" s="1491"/>
      <c r="C649" s="1491"/>
      <c r="D649" s="1491"/>
      <c r="E649" s="1491"/>
      <c r="F649" s="1491"/>
      <c r="G649" s="1491"/>
      <c r="H649" s="1491"/>
      <c r="I649" s="1491"/>
      <c r="J649" s="1491"/>
      <c r="K649" s="1491"/>
      <c r="L649" s="1491"/>
      <c r="M649" s="1491"/>
      <c r="N649" s="1491"/>
      <c r="O649" s="1491"/>
      <c r="P649" s="1491"/>
      <c r="Q649" s="1491"/>
      <c r="R649" s="1491"/>
      <c r="S649" s="1491"/>
      <c r="T649" s="1491"/>
      <c r="U649" s="1491"/>
      <c r="V649" s="1491"/>
      <c r="W649" s="1491"/>
      <c r="X649" s="1491"/>
      <c r="Y649" s="1491"/>
      <c r="Z649" s="1491"/>
      <c r="AA649" s="1491"/>
      <c r="AB649" s="1491"/>
      <c r="AC649" s="1491"/>
      <c r="AD649" s="1491"/>
      <c r="AE649" s="1491"/>
      <c r="AF649" s="1491"/>
      <c r="AG649" s="1491"/>
      <c r="AH649" s="1491"/>
    </row>
    <row r="650" spans="1:34" ht="15.75" customHeight="1">
      <c r="A650" s="1491"/>
      <c r="B650" s="1491"/>
      <c r="C650" s="1491"/>
      <c r="D650" s="1491"/>
      <c r="E650" s="1491"/>
      <c r="F650" s="1491"/>
      <c r="G650" s="1491"/>
      <c r="H650" s="1491"/>
      <c r="I650" s="1491"/>
      <c r="J650" s="1491"/>
      <c r="K650" s="1491"/>
      <c r="L650" s="1491"/>
      <c r="M650" s="1491"/>
      <c r="N650" s="1491"/>
      <c r="O650" s="1491"/>
      <c r="P650" s="1491"/>
      <c r="Q650" s="1491"/>
      <c r="R650" s="1491"/>
      <c r="S650" s="1491"/>
      <c r="T650" s="1491"/>
      <c r="U650" s="1491"/>
      <c r="V650" s="1491"/>
      <c r="W650" s="1491"/>
      <c r="X650" s="1491"/>
      <c r="Y650" s="1491"/>
      <c r="Z650" s="1491"/>
      <c r="AA650" s="1491"/>
      <c r="AB650" s="1491"/>
      <c r="AC650" s="1491"/>
      <c r="AD650" s="1491"/>
      <c r="AE650" s="1491"/>
      <c r="AF650" s="1491"/>
      <c r="AG650" s="1491"/>
      <c r="AH650" s="1491"/>
    </row>
    <row r="651" spans="1:34" ht="15.75" customHeight="1">
      <c r="A651" s="1491"/>
      <c r="B651" s="1491"/>
      <c r="C651" s="1491"/>
      <c r="D651" s="1491"/>
      <c r="E651" s="1491"/>
      <c r="F651" s="1491"/>
      <c r="G651" s="1491"/>
      <c r="H651" s="1491"/>
      <c r="I651" s="1491"/>
      <c r="J651" s="1491"/>
      <c r="K651" s="1491"/>
      <c r="L651" s="1491"/>
      <c r="M651" s="1491"/>
      <c r="N651" s="1491"/>
      <c r="O651" s="1491"/>
      <c r="P651" s="1491"/>
      <c r="Q651" s="1491"/>
      <c r="R651" s="1491"/>
      <c r="S651" s="1491"/>
      <c r="T651" s="1491"/>
      <c r="U651" s="1491"/>
      <c r="V651" s="1491"/>
      <c r="W651" s="1491"/>
      <c r="X651" s="1491"/>
      <c r="Y651" s="1491"/>
      <c r="Z651" s="1491"/>
      <c r="AA651" s="1491"/>
      <c r="AB651" s="1491"/>
      <c r="AC651" s="1491"/>
      <c r="AD651" s="1491"/>
      <c r="AE651" s="1491"/>
      <c r="AF651" s="1491"/>
      <c r="AG651" s="1491"/>
      <c r="AH651" s="1491"/>
    </row>
    <row r="652" spans="1:34" ht="15.75" customHeight="1">
      <c r="A652" s="1491"/>
      <c r="B652" s="1491"/>
      <c r="C652" s="1491"/>
      <c r="D652" s="1491"/>
      <c r="E652" s="1491"/>
      <c r="F652" s="1491"/>
      <c r="G652" s="1491"/>
      <c r="H652" s="1491"/>
      <c r="I652" s="1491"/>
      <c r="J652" s="1491"/>
      <c r="K652" s="1491"/>
      <c r="L652" s="1491"/>
      <c r="M652" s="1491"/>
      <c r="N652" s="1491"/>
      <c r="O652" s="1491"/>
      <c r="P652" s="1491"/>
      <c r="Q652" s="1491"/>
      <c r="R652" s="1491"/>
      <c r="S652" s="1491"/>
      <c r="T652" s="1491"/>
      <c r="U652" s="1491"/>
      <c r="V652" s="1491"/>
      <c r="W652" s="1491"/>
      <c r="X652" s="1491"/>
      <c r="Y652" s="1491"/>
      <c r="Z652" s="1491"/>
      <c r="AA652" s="1491"/>
      <c r="AB652" s="1491"/>
      <c r="AC652" s="1491"/>
      <c r="AD652" s="1491"/>
      <c r="AE652" s="1491"/>
      <c r="AF652" s="1491"/>
      <c r="AG652" s="1491"/>
      <c r="AH652" s="1491"/>
    </row>
    <row r="653" spans="1:34" ht="15.75" customHeight="1">
      <c r="A653" s="1491"/>
      <c r="B653" s="1491"/>
      <c r="C653" s="1491"/>
      <c r="D653" s="1491"/>
      <c r="E653" s="1491"/>
      <c r="F653" s="1491"/>
      <c r="G653" s="1491"/>
      <c r="H653" s="1491"/>
      <c r="I653" s="1491"/>
      <c r="J653" s="1491"/>
      <c r="K653" s="1491"/>
      <c r="L653" s="1491"/>
      <c r="M653" s="1491"/>
      <c r="N653" s="1491"/>
      <c r="O653" s="1491"/>
      <c r="P653" s="1491"/>
      <c r="Q653" s="1491"/>
      <c r="R653" s="1491"/>
      <c r="S653" s="1491"/>
      <c r="T653" s="1491"/>
      <c r="U653" s="1491"/>
      <c r="V653" s="1491"/>
      <c r="W653" s="1491"/>
      <c r="X653" s="1491"/>
      <c r="Y653" s="1491"/>
      <c r="Z653" s="1491"/>
      <c r="AA653" s="1491"/>
      <c r="AB653" s="1491"/>
      <c r="AC653" s="1491"/>
      <c r="AD653" s="1491"/>
      <c r="AE653" s="1491"/>
      <c r="AF653" s="1491"/>
      <c r="AG653" s="1491"/>
      <c r="AH653" s="1491"/>
    </row>
    <row r="654" spans="1:34" ht="15.75" customHeight="1">
      <c r="A654" s="1491"/>
      <c r="B654" s="1491"/>
      <c r="C654" s="1491"/>
      <c r="D654" s="1491"/>
      <c r="E654" s="1491"/>
      <c r="F654" s="1491"/>
      <c r="G654" s="1491"/>
      <c r="H654" s="1491"/>
      <c r="I654" s="1491"/>
      <c r="J654" s="1491"/>
      <c r="K654" s="1491"/>
      <c r="L654" s="1491"/>
      <c r="M654" s="1491"/>
      <c r="N654" s="1491"/>
      <c r="O654" s="1491"/>
      <c r="P654" s="1491"/>
      <c r="Q654" s="1491"/>
      <c r="R654" s="1491"/>
      <c r="S654" s="1491"/>
      <c r="T654" s="1491"/>
      <c r="U654" s="1491"/>
      <c r="V654" s="1491"/>
      <c r="W654" s="1491"/>
      <c r="X654" s="1491"/>
      <c r="Y654" s="1491"/>
      <c r="Z654" s="1491"/>
      <c r="AA654" s="1491"/>
      <c r="AB654" s="1491"/>
      <c r="AC654" s="1491"/>
      <c r="AD654" s="1491"/>
      <c r="AE654" s="1491"/>
      <c r="AF654" s="1491"/>
      <c r="AG654" s="1491"/>
      <c r="AH654" s="1491"/>
    </row>
    <row r="655" spans="1:34" ht="15.75" customHeight="1">
      <c r="A655" s="1491"/>
      <c r="B655" s="1491"/>
      <c r="C655" s="1491"/>
      <c r="D655" s="1491"/>
      <c r="E655" s="1491"/>
      <c r="F655" s="1491"/>
      <c r="G655" s="1491"/>
      <c r="H655" s="1491"/>
      <c r="I655" s="1491"/>
      <c r="J655" s="1491"/>
      <c r="K655" s="1491"/>
      <c r="L655" s="1491"/>
      <c r="M655" s="1491"/>
      <c r="N655" s="1491"/>
      <c r="O655" s="1491"/>
      <c r="P655" s="1491"/>
      <c r="Q655" s="1491"/>
      <c r="R655" s="1491"/>
      <c r="S655" s="1491"/>
      <c r="T655" s="1491"/>
      <c r="U655" s="1491"/>
      <c r="V655" s="1491"/>
      <c r="W655" s="1491"/>
      <c r="X655" s="1491"/>
      <c r="Y655" s="1491"/>
      <c r="Z655" s="1491"/>
      <c r="AA655" s="1491"/>
      <c r="AB655" s="1491"/>
      <c r="AC655" s="1491"/>
      <c r="AD655" s="1491"/>
      <c r="AE655" s="1491"/>
      <c r="AF655" s="1491"/>
      <c r="AG655" s="1491"/>
      <c r="AH655" s="1491"/>
    </row>
    <row r="656" spans="1:34" ht="15.75" customHeight="1">
      <c r="A656" s="1491"/>
      <c r="B656" s="1491"/>
      <c r="C656" s="1491"/>
      <c r="D656" s="1491"/>
      <c r="E656" s="1491"/>
      <c r="F656" s="1491"/>
      <c r="G656" s="1491"/>
      <c r="H656" s="1491"/>
      <c r="I656" s="1491"/>
      <c r="J656" s="1491"/>
      <c r="K656" s="1491"/>
      <c r="L656" s="1491"/>
      <c r="M656" s="1491"/>
      <c r="N656" s="1491"/>
      <c r="O656" s="1491"/>
      <c r="P656" s="1491"/>
      <c r="Q656" s="1491"/>
      <c r="R656" s="1491"/>
      <c r="S656" s="1491"/>
      <c r="T656" s="1491"/>
      <c r="U656" s="1491"/>
      <c r="V656" s="1491"/>
      <c r="W656" s="1491"/>
      <c r="X656" s="1491"/>
      <c r="Y656" s="1491"/>
      <c r="Z656" s="1491"/>
      <c r="AA656" s="1491"/>
      <c r="AB656" s="1491"/>
      <c r="AC656" s="1491"/>
      <c r="AD656" s="1491"/>
      <c r="AE656" s="1491"/>
      <c r="AF656" s="1491"/>
      <c r="AG656" s="1491"/>
      <c r="AH656" s="1491"/>
    </row>
    <row r="657" spans="1:34" ht="15.75" customHeight="1">
      <c r="A657" s="1491"/>
      <c r="B657" s="1491"/>
      <c r="C657" s="1491"/>
      <c r="D657" s="1491"/>
      <c r="E657" s="1491"/>
      <c r="F657" s="1491"/>
      <c r="G657" s="1491"/>
      <c r="H657" s="1491"/>
      <c r="I657" s="1491"/>
      <c r="J657" s="1491"/>
      <c r="K657" s="1491"/>
      <c r="L657" s="1491"/>
      <c r="M657" s="1491"/>
      <c r="N657" s="1491"/>
      <c r="O657" s="1491"/>
      <c r="P657" s="1491"/>
      <c r="Q657" s="1491"/>
      <c r="R657" s="1491"/>
      <c r="S657" s="1491"/>
      <c r="T657" s="1491"/>
      <c r="U657" s="1491"/>
      <c r="V657" s="1491"/>
      <c r="W657" s="1491"/>
      <c r="X657" s="1491"/>
      <c r="Y657" s="1491"/>
      <c r="Z657" s="1491"/>
      <c r="AA657" s="1491"/>
      <c r="AB657" s="1491"/>
      <c r="AC657" s="1491"/>
      <c r="AD657" s="1491"/>
      <c r="AE657" s="1491"/>
      <c r="AF657" s="1491"/>
      <c r="AG657" s="1491"/>
      <c r="AH657" s="1491"/>
    </row>
    <row r="658" spans="1:34" ht="15.75" customHeight="1">
      <c r="A658" s="1491"/>
      <c r="B658" s="1491"/>
      <c r="C658" s="1491"/>
      <c r="D658" s="1491"/>
      <c r="E658" s="1491"/>
      <c r="F658" s="1491"/>
      <c r="G658" s="1491"/>
      <c r="H658" s="1491"/>
      <c r="I658" s="1491"/>
      <c r="J658" s="1491"/>
      <c r="K658" s="1491"/>
      <c r="L658" s="1491"/>
      <c r="M658" s="1491"/>
      <c r="N658" s="1491"/>
      <c r="O658" s="1491"/>
      <c r="P658" s="1491"/>
      <c r="Q658" s="1491"/>
      <c r="R658" s="1491"/>
      <c r="S658" s="1491"/>
      <c r="T658" s="1491"/>
      <c r="U658" s="1491"/>
      <c r="V658" s="1491"/>
      <c r="W658" s="1491"/>
      <c r="X658" s="1491"/>
      <c r="Y658" s="1491"/>
      <c r="Z658" s="1491"/>
      <c r="AA658" s="1491"/>
      <c r="AB658" s="1491"/>
      <c r="AC658" s="1491"/>
      <c r="AD658" s="1491"/>
      <c r="AE658" s="1491"/>
      <c r="AF658" s="1491"/>
      <c r="AG658" s="1491"/>
      <c r="AH658" s="1491"/>
    </row>
    <row r="659" spans="1:34" ht="15.75" customHeight="1">
      <c r="A659" s="1491"/>
      <c r="B659" s="1491"/>
      <c r="C659" s="1491"/>
      <c r="D659" s="1491"/>
      <c r="E659" s="1491"/>
      <c r="F659" s="1491"/>
      <c r="G659" s="1491"/>
      <c r="H659" s="1491"/>
      <c r="I659" s="1491"/>
      <c r="J659" s="1491"/>
      <c r="K659" s="1491"/>
      <c r="L659" s="1491"/>
      <c r="M659" s="1491"/>
      <c r="N659" s="1491"/>
      <c r="O659" s="1491"/>
      <c r="P659" s="1491"/>
      <c r="Q659" s="1491"/>
      <c r="R659" s="1491"/>
      <c r="S659" s="1491"/>
      <c r="T659" s="1491"/>
      <c r="U659" s="1491"/>
      <c r="V659" s="1491"/>
      <c r="W659" s="1491"/>
      <c r="X659" s="1491"/>
      <c r="Y659" s="1491"/>
      <c r="Z659" s="1491"/>
      <c r="AA659" s="1491"/>
      <c r="AB659" s="1491"/>
      <c r="AC659" s="1491"/>
      <c r="AD659" s="1491"/>
      <c r="AE659" s="1491"/>
      <c r="AF659" s="1491"/>
      <c r="AG659" s="1491"/>
      <c r="AH659" s="1491"/>
    </row>
    <row r="660" spans="1:34" ht="15.75" customHeight="1">
      <c r="A660" s="1491"/>
      <c r="B660" s="1491"/>
      <c r="C660" s="1491"/>
      <c r="D660" s="1491"/>
      <c r="E660" s="1491"/>
      <c r="F660" s="1491"/>
      <c r="G660" s="1491"/>
      <c r="H660" s="1491"/>
      <c r="I660" s="1491"/>
      <c r="J660" s="1491"/>
      <c r="K660" s="1491"/>
      <c r="L660" s="1491"/>
      <c r="M660" s="1491"/>
      <c r="N660" s="1491"/>
      <c r="O660" s="1491"/>
      <c r="P660" s="1491"/>
      <c r="Q660" s="1491"/>
      <c r="R660" s="1491"/>
      <c r="S660" s="1491"/>
      <c r="T660" s="1491"/>
      <c r="U660" s="1491"/>
      <c r="V660" s="1491"/>
      <c r="W660" s="1491"/>
      <c r="X660" s="1491"/>
      <c r="Y660" s="1491"/>
      <c r="Z660" s="1491"/>
      <c r="AA660" s="1491"/>
      <c r="AB660" s="1491"/>
      <c r="AC660" s="1491"/>
      <c r="AD660" s="1491"/>
      <c r="AE660" s="1491"/>
      <c r="AF660" s="1491"/>
      <c r="AG660" s="1491"/>
      <c r="AH660" s="1491"/>
    </row>
    <row r="661" spans="1:34" ht="15.75" customHeight="1">
      <c r="A661" s="1491"/>
      <c r="B661" s="1491"/>
      <c r="C661" s="1491"/>
      <c r="D661" s="1491"/>
      <c r="E661" s="1491"/>
      <c r="F661" s="1491"/>
      <c r="G661" s="1491"/>
      <c r="H661" s="1491"/>
      <c r="I661" s="1491"/>
      <c r="J661" s="1491"/>
      <c r="K661" s="1491"/>
      <c r="L661" s="1491"/>
      <c r="M661" s="1491"/>
      <c r="N661" s="1491"/>
      <c r="O661" s="1491"/>
      <c r="P661" s="1491"/>
      <c r="Q661" s="1491"/>
      <c r="R661" s="1491"/>
      <c r="S661" s="1491"/>
      <c r="T661" s="1491"/>
      <c r="U661" s="1491"/>
      <c r="V661" s="1491"/>
      <c r="W661" s="1491"/>
      <c r="X661" s="1491"/>
      <c r="Y661" s="1491"/>
      <c r="Z661" s="1491"/>
      <c r="AA661" s="1491"/>
      <c r="AB661" s="1491"/>
      <c r="AC661" s="1491"/>
      <c r="AD661" s="1491"/>
      <c r="AE661" s="1491"/>
      <c r="AF661" s="1491"/>
      <c r="AG661" s="1491"/>
      <c r="AH661" s="1491"/>
    </row>
    <row r="662" spans="1:34" ht="15.75" customHeight="1">
      <c r="A662" s="1491"/>
      <c r="B662" s="1491"/>
      <c r="C662" s="1491"/>
      <c r="D662" s="1491"/>
      <c r="E662" s="1491"/>
      <c r="F662" s="1491"/>
      <c r="G662" s="1491"/>
      <c r="H662" s="1491"/>
      <c r="I662" s="1491"/>
      <c r="J662" s="1491"/>
      <c r="K662" s="1491"/>
      <c r="L662" s="1491"/>
      <c r="M662" s="1491"/>
      <c r="N662" s="1491"/>
      <c r="O662" s="1491"/>
      <c r="P662" s="1491"/>
      <c r="Q662" s="1491"/>
      <c r="R662" s="1491"/>
      <c r="S662" s="1491"/>
      <c r="T662" s="1491"/>
      <c r="U662" s="1491"/>
      <c r="V662" s="1491"/>
      <c r="W662" s="1491"/>
      <c r="X662" s="1491"/>
      <c r="Y662" s="1491"/>
      <c r="Z662" s="1491"/>
      <c r="AA662" s="1491"/>
      <c r="AB662" s="1491"/>
      <c r="AC662" s="1491"/>
      <c r="AD662" s="1491"/>
      <c r="AE662" s="1491"/>
      <c r="AF662" s="1491"/>
      <c r="AG662" s="1491"/>
      <c r="AH662" s="1491"/>
    </row>
    <row r="663" spans="1:34" ht="15.75" customHeight="1">
      <c r="A663" s="1491"/>
      <c r="B663" s="1491"/>
      <c r="C663" s="1491"/>
      <c r="D663" s="1491"/>
      <c r="E663" s="1491"/>
      <c r="F663" s="1491"/>
      <c r="G663" s="1491"/>
      <c r="H663" s="1491"/>
      <c r="I663" s="1491"/>
      <c r="J663" s="1491"/>
      <c r="K663" s="1491"/>
      <c r="L663" s="1491"/>
      <c r="M663" s="1491"/>
      <c r="N663" s="1491"/>
      <c r="O663" s="1491"/>
      <c r="P663" s="1491"/>
      <c r="Q663" s="1491"/>
      <c r="R663" s="1491"/>
      <c r="S663" s="1491"/>
      <c r="T663" s="1491"/>
      <c r="U663" s="1491"/>
      <c r="V663" s="1491"/>
      <c r="W663" s="1491"/>
      <c r="X663" s="1491"/>
      <c r="Y663" s="1491"/>
      <c r="Z663" s="1491"/>
      <c r="AA663" s="1491"/>
      <c r="AB663" s="1491"/>
      <c r="AC663" s="1491"/>
      <c r="AD663" s="1491"/>
      <c r="AE663" s="1491"/>
      <c r="AF663" s="1491"/>
      <c r="AG663" s="1491"/>
      <c r="AH663" s="1491"/>
    </row>
    <row r="664" spans="1:34" ht="15.75" customHeight="1">
      <c r="A664" s="1491"/>
      <c r="B664" s="1491"/>
      <c r="C664" s="1491"/>
      <c r="D664" s="1491"/>
      <c r="E664" s="1491"/>
      <c r="F664" s="1491"/>
      <c r="G664" s="1491"/>
      <c r="H664" s="1491"/>
      <c r="I664" s="1491"/>
      <c r="J664" s="1491"/>
      <c r="K664" s="1491"/>
      <c r="L664" s="1491"/>
      <c r="M664" s="1491"/>
      <c r="N664" s="1491"/>
      <c r="O664" s="1491"/>
      <c r="P664" s="1491"/>
      <c r="Q664" s="1491"/>
      <c r="R664" s="1491"/>
      <c r="S664" s="1491"/>
      <c r="T664" s="1491"/>
      <c r="U664" s="1491"/>
      <c r="V664" s="1491"/>
      <c r="W664" s="1491"/>
      <c r="X664" s="1491"/>
      <c r="Y664" s="1491"/>
      <c r="Z664" s="1491"/>
      <c r="AA664" s="1491"/>
      <c r="AB664" s="1491"/>
      <c r="AC664" s="1491"/>
      <c r="AD664" s="1491"/>
      <c r="AE664" s="1491"/>
      <c r="AF664" s="1491"/>
      <c r="AG664" s="1491"/>
      <c r="AH664" s="1491"/>
    </row>
    <row r="665" spans="1:34" ht="15.75" customHeight="1">
      <c r="A665" s="1491"/>
      <c r="B665" s="1491"/>
      <c r="C665" s="1491"/>
      <c r="D665" s="1491"/>
      <c r="E665" s="1491"/>
      <c r="F665" s="1491"/>
      <c r="G665" s="1491"/>
      <c r="H665" s="1491"/>
      <c r="I665" s="1491"/>
      <c r="J665" s="1491"/>
      <c r="K665" s="1491"/>
      <c r="L665" s="1491"/>
      <c r="M665" s="1491"/>
      <c r="N665" s="1491"/>
      <c r="O665" s="1491"/>
      <c r="P665" s="1491"/>
      <c r="Q665" s="1491"/>
      <c r="R665" s="1491"/>
      <c r="S665" s="1491"/>
      <c r="T665" s="1491"/>
      <c r="U665" s="1491"/>
      <c r="V665" s="1491"/>
      <c r="W665" s="1491"/>
      <c r="X665" s="1491"/>
      <c r="Y665" s="1491"/>
      <c r="Z665" s="1491"/>
      <c r="AA665" s="1491"/>
      <c r="AB665" s="1491"/>
      <c r="AC665" s="1491"/>
      <c r="AD665" s="1491"/>
      <c r="AE665" s="1491"/>
      <c r="AF665" s="1491"/>
      <c r="AG665" s="1491"/>
      <c r="AH665" s="1491"/>
    </row>
    <row r="666" spans="1:34" ht="15.75" customHeight="1">
      <c r="A666" s="1491"/>
      <c r="B666" s="1491"/>
      <c r="C666" s="1491"/>
      <c r="D666" s="1491"/>
      <c r="E666" s="1491"/>
      <c r="F666" s="1491"/>
      <c r="G666" s="1491"/>
      <c r="H666" s="1491"/>
      <c r="I666" s="1491"/>
      <c r="J666" s="1491"/>
      <c r="K666" s="1491"/>
      <c r="L666" s="1491"/>
      <c r="M666" s="1491"/>
      <c r="N666" s="1491"/>
      <c r="O666" s="1491"/>
      <c r="P666" s="1491"/>
      <c r="Q666" s="1491"/>
      <c r="R666" s="1491"/>
      <c r="S666" s="1491"/>
      <c r="T666" s="1491"/>
      <c r="U666" s="1491"/>
      <c r="V666" s="1491"/>
      <c r="W666" s="1491"/>
      <c r="X666" s="1491"/>
      <c r="Y666" s="1491"/>
      <c r="Z666" s="1491"/>
      <c r="AA666" s="1491"/>
      <c r="AB666" s="1491"/>
      <c r="AC666" s="1491"/>
      <c r="AD666" s="1491"/>
      <c r="AE666" s="1491"/>
      <c r="AF666" s="1491"/>
      <c r="AG666" s="1491"/>
      <c r="AH666" s="1491"/>
    </row>
    <row r="667" spans="1:34" ht="15.75" customHeight="1">
      <c r="A667" s="1491"/>
      <c r="B667" s="1491"/>
      <c r="C667" s="1491"/>
      <c r="D667" s="1491"/>
      <c r="E667" s="1491"/>
      <c r="F667" s="1491"/>
      <c r="G667" s="1491"/>
      <c r="H667" s="1491"/>
      <c r="I667" s="1491"/>
      <c r="J667" s="1491"/>
      <c r="K667" s="1491"/>
      <c r="L667" s="1491"/>
      <c r="M667" s="1491"/>
      <c r="N667" s="1491"/>
      <c r="O667" s="1491"/>
      <c r="P667" s="1491"/>
      <c r="Q667" s="1491"/>
      <c r="R667" s="1491"/>
      <c r="S667" s="1491"/>
      <c r="T667" s="1491"/>
      <c r="U667" s="1491"/>
      <c r="V667" s="1491"/>
      <c r="W667" s="1491"/>
      <c r="X667" s="1491"/>
      <c r="Y667" s="1491"/>
      <c r="Z667" s="1491"/>
      <c r="AA667" s="1491"/>
      <c r="AB667" s="1491"/>
      <c r="AC667" s="1491"/>
      <c r="AD667" s="1491"/>
      <c r="AE667" s="1491"/>
      <c r="AF667" s="1491"/>
      <c r="AG667" s="1491"/>
      <c r="AH667" s="1491"/>
    </row>
    <row r="668" spans="1:34" ht="15.75" customHeight="1">
      <c r="A668" s="1491"/>
      <c r="B668" s="1491"/>
      <c r="C668" s="1491"/>
      <c r="D668" s="1491"/>
      <c r="E668" s="1491"/>
      <c r="F668" s="1491"/>
      <c r="G668" s="1491"/>
      <c r="H668" s="1491"/>
      <c r="I668" s="1491"/>
      <c r="J668" s="1491"/>
      <c r="K668" s="1491"/>
      <c r="L668" s="1491"/>
      <c r="M668" s="1491"/>
      <c r="N668" s="1491"/>
      <c r="O668" s="1491"/>
      <c r="P668" s="1491"/>
      <c r="Q668" s="1491"/>
      <c r="R668" s="1491"/>
      <c r="S668" s="1491"/>
      <c r="T668" s="1491"/>
      <c r="U668" s="1491"/>
      <c r="V668" s="1491"/>
      <c r="W668" s="1491"/>
      <c r="X668" s="1491"/>
      <c r="Y668" s="1491"/>
      <c r="Z668" s="1491"/>
      <c r="AA668" s="1491"/>
      <c r="AB668" s="1491"/>
      <c r="AC668" s="1491"/>
      <c r="AD668" s="1491"/>
      <c r="AE668" s="1491"/>
      <c r="AF668" s="1491"/>
      <c r="AG668" s="1491"/>
      <c r="AH668" s="1491"/>
    </row>
    <row r="669" spans="1:34" ht="15.75" customHeight="1">
      <c r="A669" s="1491"/>
      <c r="B669" s="1491"/>
      <c r="C669" s="1491"/>
      <c r="D669" s="1491"/>
      <c r="E669" s="1491"/>
      <c r="F669" s="1491"/>
      <c r="G669" s="1491"/>
      <c r="H669" s="1491"/>
      <c r="I669" s="1491"/>
      <c r="J669" s="1491"/>
      <c r="K669" s="1491"/>
      <c r="L669" s="1491"/>
      <c r="M669" s="1491"/>
      <c r="N669" s="1491"/>
      <c r="O669" s="1491"/>
      <c r="P669" s="1491"/>
      <c r="Q669" s="1491"/>
      <c r="R669" s="1491"/>
      <c r="S669" s="1491"/>
      <c r="T669" s="1491"/>
      <c r="U669" s="1491"/>
      <c r="V669" s="1491"/>
      <c r="W669" s="1491"/>
      <c r="X669" s="1491"/>
      <c r="Y669" s="1491"/>
      <c r="Z669" s="1491"/>
      <c r="AA669" s="1491"/>
      <c r="AB669" s="1491"/>
      <c r="AC669" s="1491"/>
      <c r="AD669" s="1491"/>
      <c r="AE669" s="1491"/>
      <c r="AF669" s="1491"/>
      <c r="AG669" s="1491"/>
      <c r="AH669" s="1491"/>
    </row>
    <row r="670" spans="1:34" ht="15.75" customHeight="1">
      <c r="A670" s="1491"/>
      <c r="B670" s="1491"/>
      <c r="C670" s="1491"/>
      <c r="D670" s="1491"/>
      <c r="E670" s="1491"/>
      <c r="F670" s="1491"/>
      <c r="G670" s="1491"/>
      <c r="H670" s="1491"/>
      <c r="I670" s="1491"/>
      <c r="J670" s="1491"/>
      <c r="K670" s="1491"/>
      <c r="L670" s="1491"/>
      <c r="M670" s="1491"/>
      <c r="N670" s="1491"/>
      <c r="O670" s="1491"/>
      <c r="P670" s="1491"/>
      <c r="Q670" s="1491"/>
      <c r="R670" s="1491"/>
      <c r="S670" s="1491"/>
      <c r="T670" s="1491"/>
      <c r="U670" s="1491"/>
      <c r="V670" s="1491"/>
      <c r="W670" s="1491"/>
      <c r="X670" s="1491"/>
      <c r="Y670" s="1491"/>
      <c r="Z670" s="1491"/>
      <c r="AA670" s="1491"/>
      <c r="AB670" s="1491"/>
      <c r="AC670" s="1491"/>
      <c r="AD670" s="1491"/>
      <c r="AE670" s="1491"/>
      <c r="AF670" s="1491"/>
      <c r="AG670" s="1491"/>
      <c r="AH670" s="1491"/>
    </row>
    <row r="671" spans="1:34" ht="15.75" customHeight="1">
      <c r="A671" s="1491"/>
      <c r="B671" s="1491"/>
      <c r="C671" s="1491"/>
      <c r="D671" s="1491"/>
      <c r="E671" s="1491"/>
      <c r="F671" s="1491"/>
      <c r="G671" s="1491"/>
      <c r="H671" s="1491"/>
      <c r="I671" s="1491"/>
      <c r="J671" s="1491"/>
      <c r="K671" s="1491"/>
      <c r="L671" s="1491"/>
      <c r="M671" s="1491"/>
      <c r="N671" s="1491"/>
      <c r="O671" s="1491"/>
      <c r="P671" s="1491"/>
      <c r="Q671" s="1491"/>
      <c r="R671" s="1491"/>
      <c r="S671" s="1491"/>
      <c r="T671" s="1491"/>
      <c r="U671" s="1491"/>
      <c r="V671" s="1491"/>
      <c r="W671" s="1491"/>
      <c r="X671" s="1491"/>
      <c r="Y671" s="1491"/>
      <c r="Z671" s="1491"/>
      <c r="AA671" s="1491"/>
      <c r="AB671" s="1491"/>
      <c r="AC671" s="1491"/>
      <c r="AD671" s="1491"/>
      <c r="AE671" s="1491"/>
      <c r="AF671" s="1491"/>
      <c r="AG671" s="1491"/>
      <c r="AH671" s="1491"/>
    </row>
    <row r="672" spans="1:34" ht="15.75" customHeight="1">
      <c r="A672" s="1491"/>
      <c r="B672" s="1491"/>
      <c r="C672" s="1491"/>
      <c r="D672" s="1491"/>
      <c r="E672" s="1491"/>
      <c r="F672" s="1491"/>
      <c r="G672" s="1491"/>
      <c r="H672" s="1491"/>
      <c r="I672" s="1491"/>
      <c r="J672" s="1491"/>
      <c r="K672" s="1491"/>
      <c r="L672" s="1491"/>
      <c r="M672" s="1491"/>
      <c r="N672" s="1491"/>
      <c r="O672" s="1491"/>
      <c r="P672" s="1491"/>
      <c r="Q672" s="1491"/>
      <c r="R672" s="1491"/>
      <c r="S672" s="1491"/>
      <c r="T672" s="1491"/>
      <c r="U672" s="1491"/>
      <c r="V672" s="1491"/>
      <c r="W672" s="1491"/>
      <c r="X672" s="1491"/>
      <c r="Y672" s="1491"/>
      <c r="Z672" s="1491"/>
      <c r="AA672" s="1491"/>
      <c r="AB672" s="1491"/>
      <c r="AC672" s="1491"/>
      <c r="AD672" s="1491"/>
      <c r="AE672" s="1491"/>
      <c r="AF672" s="1491"/>
      <c r="AG672" s="1491"/>
      <c r="AH672" s="1491"/>
    </row>
    <row r="673" spans="1:34" ht="15.75" customHeight="1">
      <c r="A673" s="1491"/>
      <c r="B673" s="1491"/>
      <c r="C673" s="1491"/>
      <c r="D673" s="1491"/>
      <c r="E673" s="1491"/>
      <c r="F673" s="1491"/>
      <c r="G673" s="1491"/>
      <c r="H673" s="1491"/>
      <c r="I673" s="1491"/>
      <c r="J673" s="1491"/>
      <c r="K673" s="1491"/>
      <c r="L673" s="1491"/>
      <c r="M673" s="1491"/>
      <c r="N673" s="1491"/>
      <c r="O673" s="1491"/>
      <c r="P673" s="1491"/>
      <c r="Q673" s="1491"/>
      <c r="R673" s="1491"/>
      <c r="S673" s="1491"/>
      <c r="T673" s="1491"/>
      <c r="U673" s="1491"/>
      <c r="V673" s="1491"/>
      <c r="W673" s="1491"/>
      <c r="X673" s="1491"/>
      <c r="Y673" s="1491"/>
      <c r="Z673" s="1491"/>
      <c r="AA673" s="1491"/>
      <c r="AB673" s="1491"/>
      <c r="AC673" s="1491"/>
      <c r="AD673" s="1491"/>
      <c r="AE673" s="1491"/>
      <c r="AF673" s="1491"/>
      <c r="AG673" s="1491"/>
      <c r="AH673" s="1491"/>
    </row>
    <row r="674" spans="1:34" ht="15.75" customHeight="1">
      <c r="A674" s="1491"/>
      <c r="B674" s="1491"/>
      <c r="C674" s="1491"/>
      <c r="D674" s="1491"/>
      <c r="E674" s="1491"/>
      <c r="F674" s="1491"/>
      <c r="G674" s="1491"/>
      <c r="H674" s="1491"/>
      <c r="I674" s="1491"/>
      <c r="J674" s="1491"/>
      <c r="K674" s="1491"/>
      <c r="L674" s="1491"/>
      <c r="M674" s="1491"/>
      <c r="N674" s="1491"/>
      <c r="O674" s="1491"/>
      <c r="P674" s="1491"/>
      <c r="Q674" s="1491"/>
      <c r="R674" s="1491"/>
      <c r="S674" s="1491"/>
      <c r="T674" s="1491"/>
      <c r="U674" s="1491"/>
      <c r="V674" s="1491"/>
      <c r="W674" s="1491"/>
      <c r="X674" s="1491"/>
      <c r="Y674" s="1491"/>
      <c r="Z674" s="1491"/>
      <c r="AA674" s="1491"/>
      <c r="AB674" s="1491"/>
      <c r="AC674" s="1491"/>
      <c r="AD674" s="1491"/>
      <c r="AE674" s="1491"/>
      <c r="AF674" s="1491"/>
      <c r="AG674" s="1491"/>
      <c r="AH674" s="1491"/>
    </row>
    <row r="675" spans="1:34" ht="15.75" customHeight="1">
      <c r="A675" s="1491"/>
      <c r="B675" s="1491"/>
      <c r="C675" s="1491"/>
      <c r="D675" s="1491"/>
      <c r="E675" s="1491"/>
      <c r="F675" s="1491"/>
      <c r="G675" s="1491"/>
      <c r="H675" s="1491"/>
      <c r="I675" s="1491"/>
      <c r="J675" s="1491"/>
      <c r="K675" s="1491"/>
      <c r="L675" s="1491"/>
      <c r="M675" s="1491"/>
      <c r="N675" s="1491"/>
      <c r="O675" s="1491"/>
      <c r="P675" s="1491"/>
      <c r="Q675" s="1491"/>
      <c r="R675" s="1491"/>
      <c r="S675" s="1491"/>
      <c r="T675" s="1491"/>
      <c r="U675" s="1491"/>
      <c r="V675" s="1491"/>
      <c r="W675" s="1491"/>
      <c r="X675" s="1491"/>
      <c r="Y675" s="1491"/>
      <c r="Z675" s="1491"/>
      <c r="AA675" s="1491"/>
      <c r="AB675" s="1491"/>
      <c r="AC675" s="1491"/>
      <c r="AD675" s="1491"/>
      <c r="AE675" s="1491"/>
      <c r="AF675" s="1491"/>
      <c r="AG675" s="1491"/>
      <c r="AH675" s="1491"/>
    </row>
    <row r="676" spans="1:34" ht="15.75" customHeight="1">
      <c r="A676" s="1491"/>
      <c r="B676" s="1491"/>
      <c r="C676" s="1491"/>
      <c r="D676" s="1491"/>
      <c r="E676" s="1491"/>
      <c r="F676" s="1491"/>
      <c r="G676" s="1491"/>
      <c r="H676" s="1491"/>
      <c r="I676" s="1491"/>
      <c r="J676" s="1491"/>
      <c r="K676" s="1491"/>
      <c r="L676" s="1491"/>
      <c r="M676" s="1491"/>
      <c r="N676" s="1491"/>
      <c r="O676" s="1491"/>
      <c r="P676" s="1491"/>
      <c r="Q676" s="1491"/>
      <c r="R676" s="1491"/>
      <c r="S676" s="1491"/>
      <c r="T676" s="1491"/>
      <c r="U676" s="1491"/>
      <c r="V676" s="1491"/>
      <c r="W676" s="1491"/>
      <c r="X676" s="1491"/>
      <c r="Y676" s="1491"/>
      <c r="Z676" s="1491"/>
      <c r="AA676" s="1491"/>
      <c r="AB676" s="1491"/>
      <c r="AC676" s="1491"/>
      <c r="AD676" s="1491"/>
      <c r="AE676" s="1491"/>
      <c r="AF676" s="1491"/>
      <c r="AG676" s="1491"/>
      <c r="AH676" s="1491"/>
    </row>
    <row r="677" spans="1:34" ht="15.75" customHeight="1">
      <c r="A677" s="1491"/>
      <c r="B677" s="1491"/>
      <c r="C677" s="1491"/>
      <c r="D677" s="1491"/>
      <c r="E677" s="1491"/>
      <c r="F677" s="1491"/>
      <c r="G677" s="1491"/>
      <c r="H677" s="1491"/>
      <c r="I677" s="1491"/>
      <c r="J677" s="1491"/>
      <c r="K677" s="1491"/>
      <c r="L677" s="1491"/>
      <c r="M677" s="1491"/>
      <c r="N677" s="1491"/>
      <c r="O677" s="1491"/>
      <c r="P677" s="1491"/>
      <c r="Q677" s="1491"/>
      <c r="R677" s="1491"/>
      <c r="S677" s="1491"/>
      <c r="T677" s="1491"/>
      <c r="U677" s="1491"/>
      <c r="V677" s="1491"/>
      <c r="W677" s="1491"/>
      <c r="X677" s="1491"/>
      <c r="Y677" s="1491"/>
      <c r="Z677" s="1491"/>
      <c r="AA677" s="1491"/>
      <c r="AB677" s="1491"/>
      <c r="AC677" s="1491"/>
      <c r="AD677" s="1491"/>
      <c r="AE677" s="1491"/>
      <c r="AF677" s="1491"/>
      <c r="AG677" s="1491"/>
      <c r="AH677" s="1491"/>
    </row>
    <row r="678" spans="1:34" ht="15.75" customHeight="1">
      <c r="A678" s="1491"/>
      <c r="B678" s="1491"/>
      <c r="C678" s="1491"/>
      <c r="D678" s="1491"/>
      <c r="E678" s="1491"/>
      <c r="F678" s="1491"/>
      <c r="G678" s="1491"/>
      <c r="H678" s="1491"/>
      <c r="I678" s="1491"/>
      <c r="J678" s="1491"/>
      <c r="K678" s="1491"/>
      <c r="L678" s="1491"/>
      <c r="M678" s="1491"/>
      <c r="N678" s="1491"/>
      <c r="O678" s="1491"/>
      <c r="P678" s="1491"/>
      <c r="Q678" s="1491"/>
      <c r="R678" s="1491"/>
      <c r="S678" s="1491"/>
      <c r="T678" s="1491"/>
      <c r="U678" s="1491"/>
      <c r="V678" s="1491"/>
      <c r="W678" s="1491"/>
      <c r="X678" s="1491"/>
      <c r="Y678" s="1491"/>
      <c r="Z678" s="1491"/>
      <c r="AA678" s="1491"/>
      <c r="AB678" s="1491"/>
      <c r="AC678" s="1491"/>
      <c r="AD678" s="1491"/>
      <c r="AE678" s="1491"/>
      <c r="AF678" s="1491"/>
      <c r="AG678" s="1491"/>
      <c r="AH678" s="1491"/>
    </row>
    <row r="679" spans="1:34" ht="15.75" customHeight="1">
      <c r="A679" s="1491"/>
      <c r="B679" s="1491"/>
      <c r="C679" s="1491"/>
      <c r="D679" s="1491"/>
      <c r="E679" s="1491"/>
      <c r="F679" s="1491"/>
      <c r="G679" s="1491"/>
      <c r="H679" s="1491"/>
      <c r="I679" s="1491"/>
      <c r="J679" s="1491"/>
      <c r="K679" s="1491"/>
      <c r="L679" s="1491"/>
      <c r="M679" s="1491"/>
      <c r="N679" s="1491"/>
      <c r="O679" s="1491"/>
      <c r="P679" s="1491"/>
      <c r="Q679" s="1491"/>
      <c r="R679" s="1491"/>
      <c r="S679" s="1491"/>
      <c r="T679" s="1491"/>
      <c r="U679" s="1491"/>
      <c r="V679" s="1491"/>
      <c r="W679" s="1491"/>
      <c r="X679" s="1491"/>
      <c r="Y679" s="1491"/>
      <c r="Z679" s="1491"/>
      <c r="AA679" s="1491"/>
      <c r="AB679" s="1491"/>
      <c r="AC679" s="1491"/>
      <c r="AD679" s="1491"/>
      <c r="AE679" s="1491"/>
      <c r="AF679" s="1491"/>
      <c r="AG679" s="1491"/>
      <c r="AH679" s="1491"/>
    </row>
    <row r="680" spans="1:34" ht="15.75" customHeight="1">
      <c r="A680" s="1491"/>
      <c r="B680" s="1491"/>
      <c r="C680" s="1491"/>
      <c r="D680" s="1491"/>
      <c r="E680" s="1491"/>
      <c r="F680" s="1491"/>
      <c r="G680" s="1491"/>
      <c r="H680" s="1491"/>
      <c r="I680" s="1491"/>
      <c r="J680" s="1491"/>
      <c r="K680" s="1491"/>
      <c r="L680" s="1491"/>
      <c r="M680" s="1491"/>
      <c r="N680" s="1491"/>
      <c r="O680" s="1491"/>
      <c r="P680" s="1491"/>
      <c r="Q680" s="1491"/>
      <c r="R680" s="1491"/>
      <c r="S680" s="1491"/>
      <c r="T680" s="1491"/>
      <c r="U680" s="1491"/>
      <c r="V680" s="1491"/>
      <c r="W680" s="1491"/>
      <c r="X680" s="1491"/>
      <c r="Y680" s="1491"/>
      <c r="Z680" s="1491"/>
      <c r="AA680" s="1491"/>
      <c r="AB680" s="1491"/>
      <c r="AC680" s="1491"/>
      <c r="AD680" s="1491"/>
      <c r="AE680" s="1491"/>
      <c r="AF680" s="1491"/>
      <c r="AG680" s="1491"/>
      <c r="AH680" s="1491"/>
    </row>
    <row r="681" spans="1:34" ht="15.75" customHeight="1">
      <c r="A681" s="1491"/>
      <c r="B681" s="1491"/>
      <c r="C681" s="1491"/>
      <c r="D681" s="1491"/>
      <c r="E681" s="1491"/>
      <c r="F681" s="1491"/>
      <c r="G681" s="1491"/>
      <c r="H681" s="1491"/>
      <c r="I681" s="1491"/>
      <c r="J681" s="1491"/>
      <c r="K681" s="1491"/>
      <c r="L681" s="1491"/>
      <c r="M681" s="1491"/>
      <c r="N681" s="1491"/>
      <c r="O681" s="1491"/>
      <c r="P681" s="1491"/>
      <c r="Q681" s="1491"/>
      <c r="R681" s="1491"/>
      <c r="S681" s="1491"/>
      <c r="T681" s="1491"/>
      <c r="U681" s="1491"/>
      <c r="V681" s="1491"/>
      <c r="W681" s="1491"/>
      <c r="X681" s="1491"/>
      <c r="Y681" s="1491"/>
      <c r="Z681" s="1491"/>
      <c r="AA681" s="1491"/>
      <c r="AB681" s="1491"/>
      <c r="AC681" s="1491"/>
      <c r="AD681" s="1491"/>
      <c r="AE681" s="1491"/>
      <c r="AF681" s="1491"/>
      <c r="AG681" s="1491"/>
      <c r="AH681" s="1491"/>
    </row>
    <row r="682" spans="1:34" ht="15.75" customHeight="1">
      <c r="A682" s="1491"/>
      <c r="B682" s="1491"/>
      <c r="C682" s="1491"/>
      <c r="D682" s="1491"/>
      <c r="E682" s="1491"/>
      <c r="F682" s="1491"/>
      <c r="G682" s="1491"/>
      <c r="H682" s="1491"/>
      <c r="I682" s="1491"/>
      <c r="J682" s="1491"/>
      <c r="K682" s="1491"/>
      <c r="L682" s="1491"/>
      <c r="M682" s="1491"/>
      <c r="N682" s="1491"/>
      <c r="O682" s="1491"/>
      <c r="P682" s="1491"/>
      <c r="Q682" s="1491"/>
      <c r="R682" s="1491"/>
      <c r="S682" s="1491"/>
      <c r="T682" s="1491"/>
      <c r="U682" s="1491"/>
      <c r="V682" s="1491"/>
      <c r="W682" s="1491"/>
      <c r="X682" s="1491"/>
      <c r="Y682" s="1491"/>
      <c r="Z682" s="1491"/>
      <c r="AA682" s="1491"/>
      <c r="AB682" s="1491"/>
      <c r="AC682" s="1491"/>
      <c r="AD682" s="1491"/>
      <c r="AE682" s="1491"/>
      <c r="AF682" s="1491"/>
      <c r="AG682" s="1491"/>
      <c r="AH682" s="1491"/>
    </row>
    <row r="683" spans="1:34" ht="15.75" customHeight="1">
      <c r="A683" s="1491"/>
      <c r="B683" s="1491"/>
      <c r="C683" s="1491"/>
      <c r="D683" s="1491"/>
      <c r="E683" s="1491"/>
      <c r="F683" s="1491"/>
      <c r="G683" s="1491"/>
      <c r="H683" s="1491"/>
      <c r="I683" s="1491"/>
      <c r="J683" s="1491"/>
      <c r="K683" s="1491"/>
      <c r="L683" s="1491"/>
      <c r="M683" s="1491"/>
      <c r="N683" s="1491"/>
      <c r="O683" s="1491"/>
      <c r="P683" s="1491"/>
      <c r="Q683" s="1491"/>
      <c r="R683" s="1491"/>
      <c r="S683" s="1491"/>
      <c r="T683" s="1491"/>
      <c r="U683" s="1491"/>
      <c r="V683" s="1491"/>
      <c r="W683" s="1491"/>
      <c r="X683" s="1491"/>
      <c r="Y683" s="1491"/>
      <c r="Z683" s="1491"/>
      <c r="AA683" s="1491"/>
      <c r="AB683" s="1491"/>
      <c r="AC683" s="1491"/>
      <c r="AD683" s="1491"/>
      <c r="AE683" s="1491"/>
      <c r="AF683" s="1491"/>
      <c r="AG683" s="1491"/>
      <c r="AH683" s="1491"/>
    </row>
    <row r="684" spans="1:34" ht="15.75" customHeight="1">
      <c r="A684" s="1491"/>
      <c r="B684" s="1491"/>
      <c r="C684" s="1491"/>
      <c r="D684" s="1491"/>
      <c r="E684" s="1491"/>
      <c r="F684" s="1491"/>
      <c r="G684" s="1491"/>
      <c r="H684" s="1491"/>
      <c r="I684" s="1491"/>
      <c r="J684" s="1491"/>
      <c r="K684" s="1491"/>
      <c r="L684" s="1491"/>
      <c r="M684" s="1491"/>
      <c r="N684" s="1491"/>
      <c r="O684" s="1491"/>
      <c r="P684" s="1491"/>
      <c r="Q684" s="1491"/>
      <c r="R684" s="1491"/>
      <c r="S684" s="1491"/>
      <c r="T684" s="1491"/>
      <c r="U684" s="1491"/>
      <c r="V684" s="1491"/>
      <c r="W684" s="1491"/>
      <c r="X684" s="1491"/>
      <c r="Y684" s="1491"/>
      <c r="Z684" s="1491"/>
      <c r="AA684" s="1491"/>
      <c r="AB684" s="1491"/>
      <c r="AC684" s="1491"/>
      <c r="AD684" s="1491"/>
      <c r="AE684" s="1491"/>
      <c r="AF684" s="1491"/>
      <c r="AG684" s="1491"/>
      <c r="AH684" s="1491"/>
    </row>
    <row r="685" spans="1:34" ht="15.75" customHeight="1">
      <c r="A685" s="1491"/>
      <c r="B685" s="1491"/>
      <c r="C685" s="1491"/>
      <c r="D685" s="1491"/>
      <c r="E685" s="1491"/>
      <c r="F685" s="1491"/>
      <c r="G685" s="1491"/>
      <c r="H685" s="1491"/>
      <c r="I685" s="1491"/>
      <c r="J685" s="1491"/>
      <c r="K685" s="1491"/>
      <c r="L685" s="1491"/>
      <c r="M685" s="1491"/>
      <c r="N685" s="1491"/>
      <c r="O685" s="1491"/>
      <c r="P685" s="1491"/>
      <c r="Q685" s="1491"/>
      <c r="R685" s="1491"/>
      <c r="S685" s="1491"/>
      <c r="T685" s="1491"/>
      <c r="U685" s="1491"/>
      <c r="V685" s="1491"/>
      <c r="W685" s="1491"/>
      <c r="X685" s="1491"/>
      <c r="Y685" s="1491"/>
      <c r="Z685" s="1491"/>
      <c r="AA685" s="1491"/>
      <c r="AB685" s="1491"/>
      <c r="AC685" s="1491"/>
      <c r="AD685" s="1491"/>
      <c r="AE685" s="1491"/>
      <c r="AF685" s="1491"/>
      <c r="AG685" s="1491"/>
      <c r="AH685" s="1491"/>
    </row>
    <row r="686" spans="1:34" ht="15.75" customHeight="1">
      <c r="A686" s="1491"/>
      <c r="B686" s="1491"/>
      <c r="C686" s="1491"/>
      <c r="D686" s="1491"/>
      <c r="E686" s="1491"/>
      <c r="F686" s="1491"/>
      <c r="G686" s="1491"/>
      <c r="H686" s="1491"/>
      <c r="I686" s="1491"/>
      <c r="J686" s="1491"/>
      <c r="K686" s="1491"/>
      <c r="L686" s="1491"/>
      <c r="M686" s="1491"/>
      <c r="N686" s="1491"/>
      <c r="O686" s="1491"/>
      <c r="P686" s="1491"/>
      <c r="Q686" s="1491"/>
      <c r="R686" s="1491"/>
      <c r="S686" s="1491"/>
      <c r="T686" s="1491"/>
      <c r="U686" s="1491"/>
      <c r="V686" s="1491"/>
      <c r="W686" s="1491"/>
      <c r="X686" s="1491"/>
      <c r="Y686" s="1491"/>
      <c r="Z686" s="1491"/>
      <c r="AA686" s="1491"/>
      <c r="AB686" s="1491"/>
      <c r="AC686" s="1491"/>
      <c r="AD686" s="1491"/>
      <c r="AE686" s="1491"/>
      <c r="AF686" s="1491"/>
      <c r="AG686" s="1491"/>
      <c r="AH686" s="1491"/>
    </row>
    <row r="687" spans="1:34" ht="15.75" customHeight="1">
      <c r="A687" s="1491"/>
      <c r="B687" s="1491"/>
      <c r="C687" s="1491"/>
      <c r="D687" s="1491"/>
      <c r="E687" s="1491"/>
      <c r="F687" s="1491"/>
      <c r="G687" s="1491"/>
      <c r="H687" s="1491"/>
      <c r="I687" s="1491"/>
      <c r="J687" s="1491"/>
      <c r="K687" s="1491"/>
      <c r="L687" s="1491"/>
      <c r="M687" s="1491"/>
      <c r="N687" s="1491"/>
      <c r="O687" s="1491"/>
      <c r="P687" s="1491"/>
      <c r="Q687" s="1491"/>
      <c r="R687" s="1491"/>
      <c r="S687" s="1491"/>
      <c r="T687" s="1491"/>
      <c r="U687" s="1491"/>
      <c r="V687" s="1491"/>
      <c r="W687" s="1491"/>
      <c r="X687" s="1491"/>
      <c r="Y687" s="1491"/>
      <c r="Z687" s="1491"/>
      <c r="AA687" s="1491"/>
      <c r="AB687" s="1491"/>
      <c r="AC687" s="1491"/>
      <c r="AD687" s="1491"/>
      <c r="AE687" s="1491"/>
      <c r="AF687" s="1491"/>
      <c r="AG687" s="1491"/>
      <c r="AH687" s="1491"/>
    </row>
    <row r="688" spans="1:34" ht="15.75" customHeight="1">
      <c r="A688" s="1491"/>
      <c r="B688" s="1491"/>
      <c r="C688" s="1491"/>
      <c r="D688" s="1491"/>
      <c r="E688" s="1491"/>
      <c r="F688" s="1491"/>
      <c r="G688" s="1491"/>
      <c r="H688" s="1491"/>
      <c r="I688" s="1491"/>
      <c r="J688" s="1491"/>
      <c r="K688" s="1491"/>
      <c r="L688" s="1491"/>
      <c r="M688" s="1491"/>
      <c r="N688" s="1491"/>
      <c r="O688" s="1491"/>
      <c r="P688" s="1491"/>
      <c r="Q688" s="1491"/>
      <c r="R688" s="1491"/>
      <c r="S688" s="1491"/>
      <c r="T688" s="1491"/>
      <c r="U688" s="1491"/>
      <c r="V688" s="1491"/>
      <c r="W688" s="1491"/>
      <c r="X688" s="1491"/>
      <c r="Y688" s="1491"/>
      <c r="Z688" s="1491"/>
      <c r="AA688" s="1491"/>
      <c r="AB688" s="1491"/>
      <c r="AC688" s="1491"/>
      <c r="AD688" s="1491"/>
      <c r="AE688" s="1491"/>
      <c r="AF688" s="1491"/>
      <c r="AG688" s="1491"/>
      <c r="AH688" s="1491"/>
    </row>
    <row r="689" spans="1:34" ht="15.75" customHeight="1">
      <c r="A689" s="1491"/>
      <c r="B689" s="1491"/>
      <c r="C689" s="1491"/>
      <c r="D689" s="1491"/>
      <c r="E689" s="1491"/>
      <c r="F689" s="1491"/>
      <c r="G689" s="1491"/>
      <c r="H689" s="1491"/>
      <c r="I689" s="1491"/>
      <c r="J689" s="1491"/>
      <c r="K689" s="1491"/>
      <c r="L689" s="1491"/>
      <c r="M689" s="1491"/>
      <c r="N689" s="1491"/>
      <c r="O689" s="1491"/>
      <c r="P689" s="1491"/>
      <c r="Q689" s="1491"/>
      <c r="R689" s="1491"/>
      <c r="S689" s="1491"/>
      <c r="T689" s="1491"/>
      <c r="U689" s="1491"/>
      <c r="V689" s="1491"/>
      <c r="W689" s="1491"/>
      <c r="X689" s="1491"/>
      <c r="Y689" s="1491"/>
      <c r="Z689" s="1491"/>
      <c r="AA689" s="1491"/>
      <c r="AB689" s="1491"/>
      <c r="AC689" s="1491"/>
      <c r="AD689" s="1491"/>
      <c r="AE689" s="1491"/>
      <c r="AF689" s="1491"/>
      <c r="AG689" s="1491"/>
      <c r="AH689" s="1491"/>
    </row>
    <row r="690" spans="1:34" ht="15.75" customHeight="1">
      <c r="A690" s="1491"/>
      <c r="B690" s="1491"/>
      <c r="C690" s="1491"/>
      <c r="D690" s="1491"/>
      <c r="E690" s="1491"/>
      <c r="F690" s="1491"/>
      <c r="G690" s="1491"/>
      <c r="H690" s="1491"/>
      <c r="I690" s="1491"/>
      <c r="J690" s="1491"/>
      <c r="K690" s="1491"/>
      <c r="L690" s="1491"/>
      <c r="M690" s="1491"/>
      <c r="N690" s="1491"/>
      <c r="O690" s="1491"/>
      <c r="P690" s="1491"/>
      <c r="Q690" s="1491"/>
      <c r="R690" s="1491"/>
      <c r="S690" s="1491"/>
      <c r="T690" s="1491"/>
      <c r="U690" s="1491"/>
      <c r="V690" s="1491"/>
      <c r="W690" s="1491"/>
      <c r="X690" s="1491"/>
      <c r="Y690" s="1491"/>
      <c r="Z690" s="1491"/>
      <c r="AA690" s="1491"/>
      <c r="AB690" s="1491"/>
      <c r="AC690" s="1491"/>
      <c r="AD690" s="1491"/>
      <c r="AE690" s="1491"/>
      <c r="AF690" s="1491"/>
      <c r="AG690" s="1491"/>
      <c r="AH690" s="1491"/>
    </row>
    <row r="691" spans="1:34" ht="15.75" customHeight="1">
      <c r="A691" s="1491"/>
      <c r="B691" s="1491"/>
      <c r="C691" s="1491"/>
      <c r="D691" s="1491"/>
      <c r="E691" s="1491"/>
      <c r="F691" s="1491"/>
      <c r="G691" s="1491"/>
      <c r="H691" s="1491"/>
      <c r="I691" s="1491"/>
      <c r="J691" s="1491"/>
      <c r="K691" s="1491"/>
      <c r="L691" s="1491"/>
      <c r="M691" s="1491"/>
      <c r="N691" s="1491"/>
      <c r="O691" s="1491"/>
      <c r="P691" s="1491"/>
      <c r="Q691" s="1491"/>
      <c r="R691" s="1491"/>
      <c r="S691" s="1491"/>
      <c r="T691" s="1491"/>
      <c r="U691" s="1491"/>
      <c r="V691" s="1491"/>
      <c r="W691" s="1491"/>
      <c r="X691" s="1491"/>
      <c r="Y691" s="1491"/>
      <c r="Z691" s="1491"/>
      <c r="AA691" s="1491"/>
      <c r="AB691" s="1491"/>
      <c r="AC691" s="1491"/>
      <c r="AD691" s="1491"/>
      <c r="AE691" s="1491"/>
      <c r="AF691" s="1491"/>
      <c r="AG691" s="1491"/>
      <c r="AH691" s="1491"/>
    </row>
    <row r="692" spans="1:34" ht="15.75" customHeight="1">
      <c r="A692" s="1491"/>
      <c r="B692" s="1491"/>
      <c r="C692" s="1491"/>
      <c r="D692" s="1491"/>
      <c r="E692" s="1491"/>
      <c r="F692" s="1491"/>
      <c r="G692" s="1491"/>
      <c r="H692" s="1491"/>
      <c r="I692" s="1491"/>
      <c r="J692" s="1491"/>
      <c r="K692" s="1491"/>
      <c r="L692" s="1491"/>
      <c r="M692" s="1491"/>
      <c r="N692" s="1491"/>
      <c r="O692" s="1491"/>
      <c r="P692" s="1491"/>
      <c r="Q692" s="1491"/>
      <c r="R692" s="1491"/>
      <c r="S692" s="1491"/>
      <c r="T692" s="1491"/>
      <c r="U692" s="1491"/>
      <c r="V692" s="1491"/>
      <c r="W692" s="1491"/>
      <c r="X692" s="1491"/>
      <c r="Y692" s="1491"/>
      <c r="Z692" s="1491"/>
      <c r="AA692" s="1491"/>
      <c r="AB692" s="1491"/>
      <c r="AC692" s="1491"/>
      <c r="AD692" s="1491"/>
      <c r="AE692" s="1491"/>
      <c r="AF692" s="1491"/>
      <c r="AG692" s="1491"/>
      <c r="AH692" s="1491"/>
    </row>
    <row r="693" spans="1:34" ht="15.75" customHeight="1">
      <c r="A693" s="1491"/>
      <c r="B693" s="1491"/>
      <c r="C693" s="1491"/>
      <c r="D693" s="1491"/>
      <c r="E693" s="1491"/>
      <c r="F693" s="1491"/>
      <c r="G693" s="1491"/>
      <c r="H693" s="1491"/>
      <c r="I693" s="1491"/>
      <c r="J693" s="1491"/>
      <c r="K693" s="1491"/>
      <c r="L693" s="1491"/>
      <c r="M693" s="1491"/>
      <c r="N693" s="1491"/>
      <c r="O693" s="1491"/>
      <c r="P693" s="1491"/>
      <c r="Q693" s="1491"/>
      <c r="R693" s="1491"/>
      <c r="S693" s="1491"/>
      <c r="T693" s="1491"/>
      <c r="U693" s="1491"/>
      <c r="V693" s="1491"/>
      <c r="W693" s="1491"/>
      <c r="X693" s="1491"/>
      <c r="Y693" s="1491"/>
      <c r="Z693" s="1491"/>
      <c r="AA693" s="1491"/>
      <c r="AB693" s="1491"/>
      <c r="AC693" s="1491"/>
      <c r="AD693" s="1491"/>
      <c r="AE693" s="1491"/>
      <c r="AF693" s="1491"/>
      <c r="AG693" s="1491"/>
      <c r="AH693" s="1491"/>
    </row>
    <row r="694" spans="1:34" ht="15.75" customHeight="1">
      <c r="A694" s="1491"/>
      <c r="B694" s="1491"/>
      <c r="C694" s="1491"/>
      <c r="D694" s="1491"/>
      <c r="E694" s="1491"/>
      <c r="F694" s="1491"/>
      <c r="G694" s="1491"/>
      <c r="H694" s="1491"/>
      <c r="I694" s="1491"/>
      <c r="J694" s="1491"/>
      <c r="K694" s="1491"/>
      <c r="L694" s="1491"/>
      <c r="M694" s="1491"/>
      <c r="N694" s="1491"/>
      <c r="O694" s="1491"/>
      <c r="P694" s="1491"/>
      <c r="Q694" s="1491"/>
      <c r="R694" s="1491"/>
      <c r="S694" s="1491"/>
      <c r="T694" s="1491"/>
      <c r="U694" s="1491"/>
      <c r="V694" s="1491"/>
      <c r="W694" s="1491"/>
      <c r="X694" s="1491"/>
      <c r="Y694" s="1491"/>
      <c r="Z694" s="1491"/>
      <c r="AA694" s="1491"/>
      <c r="AB694" s="1491"/>
      <c r="AC694" s="1491"/>
      <c r="AD694" s="1491"/>
      <c r="AE694" s="1491"/>
      <c r="AF694" s="1491"/>
      <c r="AG694" s="1491"/>
      <c r="AH694" s="1491"/>
    </row>
    <row r="695" spans="1:34" ht="15.75" customHeight="1">
      <c r="A695" s="1491"/>
      <c r="B695" s="1491"/>
      <c r="C695" s="1491"/>
      <c r="D695" s="1491"/>
      <c r="E695" s="1491"/>
      <c r="F695" s="1491"/>
      <c r="G695" s="1491"/>
      <c r="H695" s="1491"/>
      <c r="I695" s="1491"/>
      <c r="J695" s="1491"/>
      <c r="K695" s="1491"/>
      <c r="L695" s="1491"/>
      <c r="M695" s="1491"/>
      <c r="N695" s="1491"/>
      <c r="O695" s="1491"/>
      <c r="P695" s="1491"/>
      <c r="Q695" s="1491"/>
      <c r="R695" s="1491"/>
      <c r="S695" s="1491"/>
      <c r="T695" s="1491"/>
      <c r="U695" s="1491"/>
      <c r="V695" s="1491"/>
      <c r="W695" s="1491"/>
      <c r="X695" s="1491"/>
      <c r="Y695" s="1491"/>
      <c r="Z695" s="1491"/>
      <c r="AA695" s="1491"/>
      <c r="AB695" s="1491"/>
      <c r="AC695" s="1491"/>
      <c r="AD695" s="1491"/>
      <c r="AE695" s="1491"/>
      <c r="AF695" s="1491"/>
      <c r="AG695" s="1491"/>
      <c r="AH695" s="1491"/>
    </row>
    <row r="696" spans="1:34" ht="15.75" customHeight="1">
      <c r="A696" s="1491"/>
      <c r="B696" s="1491"/>
      <c r="C696" s="1491"/>
      <c r="D696" s="1491"/>
      <c r="E696" s="1491"/>
      <c r="F696" s="1491"/>
      <c r="G696" s="1491"/>
      <c r="H696" s="1491"/>
      <c r="I696" s="1491"/>
      <c r="J696" s="1491"/>
      <c r="K696" s="1491"/>
      <c r="L696" s="1491"/>
      <c r="M696" s="1491"/>
      <c r="N696" s="1491"/>
      <c r="O696" s="1491"/>
      <c r="P696" s="1491"/>
      <c r="Q696" s="1491"/>
      <c r="R696" s="1491"/>
      <c r="S696" s="1491"/>
      <c r="T696" s="1491"/>
      <c r="U696" s="1491"/>
      <c r="V696" s="1491"/>
      <c r="W696" s="1491"/>
      <c r="X696" s="1491"/>
      <c r="Y696" s="1491"/>
      <c r="Z696" s="1491"/>
      <c r="AA696" s="1491"/>
      <c r="AB696" s="1491"/>
      <c r="AC696" s="1491"/>
      <c r="AD696" s="1491"/>
      <c r="AE696" s="1491"/>
      <c r="AF696" s="1491"/>
      <c r="AG696" s="1491"/>
      <c r="AH696" s="1491"/>
    </row>
    <row r="697" spans="1:34" ht="15.75" customHeight="1">
      <c r="A697" s="1491"/>
      <c r="B697" s="1491"/>
      <c r="C697" s="1491"/>
      <c r="D697" s="1491"/>
      <c r="E697" s="1491"/>
      <c r="F697" s="1491"/>
      <c r="G697" s="1491"/>
      <c r="H697" s="1491"/>
      <c r="I697" s="1491"/>
      <c r="J697" s="1491"/>
      <c r="K697" s="1491"/>
      <c r="L697" s="1491"/>
      <c r="M697" s="1491"/>
      <c r="N697" s="1491"/>
      <c r="O697" s="1491"/>
      <c r="P697" s="1491"/>
      <c r="Q697" s="1491"/>
      <c r="R697" s="1491"/>
      <c r="S697" s="1491"/>
      <c r="T697" s="1491"/>
      <c r="U697" s="1491"/>
      <c r="V697" s="1491"/>
      <c r="W697" s="1491"/>
      <c r="X697" s="1491"/>
      <c r="Y697" s="1491"/>
      <c r="Z697" s="1491"/>
      <c r="AA697" s="1491"/>
      <c r="AB697" s="1491"/>
      <c r="AC697" s="1491"/>
      <c r="AD697" s="1491"/>
      <c r="AE697" s="1491"/>
      <c r="AF697" s="1491"/>
      <c r="AG697" s="1491"/>
      <c r="AH697" s="1491"/>
    </row>
    <row r="698" spans="1:34" ht="15.75" customHeight="1">
      <c r="A698" s="1491"/>
      <c r="B698" s="1491"/>
      <c r="C698" s="1491"/>
      <c r="D698" s="1491"/>
      <c r="E698" s="1491"/>
      <c r="F698" s="1491"/>
      <c r="G698" s="1491"/>
      <c r="H698" s="1491"/>
      <c r="I698" s="1491"/>
      <c r="J698" s="1491"/>
      <c r="K698" s="1491"/>
      <c r="L698" s="1491"/>
      <c r="M698" s="1491"/>
      <c r="N698" s="1491"/>
      <c r="O698" s="1491"/>
      <c r="P698" s="1491"/>
      <c r="Q698" s="1491"/>
      <c r="R698" s="1491"/>
      <c r="S698" s="1491"/>
      <c r="T698" s="1491"/>
      <c r="U698" s="1491"/>
      <c r="V698" s="1491"/>
      <c r="W698" s="1491"/>
      <c r="X698" s="1491"/>
      <c r="Y698" s="1491"/>
      <c r="Z698" s="1491"/>
      <c r="AA698" s="1491"/>
      <c r="AB698" s="1491"/>
      <c r="AC698" s="1491"/>
      <c r="AD698" s="1491"/>
      <c r="AE698" s="1491"/>
      <c r="AF698" s="1491"/>
      <c r="AG698" s="1491"/>
      <c r="AH698" s="1491"/>
    </row>
    <row r="699" spans="1:34" ht="15.75" customHeight="1">
      <c r="A699" s="1491"/>
      <c r="B699" s="1491"/>
      <c r="C699" s="1491"/>
      <c r="D699" s="1491"/>
      <c r="E699" s="1491"/>
      <c r="F699" s="1491"/>
      <c r="G699" s="1491"/>
      <c r="H699" s="1491"/>
      <c r="I699" s="1491"/>
      <c r="J699" s="1491"/>
      <c r="K699" s="1491"/>
      <c r="L699" s="1491"/>
      <c r="M699" s="1491"/>
      <c r="N699" s="1491"/>
      <c r="O699" s="1491"/>
      <c r="P699" s="1491"/>
      <c r="Q699" s="1491"/>
      <c r="R699" s="1491"/>
      <c r="S699" s="1491"/>
      <c r="T699" s="1491"/>
      <c r="U699" s="1491"/>
      <c r="V699" s="1491"/>
      <c r="W699" s="1491"/>
      <c r="X699" s="1491"/>
      <c r="Y699" s="1491"/>
      <c r="Z699" s="1491"/>
      <c r="AA699" s="1491"/>
      <c r="AB699" s="1491"/>
      <c r="AC699" s="1491"/>
      <c r="AD699" s="1491"/>
      <c r="AE699" s="1491"/>
      <c r="AF699" s="1491"/>
      <c r="AG699" s="1491"/>
      <c r="AH699" s="1491"/>
    </row>
    <row r="700" spans="1:34" ht="15.75" customHeight="1">
      <c r="A700" s="1491"/>
      <c r="B700" s="1491"/>
      <c r="C700" s="1491"/>
      <c r="D700" s="1491"/>
      <c r="E700" s="1491"/>
      <c r="F700" s="1491"/>
      <c r="G700" s="1491"/>
      <c r="H700" s="1491"/>
      <c r="I700" s="1491"/>
      <c r="J700" s="1491"/>
      <c r="K700" s="1491"/>
      <c r="L700" s="1491"/>
      <c r="M700" s="1491"/>
      <c r="N700" s="1491"/>
      <c r="O700" s="1491"/>
      <c r="P700" s="1491"/>
      <c r="Q700" s="1491"/>
      <c r="R700" s="1491"/>
      <c r="S700" s="1491"/>
      <c r="T700" s="1491"/>
      <c r="U700" s="1491"/>
      <c r="V700" s="1491"/>
      <c r="W700" s="1491"/>
      <c r="X700" s="1491"/>
      <c r="Y700" s="1491"/>
      <c r="Z700" s="1491"/>
      <c r="AA700" s="1491"/>
      <c r="AB700" s="1491"/>
      <c r="AC700" s="1491"/>
      <c r="AD700" s="1491"/>
      <c r="AE700" s="1491"/>
      <c r="AF700" s="1491"/>
      <c r="AG700" s="1491"/>
      <c r="AH700" s="1491"/>
    </row>
    <row r="701" spans="1:34" ht="15.75" customHeight="1">
      <c r="A701" s="1491"/>
      <c r="B701" s="1491"/>
      <c r="C701" s="1491"/>
      <c r="D701" s="1491"/>
      <c r="E701" s="1491"/>
      <c r="F701" s="1491"/>
      <c r="G701" s="1491"/>
      <c r="H701" s="1491"/>
      <c r="I701" s="1491"/>
      <c r="J701" s="1491"/>
      <c r="K701" s="1491"/>
      <c r="L701" s="1491"/>
      <c r="M701" s="1491"/>
      <c r="N701" s="1491"/>
      <c r="O701" s="1491"/>
      <c r="P701" s="1491"/>
      <c r="Q701" s="1491"/>
      <c r="R701" s="1491"/>
      <c r="S701" s="1491"/>
      <c r="T701" s="1491"/>
      <c r="U701" s="1491"/>
      <c r="V701" s="1491"/>
      <c r="W701" s="1491"/>
      <c r="X701" s="1491"/>
      <c r="Y701" s="1491"/>
      <c r="Z701" s="1491"/>
      <c r="AA701" s="1491"/>
      <c r="AB701" s="1491"/>
      <c r="AC701" s="1491"/>
      <c r="AD701" s="1491"/>
      <c r="AE701" s="1491"/>
      <c r="AF701" s="1491"/>
      <c r="AG701" s="1491"/>
      <c r="AH701" s="1491"/>
    </row>
    <row r="702" spans="1:34" ht="15.75" customHeight="1">
      <c r="A702" s="1491"/>
      <c r="B702" s="1491"/>
      <c r="C702" s="1491"/>
      <c r="D702" s="1491"/>
      <c r="E702" s="1491"/>
      <c r="F702" s="1491"/>
      <c r="G702" s="1491"/>
      <c r="H702" s="1491"/>
      <c r="I702" s="1491"/>
      <c r="J702" s="1491"/>
      <c r="K702" s="1491"/>
      <c r="L702" s="1491"/>
      <c r="M702" s="1491"/>
      <c r="N702" s="1491"/>
      <c r="O702" s="1491"/>
      <c r="P702" s="1491"/>
      <c r="Q702" s="1491"/>
      <c r="R702" s="1491"/>
      <c r="S702" s="1491"/>
      <c r="T702" s="1491"/>
      <c r="U702" s="1491"/>
      <c r="V702" s="1491"/>
      <c r="W702" s="1491"/>
      <c r="X702" s="1491"/>
      <c r="Y702" s="1491"/>
      <c r="Z702" s="1491"/>
      <c r="AA702" s="1491"/>
      <c r="AB702" s="1491"/>
      <c r="AC702" s="1491"/>
      <c r="AD702" s="1491"/>
      <c r="AE702" s="1491"/>
      <c r="AF702" s="1491"/>
      <c r="AG702" s="1491"/>
      <c r="AH702" s="1491"/>
    </row>
    <row r="703" spans="1:34" ht="15.75" customHeight="1">
      <c r="A703" s="1491"/>
      <c r="B703" s="1491"/>
      <c r="C703" s="1491"/>
      <c r="D703" s="1491"/>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1491"/>
      <c r="AD703" s="1491"/>
      <c r="AE703" s="1491"/>
      <c r="AF703" s="1491"/>
      <c r="AG703" s="1491"/>
      <c r="AH703" s="1491"/>
    </row>
    <row r="704" spans="1:34" ht="15.75" customHeight="1">
      <c r="A704" s="1491"/>
      <c r="B704" s="1491"/>
      <c r="C704" s="1491"/>
      <c r="D704" s="1491"/>
      <c r="E704" s="1491"/>
      <c r="F704" s="1491"/>
      <c r="G704" s="1491"/>
      <c r="H704" s="1491"/>
      <c r="I704" s="1491"/>
      <c r="J704" s="1491"/>
      <c r="K704" s="1491"/>
      <c r="L704" s="1491"/>
      <c r="M704" s="1491"/>
      <c r="N704" s="1491"/>
      <c r="O704" s="1491"/>
      <c r="P704" s="1491"/>
      <c r="Q704" s="1491"/>
      <c r="R704" s="1491"/>
      <c r="S704" s="1491"/>
      <c r="T704" s="1491"/>
      <c r="U704" s="1491"/>
      <c r="V704" s="1491"/>
      <c r="W704" s="1491"/>
      <c r="X704" s="1491"/>
      <c r="Y704" s="1491"/>
      <c r="Z704" s="1491"/>
      <c r="AA704" s="1491"/>
      <c r="AB704" s="1491"/>
      <c r="AC704" s="1491"/>
      <c r="AD704" s="1491"/>
      <c r="AE704" s="1491"/>
      <c r="AF704" s="1491"/>
      <c r="AG704" s="1491"/>
      <c r="AH704" s="1491"/>
    </row>
    <row r="705" spans="1:34" ht="15.75" customHeight="1">
      <c r="A705" s="1491"/>
      <c r="B705" s="1491"/>
      <c r="C705" s="1491"/>
      <c r="D705" s="1491"/>
      <c r="E705" s="1491"/>
      <c r="F705" s="1491"/>
      <c r="G705" s="1491"/>
      <c r="H705" s="1491"/>
      <c r="I705" s="1491"/>
      <c r="J705" s="1491"/>
      <c r="K705" s="1491"/>
      <c r="L705" s="1491"/>
      <c r="M705" s="1491"/>
      <c r="N705" s="1491"/>
      <c r="O705" s="1491"/>
      <c r="P705" s="1491"/>
      <c r="Q705" s="1491"/>
      <c r="R705" s="1491"/>
      <c r="S705" s="1491"/>
      <c r="T705" s="1491"/>
      <c r="U705" s="1491"/>
      <c r="V705" s="1491"/>
      <c r="W705" s="1491"/>
      <c r="X705" s="1491"/>
      <c r="Y705" s="1491"/>
      <c r="Z705" s="1491"/>
      <c r="AA705" s="1491"/>
      <c r="AB705" s="1491"/>
      <c r="AC705" s="1491"/>
      <c r="AD705" s="1491"/>
      <c r="AE705" s="1491"/>
      <c r="AF705" s="1491"/>
      <c r="AG705" s="1491"/>
      <c r="AH705" s="1491"/>
    </row>
    <row r="706" spans="1:34" ht="15.75" customHeight="1">
      <c r="A706" s="1491"/>
      <c r="B706" s="1491"/>
      <c r="C706" s="1491"/>
      <c r="D706" s="1491"/>
      <c r="E706" s="1491"/>
      <c r="F706" s="1491"/>
      <c r="G706" s="1491"/>
      <c r="H706" s="1491"/>
      <c r="I706" s="1491"/>
      <c r="J706" s="1491"/>
      <c r="K706" s="1491"/>
      <c r="L706" s="1491"/>
      <c r="M706" s="1491"/>
      <c r="N706" s="1491"/>
      <c r="O706" s="1491"/>
      <c r="P706" s="1491"/>
      <c r="Q706" s="1491"/>
      <c r="R706" s="1491"/>
      <c r="S706" s="1491"/>
      <c r="T706" s="1491"/>
      <c r="U706" s="1491"/>
      <c r="V706" s="1491"/>
      <c r="W706" s="1491"/>
      <c r="X706" s="1491"/>
      <c r="Y706" s="1491"/>
      <c r="Z706" s="1491"/>
      <c r="AA706" s="1491"/>
      <c r="AB706" s="1491"/>
      <c r="AC706" s="1491"/>
      <c r="AD706" s="1491"/>
      <c r="AE706" s="1491"/>
      <c r="AF706" s="1491"/>
      <c r="AG706" s="1491"/>
      <c r="AH706" s="1491"/>
    </row>
    <row r="707" spans="1:34" ht="15.75" customHeight="1">
      <c r="A707" s="1491"/>
      <c r="B707" s="1491"/>
      <c r="C707" s="1491"/>
      <c r="D707" s="1491"/>
      <c r="E707" s="1491"/>
      <c r="F707" s="1491"/>
      <c r="G707" s="1491"/>
      <c r="H707" s="1491"/>
      <c r="I707" s="1491"/>
      <c r="J707" s="1491"/>
      <c r="K707" s="1491"/>
      <c r="L707" s="1491"/>
      <c r="M707" s="1491"/>
      <c r="N707" s="1491"/>
      <c r="O707" s="1491"/>
      <c r="P707" s="1491"/>
      <c r="Q707" s="1491"/>
      <c r="R707" s="1491"/>
      <c r="S707" s="1491"/>
      <c r="T707" s="1491"/>
      <c r="U707" s="1491"/>
      <c r="V707" s="1491"/>
      <c r="W707" s="1491"/>
      <c r="X707" s="1491"/>
      <c r="Y707" s="1491"/>
      <c r="Z707" s="1491"/>
      <c r="AA707" s="1491"/>
      <c r="AB707" s="1491"/>
      <c r="AC707" s="1491"/>
      <c r="AD707" s="1491"/>
      <c r="AE707" s="1491"/>
      <c r="AF707" s="1491"/>
      <c r="AG707" s="1491"/>
      <c r="AH707" s="1491"/>
    </row>
    <row r="708" spans="1:34" ht="15.75" customHeight="1">
      <c r="A708" s="1491"/>
      <c r="B708" s="1491"/>
      <c r="C708" s="1491"/>
      <c r="D708" s="1491"/>
      <c r="E708" s="1491"/>
      <c r="F708" s="1491"/>
      <c r="G708" s="1491"/>
      <c r="H708" s="1491"/>
      <c r="I708" s="1491"/>
      <c r="J708" s="1491"/>
      <c r="K708" s="1491"/>
      <c r="L708" s="1491"/>
      <c r="M708" s="1491"/>
      <c r="N708" s="1491"/>
      <c r="O708" s="1491"/>
      <c r="P708" s="1491"/>
      <c r="Q708" s="1491"/>
      <c r="R708" s="1491"/>
      <c r="S708" s="1491"/>
      <c r="T708" s="1491"/>
      <c r="U708" s="1491"/>
      <c r="V708" s="1491"/>
      <c r="W708" s="1491"/>
      <c r="X708" s="1491"/>
      <c r="Y708" s="1491"/>
      <c r="Z708" s="1491"/>
      <c r="AA708" s="1491"/>
      <c r="AB708" s="1491"/>
      <c r="AC708" s="1491"/>
      <c r="AD708" s="1491"/>
      <c r="AE708" s="1491"/>
      <c r="AF708" s="1491"/>
      <c r="AG708" s="1491"/>
      <c r="AH708" s="1491"/>
    </row>
    <row r="709" spans="1:34" ht="15.75" customHeight="1">
      <c r="A709" s="1491"/>
      <c r="B709" s="1491"/>
      <c r="C709" s="1491"/>
      <c r="D709" s="1491"/>
      <c r="E709" s="1491"/>
      <c r="F709" s="1491"/>
      <c r="G709" s="1491"/>
      <c r="H709" s="1491"/>
      <c r="I709" s="1491"/>
      <c r="J709" s="1491"/>
      <c r="K709" s="1491"/>
      <c r="L709" s="1491"/>
      <c r="M709" s="1491"/>
      <c r="N709" s="1491"/>
      <c r="O709" s="1491"/>
      <c r="P709" s="1491"/>
      <c r="Q709" s="1491"/>
      <c r="R709" s="1491"/>
      <c r="S709" s="1491"/>
      <c r="T709" s="1491"/>
      <c r="U709" s="1491"/>
      <c r="V709" s="1491"/>
      <c r="W709" s="1491"/>
      <c r="X709" s="1491"/>
      <c r="Y709" s="1491"/>
      <c r="Z709" s="1491"/>
      <c r="AA709" s="1491"/>
      <c r="AB709" s="1491"/>
      <c r="AC709" s="1491"/>
      <c r="AD709" s="1491"/>
      <c r="AE709" s="1491"/>
      <c r="AF709" s="1491"/>
      <c r="AG709" s="1491"/>
      <c r="AH709" s="1491"/>
    </row>
    <row r="710" spans="1:34" ht="15.75" customHeight="1">
      <c r="A710" s="1491"/>
      <c r="B710" s="1491"/>
      <c r="C710" s="1491"/>
      <c r="D710" s="1491"/>
      <c r="E710" s="1491"/>
      <c r="F710" s="1491"/>
      <c r="G710" s="1491"/>
      <c r="H710" s="1491"/>
      <c r="I710" s="1491"/>
      <c r="J710" s="1491"/>
      <c r="K710" s="1491"/>
      <c r="L710" s="1491"/>
      <c r="M710" s="1491"/>
      <c r="N710" s="1491"/>
      <c r="O710" s="1491"/>
      <c r="P710" s="1491"/>
      <c r="Q710" s="1491"/>
      <c r="R710" s="1491"/>
      <c r="S710" s="1491"/>
      <c r="T710" s="1491"/>
      <c r="U710" s="1491"/>
      <c r="V710" s="1491"/>
      <c r="W710" s="1491"/>
      <c r="X710" s="1491"/>
      <c r="Y710" s="1491"/>
      <c r="Z710" s="1491"/>
      <c r="AA710" s="1491"/>
      <c r="AB710" s="1491"/>
      <c r="AC710" s="1491"/>
      <c r="AD710" s="1491"/>
      <c r="AE710" s="1491"/>
      <c r="AF710" s="1491"/>
      <c r="AG710" s="1491"/>
      <c r="AH710" s="1491"/>
    </row>
    <row r="711" spans="1:34" ht="15.75" customHeight="1">
      <c r="A711" s="1491"/>
      <c r="B711" s="1491"/>
      <c r="C711" s="1491"/>
      <c r="D711" s="1491"/>
      <c r="E711" s="1491"/>
      <c r="F711" s="1491"/>
      <c r="G711" s="1491"/>
      <c r="H711" s="1491"/>
      <c r="I711" s="1491"/>
      <c r="J711" s="1491"/>
      <c r="K711" s="1491"/>
      <c r="L711" s="1491"/>
      <c r="M711" s="1491"/>
      <c r="N711" s="1491"/>
      <c r="O711" s="1491"/>
      <c r="P711" s="1491"/>
      <c r="Q711" s="1491"/>
      <c r="R711" s="1491"/>
      <c r="S711" s="1491"/>
      <c r="T711" s="1491"/>
      <c r="U711" s="1491"/>
      <c r="V711" s="1491"/>
      <c r="W711" s="1491"/>
      <c r="X711" s="1491"/>
      <c r="Y711" s="1491"/>
      <c r="Z711" s="1491"/>
      <c r="AA711" s="1491"/>
      <c r="AB711" s="1491"/>
      <c r="AC711" s="1491"/>
      <c r="AD711" s="1491"/>
      <c r="AE711" s="1491"/>
      <c r="AF711" s="1491"/>
      <c r="AG711" s="1491"/>
      <c r="AH711" s="1491"/>
    </row>
    <row r="712" spans="1:34" ht="15.75" customHeight="1">
      <c r="A712" s="1491"/>
      <c r="B712" s="1491"/>
      <c r="C712" s="1491"/>
      <c r="D712" s="1491"/>
      <c r="E712" s="1491"/>
      <c r="F712" s="1491"/>
      <c r="G712" s="1491"/>
      <c r="H712" s="1491"/>
      <c r="I712" s="1491"/>
      <c r="J712" s="1491"/>
      <c r="K712" s="1491"/>
      <c r="L712" s="1491"/>
      <c r="M712" s="1491"/>
      <c r="N712" s="1491"/>
      <c r="O712" s="1491"/>
      <c r="P712" s="1491"/>
      <c r="Q712" s="1491"/>
      <c r="R712" s="1491"/>
      <c r="S712" s="1491"/>
      <c r="T712" s="1491"/>
      <c r="U712" s="1491"/>
      <c r="V712" s="1491"/>
      <c r="W712" s="1491"/>
      <c r="X712" s="1491"/>
      <c r="Y712" s="1491"/>
      <c r="Z712" s="1491"/>
      <c r="AA712" s="1491"/>
      <c r="AB712" s="1491"/>
      <c r="AC712" s="1491"/>
      <c r="AD712" s="1491"/>
      <c r="AE712" s="1491"/>
      <c r="AF712" s="1491"/>
      <c r="AG712" s="1491"/>
      <c r="AH712" s="1491"/>
    </row>
    <row r="713" spans="1:34" ht="15.75" customHeight="1">
      <c r="A713" s="1491"/>
      <c r="B713" s="1491"/>
      <c r="C713" s="1491"/>
      <c r="D713" s="1491"/>
      <c r="E713" s="1491"/>
      <c r="F713" s="1491"/>
      <c r="G713" s="1491"/>
      <c r="H713" s="1491"/>
      <c r="I713" s="1491"/>
      <c r="J713" s="1491"/>
      <c r="K713" s="1491"/>
      <c r="L713" s="1491"/>
      <c r="M713" s="1491"/>
      <c r="N713" s="1491"/>
      <c r="O713" s="1491"/>
      <c r="P713" s="1491"/>
      <c r="Q713" s="1491"/>
      <c r="R713" s="1491"/>
      <c r="S713" s="1491"/>
      <c r="T713" s="1491"/>
      <c r="U713" s="1491"/>
      <c r="V713" s="1491"/>
      <c r="W713" s="1491"/>
      <c r="X713" s="1491"/>
      <c r="Y713" s="1491"/>
      <c r="Z713" s="1491"/>
      <c r="AA713" s="1491"/>
      <c r="AB713" s="1491"/>
      <c r="AC713" s="1491"/>
      <c r="AD713" s="1491"/>
      <c r="AE713" s="1491"/>
      <c r="AF713" s="1491"/>
      <c r="AG713" s="1491"/>
      <c r="AH713" s="1491"/>
    </row>
    <row r="714" spans="1:34" ht="15.75" customHeight="1">
      <c r="A714" s="1491"/>
      <c r="B714" s="1491"/>
      <c r="C714" s="1491"/>
      <c r="D714" s="1491"/>
      <c r="E714" s="1491"/>
      <c r="F714" s="1491"/>
      <c r="G714" s="1491"/>
      <c r="H714" s="1491"/>
      <c r="I714" s="1491"/>
      <c r="J714" s="1491"/>
      <c r="K714" s="1491"/>
      <c r="L714" s="1491"/>
      <c r="M714" s="1491"/>
      <c r="N714" s="1491"/>
      <c r="O714" s="1491"/>
      <c r="P714" s="1491"/>
      <c r="Q714" s="1491"/>
      <c r="R714" s="1491"/>
      <c r="S714" s="1491"/>
      <c r="T714" s="1491"/>
      <c r="U714" s="1491"/>
      <c r="V714" s="1491"/>
      <c r="W714" s="1491"/>
      <c r="X714" s="1491"/>
      <c r="Y714" s="1491"/>
      <c r="Z714" s="1491"/>
      <c r="AA714" s="1491"/>
      <c r="AB714" s="1491"/>
      <c r="AC714" s="1491"/>
      <c r="AD714" s="1491"/>
      <c r="AE714" s="1491"/>
      <c r="AF714" s="1491"/>
      <c r="AG714" s="1491"/>
      <c r="AH714" s="1491"/>
    </row>
    <row r="715" spans="1:34" ht="15.75" customHeight="1">
      <c r="A715" s="1491"/>
      <c r="B715" s="1491"/>
      <c r="C715" s="1491"/>
      <c r="D715" s="1491"/>
      <c r="E715" s="1491"/>
      <c r="F715" s="1491"/>
      <c r="G715" s="1491"/>
      <c r="H715" s="1491"/>
      <c r="I715" s="1491"/>
      <c r="J715" s="1491"/>
      <c r="K715" s="1491"/>
      <c r="L715" s="1491"/>
      <c r="M715" s="1491"/>
      <c r="N715" s="1491"/>
      <c r="O715" s="1491"/>
      <c r="P715" s="1491"/>
      <c r="Q715" s="1491"/>
      <c r="R715" s="1491"/>
      <c r="S715" s="1491"/>
      <c r="T715" s="1491"/>
      <c r="U715" s="1491"/>
      <c r="V715" s="1491"/>
      <c r="W715" s="1491"/>
      <c r="X715" s="1491"/>
      <c r="Y715" s="1491"/>
      <c r="Z715" s="1491"/>
      <c r="AA715" s="1491"/>
      <c r="AB715" s="1491"/>
      <c r="AC715" s="1491"/>
      <c r="AD715" s="1491"/>
      <c r="AE715" s="1491"/>
      <c r="AF715" s="1491"/>
      <c r="AG715" s="1491"/>
      <c r="AH715" s="1491"/>
    </row>
    <row r="716" spans="1:34" ht="15.75" customHeight="1">
      <c r="A716" s="1491"/>
      <c r="B716" s="1491"/>
      <c r="C716" s="1491"/>
      <c r="D716" s="1491"/>
      <c r="E716" s="1491"/>
      <c r="F716" s="1491"/>
      <c r="G716" s="1491"/>
      <c r="H716" s="1491"/>
      <c r="I716" s="1491"/>
      <c r="J716" s="1491"/>
      <c r="K716" s="1491"/>
      <c r="L716" s="1491"/>
      <c r="M716" s="1491"/>
      <c r="N716" s="1491"/>
      <c r="O716" s="1491"/>
      <c r="P716" s="1491"/>
      <c r="Q716" s="1491"/>
      <c r="R716" s="1491"/>
      <c r="S716" s="1491"/>
      <c r="T716" s="1491"/>
      <c r="U716" s="1491"/>
      <c r="V716" s="1491"/>
      <c r="W716" s="1491"/>
      <c r="X716" s="1491"/>
      <c r="Y716" s="1491"/>
      <c r="Z716" s="1491"/>
      <c r="AA716" s="1491"/>
      <c r="AB716" s="1491"/>
      <c r="AC716" s="1491"/>
      <c r="AD716" s="1491"/>
      <c r="AE716" s="1491"/>
      <c r="AF716" s="1491"/>
      <c r="AG716" s="1491"/>
      <c r="AH716" s="1491"/>
    </row>
    <row r="717" spans="1:34" ht="15.75" customHeight="1">
      <c r="A717" s="1491"/>
      <c r="B717" s="1491"/>
      <c r="C717" s="1491"/>
      <c r="D717" s="1491"/>
      <c r="E717" s="1491"/>
      <c r="F717" s="1491"/>
      <c r="G717" s="1491"/>
      <c r="H717" s="1491"/>
      <c r="I717" s="1491"/>
      <c r="J717" s="1491"/>
      <c r="K717" s="1491"/>
      <c r="L717" s="1491"/>
      <c r="M717" s="1491"/>
      <c r="N717" s="1491"/>
      <c r="O717" s="1491"/>
      <c r="P717" s="1491"/>
      <c r="Q717" s="1491"/>
      <c r="R717" s="1491"/>
      <c r="S717" s="1491"/>
      <c r="T717" s="1491"/>
      <c r="U717" s="1491"/>
      <c r="V717" s="1491"/>
      <c r="W717" s="1491"/>
      <c r="X717" s="1491"/>
      <c r="Y717" s="1491"/>
      <c r="Z717" s="1491"/>
      <c r="AA717" s="1491"/>
      <c r="AB717" s="1491"/>
      <c r="AC717" s="1491"/>
      <c r="AD717" s="1491"/>
      <c r="AE717" s="1491"/>
      <c r="AF717" s="1491"/>
      <c r="AG717" s="1491"/>
      <c r="AH717" s="1491"/>
    </row>
    <row r="718" spans="1:34" ht="15.75" customHeight="1">
      <c r="A718" s="1491"/>
      <c r="B718" s="1491"/>
      <c r="C718" s="1491"/>
      <c r="D718" s="1491"/>
      <c r="E718" s="1491"/>
      <c r="F718" s="1491"/>
      <c r="G718" s="1491"/>
      <c r="H718" s="1491"/>
      <c r="I718" s="1491"/>
      <c r="J718" s="1491"/>
      <c r="K718" s="1491"/>
      <c r="L718" s="1491"/>
      <c r="M718" s="1491"/>
      <c r="N718" s="1491"/>
      <c r="O718" s="1491"/>
      <c r="P718" s="1491"/>
      <c r="Q718" s="1491"/>
      <c r="R718" s="1491"/>
      <c r="S718" s="1491"/>
      <c r="T718" s="1491"/>
      <c r="U718" s="1491"/>
      <c r="V718" s="1491"/>
      <c r="W718" s="1491"/>
      <c r="X718" s="1491"/>
      <c r="Y718" s="1491"/>
      <c r="Z718" s="1491"/>
      <c r="AA718" s="1491"/>
      <c r="AB718" s="1491"/>
      <c r="AC718" s="1491"/>
      <c r="AD718" s="1491"/>
      <c r="AE718" s="1491"/>
      <c r="AF718" s="1491"/>
      <c r="AG718" s="1491"/>
      <c r="AH718" s="1491"/>
    </row>
    <row r="719" spans="1:34" ht="15.75" customHeight="1">
      <c r="A719" s="1491"/>
      <c r="B719" s="1491"/>
      <c r="C719" s="1491"/>
      <c r="D719" s="1491"/>
      <c r="E719" s="1491"/>
      <c r="F719" s="1491"/>
      <c r="G719" s="1491"/>
      <c r="H719" s="1491"/>
      <c r="I719" s="1491"/>
      <c r="J719" s="1491"/>
      <c r="K719" s="1491"/>
      <c r="L719" s="1491"/>
      <c r="M719" s="1491"/>
      <c r="N719" s="1491"/>
      <c r="O719" s="1491"/>
      <c r="P719" s="1491"/>
      <c r="Q719" s="1491"/>
      <c r="R719" s="1491"/>
      <c r="S719" s="1491"/>
      <c r="T719" s="1491"/>
      <c r="U719" s="1491"/>
      <c r="V719" s="1491"/>
      <c r="W719" s="1491"/>
      <c r="X719" s="1491"/>
      <c r="Y719" s="1491"/>
      <c r="Z719" s="1491"/>
      <c r="AA719" s="1491"/>
      <c r="AB719" s="1491"/>
      <c r="AC719" s="1491"/>
      <c r="AD719" s="1491"/>
      <c r="AE719" s="1491"/>
      <c r="AF719" s="1491"/>
      <c r="AG719" s="1491"/>
      <c r="AH719" s="1491"/>
    </row>
    <row r="720" spans="1:34" ht="15.75" customHeight="1">
      <c r="A720" s="1491"/>
      <c r="B720" s="1491"/>
      <c r="C720" s="1491"/>
      <c r="D720" s="1491"/>
      <c r="E720" s="1491"/>
      <c r="F720" s="1491"/>
      <c r="G720" s="1491"/>
      <c r="H720" s="1491"/>
      <c r="I720" s="1491"/>
      <c r="J720" s="1491"/>
      <c r="K720" s="1491"/>
      <c r="L720" s="1491"/>
      <c r="M720" s="1491"/>
      <c r="N720" s="1491"/>
      <c r="O720" s="1491"/>
      <c r="P720" s="1491"/>
      <c r="Q720" s="1491"/>
      <c r="R720" s="1491"/>
      <c r="S720" s="1491"/>
      <c r="T720" s="1491"/>
      <c r="U720" s="1491"/>
      <c r="V720" s="1491"/>
      <c r="W720" s="1491"/>
      <c r="X720" s="1491"/>
      <c r="Y720" s="1491"/>
      <c r="Z720" s="1491"/>
      <c r="AA720" s="1491"/>
      <c r="AB720" s="1491"/>
      <c r="AC720" s="1491"/>
      <c r="AD720" s="1491"/>
      <c r="AE720" s="1491"/>
      <c r="AF720" s="1491"/>
      <c r="AG720" s="1491"/>
      <c r="AH720" s="1491"/>
    </row>
    <row r="721" spans="1:34" ht="15.75" customHeight="1">
      <c r="A721" s="1491"/>
      <c r="B721" s="1491"/>
      <c r="C721" s="1491"/>
      <c r="D721" s="1491"/>
      <c r="E721" s="1491"/>
      <c r="F721" s="1491"/>
      <c r="G721" s="1491"/>
      <c r="H721" s="1491"/>
      <c r="I721" s="1491"/>
      <c r="J721" s="1491"/>
      <c r="K721" s="1491"/>
      <c r="L721" s="1491"/>
      <c r="M721" s="1491"/>
      <c r="N721" s="1491"/>
      <c r="O721" s="1491"/>
      <c r="P721" s="1491"/>
      <c r="Q721" s="1491"/>
      <c r="R721" s="1491"/>
      <c r="S721" s="1491"/>
      <c r="T721" s="1491"/>
      <c r="U721" s="1491"/>
      <c r="V721" s="1491"/>
      <c r="W721" s="1491"/>
      <c r="X721" s="1491"/>
      <c r="Y721" s="1491"/>
      <c r="Z721" s="1491"/>
      <c r="AA721" s="1491"/>
      <c r="AB721" s="1491"/>
      <c r="AC721" s="1491"/>
      <c r="AD721" s="1491"/>
      <c r="AE721" s="1491"/>
      <c r="AF721" s="1491"/>
      <c r="AG721" s="1491"/>
      <c r="AH721" s="1491"/>
    </row>
    <row r="722" spans="1:34" ht="15.75" customHeight="1">
      <c r="A722" s="1491"/>
      <c r="B722" s="1491"/>
      <c r="C722" s="1491"/>
      <c r="D722" s="1491"/>
      <c r="E722" s="1491"/>
      <c r="F722" s="1491"/>
      <c r="G722" s="1491"/>
      <c r="H722" s="1491"/>
      <c r="I722" s="1491"/>
      <c r="J722" s="1491"/>
      <c r="K722" s="1491"/>
      <c r="L722" s="1491"/>
      <c r="M722" s="1491"/>
      <c r="N722" s="1491"/>
      <c r="O722" s="1491"/>
      <c r="P722" s="1491"/>
      <c r="Q722" s="1491"/>
      <c r="R722" s="1491"/>
      <c r="S722" s="1491"/>
      <c r="T722" s="1491"/>
      <c r="U722" s="1491"/>
      <c r="V722" s="1491"/>
      <c r="W722" s="1491"/>
      <c r="X722" s="1491"/>
      <c r="Y722" s="1491"/>
      <c r="Z722" s="1491"/>
      <c r="AA722" s="1491"/>
      <c r="AB722" s="1491"/>
      <c r="AC722" s="1491"/>
      <c r="AD722" s="1491"/>
      <c r="AE722" s="1491"/>
      <c r="AF722" s="1491"/>
      <c r="AG722" s="1491"/>
      <c r="AH722" s="1491"/>
    </row>
    <row r="723" spans="1:34" ht="15.75" customHeight="1">
      <c r="A723" s="1491"/>
      <c r="B723" s="1491"/>
      <c r="C723" s="1491"/>
      <c r="D723" s="1491"/>
      <c r="E723" s="1491"/>
      <c r="F723" s="1491"/>
      <c r="G723" s="1491"/>
      <c r="H723" s="1491"/>
      <c r="I723" s="1491"/>
      <c r="J723" s="1491"/>
      <c r="K723" s="1491"/>
      <c r="L723" s="1491"/>
      <c r="M723" s="1491"/>
      <c r="N723" s="1491"/>
      <c r="O723" s="1491"/>
      <c r="P723" s="1491"/>
      <c r="Q723" s="1491"/>
      <c r="R723" s="1491"/>
      <c r="S723" s="1491"/>
      <c r="T723" s="1491"/>
      <c r="U723" s="1491"/>
      <c r="V723" s="1491"/>
      <c r="W723" s="1491"/>
      <c r="X723" s="1491"/>
      <c r="Y723" s="1491"/>
      <c r="Z723" s="1491"/>
      <c r="AA723" s="1491"/>
      <c r="AB723" s="1491"/>
      <c r="AC723" s="1491"/>
      <c r="AD723" s="1491"/>
      <c r="AE723" s="1491"/>
      <c r="AF723" s="1491"/>
      <c r="AG723" s="1491"/>
      <c r="AH723" s="1491"/>
    </row>
    <row r="724" spans="1:34" ht="15.75" customHeight="1">
      <c r="A724" s="1491"/>
      <c r="B724" s="1491"/>
      <c r="C724" s="1491"/>
      <c r="D724" s="1491"/>
      <c r="E724" s="1491"/>
      <c r="F724" s="1491"/>
      <c r="G724" s="1491"/>
      <c r="H724" s="1491"/>
      <c r="I724" s="1491"/>
      <c r="J724" s="1491"/>
      <c r="K724" s="1491"/>
      <c r="L724" s="1491"/>
      <c r="M724" s="1491"/>
      <c r="N724" s="1491"/>
      <c r="O724" s="1491"/>
      <c r="P724" s="1491"/>
      <c r="Q724" s="1491"/>
      <c r="R724" s="1491"/>
      <c r="S724" s="1491"/>
      <c r="T724" s="1491"/>
      <c r="U724" s="1491"/>
      <c r="V724" s="1491"/>
      <c r="W724" s="1491"/>
      <c r="X724" s="1491"/>
      <c r="Y724" s="1491"/>
      <c r="Z724" s="1491"/>
      <c r="AA724" s="1491"/>
      <c r="AB724" s="1491"/>
      <c r="AC724" s="1491"/>
      <c r="AD724" s="1491"/>
      <c r="AE724" s="1491"/>
      <c r="AF724" s="1491"/>
      <c r="AG724" s="1491"/>
      <c r="AH724" s="1491"/>
    </row>
    <row r="725" spans="1:34" ht="15.75" customHeight="1">
      <c r="A725" s="1491"/>
      <c r="B725" s="1491"/>
      <c r="C725" s="1491"/>
      <c r="D725" s="1491"/>
      <c r="E725" s="1491"/>
      <c r="F725" s="1491"/>
      <c r="G725" s="1491"/>
      <c r="H725" s="1491"/>
      <c r="I725" s="1491"/>
      <c r="J725" s="1491"/>
      <c r="K725" s="1491"/>
      <c r="L725" s="1491"/>
      <c r="M725" s="1491"/>
      <c r="N725" s="1491"/>
      <c r="O725" s="1491"/>
      <c r="P725" s="1491"/>
      <c r="Q725" s="1491"/>
      <c r="R725" s="1491"/>
      <c r="S725" s="1491"/>
      <c r="T725" s="1491"/>
      <c r="U725" s="1491"/>
      <c r="V725" s="1491"/>
      <c r="W725" s="1491"/>
      <c r="X725" s="1491"/>
      <c r="Y725" s="1491"/>
      <c r="Z725" s="1491"/>
      <c r="AA725" s="1491"/>
      <c r="AB725" s="1491"/>
      <c r="AC725" s="1491"/>
      <c r="AD725" s="1491"/>
      <c r="AE725" s="1491"/>
      <c r="AF725" s="1491"/>
      <c r="AG725" s="1491"/>
      <c r="AH725" s="1491"/>
    </row>
    <row r="726" spans="1:34" ht="15.75" customHeight="1">
      <c r="A726" s="1491"/>
      <c r="B726" s="1491"/>
      <c r="C726" s="1491"/>
      <c r="D726" s="1491"/>
      <c r="E726" s="1491"/>
      <c r="F726" s="1491"/>
      <c r="G726" s="1491"/>
      <c r="H726" s="1491"/>
      <c r="I726" s="1491"/>
      <c r="J726" s="1491"/>
      <c r="K726" s="1491"/>
      <c r="L726" s="1491"/>
      <c r="M726" s="1491"/>
      <c r="N726" s="1491"/>
      <c r="O726" s="1491"/>
      <c r="P726" s="1491"/>
      <c r="Q726" s="1491"/>
      <c r="R726" s="1491"/>
      <c r="S726" s="1491"/>
      <c r="T726" s="1491"/>
      <c r="U726" s="1491"/>
      <c r="V726" s="1491"/>
      <c r="W726" s="1491"/>
      <c r="X726" s="1491"/>
      <c r="Y726" s="1491"/>
      <c r="Z726" s="1491"/>
      <c r="AA726" s="1491"/>
      <c r="AB726" s="1491"/>
      <c r="AC726" s="1491"/>
      <c r="AD726" s="1491"/>
      <c r="AE726" s="1491"/>
      <c r="AF726" s="1491"/>
      <c r="AG726" s="1491"/>
      <c r="AH726" s="1491"/>
    </row>
    <row r="727" spans="1:34" ht="15.75" customHeight="1">
      <c r="A727" s="1491"/>
      <c r="B727" s="1491"/>
      <c r="C727" s="1491"/>
      <c r="D727" s="1491"/>
      <c r="E727" s="1491"/>
      <c r="F727" s="1491"/>
      <c r="G727" s="1491"/>
      <c r="H727" s="1491"/>
      <c r="I727" s="1491"/>
      <c r="J727" s="1491"/>
      <c r="K727" s="1491"/>
      <c r="L727" s="1491"/>
      <c r="M727" s="1491"/>
      <c r="N727" s="1491"/>
      <c r="O727" s="1491"/>
      <c r="P727" s="1491"/>
      <c r="Q727" s="1491"/>
      <c r="R727" s="1491"/>
      <c r="S727" s="1491"/>
      <c r="T727" s="1491"/>
      <c r="U727" s="1491"/>
      <c r="V727" s="1491"/>
      <c r="W727" s="1491"/>
      <c r="X727" s="1491"/>
      <c r="Y727" s="1491"/>
      <c r="Z727" s="1491"/>
      <c r="AA727" s="1491"/>
      <c r="AB727" s="1491"/>
      <c r="AC727" s="1491"/>
      <c r="AD727" s="1491"/>
      <c r="AE727" s="1491"/>
      <c r="AF727" s="1491"/>
      <c r="AG727" s="1491"/>
      <c r="AH727" s="1491"/>
    </row>
    <row r="728" spans="1:34" ht="15.75" customHeight="1">
      <c r="A728" s="1491"/>
      <c r="B728" s="1491"/>
      <c r="C728" s="1491"/>
      <c r="D728" s="1491"/>
      <c r="E728" s="1491"/>
      <c r="F728" s="1491"/>
      <c r="G728" s="1491"/>
      <c r="H728" s="1491"/>
      <c r="I728" s="1491"/>
      <c r="J728" s="1491"/>
      <c r="K728" s="1491"/>
      <c r="L728" s="1491"/>
      <c r="M728" s="1491"/>
      <c r="N728" s="1491"/>
      <c r="O728" s="1491"/>
      <c r="P728" s="1491"/>
      <c r="Q728" s="1491"/>
      <c r="R728" s="1491"/>
      <c r="S728" s="1491"/>
      <c r="T728" s="1491"/>
      <c r="U728" s="1491"/>
      <c r="V728" s="1491"/>
      <c r="W728" s="1491"/>
      <c r="X728" s="1491"/>
      <c r="Y728" s="1491"/>
      <c r="Z728" s="1491"/>
      <c r="AA728" s="1491"/>
      <c r="AB728" s="1491"/>
      <c r="AC728" s="1491"/>
      <c r="AD728" s="1491"/>
      <c r="AE728" s="1491"/>
      <c r="AF728" s="1491"/>
      <c r="AG728" s="1491"/>
      <c r="AH728" s="1491"/>
    </row>
    <row r="729" spans="1:34" ht="15.75" customHeight="1">
      <c r="A729" s="1491"/>
      <c r="B729" s="1491"/>
      <c r="C729" s="1491"/>
      <c r="D729" s="1491"/>
      <c r="E729" s="1491"/>
      <c r="F729" s="1491"/>
      <c r="G729" s="1491"/>
      <c r="H729" s="1491"/>
      <c r="I729" s="1491"/>
      <c r="J729" s="1491"/>
      <c r="K729" s="1491"/>
      <c r="L729" s="1491"/>
      <c r="M729" s="1491"/>
      <c r="N729" s="1491"/>
      <c r="O729" s="1491"/>
      <c r="P729" s="1491"/>
      <c r="Q729" s="1491"/>
      <c r="R729" s="1491"/>
      <c r="S729" s="1491"/>
      <c r="T729" s="1491"/>
      <c r="U729" s="1491"/>
      <c r="V729" s="1491"/>
      <c r="W729" s="1491"/>
      <c r="X729" s="1491"/>
      <c r="Y729" s="1491"/>
      <c r="Z729" s="1491"/>
      <c r="AA729" s="1491"/>
      <c r="AB729" s="1491"/>
      <c r="AC729" s="1491"/>
      <c r="AD729" s="1491"/>
      <c r="AE729" s="1491"/>
      <c r="AF729" s="1491"/>
      <c r="AG729" s="1491"/>
      <c r="AH729" s="1491"/>
    </row>
    <row r="730" spans="1:34" ht="15.75" customHeight="1">
      <c r="A730" s="1491"/>
      <c r="B730" s="1491"/>
      <c r="C730" s="1491"/>
      <c r="D730" s="1491"/>
      <c r="E730" s="1491"/>
      <c r="F730" s="1491"/>
      <c r="G730" s="1491"/>
      <c r="H730" s="1491"/>
      <c r="I730" s="1491"/>
      <c r="J730" s="1491"/>
      <c r="K730" s="1491"/>
      <c r="L730" s="1491"/>
      <c r="M730" s="1491"/>
      <c r="N730" s="1491"/>
      <c r="O730" s="1491"/>
      <c r="P730" s="1491"/>
      <c r="Q730" s="1491"/>
      <c r="R730" s="1491"/>
      <c r="S730" s="1491"/>
      <c r="T730" s="1491"/>
      <c r="U730" s="1491"/>
      <c r="V730" s="1491"/>
      <c r="W730" s="1491"/>
      <c r="X730" s="1491"/>
      <c r="Y730" s="1491"/>
      <c r="Z730" s="1491"/>
      <c r="AA730" s="1491"/>
      <c r="AB730" s="1491"/>
      <c r="AC730" s="1491"/>
      <c r="AD730" s="1491"/>
      <c r="AE730" s="1491"/>
      <c r="AF730" s="1491"/>
      <c r="AG730" s="1491"/>
      <c r="AH730" s="1491"/>
    </row>
    <row r="731" spans="1:34" ht="15.75" customHeight="1">
      <c r="A731" s="1491"/>
      <c r="B731" s="1491"/>
      <c r="C731" s="1491"/>
      <c r="D731" s="1491"/>
      <c r="E731" s="1491"/>
      <c r="F731" s="1491"/>
      <c r="G731" s="1491"/>
      <c r="H731" s="1491"/>
      <c r="I731" s="1491"/>
      <c r="J731" s="1491"/>
      <c r="K731" s="1491"/>
      <c r="L731" s="1491"/>
      <c r="M731" s="1491"/>
      <c r="N731" s="1491"/>
      <c r="O731" s="1491"/>
      <c r="P731" s="1491"/>
      <c r="Q731" s="1491"/>
      <c r="R731" s="1491"/>
      <c r="S731" s="1491"/>
      <c r="T731" s="1491"/>
      <c r="U731" s="1491"/>
      <c r="V731" s="1491"/>
      <c r="W731" s="1491"/>
      <c r="X731" s="1491"/>
      <c r="Y731" s="1491"/>
      <c r="Z731" s="1491"/>
      <c r="AA731" s="1491"/>
      <c r="AB731" s="1491"/>
      <c r="AC731" s="1491"/>
      <c r="AD731" s="1491"/>
      <c r="AE731" s="1491"/>
      <c r="AF731" s="1491"/>
      <c r="AG731" s="1491"/>
      <c r="AH731" s="1491"/>
    </row>
    <row r="732" spans="1:34" ht="15.75" customHeight="1">
      <c r="A732" s="1491"/>
      <c r="B732" s="1491"/>
      <c r="C732" s="1491"/>
      <c r="D732" s="1491"/>
      <c r="E732" s="1491"/>
      <c r="F732" s="1491"/>
      <c r="G732" s="1491"/>
      <c r="H732" s="1491"/>
      <c r="I732" s="1491"/>
      <c r="J732" s="1491"/>
      <c r="K732" s="1491"/>
      <c r="L732" s="1491"/>
      <c r="M732" s="1491"/>
      <c r="N732" s="1491"/>
      <c r="O732" s="1491"/>
      <c r="P732" s="1491"/>
      <c r="Q732" s="1491"/>
      <c r="R732" s="1491"/>
      <c r="S732" s="1491"/>
      <c r="T732" s="1491"/>
      <c r="U732" s="1491"/>
      <c r="V732" s="1491"/>
      <c r="W732" s="1491"/>
      <c r="X732" s="1491"/>
      <c r="Y732" s="1491"/>
      <c r="Z732" s="1491"/>
      <c r="AA732" s="1491"/>
      <c r="AB732" s="1491"/>
      <c r="AC732" s="1491"/>
      <c r="AD732" s="1491"/>
      <c r="AE732" s="1491"/>
      <c r="AF732" s="1491"/>
      <c r="AG732" s="1491"/>
      <c r="AH732" s="1491"/>
    </row>
    <row r="733" spans="1:34" ht="15.75" customHeight="1">
      <c r="A733" s="1491"/>
      <c r="B733" s="1491"/>
      <c r="C733" s="1491"/>
      <c r="D733" s="1491"/>
      <c r="E733" s="1491"/>
      <c r="F733" s="1491"/>
      <c r="G733" s="1491"/>
      <c r="H733" s="1491"/>
      <c r="I733" s="1491"/>
      <c r="J733" s="1491"/>
      <c r="K733" s="1491"/>
      <c r="L733" s="1491"/>
      <c r="M733" s="1491"/>
      <c r="N733" s="1491"/>
      <c r="O733" s="1491"/>
      <c r="P733" s="1491"/>
      <c r="Q733" s="1491"/>
      <c r="R733" s="1491"/>
      <c r="S733" s="1491"/>
      <c r="T733" s="1491"/>
      <c r="U733" s="1491"/>
      <c r="V733" s="1491"/>
      <c r="W733" s="1491"/>
      <c r="X733" s="1491"/>
      <c r="Y733" s="1491"/>
      <c r="Z733" s="1491"/>
      <c r="AA733" s="1491"/>
      <c r="AB733" s="1491"/>
      <c r="AC733" s="1491"/>
      <c r="AD733" s="1491"/>
      <c r="AE733" s="1491"/>
      <c r="AF733" s="1491"/>
      <c r="AG733" s="1491"/>
      <c r="AH733" s="1491"/>
    </row>
    <row r="734" spans="1:34" ht="15.75" customHeight="1">
      <c r="A734" s="1491"/>
      <c r="B734" s="1491"/>
      <c r="C734" s="1491"/>
      <c r="D734" s="1491"/>
      <c r="E734" s="1491"/>
      <c r="F734" s="1491"/>
      <c r="G734" s="1491"/>
      <c r="H734" s="1491"/>
      <c r="I734" s="1491"/>
      <c r="J734" s="1491"/>
      <c r="K734" s="1491"/>
      <c r="L734" s="1491"/>
      <c r="M734" s="1491"/>
      <c r="N734" s="1491"/>
      <c r="O734" s="1491"/>
      <c r="P734" s="1491"/>
      <c r="Q734" s="1491"/>
      <c r="R734" s="1491"/>
      <c r="S734" s="1491"/>
      <c r="T734" s="1491"/>
      <c r="U734" s="1491"/>
      <c r="V734" s="1491"/>
      <c r="W734" s="1491"/>
      <c r="X734" s="1491"/>
      <c r="Y734" s="1491"/>
      <c r="Z734" s="1491"/>
      <c r="AA734" s="1491"/>
      <c r="AB734" s="1491"/>
      <c r="AC734" s="1491"/>
      <c r="AD734" s="1491"/>
      <c r="AE734" s="1491"/>
      <c r="AF734" s="1491"/>
      <c r="AG734" s="1491"/>
      <c r="AH734" s="1491"/>
    </row>
    <row r="735" spans="1:34" ht="15.75" customHeight="1">
      <c r="A735" s="1491"/>
      <c r="B735" s="1491"/>
      <c r="C735" s="1491"/>
      <c r="D735" s="1491"/>
      <c r="E735" s="1491"/>
      <c r="F735" s="1491"/>
      <c r="G735" s="1491"/>
      <c r="H735" s="1491"/>
      <c r="I735" s="1491"/>
      <c r="J735" s="1491"/>
      <c r="K735" s="1491"/>
      <c r="L735" s="1491"/>
      <c r="M735" s="1491"/>
      <c r="N735" s="1491"/>
      <c r="O735" s="1491"/>
      <c r="P735" s="1491"/>
      <c r="Q735" s="1491"/>
      <c r="R735" s="1491"/>
      <c r="S735" s="1491"/>
      <c r="T735" s="1491"/>
      <c r="U735" s="1491"/>
      <c r="V735" s="1491"/>
      <c r="W735" s="1491"/>
      <c r="X735" s="1491"/>
      <c r="Y735" s="1491"/>
      <c r="Z735" s="1491"/>
      <c r="AA735" s="1491"/>
      <c r="AB735" s="1491"/>
      <c r="AC735" s="1491"/>
      <c r="AD735" s="1491"/>
      <c r="AE735" s="1491"/>
      <c r="AF735" s="1491"/>
      <c r="AG735" s="1491"/>
      <c r="AH735" s="1491"/>
    </row>
    <row r="736" spans="1:34" ht="15.75" customHeight="1">
      <c r="A736" s="1491"/>
      <c r="B736" s="1491"/>
      <c r="C736" s="1491"/>
      <c r="D736" s="1491"/>
      <c r="E736" s="1491"/>
      <c r="F736" s="1491"/>
      <c r="G736" s="1491"/>
      <c r="H736" s="1491"/>
      <c r="I736" s="1491"/>
      <c r="J736" s="1491"/>
      <c r="K736" s="1491"/>
      <c r="L736" s="1491"/>
      <c r="M736" s="1491"/>
      <c r="N736" s="1491"/>
      <c r="O736" s="1491"/>
      <c r="P736" s="1491"/>
      <c r="Q736" s="1491"/>
      <c r="R736" s="1491"/>
      <c r="S736" s="1491"/>
      <c r="T736" s="1491"/>
      <c r="U736" s="1491"/>
      <c r="V736" s="1491"/>
      <c r="W736" s="1491"/>
      <c r="X736" s="1491"/>
      <c r="Y736" s="1491"/>
      <c r="Z736" s="1491"/>
      <c r="AA736" s="1491"/>
      <c r="AB736" s="1491"/>
      <c r="AC736" s="1491"/>
      <c r="AD736" s="1491"/>
      <c r="AE736" s="1491"/>
      <c r="AF736" s="1491"/>
      <c r="AG736" s="1491"/>
      <c r="AH736" s="1491"/>
    </row>
    <row r="737" spans="1:34" ht="15.75" customHeight="1">
      <c r="A737" s="1491"/>
      <c r="B737" s="1491"/>
      <c r="C737" s="1491"/>
      <c r="D737" s="1491"/>
      <c r="E737" s="1491"/>
      <c r="F737" s="1491"/>
      <c r="G737" s="1491"/>
      <c r="H737" s="1491"/>
      <c r="I737" s="1491"/>
      <c r="J737" s="1491"/>
      <c r="K737" s="1491"/>
      <c r="L737" s="1491"/>
      <c r="M737" s="1491"/>
      <c r="N737" s="1491"/>
      <c r="O737" s="1491"/>
      <c r="P737" s="1491"/>
      <c r="Q737" s="1491"/>
      <c r="R737" s="1491"/>
      <c r="S737" s="1491"/>
      <c r="T737" s="1491"/>
      <c r="U737" s="1491"/>
      <c r="V737" s="1491"/>
      <c r="W737" s="1491"/>
      <c r="X737" s="1491"/>
      <c r="Y737" s="1491"/>
      <c r="Z737" s="1491"/>
      <c r="AA737" s="1491"/>
      <c r="AB737" s="1491"/>
      <c r="AC737" s="1491"/>
      <c r="AD737" s="1491"/>
      <c r="AE737" s="1491"/>
      <c r="AF737" s="1491"/>
      <c r="AG737" s="1491"/>
      <c r="AH737" s="1491"/>
    </row>
    <row r="738" spans="1:34" ht="15.75" customHeight="1">
      <c r="A738" s="1491"/>
      <c r="B738" s="1491"/>
      <c r="C738" s="1491"/>
      <c r="D738" s="1491"/>
      <c r="E738" s="1491"/>
      <c r="F738" s="1491"/>
      <c r="G738" s="1491"/>
      <c r="H738" s="1491"/>
      <c r="I738" s="1491"/>
      <c r="J738" s="1491"/>
      <c r="K738" s="1491"/>
      <c r="L738" s="1491"/>
      <c r="M738" s="1491"/>
      <c r="N738" s="1491"/>
      <c r="O738" s="1491"/>
      <c r="P738" s="1491"/>
      <c r="Q738" s="1491"/>
      <c r="R738" s="1491"/>
      <c r="S738" s="1491"/>
      <c r="T738" s="1491"/>
      <c r="U738" s="1491"/>
      <c r="V738" s="1491"/>
      <c r="W738" s="1491"/>
      <c r="X738" s="1491"/>
      <c r="Y738" s="1491"/>
      <c r="Z738" s="1491"/>
      <c r="AA738" s="1491"/>
      <c r="AB738" s="1491"/>
      <c r="AC738" s="1491"/>
      <c r="AD738" s="1491"/>
      <c r="AE738" s="1491"/>
      <c r="AF738" s="1491"/>
      <c r="AG738" s="1491"/>
      <c r="AH738" s="1491"/>
    </row>
    <row r="739" spans="1:34" ht="15.75" customHeight="1">
      <c r="A739" s="1491"/>
      <c r="B739" s="1491"/>
      <c r="C739" s="1491"/>
      <c r="D739" s="1491"/>
      <c r="E739" s="1491"/>
      <c r="F739" s="1491"/>
      <c r="G739" s="1491"/>
      <c r="H739" s="1491"/>
      <c r="I739" s="1491"/>
      <c r="J739" s="1491"/>
      <c r="K739" s="1491"/>
      <c r="L739" s="1491"/>
      <c r="M739" s="1491"/>
      <c r="N739" s="1491"/>
      <c r="O739" s="1491"/>
      <c r="P739" s="1491"/>
      <c r="Q739" s="1491"/>
      <c r="R739" s="1491"/>
      <c r="S739" s="1491"/>
      <c r="T739" s="1491"/>
      <c r="U739" s="1491"/>
      <c r="V739" s="1491"/>
      <c r="W739" s="1491"/>
      <c r="X739" s="1491"/>
      <c r="Y739" s="1491"/>
      <c r="Z739" s="1491"/>
      <c r="AA739" s="1491"/>
      <c r="AB739" s="1491"/>
      <c r="AC739" s="1491"/>
      <c r="AD739" s="1491"/>
      <c r="AE739" s="1491"/>
      <c r="AF739" s="1491"/>
      <c r="AG739" s="1491"/>
      <c r="AH739" s="1491"/>
    </row>
    <row r="740" spans="1:34" ht="15.75" customHeight="1">
      <c r="A740" s="1491"/>
      <c r="B740" s="1491"/>
      <c r="C740" s="1491"/>
      <c r="D740" s="1491"/>
      <c r="E740" s="1491"/>
      <c r="F740" s="1491"/>
      <c r="G740" s="1491"/>
      <c r="H740" s="1491"/>
      <c r="I740" s="1491"/>
      <c r="J740" s="1491"/>
      <c r="K740" s="1491"/>
      <c r="L740" s="1491"/>
      <c r="M740" s="1491"/>
      <c r="N740" s="1491"/>
      <c r="O740" s="1491"/>
      <c r="P740" s="1491"/>
      <c r="Q740" s="1491"/>
      <c r="R740" s="1491"/>
      <c r="S740" s="1491"/>
      <c r="T740" s="1491"/>
      <c r="U740" s="1491"/>
      <c r="V740" s="1491"/>
      <c r="W740" s="1491"/>
      <c r="X740" s="1491"/>
      <c r="Y740" s="1491"/>
      <c r="Z740" s="1491"/>
      <c r="AA740" s="1491"/>
      <c r="AB740" s="1491"/>
      <c r="AC740" s="1491"/>
      <c r="AD740" s="1491"/>
      <c r="AE740" s="1491"/>
      <c r="AF740" s="1491"/>
      <c r="AG740" s="1491"/>
      <c r="AH740" s="1491"/>
    </row>
    <row r="741" spans="1:34" ht="15.75" customHeight="1">
      <c r="A741" s="1491"/>
      <c r="B741" s="1491"/>
      <c r="C741" s="1491"/>
      <c r="D741" s="1491"/>
      <c r="E741" s="1491"/>
      <c r="F741" s="1491"/>
      <c r="G741" s="1491"/>
      <c r="H741" s="1491"/>
      <c r="I741" s="1491"/>
      <c r="J741" s="1491"/>
      <c r="K741" s="1491"/>
      <c r="L741" s="1491"/>
      <c r="M741" s="1491"/>
      <c r="N741" s="1491"/>
      <c r="O741" s="1491"/>
      <c r="P741" s="1491"/>
      <c r="Q741" s="1491"/>
      <c r="R741" s="1491"/>
      <c r="S741" s="1491"/>
      <c r="T741" s="1491"/>
      <c r="U741" s="1491"/>
      <c r="V741" s="1491"/>
      <c r="W741" s="1491"/>
      <c r="X741" s="1491"/>
      <c r="Y741" s="1491"/>
      <c r="Z741" s="1491"/>
      <c r="AA741" s="1491"/>
      <c r="AB741" s="1491"/>
      <c r="AC741" s="1491"/>
      <c r="AD741" s="1491"/>
      <c r="AE741" s="1491"/>
      <c r="AF741" s="1491"/>
      <c r="AG741" s="1491"/>
      <c r="AH741" s="1491"/>
    </row>
    <row r="742" spans="1:34" ht="15.75" customHeight="1">
      <c r="A742" s="1491"/>
      <c r="B742" s="1491"/>
      <c r="C742" s="1491"/>
      <c r="D742" s="1491"/>
      <c r="E742" s="1491"/>
      <c r="F742" s="1491"/>
      <c r="G742" s="1491"/>
      <c r="H742" s="1491"/>
      <c r="I742" s="1491"/>
      <c r="J742" s="1491"/>
      <c r="K742" s="1491"/>
      <c r="L742" s="1491"/>
      <c r="M742" s="1491"/>
      <c r="N742" s="1491"/>
      <c r="O742" s="1491"/>
      <c r="P742" s="1491"/>
      <c r="Q742" s="1491"/>
      <c r="R742" s="1491"/>
      <c r="S742" s="1491"/>
      <c r="T742" s="1491"/>
      <c r="U742" s="1491"/>
      <c r="V742" s="1491"/>
      <c r="W742" s="1491"/>
      <c r="X742" s="1491"/>
      <c r="Y742" s="1491"/>
      <c r="Z742" s="1491"/>
      <c r="AA742" s="1491"/>
      <c r="AB742" s="1491"/>
      <c r="AC742" s="1491"/>
      <c r="AD742" s="1491"/>
      <c r="AE742" s="1491"/>
      <c r="AF742" s="1491"/>
      <c r="AG742" s="1491"/>
      <c r="AH742" s="1491"/>
    </row>
    <row r="743" spans="1:34" ht="15.75" customHeight="1">
      <c r="A743" s="1491"/>
      <c r="B743" s="1491"/>
      <c r="C743" s="1491"/>
      <c r="D743" s="1491"/>
      <c r="E743" s="1491"/>
      <c r="F743" s="1491"/>
      <c r="G743" s="1491"/>
      <c r="H743" s="1491"/>
      <c r="I743" s="1491"/>
      <c r="J743" s="1491"/>
      <c r="K743" s="1491"/>
      <c r="L743" s="1491"/>
      <c r="M743" s="1491"/>
      <c r="N743" s="1491"/>
      <c r="O743" s="1491"/>
      <c r="P743" s="1491"/>
      <c r="Q743" s="1491"/>
      <c r="R743" s="1491"/>
      <c r="S743" s="1491"/>
      <c r="T743" s="1491"/>
      <c r="U743" s="1491"/>
      <c r="V743" s="1491"/>
      <c r="W743" s="1491"/>
      <c r="X743" s="1491"/>
      <c r="Y743" s="1491"/>
      <c r="Z743" s="1491"/>
      <c r="AA743" s="1491"/>
      <c r="AB743" s="1491"/>
      <c r="AC743" s="1491"/>
      <c r="AD743" s="1491"/>
      <c r="AE743" s="1491"/>
      <c r="AF743" s="1491"/>
      <c r="AG743" s="1491"/>
      <c r="AH743" s="1491"/>
    </row>
    <row r="744" spans="1:34" ht="15.75" customHeight="1">
      <c r="A744" s="1491"/>
      <c r="B744" s="1491"/>
      <c r="C744" s="1491"/>
      <c r="D744" s="1491"/>
      <c r="E744" s="1491"/>
      <c r="F744" s="1491"/>
      <c r="G744" s="1491"/>
      <c r="H744" s="1491"/>
      <c r="I744" s="1491"/>
      <c r="J744" s="1491"/>
      <c r="K744" s="1491"/>
      <c r="L744" s="1491"/>
      <c r="M744" s="1491"/>
      <c r="N744" s="1491"/>
      <c r="O744" s="1491"/>
      <c r="P744" s="1491"/>
      <c r="Q744" s="1491"/>
      <c r="R744" s="1491"/>
      <c r="S744" s="1491"/>
      <c r="T744" s="1491"/>
      <c r="U744" s="1491"/>
      <c r="V744" s="1491"/>
      <c r="W744" s="1491"/>
      <c r="X744" s="1491"/>
      <c r="Y744" s="1491"/>
      <c r="Z744" s="1491"/>
      <c r="AA744" s="1491"/>
      <c r="AB744" s="1491"/>
      <c r="AC744" s="1491"/>
      <c r="AD744" s="1491"/>
      <c r="AE744" s="1491"/>
      <c r="AF744" s="1491"/>
      <c r="AG744" s="1491"/>
      <c r="AH744" s="1491"/>
    </row>
    <row r="745" spans="1:34" ht="15.75" customHeight="1">
      <c r="A745" s="1491"/>
      <c r="B745" s="1491"/>
      <c r="C745" s="1491"/>
      <c r="D745" s="1491"/>
      <c r="E745" s="1491"/>
      <c r="F745" s="1491"/>
      <c r="G745" s="1491"/>
      <c r="H745" s="1491"/>
      <c r="I745" s="1491"/>
      <c r="J745" s="1491"/>
      <c r="K745" s="1491"/>
      <c r="L745" s="1491"/>
      <c r="M745" s="1491"/>
      <c r="N745" s="1491"/>
      <c r="O745" s="1491"/>
      <c r="P745" s="1491"/>
      <c r="Q745" s="1491"/>
      <c r="R745" s="1491"/>
      <c r="S745" s="1491"/>
      <c r="T745" s="1491"/>
      <c r="U745" s="1491"/>
      <c r="V745" s="1491"/>
      <c r="W745" s="1491"/>
      <c r="X745" s="1491"/>
      <c r="Y745" s="1491"/>
      <c r="Z745" s="1491"/>
      <c r="AA745" s="1491"/>
      <c r="AB745" s="1491"/>
      <c r="AC745" s="1491"/>
      <c r="AD745" s="1491"/>
      <c r="AE745" s="1491"/>
      <c r="AF745" s="1491"/>
      <c r="AG745" s="1491"/>
      <c r="AH745" s="1491"/>
    </row>
    <row r="746" spans="1:34" ht="15.75" customHeight="1">
      <c r="A746" s="1491"/>
      <c r="B746" s="1491"/>
      <c r="C746" s="1491"/>
      <c r="D746" s="1491"/>
      <c r="E746" s="1491"/>
      <c r="F746" s="1491"/>
      <c r="G746" s="1491"/>
      <c r="H746" s="1491"/>
      <c r="I746" s="1491"/>
      <c r="J746" s="1491"/>
      <c r="K746" s="1491"/>
      <c r="L746" s="1491"/>
      <c r="M746" s="1491"/>
      <c r="N746" s="1491"/>
      <c r="O746" s="1491"/>
      <c r="P746" s="1491"/>
      <c r="Q746" s="1491"/>
      <c r="R746" s="1491"/>
      <c r="S746" s="1491"/>
      <c r="T746" s="1491"/>
      <c r="U746" s="1491"/>
      <c r="V746" s="1491"/>
      <c r="W746" s="1491"/>
      <c r="X746" s="1491"/>
      <c r="Y746" s="1491"/>
      <c r="Z746" s="1491"/>
      <c r="AA746" s="1491"/>
      <c r="AB746" s="1491"/>
      <c r="AC746" s="1491"/>
      <c r="AD746" s="1491"/>
      <c r="AE746" s="1491"/>
      <c r="AF746" s="1491"/>
      <c r="AG746" s="1491"/>
      <c r="AH746" s="1491"/>
    </row>
    <row r="747" spans="1:34" ht="15.75" customHeight="1">
      <c r="A747" s="1491"/>
      <c r="B747" s="1491"/>
      <c r="C747" s="1491"/>
      <c r="D747" s="1491"/>
      <c r="E747" s="1491"/>
      <c r="F747" s="1491"/>
      <c r="G747" s="1491"/>
      <c r="H747" s="1491"/>
      <c r="I747" s="1491"/>
      <c r="J747" s="1491"/>
      <c r="K747" s="1491"/>
      <c r="L747" s="1491"/>
      <c r="M747" s="1491"/>
      <c r="N747" s="1491"/>
      <c r="O747" s="1491"/>
      <c r="P747" s="1491"/>
      <c r="Q747" s="1491"/>
      <c r="R747" s="1491"/>
      <c r="S747" s="1491"/>
      <c r="T747" s="1491"/>
      <c r="U747" s="1491"/>
      <c r="V747" s="1491"/>
      <c r="W747" s="1491"/>
      <c r="X747" s="1491"/>
      <c r="Y747" s="1491"/>
      <c r="Z747" s="1491"/>
      <c r="AA747" s="1491"/>
      <c r="AB747" s="1491"/>
      <c r="AC747" s="1491"/>
      <c r="AD747" s="1491"/>
      <c r="AE747" s="1491"/>
      <c r="AF747" s="1491"/>
      <c r="AG747" s="1491"/>
      <c r="AH747" s="1491"/>
    </row>
    <row r="748" spans="1:34" ht="15.75" customHeight="1">
      <c r="A748" s="1491"/>
      <c r="B748" s="1491"/>
      <c r="C748" s="1491"/>
      <c r="D748" s="1491"/>
      <c r="E748" s="1491"/>
      <c r="F748" s="1491"/>
      <c r="G748" s="1491"/>
      <c r="H748" s="1491"/>
      <c r="I748" s="1491"/>
      <c r="J748" s="1491"/>
      <c r="K748" s="1491"/>
      <c r="L748" s="1491"/>
      <c r="M748" s="1491"/>
      <c r="N748" s="1491"/>
      <c r="O748" s="1491"/>
      <c r="P748" s="1491"/>
      <c r="Q748" s="1491"/>
      <c r="R748" s="1491"/>
      <c r="S748" s="1491"/>
      <c r="T748" s="1491"/>
      <c r="U748" s="1491"/>
      <c r="V748" s="1491"/>
      <c r="W748" s="1491"/>
      <c r="X748" s="1491"/>
      <c r="Y748" s="1491"/>
      <c r="Z748" s="1491"/>
      <c r="AA748" s="1491"/>
      <c r="AB748" s="1491"/>
      <c r="AC748" s="1491"/>
      <c r="AD748" s="1491"/>
      <c r="AE748" s="1491"/>
      <c r="AF748" s="1491"/>
      <c r="AG748" s="1491"/>
      <c r="AH748" s="1491"/>
    </row>
    <row r="749" spans="1:34" ht="15.75" customHeight="1">
      <c r="A749" s="1491"/>
      <c r="B749" s="1491"/>
      <c r="C749" s="1491"/>
      <c r="D749" s="1491"/>
      <c r="E749" s="1491"/>
      <c r="F749" s="1491"/>
      <c r="G749" s="1491"/>
      <c r="H749" s="1491"/>
      <c r="I749" s="1491"/>
      <c r="J749" s="1491"/>
      <c r="K749" s="1491"/>
      <c r="L749" s="1491"/>
      <c r="M749" s="1491"/>
      <c r="N749" s="1491"/>
      <c r="O749" s="1491"/>
      <c r="P749" s="1491"/>
      <c r="Q749" s="1491"/>
      <c r="R749" s="1491"/>
      <c r="S749" s="1491"/>
      <c r="T749" s="1491"/>
      <c r="U749" s="1491"/>
      <c r="V749" s="1491"/>
      <c r="W749" s="1491"/>
      <c r="X749" s="1491"/>
      <c r="Y749" s="1491"/>
      <c r="Z749" s="1491"/>
      <c r="AA749" s="1491"/>
      <c r="AB749" s="1491"/>
      <c r="AC749" s="1491"/>
      <c r="AD749" s="1491"/>
      <c r="AE749" s="1491"/>
      <c r="AF749" s="1491"/>
      <c r="AG749" s="1491"/>
      <c r="AH749" s="1491"/>
    </row>
    <row r="750" spans="1:34" ht="15.75" customHeight="1">
      <c r="A750" s="1491"/>
      <c r="B750" s="1491"/>
      <c r="C750" s="1491"/>
      <c r="D750" s="1491"/>
      <c r="E750" s="1491"/>
      <c r="F750" s="1491"/>
      <c r="G750" s="1491"/>
      <c r="H750" s="1491"/>
      <c r="I750" s="1491"/>
      <c r="J750" s="1491"/>
      <c r="K750" s="1491"/>
      <c r="L750" s="1491"/>
      <c r="M750" s="1491"/>
      <c r="N750" s="1491"/>
      <c r="O750" s="1491"/>
      <c r="P750" s="1491"/>
      <c r="Q750" s="1491"/>
      <c r="R750" s="1491"/>
      <c r="S750" s="1491"/>
      <c r="T750" s="1491"/>
      <c r="U750" s="1491"/>
      <c r="V750" s="1491"/>
      <c r="W750" s="1491"/>
      <c r="X750" s="1491"/>
      <c r="Y750" s="1491"/>
      <c r="Z750" s="1491"/>
      <c r="AA750" s="1491"/>
      <c r="AB750" s="1491"/>
      <c r="AC750" s="1491"/>
      <c r="AD750" s="1491"/>
      <c r="AE750" s="1491"/>
      <c r="AF750" s="1491"/>
      <c r="AG750" s="1491"/>
      <c r="AH750" s="1491"/>
    </row>
    <row r="751" spans="1:34" ht="15.75" customHeight="1">
      <c r="A751" s="1491"/>
      <c r="B751" s="1491"/>
      <c r="C751" s="1491"/>
      <c r="D751" s="1491"/>
      <c r="E751" s="1491"/>
      <c r="F751" s="1491"/>
      <c r="G751" s="1491"/>
      <c r="H751" s="1491"/>
      <c r="I751" s="1491"/>
      <c r="J751" s="1491"/>
      <c r="K751" s="1491"/>
      <c r="L751" s="1491"/>
      <c r="M751" s="1491"/>
      <c r="N751" s="1491"/>
      <c r="O751" s="1491"/>
      <c r="P751" s="1491"/>
      <c r="Q751" s="1491"/>
      <c r="R751" s="1491"/>
      <c r="S751" s="1491"/>
      <c r="T751" s="1491"/>
      <c r="U751" s="1491"/>
      <c r="V751" s="1491"/>
      <c r="W751" s="1491"/>
      <c r="X751" s="1491"/>
      <c r="Y751" s="1491"/>
      <c r="Z751" s="1491"/>
      <c r="AA751" s="1491"/>
      <c r="AB751" s="1491"/>
      <c r="AC751" s="1491"/>
      <c r="AD751" s="1491"/>
      <c r="AE751" s="1491"/>
      <c r="AF751" s="1491"/>
      <c r="AG751" s="1491"/>
      <c r="AH751" s="1491"/>
    </row>
    <row r="752" spans="1:34" ht="15.75" customHeight="1">
      <c r="A752" s="1491"/>
      <c r="B752" s="1491"/>
      <c r="C752" s="1491"/>
      <c r="D752" s="1491"/>
      <c r="E752" s="1491"/>
      <c r="F752" s="1491"/>
      <c r="G752" s="1491"/>
      <c r="H752" s="1491"/>
      <c r="I752" s="1491"/>
      <c r="J752" s="1491"/>
      <c r="K752" s="1491"/>
      <c r="L752" s="1491"/>
      <c r="M752" s="1491"/>
      <c r="N752" s="1491"/>
      <c r="O752" s="1491"/>
      <c r="P752" s="1491"/>
      <c r="Q752" s="1491"/>
      <c r="R752" s="1491"/>
      <c r="S752" s="1491"/>
      <c r="T752" s="1491"/>
      <c r="U752" s="1491"/>
      <c r="V752" s="1491"/>
      <c r="W752" s="1491"/>
      <c r="X752" s="1491"/>
      <c r="Y752" s="1491"/>
      <c r="Z752" s="1491"/>
      <c r="AA752" s="1491"/>
      <c r="AB752" s="1491"/>
      <c r="AC752" s="1491"/>
      <c r="AD752" s="1491"/>
      <c r="AE752" s="1491"/>
      <c r="AF752" s="1491"/>
      <c r="AG752" s="1491"/>
      <c r="AH752" s="1491"/>
    </row>
    <row r="753" spans="1:34" ht="15.75" customHeight="1">
      <c r="A753" s="1491"/>
      <c r="B753" s="1491"/>
      <c r="C753" s="1491"/>
      <c r="D753" s="1491"/>
      <c r="E753" s="1491"/>
      <c r="F753" s="1491"/>
      <c r="G753" s="1491"/>
      <c r="H753" s="1491"/>
      <c r="I753" s="1491"/>
      <c r="J753" s="1491"/>
      <c r="K753" s="1491"/>
      <c r="L753" s="1491"/>
      <c r="M753" s="1491"/>
      <c r="N753" s="1491"/>
      <c r="O753" s="1491"/>
      <c r="P753" s="1491"/>
      <c r="Q753" s="1491"/>
      <c r="R753" s="1491"/>
      <c r="S753" s="1491"/>
      <c r="T753" s="1491"/>
      <c r="U753" s="1491"/>
      <c r="V753" s="1491"/>
      <c r="W753" s="1491"/>
      <c r="X753" s="1491"/>
      <c r="Y753" s="1491"/>
      <c r="Z753" s="1491"/>
      <c r="AA753" s="1491"/>
      <c r="AB753" s="1491"/>
      <c r="AC753" s="1491"/>
      <c r="AD753" s="1491"/>
      <c r="AE753" s="1491"/>
      <c r="AF753" s="1491"/>
      <c r="AG753" s="1491"/>
      <c r="AH753" s="1491"/>
    </row>
    <row r="754" spans="1:34" ht="15.75" customHeight="1">
      <c r="A754" s="1491"/>
      <c r="B754" s="1491"/>
      <c r="C754" s="1491"/>
      <c r="D754" s="1491"/>
      <c r="E754" s="1491"/>
      <c r="F754" s="1491"/>
      <c r="G754" s="1491"/>
      <c r="H754" s="1491"/>
      <c r="I754" s="1491"/>
      <c r="J754" s="1491"/>
      <c r="K754" s="1491"/>
      <c r="L754" s="1491"/>
      <c r="M754" s="1491"/>
      <c r="N754" s="1491"/>
      <c r="O754" s="1491"/>
      <c r="P754" s="1491"/>
      <c r="Q754" s="1491"/>
      <c r="R754" s="1491"/>
      <c r="S754" s="1491"/>
      <c r="T754" s="1491"/>
      <c r="U754" s="1491"/>
      <c r="V754" s="1491"/>
      <c r="W754" s="1491"/>
      <c r="X754" s="1491"/>
      <c r="Y754" s="1491"/>
      <c r="Z754" s="1491"/>
      <c r="AA754" s="1491"/>
      <c r="AB754" s="1491"/>
      <c r="AC754" s="1491"/>
      <c r="AD754" s="1491"/>
      <c r="AE754" s="1491"/>
      <c r="AF754" s="1491"/>
      <c r="AG754" s="1491"/>
      <c r="AH754" s="1491"/>
    </row>
    <row r="755" spans="1:34" ht="15.75" customHeight="1">
      <c r="A755" s="1491"/>
      <c r="B755" s="1491"/>
      <c r="C755" s="1491"/>
      <c r="D755" s="1491"/>
      <c r="E755" s="1491"/>
      <c r="F755" s="1491"/>
      <c r="G755" s="1491"/>
      <c r="H755" s="1491"/>
      <c r="I755" s="1491"/>
      <c r="J755" s="1491"/>
      <c r="K755" s="1491"/>
      <c r="L755" s="1491"/>
      <c r="M755" s="1491"/>
      <c r="N755" s="1491"/>
      <c r="O755" s="1491"/>
      <c r="P755" s="1491"/>
      <c r="Q755" s="1491"/>
      <c r="R755" s="1491"/>
      <c r="S755" s="1491"/>
      <c r="T755" s="1491"/>
      <c r="U755" s="1491"/>
      <c r="V755" s="1491"/>
      <c r="W755" s="1491"/>
      <c r="X755" s="1491"/>
      <c r="Y755" s="1491"/>
      <c r="Z755" s="1491"/>
      <c r="AA755" s="1491"/>
      <c r="AB755" s="1491"/>
      <c r="AC755" s="1491"/>
      <c r="AD755" s="1491"/>
      <c r="AE755" s="1491"/>
      <c r="AF755" s="1491"/>
      <c r="AG755" s="1491"/>
      <c r="AH755" s="1491"/>
    </row>
    <row r="756" spans="1:34" ht="15.75" customHeight="1">
      <c r="A756" s="1491"/>
      <c r="B756" s="1491"/>
      <c r="C756" s="1491"/>
      <c r="D756" s="1491"/>
      <c r="E756" s="1491"/>
      <c r="F756" s="1491"/>
      <c r="G756" s="1491"/>
      <c r="H756" s="1491"/>
      <c r="I756" s="1491"/>
      <c r="J756" s="1491"/>
      <c r="K756" s="1491"/>
      <c r="L756" s="1491"/>
      <c r="M756" s="1491"/>
      <c r="N756" s="1491"/>
      <c r="O756" s="1491"/>
      <c r="P756" s="1491"/>
      <c r="Q756" s="1491"/>
      <c r="R756" s="1491"/>
      <c r="S756" s="1491"/>
      <c r="T756" s="1491"/>
      <c r="U756" s="1491"/>
      <c r="V756" s="1491"/>
      <c r="W756" s="1491"/>
      <c r="X756" s="1491"/>
      <c r="Y756" s="1491"/>
      <c r="Z756" s="1491"/>
      <c r="AA756" s="1491"/>
      <c r="AB756" s="1491"/>
      <c r="AC756" s="1491"/>
      <c r="AD756" s="1491"/>
      <c r="AE756" s="1491"/>
      <c r="AF756" s="1491"/>
      <c r="AG756" s="1491"/>
      <c r="AH756" s="1491"/>
    </row>
    <row r="757" spans="1:34" ht="15.75" customHeight="1">
      <c r="A757" s="1491"/>
      <c r="B757" s="1491"/>
      <c r="C757" s="1491"/>
      <c r="D757" s="1491"/>
      <c r="E757" s="1491"/>
      <c r="F757" s="1491"/>
      <c r="G757" s="1491"/>
      <c r="H757" s="1491"/>
      <c r="I757" s="1491"/>
      <c r="J757" s="1491"/>
      <c r="K757" s="1491"/>
      <c r="L757" s="1491"/>
      <c r="M757" s="1491"/>
      <c r="N757" s="1491"/>
      <c r="O757" s="1491"/>
      <c r="P757" s="1491"/>
      <c r="Q757" s="1491"/>
      <c r="R757" s="1491"/>
      <c r="S757" s="1491"/>
      <c r="T757" s="1491"/>
      <c r="U757" s="1491"/>
      <c r="V757" s="1491"/>
      <c r="W757" s="1491"/>
      <c r="X757" s="1491"/>
      <c r="Y757" s="1491"/>
      <c r="Z757" s="1491"/>
      <c r="AA757" s="1491"/>
      <c r="AB757" s="1491"/>
      <c r="AC757" s="1491"/>
      <c r="AD757" s="1491"/>
      <c r="AE757" s="1491"/>
      <c r="AF757" s="1491"/>
      <c r="AG757" s="1491"/>
      <c r="AH757" s="1491"/>
    </row>
    <row r="758" spans="1:34" ht="15.75" customHeight="1">
      <c r="A758" s="1491"/>
      <c r="B758" s="1491"/>
      <c r="C758" s="1491"/>
      <c r="D758" s="1491"/>
      <c r="E758" s="1491"/>
      <c r="F758" s="1491"/>
      <c r="G758" s="1491"/>
      <c r="H758" s="1491"/>
      <c r="I758" s="1491"/>
      <c r="J758" s="1491"/>
      <c r="K758" s="1491"/>
      <c r="L758" s="1491"/>
      <c r="M758" s="1491"/>
      <c r="N758" s="1491"/>
      <c r="O758" s="1491"/>
      <c r="P758" s="1491"/>
      <c r="Q758" s="1491"/>
      <c r="R758" s="1491"/>
      <c r="S758" s="1491"/>
      <c r="T758" s="1491"/>
      <c r="U758" s="1491"/>
      <c r="V758" s="1491"/>
      <c r="W758" s="1491"/>
      <c r="X758" s="1491"/>
      <c r="Y758" s="1491"/>
      <c r="Z758" s="1491"/>
      <c r="AA758" s="1491"/>
      <c r="AB758" s="1491"/>
      <c r="AC758" s="1491"/>
      <c r="AD758" s="1491"/>
      <c r="AE758" s="1491"/>
      <c r="AF758" s="1491"/>
      <c r="AG758" s="1491"/>
      <c r="AH758" s="1491"/>
    </row>
    <row r="759" spans="1:34" ht="15.75" customHeight="1">
      <c r="A759" s="1491"/>
      <c r="B759" s="1491"/>
      <c r="C759" s="1491"/>
      <c r="D759" s="1491"/>
      <c r="E759" s="1491"/>
      <c r="F759" s="1491"/>
      <c r="G759" s="1491"/>
      <c r="H759" s="1491"/>
      <c r="I759" s="1491"/>
      <c r="J759" s="1491"/>
      <c r="K759" s="1491"/>
      <c r="L759" s="1491"/>
      <c r="M759" s="1491"/>
      <c r="N759" s="1491"/>
      <c r="O759" s="1491"/>
      <c r="P759" s="1491"/>
      <c r="Q759" s="1491"/>
      <c r="R759" s="1491"/>
      <c r="S759" s="1491"/>
      <c r="T759" s="1491"/>
      <c r="U759" s="1491"/>
      <c r="V759" s="1491"/>
      <c r="W759" s="1491"/>
      <c r="X759" s="1491"/>
      <c r="Y759" s="1491"/>
      <c r="Z759" s="1491"/>
      <c r="AA759" s="1491"/>
      <c r="AB759" s="1491"/>
      <c r="AC759" s="1491"/>
      <c r="AD759" s="1491"/>
      <c r="AE759" s="1491"/>
      <c r="AF759" s="1491"/>
      <c r="AG759" s="1491"/>
      <c r="AH759" s="1491"/>
    </row>
    <row r="760" spans="1:34" ht="15.75" customHeight="1">
      <c r="A760" s="1491"/>
      <c r="B760" s="1491"/>
      <c r="C760" s="1491"/>
      <c r="D760" s="1491"/>
      <c r="E760" s="1491"/>
      <c r="F760" s="1491"/>
      <c r="G760" s="1491"/>
      <c r="H760" s="1491"/>
      <c r="I760" s="1491"/>
      <c r="J760" s="1491"/>
      <c r="K760" s="1491"/>
      <c r="L760" s="1491"/>
      <c r="M760" s="1491"/>
      <c r="N760" s="1491"/>
      <c r="O760" s="1491"/>
      <c r="P760" s="1491"/>
      <c r="Q760" s="1491"/>
      <c r="R760" s="1491"/>
      <c r="S760" s="1491"/>
      <c r="T760" s="1491"/>
      <c r="U760" s="1491"/>
      <c r="V760" s="1491"/>
      <c r="W760" s="1491"/>
      <c r="X760" s="1491"/>
      <c r="Y760" s="1491"/>
      <c r="Z760" s="1491"/>
      <c r="AA760" s="1491"/>
      <c r="AB760" s="1491"/>
      <c r="AC760" s="1491"/>
      <c r="AD760" s="1491"/>
      <c r="AE760" s="1491"/>
      <c r="AF760" s="1491"/>
      <c r="AG760" s="1491"/>
      <c r="AH760" s="1491"/>
    </row>
    <row r="761" spans="1:34" ht="15.75" customHeight="1">
      <c r="A761" s="1491"/>
      <c r="B761" s="1491"/>
      <c r="C761" s="1491"/>
      <c r="D761" s="1491"/>
      <c r="E761" s="1491"/>
      <c r="F761" s="1491"/>
      <c r="G761" s="1491"/>
      <c r="H761" s="1491"/>
      <c r="I761" s="1491"/>
      <c r="J761" s="1491"/>
      <c r="K761" s="1491"/>
      <c r="L761" s="1491"/>
      <c r="M761" s="1491"/>
      <c r="N761" s="1491"/>
      <c r="O761" s="1491"/>
      <c r="P761" s="1491"/>
      <c r="Q761" s="1491"/>
      <c r="R761" s="1491"/>
      <c r="S761" s="1491"/>
      <c r="T761" s="1491"/>
      <c r="U761" s="1491"/>
      <c r="V761" s="1491"/>
      <c r="W761" s="1491"/>
      <c r="X761" s="1491"/>
      <c r="Y761" s="1491"/>
      <c r="Z761" s="1491"/>
      <c r="AA761" s="1491"/>
      <c r="AB761" s="1491"/>
      <c r="AC761" s="1491"/>
      <c r="AD761" s="1491"/>
      <c r="AE761" s="1491"/>
      <c r="AF761" s="1491"/>
      <c r="AG761" s="1491"/>
      <c r="AH761" s="1491"/>
    </row>
    <row r="762" spans="1:34" ht="15.75" customHeight="1">
      <c r="A762" s="1491"/>
      <c r="B762" s="1491"/>
      <c r="C762" s="1491"/>
      <c r="D762" s="1491"/>
      <c r="E762" s="1491"/>
      <c r="F762" s="1491"/>
      <c r="G762" s="1491"/>
      <c r="H762" s="1491"/>
      <c r="I762" s="1491"/>
      <c r="J762" s="1491"/>
      <c r="K762" s="1491"/>
      <c r="L762" s="1491"/>
      <c r="M762" s="1491"/>
      <c r="N762" s="1491"/>
      <c r="O762" s="1491"/>
      <c r="P762" s="1491"/>
      <c r="Q762" s="1491"/>
      <c r="R762" s="1491"/>
      <c r="S762" s="1491"/>
      <c r="T762" s="1491"/>
      <c r="U762" s="1491"/>
      <c r="V762" s="1491"/>
      <c r="W762" s="1491"/>
      <c r="X762" s="1491"/>
      <c r="Y762" s="1491"/>
      <c r="Z762" s="1491"/>
      <c r="AA762" s="1491"/>
      <c r="AB762" s="1491"/>
      <c r="AC762" s="1491"/>
      <c r="AD762" s="1491"/>
      <c r="AE762" s="1491"/>
      <c r="AF762" s="1491"/>
      <c r="AG762" s="1491"/>
      <c r="AH762" s="1491"/>
    </row>
    <row r="763" spans="1:34" ht="15.75" customHeight="1">
      <c r="A763" s="1491"/>
      <c r="B763" s="1491"/>
      <c r="C763" s="1491"/>
      <c r="D763" s="1491"/>
      <c r="E763" s="1491"/>
      <c r="F763" s="1491"/>
      <c r="G763" s="1491"/>
      <c r="H763" s="1491"/>
      <c r="I763" s="1491"/>
      <c r="J763" s="1491"/>
      <c r="K763" s="1491"/>
      <c r="L763" s="1491"/>
      <c r="M763" s="1491"/>
      <c r="N763" s="1491"/>
      <c r="O763" s="1491"/>
      <c r="P763" s="1491"/>
      <c r="Q763" s="1491"/>
      <c r="R763" s="1491"/>
      <c r="S763" s="1491"/>
      <c r="T763" s="1491"/>
      <c r="U763" s="1491"/>
      <c r="V763" s="1491"/>
      <c r="W763" s="1491"/>
      <c r="X763" s="1491"/>
      <c r="Y763" s="1491"/>
      <c r="Z763" s="1491"/>
      <c r="AA763" s="1491"/>
      <c r="AB763" s="1491"/>
      <c r="AC763" s="1491"/>
      <c r="AD763" s="1491"/>
      <c r="AE763" s="1491"/>
      <c r="AF763" s="1491"/>
      <c r="AG763" s="1491"/>
      <c r="AH763" s="1491"/>
    </row>
    <row r="764" spans="1:34" ht="15.75" customHeight="1">
      <c r="A764" s="1491"/>
      <c r="B764" s="1491"/>
      <c r="C764" s="1491"/>
      <c r="D764" s="1491"/>
      <c r="E764" s="1491"/>
      <c r="F764" s="1491"/>
      <c r="G764" s="1491"/>
      <c r="H764" s="1491"/>
      <c r="I764" s="1491"/>
      <c r="J764" s="1491"/>
      <c r="K764" s="1491"/>
      <c r="L764" s="1491"/>
      <c r="M764" s="1491"/>
      <c r="N764" s="1491"/>
      <c r="O764" s="1491"/>
      <c r="P764" s="1491"/>
      <c r="Q764" s="1491"/>
      <c r="R764" s="1491"/>
      <c r="S764" s="1491"/>
      <c r="T764" s="1491"/>
      <c r="U764" s="1491"/>
      <c r="V764" s="1491"/>
      <c r="W764" s="1491"/>
      <c r="X764" s="1491"/>
      <c r="Y764" s="1491"/>
      <c r="Z764" s="1491"/>
      <c r="AA764" s="1491"/>
      <c r="AB764" s="1491"/>
      <c r="AC764" s="1491"/>
      <c r="AD764" s="1491"/>
      <c r="AE764" s="1491"/>
      <c r="AF764" s="1491"/>
      <c r="AG764" s="1491"/>
      <c r="AH764" s="1491"/>
    </row>
    <row r="765" spans="1:34" ht="15.75" customHeight="1">
      <c r="A765" s="1491"/>
      <c r="B765" s="1491"/>
      <c r="C765" s="1491"/>
      <c r="D765" s="1491"/>
      <c r="E765" s="1491"/>
      <c r="F765" s="1491"/>
      <c r="G765" s="1491"/>
      <c r="H765" s="1491"/>
      <c r="I765" s="1491"/>
      <c r="J765" s="1491"/>
      <c r="K765" s="1491"/>
      <c r="L765" s="1491"/>
      <c r="M765" s="1491"/>
      <c r="N765" s="1491"/>
      <c r="O765" s="1491"/>
      <c r="P765" s="1491"/>
      <c r="Q765" s="1491"/>
      <c r="R765" s="1491"/>
      <c r="S765" s="1491"/>
      <c r="T765" s="1491"/>
      <c r="U765" s="1491"/>
      <c r="V765" s="1491"/>
      <c r="W765" s="1491"/>
      <c r="X765" s="1491"/>
      <c r="Y765" s="1491"/>
      <c r="Z765" s="1491"/>
      <c r="AA765" s="1491"/>
      <c r="AB765" s="1491"/>
      <c r="AC765" s="1491"/>
      <c r="AD765" s="1491"/>
      <c r="AE765" s="1491"/>
      <c r="AF765" s="1491"/>
      <c r="AG765" s="1491"/>
      <c r="AH765" s="1491"/>
    </row>
    <row r="766" spans="1:34" ht="15.75" customHeight="1">
      <c r="A766" s="1491"/>
      <c r="B766" s="1491"/>
      <c r="C766" s="1491"/>
      <c r="D766" s="1491"/>
      <c r="E766" s="1491"/>
      <c r="F766" s="1491"/>
      <c r="G766" s="1491"/>
      <c r="H766" s="1491"/>
      <c r="I766" s="1491"/>
      <c r="J766" s="1491"/>
      <c r="K766" s="1491"/>
      <c r="L766" s="1491"/>
      <c r="M766" s="1491"/>
      <c r="N766" s="1491"/>
      <c r="O766" s="1491"/>
      <c r="P766" s="1491"/>
      <c r="Q766" s="1491"/>
      <c r="R766" s="1491"/>
      <c r="S766" s="1491"/>
      <c r="T766" s="1491"/>
      <c r="U766" s="1491"/>
      <c r="V766" s="1491"/>
      <c r="W766" s="1491"/>
      <c r="X766" s="1491"/>
      <c r="Y766" s="1491"/>
      <c r="Z766" s="1491"/>
      <c r="AA766" s="1491"/>
      <c r="AB766" s="1491"/>
      <c r="AC766" s="1491"/>
      <c r="AD766" s="1491"/>
      <c r="AE766" s="1491"/>
      <c r="AF766" s="1491"/>
      <c r="AG766" s="1491"/>
      <c r="AH766" s="1491"/>
    </row>
    <row r="767" spans="1:34" ht="15.75" customHeight="1">
      <c r="A767" s="1491"/>
      <c r="B767" s="1491"/>
      <c r="C767" s="1491"/>
      <c r="D767" s="1491"/>
      <c r="E767" s="1491"/>
      <c r="F767" s="1491"/>
      <c r="G767" s="1491"/>
      <c r="H767" s="1491"/>
      <c r="I767" s="1491"/>
      <c r="J767" s="1491"/>
      <c r="K767" s="1491"/>
      <c r="L767" s="1491"/>
      <c r="M767" s="1491"/>
      <c r="N767" s="1491"/>
      <c r="O767" s="1491"/>
      <c r="P767" s="1491"/>
      <c r="Q767" s="1491"/>
      <c r="R767" s="1491"/>
      <c r="S767" s="1491"/>
      <c r="T767" s="1491"/>
      <c r="U767" s="1491"/>
      <c r="V767" s="1491"/>
      <c r="W767" s="1491"/>
      <c r="X767" s="1491"/>
      <c r="Y767" s="1491"/>
      <c r="Z767" s="1491"/>
      <c r="AA767" s="1491"/>
      <c r="AB767" s="1491"/>
      <c r="AC767" s="1491"/>
      <c r="AD767" s="1491"/>
      <c r="AE767" s="1491"/>
      <c r="AF767" s="1491"/>
      <c r="AG767" s="1491"/>
      <c r="AH767" s="1491"/>
    </row>
    <row r="768" spans="1:34" ht="15.75" customHeight="1">
      <c r="A768" s="1491"/>
      <c r="B768" s="1491"/>
      <c r="C768" s="1491"/>
      <c r="D768" s="1491"/>
      <c r="E768" s="1491"/>
      <c r="F768" s="1491"/>
      <c r="G768" s="1491"/>
      <c r="H768" s="1491"/>
      <c r="I768" s="1491"/>
      <c r="J768" s="1491"/>
      <c r="K768" s="1491"/>
      <c r="L768" s="1491"/>
      <c r="M768" s="1491"/>
      <c r="N768" s="1491"/>
      <c r="O768" s="1491"/>
      <c r="P768" s="1491"/>
      <c r="Q768" s="1491"/>
      <c r="R768" s="1491"/>
      <c r="S768" s="1491"/>
      <c r="T768" s="1491"/>
      <c r="U768" s="1491"/>
      <c r="V768" s="1491"/>
      <c r="W768" s="1491"/>
      <c r="X768" s="1491"/>
      <c r="Y768" s="1491"/>
      <c r="Z768" s="1491"/>
      <c r="AA768" s="1491"/>
      <c r="AB768" s="1491"/>
      <c r="AC768" s="1491"/>
      <c r="AD768" s="1491"/>
      <c r="AE768" s="1491"/>
      <c r="AF768" s="1491"/>
      <c r="AG768" s="1491"/>
      <c r="AH768" s="1491"/>
    </row>
    <row r="769" spans="1:34" ht="15.75" customHeight="1">
      <c r="A769" s="1491"/>
      <c r="B769" s="1491"/>
      <c r="C769" s="1491"/>
      <c r="D769" s="1491"/>
      <c r="E769" s="1491"/>
      <c r="F769" s="1491"/>
      <c r="G769" s="1491"/>
      <c r="H769" s="1491"/>
      <c r="I769" s="1491"/>
      <c r="J769" s="1491"/>
      <c r="K769" s="1491"/>
      <c r="L769" s="1491"/>
      <c r="M769" s="1491"/>
      <c r="N769" s="1491"/>
      <c r="O769" s="1491"/>
      <c r="P769" s="1491"/>
      <c r="Q769" s="1491"/>
      <c r="R769" s="1491"/>
      <c r="S769" s="1491"/>
      <c r="T769" s="1491"/>
      <c r="U769" s="1491"/>
      <c r="V769" s="1491"/>
      <c r="W769" s="1491"/>
      <c r="X769" s="1491"/>
      <c r="Y769" s="1491"/>
      <c r="Z769" s="1491"/>
      <c r="AA769" s="1491"/>
      <c r="AB769" s="1491"/>
      <c r="AC769" s="1491"/>
      <c r="AD769" s="1491"/>
      <c r="AE769" s="1491"/>
      <c r="AF769" s="1491"/>
      <c r="AG769" s="1491"/>
      <c r="AH769" s="1491"/>
    </row>
    <row r="770" spans="1:34" ht="15.75" customHeight="1">
      <c r="A770" s="1491"/>
      <c r="B770" s="1491"/>
      <c r="C770" s="1491"/>
      <c r="D770" s="1491"/>
      <c r="E770" s="1491"/>
      <c r="F770" s="1491"/>
      <c r="G770" s="1491"/>
      <c r="H770" s="1491"/>
      <c r="I770" s="1491"/>
      <c r="J770" s="1491"/>
      <c r="K770" s="1491"/>
      <c r="L770" s="1491"/>
      <c r="M770" s="1491"/>
      <c r="N770" s="1491"/>
      <c r="O770" s="1491"/>
      <c r="P770" s="1491"/>
      <c r="Q770" s="1491"/>
      <c r="R770" s="1491"/>
      <c r="S770" s="1491"/>
      <c r="T770" s="1491"/>
      <c r="U770" s="1491"/>
      <c r="V770" s="1491"/>
      <c r="W770" s="1491"/>
      <c r="X770" s="1491"/>
      <c r="Y770" s="1491"/>
      <c r="Z770" s="1491"/>
      <c r="AA770" s="1491"/>
      <c r="AB770" s="1491"/>
      <c r="AC770" s="1491"/>
      <c r="AD770" s="1491"/>
      <c r="AE770" s="1491"/>
      <c r="AF770" s="1491"/>
      <c r="AG770" s="1491"/>
      <c r="AH770" s="1491"/>
    </row>
    <row r="771" spans="1:34" ht="15.75" customHeight="1">
      <c r="A771" s="1491"/>
      <c r="B771" s="1491"/>
      <c r="C771" s="1491"/>
      <c r="D771" s="1491"/>
      <c r="E771" s="1491"/>
      <c r="F771" s="1491"/>
      <c r="G771" s="1491"/>
      <c r="H771" s="1491"/>
      <c r="I771" s="1491"/>
      <c r="J771" s="1491"/>
      <c r="K771" s="1491"/>
      <c r="L771" s="1491"/>
      <c r="M771" s="1491"/>
      <c r="N771" s="1491"/>
      <c r="O771" s="1491"/>
      <c r="P771" s="1491"/>
      <c r="Q771" s="1491"/>
      <c r="R771" s="1491"/>
      <c r="S771" s="1491"/>
      <c r="T771" s="1491"/>
      <c r="U771" s="1491"/>
      <c r="V771" s="1491"/>
      <c r="W771" s="1491"/>
      <c r="X771" s="1491"/>
      <c r="Y771" s="1491"/>
      <c r="Z771" s="1491"/>
      <c r="AA771" s="1491"/>
      <c r="AB771" s="1491"/>
      <c r="AC771" s="1491"/>
      <c r="AD771" s="1491"/>
      <c r="AE771" s="1491"/>
      <c r="AF771" s="1491"/>
      <c r="AG771" s="1491"/>
      <c r="AH771" s="1491"/>
    </row>
    <row r="772" spans="1:34" ht="15.75" customHeight="1">
      <c r="A772" s="1491"/>
      <c r="B772" s="1491"/>
      <c r="C772" s="1491"/>
      <c r="D772" s="1491"/>
      <c r="E772" s="1491"/>
      <c r="F772" s="1491"/>
      <c r="G772" s="1491"/>
      <c r="H772" s="1491"/>
      <c r="I772" s="1491"/>
      <c r="J772" s="1491"/>
      <c r="K772" s="1491"/>
      <c r="L772" s="1491"/>
      <c r="M772" s="1491"/>
      <c r="N772" s="1491"/>
      <c r="O772" s="1491"/>
      <c r="P772" s="1491"/>
      <c r="Q772" s="1491"/>
      <c r="R772" s="1491"/>
      <c r="S772" s="1491"/>
      <c r="T772" s="1491"/>
      <c r="U772" s="1491"/>
      <c r="V772" s="1491"/>
      <c r="W772" s="1491"/>
      <c r="X772" s="1491"/>
      <c r="Y772" s="1491"/>
      <c r="Z772" s="1491"/>
      <c r="AA772" s="1491"/>
      <c r="AB772" s="1491"/>
      <c r="AC772" s="1491"/>
      <c r="AD772" s="1491"/>
      <c r="AE772" s="1491"/>
      <c r="AF772" s="1491"/>
      <c r="AG772" s="1491"/>
      <c r="AH772" s="1491"/>
    </row>
    <row r="773" spans="1:34" ht="15.75" customHeight="1">
      <c r="A773" s="1491"/>
      <c r="B773" s="1491"/>
      <c r="C773" s="1491"/>
      <c r="D773" s="1491"/>
      <c r="E773" s="1491"/>
      <c r="F773" s="1491"/>
      <c r="G773" s="1491"/>
      <c r="H773" s="1491"/>
      <c r="I773" s="1491"/>
      <c r="J773" s="1491"/>
      <c r="K773" s="1491"/>
      <c r="L773" s="1491"/>
      <c r="M773" s="1491"/>
      <c r="N773" s="1491"/>
      <c r="O773" s="1491"/>
      <c r="P773" s="1491"/>
      <c r="Q773" s="1491"/>
      <c r="R773" s="1491"/>
      <c r="S773" s="1491"/>
      <c r="T773" s="1491"/>
      <c r="U773" s="1491"/>
      <c r="V773" s="1491"/>
      <c r="W773" s="1491"/>
      <c r="X773" s="1491"/>
      <c r="Y773" s="1491"/>
      <c r="Z773" s="1491"/>
      <c r="AA773" s="1491"/>
      <c r="AB773" s="1491"/>
      <c r="AC773" s="1491"/>
      <c r="AD773" s="1491"/>
      <c r="AE773" s="1491"/>
      <c r="AF773" s="1491"/>
      <c r="AG773" s="1491"/>
      <c r="AH773" s="1491"/>
    </row>
    <row r="774" spans="1:34" ht="15.75" customHeight="1">
      <c r="A774" s="1491"/>
      <c r="B774" s="1491"/>
      <c r="C774" s="1491"/>
      <c r="D774" s="1491"/>
      <c r="E774" s="1491"/>
      <c r="F774" s="1491"/>
      <c r="G774" s="1491"/>
      <c r="H774" s="1491"/>
      <c r="I774" s="1491"/>
      <c r="J774" s="1491"/>
      <c r="K774" s="1491"/>
      <c r="L774" s="1491"/>
      <c r="M774" s="1491"/>
      <c r="N774" s="1491"/>
      <c r="O774" s="1491"/>
      <c r="P774" s="1491"/>
      <c r="Q774" s="1491"/>
      <c r="R774" s="1491"/>
      <c r="S774" s="1491"/>
      <c r="T774" s="1491"/>
      <c r="U774" s="1491"/>
      <c r="V774" s="1491"/>
      <c r="W774" s="1491"/>
      <c r="X774" s="1491"/>
      <c r="Y774" s="1491"/>
      <c r="Z774" s="1491"/>
      <c r="AA774" s="1491"/>
      <c r="AB774" s="1491"/>
      <c r="AC774" s="1491"/>
      <c r="AD774" s="1491"/>
      <c r="AE774" s="1491"/>
      <c r="AF774" s="1491"/>
      <c r="AG774" s="1491"/>
      <c r="AH774" s="1491"/>
    </row>
    <row r="775" spans="1:34" ht="15.75" customHeight="1">
      <c r="A775" s="1491"/>
      <c r="B775" s="1491"/>
      <c r="C775" s="1491"/>
      <c r="D775" s="1491"/>
      <c r="E775" s="1491"/>
      <c r="F775" s="1491"/>
      <c r="G775" s="1491"/>
      <c r="H775" s="1491"/>
      <c r="I775" s="1491"/>
      <c r="J775" s="1491"/>
      <c r="K775" s="1491"/>
      <c r="L775" s="1491"/>
      <c r="M775" s="1491"/>
      <c r="N775" s="1491"/>
      <c r="O775" s="1491"/>
      <c r="P775" s="1491"/>
      <c r="Q775" s="1491"/>
      <c r="R775" s="1491"/>
      <c r="S775" s="1491"/>
      <c r="T775" s="1491"/>
      <c r="U775" s="1491"/>
      <c r="V775" s="1491"/>
      <c r="W775" s="1491"/>
      <c r="X775" s="1491"/>
      <c r="Y775" s="1491"/>
      <c r="Z775" s="1491"/>
      <c r="AA775" s="1491"/>
      <c r="AB775" s="1491"/>
      <c r="AC775" s="1491"/>
      <c r="AD775" s="1491"/>
      <c r="AE775" s="1491"/>
      <c r="AF775" s="1491"/>
      <c r="AG775" s="1491"/>
      <c r="AH775" s="1491"/>
    </row>
    <row r="776" spans="1:34" ht="15.75" customHeight="1">
      <c r="A776" s="1491"/>
      <c r="B776" s="1491"/>
      <c r="C776" s="1491"/>
      <c r="D776" s="1491"/>
      <c r="E776" s="1491"/>
      <c r="F776" s="1491"/>
      <c r="G776" s="1491"/>
      <c r="H776" s="1491"/>
      <c r="I776" s="1491"/>
      <c r="J776" s="1491"/>
      <c r="K776" s="1491"/>
      <c r="L776" s="1491"/>
      <c r="M776" s="1491"/>
      <c r="N776" s="1491"/>
      <c r="O776" s="1491"/>
      <c r="P776" s="1491"/>
      <c r="Q776" s="1491"/>
      <c r="R776" s="1491"/>
      <c r="S776" s="1491"/>
      <c r="T776" s="1491"/>
      <c r="U776" s="1491"/>
      <c r="V776" s="1491"/>
      <c r="W776" s="1491"/>
      <c r="X776" s="1491"/>
      <c r="Y776" s="1491"/>
      <c r="Z776" s="1491"/>
      <c r="AA776" s="1491"/>
      <c r="AB776" s="1491"/>
      <c r="AC776" s="1491"/>
      <c r="AD776" s="1491"/>
      <c r="AE776" s="1491"/>
      <c r="AF776" s="1491"/>
      <c r="AG776" s="1491"/>
      <c r="AH776" s="1491"/>
    </row>
    <row r="777" spans="1:34" ht="15.75" customHeight="1">
      <c r="A777" s="1491"/>
      <c r="B777" s="1491"/>
      <c r="C777" s="1491"/>
      <c r="D777" s="1491"/>
      <c r="E777" s="1491"/>
      <c r="F777" s="1491"/>
      <c r="G777" s="1491"/>
      <c r="H777" s="1491"/>
      <c r="I777" s="1491"/>
      <c r="J777" s="1491"/>
      <c r="K777" s="1491"/>
      <c r="L777" s="1491"/>
      <c r="M777" s="1491"/>
      <c r="N777" s="1491"/>
      <c r="O777" s="1491"/>
      <c r="P777" s="1491"/>
      <c r="Q777" s="1491"/>
      <c r="R777" s="1491"/>
      <c r="S777" s="1491"/>
      <c r="T777" s="1491"/>
      <c r="U777" s="1491"/>
      <c r="V777" s="1491"/>
      <c r="W777" s="1491"/>
      <c r="X777" s="1491"/>
      <c r="Y777" s="1491"/>
      <c r="Z777" s="1491"/>
      <c r="AA777" s="1491"/>
      <c r="AB777" s="1491"/>
      <c r="AC777" s="1491"/>
      <c r="AD777" s="1491"/>
      <c r="AE777" s="1491"/>
      <c r="AF777" s="1491"/>
      <c r="AG777" s="1491"/>
      <c r="AH777" s="1491"/>
    </row>
    <row r="778" spans="1:34" ht="15.75" customHeight="1">
      <c r="A778" s="1491"/>
      <c r="B778" s="1491"/>
      <c r="C778" s="1491"/>
      <c r="D778" s="1491"/>
      <c r="E778" s="1491"/>
      <c r="F778" s="1491"/>
      <c r="G778" s="1491"/>
      <c r="H778" s="1491"/>
      <c r="I778" s="1491"/>
      <c r="J778" s="1491"/>
      <c r="K778" s="1491"/>
      <c r="L778" s="1491"/>
      <c r="M778" s="1491"/>
      <c r="N778" s="1491"/>
      <c r="O778" s="1491"/>
      <c r="P778" s="1491"/>
      <c r="Q778" s="1491"/>
      <c r="R778" s="1491"/>
      <c r="S778" s="1491"/>
      <c r="T778" s="1491"/>
      <c r="U778" s="1491"/>
      <c r="V778" s="1491"/>
      <c r="W778" s="1491"/>
      <c r="X778" s="1491"/>
      <c r="Y778" s="1491"/>
      <c r="Z778" s="1491"/>
      <c r="AA778" s="1491"/>
      <c r="AB778" s="1491"/>
      <c r="AC778" s="1491"/>
      <c r="AD778" s="1491"/>
      <c r="AE778" s="1491"/>
      <c r="AF778" s="1491"/>
      <c r="AG778" s="1491"/>
      <c r="AH778" s="1491"/>
    </row>
    <row r="779" spans="1:34" ht="15.75" customHeight="1">
      <c r="A779" s="1491"/>
      <c r="B779" s="1491"/>
      <c r="C779" s="1491"/>
      <c r="D779" s="1491"/>
      <c r="E779" s="1491"/>
      <c r="F779" s="1491"/>
      <c r="G779" s="1491"/>
      <c r="H779" s="1491"/>
      <c r="I779" s="1491"/>
      <c r="J779" s="1491"/>
      <c r="K779" s="1491"/>
      <c r="L779" s="1491"/>
      <c r="M779" s="1491"/>
      <c r="N779" s="1491"/>
      <c r="O779" s="1491"/>
      <c r="P779" s="1491"/>
      <c r="Q779" s="1491"/>
      <c r="R779" s="1491"/>
      <c r="S779" s="1491"/>
      <c r="T779" s="1491"/>
      <c r="U779" s="1491"/>
      <c r="V779" s="1491"/>
      <c r="W779" s="1491"/>
      <c r="X779" s="1491"/>
      <c r="Y779" s="1491"/>
      <c r="Z779" s="1491"/>
      <c r="AA779" s="1491"/>
      <c r="AB779" s="1491"/>
      <c r="AC779" s="1491"/>
      <c r="AD779" s="1491"/>
      <c r="AE779" s="1491"/>
      <c r="AF779" s="1491"/>
      <c r="AG779" s="1491"/>
      <c r="AH779" s="1491"/>
    </row>
    <row r="780" spans="1:34" ht="15.75" customHeight="1">
      <c r="A780" s="1491"/>
      <c r="B780" s="1491"/>
      <c r="C780" s="1491"/>
      <c r="D780" s="1491"/>
      <c r="E780" s="1491"/>
      <c r="F780" s="1491"/>
      <c r="G780" s="1491"/>
      <c r="H780" s="1491"/>
      <c r="I780" s="1491"/>
      <c r="J780" s="1491"/>
      <c r="K780" s="1491"/>
      <c r="L780" s="1491"/>
      <c r="M780" s="1491"/>
      <c r="N780" s="1491"/>
      <c r="O780" s="1491"/>
      <c r="P780" s="1491"/>
      <c r="Q780" s="1491"/>
      <c r="R780" s="1491"/>
      <c r="S780" s="1491"/>
      <c r="T780" s="1491"/>
      <c r="U780" s="1491"/>
      <c r="V780" s="1491"/>
      <c r="W780" s="1491"/>
      <c r="X780" s="1491"/>
      <c r="Y780" s="1491"/>
      <c r="Z780" s="1491"/>
      <c r="AA780" s="1491"/>
      <c r="AB780" s="1491"/>
      <c r="AC780" s="1491"/>
      <c r="AD780" s="1491"/>
      <c r="AE780" s="1491"/>
      <c r="AF780" s="1491"/>
      <c r="AG780" s="1491"/>
      <c r="AH780" s="1491"/>
    </row>
    <row r="781" spans="1:34" ht="15.75" customHeight="1">
      <c r="A781" s="1491"/>
      <c r="B781" s="1491"/>
      <c r="C781" s="1491"/>
      <c r="D781" s="1491"/>
      <c r="E781" s="1491"/>
      <c r="F781" s="1491"/>
      <c r="G781" s="1491"/>
      <c r="H781" s="1491"/>
      <c r="I781" s="1491"/>
      <c r="J781" s="1491"/>
      <c r="K781" s="1491"/>
      <c r="L781" s="1491"/>
      <c r="M781" s="1491"/>
      <c r="N781" s="1491"/>
      <c r="O781" s="1491"/>
      <c r="P781" s="1491"/>
      <c r="Q781" s="1491"/>
      <c r="R781" s="1491"/>
      <c r="S781" s="1491"/>
      <c r="T781" s="1491"/>
      <c r="U781" s="1491"/>
      <c r="V781" s="1491"/>
      <c r="W781" s="1491"/>
      <c r="X781" s="1491"/>
      <c r="Y781" s="1491"/>
      <c r="Z781" s="1491"/>
      <c r="AA781" s="1491"/>
      <c r="AB781" s="1491"/>
      <c r="AC781" s="1491"/>
      <c r="AD781" s="1491"/>
      <c r="AE781" s="1491"/>
      <c r="AF781" s="1491"/>
      <c r="AG781" s="1491"/>
      <c r="AH781" s="1491"/>
    </row>
    <row r="782" spans="1:34" ht="15.75" customHeight="1">
      <c r="A782" s="1491"/>
      <c r="B782" s="1491"/>
      <c r="C782" s="1491"/>
      <c r="D782" s="1491"/>
      <c r="E782" s="1491"/>
      <c r="F782" s="1491"/>
      <c r="G782" s="1491"/>
      <c r="H782" s="1491"/>
      <c r="I782" s="1491"/>
      <c r="J782" s="1491"/>
      <c r="K782" s="1491"/>
      <c r="L782" s="1491"/>
      <c r="M782" s="1491"/>
      <c r="N782" s="1491"/>
      <c r="O782" s="1491"/>
      <c r="P782" s="1491"/>
      <c r="Q782" s="1491"/>
      <c r="R782" s="1491"/>
      <c r="S782" s="1491"/>
      <c r="T782" s="1491"/>
      <c r="U782" s="1491"/>
      <c r="V782" s="1491"/>
      <c r="W782" s="1491"/>
      <c r="X782" s="1491"/>
      <c r="Y782" s="1491"/>
      <c r="Z782" s="1491"/>
      <c r="AA782" s="1491"/>
      <c r="AB782" s="1491"/>
      <c r="AC782" s="1491"/>
      <c r="AD782" s="1491"/>
      <c r="AE782" s="1491"/>
      <c r="AF782" s="1491"/>
      <c r="AG782" s="1491"/>
      <c r="AH782" s="1491"/>
    </row>
    <row r="783" spans="1:34" ht="15.75" customHeight="1">
      <c r="A783" s="1491"/>
      <c r="B783" s="1491"/>
      <c r="C783" s="1491"/>
      <c r="D783" s="1491"/>
      <c r="E783" s="1491"/>
      <c r="F783" s="1491"/>
      <c r="G783" s="1491"/>
      <c r="H783" s="1491"/>
      <c r="I783" s="1491"/>
      <c r="J783" s="1491"/>
      <c r="K783" s="1491"/>
      <c r="L783" s="1491"/>
      <c r="M783" s="1491"/>
      <c r="N783" s="1491"/>
      <c r="O783" s="1491"/>
      <c r="P783" s="1491"/>
      <c r="Q783" s="1491"/>
      <c r="R783" s="1491"/>
      <c r="S783" s="1491"/>
      <c r="T783" s="1491"/>
      <c r="U783" s="1491"/>
      <c r="V783" s="1491"/>
      <c r="W783" s="1491"/>
      <c r="X783" s="1491"/>
      <c r="Y783" s="1491"/>
      <c r="Z783" s="1491"/>
      <c r="AA783" s="1491"/>
      <c r="AB783" s="1491"/>
      <c r="AC783" s="1491"/>
      <c r="AD783" s="1491"/>
      <c r="AE783" s="1491"/>
      <c r="AF783" s="1491"/>
      <c r="AG783" s="1491"/>
      <c r="AH783" s="1491"/>
    </row>
    <row r="784" spans="1:34" ht="15.75" customHeight="1">
      <c r="A784" s="1491"/>
      <c r="B784" s="1491"/>
      <c r="C784" s="1491"/>
      <c r="D784" s="1491"/>
      <c r="E784" s="1491"/>
      <c r="F784" s="1491"/>
      <c r="G784" s="1491"/>
      <c r="H784" s="1491"/>
      <c r="I784" s="1491"/>
      <c r="J784" s="1491"/>
      <c r="K784" s="1491"/>
      <c r="L784" s="1491"/>
      <c r="M784" s="1491"/>
      <c r="N784" s="1491"/>
      <c r="O784" s="1491"/>
      <c r="P784" s="1491"/>
      <c r="Q784" s="1491"/>
      <c r="R784" s="1491"/>
      <c r="S784" s="1491"/>
      <c r="T784" s="1491"/>
      <c r="U784" s="1491"/>
      <c r="V784" s="1491"/>
      <c r="W784" s="1491"/>
      <c r="X784" s="1491"/>
      <c r="Y784" s="1491"/>
      <c r="Z784" s="1491"/>
      <c r="AA784" s="1491"/>
      <c r="AB784" s="1491"/>
      <c r="AC784" s="1491"/>
      <c r="AD784" s="1491"/>
      <c r="AE784" s="1491"/>
      <c r="AF784" s="1491"/>
      <c r="AG784" s="1491"/>
      <c r="AH784" s="1491"/>
    </row>
    <row r="785" spans="1:34" ht="15.75" customHeight="1">
      <c r="A785" s="1491"/>
      <c r="B785" s="1491"/>
      <c r="C785" s="1491"/>
      <c r="D785" s="1491"/>
      <c r="E785" s="1491"/>
      <c r="F785" s="1491"/>
      <c r="G785" s="1491"/>
      <c r="H785" s="1491"/>
      <c r="I785" s="1491"/>
      <c r="J785" s="1491"/>
      <c r="K785" s="1491"/>
      <c r="L785" s="1491"/>
      <c r="M785" s="1491"/>
      <c r="N785" s="1491"/>
      <c r="O785" s="1491"/>
      <c r="P785" s="1491"/>
      <c r="Q785" s="1491"/>
      <c r="R785" s="1491"/>
      <c r="S785" s="1491"/>
      <c r="T785" s="1491"/>
      <c r="U785" s="1491"/>
      <c r="V785" s="1491"/>
      <c r="W785" s="1491"/>
      <c r="X785" s="1491"/>
      <c r="Y785" s="1491"/>
      <c r="Z785" s="1491"/>
      <c r="AA785" s="1491"/>
      <c r="AB785" s="1491"/>
      <c r="AC785" s="1491"/>
      <c r="AD785" s="1491"/>
      <c r="AE785" s="1491"/>
      <c r="AF785" s="1491"/>
      <c r="AG785" s="1491"/>
      <c r="AH785" s="1491"/>
    </row>
    <row r="786" spans="1:34" ht="15.75" customHeight="1">
      <c r="A786" s="1491"/>
      <c r="B786" s="1491"/>
      <c r="C786" s="1491"/>
      <c r="D786" s="1491"/>
      <c r="E786" s="1491"/>
      <c r="F786" s="1491"/>
      <c r="G786" s="1491"/>
      <c r="H786" s="1491"/>
      <c r="I786" s="1491"/>
      <c r="J786" s="1491"/>
      <c r="K786" s="1491"/>
      <c r="L786" s="1491"/>
      <c r="M786" s="1491"/>
      <c r="N786" s="1491"/>
      <c r="O786" s="1491"/>
      <c r="P786" s="1491"/>
      <c r="Q786" s="1491"/>
      <c r="R786" s="1491"/>
      <c r="S786" s="1491"/>
      <c r="T786" s="1491"/>
      <c r="U786" s="1491"/>
      <c r="V786" s="1491"/>
      <c r="W786" s="1491"/>
      <c r="X786" s="1491"/>
      <c r="Y786" s="1491"/>
      <c r="Z786" s="1491"/>
      <c r="AA786" s="1491"/>
      <c r="AB786" s="1491"/>
      <c r="AC786" s="1491"/>
      <c r="AD786" s="1491"/>
      <c r="AE786" s="1491"/>
      <c r="AF786" s="1491"/>
      <c r="AG786" s="1491"/>
      <c r="AH786" s="1491"/>
    </row>
    <row r="787" spans="1:34" ht="15.75" customHeight="1">
      <c r="A787" s="1491"/>
      <c r="B787" s="1491"/>
      <c r="C787" s="1491"/>
      <c r="D787" s="1491"/>
      <c r="E787" s="1491"/>
      <c r="F787" s="1491"/>
      <c r="G787" s="1491"/>
      <c r="H787" s="1491"/>
      <c r="I787" s="1491"/>
      <c r="J787" s="1491"/>
      <c r="K787" s="1491"/>
      <c r="L787" s="1491"/>
      <c r="M787" s="1491"/>
      <c r="N787" s="1491"/>
      <c r="O787" s="1491"/>
      <c r="P787" s="1491"/>
      <c r="Q787" s="1491"/>
      <c r="R787" s="1491"/>
      <c r="S787" s="1491"/>
      <c r="T787" s="1491"/>
      <c r="U787" s="1491"/>
      <c r="V787" s="1491"/>
      <c r="W787" s="1491"/>
      <c r="X787" s="1491"/>
      <c r="Y787" s="1491"/>
      <c r="Z787" s="1491"/>
      <c r="AA787" s="1491"/>
      <c r="AB787" s="1491"/>
      <c r="AC787" s="1491"/>
      <c r="AD787" s="1491"/>
      <c r="AE787" s="1491"/>
      <c r="AF787" s="1491"/>
      <c r="AG787" s="1491"/>
      <c r="AH787" s="1491"/>
    </row>
    <row r="788" spans="1:34" ht="15.75" customHeight="1">
      <c r="A788" s="1491"/>
      <c r="B788" s="1491"/>
      <c r="C788" s="1491"/>
      <c r="D788" s="1491"/>
      <c r="E788" s="1491"/>
      <c r="F788" s="1491"/>
      <c r="G788" s="1491"/>
      <c r="H788" s="1491"/>
      <c r="I788" s="1491"/>
      <c r="J788" s="1491"/>
      <c r="K788" s="1491"/>
      <c r="L788" s="1491"/>
      <c r="M788" s="1491"/>
      <c r="N788" s="1491"/>
      <c r="O788" s="1491"/>
      <c r="P788" s="1491"/>
      <c r="Q788" s="1491"/>
      <c r="R788" s="1491"/>
      <c r="S788" s="1491"/>
      <c r="T788" s="1491"/>
      <c r="U788" s="1491"/>
      <c r="V788" s="1491"/>
      <c r="W788" s="1491"/>
      <c r="X788" s="1491"/>
      <c r="Y788" s="1491"/>
      <c r="Z788" s="1491"/>
      <c r="AA788" s="1491"/>
      <c r="AB788" s="1491"/>
      <c r="AC788" s="1491"/>
      <c r="AD788" s="1491"/>
      <c r="AE788" s="1491"/>
      <c r="AF788" s="1491"/>
      <c r="AG788" s="1491"/>
      <c r="AH788" s="1491"/>
    </row>
    <row r="789" spans="1:34" ht="15.75" customHeight="1">
      <c r="A789" s="1491"/>
      <c r="B789" s="1491"/>
      <c r="C789" s="1491"/>
      <c r="D789" s="1491"/>
      <c r="E789" s="1491"/>
      <c r="F789" s="1491"/>
      <c r="G789" s="1491"/>
      <c r="H789" s="1491"/>
      <c r="I789" s="1491"/>
      <c r="J789" s="1491"/>
      <c r="K789" s="1491"/>
      <c r="L789" s="1491"/>
      <c r="M789" s="1491"/>
      <c r="N789" s="1491"/>
      <c r="O789" s="1491"/>
      <c r="P789" s="1491"/>
      <c r="Q789" s="1491"/>
      <c r="R789" s="1491"/>
      <c r="S789" s="1491"/>
      <c r="T789" s="1491"/>
      <c r="U789" s="1491"/>
      <c r="V789" s="1491"/>
      <c r="W789" s="1491"/>
      <c r="X789" s="1491"/>
      <c r="Y789" s="1491"/>
      <c r="Z789" s="1491"/>
      <c r="AA789" s="1491"/>
      <c r="AB789" s="1491"/>
      <c r="AC789" s="1491"/>
      <c r="AD789" s="1491"/>
      <c r="AE789" s="1491"/>
      <c r="AF789" s="1491"/>
      <c r="AG789" s="1491"/>
      <c r="AH789" s="1491"/>
    </row>
    <row r="790" spans="1:34" ht="15.75" customHeight="1">
      <c r="A790" s="1491"/>
      <c r="B790" s="1491"/>
      <c r="C790" s="1491"/>
      <c r="D790" s="1491"/>
      <c r="E790" s="1491"/>
      <c r="F790" s="1491"/>
      <c r="G790" s="1491"/>
      <c r="H790" s="1491"/>
      <c r="I790" s="1491"/>
      <c r="J790" s="1491"/>
      <c r="K790" s="1491"/>
      <c r="L790" s="1491"/>
      <c r="M790" s="1491"/>
      <c r="N790" s="1491"/>
      <c r="O790" s="1491"/>
      <c r="P790" s="1491"/>
      <c r="Q790" s="1491"/>
      <c r="R790" s="1491"/>
      <c r="S790" s="1491"/>
      <c r="T790" s="1491"/>
      <c r="U790" s="1491"/>
      <c r="V790" s="1491"/>
      <c r="W790" s="1491"/>
      <c r="X790" s="1491"/>
      <c r="Y790" s="1491"/>
      <c r="Z790" s="1491"/>
      <c r="AA790" s="1491"/>
      <c r="AB790" s="1491"/>
      <c r="AC790" s="1491"/>
      <c r="AD790" s="1491"/>
      <c r="AE790" s="1491"/>
      <c r="AF790" s="1491"/>
      <c r="AG790" s="1491"/>
      <c r="AH790" s="1491"/>
    </row>
    <row r="791" spans="1:34" ht="15.75" customHeight="1">
      <c r="A791" s="1491"/>
      <c r="B791" s="1491"/>
      <c r="C791" s="1491"/>
      <c r="D791" s="1491"/>
      <c r="E791" s="1491"/>
      <c r="F791" s="1491"/>
      <c r="G791" s="1491"/>
      <c r="H791" s="1491"/>
      <c r="I791" s="1491"/>
      <c r="J791" s="1491"/>
      <c r="K791" s="1491"/>
      <c r="L791" s="1491"/>
      <c r="M791" s="1491"/>
      <c r="N791" s="1491"/>
      <c r="O791" s="1491"/>
      <c r="P791" s="1491"/>
      <c r="Q791" s="1491"/>
      <c r="R791" s="1491"/>
      <c r="S791" s="1491"/>
      <c r="T791" s="1491"/>
      <c r="U791" s="1491"/>
      <c r="V791" s="1491"/>
      <c r="W791" s="1491"/>
      <c r="X791" s="1491"/>
      <c r="Y791" s="1491"/>
      <c r="Z791" s="1491"/>
      <c r="AA791" s="1491"/>
      <c r="AB791" s="1491"/>
      <c r="AC791" s="1491"/>
      <c r="AD791" s="1491"/>
      <c r="AE791" s="1491"/>
      <c r="AF791" s="1491"/>
      <c r="AG791" s="1491"/>
      <c r="AH791" s="1491"/>
    </row>
    <row r="792" spans="1:34" ht="15.75" customHeight="1">
      <c r="A792" s="1491"/>
      <c r="B792" s="1491"/>
      <c r="C792" s="1491"/>
      <c r="D792" s="1491"/>
      <c r="E792" s="1491"/>
      <c r="F792" s="1491"/>
      <c r="G792" s="1491"/>
      <c r="H792" s="1491"/>
      <c r="I792" s="1491"/>
      <c r="J792" s="1491"/>
      <c r="K792" s="1491"/>
      <c r="L792" s="1491"/>
      <c r="M792" s="1491"/>
      <c r="N792" s="1491"/>
      <c r="O792" s="1491"/>
      <c r="P792" s="1491"/>
      <c r="Q792" s="1491"/>
      <c r="R792" s="1491"/>
      <c r="S792" s="1491"/>
      <c r="T792" s="1491"/>
      <c r="U792" s="1491"/>
      <c r="V792" s="1491"/>
      <c r="W792" s="1491"/>
      <c r="X792" s="1491"/>
      <c r="Y792" s="1491"/>
      <c r="Z792" s="1491"/>
      <c r="AA792" s="1491"/>
      <c r="AB792" s="1491"/>
      <c r="AC792" s="1491"/>
      <c r="AD792" s="1491"/>
      <c r="AE792" s="1491"/>
      <c r="AF792" s="1491"/>
      <c r="AG792" s="1491"/>
      <c r="AH792" s="1491"/>
    </row>
    <row r="793" spans="1:34" ht="15.75" customHeight="1">
      <c r="A793" s="1491"/>
      <c r="B793" s="1491"/>
      <c r="C793" s="1491"/>
      <c r="D793" s="1491"/>
      <c r="E793" s="1491"/>
      <c r="F793" s="1491"/>
      <c r="G793" s="1491"/>
      <c r="H793" s="1491"/>
      <c r="I793" s="1491"/>
      <c r="J793" s="1491"/>
      <c r="K793" s="1491"/>
      <c r="L793" s="1491"/>
      <c r="M793" s="1491"/>
      <c r="N793" s="1491"/>
      <c r="O793" s="1491"/>
      <c r="P793" s="1491"/>
      <c r="Q793" s="1491"/>
      <c r="R793" s="1491"/>
      <c r="S793" s="1491"/>
      <c r="T793" s="1491"/>
      <c r="U793" s="1491"/>
      <c r="V793" s="1491"/>
      <c r="W793" s="1491"/>
      <c r="X793" s="1491"/>
      <c r="Y793" s="1491"/>
      <c r="Z793" s="1491"/>
      <c r="AA793" s="1491"/>
      <c r="AB793" s="1491"/>
      <c r="AC793" s="1491"/>
      <c r="AD793" s="1491"/>
      <c r="AE793" s="1491"/>
      <c r="AF793" s="1491"/>
      <c r="AG793" s="1491"/>
      <c r="AH793" s="1491"/>
    </row>
    <row r="794" spans="1:34" ht="15.75" customHeight="1">
      <c r="A794" s="1491"/>
      <c r="B794" s="1491"/>
      <c r="C794" s="1491"/>
      <c r="D794" s="1491"/>
      <c r="E794" s="1491"/>
      <c r="F794" s="1491"/>
      <c r="G794" s="1491"/>
      <c r="H794" s="1491"/>
      <c r="I794" s="1491"/>
      <c r="J794" s="1491"/>
      <c r="K794" s="1491"/>
      <c r="L794" s="1491"/>
      <c r="M794" s="1491"/>
      <c r="N794" s="1491"/>
      <c r="O794" s="1491"/>
      <c r="P794" s="1491"/>
      <c r="Q794" s="1491"/>
      <c r="R794" s="1491"/>
      <c r="S794" s="1491"/>
      <c r="T794" s="1491"/>
      <c r="U794" s="1491"/>
      <c r="V794" s="1491"/>
      <c r="W794" s="1491"/>
      <c r="X794" s="1491"/>
      <c r="Y794" s="1491"/>
      <c r="Z794" s="1491"/>
      <c r="AA794" s="1491"/>
      <c r="AB794" s="1491"/>
      <c r="AC794" s="1491"/>
      <c r="AD794" s="1491"/>
      <c r="AE794" s="1491"/>
      <c r="AF794" s="1491"/>
      <c r="AG794" s="1491"/>
      <c r="AH794" s="1491"/>
    </row>
    <row r="795" spans="1:34" ht="15.75" customHeight="1">
      <c r="A795" s="1491"/>
      <c r="B795" s="1491"/>
      <c r="C795" s="1491"/>
      <c r="D795" s="1491"/>
      <c r="E795" s="1491"/>
      <c r="F795" s="1491"/>
      <c r="G795" s="1491"/>
      <c r="H795" s="1491"/>
      <c r="I795" s="1491"/>
      <c r="J795" s="1491"/>
      <c r="K795" s="1491"/>
      <c r="L795" s="1491"/>
      <c r="M795" s="1491"/>
      <c r="N795" s="1491"/>
      <c r="O795" s="1491"/>
      <c r="P795" s="1491"/>
      <c r="Q795" s="1491"/>
      <c r="R795" s="1491"/>
      <c r="S795" s="1491"/>
      <c r="T795" s="1491"/>
      <c r="U795" s="1491"/>
      <c r="V795" s="1491"/>
      <c r="W795" s="1491"/>
      <c r="X795" s="1491"/>
      <c r="Y795" s="1491"/>
      <c r="Z795" s="1491"/>
      <c r="AA795" s="1491"/>
      <c r="AB795" s="1491"/>
      <c r="AC795" s="1491"/>
      <c r="AD795" s="1491"/>
      <c r="AE795" s="1491"/>
      <c r="AF795" s="1491"/>
      <c r="AG795" s="1491"/>
      <c r="AH795" s="1491"/>
    </row>
    <row r="796" spans="1:34" ht="15.75" customHeight="1">
      <c r="A796" s="1491"/>
      <c r="B796" s="1491"/>
      <c r="C796" s="1491"/>
      <c r="D796" s="1491"/>
      <c r="E796" s="1491"/>
      <c r="F796" s="1491"/>
      <c r="G796" s="1491"/>
      <c r="H796" s="1491"/>
      <c r="I796" s="1491"/>
      <c r="J796" s="1491"/>
      <c r="K796" s="1491"/>
      <c r="L796" s="1491"/>
      <c r="M796" s="1491"/>
      <c r="N796" s="1491"/>
      <c r="O796" s="1491"/>
      <c r="P796" s="1491"/>
      <c r="Q796" s="1491"/>
      <c r="R796" s="1491"/>
      <c r="S796" s="1491"/>
      <c r="T796" s="1491"/>
      <c r="U796" s="1491"/>
      <c r="V796" s="1491"/>
      <c r="W796" s="1491"/>
      <c r="X796" s="1491"/>
      <c r="Y796" s="1491"/>
      <c r="Z796" s="1491"/>
      <c r="AA796" s="1491"/>
      <c r="AB796" s="1491"/>
      <c r="AC796" s="1491"/>
      <c r="AD796" s="1491"/>
      <c r="AE796" s="1491"/>
      <c r="AF796" s="1491"/>
      <c r="AG796" s="1491"/>
      <c r="AH796" s="1491"/>
    </row>
    <row r="797" spans="1:34" ht="15.75" customHeight="1">
      <c r="A797" s="1491"/>
      <c r="B797" s="1491"/>
      <c r="C797" s="1491"/>
      <c r="D797" s="1491"/>
      <c r="E797" s="1491"/>
      <c r="F797" s="1491"/>
      <c r="G797" s="1491"/>
      <c r="H797" s="1491"/>
      <c r="I797" s="1491"/>
      <c r="J797" s="1491"/>
      <c r="K797" s="1491"/>
      <c r="L797" s="1491"/>
      <c r="M797" s="1491"/>
      <c r="N797" s="1491"/>
      <c r="O797" s="1491"/>
      <c r="P797" s="1491"/>
      <c r="Q797" s="1491"/>
      <c r="R797" s="1491"/>
      <c r="S797" s="1491"/>
      <c r="T797" s="1491"/>
      <c r="U797" s="1491"/>
      <c r="V797" s="1491"/>
      <c r="W797" s="1491"/>
      <c r="X797" s="1491"/>
      <c r="Y797" s="1491"/>
      <c r="Z797" s="1491"/>
      <c r="AA797" s="1491"/>
      <c r="AB797" s="1491"/>
      <c r="AC797" s="1491"/>
      <c r="AD797" s="1491"/>
      <c r="AE797" s="1491"/>
      <c r="AF797" s="1491"/>
      <c r="AG797" s="1491"/>
      <c r="AH797" s="1491"/>
    </row>
    <row r="798" spans="1:34" ht="15.75" customHeight="1">
      <c r="A798" s="1491"/>
      <c r="B798" s="1491"/>
      <c r="C798" s="1491"/>
      <c r="D798" s="1491"/>
      <c r="E798" s="1491"/>
      <c r="F798" s="1491"/>
      <c r="G798" s="1491"/>
      <c r="H798" s="1491"/>
      <c r="I798" s="1491"/>
      <c r="J798" s="1491"/>
      <c r="K798" s="1491"/>
      <c r="L798" s="1491"/>
      <c r="M798" s="1491"/>
      <c r="N798" s="1491"/>
      <c r="O798" s="1491"/>
      <c r="P798" s="1491"/>
      <c r="Q798" s="1491"/>
      <c r="R798" s="1491"/>
      <c r="S798" s="1491"/>
      <c r="T798" s="1491"/>
      <c r="U798" s="1491"/>
      <c r="V798" s="1491"/>
      <c r="W798" s="1491"/>
      <c r="X798" s="1491"/>
      <c r="Y798" s="1491"/>
      <c r="Z798" s="1491"/>
      <c r="AA798" s="1491"/>
      <c r="AB798" s="1491"/>
      <c r="AC798" s="1491"/>
      <c r="AD798" s="1491"/>
      <c r="AE798" s="1491"/>
      <c r="AF798" s="1491"/>
      <c r="AG798" s="1491"/>
      <c r="AH798" s="1491"/>
    </row>
    <row r="799" spans="1:34" ht="15.75" customHeight="1">
      <c r="A799" s="1491"/>
      <c r="B799" s="1491"/>
      <c r="C799" s="1491"/>
      <c r="D799" s="1491"/>
      <c r="E799" s="1491"/>
      <c r="F799" s="1491"/>
      <c r="G799" s="1491"/>
      <c r="H799" s="1491"/>
      <c r="I799" s="1491"/>
      <c r="J799" s="1491"/>
      <c r="K799" s="1491"/>
      <c r="L799" s="1491"/>
      <c r="M799" s="1491"/>
      <c r="N799" s="1491"/>
      <c r="O799" s="1491"/>
      <c r="P799" s="1491"/>
      <c r="Q799" s="1491"/>
      <c r="R799" s="1491"/>
      <c r="S799" s="1491"/>
      <c r="T799" s="1491"/>
      <c r="U799" s="1491"/>
      <c r="V799" s="1491"/>
      <c r="W799" s="1491"/>
      <c r="X799" s="1491"/>
      <c r="Y799" s="1491"/>
      <c r="Z799" s="1491"/>
      <c r="AA799" s="1491"/>
      <c r="AB799" s="1491"/>
      <c r="AC799" s="1491"/>
      <c r="AD799" s="1491"/>
      <c r="AE799" s="1491"/>
      <c r="AF799" s="1491"/>
      <c r="AG799" s="1491"/>
      <c r="AH799" s="1491"/>
    </row>
    <row r="800" spans="1:34" ht="15.75" customHeight="1">
      <c r="A800" s="1491"/>
      <c r="B800" s="1491"/>
      <c r="C800" s="1491"/>
      <c r="D800" s="1491"/>
      <c r="E800" s="1491"/>
      <c r="F800" s="1491"/>
      <c r="G800" s="1491"/>
      <c r="H800" s="1491"/>
      <c r="I800" s="1491"/>
      <c r="J800" s="1491"/>
      <c r="K800" s="1491"/>
      <c r="L800" s="1491"/>
      <c r="M800" s="1491"/>
      <c r="N800" s="1491"/>
      <c r="O800" s="1491"/>
      <c r="P800" s="1491"/>
      <c r="Q800" s="1491"/>
      <c r="R800" s="1491"/>
      <c r="S800" s="1491"/>
      <c r="T800" s="1491"/>
      <c r="U800" s="1491"/>
      <c r="V800" s="1491"/>
      <c r="W800" s="1491"/>
      <c r="X800" s="1491"/>
      <c r="Y800" s="1491"/>
      <c r="Z800" s="1491"/>
      <c r="AA800" s="1491"/>
      <c r="AB800" s="1491"/>
      <c r="AC800" s="1491"/>
      <c r="AD800" s="1491"/>
      <c r="AE800" s="1491"/>
      <c r="AF800" s="1491"/>
      <c r="AG800" s="1491"/>
      <c r="AH800" s="1491"/>
    </row>
    <row r="801" spans="1:34" ht="15.75" customHeight="1">
      <c r="A801" s="1491"/>
      <c r="B801" s="1491"/>
      <c r="C801" s="1491"/>
      <c r="D801" s="1491"/>
      <c r="E801" s="1491"/>
      <c r="F801" s="1491"/>
      <c r="G801" s="1491"/>
      <c r="H801" s="1491"/>
      <c r="I801" s="1491"/>
      <c r="J801" s="1491"/>
      <c r="K801" s="1491"/>
      <c r="L801" s="1491"/>
      <c r="M801" s="1491"/>
      <c r="N801" s="1491"/>
      <c r="O801" s="1491"/>
      <c r="P801" s="1491"/>
      <c r="Q801" s="1491"/>
      <c r="R801" s="1491"/>
      <c r="S801" s="1491"/>
      <c r="T801" s="1491"/>
      <c r="U801" s="1491"/>
      <c r="V801" s="1491"/>
      <c r="W801" s="1491"/>
      <c r="X801" s="1491"/>
      <c r="Y801" s="1491"/>
      <c r="Z801" s="1491"/>
      <c r="AA801" s="1491"/>
      <c r="AB801" s="1491"/>
      <c r="AC801" s="1491"/>
      <c r="AD801" s="1491"/>
      <c r="AE801" s="1491"/>
      <c r="AF801" s="1491"/>
      <c r="AG801" s="1491"/>
      <c r="AH801" s="1491"/>
    </row>
    <row r="802" spans="1:34" ht="15.75" customHeight="1">
      <c r="A802" s="1491"/>
      <c r="B802" s="1491"/>
      <c r="C802" s="1491"/>
      <c r="D802" s="1491"/>
      <c r="E802" s="1491"/>
      <c r="F802" s="1491"/>
      <c r="G802" s="1491"/>
      <c r="H802" s="1491"/>
      <c r="I802" s="1491"/>
      <c r="J802" s="1491"/>
      <c r="K802" s="1491"/>
      <c r="L802" s="1491"/>
      <c r="M802" s="1491"/>
      <c r="N802" s="1491"/>
      <c r="O802" s="1491"/>
      <c r="P802" s="1491"/>
      <c r="Q802" s="1491"/>
      <c r="R802" s="1491"/>
      <c r="S802" s="1491"/>
      <c r="T802" s="1491"/>
      <c r="U802" s="1491"/>
      <c r="V802" s="1491"/>
      <c r="W802" s="1491"/>
      <c r="X802" s="1491"/>
      <c r="Y802" s="1491"/>
      <c r="Z802" s="1491"/>
      <c r="AA802" s="1491"/>
      <c r="AB802" s="1491"/>
      <c r="AC802" s="1491"/>
      <c r="AD802" s="1491"/>
      <c r="AE802" s="1491"/>
      <c r="AF802" s="1491"/>
      <c r="AG802" s="1491"/>
      <c r="AH802" s="1491"/>
    </row>
    <row r="803" spans="1:34" ht="15.75" customHeight="1">
      <c r="A803" s="1491"/>
      <c r="B803" s="1491"/>
      <c r="C803" s="1491"/>
      <c r="D803" s="1491"/>
      <c r="E803" s="1491"/>
      <c r="F803" s="1491"/>
      <c r="G803" s="1491"/>
      <c r="H803" s="1491"/>
      <c r="I803" s="1491"/>
      <c r="J803" s="1491"/>
      <c r="K803" s="1491"/>
      <c r="L803" s="1491"/>
      <c r="M803" s="1491"/>
      <c r="N803" s="1491"/>
      <c r="O803" s="1491"/>
      <c r="P803" s="1491"/>
      <c r="Q803" s="1491"/>
      <c r="R803" s="1491"/>
      <c r="S803" s="1491"/>
      <c r="T803" s="1491"/>
      <c r="U803" s="1491"/>
      <c r="V803" s="1491"/>
      <c r="W803" s="1491"/>
      <c r="X803" s="1491"/>
      <c r="Y803" s="1491"/>
      <c r="Z803" s="1491"/>
      <c r="AA803" s="1491"/>
      <c r="AB803" s="1491"/>
      <c r="AC803" s="1491"/>
      <c r="AD803" s="1491"/>
      <c r="AE803" s="1491"/>
      <c r="AF803" s="1491"/>
      <c r="AG803" s="1491"/>
      <c r="AH803" s="1491"/>
    </row>
    <row r="804" spans="1:34" ht="15.75" customHeight="1">
      <c r="A804" s="1491"/>
      <c r="B804" s="1491"/>
      <c r="C804" s="1491"/>
      <c r="D804" s="1491"/>
      <c r="E804" s="1491"/>
      <c r="F804" s="1491"/>
      <c r="G804" s="1491"/>
      <c r="H804" s="1491"/>
      <c r="I804" s="1491"/>
      <c r="J804" s="1491"/>
      <c r="K804" s="1491"/>
      <c r="L804" s="1491"/>
      <c r="M804" s="1491"/>
      <c r="N804" s="1491"/>
      <c r="O804" s="1491"/>
      <c r="P804" s="1491"/>
      <c r="Q804" s="1491"/>
      <c r="R804" s="1491"/>
      <c r="S804" s="1491"/>
      <c r="T804" s="1491"/>
      <c r="U804" s="1491"/>
      <c r="V804" s="1491"/>
      <c r="W804" s="1491"/>
      <c r="X804" s="1491"/>
      <c r="Y804" s="1491"/>
      <c r="Z804" s="1491"/>
      <c r="AA804" s="1491"/>
      <c r="AB804" s="1491"/>
      <c r="AC804" s="1491"/>
      <c r="AD804" s="1491"/>
      <c r="AE804" s="1491"/>
      <c r="AF804" s="1491"/>
      <c r="AG804" s="1491"/>
      <c r="AH804" s="1491"/>
    </row>
    <row r="805" spans="1:34" ht="15.75" customHeight="1">
      <c r="A805" s="1491"/>
      <c r="B805" s="1491"/>
      <c r="C805" s="1491"/>
      <c r="D805" s="1491"/>
      <c r="E805" s="1491"/>
      <c r="F805" s="1491"/>
      <c r="G805" s="1491"/>
      <c r="H805" s="1491"/>
      <c r="I805" s="1491"/>
      <c r="J805" s="1491"/>
      <c r="K805" s="1491"/>
      <c r="L805" s="1491"/>
      <c r="M805" s="1491"/>
      <c r="N805" s="1491"/>
      <c r="O805" s="1491"/>
      <c r="P805" s="1491"/>
      <c r="Q805" s="1491"/>
      <c r="R805" s="1491"/>
      <c r="S805" s="1491"/>
      <c r="T805" s="1491"/>
      <c r="U805" s="1491"/>
      <c r="V805" s="1491"/>
      <c r="W805" s="1491"/>
      <c r="X805" s="1491"/>
      <c r="Y805" s="1491"/>
      <c r="Z805" s="1491"/>
      <c r="AA805" s="1491"/>
      <c r="AB805" s="1491"/>
      <c r="AC805" s="1491"/>
      <c r="AD805" s="1491"/>
      <c r="AE805" s="1491"/>
      <c r="AF805" s="1491"/>
      <c r="AG805" s="1491"/>
      <c r="AH805" s="1491"/>
    </row>
    <row r="806" spans="1:34" ht="15.75" customHeight="1">
      <c r="A806" s="1491"/>
      <c r="B806" s="1491"/>
      <c r="C806" s="1491"/>
      <c r="D806" s="1491"/>
      <c r="E806" s="1491"/>
      <c r="F806" s="1491"/>
      <c r="G806" s="1491"/>
      <c r="H806" s="1491"/>
      <c r="I806" s="1491"/>
      <c r="J806" s="1491"/>
      <c r="K806" s="1491"/>
      <c r="L806" s="1491"/>
      <c r="M806" s="1491"/>
      <c r="N806" s="1491"/>
      <c r="O806" s="1491"/>
      <c r="P806" s="1491"/>
      <c r="Q806" s="1491"/>
      <c r="R806" s="1491"/>
      <c r="S806" s="1491"/>
      <c r="T806" s="1491"/>
      <c r="U806" s="1491"/>
      <c r="V806" s="1491"/>
      <c r="W806" s="1491"/>
      <c r="X806" s="1491"/>
      <c r="Y806" s="1491"/>
      <c r="Z806" s="1491"/>
      <c r="AA806" s="1491"/>
      <c r="AB806" s="1491"/>
      <c r="AC806" s="1491"/>
      <c r="AD806" s="1491"/>
      <c r="AE806" s="1491"/>
      <c r="AF806" s="1491"/>
      <c r="AG806" s="1491"/>
      <c r="AH806" s="1491"/>
    </row>
    <row r="807" spans="1:34" ht="15.75" customHeight="1">
      <c r="A807" s="1491"/>
      <c r="B807" s="1491"/>
      <c r="C807" s="1491"/>
      <c r="D807" s="1491"/>
      <c r="E807" s="1491"/>
      <c r="F807" s="1491"/>
      <c r="G807" s="1491"/>
      <c r="H807" s="1491"/>
      <c r="I807" s="1491"/>
      <c r="J807" s="1491"/>
      <c r="K807" s="1491"/>
      <c r="L807" s="1491"/>
      <c r="M807" s="1491"/>
      <c r="N807" s="1491"/>
      <c r="O807" s="1491"/>
      <c r="P807" s="1491"/>
      <c r="Q807" s="1491"/>
      <c r="R807" s="1491"/>
      <c r="S807" s="1491"/>
      <c r="T807" s="1491"/>
      <c r="U807" s="1491"/>
      <c r="V807" s="1491"/>
      <c r="W807" s="1491"/>
      <c r="X807" s="1491"/>
      <c r="Y807" s="1491"/>
      <c r="Z807" s="1491"/>
      <c r="AA807" s="1491"/>
      <c r="AB807" s="1491"/>
      <c r="AC807" s="1491"/>
      <c r="AD807" s="1491"/>
      <c r="AE807" s="1491"/>
      <c r="AF807" s="1491"/>
      <c r="AG807" s="1491"/>
      <c r="AH807" s="1491"/>
    </row>
    <row r="808" spans="1:34" ht="15.75" customHeight="1">
      <c r="A808" s="1491"/>
      <c r="B808" s="1491"/>
      <c r="C808" s="1491"/>
      <c r="D808" s="1491"/>
      <c r="E808" s="1491"/>
      <c r="F808" s="1491"/>
      <c r="G808" s="1491"/>
      <c r="H808" s="1491"/>
      <c r="I808" s="1491"/>
      <c r="J808" s="1491"/>
      <c r="K808" s="1491"/>
      <c r="L808" s="1491"/>
      <c r="M808" s="1491"/>
      <c r="N808" s="1491"/>
      <c r="O808" s="1491"/>
      <c r="P808" s="1491"/>
      <c r="Q808" s="1491"/>
      <c r="R808" s="1491"/>
      <c r="S808" s="1491"/>
      <c r="T808" s="1491"/>
      <c r="U808" s="1491"/>
      <c r="V808" s="1491"/>
      <c r="W808" s="1491"/>
      <c r="X808" s="1491"/>
      <c r="Y808" s="1491"/>
      <c r="Z808" s="1491"/>
      <c r="AA808" s="1491"/>
      <c r="AB808" s="1491"/>
      <c r="AC808" s="1491"/>
      <c r="AD808" s="1491"/>
      <c r="AE808" s="1491"/>
      <c r="AF808" s="1491"/>
      <c r="AG808" s="1491"/>
      <c r="AH808" s="1491"/>
    </row>
    <row r="809" spans="1:34" ht="15.75" customHeight="1">
      <c r="A809" s="1491"/>
      <c r="B809" s="1491"/>
      <c r="C809" s="1491"/>
      <c r="D809" s="1491"/>
      <c r="E809" s="1491"/>
      <c r="F809" s="1491"/>
      <c r="G809" s="1491"/>
      <c r="H809" s="1491"/>
      <c r="I809" s="1491"/>
      <c r="J809" s="1491"/>
      <c r="K809" s="1491"/>
      <c r="L809" s="1491"/>
      <c r="M809" s="1491"/>
      <c r="N809" s="1491"/>
      <c r="O809" s="1491"/>
      <c r="P809" s="1491"/>
      <c r="Q809" s="1491"/>
      <c r="R809" s="1491"/>
      <c r="S809" s="1491"/>
      <c r="T809" s="1491"/>
      <c r="U809" s="1491"/>
      <c r="V809" s="1491"/>
      <c r="W809" s="1491"/>
      <c r="X809" s="1491"/>
      <c r="Y809" s="1491"/>
      <c r="Z809" s="1491"/>
      <c r="AA809" s="1491"/>
      <c r="AB809" s="1491"/>
      <c r="AC809" s="1491"/>
      <c r="AD809" s="1491"/>
      <c r="AE809" s="1491"/>
      <c r="AF809" s="1491"/>
      <c r="AG809" s="1491"/>
      <c r="AH809" s="1491"/>
    </row>
    <row r="810" spans="1:34" ht="15.75" customHeight="1">
      <c r="A810" s="1491"/>
      <c r="B810" s="1491"/>
      <c r="C810" s="1491"/>
      <c r="D810" s="1491"/>
      <c r="E810" s="1491"/>
      <c r="F810" s="1491"/>
      <c r="G810" s="1491"/>
      <c r="H810" s="1491"/>
      <c r="I810" s="1491"/>
      <c r="J810" s="1491"/>
      <c r="K810" s="1491"/>
      <c r="L810" s="1491"/>
      <c r="M810" s="1491"/>
      <c r="N810" s="1491"/>
      <c r="O810" s="1491"/>
      <c r="P810" s="1491"/>
      <c r="Q810" s="1491"/>
      <c r="R810" s="1491"/>
      <c r="S810" s="1491"/>
      <c r="T810" s="1491"/>
      <c r="U810" s="1491"/>
      <c r="V810" s="1491"/>
      <c r="W810" s="1491"/>
      <c r="X810" s="1491"/>
      <c r="Y810" s="1491"/>
      <c r="Z810" s="1491"/>
      <c r="AA810" s="1491"/>
      <c r="AB810" s="1491"/>
      <c r="AC810" s="1491"/>
      <c r="AD810" s="1491"/>
      <c r="AE810" s="1491"/>
      <c r="AF810" s="1491"/>
      <c r="AG810" s="1491"/>
      <c r="AH810" s="1491"/>
    </row>
    <row r="811" spans="1:34" ht="15.75" customHeight="1">
      <c r="A811" s="1491"/>
      <c r="B811" s="1491"/>
      <c r="C811" s="1491"/>
      <c r="D811" s="1491"/>
      <c r="E811" s="1491"/>
      <c r="F811" s="1491"/>
      <c r="G811" s="1491"/>
      <c r="H811" s="1491"/>
      <c r="I811" s="1491"/>
      <c r="J811" s="1491"/>
      <c r="K811" s="1491"/>
      <c r="L811" s="1491"/>
      <c r="M811" s="1491"/>
      <c r="N811" s="1491"/>
      <c r="O811" s="1491"/>
      <c r="P811" s="1491"/>
      <c r="Q811" s="1491"/>
      <c r="R811" s="1491"/>
      <c r="S811" s="1491"/>
      <c r="T811" s="1491"/>
      <c r="U811" s="1491"/>
      <c r="V811" s="1491"/>
      <c r="W811" s="1491"/>
      <c r="X811" s="1491"/>
      <c r="Y811" s="1491"/>
      <c r="Z811" s="1491"/>
      <c r="AA811" s="1491"/>
      <c r="AB811" s="1491"/>
      <c r="AC811" s="1491"/>
      <c r="AD811" s="1491"/>
      <c r="AE811" s="1491"/>
      <c r="AF811" s="1491"/>
      <c r="AG811" s="1491"/>
      <c r="AH811" s="1491"/>
    </row>
    <row r="812" spans="1:34" ht="15.75" customHeight="1">
      <c r="A812" s="1491"/>
      <c r="B812" s="1491"/>
      <c r="C812" s="1491"/>
      <c r="D812" s="1491"/>
      <c r="E812" s="1491"/>
      <c r="F812" s="1491"/>
      <c r="G812" s="1491"/>
      <c r="H812" s="1491"/>
      <c r="I812" s="1491"/>
      <c r="J812" s="1491"/>
      <c r="K812" s="1491"/>
      <c r="L812" s="1491"/>
      <c r="M812" s="1491"/>
      <c r="N812" s="1491"/>
      <c r="O812" s="1491"/>
      <c r="P812" s="1491"/>
      <c r="Q812" s="1491"/>
      <c r="R812" s="1491"/>
      <c r="S812" s="1491"/>
      <c r="T812" s="1491"/>
      <c r="U812" s="1491"/>
      <c r="V812" s="1491"/>
      <c r="W812" s="1491"/>
      <c r="X812" s="1491"/>
      <c r="Y812" s="1491"/>
      <c r="Z812" s="1491"/>
      <c r="AA812" s="1491"/>
      <c r="AB812" s="1491"/>
      <c r="AC812" s="1491"/>
      <c r="AD812" s="1491"/>
      <c r="AE812" s="1491"/>
      <c r="AF812" s="1491"/>
      <c r="AG812" s="1491"/>
      <c r="AH812" s="1491"/>
    </row>
    <row r="813" spans="1:34" ht="15.75" customHeight="1">
      <c r="A813" s="1491"/>
      <c r="B813" s="1491"/>
      <c r="C813" s="1491"/>
      <c r="D813" s="1491"/>
      <c r="E813" s="1491"/>
      <c r="F813" s="1491"/>
      <c r="G813" s="1491"/>
      <c r="H813" s="1491"/>
      <c r="I813" s="1491"/>
      <c r="J813" s="1491"/>
      <c r="K813" s="1491"/>
      <c r="L813" s="1491"/>
      <c r="M813" s="1491"/>
      <c r="N813" s="1491"/>
      <c r="O813" s="1491"/>
      <c r="P813" s="1491"/>
      <c r="Q813" s="1491"/>
      <c r="R813" s="1491"/>
      <c r="S813" s="1491"/>
      <c r="T813" s="1491"/>
      <c r="U813" s="1491"/>
      <c r="V813" s="1491"/>
      <c r="W813" s="1491"/>
      <c r="X813" s="1491"/>
      <c r="Y813" s="1491"/>
      <c r="Z813" s="1491"/>
      <c r="AA813" s="1491"/>
      <c r="AB813" s="1491"/>
      <c r="AC813" s="1491"/>
      <c r="AD813" s="1491"/>
      <c r="AE813" s="1491"/>
      <c r="AF813" s="1491"/>
      <c r="AG813" s="1491"/>
      <c r="AH813" s="1491"/>
    </row>
    <row r="814" spans="1:34" ht="15.75" customHeight="1">
      <c r="A814" s="1491"/>
      <c r="B814" s="1491"/>
      <c r="C814" s="1491"/>
      <c r="D814" s="1491"/>
      <c r="E814" s="1491"/>
      <c r="F814" s="1491"/>
      <c r="G814" s="1491"/>
      <c r="H814" s="1491"/>
      <c r="I814" s="1491"/>
      <c r="J814" s="1491"/>
      <c r="K814" s="1491"/>
      <c r="L814" s="1491"/>
      <c r="M814" s="1491"/>
      <c r="N814" s="1491"/>
      <c r="O814" s="1491"/>
      <c r="P814" s="1491"/>
      <c r="Q814" s="1491"/>
      <c r="R814" s="1491"/>
      <c r="S814" s="1491"/>
      <c r="T814" s="1491"/>
      <c r="U814" s="1491"/>
      <c r="V814" s="1491"/>
      <c r="W814" s="1491"/>
      <c r="X814" s="1491"/>
      <c r="Y814" s="1491"/>
      <c r="Z814" s="1491"/>
      <c r="AA814" s="1491"/>
      <c r="AB814" s="1491"/>
      <c r="AC814" s="1491"/>
      <c r="AD814" s="1491"/>
      <c r="AE814" s="1491"/>
      <c r="AF814" s="1491"/>
      <c r="AG814" s="1491"/>
      <c r="AH814" s="1491"/>
    </row>
    <row r="815" spans="1:34" ht="15.75" customHeight="1">
      <c r="A815" s="1491"/>
      <c r="B815" s="1491"/>
      <c r="C815" s="1491"/>
      <c r="D815" s="1491"/>
      <c r="E815" s="1491"/>
      <c r="F815" s="1491"/>
      <c r="G815" s="1491"/>
      <c r="H815" s="1491"/>
      <c r="I815" s="1491"/>
      <c r="J815" s="1491"/>
      <c r="K815" s="1491"/>
      <c r="L815" s="1491"/>
      <c r="M815" s="1491"/>
      <c r="N815" s="1491"/>
      <c r="O815" s="1491"/>
      <c r="P815" s="1491"/>
      <c r="Q815" s="1491"/>
      <c r="R815" s="1491"/>
      <c r="S815" s="1491"/>
      <c r="T815" s="1491"/>
      <c r="U815" s="1491"/>
      <c r="V815" s="1491"/>
      <c r="W815" s="1491"/>
      <c r="X815" s="1491"/>
      <c r="Y815" s="1491"/>
      <c r="Z815" s="1491"/>
      <c r="AA815" s="1491"/>
      <c r="AB815" s="1491"/>
      <c r="AC815" s="1491"/>
      <c r="AD815" s="1491"/>
      <c r="AE815" s="1491"/>
      <c r="AF815" s="1491"/>
      <c r="AG815" s="1491"/>
      <c r="AH815" s="1491"/>
    </row>
    <row r="816" spans="1:34" ht="15.75" customHeight="1">
      <c r="A816" s="1491"/>
      <c r="B816" s="1491"/>
      <c r="C816" s="1491"/>
      <c r="D816" s="1491"/>
      <c r="E816" s="1491"/>
      <c r="F816" s="1491"/>
      <c r="G816" s="1491"/>
      <c r="H816" s="1491"/>
      <c r="I816" s="1491"/>
      <c r="J816" s="1491"/>
      <c r="K816" s="1491"/>
      <c r="L816" s="1491"/>
      <c r="M816" s="1491"/>
      <c r="N816" s="1491"/>
      <c r="O816" s="1491"/>
      <c r="P816" s="1491"/>
      <c r="Q816" s="1491"/>
      <c r="R816" s="1491"/>
      <c r="S816" s="1491"/>
      <c r="T816" s="1491"/>
      <c r="U816" s="1491"/>
      <c r="V816" s="1491"/>
      <c r="W816" s="1491"/>
      <c r="X816" s="1491"/>
      <c r="Y816" s="1491"/>
      <c r="Z816" s="1491"/>
      <c r="AA816" s="1491"/>
      <c r="AB816" s="1491"/>
      <c r="AC816" s="1491"/>
      <c r="AD816" s="1491"/>
      <c r="AE816" s="1491"/>
      <c r="AF816" s="1491"/>
      <c r="AG816" s="1491"/>
      <c r="AH816" s="1491"/>
    </row>
    <row r="817" spans="1:34" ht="15.75" customHeight="1">
      <c r="A817" s="1491"/>
      <c r="B817" s="1491"/>
      <c r="C817" s="1491"/>
      <c r="D817" s="1491"/>
      <c r="E817" s="1491"/>
      <c r="F817" s="1491"/>
      <c r="G817" s="1491"/>
      <c r="H817" s="1491"/>
      <c r="I817" s="1491"/>
      <c r="J817" s="1491"/>
      <c r="K817" s="1491"/>
      <c r="L817" s="1491"/>
      <c r="M817" s="1491"/>
      <c r="N817" s="1491"/>
      <c r="O817" s="1491"/>
      <c r="P817" s="1491"/>
      <c r="Q817" s="1491"/>
      <c r="R817" s="1491"/>
      <c r="S817" s="1491"/>
      <c r="T817" s="1491"/>
      <c r="U817" s="1491"/>
      <c r="V817" s="1491"/>
      <c r="W817" s="1491"/>
      <c r="X817" s="1491"/>
      <c r="Y817" s="1491"/>
      <c r="Z817" s="1491"/>
      <c r="AA817" s="1491"/>
      <c r="AB817" s="1491"/>
      <c r="AC817" s="1491"/>
      <c r="AD817" s="1491"/>
      <c r="AE817" s="1491"/>
      <c r="AF817" s="1491"/>
      <c r="AG817" s="1491"/>
      <c r="AH817" s="1491"/>
    </row>
    <row r="818" spans="1:34" ht="15.75" customHeight="1">
      <c r="A818" s="1491"/>
      <c r="B818" s="1491"/>
      <c r="C818" s="1491"/>
      <c r="D818" s="1491"/>
      <c r="E818" s="1491"/>
      <c r="F818" s="1491"/>
      <c r="G818" s="1491"/>
      <c r="H818" s="1491"/>
      <c r="I818" s="1491"/>
      <c r="J818" s="1491"/>
      <c r="K818" s="1491"/>
      <c r="L818" s="1491"/>
      <c r="M818" s="1491"/>
      <c r="N818" s="1491"/>
      <c r="O818" s="1491"/>
      <c r="P818" s="1491"/>
      <c r="Q818" s="1491"/>
      <c r="R818" s="1491"/>
      <c r="S818" s="1491"/>
      <c r="T818" s="1491"/>
      <c r="U818" s="1491"/>
      <c r="V818" s="1491"/>
      <c r="W818" s="1491"/>
      <c r="X818" s="1491"/>
      <c r="Y818" s="1491"/>
      <c r="Z818" s="1491"/>
      <c r="AA818" s="1491"/>
      <c r="AB818" s="1491"/>
      <c r="AC818" s="1491"/>
      <c r="AD818" s="1491"/>
      <c r="AE818" s="1491"/>
      <c r="AF818" s="1491"/>
      <c r="AG818" s="1491"/>
      <c r="AH818" s="1491"/>
    </row>
    <row r="819" spans="1:34" ht="15.75" customHeight="1">
      <c r="A819" s="1491"/>
      <c r="B819" s="1491"/>
      <c r="C819" s="1491"/>
      <c r="D819" s="1491"/>
      <c r="E819" s="1491"/>
      <c r="F819" s="1491"/>
      <c r="G819" s="1491"/>
      <c r="H819" s="1491"/>
      <c r="I819" s="1491"/>
      <c r="J819" s="1491"/>
      <c r="K819" s="1491"/>
      <c r="L819" s="1491"/>
      <c r="M819" s="1491"/>
      <c r="N819" s="1491"/>
      <c r="O819" s="1491"/>
      <c r="P819" s="1491"/>
      <c r="Q819" s="1491"/>
      <c r="R819" s="1491"/>
      <c r="S819" s="1491"/>
      <c r="T819" s="1491"/>
      <c r="U819" s="1491"/>
      <c r="V819" s="1491"/>
      <c r="W819" s="1491"/>
      <c r="X819" s="1491"/>
      <c r="Y819" s="1491"/>
      <c r="Z819" s="1491"/>
      <c r="AA819" s="1491"/>
      <c r="AB819" s="1491"/>
      <c r="AC819" s="1491"/>
      <c r="AD819" s="1491"/>
      <c r="AE819" s="1491"/>
      <c r="AF819" s="1491"/>
      <c r="AG819" s="1491"/>
      <c r="AH819" s="1491"/>
    </row>
    <row r="820" spans="1:34" ht="15.75" customHeight="1">
      <c r="A820" s="1491"/>
      <c r="B820" s="1491"/>
      <c r="C820" s="1491"/>
      <c r="D820" s="1491"/>
      <c r="E820" s="1491"/>
      <c r="F820" s="1491"/>
      <c r="G820" s="1491"/>
      <c r="H820" s="1491"/>
      <c r="I820" s="1491"/>
      <c r="J820" s="1491"/>
      <c r="K820" s="1491"/>
      <c r="L820" s="1491"/>
      <c r="M820" s="1491"/>
      <c r="N820" s="1491"/>
      <c r="O820" s="1491"/>
      <c r="P820" s="1491"/>
      <c r="Q820" s="1491"/>
      <c r="R820" s="1491"/>
      <c r="S820" s="1491"/>
      <c r="T820" s="1491"/>
      <c r="U820" s="1491"/>
      <c r="V820" s="1491"/>
      <c r="W820" s="1491"/>
      <c r="X820" s="1491"/>
      <c r="Y820" s="1491"/>
      <c r="Z820" s="1491"/>
      <c r="AA820" s="1491"/>
      <c r="AB820" s="1491"/>
      <c r="AC820" s="1491"/>
      <c r="AD820" s="1491"/>
      <c r="AE820" s="1491"/>
      <c r="AF820" s="1491"/>
      <c r="AG820" s="1491"/>
      <c r="AH820" s="1491"/>
    </row>
    <row r="821" spans="1:34" ht="15.75" customHeight="1">
      <c r="A821" s="1491"/>
      <c r="B821" s="1491"/>
      <c r="C821" s="1491"/>
      <c r="D821" s="1491"/>
      <c r="E821" s="1491"/>
      <c r="F821" s="1491"/>
      <c r="G821" s="1491"/>
      <c r="H821" s="1491"/>
      <c r="I821" s="1491"/>
      <c r="J821" s="1491"/>
      <c r="K821" s="1491"/>
      <c r="L821" s="1491"/>
      <c r="M821" s="1491"/>
      <c r="N821" s="1491"/>
      <c r="O821" s="1491"/>
      <c r="P821" s="1491"/>
      <c r="Q821" s="1491"/>
      <c r="R821" s="1491"/>
      <c r="S821" s="1491"/>
      <c r="T821" s="1491"/>
      <c r="U821" s="1491"/>
      <c r="V821" s="1491"/>
      <c r="W821" s="1491"/>
      <c r="X821" s="1491"/>
      <c r="Y821" s="1491"/>
      <c r="Z821" s="1491"/>
      <c r="AA821" s="1491"/>
      <c r="AB821" s="1491"/>
      <c r="AC821" s="1491"/>
      <c r="AD821" s="1491"/>
      <c r="AE821" s="1491"/>
      <c r="AF821" s="1491"/>
      <c r="AG821" s="1491"/>
      <c r="AH821" s="1491"/>
    </row>
    <row r="822" spans="1:34" ht="15.75" customHeight="1">
      <c r="A822" s="1491"/>
      <c r="B822" s="1491"/>
      <c r="C822" s="1491"/>
      <c r="D822" s="1491"/>
      <c r="E822" s="1491"/>
      <c r="F822" s="1491"/>
      <c r="G822" s="1491"/>
      <c r="H822" s="1491"/>
      <c r="I822" s="1491"/>
      <c r="J822" s="1491"/>
      <c r="K822" s="1491"/>
      <c r="L822" s="1491"/>
      <c r="M822" s="1491"/>
      <c r="N822" s="1491"/>
      <c r="O822" s="1491"/>
      <c r="P822" s="1491"/>
      <c r="Q822" s="1491"/>
      <c r="R822" s="1491"/>
      <c r="S822" s="1491"/>
      <c r="T822" s="1491"/>
      <c r="U822" s="1491"/>
      <c r="V822" s="1491"/>
      <c r="W822" s="1491"/>
      <c r="X822" s="1491"/>
      <c r="Y822" s="1491"/>
      <c r="Z822" s="1491"/>
      <c r="AA822" s="1491"/>
      <c r="AB822" s="1491"/>
      <c r="AC822" s="1491"/>
      <c r="AD822" s="1491"/>
      <c r="AE822" s="1491"/>
      <c r="AF822" s="1491"/>
      <c r="AG822" s="1491"/>
      <c r="AH822" s="1491"/>
    </row>
    <row r="823" spans="1:34" ht="15.75" customHeight="1">
      <c r="A823" s="1491"/>
      <c r="B823" s="1491"/>
      <c r="C823" s="1491"/>
      <c r="D823" s="1491"/>
      <c r="E823" s="1491"/>
      <c r="F823" s="1491"/>
      <c r="G823" s="1491"/>
      <c r="H823" s="1491"/>
      <c r="I823" s="1491"/>
      <c r="J823" s="1491"/>
      <c r="K823" s="1491"/>
      <c r="L823" s="1491"/>
      <c r="M823" s="1491"/>
      <c r="N823" s="1491"/>
      <c r="O823" s="1491"/>
      <c r="P823" s="1491"/>
      <c r="Q823" s="1491"/>
      <c r="R823" s="1491"/>
      <c r="S823" s="1491"/>
      <c r="T823" s="1491"/>
      <c r="U823" s="1491"/>
      <c r="V823" s="1491"/>
      <c r="W823" s="1491"/>
      <c r="X823" s="1491"/>
      <c r="Y823" s="1491"/>
      <c r="Z823" s="1491"/>
      <c r="AA823" s="1491"/>
      <c r="AB823" s="1491"/>
      <c r="AC823" s="1491"/>
      <c r="AD823" s="1491"/>
      <c r="AE823" s="1491"/>
      <c r="AF823" s="1491"/>
      <c r="AG823" s="1491"/>
      <c r="AH823" s="1491"/>
    </row>
    <row r="824" spans="1:34" ht="15.75" customHeight="1">
      <c r="A824" s="1491"/>
      <c r="B824" s="1491"/>
      <c r="C824" s="1491"/>
      <c r="D824" s="1491"/>
      <c r="E824" s="1491"/>
      <c r="F824" s="1491"/>
      <c r="G824" s="1491"/>
      <c r="H824" s="1491"/>
      <c r="I824" s="1491"/>
      <c r="J824" s="1491"/>
      <c r="K824" s="1491"/>
      <c r="L824" s="1491"/>
      <c r="M824" s="1491"/>
      <c r="N824" s="1491"/>
      <c r="O824" s="1491"/>
      <c r="P824" s="1491"/>
      <c r="Q824" s="1491"/>
      <c r="R824" s="1491"/>
      <c r="S824" s="1491"/>
      <c r="T824" s="1491"/>
      <c r="U824" s="1491"/>
      <c r="V824" s="1491"/>
      <c r="W824" s="1491"/>
      <c r="X824" s="1491"/>
      <c r="Y824" s="1491"/>
      <c r="Z824" s="1491"/>
      <c r="AA824" s="1491"/>
      <c r="AB824" s="1491"/>
      <c r="AC824" s="1491"/>
      <c r="AD824" s="1491"/>
      <c r="AE824" s="1491"/>
      <c r="AF824" s="1491"/>
      <c r="AG824" s="1491"/>
      <c r="AH824" s="1491"/>
    </row>
    <row r="825" spans="1:34" ht="15.75" customHeight="1">
      <c r="A825" s="1491"/>
      <c r="B825" s="1491"/>
      <c r="C825" s="1491"/>
      <c r="D825" s="1491"/>
      <c r="E825" s="1491"/>
      <c r="F825" s="1491"/>
      <c r="G825" s="1491"/>
      <c r="H825" s="1491"/>
      <c r="I825" s="1491"/>
      <c r="J825" s="1491"/>
      <c r="K825" s="1491"/>
      <c r="L825" s="1491"/>
      <c r="M825" s="1491"/>
      <c r="N825" s="1491"/>
      <c r="O825" s="1491"/>
      <c r="P825" s="1491"/>
      <c r="Q825" s="1491"/>
      <c r="R825" s="1491"/>
      <c r="S825" s="1491"/>
      <c r="T825" s="1491"/>
      <c r="U825" s="1491"/>
      <c r="V825" s="1491"/>
      <c r="W825" s="1491"/>
      <c r="X825" s="1491"/>
      <c r="Y825" s="1491"/>
      <c r="Z825" s="1491"/>
      <c r="AA825" s="1491"/>
      <c r="AB825" s="1491"/>
      <c r="AC825" s="1491"/>
      <c r="AD825" s="1491"/>
      <c r="AE825" s="1491"/>
      <c r="AF825" s="1491"/>
      <c r="AG825" s="1491"/>
      <c r="AH825" s="1491"/>
    </row>
    <row r="826" spans="1:34" ht="15.75" customHeight="1">
      <c r="A826" s="1491"/>
      <c r="B826" s="1491"/>
      <c r="C826" s="1491"/>
      <c r="D826" s="1491"/>
      <c r="E826" s="1491"/>
      <c r="F826" s="1491"/>
      <c r="G826" s="1491"/>
      <c r="H826" s="1491"/>
      <c r="I826" s="1491"/>
      <c r="J826" s="1491"/>
      <c r="K826" s="1491"/>
      <c r="L826" s="1491"/>
      <c r="M826" s="1491"/>
      <c r="N826" s="1491"/>
      <c r="O826" s="1491"/>
      <c r="P826" s="1491"/>
      <c r="Q826" s="1491"/>
      <c r="R826" s="1491"/>
      <c r="S826" s="1491"/>
      <c r="T826" s="1491"/>
      <c r="U826" s="1491"/>
      <c r="V826" s="1491"/>
      <c r="W826" s="1491"/>
      <c r="X826" s="1491"/>
      <c r="Y826" s="1491"/>
      <c r="Z826" s="1491"/>
      <c r="AA826" s="1491"/>
      <c r="AB826" s="1491"/>
      <c r="AC826" s="1491"/>
      <c r="AD826" s="1491"/>
      <c r="AE826" s="1491"/>
      <c r="AF826" s="1491"/>
      <c r="AG826" s="1491"/>
      <c r="AH826" s="1491"/>
    </row>
    <row r="827" spans="1:34" ht="15.75" customHeight="1">
      <c r="A827" s="1491"/>
      <c r="B827" s="1491"/>
      <c r="C827" s="1491"/>
      <c r="D827" s="1491"/>
      <c r="E827" s="1491"/>
      <c r="F827" s="1491"/>
      <c r="G827" s="1491"/>
      <c r="H827" s="1491"/>
      <c r="I827" s="1491"/>
      <c r="J827" s="1491"/>
      <c r="K827" s="1491"/>
      <c r="L827" s="1491"/>
      <c r="M827" s="1491"/>
      <c r="N827" s="1491"/>
      <c r="O827" s="1491"/>
      <c r="P827" s="1491"/>
      <c r="Q827" s="1491"/>
      <c r="R827" s="1491"/>
      <c r="S827" s="1491"/>
      <c r="T827" s="1491"/>
      <c r="U827" s="1491"/>
      <c r="V827" s="1491"/>
      <c r="W827" s="1491"/>
      <c r="X827" s="1491"/>
      <c r="Y827" s="1491"/>
      <c r="Z827" s="1491"/>
      <c r="AA827" s="1491"/>
      <c r="AB827" s="1491"/>
      <c r="AC827" s="1491"/>
      <c r="AD827" s="1491"/>
      <c r="AE827" s="1491"/>
      <c r="AF827" s="1491"/>
      <c r="AG827" s="1491"/>
      <c r="AH827" s="1491"/>
    </row>
    <row r="828" spans="1:34" ht="15.75" customHeight="1">
      <c r="A828" s="1491"/>
      <c r="B828" s="1491"/>
      <c r="C828" s="1491"/>
      <c r="D828" s="1491"/>
      <c r="E828" s="1491"/>
      <c r="F828" s="1491"/>
      <c r="G828" s="1491"/>
      <c r="H828" s="1491"/>
      <c r="I828" s="1491"/>
      <c r="J828" s="1491"/>
      <c r="K828" s="1491"/>
      <c r="L828" s="1491"/>
      <c r="M828" s="1491"/>
      <c r="N828" s="1491"/>
      <c r="O828" s="1491"/>
      <c r="P828" s="1491"/>
      <c r="Q828" s="1491"/>
      <c r="R828" s="1491"/>
      <c r="S828" s="1491"/>
      <c r="T828" s="1491"/>
      <c r="U828" s="1491"/>
      <c r="V828" s="1491"/>
      <c r="W828" s="1491"/>
      <c r="X828" s="1491"/>
      <c r="Y828" s="1491"/>
      <c r="Z828" s="1491"/>
      <c r="AA828" s="1491"/>
      <c r="AB828" s="1491"/>
      <c r="AC828" s="1491"/>
      <c r="AD828" s="1491"/>
      <c r="AE828" s="1491"/>
      <c r="AF828" s="1491"/>
      <c r="AG828" s="1491"/>
      <c r="AH828" s="1491"/>
    </row>
    <row r="829" spans="1:34" ht="15.75" customHeight="1">
      <c r="A829" s="1491"/>
      <c r="B829" s="1491"/>
      <c r="C829" s="1491"/>
      <c r="D829" s="1491"/>
      <c r="E829" s="1491"/>
      <c r="F829" s="1491"/>
      <c r="G829" s="1491"/>
      <c r="H829" s="1491"/>
      <c r="I829" s="1491"/>
      <c r="J829" s="1491"/>
      <c r="K829" s="1491"/>
      <c r="L829" s="1491"/>
      <c r="M829" s="1491"/>
      <c r="N829" s="1491"/>
      <c r="O829" s="1491"/>
      <c r="P829" s="1491"/>
      <c r="Q829" s="1491"/>
      <c r="R829" s="1491"/>
      <c r="S829" s="1491"/>
      <c r="T829" s="1491"/>
      <c r="U829" s="1491"/>
      <c r="V829" s="1491"/>
      <c r="W829" s="1491"/>
      <c r="X829" s="1491"/>
      <c r="Y829" s="1491"/>
      <c r="Z829" s="1491"/>
      <c r="AA829" s="1491"/>
      <c r="AB829" s="1491"/>
      <c r="AC829" s="1491"/>
      <c r="AD829" s="1491"/>
      <c r="AE829" s="1491"/>
      <c r="AF829" s="1491"/>
      <c r="AG829" s="1491"/>
      <c r="AH829" s="1491"/>
    </row>
    <row r="830" spans="1:34" ht="15.75" customHeight="1">
      <c r="A830" s="1491"/>
      <c r="B830" s="1491"/>
      <c r="C830" s="1491"/>
      <c r="D830" s="1491"/>
      <c r="E830" s="1491"/>
      <c r="F830" s="1491"/>
      <c r="G830" s="1491"/>
      <c r="H830" s="1491"/>
      <c r="I830" s="1491"/>
      <c r="J830" s="1491"/>
      <c r="K830" s="1491"/>
      <c r="L830" s="1491"/>
      <c r="M830" s="1491"/>
      <c r="N830" s="1491"/>
      <c r="O830" s="1491"/>
      <c r="P830" s="1491"/>
      <c r="Q830" s="1491"/>
      <c r="R830" s="1491"/>
      <c r="S830" s="1491"/>
      <c r="T830" s="1491"/>
      <c r="U830" s="1491"/>
      <c r="V830" s="1491"/>
      <c r="W830" s="1491"/>
      <c r="X830" s="1491"/>
      <c r="Y830" s="1491"/>
      <c r="Z830" s="1491"/>
      <c r="AA830" s="1491"/>
      <c r="AB830" s="1491"/>
      <c r="AC830" s="1491"/>
      <c r="AD830" s="1491"/>
      <c r="AE830" s="1491"/>
      <c r="AF830" s="1491"/>
      <c r="AG830" s="1491"/>
      <c r="AH830" s="1491"/>
    </row>
    <row r="831" spans="1:34" ht="15.75" customHeight="1">
      <c r="A831" s="1491"/>
      <c r="B831" s="1491"/>
      <c r="C831" s="1491"/>
      <c r="D831" s="1491"/>
      <c r="E831" s="1491"/>
      <c r="F831" s="1491"/>
      <c r="G831" s="1491"/>
      <c r="H831" s="1491"/>
      <c r="I831" s="1491"/>
      <c r="J831" s="1491"/>
      <c r="K831" s="1491"/>
      <c r="L831" s="1491"/>
      <c r="M831" s="1491"/>
      <c r="N831" s="1491"/>
      <c r="O831" s="1491"/>
      <c r="P831" s="1491"/>
      <c r="Q831" s="1491"/>
      <c r="R831" s="1491"/>
      <c r="S831" s="1491"/>
      <c r="T831" s="1491"/>
      <c r="U831" s="1491"/>
      <c r="V831" s="1491"/>
      <c r="W831" s="1491"/>
      <c r="X831" s="1491"/>
      <c r="Y831" s="1491"/>
      <c r="Z831" s="1491"/>
      <c r="AA831" s="1491"/>
      <c r="AB831" s="1491"/>
      <c r="AC831" s="1491"/>
      <c r="AD831" s="1491"/>
      <c r="AE831" s="1491"/>
      <c r="AF831" s="1491"/>
      <c r="AG831" s="1491"/>
      <c r="AH831" s="1491"/>
    </row>
    <row r="832" spans="1:34" ht="15.75" customHeight="1">
      <c r="A832" s="1491"/>
      <c r="B832" s="1491"/>
      <c r="C832" s="1491"/>
      <c r="D832" s="1491"/>
      <c r="E832" s="1491"/>
      <c r="F832" s="1491"/>
      <c r="G832" s="1491"/>
      <c r="H832" s="1491"/>
      <c r="I832" s="1491"/>
      <c r="J832" s="1491"/>
      <c r="K832" s="1491"/>
      <c r="L832" s="1491"/>
      <c r="M832" s="1491"/>
      <c r="N832" s="1491"/>
      <c r="O832" s="1491"/>
      <c r="P832" s="1491"/>
      <c r="Q832" s="1491"/>
      <c r="R832" s="1491"/>
      <c r="S832" s="1491"/>
      <c r="T832" s="1491"/>
      <c r="U832" s="1491"/>
      <c r="V832" s="1491"/>
      <c r="W832" s="1491"/>
      <c r="X832" s="1491"/>
      <c r="Y832" s="1491"/>
      <c r="Z832" s="1491"/>
      <c r="AA832" s="1491"/>
      <c r="AB832" s="1491"/>
      <c r="AC832" s="1491"/>
      <c r="AD832" s="1491"/>
      <c r="AE832" s="1491"/>
      <c r="AF832" s="1491"/>
      <c r="AG832" s="1491"/>
      <c r="AH832" s="1491"/>
    </row>
    <row r="833" spans="1:34" ht="15.75" customHeight="1">
      <c r="A833" s="1491"/>
      <c r="B833" s="1491"/>
      <c r="C833" s="1491"/>
      <c r="D833" s="1491"/>
      <c r="E833" s="1491"/>
      <c r="F833" s="1491"/>
      <c r="G833" s="1491"/>
      <c r="H833" s="1491"/>
      <c r="I833" s="1491"/>
      <c r="J833" s="1491"/>
      <c r="K833" s="1491"/>
      <c r="L833" s="1491"/>
      <c r="M833" s="1491"/>
      <c r="N833" s="1491"/>
      <c r="O833" s="1491"/>
      <c r="P833" s="1491"/>
      <c r="Q833" s="1491"/>
      <c r="R833" s="1491"/>
      <c r="S833" s="1491"/>
      <c r="T833" s="1491"/>
      <c r="U833" s="1491"/>
      <c r="V833" s="1491"/>
      <c r="W833" s="1491"/>
      <c r="X833" s="1491"/>
      <c r="Y833" s="1491"/>
      <c r="Z833" s="1491"/>
      <c r="AA833" s="1491"/>
      <c r="AB833" s="1491"/>
      <c r="AC833" s="1491"/>
      <c r="AD833" s="1491"/>
      <c r="AE833" s="1491"/>
      <c r="AF833" s="1491"/>
      <c r="AG833" s="1491"/>
      <c r="AH833" s="1491"/>
    </row>
    <row r="834" spans="1:34" ht="15.75" customHeight="1">
      <c r="A834" s="1491"/>
      <c r="B834" s="1491"/>
      <c r="C834" s="1491"/>
      <c r="D834" s="1491"/>
      <c r="E834" s="1491"/>
      <c r="F834" s="1491"/>
      <c r="G834" s="1491"/>
      <c r="H834" s="1491"/>
      <c r="I834" s="1491"/>
      <c r="J834" s="1491"/>
      <c r="K834" s="1491"/>
      <c r="L834" s="1491"/>
      <c r="M834" s="1491"/>
      <c r="N834" s="1491"/>
      <c r="O834" s="1491"/>
      <c r="P834" s="1491"/>
      <c r="Q834" s="1491"/>
      <c r="R834" s="1491"/>
      <c r="S834" s="1491"/>
      <c r="T834" s="1491"/>
      <c r="U834" s="1491"/>
      <c r="V834" s="1491"/>
      <c r="W834" s="1491"/>
      <c r="X834" s="1491"/>
      <c r="Y834" s="1491"/>
      <c r="Z834" s="1491"/>
      <c r="AA834" s="1491"/>
      <c r="AB834" s="1491"/>
      <c r="AC834" s="1491"/>
      <c r="AD834" s="1491"/>
      <c r="AE834" s="1491"/>
      <c r="AF834" s="1491"/>
      <c r="AG834" s="1491"/>
      <c r="AH834" s="1491"/>
    </row>
    <row r="835" spans="1:34" ht="15.75" customHeight="1">
      <c r="A835" s="1491"/>
      <c r="B835" s="1491"/>
      <c r="C835" s="1491"/>
      <c r="D835" s="1491"/>
      <c r="E835" s="1491"/>
      <c r="F835" s="1491"/>
      <c r="G835" s="1491"/>
      <c r="H835" s="1491"/>
      <c r="I835" s="1491"/>
      <c r="J835" s="1491"/>
      <c r="K835" s="1491"/>
      <c r="L835" s="1491"/>
      <c r="M835" s="1491"/>
      <c r="N835" s="1491"/>
      <c r="O835" s="1491"/>
      <c r="P835" s="1491"/>
      <c r="Q835" s="1491"/>
      <c r="R835" s="1491"/>
      <c r="S835" s="1491"/>
      <c r="T835" s="1491"/>
      <c r="U835" s="1491"/>
      <c r="V835" s="1491"/>
      <c r="W835" s="1491"/>
      <c r="X835" s="1491"/>
      <c r="Y835" s="1491"/>
      <c r="Z835" s="1491"/>
      <c r="AA835" s="1491"/>
      <c r="AB835" s="1491"/>
      <c r="AC835" s="1491"/>
      <c r="AD835" s="1491"/>
      <c r="AE835" s="1491"/>
      <c r="AF835" s="1491"/>
      <c r="AG835" s="1491"/>
      <c r="AH835" s="1491"/>
    </row>
    <row r="836" spans="1:34" ht="15.75" customHeight="1">
      <c r="A836" s="1491"/>
      <c r="B836" s="1491"/>
      <c r="C836" s="1491"/>
      <c r="D836" s="1491"/>
      <c r="E836" s="1491"/>
      <c r="F836" s="1491"/>
      <c r="G836" s="1491"/>
      <c r="H836" s="1491"/>
      <c r="I836" s="1491"/>
      <c r="J836" s="1491"/>
      <c r="K836" s="1491"/>
      <c r="L836" s="1491"/>
      <c r="M836" s="1491"/>
      <c r="N836" s="1491"/>
      <c r="O836" s="1491"/>
      <c r="P836" s="1491"/>
      <c r="Q836" s="1491"/>
      <c r="R836" s="1491"/>
      <c r="S836" s="1491"/>
      <c r="T836" s="1491"/>
      <c r="U836" s="1491"/>
      <c r="V836" s="1491"/>
      <c r="W836" s="1491"/>
      <c r="X836" s="1491"/>
      <c r="Y836" s="1491"/>
      <c r="Z836" s="1491"/>
      <c r="AA836" s="1491"/>
      <c r="AB836" s="1491"/>
      <c r="AC836" s="1491"/>
      <c r="AD836" s="1491"/>
      <c r="AE836" s="1491"/>
      <c r="AF836" s="1491"/>
      <c r="AG836" s="1491"/>
      <c r="AH836" s="1491"/>
    </row>
    <row r="837" spans="1:34" ht="15.75" customHeight="1">
      <c r="A837" s="1491"/>
      <c r="B837" s="1491"/>
      <c r="C837" s="1491"/>
      <c r="D837" s="1491"/>
      <c r="E837" s="1491"/>
      <c r="F837" s="1491"/>
      <c r="G837" s="1491"/>
      <c r="H837" s="1491"/>
      <c r="I837" s="1491"/>
      <c r="J837" s="1491"/>
      <c r="K837" s="1491"/>
      <c r="L837" s="1491"/>
      <c r="M837" s="1491"/>
      <c r="N837" s="1491"/>
      <c r="O837" s="1491"/>
      <c r="P837" s="1491"/>
      <c r="Q837" s="1491"/>
      <c r="R837" s="1491"/>
      <c r="S837" s="1491"/>
      <c r="T837" s="1491"/>
      <c r="U837" s="1491"/>
      <c r="V837" s="1491"/>
      <c r="W837" s="1491"/>
      <c r="X837" s="1491"/>
      <c r="Y837" s="1491"/>
      <c r="Z837" s="1491"/>
      <c r="AA837" s="1491"/>
      <c r="AB837" s="1491"/>
      <c r="AC837" s="1491"/>
      <c r="AD837" s="1491"/>
      <c r="AE837" s="1491"/>
      <c r="AF837" s="1491"/>
      <c r="AG837" s="1491"/>
      <c r="AH837" s="1491"/>
    </row>
    <row r="838" spans="1:34" ht="15.75" customHeight="1">
      <c r="A838" s="1491"/>
      <c r="B838" s="1491"/>
      <c r="C838" s="1491"/>
      <c r="D838" s="1491"/>
      <c r="E838" s="1491"/>
      <c r="F838" s="1491"/>
      <c r="G838" s="1491"/>
      <c r="H838" s="1491"/>
      <c r="I838" s="1491"/>
      <c r="J838" s="1491"/>
      <c r="K838" s="1491"/>
      <c r="L838" s="1491"/>
      <c r="M838" s="1491"/>
      <c r="N838" s="1491"/>
      <c r="O838" s="1491"/>
      <c r="P838" s="1491"/>
      <c r="Q838" s="1491"/>
      <c r="R838" s="1491"/>
      <c r="S838" s="1491"/>
      <c r="T838" s="1491"/>
      <c r="U838" s="1491"/>
      <c r="V838" s="1491"/>
      <c r="W838" s="1491"/>
      <c r="X838" s="1491"/>
      <c r="Y838" s="1491"/>
      <c r="Z838" s="1491"/>
      <c r="AA838" s="1491"/>
      <c r="AB838" s="1491"/>
      <c r="AC838" s="1491"/>
      <c r="AD838" s="1491"/>
      <c r="AE838" s="1491"/>
      <c r="AF838" s="1491"/>
      <c r="AG838" s="1491"/>
      <c r="AH838" s="1491"/>
    </row>
    <row r="839" spans="1:34" ht="15.75" customHeight="1">
      <c r="A839" s="1491"/>
      <c r="B839" s="1491"/>
      <c r="C839" s="1491"/>
      <c r="D839" s="1491"/>
      <c r="E839" s="1491"/>
      <c r="F839" s="1491"/>
      <c r="G839" s="1491"/>
      <c r="H839" s="1491"/>
      <c r="I839" s="1491"/>
      <c r="J839" s="1491"/>
      <c r="K839" s="1491"/>
      <c r="L839" s="1491"/>
      <c r="M839" s="1491"/>
      <c r="N839" s="1491"/>
      <c r="O839" s="1491"/>
      <c r="P839" s="1491"/>
      <c r="Q839" s="1491"/>
      <c r="R839" s="1491"/>
      <c r="S839" s="1491"/>
      <c r="T839" s="1491"/>
      <c r="U839" s="1491"/>
      <c r="V839" s="1491"/>
      <c r="W839" s="1491"/>
      <c r="X839" s="1491"/>
      <c r="Y839" s="1491"/>
      <c r="Z839" s="1491"/>
      <c r="AA839" s="1491"/>
      <c r="AB839" s="1491"/>
      <c r="AC839" s="1491"/>
      <c r="AD839" s="1491"/>
      <c r="AE839" s="1491"/>
      <c r="AF839" s="1491"/>
      <c r="AG839" s="1491"/>
      <c r="AH839" s="1491"/>
    </row>
    <row r="840" spans="1:34" ht="15.75" customHeight="1">
      <c r="A840" s="1491"/>
      <c r="B840" s="1491"/>
      <c r="C840" s="1491"/>
      <c r="D840" s="1491"/>
      <c r="E840" s="1491"/>
      <c r="F840" s="1491"/>
      <c r="G840" s="1491"/>
      <c r="H840" s="1491"/>
      <c r="I840" s="1491"/>
      <c r="J840" s="1491"/>
      <c r="K840" s="1491"/>
      <c r="L840" s="1491"/>
      <c r="M840" s="1491"/>
      <c r="N840" s="1491"/>
      <c r="O840" s="1491"/>
      <c r="P840" s="1491"/>
      <c r="Q840" s="1491"/>
      <c r="R840" s="1491"/>
      <c r="S840" s="1491"/>
      <c r="T840" s="1491"/>
      <c r="U840" s="1491"/>
      <c r="V840" s="1491"/>
      <c r="W840" s="1491"/>
      <c r="X840" s="1491"/>
      <c r="Y840" s="1491"/>
      <c r="Z840" s="1491"/>
      <c r="AA840" s="1491"/>
      <c r="AB840" s="1491"/>
      <c r="AC840" s="1491"/>
      <c r="AD840" s="1491"/>
      <c r="AE840" s="1491"/>
      <c r="AF840" s="1491"/>
      <c r="AG840" s="1491"/>
      <c r="AH840" s="1491"/>
    </row>
    <row r="841" spans="1:34" ht="15.75" customHeight="1">
      <c r="A841" s="1491"/>
      <c r="B841" s="1491"/>
      <c r="C841" s="1491"/>
      <c r="D841" s="1491"/>
      <c r="E841" s="1491"/>
      <c r="F841" s="1491"/>
      <c r="G841" s="1491"/>
      <c r="H841" s="1491"/>
      <c r="I841" s="1491"/>
      <c r="J841" s="1491"/>
      <c r="K841" s="1491"/>
      <c r="L841" s="1491"/>
      <c r="M841" s="1491"/>
      <c r="N841" s="1491"/>
      <c r="O841" s="1491"/>
      <c r="P841" s="1491"/>
      <c r="Q841" s="1491"/>
      <c r="R841" s="1491"/>
      <c r="S841" s="1491"/>
      <c r="T841" s="1491"/>
      <c r="U841" s="1491"/>
      <c r="V841" s="1491"/>
      <c r="W841" s="1491"/>
      <c r="X841" s="1491"/>
      <c r="Y841" s="1491"/>
      <c r="Z841" s="1491"/>
      <c r="AA841" s="1491"/>
      <c r="AB841" s="1491"/>
      <c r="AC841" s="1491"/>
      <c r="AD841" s="1491"/>
      <c r="AE841" s="1491"/>
      <c r="AF841" s="1491"/>
      <c r="AG841" s="1491"/>
      <c r="AH841" s="1491"/>
    </row>
    <row r="842" spans="1:34" ht="15.75" customHeight="1">
      <c r="A842" s="1491"/>
      <c r="B842" s="1491"/>
      <c r="C842" s="1491"/>
      <c r="D842" s="1491"/>
      <c r="E842" s="1491"/>
      <c r="F842" s="1491"/>
      <c r="G842" s="1491"/>
      <c r="H842" s="1491"/>
      <c r="I842" s="1491"/>
      <c r="J842" s="1491"/>
      <c r="K842" s="1491"/>
      <c r="L842" s="1491"/>
      <c r="M842" s="1491"/>
      <c r="N842" s="1491"/>
      <c r="O842" s="1491"/>
      <c r="P842" s="1491"/>
      <c r="Q842" s="1491"/>
      <c r="R842" s="1491"/>
      <c r="S842" s="1491"/>
      <c r="T842" s="1491"/>
      <c r="U842" s="1491"/>
      <c r="V842" s="1491"/>
      <c r="W842" s="1491"/>
      <c r="X842" s="1491"/>
      <c r="Y842" s="1491"/>
      <c r="Z842" s="1491"/>
      <c r="AA842" s="1491"/>
      <c r="AB842" s="1491"/>
      <c r="AC842" s="1491"/>
      <c r="AD842" s="1491"/>
      <c r="AE842" s="1491"/>
      <c r="AF842" s="1491"/>
      <c r="AG842" s="1491"/>
      <c r="AH842" s="1491"/>
    </row>
    <row r="843" spans="1:34" ht="15.75" customHeight="1">
      <c r="A843" s="1491"/>
      <c r="B843" s="1491"/>
      <c r="C843" s="1491"/>
      <c r="D843" s="1491"/>
      <c r="E843" s="1491"/>
      <c r="F843" s="1491"/>
      <c r="G843" s="1491"/>
      <c r="H843" s="1491"/>
      <c r="I843" s="1491"/>
      <c r="J843" s="1491"/>
      <c r="K843" s="1491"/>
      <c r="L843" s="1491"/>
      <c r="M843" s="1491"/>
      <c r="N843" s="1491"/>
      <c r="O843" s="1491"/>
      <c r="P843" s="1491"/>
      <c r="Q843" s="1491"/>
      <c r="R843" s="1491"/>
      <c r="S843" s="1491"/>
      <c r="T843" s="1491"/>
      <c r="U843" s="1491"/>
      <c r="V843" s="1491"/>
      <c r="W843" s="1491"/>
      <c r="X843" s="1491"/>
      <c r="Y843" s="1491"/>
      <c r="Z843" s="1491"/>
      <c r="AA843" s="1491"/>
      <c r="AB843" s="1491"/>
      <c r="AC843" s="1491"/>
      <c r="AD843" s="1491"/>
      <c r="AE843" s="1491"/>
      <c r="AF843" s="1491"/>
      <c r="AG843" s="1491"/>
      <c r="AH843" s="1491"/>
    </row>
    <row r="844" spans="1:34" ht="15.75" customHeight="1">
      <c r="A844" s="1491"/>
      <c r="B844" s="1491"/>
      <c r="C844" s="1491"/>
      <c r="D844" s="1491"/>
      <c r="E844" s="1491"/>
      <c r="F844" s="1491"/>
      <c r="G844" s="1491"/>
      <c r="H844" s="1491"/>
      <c r="I844" s="1491"/>
      <c r="J844" s="1491"/>
      <c r="K844" s="1491"/>
      <c r="L844" s="1491"/>
      <c r="M844" s="1491"/>
      <c r="N844" s="1491"/>
      <c r="O844" s="1491"/>
      <c r="P844" s="1491"/>
      <c r="Q844" s="1491"/>
      <c r="R844" s="1491"/>
      <c r="S844" s="1491"/>
      <c r="T844" s="1491"/>
      <c r="U844" s="1491"/>
      <c r="V844" s="1491"/>
      <c r="W844" s="1491"/>
      <c r="X844" s="1491"/>
      <c r="Y844" s="1491"/>
      <c r="Z844" s="1491"/>
      <c r="AA844" s="1491"/>
      <c r="AB844" s="1491"/>
      <c r="AC844" s="1491"/>
      <c r="AD844" s="1491"/>
      <c r="AE844" s="1491"/>
      <c r="AF844" s="1491"/>
      <c r="AG844" s="1491"/>
      <c r="AH844" s="1491"/>
    </row>
    <row r="845" spans="1:34" ht="15.75" customHeight="1">
      <c r="A845" s="1491"/>
      <c r="B845" s="1491"/>
      <c r="C845" s="1491"/>
      <c r="D845" s="1491"/>
      <c r="E845" s="1491"/>
      <c r="F845" s="1491"/>
      <c r="G845" s="1491"/>
      <c r="H845" s="1491"/>
      <c r="I845" s="1491"/>
      <c r="J845" s="1491"/>
      <c r="K845" s="1491"/>
      <c r="L845" s="1491"/>
      <c r="M845" s="1491"/>
      <c r="N845" s="1491"/>
      <c r="O845" s="1491"/>
      <c r="P845" s="1491"/>
      <c r="Q845" s="1491"/>
      <c r="R845" s="1491"/>
      <c r="S845" s="1491"/>
      <c r="T845" s="1491"/>
      <c r="U845" s="1491"/>
      <c r="V845" s="1491"/>
      <c r="W845" s="1491"/>
      <c r="X845" s="1491"/>
      <c r="Y845" s="1491"/>
      <c r="Z845" s="1491"/>
      <c r="AA845" s="1491"/>
      <c r="AB845" s="1491"/>
      <c r="AC845" s="1491"/>
      <c r="AD845" s="1491"/>
      <c r="AE845" s="1491"/>
      <c r="AF845" s="1491"/>
      <c r="AG845" s="1491"/>
      <c r="AH845" s="1491"/>
    </row>
    <row r="846" spans="1:34" ht="15.75" customHeight="1">
      <c r="A846" s="1491"/>
      <c r="B846" s="1491"/>
      <c r="C846" s="1491"/>
      <c r="D846" s="1491"/>
      <c r="E846" s="1491"/>
      <c r="F846" s="1491"/>
      <c r="G846" s="1491"/>
      <c r="H846" s="1491"/>
      <c r="I846" s="1491"/>
      <c r="J846" s="1491"/>
      <c r="K846" s="1491"/>
      <c r="L846" s="1491"/>
      <c r="M846" s="1491"/>
      <c r="N846" s="1491"/>
      <c r="O846" s="1491"/>
      <c r="P846" s="1491"/>
      <c r="Q846" s="1491"/>
      <c r="R846" s="1491"/>
      <c r="S846" s="1491"/>
      <c r="T846" s="1491"/>
      <c r="U846" s="1491"/>
      <c r="V846" s="1491"/>
      <c r="W846" s="1491"/>
      <c r="X846" s="1491"/>
      <c r="Y846" s="1491"/>
      <c r="Z846" s="1491"/>
      <c r="AA846" s="1491"/>
      <c r="AB846" s="1491"/>
      <c r="AC846" s="1491"/>
      <c r="AD846" s="1491"/>
      <c r="AE846" s="1491"/>
      <c r="AF846" s="1491"/>
      <c r="AG846" s="1491"/>
      <c r="AH846" s="1491"/>
    </row>
    <row r="847" spans="1:34" ht="15.75" customHeight="1">
      <c r="A847" s="1491"/>
      <c r="B847" s="1491"/>
      <c r="C847" s="1491"/>
      <c r="D847" s="1491"/>
      <c r="E847" s="1491"/>
      <c r="F847" s="1491"/>
      <c r="G847" s="1491"/>
      <c r="H847" s="1491"/>
      <c r="I847" s="1491"/>
      <c r="J847" s="1491"/>
      <c r="K847" s="1491"/>
      <c r="L847" s="1491"/>
      <c r="M847" s="1491"/>
      <c r="N847" s="1491"/>
      <c r="O847" s="1491"/>
      <c r="P847" s="1491"/>
      <c r="Q847" s="1491"/>
      <c r="R847" s="1491"/>
      <c r="S847" s="1491"/>
      <c r="T847" s="1491"/>
      <c r="U847" s="1491"/>
      <c r="V847" s="1491"/>
      <c r="W847" s="1491"/>
      <c r="X847" s="1491"/>
      <c r="Y847" s="1491"/>
      <c r="Z847" s="1491"/>
      <c r="AA847" s="1491"/>
      <c r="AB847" s="1491"/>
      <c r="AC847" s="1491"/>
      <c r="AD847" s="1491"/>
      <c r="AE847" s="1491"/>
      <c r="AF847" s="1491"/>
      <c r="AG847" s="1491"/>
      <c r="AH847" s="1491"/>
    </row>
    <row r="848" spans="1:34" ht="15.75" customHeight="1">
      <c r="A848" s="1491"/>
      <c r="B848" s="1491"/>
      <c r="C848" s="1491"/>
      <c r="D848" s="1491"/>
      <c r="E848" s="1491"/>
      <c r="F848" s="1491"/>
      <c r="G848" s="1491"/>
      <c r="H848" s="1491"/>
      <c r="I848" s="1491"/>
      <c r="J848" s="1491"/>
      <c r="K848" s="1491"/>
      <c r="L848" s="1491"/>
      <c r="M848" s="1491"/>
      <c r="N848" s="1491"/>
      <c r="O848" s="1491"/>
      <c r="P848" s="1491"/>
      <c r="Q848" s="1491"/>
      <c r="R848" s="1491"/>
      <c r="S848" s="1491"/>
      <c r="T848" s="1491"/>
      <c r="U848" s="1491"/>
      <c r="V848" s="1491"/>
      <c r="W848" s="1491"/>
      <c r="X848" s="1491"/>
      <c r="Y848" s="1491"/>
      <c r="Z848" s="1491"/>
      <c r="AA848" s="1491"/>
      <c r="AB848" s="1491"/>
      <c r="AC848" s="1491"/>
      <c r="AD848" s="1491"/>
      <c r="AE848" s="1491"/>
      <c r="AF848" s="1491"/>
      <c r="AG848" s="1491"/>
      <c r="AH848" s="1491"/>
    </row>
    <row r="849" spans="1:34" ht="15.75" customHeight="1">
      <c r="A849" s="1491"/>
      <c r="B849" s="1491"/>
      <c r="C849" s="1491"/>
      <c r="D849" s="1491"/>
      <c r="E849" s="1491"/>
      <c r="F849" s="1491"/>
      <c r="G849" s="1491"/>
      <c r="H849" s="1491"/>
      <c r="I849" s="1491"/>
      <c r="J849" s="1491"/>
      <c r="K849" s="1491"/>
      <c r="L849" s="1491"/>
      <c r="M849" s="1491"/>
      <c r="N849" s="1491"/>
      <c r="O849" s="1491"/>
      <c r="P849" s="1491"/>
      <c r="Q849" s="1491"/>
      <c r="R849" s="1491"/>
      <c r="S849" s="1491"/>
      <c r="T849" s="1491"/>
      <c r="U849" s="1491"/>
      <c r="V849" s="1491"/>
      <c r="W849" s="1491"/>
      <c r="X849" s="1491"/>
      <c r="Y849" s="1491"/>
      <c r="Z849" s="1491"/>
      <c r="AA849" s="1491"/>
      <c r="AB849" s="1491"/>
      <c r="AC849" s="1491"/>
      <c r="AD849" s="1491"/>
      <c r="AE849" s="1491"/>
      <c r="AF849" s="1491"/>
      <c r="AG849" s="1491"/>
      <c r="AH849" s="1491"/>
    </row>
    <row r="850" spans="1:34" ht="15.75" customHeight="1">
      <c r="A850" s="1491"/>
      <c r="B850" s="1491"/>
      <c r="C850" s="1491"/>
      <c r="D850" s="1491"/>
      <c r="E850" s="1491"/>
      <c r="F850" s="1491"/>
      <c r="G850" s="1491"/>
      <c r="H850" s="1491"/>
      <c r="I850" s="1491"/>
      <c r="J850" s="1491"/>
      <c r="K850" s="1491"/>
      <c r="L850" s="1491"/>
      <c r="M850" s="1491"/>
      <c r="N850" s="1491"/>
      <c r="O850" s="1491"/>
      <c r="P850" s="1491"/>
      <c r="Q850" s="1491"/>
      <c r="R850" s="1491"/>
      <c r="S850" s="1491"/>
      <c r="T850" s="1491"/>
      <c r="U850" s="1491"/>
      <c r="V850" s="1491"/>
      <c r="W850" s="1491"/>
      <c r="X850" s="1491"/>
      <c r="Y850" s="1491"/>
      <c r="Z850" s="1491"/>
      <c r="AA850" s="1491"/>
      <c r="AB850" s="1491"/>
      <c r="AC850" s="1491"/>
      <c r="AD850" s="1491"/>
      <c r="AE850" s="1491"/>
      <c r="AF850" s="1491"/>
      <c r="AG850" s="1491"/>
      <c r="AH850" s="1491"/>
    </row>
    <row r="851" spans="1:34" ht="15.75" customHeight="1">
      <c r="A851" s="1491"/>
      <c r="B851" s="1491"/>
      <c r="C851" s="1491"/>
      <c r="D851" s="1491"/>
      <c r="E851" s="1491"/>
      <c r="F851" s="1491"/>
      <c r="G851" s="1491"/>
      <c r="H851" s="1491"/>
      <c r="I851" s="1491"/>
      <c r="J851" s="1491"/>
      <c r="K851" s="1491"/>
      <c r="L851" s="1491"/>
      <c r="M851" s="1491"/>
      <c r="N851" s="1491"/>
      <c r="O851" s="1491"/>
      <c r="P851" s="1491"/>
      <c r="Q851" s="1491"/>
      <c r="R851" s="1491"/>
      <c r="S851" s="1491"/>
      <c r="T851" s="1491"/>
      <c r="U851" s="1491"/>
      <c r="V851" s="1491"/>
      <c r="W851" s="1491"/>
      <c r="X851" s="1491"/>
      <c r="Y851" s="1491"/>
      <c r="Z851" s="1491"/>
      <c r="AA851" s="1491"/>
      <c r="AB851" s="1491"/>
      <c r="AC851" s="1491"/>
      <c r="AD851" s="1491"/>
      <c r="AE851" s="1491"/>
      <c r="AF851" s="1491"/>
      <c r="AG851" s="1491"/>
      <c r="AH851" s="1491"/>
    </row>
    <row r="852" spans="1:34" ht="15.75" customHeight="1">
      <c r="A852" s="1491"/>
      <c r="B852" s="1491"/>
      <c r="C852" s="1491"/>
      <c r="D852" s="1491"/>
      <c r="E852" s="1491"/>
      <c r="F852" s="1491"/>
      <c r="G852" s="1491"/>
      <c r="H852" s="1491"/>
      <c r="I852" s="1491"/>
      <c r="J852" s="1491"/>
      <c r="K852" s="1491"/>
      <c r="L852" s="1491"/>
      <c r="M852" s="1491"/>
      <c r="N852" s="1491"/>
      <c r="O852" s="1491"/>
      <c r="P852" s="1491"/>
      <c r="Q852" s="1491"/>
      <c r="R852" s="1491"/>
      <c r="S852" s="1491"/>
      <c r="T852" s="1491"/>
      <c r="U852" s="1491"/>
      <c r="V852" s="1491"/>
      <c r="W852" s="1491"/>
      <c r="X852" s="1491"/>
      <c r="Y852" s="1491"/>
      <c r="Z852" s="1491"/>
      <c r="AA852" s="1491"/>
      <c r="AB852" s="1491"/>
      <c r="AC852" s="1491"/>
      <c r="AD852" s="1491"/>
      <c r="AE852" s="1491"/>
      <c r="AF852" s="1491"/>
      <c r="AG852" s="1491"/>
      <c r="AH852" s="1491"/>
    </row>
    <row r="853" spans="1:34" ht="15.75" customHeight="1">
      <c r="A853" s="1491"/>
      <c r="B853" s="1491"/>
      <c r="C853" s="1491"/>
      <c r="D853" s="1491"/>
      <c r="E853" s="1491"/>
      <c r="F853" s="1491"/>
      <c r="G853" s="1491"/>
      <c r="H853" s="1491"/>
      <c r="I853" s="1491"/>
      <c r="J853" s="1491"/>
      <c r="K853" s="1491"/>
      <c r="L853" s="1491"/>
      <c r="M853" s="1491"/>
      <c r="N853" s="1491"/>
      <c r="O853" s="1491"/>
      <c r="P853" s="1491"/>
      <c r="Q853" s="1491"/>
      <c r="R853" s="1491"/>
      <c r="S853" s="1491"/>
      <c r="T853" s="1491"/>
      <c r="U853" s="1491"/>
      <c r="V853" s="1491"/>
      <c r="W853" s="1491"/>
      <c r="X853" s="1491"/>
      <c r="Y853" s="1491"/>
      <c r="Z853" s="1491"/>
      <c r="AA853" s="1491"/>
      <c r="AB853" s="1491"/>
      <c r="AC853" s="1491"/>
      <c r="AD853" s="1491"/>
      <c r="AE853" s="1491"/>
      <c r="AF853" s="1491"/>
      <c r="AG853" s="1491"/>
      <c r="AH853" s="1491"/>
    </row>
    <row r="854" spans="1:34" ht="15.75" customHeight="1">
      <c r="A854" s="1491"/>
      <c r="B854" s="1491"/>
      <c r="C854" s="1491"/>
      <c r="D854" s="1491"/>
      <c r="E854" s="1491"/>
      <c r="F854" s="1491"/>
      <c r="G854" s="1491"/>
      <c r="H854" s="1491"/>
      <c r="I854" s="1491"/>
      <c r="J854" s="1491"/>
      <c r="K854" s="1491"/>
      <c r="L854" s="1491"/>
      <c r="M854" s="1491"/>
      <c r="N854" s="1491"/>
      <c r="O854" s="1491"/>
      <c r="P854" s="1491"/>
      <c r="Q854" s="1491"/>
      <c r="R854" s="1491"/>
      <c r="S854" s="1491"/>
      <c r="T854" s="1491"/>
      <c r="U854" s="1491"/>
      <c r="V854" s="1491"/>
      <c r="W854" s="1491"/>
      <c r="X854" s="1491"/>
      <c r="Y854" s="1491"/>
      <c r="Z854" s="1491"/>
      <c r="AA854" s="1491"/>
      <c r="AB854" s="1491"/>
      <c r="AC854" s="1491"/>
      <c r="AD854" s="1491"/>
      <c r="AE854" s="1491"/>
      <c r="AF854" s="1491"/>
      <c r="AG854" s="1491"/>
      <c r="AH854" s="1491"/>
    </row>
    <row r="855" spans="1:34" ht="15.75" customHeight="1">
      <c r="A855" s="1491"/>
      <c r="B855" s="1491"/>
      <c r="C855" s="1491"/>
      <c r="D855" s="1491"/>
      <c r="E855" s="1491"/>
      <c r="F855" s="1491"/>
      <c r="G855" s="1491"/>
      <c r="H855" s="1491"/>
      <c r="I855" s="1491"/>
      <c r="J855" s="1491"/>
      <c r="K855" s="1491"/>
      <c r="L855" s="1491"/>
      <c r="M855" s="1491"/>
      <c r="N855" s="1491"/>
      <c r="O855" s="1491"/>
      <c r="P855" s="1491"/>
      <c r="Q855" s="1491"/>
      <c r="R855" s="1491"/>
      <c r="S855" s="1491"/>
      <c r="T855" s="1491"/>
      <c r="U855" s="1491"/>
      <c r="V855" s="1491"/>
      <c r="W855" s="1491"/>
      <c r="X855" s="1491"/>
      <c r="Y855" s="1491"/>
      <c r="Z855" s="1491"/>
      <c r="AA855" s="1491"/>
      <c r="AB855" s="1491"/>
      <c r="AC855" s="1491"/>
      <c r="AD855" s="1491"/>
      <c r="AE855" s="1491"/>
      <c r="AF855" s="1491"/>
      <c r="AG855" s="1491"/>
      <c r="AH855" s="1491"/>
    </row>
    <row r="856" spans="1:34" ht="15.75" customHeight="1">
      <c r="A856" s="1491"/>
      <c r="B856" s="1491"/>
      <c r="C856" s="1491"/>
      <c r="D856" s="1491"/>
      <c r="E856" s="1491"/>
      <c r="F856" s="1491"/>
      <c r="G856" s="1491"/>
      <c r="H856" s="1491"/>
      <c r="I856" s="1491"/>
      <c r="J856" s="1491"/>
      <c r="K856" s="1491"/>
      <c r="L856" s="1491"/>
      <c r="M856" s="1491"/>
      <c r="N856" s="1491"/>
      <c r="O856" s="1491"/>
      <c r="P856" s="1491"/>
      <c r="Q856" s="1491"/>
      <c r="R856" s="1491"/>
      <c r="S856" s="1491"/>
      <c r="T856" s="1491"/>
      <c r="U856" s="1491"/>
      <c r="V856" s="1491"/>
      <c r="W856" s="1491"/>
      <c r="X856" s="1491"/>
      <c r="Y856" s="1491"/>
      <c r="Z856" s="1491"/>
      <c r="AA856" s="1491"/>
      <c r="AB856" s="1491"/>
      <c r="AC856" s="1491"/>
      <c r="AD856" s="1491"/>
      <c r="AE856" s="1491"/>
      <c r="AF856" s="1491"/>
      <c r="AG856" s="1491"/>
      <c r="AH856" s="1491"/>
    </row>
    <row r="857" spans="1:34" ht="15.75" customHeight="1">
      <c r="A857" s="1491"/>
      <c r="B857" s="1491"/>
      <c r="C857" s="1491"/>
      <c r="D857" s="1491"/>
      <c r="E857" s="1491"/>
      <c r="F857" s="1491"/>
      <c r="G857" s="1491"/>
      <c r="H857" s="1491"/>
      <c r="I857" s="1491"/>
      <c r="J857" s="1491"/>
      <c r="K857" s="1491"/>
      <c r="L857" s="1491"/>
      <c r="M857" s="1491"/>
      <c r="N857" s="1491"/>
      <c r="O857" s="1491"/>
      <c r="P857" s="1491"/>
      <c r="Q857" s="1491"/>
      <c r="R857" s="1491"/>
      <c r="S857" s="1491"/>
      <c r="T857" s="1491"/>
      <c r="U857" s="1491"/>
      <c r="V857" s="1491"/>
      <c r="W857" s="1491"/>
      <c r="X857" s="1491"/>
      <c r="Y857" s="1491"/>
      <c r="Z857" s="1491"/>
      <c r="AA857" s="1491"/>
      <c r="AB857" s="1491"/>
      <c r="AC857" s="1491"/>
      <c r="AD857" s="1491"/>
      <c r="AE857" s="1491"/>
      <c r="AF857" s="1491"/>
      <c r="AG857" s="1491"/>
      <c r="AH857" s="1491"/>
    </row>
    <row r="858" spans="1:34" ht="15.75" customHeight="1">
      <c r="A858" s="1491"/>
      <c r="B858" s="1491"/>
      <c r="C858" s="1491"/>
      <c r="D858" s="1491"/>
      <c r="E858" s="1491"/>
      <c r="F858" s="1491"/>
      <c r="G858" s="1491"/>
      <c r="H858" s="1491"/>
      <c r="I858" s="1491"/>
      <c r="J858" s="1491"/>
      <c r="K858" s="1491"/>
      <c r="L858" s="1491"/>
      <c r="M858" s="1491"/>
      <c r="N858" s="1491"/>
      <c r="O858" s="1491"/>
      <c r="P858" s="1491"/>
      <c r="Q858" s="1491"/>
      <c r="R858" s="1491"/>
      <c r="S858" s="1491"/>
      <c r="T858" s="1491"/>
      <c r="U858" s="1491"/>
      <c r="V858" s="1491"/>
      <c r="W858" s="1491"/>
      <c r="X858" s="1491"/>
      <c r="Y858" s="1491"/>
      <c r="Z858" s="1491"/>
      <c r="AA858" s="1491"/>
      <c r="AB858" s="1491"/>
      <c r="AC858" s="1491"/>
      <c r="AD858" s="1491"/>
      <c r="AE858" s="1491"/>
      <c r="AF858" s="1491"/>
      <c r="AG858" s="1491"/>
      <c r="AH858" s="1491"/>
    </row>
    <row r="859" spans="1:34" ht="15.75" customHeight="1">
      <c r="A859" s="1491"/>
      <c r="B859" s="1491"/>
      <c r="C859" s="1491"/>
      <c r="D859" s="1491"/>
      <c r="E859" s="1491"/>
      <c r="F859" s="1491"/>
      <c r="G859" s="1491"/>
      <c r="H859" s="1491"/>
      <c r="I859" s="1491"/>
      <c r="J859" s="1491"/>
      <c r="K859" s="1491"/>
      <c r="L859" s="1491"/>
      <c r="M859" s="1491"/>
      <c r="N859" s="1491"/>
      <c r="O859" s="1491"/>
      <c r="P859" s="1491"/>
      <c r="Q859" s="1491"/>
      <c r="R859" s="1491"/>
      <c r="S859" s="1491"/>
      <c r="T859" s="1491"/>
      <c r="U859" s="1491"/>
      <c r="V859" s="1491"/>
      <c r="W859" s="1491"/>
      <c r="X859" s="1491"/>
      <c r="Y859" s="1491"/>
      <c r="Z859" s="1491"/>
      <c r="AA859" s="1491"/>
      <c r="AB859" s="1491"/>
      <c r="AC859" s="1491"/>
      <c r="AD859" s="1491"/>
      <c r="AE859" s="1491"/>
      <c r="AF859" s="1491"/>
      <c r="AG859" s="1491"/>
      <c r="AH859" s="1491"/>
    </row>
    <row r="860" spans="1:34" ht="15.75" customHeight="1">
      <c r="A860" s="1491"/>
      <c r="B860" s="1491"/>
      <c r="C860" s="1491"/>
      <c r="D860" s="1491"/>
      <c r="E860" s="1491"/>
      <c r="F860" s="1491"/>
      <c r="G860" s="1491"/>
      <c r="H860" s="1491"/>
      <c r="I860" s="1491"/>
      <c r="J860" s="1491"/>
      <c r="K860" s="1491"/>
      <c r="L860" s="1491"/>
      <c r="M860" s="1491"/>
      <c r="N860" s="1491"/>
      <c r="O860" s="1491"/>
      <c r="P860" s="1491"/>
      <c r="Q860" s="1491"/>
      <c r="R860" s="1491"/>
      <c r="S860" s="1491"/>
      <c r="T860" s="1491"/>
      <c r="U860" s="1491"/>
      <c r="V860" s="1491"/>
      <c r="W860" s="1491"/>
      <c r="X860" s="1491"/>
      <c r="Y860" s="1491"/>
      <c r="Z860" s="1491"/>
      <c r="AA860" s="1491"/>
      <c r="AB860" s="1491"/>
      <c r="AC860" s="1491"/>
      <c r="AD860" s="1491"/>
      <c r="AE860" s="1491"/>
      <c r="AF860" s="1491"/>
      <c r="AG860" s="1491"/>
      <c r="AH860" s="1491"/>
    </row>
    <row r="861" spans="1:34" ht="15.75" customHeight="1">
      <c r="A861" s="1491"/>
      <c r="B861" s="1491"/>
      <c r="C861" s="1491"/>
      <c r="D861" s="1491"/>
      <c r="E861" s="1491"/>
      <c r="F861" s="1491"/>
      <c r="G861" s="1491"/>
      <c r="H861" s="1491"/>
      <c r="I861" s="1491"/>
      <c r="J861" s="1491"/>
      <c r="K861" s="1491"/>
      <c r="L861" s="1491"/>
      <c r="M861" s="1491"/>
      <c r="N861" s="1491"/>
      <c r="O861" s="1491"/>
      <c r="P861" s="1491"/>
      <c r="Q861" s="1491"/>
      <c r="R861" s="1491"/>
      <c r="S861" s="1491"/>
      <c r="T861" s="1491"/>
      <c r="U861" s="1491"/>
      <c r="V861" s="1491"/>
      <c r="W861" s="1491"/>
      <c r="X861" s="1491"/>
      <c r="Y861" s="1491"/>
      <c r="Z861" s="1491"/>
      <c r="AA861" s="1491"/>
      <c r="AB861" s="1491"/>
      <c r="AC861" s="1491"/>
      <c r="AD861" s="1491"/>
      <c r="AE861" s="1491"/>
      <c r="AF861" s="1491"/>
      <c r="AG861" s="1491"/>
      <c r="AH861" s="1491"/>
    </row>
    <row r="862" spans="1:34" ht="15.75" customHeight="1">
      <c r="A862" s="1491"/>
      <c r="B862" s="1491"/>
      <c r="C862" s="1491"/>
      <c r="D862" s="1491"/>
      <c r="E862" s="1491"/>
      <c r="F862" s="1491"/>
      <c r="G862" s="1491"/>
      <c r="H862" s="1491"/>
      <c r="I862" s="1491"/>
      <c r="J862" s="1491"/>
      <c r="K862" s="1491"/>
      <c r="L862" s="1491"/>
      <c r="M862" s="1491"/>
      <c r="N862" s="1491"/>
      <c r="O862" s="1491"/>
      <c r="P862" s="1491"/>
      <c r="Q862" s="1491"/>
      <c r="R862" s="1491"/>
      <c r="S862" s="1491"/>
      <c r="T862" s="1491"/>
      <c r="U862" s="1491"/>
      <c r="V862" s="1491"/>
      <c r="W862" s="1491"/>
      <c r="X862" s="1491"/>
      <c r="Y862" s="1491"/>
      <c r="Z862" s="1491"/>
      <c r="AA862" s="1491"/>
      <c r="AB862" s="1491"/>
      <c r="AC862" s="1491"/>
      <c r="AD862" s="1491"/>
      <c r="AE862" s="1491"/>
      <c r="AF862" s="1491"/>
      <c r="AG862" s="1491"/>
      <c r="AH862" s="1491"/>
    </row>
    <row r="863" spans="1:34" ht="15.75" customHeight="1">
      <c r="A863" s="1491"/>
      <c r="B863" s="1491"/>
      <c r="C863" s="1491"/>
      <c r="D863" s="1491"/>
      <c r="E863" s="1491"/>
      <c r="F863" s="1491"/>
      <c r="G863" s="1491"/>
      <c r="H863" s="1491"/>
      <c r="I863" s="1491"/>
      <c r="J863" s="1491"/>
      <c r="K863" s="1491"/>
      <c r="L863" s="1491"/>
      <c r="M863" s="1491"/>
      <c r="N863" s="1491"/>
      <c r="O863" s="1491"/>
      <c r="P863" s="1491"/>
      <c r="Q863" s="1491"/>
      <c r="R863" s="1491"/>
      <c r="S863" s="1491"/>
      <c r="T863" s="1491"/>
      <c r="U863" s="1491"/>
      <c r="V863" s="1491"/>
      <c r="W863" s="1491"/>
      <c r="X863" s="1491"/>
      <c r="Y863" s="1491"/>
      <c r="Z863" s="1491"/>
      <c r="AA863" s="1491"/>
      <c r="AB863" s="1491"/>
      <c r="AC863" s="1491"/>
      <c r="AD863" s="1491"/>
      <c r="AE863" s="1491"/>
      <c r="AF863" s="1491"/>
      <c r="AG863" s="1491"/>
      <c r="AH863" s="1491"/>
    </row>
    <row r="864" spans="1:34" ht="15.75" customHeight="1">
      <c r="A864" s="1491"/>
      <c r="B864" s="1491"/>
      <c r="C864" s="1491"/>
      <c r="D864" s="1491"/>
      <c r="E864" s="1491"/>
      <c r="F864" s="1491"/>
      <c r="G864" s="1491"/>
      <c r="H864" s="1491"/>
      <c r="I864" s="1491"/>
      <c r="J864" s="1491"/>
      <c r="K864" s="1491"/>
      <c r="L864" s="1491"/>
      <c r="M864" s="1491"/>
      <c r="N864" s="1491"/>
      <c r="O864" s="1491"/>
      <c r="P864" s="1491"/>
      <c r="Q864" s="1491"/>
      <c r="R864" s="1491"/>
      <c r="S864" s="1491"/>
      <c r="T864" s="1491"/>
      <c r="U864" s="1491"/>
      <c r="V864" s="1491"/>
      <c r="W864" s="1491"/>
      <c r="X864" s="1491"/>
      <c r="Y864" s="1491"/>
      <c r="Z864" s="1491"/>
      <c r="AA864" s="1491"/>
      <c r="AB864" s="1491"/>
      <c r="AC864" s="1491"/>
      <c r="AD864" s="1491"/>
      <c r="AE864" s="1491"/>
      <c r="AF864" s="1491"/>
      <c r="AG864" s="1491"/>
      <c r="AH864" s="1491"/>
    </row>
    <row r="865" spans="1:34" ht="15.75" customHeight="1">
      <c r="A865" s="1491"/>
      <c r="B865" s="1491"/>
      <c r="C865" s="1491"/>
      <c r="D865" s="1491"/>
      <c r="E865" s="1491"/>
      <c r="F865" s="1491"/>
      <c r="G865" s="1491"/>
      <c r="H865" s="1491"/>
      <c r="I865" s="1491"/>
      <c r="J865" s="1491"/>
      <c r="K865" s="1491"/>
      <c r="L865" s="1491"/>
      <c r="M865" s="1491"/>
      <c r="N865" s="1491"/>
      <c r="O865" s="1491"/>
      <c r="P865" s="1491"/>
      <c r="Q865" s="1491"/>
      <c r="R865" s="1491"/>
      <c r="S865" s="1491"/>
      <c r="T865" s="1491"/>
      <c r="U865" s="1491"/>
      <c r="V865" s="1491"/>
      <c r="W865" s="1491"/>
      <c r="X865" s="1491"/>
      <c r="Y865" s="1491"/>
      <c r="Z865" s="1491"/>
      <c r="AA865" s="1491"/>
      <c r="AB865" s="1491"/>
      <c r="AC865" s="1491"/>
      <c r="AD865" s="1491"/>
      <c r="AE865" s="1491"/>
      <c r="AF865" s="1491"/>
      <c r="AG865" s="1491"/>
      <c r="AH865" s="1491"/>
    </row>
    <row r="866" spans="1:34" ht="15.75" customHeight="1">
      <c r="A866" s="1491"/>
      <c r="B866" s="1491"/>
      <c r="C866" s="1491"/>
      <c r="D866" s="1491"/>
      <c r="E866" s="1491"/>
      <c r="F866" s="1491"/>
      <c r="G866" s="1491"/>
      <c r="H866" s="1491"/>
      <c r="I866" s="1491"/>
      <c r="J866" s="1491"/>
      <c r="K866" s="1491"/>
      <c r="L866" s="1491"/>
      <c r="M866" s="1491"/>
      <c r="N866" s="1491"/>
      <c r="O866" s="1491"/>
      <c r="P866" s="1491"/>
      <c r="Q866" s="1491"/>
      <c r="R866" s="1491"/>
      <c r="S866" s="1491"/>
      <c r="T866" s="1491"/>
      <c r="U866" s="1491"/>
      <c r="V866" s="1491"/>
      <c r="W866" s="1491"/>
      <c r="X866" s="1491"/>
      <c r="Y866" s="1491"/>
      <c r="Z866" s="1491"/>
      <c r="AA866" s="1491"/>
      <c r="AB866" s="1491"/>
      <c r="AC866" s="1491"/>
      <c r="AD866" s="1491"/>
      <c r="AE866" s="1491"/>
      <c r="AF866" s="1491"/>
      <c r="AG866" s="1491"/>
      <c r="AH866" s="1491"/>
    </row>
    <row r="867" spans="1:34" ht="15.75" customHeight="1">
      <c r="A867" s="1491"/>
      <c r="B867" s="1491"/>
      <c r="C867" s="1491"/>
      <c r="D867" s="1491"/>
      <c r="E867" s="1491"/>
      <c r="F867" s="1491"/>
      <c r="G867" s="1491"/>
      <c r="H867" s="1491"/>
      <c r="I867" s="1491"/>
      <c r="J867" s="1491"/>
      <c r="K867" s="1491"/>
      <c r="L867" s="1491"/>
      <c r="M867" s="1491"/>
      <c r="N867" s="1491"/>
      <c r="O867" s="1491"/>
      <c r="P867" s="1491"/>
      <c r="Q867" s="1491"/>
      <c r="R867" s="1491"/>
      <c r="S867" s="1491"/>
      <c r="T867" s="1491"/>
      <c r="U867" s="1491"/>
      <c r="V867" s="1491"/>
      <c r="W867" s="1491"/>
      <c r="X867" s="1491"/>
      <c r="Y867" s="1491"/>
      <c r="Z867" s="1491"/>
      <c r="AA867" s="1491"/>
      <c r="AB867" s="1491"/>
      <c r="AC867" s="1491"/>
      <c r="AD867" s="1491"/>
      <c r="AE867" s="1491"/>
      <c r="AF867" s="1491"/>
      <c r="AG867" s="1491"/>
      <c r="AH867" s="1491"/>
    </row>
    <row r="868" spans="1:34" ht="15.75" customHeight="1">
      <c r="A868" s="1491"/>
      <c r="B868" s="1491"/>
      <c r="C868" s="1491"/>
      <c r="D868" s="1491"/>
      <c r="E868" s="1491"/>
      <c r="F868" s="1491"/>
      <c r="G868" s="1491"/>
      <c r="H868" s="1491"/>
      <c r="I868" s="1491"/>
      <c r="J868" s="1491"/>
      <c r="K868" s="1491"/>
      <c r="L868" s="1491"/>
      <c r="M868" s="1491"/>
      <c r="N868" s="1491"/>
      <c r="O868" s="1491"/>
      <c r="P868" s="1491"/>
      <c r="Q868" s="1491"/>
      <c r="R868" s="1491"/>
      <c r="S868" s="1491"/>
      <c r="T868" s="1491"/>
      <c r="U868" s="1491"/>
      <c r="V868" s="1491"/>
      <c r="W868" s="1491"/>
      <c r="X868" s="1491"/>
      <c r="Y868" s="1491"/>
      <c r="Z868" s="1491"/>
      <c r="AA868" s="1491"/>
      <c r="AB868" s="1491"/>
      <c r="AC868" s="1491"/>
      <c r="AD868" s="1491"/>
      <c r="AE868" s="1491"/>
      <c r="AF868" s="1491"/>
      <c r="AG868" s="1491"/>
      <c r="AH868" s="1491"/>
    </row>
    <row r="869" spans="1:34" ht="15.75" customHeight="1">
      <c r="A869" s="1491"/>
      <c r="B869" s="1491"/>
      <c r="C869" s="1491"/>
      <c r="D869" s="1491"/>
      <c r="E869" s="1491"/>
      <c r="F869" s="1491"/>
      <c r="G869" s="1491"/>
      <c r="H869" s="1491"/>
      <c r="I869" s="1491"/>
      <c r="J869" s="1491"/>
      <c r="K869" s="1491"/>
      <c r="L869" s="1491"/>
      <c r="M869" s="1491"/>
      <c r="N869" s="1491"/>
      <c r="O869" s="1491"/>
      <c r="P869" s="1491"/>
      <c r="Q869" s="1491"/>
      <c r="R869" s="1491"/>
      <c r="S869" s="1491"/>
      <c r="T869" s="1491"/>
      <c r="U869" s="1491"/>
      <c r="V869" s="1491"/>
      <c r="W869" s="1491"/>
      <c r="X869" s="1491"/>
      <c r="Y869" s="1491"/>
      <c r="Z869" s="1491"/>
      <c r="AA869" s="1491"/>
      <c r="AB869" s="1491"/>
      <c r="AC869" s="1491"/>
      <c r="AD869" s="1491"/>
      <c r="AE869" s="1491"/>
      <c r="AF869" s="1491"/>
      <c r="AG869" s="1491"/>
      <c r="AH869" s="1491"/>
    </row>
    <row r="870" spans="1:34" ht="15.75" customHeight="1">
      <c r="A870" s="1491"/>
      <c r="B870" s="1491"/>
      <c r="C870" s="1491"/>
      <c r="D870" s="1491"/>
      <c r="E870" s="1491"/>
      <c r="F870" s="1491"/>
      <c r="G870" s="1491"/>
      <c r="H870" s="1491"/>
      <c r="I870" s="1491"/>
      <c r="J870" s="1491"/>
      <c r="K870" s="1491"/>
      <c r="L870" s="1491"/>
      <c r="M870" s="1491"/>
      <c r="N870" s="1491"/>
      <c r="O870" s="1491"/>
      <c r="P870" s="1491"/>
      <c r="Q870" s="1491"/>
      <c r="R870" s="1491"/>
      <c r="S870" s="1491"/>
      <c r="T870" s="1491"/>
      <c r="U870" s="1491"/>
      <c r="V870" s="1491"/>
      <c r="W870" s="1491"/>
      <c r="X870" s="1491"/>
      <c r="Y870" s="1491"/>
      <c r="Z870" s="1491"/>
      <c r="AA870" s="1491"/>
      <c r="AB870" s="1491"/>
      <c r="AC870" s="1491"/>
      <c r="AD870" s="1491"/>
      <c r="AE870" s="1491"/>
      <c r="AF870" s="1491"/>
      <c r="AG870" s="1491"/>
      <c r="AH870" s="1491"/>
    </row>
    <row r="871" spans="1:34" ht="15.75" customHeight="1">
      <c r="A871" s="1491"/>
      <c r="B871" s="1491"/>
      <c r="C871" s="1491"/>
      <c r="D871" s="1491"/>
      <c r="E871" s="1491"/>
      <c r="F871" s="1491"/>
      <c r="G871" s="1491"/>
      <c r="H871" s="1491"/>
      <c r="I871" s="1491"/>
      <c r="J871" s="1491"/>
      <c r="K871" s="1491"/>
      <c r="L871" s="1491"/>
      <c r="M871" s="1491"/>
      <c r="N871" s="1491"/>
      <c r="O871" s="1491"/>
      <c r="P871" s="1491"/>
      <c r="Q871" s="1491"/>
      <c r="R871" s="1491"/>
      <c r="S871" s="1491"/>
      <c r="T871" s="1491"/>
      <c r="U871" s="1491"/>
      <c r="V871" s="1491"/>
      <c r="W871" s="1491"/>
      <c r="X871" s="1491"/>
      <c r="Y871" s="1491"/>
      <c r="Z871" s="1491"/>
      <c r="AA871" s="1491"/>
      <c r="AB871" s="1491"/>
      <c r="AC871" s="1491"/>
      <c r="AD871" s="1491"/>
      <c r="AE871" s="1491"/>
      <c r="AF871" s="1491"/>
      <c r="AG871" s="1491"/>
      <c r="AH871" s="1491"/>
    </row>
    <row r="872" spans="1:34" ht="15.75" customHeight="1">
      <c r="A872" s="1491"/>
      <c r="B872" s="1491"/>
      <c r="C872" s="1491"/>
      <c r="D872" s="1491"/>
      <c r="E872" s="1491"/>
      <c r="F872" s="1491"/>
      <c r="G872" s="1491"/>
      <c r="H872" s="1491"/>
      <c r="I872" s="1491"/>
      <c r="J872" s="1491"/>
      <c r="K872" s="1491"/>
      <c r="L872" s="1491"/>
      <c r="M872" s="1491"/>
      <c r="N872" s="1491"/>
      <c r="O872" s="1491"/>
      <c r="P872" s="1491"/>
      <c r="Q872" s="1491"/>
      <c r="R872" s="1491"/>
      <c r="S872" s="1491"/>
      <c r="T872" s="1491"/>
      <c r="U872" s="1491"/>
      <c r="V872" s="1491"/>
      <c r="W872" s="1491"/>
      <c r="X872" s="1491"/>
      <c r="Y872" s="1491"/>
      <c r="Z872" s="1491"/>
      <c r="AA872" s="1491"/>
      <c r="AB872" s="1491"/>
      <c r="AC872" s="1491"/>
      <c r="AD872" s="1491"/>
      <c r="AE872" s="1491"/>
      <c r="AF872" s="1491"/>
      <c r="AG872" s="1491"/>
      <c r="AH872" s="1491"/>
    </row>
    <row r="873" spans="1:34" ht="15.75" customHeight="1">
      <c r="A873" s="1491"/>
      <c r="B873" s="1491"/>
      <c r="C873" s="1491"/>
      <c r="D873" s="1491"/>
      <c r="E873" s="1491"/>
      <c r="F873" s="1491"/>
      <c r="G873" s="1491"/>
      <c r="H873" s="1491"/>
      <c r="I873" s="1491"/>
      <c r="J873" s="1491"/>
      <c r="K873" s="1491"/>
      <c r="L873" s="1491"/>
      <c r="M873" s="1491"/>
      <c r="N873" s="1491"/>
      <c r="O873" s="1491"/>
      <c r="P873" s="1491"/>
      <c r="Q873" s="1491"/>
      <c r="R873" s="1491"/>
      <c r="S873" s="1491"/>
      <c r="T873" s="1491"/>
      <c r="U873" s="1491"/>
      <c r="V873" s="1491"/>
      <c r="W873" s="1491"/>
      <c r="X873" s="1491"/>
      <c r="Y873" s="1491"/>
      <c r="Z873" s="1491"/>
      <c r="AA873" s="1491"/>
      <c r="AB873" s="1491"/>
      <c r="AC873" s="1491"/>
      <c r="AD873" s="1491"/>
      <c r="AE873" s="1491"/>
      <c r="AF873" s="1491"/>
      <c r="AG873" s="1491"/>
      <c r="AH873" s="1491"/>
    </row>
    <row r="874" spans="1:34" ht="15.75" customHeight="1">
      <c r="A874" s="1491"/>
      <c r="B874" s="1491"/>
      <c r="C874" s="1491"/>
      <c r="D874" s="1491"/>
      <c r="E874" s="1491"/>
      <c r="F874" s="1491"/>
      <c r="G874" s="1491"/>
      <c r="H874" s="1491"/>
      <c r="I874" s="1491"/>
      <c r="J874" s="1491"/>
      <c r="K874" s="1491"/>
      <c r="L874" s="1491"/>
      <c r="M874" s="1491"/>
      <c r="N874" s="1491"/>
      <c r="O874" s="1491"/>
      <c r="P874" s="1491"/>
      <c r="Q874" s="1491"/>
      <c r="R874" s="1491"/>
      <c r="S874" s="1491"/>
      <c r="T874" s="1491"/>
      <c r="U874" s="1491"/>
      <c r="V874" s="1491"/>
      <c r="W874" s="1491"/>
      <c r="X874" s="1491"/>
      <c r="Y874" s="1491"/>
      <c r="Z874" s="1491"/>
      <c r="AA874" s="1491"/>
      <c r="AB874" s="1491"/>
      <c r="AC874" s="1491"/>
      <c r="AD874" s="1491"/>
      <c r="AE874" s="1491"/>
      <c r="AF874" s="1491"/>
      <c r="AG874" s="1491"/>
      <c r="AH874" s="1491"/>
    </row>
    <row r="875" spans="1:34" ht="15.75" customHeight="1">
      <c r="A875" s="1491"/>
      <c r="B875" s="1491"/>
      <c r="C875" s="1491"/>
      <c r="D875" s="1491"/>
      <c r="E875" s="1491"/>
      <c r="F875" s="1491"/>
      <c r="G875" s="1491"/>
      <c r="H875" s="1491"/>
      <c r="I875" s="1491"/>
      <c r="J875" s="1491"/>
      <c r="K875" s="1491"/>
      <c r="L875" s="1491"/>
      <c r="M875" s="1491"/>
      <c r="N875" s="1491"/>
      <c r="O875" s="1491"/>
      <c r="P875" s="1491"/>
      <c r="Q875" s="1491"/>
      <c r="R875" s="1491"/>
      <c r="S875" s="1491"/>
      <c r="T875" s="1491"/>
      <c r="U875" s="1491"/>
      <c r="V875" s="1491"/>
      <c r="W875" s="1491"/>
      <c r="X875" s="1491"/>
      <c r="Y875" s="1491"/>
      <c r="Z875" s="1491"/>
      <c r="AA875" s="1491"/>
      <c r="AB875" s="1491"/>
      <c r="AC875" s="1491"/>
      <c r="AD875" s="1491"/>
      <c r="AE875" s="1491"/>
      <c r="AF875" s="1491"/>
      <c r="AG875" s="1491"/>
      <c r="AH875" s="1491"/>
    </row>
    <row r="876" spans="1:34" ht="15.75" customHeight="1">
      <c r="A876" s="1491"/>
      <c r="B876" s="1491"/>
      <c r="C876" s="1491"/>
      <c r="D876" s="1491"/>
      <c r="E876" s="1491"/>
      <c r="F876" s="1491"/>
      <c r="G876" s="1491"/>
      <c r="H876" s="1491"/>
      <c r="I876" s="1491"/>
      <c r="J876" s="1491"/>
      <c r="K876" s="1491"/>
      <c r="L876" s="1491"/>
      <c r="M876" s="1491"/>
      <c r="N876" s="1491"/>
      <c r="O876" s="1491"/>
      <c r="P876" s="1491"/>
      <c r="Q876" s="1491"/>
      <c r="R876" s="1491"/>
      <c r="S876" s="1491"/>
      <c r="T876" s="1491"/>
      <c r="U876" s="1491"/>
      <c r="V876" s="1491"/>
      <c r="W876" s="1491"/>
      <c r="X876" s="1491"/>
      <c r="Y876" s="1491"/>
      <c r="Z876" s="1491"/>
      <c r="AA876" s="1491"/>
      <c r="AB876" s="1491"/>
      <c r="AC876" s="1491"/>
      <c r="AD876" s="1491"/>
      <c r="AE876" s="1491"/>
      <c r="AF876" s="1491"/>
      <c r="AG876" s="1491"/>
      <c r="AH876" s="1491"/>
    </row>
    <row r="877" spans="1:34" ht="15.75" customHeight="1">
      <c r="A877" s="1491"/>
      <c r="B877" s="1491"/>
      <c r="C877" s="1491"/>
      <c r="D877" s="1491"/>
      <c r="E877" s="1491"/>
      <c r="F877" s="1491"/>
      <c r="G877" s="1491"/>
      <c r="H877" s="1491"/>
      <c r="I877" s="1491"/>
      <c r="J877" s="1491"/>
      <c r="K877" s="1491"/>
      <c r="L877" s="1491"/>
      <c r="M877" s="1491"/>
      <c r="N877" s="1491"/>
      <c r="O877" s="1491"/>
      <c r="P877" s="1491"/>
      <c r="Q877" s="1491"/>
      <c r="R877" s="1491"/>
      <c r="S877" s="1491"/>
      <c r="T877" s="1491"/>
      <c r="U877" s="1491"/>
      <c r="V877" s="1491"/>
      <c r="W877" s="1491"/>
      <c r="X877" s="1491"/>
      <c r="Y877" s="1491"/>
      <c r="Z877" s="1491"/>
      <c r="AA877" s="1491"/>
      <c r="AB877" s="1491"/>
      <c r="AC877" s="1491"/>
      <c r="AD877" s="1491"/>
      <c r="AE877" s="1491"/>
      <c r="AF877" s="1491"/>
      <c r="AG877" s="1491"/>
      <c r="AH877" s="1491"/>
    </row>
    <row r="878" spans="1:34" ht="15.75" customHeight="1">
      <c r="A878" s="1491"/>
      <c r="B878" s="1491"/>
      <c r="C878" s="1491"/>
      <c r="D878" s="1491"/>
      <c r="E878" s="1491"/>
      <c r="F878" s="1491"/>
      <c r="G878" s="1491"/>
      <c r="H878" s="1491"/>
      <c r="I878" s="1491"/>
      <c r="J878" s="1491"/>
      <c r="K878" s="1491"/>
      <c r="L878" s="1491"/>
      <c r="M878" s="1491"/>
      <c r="N878" s="1491"/>
      <c r="O878" s="1491"/>
      <c r="P878" s="1491"/>
      <c r="Q878" s="1491"/>
      <c r="R878" s="1491"/>
      <c r="S878" s="1491"/>
      <c r="T878" s="1491"/>
      <c r="U878" s="1491"/>
      <c r="V878" s="1491"/>
      <c r="W878" s="1491"/>
      <c r="X878" s="1491"/>
      <c r="Y878" s="1491"/>
      <c r="Z878" s="1491"/>
      <c r="AA878" s="1491"/>
      <c r="AB878" s="1491"/>
      <c r="AC878" s="1491"/>
      <c r="AD878" s="1491"/>
      <c r="AE878" s="1491"/>
      <c r="AF878" s="1491"/>
      <c r="AG878" s="1491"/>
      <c r="AH878" s="1491"/>
    </row>
    <row r="879" spans="1:34" ht="15.75" customHeight="1">
      <c r="A879" s="1491"/>
      <c r="B879" s="1491"/>
      <c r="C879" s="1491"/>
      <c r="D879" s="1491"/>
      <c r="E879" s="1491"/>
      <c r="F879" s="1491"/>
      <c r="G879" s="1491"/>
      <c r="H879" s="1491"/>
      <c r="I879" s="1491"/>
      <c r="J879" s="1491"/>
      <c r="K879" s="1491"/>
      <c r="L879" s="1491"/>
      <c r="M879" s="1491"/>
      <c r="N879" s="1491"/>
      <c r="O879" s="1491"/>
      <c r="P879" s="1491"/>
      <c r="Q879" s="1491"/>
      <c r="R879" s="1491"/>
      <c r="S879" s="1491"/>
      <c r="T879" s="1491"/>
      <c r="U879" s="1491"/>
      <c r="V879" s="1491"/>
      <c r="W879" s="1491"/>
      <c r="X879" s="1491"/>
      <c r="Y879" s="1491"/>
      <c r="Z879" s="1491"/>
      <c r="AA879" s="1491"/>
      <c r="AB879" s="1491"/>
      <c r="AC879" s="1491"/>
      <c r="AD879" s="1491"/>
      <c r="AE879" s="1491"/>
      <c r="AF879" s="1491"/>
      <c r="AG879" s="1491"/>
      <c r="AH879" s="1491"/>
    </row>
    <row r="880" spans="1:34" ht="15.75" customHeight="1">
      <c r="A880" s="1491"/>
      <c r="B880" s="1491"/>
      <c r="C880" s="1491"/>
      <c r="D880" s="1491"/>
      <c r="E880" s="1491"/>
      <c r="F880" s="1491"/>
      <c r="G880" s="1491"/>
      <c r="H880" s="1491"/>
      <c r="I880" s="1491"/>
      <c r="J880" s="1491"/>
      <c r="K880" s="1491"/>
      <c r="L880" s="1491"/>
      <c r="M880" s="1491"/>
      <c r="N880" s="1491"/>
      <c r="O880" s="1491"/>
      <c r="P880" s="1491"/>
      <c r="Q880" s="1491"/>
      <c r="R880" s="1491"/>
      <c r="S880" s="1491"/>
      <c r="T880" s="1491"/>
      <c r="U880" s="1491"/>
      <c r="V880" s="1491"/>
      <c r="W880" s="1491"/>
      <c r="X880" s="1491"/>
      <c r="Y880" s="1491"/>
      <c r="Z880" s="1491"/>
      <c r="AA880" s="1491"/>
      <c r="AB880" s="1491"/>
      <c r="AC880" s="1491"/>
      <c r="AD880" s="1491"/>
      <c r="AE880" s="1491"/>
      <c r="AF880" s="1491"/>
      <c r="AG880" s="1491"/>
      <c r="AH880" s="1491"/>
    </row>
    <row r="881" spans="1:34" ht="15.75" customHeight="1">
      <c r="A881" s="1491"/>
      <c r="B881" s="1491"/>
      <c r="C881" s="1491"/>
      <c r="D881" s="1491"/>
      <c r="E881" s="1491"/>
      <c r="F881" s="1491"/>
      <c r="G881" s="1491"/>
      <c r="H881" s="1491"/>
      <c r="I881" s="1491"/>
      <c r="J881" s="1491"/>
      <c r="K881" s="1491"/>
      <c r="L881" s="1491"/>
      <c r="M881" s="1491"/>
      <c r="N881" s="1491"/>
      <c r="O881" s="1491"/>
      <c r="P881" s="1491"/>
      <c r="Q881" s="1491"/>
      <c r="R881" s="1491"/>
      <c r="S881" s="1491"/>
      <c r="T881" s="1491"/>
      <c r="U881" s="1491"/>
      <c r="V881" s="1491"/>
      <c r="W881" s="1491"/>
      <c r="X881" s="1491"/>
      <c r="Y881" s="1491"/>
      <c r="Z881" s="1491"/>
      <c r="AA881" s="1491"/>
      <c r="AB881" s="1491"/>
      <c r="AC881" s="1491"/>
      <c r="AD881" s="1491"/>
      <c r="AE881" s="1491"/>
      <c r="AF881" s="1491"/>
      <c r="AG881" s="1491"/>
      <c r="AH881" s="1491"/>
    </row>
    <row r="882" spans="1:34" ht="15.75" customHeight="1">
      <c r="A882" s="1491"/>
      <c r="B882" s="1491"/>
      <c r="C882" s="1491"/>
      <c r="D882" s="1491"/>
      <c r="E882" s="1491"/>
      <c r="F882" s="1491"/>
      <c r="G882" s="1491"/>
      <c r="H882" s="1491"/>
      <c r="I882" s="1491"/>
      <c r="J882" s="1491"/>
      <c r="K882" s="1491"/>
      <c r="L882" s="1491"/>
      <c r="M882" s="1491"/>
      <c r="N882" s="1491"/>
      <c r="O882" s="1491"/>
      <c r="P882" s="1491"/>
      <c r="Q882" s="1491"/>
      <c r="R882" s="1491"/>
      <c r="S882" s="1491"/>
      <c r="T882" s="1491"/>
      <c r="U882" s="1491"/>
      <c r="V882" s="1491"/>
      <c r="W882" s="1491"/>
      <c r="X882" s="1491"/>
      <c r="Y882" s="1491"/>
      <c r="Z882" s="1491"/>
      <c r="AA882" s="1491"/>
      <c r="AB882" s="1491"/>
      <c r="AC882" s="1491"/>
      <c r="AD882" s="1491"/>
      <c r="AE882" s="1491"/>
      <c r="AF882" s="1491"/>
      <c r="AG882" s="1491"/>
      <c r="AH882" s="1491"/>
    </row>
    <row r="883" spans="1:34" ht="15.75" customHeight="1">
      <c r="A883" s="1491"/>
      <c r="B883" s="1491"/>
      <c r="C883" s="1491"/>
      <c r="D883" s="1491"/>
      <c r="E883" s="1491"/>
      <c r="F883" s="1491"/>
      <c r="G883" s="1491"/>
      <c r="H883" s="1491"/>
      <c r="I883" s="1491"/>
      <c r="J883" s="1491"/>
      <c r="K883" s="1491"/>
      <c r="L883" s="1491"/>
      <c r="M883" s="1491"/>
      <c r="N883" s="1491"/>
      <c r="O883" s="1491"/>
      <c r="P883" s="1491"/>
      <c r="Q883" s="1491"/>
      <c r="R883" s="1491"/>
      <c r="S883" s="1491"/>
      <c r="T883" s="1491"/>
      <c r="U883" s="1491"/>
      <c r="V883" s="1491"/>
      <c r="W883" s="1491"/>
      <c r="X883" s="1491"/>
      <c r="Y883" s="1491"/>
      <c r="Z883" s="1491"/>
      <c r="AA883" s="1491"/>
      <c r="AB883" s="1491"/>
      <c r="AC883" s="1491"/>
      <c r="AD883" s="1491"/>
      <c r="AE883" s="1491"/>
      <c r="AF883" s="1491"/>
      <c r="AG883" s="1491"/>
      <c r="AH883" s="1491"/>
    </row>
    <row r="884" spans="1:34" ht="15.75" customHeight="1">
      <c r="A884" s="1491"/>
      <c r="B884" s="1491"/>
      <c r="C884" s="1491"/>
      <c r="D884" s="1491"/>
      <c r="E884" s="1491"/>
      <c r="F884" s="1491"/>
      <c r="G884" s="1491"/>
      <c r="H884" s="1491"/>
      <c r="I884" s="1491"/>
      <c r="J884" s="1491"/>
      <c r="K884" s="1491"/>
      <c r="L884" s="1491"/>
      <c r="M884" s="1491"/>
      <c r="N884" s="1491"/>
      <c r="O884" s="1491"/>
      <c r="P884" s="1491"/>
      <c r="Q884" s="1491"/>
      <c r="R884" s="1491"/>
      <c r="S884" s="1491"/>
      <c r="T884" s="1491"/>
      <c r="U884" s="1491"/>
      <c r="V884" s="1491"/>
      <c r="W884" s="1491"/>
      <c r="X884" s="1491"/>
      <c r="Y884" s="1491"/>
      <c r="Z884" s="1491"/>
      <c r="AA884" s="1491"/>
      <c r="AB884" s="1491"/>
      <c r="AC884" s="1491"/>
      <c r="AD884" s="1491"/>
      <c r="AE884" s="1491"/>
      <c r="AF884" s="1491"/>
      <c r="AG884" s="1491"/>
      <c r="AH884" s="1491"/>
    </row>
    <row r="885" spans="1:34" ht="15.75" customHeight="1">
      <c r="A885" s="1491"/>
      <c r="B885" s="1491"/>
      <c r="C885" s="1491"/>
      <c r="D885" s="1491"/>
      <c r="E885" s="1491"/>
      <c r="F885" s="1491"/>
      <c r="G885" s="1491"/>
      <c r="H885" s="1491"/>
      <c r="I885" s="1491"/>
      <c r="J885" s="1491"/>
      <c r="K885" s="1491"/>
      <c r="L885" s="1491"/>
      <c r="M885" s="1491"/>
      <c r="N885" s="1491"/>
      <c r="O885" s="1491"/>
      <c r="P885" s="1491"/>
      <c r="Q885" s="1491"/>
      <c r="R885" s="1491"/>
      <c r="S885" s="1491"/>
      <c r="T885" s="1491"/>
      <c r="U885" s="1491"/>
      <c r="V885" s="1491"/>
      <c r="W885" s="1491"/>
      <c r="X885" s="1491"/>
      <c r="Y885" s="1491"/>
      <c r="Z885" s="1491"/>
      <c r="AA885" s="1491"/>
      <c r="AB885" s="1491"/>
      <c r="AC885" s="1491"/>
      <c r="AD885" s="1491"/>
      <c r="AE885" s="1491"/>
      <c r="AF885" s="1491"/>
      <c r="AG885" s="1491"/>
      <c r="AH885" s="1491"/>
    </row>
    <row r="886" spans="1:34" ht="15.75" customHeight="1">
      <c r="A886" s="1491"/>
      <c r="B886" s="1491"/>
      <c r="C886" s="1491"/>
      <c r="D886" s="1491"/>
      <c r="E886" s="1491"/>
      <c r="F886" s="1491"/>
      <c r="G886" s="1491"/>
      <c r="H886" s="1491"/>
      <c r="I886" s="1491"/>
      <c r="J886" s="1491"/>
      <c r="K886" s="1491"/>
      <c r="L886" s="1491"/>
      <c r="M886" s="1491"/>
      <c r="N886" s="1491"/>
      <c r="O886" s="1491"/>
      <c r="P886" s="1491"/>
      <c r="Q886" s="1491"/>
      <c r="R886" s="1491"/>
      <c r="S886" s="1491"/>
      <c r="T886" s="1491"/>
      <c r="U886" s="1491"/>
      <c r="V886" s="1491"/>
      <c r="W886" s="1491"/>
      <c r="X886" s="1491"/>
      <c r="Y886" s="1491"/>
      <c r="Z886" s="1491"/>
      <c r="AA886" s="1491"/>
      <c r="AB886" s="1491"/>
      <c r="AC886" s="1491"/>
      <c r="AD886" s="1491"/>
      <c r="AE886" s="1491"/>
      <c r="AF886" s="1491"/>
      <c r="AG886" s="1491"/>
      <c r="AH886" s="1491"/>
    </row>
    <row r="887" spans="1:34" ht="15.75" customHeight="1">
      <c r="A887" s="1491"/>
      <c r="B887" s="1491"/>
      <c r="C887" s="1491"/>
      <c r="D887" s="1491"/>
      <c r="E887" s="1491"/>
      <c r="F887" s="1491"/>
      <c r="G887" s="1491"/>
      <c r="H887" s="1491"/>
      <c r="I887" s="1491"/>
      <c r="J887" s="1491"/>
      <c r="K887" s="1491"/>
      <c r="L887" s="1491"/>
      <c r="M887" s="1491"/>
      <c r="N887" s="1491"/>
      <c r="O887" s="1491"/>
      <c r="P887" s="1491"/>
      <c r="Q887" s="1491"/>
      <c r="R887" s="1491"/>
      <c r="S887" s="1491"/>
      <c r="T887" s="1491"/>
      <c r="U887" s="1491"/>
      <c r="V887" s="1491"/>
      <c r="W887" s="1491"/>
      <c r="X887" s="1491"/>
      <c r="Y887" s="1491"/>
      <c r="Z887" s="1491"/>
      <c r="AA887" s="1491"/>
      <c r="AB887" s="1491"/>
      <c r="AC887" s="1491"/>
      <c r="AD887" s="1491"/>
      <c r="AE887" s="1491"/>
      <c r="AF887" s="1491"/>
      <c r="AG887" s="1491"/>
      <c r="AH887" s="1491"/>
    </row>
    <row r="888" spans="1:34" ht="15.75" customHeight="1">
      <c r="A888" s="1491"/>
      <c r="B888" s="1491"/>
      <c r="C888" s="1491"/>
      <c r="D888" s="1491"/>
      <c r="E888" s="1491"/>
      <c r="F888" s="1491"/>
      <c r="G888" s="1491"/>
      <c r="H888" s="1491"/>
      <c r="I888" s="1491"/>
      <c r="J888" s="1491"/>
      <c r="K888" s="1491"/>
      <c r="L888" s="1491"/>
      <c r="M888" s="1491"/>
      <c r="N888" s="1491"/>
      <c r="O888" s="1491"/>
      <c r="P888" s="1491"/>
      <c r="Q888" s="1491"/>
      <c r="R888" s="1491"/>
      <c r="S888" s="1491"/>
      <c r="T888" s="1491"/>
      <c r="U888" s="1491"/>
      <c r="V888" s="1491"/>
      <c r="W888" s="1491"/>
      <c r="X888" s="1491"/>
      <c r="Y888" s="1491"/>
      <c r="Z888" s="1491"/>
      <c r="AA888" s="1491"/>
      <c r="AB888" s="1491"/>
      <c r="AC888" s="1491"/>
      <c r="AD888" s="1491"/>
      <c r="AE888" s="1491"/>
      <c r="AF888" s="1491"/>
      <c r="AG888" s="1491"/>
      <c r="AH888" s="1491"/>
    </row>
    <row r="889" spans="1:34" ht="15.75" customHeight="1">
      <c r="A889" s="1491"/>
      <c r="B889" s="1491"/>
      <c r="C889" s="1491"/>
      <c r="D889" s="1491"/>
      <c r="E889" s="1491"/>
      <c r="F889" s="1491"/>
      <c r="G889" s="1491"/>
      <c r="H889" s="1491"/>
      <c r="I889" s="1491"/>
      <c r="J889" s="1491"/>
      <c r="K889" s="1491"/>
      <c r="L889" s="1491"/>
      <c r="M889" s="1491"/>
      <c r="N889" s="1491"/>
      <c r="O889" s="1491"/>
      <c r="P889" s="1491"/>
      <c r="Q889" s="1491"/>
      <c r="R889" s="1491"/>
      <c r="S889" s="1491"/>
      <c r="T889" s="1491"/>
      <c r="U889" s="1491"/>
      <c r="V889" s="1491"/>
      <c r="W889" s="1491"/>
      <c r="X889" s="1491"/>
      <c r="Y889" s="1491"/>
      <c r="Z889" s="1491"/>
      <c r="AA889" s="1491"/>
      <c r="AB889" s="1491"/>
      <c r="AC889" s="1491"/>
      <c r="AD889" s="1491"/>
      <c r="AE889" s="1491"/>
      <c r="AF889" s="1491"/>
      <c r="AG889" s="1491"/>
      <c r="AH889" s="1491"/>
    </row>
    <row r="890" spans="1:34" ht="15.75" customHeight="1">
      <c r="A890" s="1491"/>
      <c r="B890" s="1491"/>
      <c r="C890" s="1491"/>
      <c r="D890" s="1491"/>
      <c r="E890" s="1491"/>
      <c r="F890" s="1491"/>
      <c r="G890" s="1491"/>
      <c r="H890" s="1491"/>
      <c r="I890" s="1491"/>
      <c r="J890" s="1491"/>
      <c r="K890" s="1491"/>
      <c r="L890" s="1491"/>
      <c r="M890" s="1491"/>
      <c r="N890" s="1491"/>
      <c r="O890" s="1491"/>
      <c r="P890" s="1491"/>
      <c r="Q890" s="1491"/>
      <c r="R890" s="1491"/>
      <c r="S890" s="1491"/>
      <c r="T890" s="1491"/>
      <c r="U890" s="1491"/>
      <c r="V890" s="1491"/>
      <c r="W890" s="1491"/>
      <c r="X890" s="1491"/>
      <c r="Y890" s="1491"/>
      <c r="Z890" s="1491"/>
      <c r="AA890" s="1491"/>
      <c r="AB890" s="1491"/>
      <c r="AC890" s="1491"/>
      <c r="AD890" s="1491"/>
      <c r="AE890" s="1491"/>
      <c r="AF890" s="1491"/>
      <c r="AG890" s="1491"/>
      <c r="AH890" s="1491"/>
    </row>
    <row r="891" spans="1:34" ht="15.75" customHeight="1">
      <c r="A891" s="1491"/>
      <c r="B891" s="1491"/>
      <c r="C891" s="1491"/>
      <c r="D891" s="1491"/>
      <c r="E891" s="1491"/>
      <c r="F891" s="1491"/>
      <c r="G891" s="1491"/>
      <c r="H891" s="1491"/>
      <c r="I891" s="1491"/>
      <c r="J891" s="1491"/>
      <c r="K891" s="1491"/>
      <c r="L891" s="1491"/>
      <c r="M891" s="1491"/>
      <c r="N891" s="1491"/>
      <c r="O891" s="1491"/>
      <c r="P891" s="1491"/>
      <c r="Q891" s="1491"/>
      <c r="R891" s="1491"/>
      <c r="S891" s="1491"/>
      <c r="T891" s="1491"/>
      <c r="U891" s="1491"/>
      <c r="V891" s="1491"/>
      <c r="W891" s="1491"/>
      <c r="X891" s="1491"/>
      <c r="Y891" s="1491"/>
      <c r="Z891" s="1491"/>
      <c r="AA891" s="1491"/>
      <c r="AB891" s="1491"/>
      <c r="AC891" s="1491"/>
      <c r="AD891" s="1491"/>
      <c r="AE891" s="1491"/>
      <c r="AF891" s="1491"/>
      <c r="AG891" s="1491"/>
      <c r="AH891" s="1491"/>
    </row>
    <row r="892" spans="1:34" ht="15.75" customHeight="1">
      <c r="A892" s="1491"/>
      <c r="B892" s="1491"/>
      <c r="C892" s="1491"/>
      <c r="D892" s="1491"/>
      <c r="E892" s="1491"/>
      <c r="F892" s="1491"/>
      <c r="G892" s="1491"/>
      <c r="H892" s="1491"/>
      <c r="I892" s="1491"/>
      <c r="J892" s="1491"/>
      <c r="K892" s="1491"/>
      <c r="L892" s="1491"/>
      <c r="M892" s="1491"/>
      <c r="N892" s="1491"/>
      <c r="O892" s="1491"/>
      <c r="P892" s="1491"/>
      <c r="Q892" s="1491"/>
      <c r="R892" s="1491"/>
      <c r="S892" s="1491"/>
      <c r="T892" s="1491"/>
      <c r="U892" s="1491"/>
      <c r="V892" s="1491"/>
      <c r="W892" s="1491"/>
      <c r="X892" s="1491"/>
      <c r="Y892" s="1491"/>
      <c r="Z892" s="1491"/>
      <c r="AA892" s="1491"/>
      <c r="AB892" s="1491"/>
      <c r="AC892" s="1491"/>
      <c r="AD892" s="1491"/>
      <c r="AE892" s="1491"/>
      <c r="AF892" s="1491"/>
      <c r="AG892" s="1491"/>
      <c r="AH892" s="1491"/>
    </row>
    <row r="893" spans="1:34" ht="15.75" customHeight="1">
      <c r="A893" s="1491"/>
      <c r="B893" s="1491"/>
      <c r="C893" s="1491"/>
      <c r="D893" s="1491"/>
      <c r="E893" s="1491"/>
      <c r="F893" s="1491"/>
      <c r="G893" s="1491"/>
      <c r="H893" s="1491"/>
      <c r="I893" s="1491"/>
      <c r="J893" s="1491"/>
      <c r="K893" s="1491"/>
      <c r="L893" s="1491"/>
      <c r="M893" s="1491"/>
      <c r="N893" s="1491"/>
      <c r="O893" s="1491"/>
      <c r="P893" s="1491"/>
      <c r="Q893" s="1491"/>
      <c r="R893" s="1491"/>
      <c r="S893" s="1491"/>
      <c r="T893" s="1491"/>
      <c r="U893" s="1491"/>
      <c r="V893" s="1491"/>
      <c r="W893" s="1491"/>
      <c r="X893" s="1491"/>
      <c r="Y893" s="1491"/>
      <c r="Z893" s="1491"/>
      <c r="AA893" s="1491"/>
      <c r="AB893" s="1491"/>
      <c r="AC893" s="1491"/>
      <c r="AD893" s="1491"/>
      <c r="AE893" s="1491"/>
      <c r="AF893" s="1491"/>
      <c r="AG893" s="1491"/>
      <c r="AH893" s="1491"/>
    </row>
    <row r="894" spans="1:34" ht="15.75" customHeight="1">
      <c r="A894" s="1491"/>
      <c r="B894" s="1491"/>
      <c r="C894" s="1491"/>
      <c r="D894" s="1491"/>
      <c r="E894" s="1491"/>
      <c r="F894" s="1491"/>
      <c r="G894" s="1491"/>
      <c r="H894" s="1491"/>
      <c r="I894" s="1491"/>
      <c r="J894" s="1491"/>
      <c r="K894" s="1491"/>
      <c r="L894" s="1491"/>
      <c r="M894" s="1491"/>
      <c r="N894" s="1491"/>
      <c r="O894" s="1491"/>
      <c r="P894" s="1491"/>
      <c r="Q894" s="1491"/>
      <c r="R894" s="1491"/>
      <c r="S894" s="1491"/>
      <c r="T894" s="1491"/>
      <c r="U894" s="1491"/>
      <c r="V894" s="1491"/>
      <c r="W894" s="1491"/>
      <c r="X894" s="1491"/>
      <c r="Y894" s="1491"/>
      <c r="Z894" s="1491"/>
      <c r="AA894" s="1491"/>
      <c r="AB894" s="1491"/>
      <c r="AC894" s="1491"/>
      <c r="AD894" s="1491"/>
      <c r="AE894" s="1491"/>
      <c r="AF894" s="1491"/>
      <c r="AG894" s="1491"/>
      <c r="AH894" s="1491"/>
    </row>
    <row r="895" spans="1:34" ht="15.75" customHeight="1">
      <c r="A895" s="1491"/>
      <c r="B895" s="1491"/>
      <c r="C895" s="1491"/>
      <c r="D895" s="1491"/>
      <c r="E895" s="1491"/>
      <c r="F895" s="1491"/>
      <c r="G895" s="1491"/>
      <c r="H895" s="1491"/>
      <c r="I895" s="1491"/>
      <c r="J895" s="1491"/>
      <c r="K895" s="1491"/>
      <c r="L895" s="1491"/>
      <c r="M895" s="1491"/>
      <c r="N895" s="1491"/>
      <c r="O895" s="1491"/>
      <c r="P895" s="1491"/>
      <c r="Q895" s="1491"/>
      <c r="R895" s="1491"/>
      <c r="S895" s="1491"/>
      <c r="T895" s="1491"/>
      <c r="U895" s="1491"/>
      <c r="V895" s="1491"/>
      <c r="W895" s="1491"/>
      <c r="X895" s="1491"/>
      <c r="Y895" s="1491"/>
      <c r="Z895" s="1491"/>
      <c r="AA895" s="1491"/>
      <c r="AB895" s="1491"/>
      <c r="AC895" s="1491"/>
      <c r="AD895" s="1491"/>
      <c r="AE895" s="1491"/>
      <c r="AF895" s="1491"/>
      <c r="AG895" s="1491"/>
      <c r="AH895" s="1491"/>
    </row>
    <row r="896" spans="1:34" ht="15.75" customHeight="1">
      <c r="A896" s="1491"/>
      <c r="B896" s="1491"/>
      <c r="C896" s="1491"/>
      <c r="D896" s="1491"/>
      <c r="E896" s="1491"/>
      <c r="F896" s="1491"/>
      <c r="G896" s="1491"/>
      <c r="H896" s="1491"/>
      <c r="I896" s="1491"/>
      <c r="J896" s="1491"/>
      <c r="K896" s="1491"/>
      <c r="L896" s="1491"/>
      <c r="M896" s="1491"/>
      <c r="N896" s="1491"/>
      <c r="O896" s="1491"/>
      <c r="P896" s="1491"/>
      <c r="Q896" s="1491"/>
      <c r="R896" s="1491"/>
      <c r="S896" s="1491"/>
      <c r="T896" s="1491"/>
      <c r="U896" s="1491"/>
      <c r="V896" s="1491"/>
      <c r="W896" s="1491"/>
      <c r="X896" s="1491"/>
      <c r="Y896" s="1491"/>
      <c r="Z896" s="1491"/>
      <c r="AA896" s="1491"/>
      <c r="AB896" s="1491"/>
      <c r="AC896" s="1491"/>
      <c r="AD896" s="1491"/>
      <c r="AE896" s="1491"/>
      <c r="AF896" s="1491"/>
      <c r="AG896" s="1491"/>
      <c r="AH896" s="1491"/>
    </row>
    <row r="897" spans="1:34" ht="15.75" customHeight="1">
      <c r="A897" s="1491"/>
      <c r="B897" s="1491"/>
      <c r="C897" s="1491"/>
      <c r="D897" s="1491"/>
      <c r="E897" s="1491"/>
      <c r="F897" s="1491"/>
      <c r="G897" s="1491"/>
      <c r="H897" s="1491"/>
      <c r="I897" s="1491"/>
      <c r="J897" s="1491"/>
      <c r="K897" s="1491"/>
      <c r="L897" s="1491"/>
      <c r="M897" s="1491"/>
      <c r="N897" s="1491"/>
      <c r="O897" s="1491"/>
      <c r="P897" s="1491"/>
      <c r="Q897" s="1491"/>
      <c r="R897" s="1491"/>
      <c r="S897" s="1491"/>
      <c r="T897" s="1491"/>
      <c r="U897" s="1491"/>
      <c r="V897" s="1491"/>
      <c r="W897" s="1491"/>
      <c r="X897" s="1491"/>
      <c r="Y897" s="1491"/>
      <c r="Z897" s="1491"/>
      <c r="AA897" s="1491"/>
      <c r="AB897" s="1491"/>
      <c r="AC897" s="1491"/>
      <c r="AD897" s="1491"/>
      <c r="AE897" s="1491"/>
      <c r="AF897" s="1491"/>
      <c r="AG897" s="1491"/>
      <c r="AH897" s="1491"/>
    </row>
    <row r="898" spans="1:34" ht="15.75" customHeight="1">
      <c r="A898" s="1491"/>
      <c r="B898" s="1491"/>
      <c r="C898" s="1491"/>
      <c r="D898" s="1491"/>
      <c r="E898" s="1491"/>
      <c r="F898" s="1491"/>
      <c r="G898" s="1491"/>
      <c r="H898" s="1491"/>
      <c r="I898" s="1491"/>
      <c r="J898" s="1491"/>
      <c r="K898" s="1491"/>
      <c r="L898" s="1491"/>
      <c r="M898" s="1491"/>
      <c r="N898" s="1491"/>
      <c r="O898" s="1491"/>
      <c r="P898" s="1491"/>
      <c r="Q898" s="1491"/>
      <c r="R898" s="1491"/>
      <c r="S898" s="1491"/>
      <c r="T898" s="1491"/>
      <c r="U898" s="1491"/>
      <c r="V898" s="1491"/>
      <c r="W898" s="1491"/>
      <c r="X898" s="1491"/>
      <c r="Y898" s="1491"/>
      <c r="Z898" s="1491"/>
      <c r="AA898" s="1491"/>
      <c r="AB898" s="1491"/>
      <c r="AC898" s="1491"/>
      <c r="AD898" s="1491"/>
      <c r="AE898" s="1491"/>
      <c r="AF898" s="1491"/>
      <c r="AG898" s="1491"/>
      <c r="AH898" s="1491"/>
    </row>
    <row r="899" spans="1:34" ht="15.75" customHeight="1">
      <c r="A899" s="1491"/>
      <c r="B899" s="1491"/>
      <c r="C899" s="1491"/>
      <c r="D899" s="1491"/>
      <c r="E899" s="1491"/>
      <c r="F899" s="1491"/>
      <c r="G899" s="1491"/>
      <c r="H899" s="1491"/>
      <c r="I899" s="1491"/>
      <c r="J899" s="1491"/>
      <c r="K899" s="1491"/>
      <c r="L899" s="1491"/>
      <c r="M899" s="1491"/>
      <c r="N899" s="1491"/>
      <c r="O899" s="1491"/>
      <c r="P899" s="1491"/>
      <c r="Q899" s="1491"/>
      <c r="R899" s="1491"/>
      <c r="S899" s="1491"/>
      <c r="T899" s="1491"/>
      <c r="U899" s="1491"/>
      <c r="V899" s="1491"/>
      <c r="W899" s="1491"/>
      <c r="X899" s="1491"/>
      <c r="Y899" s="1491"/>
      <c r="Z899" s="1491"/>
      <c r="AA899" s="1491"/>
      <c r="AB899" s="1491"/>
      <c r="AC899" s="1491"/>
      <c r="AD899" s="1491"/>
      <c r="AE899" s="1491"/>
      <c r="AF899" s="1491"/>
      <c r="AG899" s="1491"/>
      <c r="AH899" s="1491"/>
    </row>
    <row r="900" spans="1:34" ht="15.75" customHeight="1">
      <c r="A900" s="1491"/>
      <c r="B900" s="1491"/>
      <c r="C900" s="1491"/>
      <c r="D900" s="1491"/>
      <c r="E900" s="1491"/>
      <c r="F900" s="1491"/>
      <c r="G900" s="1491"/>
      <c r="H900" s="1491"/>
      <c r="I900" s="1491"/>
      <c r="J900" s="1491"/>
      <c r="K900" s="1491"/>
      <c r="L900" s="1491"/>
      <c r="M900" s="1491"/>
      <c r="N900" s="1491"/>
      <c r="O900" s="1491"/>
      <c r="P900" s="1491"/>
      <c r="Q900" s="1491"/>
      <c r="R900" s="1491"/>
      <c r="S900" s="1491"/>
      <c r="T900" s="1491"/>
      <c r="U900" s="1491"/>
      <c r="V900" s="1491"/>
      <c r="W900" s="1491"/>
      <c r="X900" s="1491"/>
      <c r="Y900" s="1491"/>
      <c r="Z900" s="1491"/>
      <c r="AA900" s="1491"/>
      <c r="AB900" s="1491"/>
      <c r="AC900" s="1491"/>
      <c r="AD900" s="1491"/>
      <c r="AE900" s="1491"/>
      <c r="AF900" s="1491"/>
      <c r="AG900" s="1491"/>
      <c r="AH900" s="1491"/>
    </row>
    <row r="901" spans="1:34" ht="15.75" customHeight="1">
      <c r="A901" s="1491"/>
      <c r="B901" s="1491"/>
      <c r="C901" s="1491"/>
      <c r="D901" s="1491"/>
      <c r="E901" s="1491"/>
      <c r="F901" s="1491"/>
      <c r="G901" s="1491"/>
      <c r="H901" s="1491"/>
      <c r="I901" s="1491"/>
      <c r="J901" s="1491"/>
      <c r="K901" s="1491"/>
      <c r="L901" s="1491"/>
      <c r="M901" s="1491"/>
      <c r="N901" s="1491"/>
      <c r="O901" s="1491"/>
      <c r="P901" s="1491"/>
      <c r="Q901" s="1491"/>
      <c r="R901" s="1491"/>
      <c r="S901" s="1491"/>
      <c r="T901" s="1491"/>
      <c r="U901" s="1491"/>
      <c r="V901" s="1491"/>
      <c r="W901" s="1491"/>
      <c r="X901" s="1491"/>
      <c r="Y901" s="1491"/>
      <c r="Z901" s="1491"/>
      <c r="AA901" s="1491"/>
      <c r="AB901" s="1491"/>
      <c r="AC901" s="1491"/>
      <c r="AD901" s="1491"/>
      <c r="AE901" s="1491"/>
      <c r="AF901" s="1491"/>
      <c r="AG901" s="1491"/>
      <c r="AH901" s="1491"/>
    </row>
    <row r="902" spans="1:34" ht="15.75" customHeight="1">
      <c r="A902" s="1491"/>
      <c r="B902" s="1491"/>
      <c r="C902" s="1491"/>
      <c r="D902" s="1491"/>
      <c r="E902" s="1491"/>
      <c r="F902" s="1491"/>
      <c r="G902" s="1491"/>
      <c r="H902" s="1491"/>
      <c r="I902" s="1491"/>
      <c r="J902" s="1491"/>
      <c r="K902" s="1491"/>
      <c r="L902" s="1491"/>
      <c r="M902" s="1491"/>
      <c r="N902" s="1491"/>
      <c r="O902" s="1491"/>
      <c r="P902" s="1491"/>
      <c r="Q902" s="1491"/>
      <c r="R902" s="1491"/>
      <c r="S902" s="1491"/>
      <c r="T902" s="1491"/>
      <c r="U902" s="1491"/>
      <c r="V902" s="1491"/>
      <c r="W902" s="1491"/>
      <c r="X902" s="1491"/>
      <c r="Y902" s="1491"/>
      <c r="Z902" s="1491"/>
      <c r="AA902" s="1491"/>
      <c r="AB902" s="1491"/>
      <c r="AC902" s="1491"/>
      <c r="AD902" s="1491"/>
      <c r="AE902" s="1491"/>
      <c r="AF902" s="1491"/>
      <c r="AG902" s="1491"/>
      <c r="AH902" s="1491"/>
    </row>
    <row r="903" spans="1:34" ht="15.75" customHeight="1">
      <c r="A903" s="1491"/>
      <c r="B903" s="1491"/>
      <c r="C903" s="1491"/>
      <c r="D903" s="1491"/>
      <c r="E903" s="1491"/>
      <c r="F903" s="1491"/>
      <c r="G903" s="1491"/>
      <c r="H903" s="1491"/>
      <c r="I903" s="1491"/>
      <c r="J903" s="1491"/>
      <c r="K903" s="1491"/>
      <c r="L903" s="1491"/>
      <c r="M903" s="1491"/>
      <c r="N903" s="1491"/>
      <c r="O903" s="1491"/>
      <c r="P903" s="1491"/>
      <c r="Q903" s="1491"/>
      <c r="R903" s="1491"/>
      <c r="S903" s="1491"/>
      <c r="T903" s="1491"/>
      <c r="U903" s="1491"/>
      <c r="V903" s="1491"/>
      <c r="W903" s="1491"/>
      <c r="X903" s="1491"/>
      <c r="Y903" s="1491"/>
      <c r="Z903" s="1491"/>
      <c r="AA903" s="1491"/>
      <c r="AB903" s="1491"/>
      <c r="AC903" s="1491"/>
      <c r="AD903" s="1491"/>
      <c r="AE903" s="1491"/>
      <c r="AF903" s="1491"/>
      <c r="AG903" s="1491"/>
      <c r="AH903" s="1491"/>
    </row>
    <row r="904" spans="1:34" ht="15.75" customHeight="1">
      <c r="A904" s="1491"/>
      <c r="B904" s="1491"/>
      <c r="C904" s="1491"/>
      <c r="D904" s="1491"/>
      <c r="E904" s="1491"/>
      <c r="F904" s="1491"/>
      <c r="G904" s="1491"/>
      <c r="H904" s="1491"/>
      <c r="I904" s="1491"/>
      <c r="J904" s="1491"/>
      <c r="K904" s="1491"/>
      <c r="L904" s="1491"/>
      <c r="M904" s="1491"/>
      <c r="N904" s="1491"/>
      <c r="O904" s="1491"/>
      <c r="P904" s="1491"/>
      <c r="Q904" s="1491"/>
      <c r="R904" s="1491"/>
      <c r="S904" s="1491"/>
      <c r="T904" s="1491"/>
      <c r="U904" s="1491"/>
      <c r="V904" s="1491"/>
      <c r="W904" s="1491"/>
      <c r="X904" s="1491"/>
      <c r="Y904" s="1491"/>
      <c r="Z904" s="1491"/>
      <c r="AA904" s="1491"/>
      <c r="AB904" s="1491"/>
      <c r="AC904" s="1491"/>
      <c r="AD904" s="1491"/>
      <c r="AE904" s="1491"/>
      <c r="AF904" s="1491"/>
      <c r="AG904" s="1491"/>
      <c r="AH904" s="1491"/>
    </row>
    <row r="905" spans="1:34" ht="15.75" customHeight="1">
      <c r="A905" s="1491"/>
      <c r="B905" s="1491"/>
      <c r="C905" s="1491"/>
      <c r="D905" s="1491"/>
      <c r="E905" s="1491"/>
      <c r="F905" s="1491"/>
      <c r="G905" s="1491"/>
      <c r="H905" s="1491"/>
      <c r="I905" s="1491"/>
      <c r="J905" s="1491"/>
      <c r="K905" s="1491"/>
      <c r="L905" s="1491"/>
      <c r="M905" s="1491"/>
      <c r="N905" s="1491"/>
      <c r="O905" s="1491"/>
      <c r="P905" s="1491"/>
      <c r="Q905" s="1491"/>
      <c r="R905" s="1491"/>
      <c r="S905" s="1491"/>
      <c r="T905" s="1491"/>
      <c r="U905" s="1491"/>
      <c r="V905" s="1491"/>
      <c r="W905" s="1491"/>
      <c r="X905" s="1491"/>
      <c r="Y905" s="1491"/>
      <c r="Z905" s="1491"/>
      <c r="AA905" s="1491"/>
      <c r="AB905" s="1491"/>
      <c r="AC905" s="1491"/>
      <c r="AD905" s="1491"/>
      <c r="AE905" s="1491"/>
      <c r="AF905" s="1491"/>
      <c r="AG905" s="1491"/>
      <c r="AH905" s="1491"/>
    </row>
    <row r="906" spans="1:34" ht="15.75" customHeight="1">
      <c r="A906" s="1491"/>
      <c r="B906" s="1491"/>
      <c r="C906" s="1491"/>
      <c r="D906" s="1491"/>
      <c r="E906" s="1491"/>
      <c r="F906" s="1491"/>
      <c r="G906" s="1491"/>
      <c r="H906" s="1491"/>
      <c r="I906" s="1491"/>
      <c r="J906" s="1491"/>
      <c r="K906" s="1491"/>
      <c r="L906" s="1491"/>
      <c r="M906" s="1491"/>
      <c r="N906" s="1491"/>
      <c r="O906" s="1491"/>
      <c r="P906" s="1491"/>
      <c r="Q906" s="1491"/>
      <c r="R906" s="1491"/>
      <c r="S906" s="1491"/>
      <c r="T906" s="1491"/>
      <c r="U906" s="1491"/>
      <c r="V906" s="1491"/>
      <c r="W906" s="1491"/>
      <c r="X906" s="1491"/>
      <c r="Y906" s="1491"/>
      <c r="Z906" s="1491"/>
      <c r="AA906" s="1491"/>
      <c r="AB906" s="1491"/>
      <c r="AC906" s="1491"/>
      <c r="AD906" s="1491"/>
      <c r="AE906" s="1491"/>
      <c r="AF906" s="1491"/>
      <c r="AG906" s="1491"/>
      <c r="AH906" s="1491"/>
    </row>
    <row r="907" spans="1:34" ht="15.75" customHeight="1">
      <c r="A907" s="1491"/>
      <c r="B907" s="1491"/>
      <c r="C907" s="1491"/>
      <c r="D907" s="1491"/>
      <c r="E907" s="1491"/>
      <c r="F907" s="1491"/>
      <c r="G907" s="1491"/>
      <c r="H907" s="1491"/>
      <c r="I907" s="1491"/>
      <c r="J907" s="1491"/>
      <c r="K907" s="1491"/>
      <c r="L907" s="1491"/>
      <c r="M907" s="1491"/>
      <c r="N907" s="1491"/>
      <c r="O907" s="1491"/>
      <c r="P907" s="1491"/>
      <c r="Q907" s="1491"/>
      <c r="R907" s="1491"/>
      <c r="S907" s="1491"/>
      <c r="T907" s="1491"/>
      <c r="U907" s="1491"/>
      <c r="V907" s="1491"/>
      <c r="W907" s="1491"/>
      <c r="X907" s="1491"/>
      <c r="Y907" s="1491"/>
      <c r="Z907" s="1491"/>
      <c r="AA907" s="1491"/>
      <c r="AB907" s="1491"/>
      <c r="AC907" s="1491"/>
      <c r="AD907" s="1491"/>
      <c r="AE907" s="1491"/>
      <c r="AF907" s="1491"/>
      <c r="AG907" s="1491"/>
      <c r="AH907" s="1491"/>
    </row>
    <row r="908" spans="1:34" ht="15.75" customHeight="1">
      <c r="A908" s="1491"/>
      <c r="B908" s="1491"/>
      <c r="C908" s="1491"/>
      <c r="D908" s="1491"/>
      <c r="E908" s="1491"/>
      <c r="F908" s="1491"/>
      <c r="G908" s="1491"/>
      <c r="H908" s="1491"/>
      <c r="I908" s="1491"/>
      <c r="J908" s="1491"/>
      <c r="K908" s="1491"/>
      <c r="L908" s="1491"/>
      <c r="M908" s="1491"/>
      <c r="N908" s="1491"/>
      <c r="O908" s="1491"/>
      <c r="P908" s="1491"/>
      <c r="Q908" s="1491"/>
      <c r="R908" s="1491"/>
      <c r="S908" s="1491"/>
      <c r="T908" s="1491"/>
      <c r="U908" s="1491"/>
      <c r="V908" s="1491"/>
      <c r="W908" s="1491"/>
      <c r="X908" s="1491"/>
      <c r="Y908" s="1491"/>
      <c r="Z908" s="1491"/>
      <c r="AA908" s="1491"/>
      <c r="AB908" s="1491"/>
      <c r="AC908" s="1491"/>
      <c r="AD908" s="1491"/>
      <c r="AE908" s="1491"/>
      <c r="AF908" s="1491"/>
      <c r="AG908" s="1491"/>
      <c r="AH908" s="1491"/>
    </row>
    <row r="909" spans="1:34" ht="15.75" customHeight="1">
      <c r="A909" s="1491"/>
      <c r="B909" s="1491"/>
      <c r="C909" s="1491"/>
      <c r="D909" s="1491"/>
      <c r="E909" s="1491"/>
      <c r="F909" s="1491"/>
      <c r="G909" s="1491"/>
      <c r="H909" s="1491"/>
      <c r="I909" s="1491"/>
      <c r="J909" s="1491"/>
      <c r="K909" s="1491"/>
      <c r="L909" s="1491"/>
      <c r="M909" s="1491"/>
      <c r="N909" s="1491"/>
      <c r="O909" s="1491"/>
      <c r="P909" s="1491"/>
      <c r="Q909" s="1491"/>
      <c r="R909" s="1491"/>
      <c r="S909" s="1491"/>
      <c r="T909" s="1491"/>
      <c r="U909" s="1491"/>
      <c r="V909" s="1491"/>
      <c r="W909" s="1491"/>
      <c r="X909" s="1491"/>
      <c r="Y909" s="1491"/>
      <c r="Z909" s="1491"/>
      <c r="AA909" s="1491"/>
      <c r="AB909" s="1491"/>
      <c r="AC909" s="1491"/>
      <c r="AD909" s="1491"/>
      <c r="AE909" s="1491"/>
      <c r="AF909" s="1491"/>
      <c r="AG909" s="1491"/>
      <c r="AH909" s="1491"/>
    </row>
    <row r="910" spans="1:34" ht="15.75" customHeight="1">
      <c r="A910" s="1491"/>
      <c r="B910" s="1491"/>
      <c r="C910" s="1491"/>
      <c r="D910" s="1491"/>
      <c r="E910" s="1491"/>
      <c r="F910" s="1491"/>
      <c r="G910" s="1491"/>
      <c r="H910" s="1491"/>
      <c r="I910" s="1491"/>
      <c r="J910" s="1491"/>
      <c r="K910" s="1491"/>
      <c r="L910" s="1491"/>
      <c r="M910" s="1491"/>
      <c r="N910" s="1491"/>
      <c r="O910" s="1491"/>
      <c r="P910" s="1491"/>
      <c r="Q910" s="1491"/>
      <c r="R910" s="1491"/>
      <c r="S910" s="1491"/>
      <c r="T910" s="1491"/>
      <c r="U910" s="1491"/>
      <c r="V910" s="1491"/>
      <c r="W910" s="1491"/>
      <c r="X910" s="1491"/>
      <c r="Y910" s="1491"/>
      <c r="Z910" s="1491"/>
      <c r="AA910" s="1491"/>
      <c r="AB910" s="1491"/>
      <c r="AC910" s="1491"/>
      <c r="AD910" s="1491"/>
      <c r="AE910" s="1491"/>
      <c r="AF910" s="1491"/>
      <c r="AG910" s="1491"/>
      <c r="AH910" s="1491"/>
    </row>
    <row r="911" spans="1:34" ht="15.75" customHeight="1">
      <c r="A911" s="1491"/>
      <c r="B911" s="1491"/>
      <c r="C911" s="1491"/>
      <c r="D911" s="1491"/>
      <c r="E911" s="1491"/>
      <c r="F911" s="1491"/>
      <c r="G911" s="1491"/>
      <c r="H911" s="1491"/>
      <c r="I911" s="1491"/>
      <c r="J911" s="1491"/>
      <c r="K911" s="1491"/>
      <c r="L911" s="1491"/>
      <c r="M911" s="1491"/>
      <c r="N911" s="1491"/>
      <c r="O911" s="1491"/>
      <c r="P911" s="1491"/>
      <c r="Q911" s="1491"/>
      <c r="R911" s="1491"/>
      <c r="S911" s="1491"/>
      <c r="T911" s="1491"/>
      <c r="U911" s="1491"/>
      <c r="V911" s="1491"/>
      <c r="W911" s="1491"/>
      <c r="X911" s="1491"/>
      <c r="Y911" s="1491"/>
      <c r="Z911" s="1491"/>
      <c r="AA911" s="1491"/>
      <c r="AB911" s="1491"/>
      <c r="AC911" s="1491"/>
      <c r="AD911" s="1491"/>
      <c r="AE911" s="1491"/>
      <c r="AF911" s="1491"/>
      <c r="AG911" s="1491"/>
      <c r="AH911" s="1491"/>
    </row>
    <row r="912" spans="1:34" ht="15.75" customHeight="1">
      <c r="A912" s="1491"/>
      <c r="B912" s="1491"/>
      <c r="C912" s="1491"/>
      <c r="D912" s="1491"/>
      <c r="E912" s="1491"/>
      <c r="F912" s="1491"/>
      <c r="G912" s="1491"/>
      <c r="H912" s="1491"/>
      <c r="I912" s="1491"/>
      <c r="J912" s="1491"/>
      <c r="K912" s="1491"/>
      <c r="L912" s="1491"/>
      <c r="M912" s="1491"/>
      <c r="N912" s="1491"/>
      <c r="O912" s="1491"/>
      <c r="P912" s="1491"/>
      <c r="Q912" s="1491"/>
      <c r="R912" s="1491"/>
      <c r="S912" s="1491"/>
      <c r="T912" s="1491"/>
      <c r="U912" s="1491"/>
      <c r="V912" s="1491"/>
      <c r="W912" s="1491"/>
      <c r="X912" s="1491"/>
      <c r="Y912" s="1491"/>
      <c r="Z912" s="1491"/>
      <c r="AA912" s="1491"/>
      <c r="AB912" s="1491"/>
      <c r="AC912" s="1491"/>
      <c r="AD912" s="1491"/>
      <c r="AE912" s="1491"/>
      <c r="AF912" s="1491"/>
      <c r="AG912" s="1491"/>
      <c r="AH912" s="1491"/>
    </row>
    <row r="913" spans="1:34" ht="15.75" customHeight="1">
      <c r="A913" s="1491"/>
      <c r="B913" s="1491"/>
      <c r="C913" s="1491"/>
      <c r="D913" s="1491"/>
      <c r="E913" s="1491"/>
      <c r="F913" s="1491"/>
      <c r="G913" s="1491"/>
      <c r="H913" s="1491"/>
      <c r="I913" s="1491"/>
      <c r="J913" s="1491"/>
      <c r="K913" s="1491"/>
      <c r="L913" s="1491"/>
      <c r="M913" s="1491"/>
      <c r="N913" s="1491"/>
      <c r="O913" s="1491"/>
      <c r="P913" s="1491"/>
      <c r="Q913" s="1491"/>
      <c r="R913" s="1491"/>
      <c r="S913" s="1491"/>
      <c r="T913" s="1491"/>
      <c r="U913" s="1491"/>
      <c r="V913" s="1491"/>
      <c r="W913" s="1491"/>
      <c r="X913" s="1491"/>
      <c r="Y913" s="1491"/>
      <c r="Z913" s="1491"/>
      <c r="AA913" s="1491"/>
      <c r="AB913" s="1491"/>
      <c r="AC913" s="1491"/>
      <c r="AD913" s="1491"/>
      <c r="AE913" s="1491"/>
      <c r="AF913" s="1491"/>
      <c r="AG913" s="1491"/>
      <c r="AH913" s="1491"/>
    </row>
    <row r="914" spans="1:34" ht="15.75" customHeight="1">
      <c r="A914" s="1491"/>
      <c r="B914" s="1491"/>
      <c r="C914" s="1491"/>
      <c r="D914" s="1491"/>
      <c r="E914" s="1491"/>
      <c r="F914" s="1491"/>
      <c r="G914" s="1491"/>
      <c r="H914" s="1491"/>
      <c r="I914" s="1491"/>
      <c r="J914" s="1491"/>
      <c r="K914" s="1491"/>
      <c r="L914" s="1491"/>
      <c r="M914" s="1491"/>
      <c r="N914" s="1491"/>
      <c r="O914" s="1491"/>
      <c r="P914" s="1491"/>
      <c r="Q914" s="1491"/>
      <c r="R914" s="1491"/>
      <c r="S914" s="1491"/>
      <c r="T914" s="1491"/>
      <c r="U914" s="1491"/>
      <c r="V914" s="1491"/>
      <c r="W914" s="1491"/>
      <c r="X914" s="1491"/>
      <c r="Y914" s="1491"/>
      <c r="Z914" s="1491"/>
      <c r="AA914" s="1491"/>
      <c r="AB914" s="1491"/>
      <c r="AC914" s="1491"/>
      <c r="AD914" s="1491"/>
      <c r="AE914" s="1491"/>
      <c r="AF914" s="1491"/>
      <c r="AG914" s="1491"/>
      <c r="AH914" s="1491"/>
    </row>
    <row r="915" spans="1:34" ht="15.75" customHeight="1">
      <c r="A915" s="1491"/>
      <c r="B915" s="1491"/>
      <c r="C915" s="1491"/>
      <c r="D915" s="1491"/>
      <c r="E915" s="1491"/>
      <c r="F915" s="1491"/>
      <c r="G915" s="1491"/>
      <c r="H915" s="1491"/>
      <c r="I915" s="1491"/>
      <c r="J915" s="1491"/>
      <c r="K915" s="1491"/>
      <c r="L915" s="1491"/>
      <c r="M915" s="1491"/>
      <c r="N915" s="1491"/>
      <c r="O915" s="1491"/>
      <c r="P915" s="1491"/>
      <c r="Q915" s="1491"/>
      <c r="R915" s="1491"/>
      <c r="S915" s="1491"/>
      <c r="T915" s="1491"/>
      <c r="U915" s="1491"/>
      <c r="V915" s="1491"/>
      <c r="W915" s="1491"/>
      <c r="X915" s="1491"/>
      <c r="Y915" s="1491"/>
      <c r="Z915" s="1491"/>
      <c r="AA915" s="1491"/>
      <c r="AB915" s="1491"/>
      <c r="AC915" s="1491"/>
      <c r="AD915" s="1491"/>
      <c r="AE915" s="1491"/>
      <c r="AF915" s="1491"/>
      <c r="AG915" s="1491"/>
      <c r="AH915" s="1491"/>
    </row>
    <row r="916" spans="1:34" ht="15.75" customHeight="1">
      <c r="A916" s="1491"/>
      <c r="B916" s="1491"/>
      <c r="C916" s="1491"/>
      <c r="D916" s="1491"/>
      <c r="E916" s="1491"/>
      <c r="F916" s="1491"/>
      <c r="G916" s="1491"/>
      <c r="H916" s="1491"/>
      <c r="I916" s="1491"/>
      <c r="J916" s="1491"/>
      <c r="K916" s="1491"/>
      <c r="L916" s="1491"/>
      <c r="M916" s="1491"/>
      <c r="N916" s="1491"/>
      <c r="O916" s="1491"/>
      <c r="P916" s="1491"/>
      <c r="Q916" s="1491"/>
      <c r="R916" s="1491"/>
      <c r="S916" s="1491"/>
      <c r="T916" s="1491"/>
      <c r="U916" s="1491"/>
      <c r="V916" s="1491"/>
      <c r="W916" s="1491"/>
      <c r="X916" s="1491"/>
      <c r="Y916" s="1491"/>
      <c r="Z916" s="1491"/>
      <c r="AA916" s="1491"/>
      <c r="AB916" s="1491"/>
      <c r="AC916" s="1491"/>
      <c r="AD916" s="1491"/>
      <c r="AE916" s="1491"/>
      <c r="AF916" s="1491"/>
      <c r="AG916" s="1491"/>
      <c r="AH916" s="1491"/>
    </row>
    <row r="917" spans="1:34" ht="15.75" customHeight="1">
      <c r="A917" s="1491"/>
      <c r="B917" s="1491"/>
      <c r="C917" s="1491"/>
      <c r="D917" s="1491"/>
      <c r="E917" s="1491"/>
      <c r="F917" s="1491"/>
      <c r="G917" s="1491"/>
      <c r="H917" s="1491"/>
      <c r="I917" s="1491"/>
      <c r="J917" s="1491"/>
      <c r="K917" s="1491"/>
      <c r="L917" s="1491"/>
      <c r="M917" s="1491"/>
      <c r="N917" s="1491"/>
      <c r="O917" s="1491"/>
      <c r="P917" s="1491"/>
      <c r="Q917" s="1491"/>
      <c r="R917" s="1491"/>
      <c r="S917" s="1491"/>
      <c r="T917" s="1491"/>
      <c r="U917" s="1491"/>
      <c r="V917" s="1491"/>
      <c r="W917" s="1491"/>
      <c r="X917" s="1491"/>
      <c r="Y917" s="1491"/>
      <c r="Z917" s="1491"/>
      <c r="AA917" s="1491"/>
      <c r="AB917" s="1491"/>
      <c r="AC917" s="1491"/>
      <c r="AD917" s="1491"/>
      <c r="AE917" s="1491"/>
      <c r="AF917" s="1491"/>
      <c r="AG917" s="1491"/>
      <c r="AH917" s="1491"/>
    </row>
    <row r="918" spans="1:34" ht="15.75" customHeight="1">
      <c r="A918" s="1491"/>
      <c r="B918" s="1491"/>
      <c r="C918" s="1491"/>
      <c r="D918" s="1491"/>
      <c r="E918" s="1491"/>
      <c r="F918" s="1491"/>
      <c r="G918" s="1491"/>
      <c r="H918" s="1491"/>
      <c r="I918" s="1491"/>
      <c r="J918" s="1491"/>
      <c r="K918" s="1491"/>
      <c r="L918" s="1491"/>
      <c r="M918" s="1491"/>
      <c r="N918" s="1491"/>
      <c r="O918" s="1491"/>
      <c r="P918" s="1491"/>
      <c r="Q918" s="1491"/>
      <c r="R918" s="1491"/>
      <c r="S918" s="1491"/>
      <c r="T918" s="1491"/>
      <c r="U918" s="1491"/>
      <c r="V918" s="1491"/>
      <c r="W918" s="1491"/>
      <c r="X918" s="1491"/>
      <c r="Y918" s="1491"/>
      <c r="Z918" s="1491"/>
      <c r="AA918" s="1491"/>
      <c r="AB918" s="1491"/>
      <c r="AC918" s="1491"/>
      <c r="AD918" s="1491"/>
      <c r="AE918" s="1491"/>
      <c r="AF918" s="1491"/>
      <c r="AG918" s="1491"/>
      <c r="AH918" s="1491"/>
    </row>
    <row r="919" spans="1:34" ht="15.75" customHeight="1">
      <c r="A919" s="1491"/>
      <c r="B919" s="1491"/>
      <c r="C919" s="1491"/>
      <c r="D919" s="1491"/>
      <c r="E919" s="1491"/>
      <c r="F919" s="1491"/>
      <c r="G919" s="1491"/>
      <c r="H919" s="1491"/>
      <c r="I919" s="1491"/>
      <c r="J919" s="1491"/>
      <c r="K919" s="1491"/>
      <c r="L919" s="1491"/>
      <c r="M919" s="1491"/>
      <c r="N919" s="1491"/>
      <c r="O919" s="1491"/>
      <c r="P919" s="1491"/>
      <c r="Q919" s="1491"/>
      <c r="R919" s="1491"/>
      <c r="S919" s="1491"/>
      <c r="T919" s="1491"/>
      <c r="U919" s="1491"/>
      <c r="V919" s="1491"/>
      <c r="W919" s="1491"/>
      <c r="X919" s="1491"/>
      <c r="Y919" s="1491"/>
      <c r="Z919" s="1491"/>
      <c r="AA919" s="1491"/>
      <c r="AB919" s="1491"/>
      <c r="AC919" s="1491"/>
      <c r="AD919" s="1491"/>
      <c r="AE919" s="1491"/>
      <c r="AF919" s="1491"/>
      <c r="AG919" s="1491"/>
      <c r="AH919" s="1491"/>
    </row>
    <row r="920" spans="1:34" ht="15.75" customHeight="1">
      <c r="A920" s="1491"/>
      <c r="B920" s="1491"/>
      <c r="C920" s="1491"/>
      <c r="D920" s="1491"/>
      <c r="E920" s="1491"/>
      <c r="F920" s="1491"/>
      <c r="G920" s="1491"/>
      <c r="H920" s="1491"/>
      <c r="I920" s="1491"/>
      <c r="J920" s="1491"/>
      <c r="K920" s="1491"/>
      <c r="L920" s="1491"/>
      <c r="M920" s="1491"/>
      <c r="N920" s="1491"/>
      <c r="O920" s="1491"/>
      <c r="P920" s="1491"/>
      <c r="Q920" s="1491"/>
      <c r="R920" s="1491"/>
      <c r="S920" s="1491"/>
      <c r="T920" s="1491"/>
      <c r="U920" s="1491"/>
      <c r="V920" s="1491"/>
      <c r="W920" s="1491"/>
      <c r="X920" s="1491"/>
      <c r="Y920" s="1491"/>
      <c r="Z920" s="1491"/>
      <c r="AA920" s="1491"/>
      <c r="AB920" s="1491"/>
      <c r="AC920" s="1491"/>
      <c r="AD920" s="1491"/>
      <c r="AE920" s="1491"/>
      <c r="AF920" s="1491"/>
      <c r="AG920" s="1491"/>
      <c r="AH920" s="1491"/>
    </row>
    <row r="921" spans="1:34" ht="15.75" customHeight="1">
      <c r="A921" s="1491"/>
      <c r="B921" s="1491"/>
      <c r="C921" s="1491"/>
      <c r="D921" s="1491"/>
      <c r="E921" s="1491"/>
      <c r="F921" s="1491"/>
      <c r="G921" s="1491"/>
      <c r="H921" s="1491"/>
      <c r="I921" s="1491"/>
      <c r="J921" s="1491"/>
      <c r="K921" s="1491"/>
      <c r="L921" s="1491"/>
      <c r="M921" s="1491"/>
      <c r="N921" s="1491"/>
      <c r="O921" s="1491"/>
      <c r="P921" s="1491"/>
      <c r="Q921" s="1491"/>
      <c r="R921" s="1491"/>
      <c r="S921" s="1491"/>
      <c r="T921" s="1491"/>
      <c r="U921" s="1491"/>
      <c r="V921" s="1491"/>
      <c r="W921" s="1491"/>
      <c r="X921" s="1491"/>
      <c r="Y921" s="1491"/>
      <c r="Z921" s="1491"/>
      <c r="AA921" s="1491"/>
      <c r="AB921" s="1491"/>
      <c r="AC921" s="1491"/>
      <c r="AD921" s="1491"/>
      <c r="AE921" s="1491"/>
      <c r="AF921" s="1491"/>
      <c r="AG921" s="1491"/>
      <c r="AH921" s="1491"/>
    </row>
    <row r="922" spans="1:34" ht="15.75" customHeight="1">
      <c r="A922" s="1491"/>
      <c r="B922" s="1491"/>
      <c r="C922" s="1491"/>
      <c r="D922" s="1491"/>
      <c r="E922" s="1491"/>
      <c r="F922" s="1491"/>
      <c r="G922" s="1491"/>
      <c r="H922" s="1491"/>
      <c r="I922" s="1491"/>
      <c r="J922" s="1491"/>
      <c r="K922" s="1491"/>
      <c r="L922" s="1491"/>
      <c r="M922" s="1491"/>
      <c r="N922" s="1491"/>
      <c r="O922" s="1491"/>
      <c r="P922" s="1491"/>
      <c r="Q922" s="1491"/>
      <c r="R922" s="1491"/>
      <c r="S922" s="1491"/>
      <c r="T922" s="1491"/>
      <c r="U922" s="1491"/>
      <c r="V922" s="1491"/>
      <c r="W922" s="1491"/>
      <c r="X922" s="1491"/>
      <c r="Y922" s="1491"/>
      <c r="Z922" s="1491"/>
      <c r="AA922" s="1491"/>
      <c r="AB922" s="1491"/>
      <c r="AC922" s="1491"/>
      <c r="AD922" s="1491"/>
      <c r="AE922" s="1491"/>
      <c r="AF922" s="1491"/>
      <c r="AG922" s="1491"/>
      <c r="AH922" s="1491"/>
    </row>
    <row r="923" spans="1:34" ht="15.75" customHeight="1">
      <c r="A923" s="1491"/>
      <c r="B923" s="1491"/>
      <c r="C923" s="1491"/>
      <c r="D923" s="1491"/>
      <c r="E923" s="1491"/>
      <c r="F923" s="1491"/>
      <c r="G923" s="1491"/>
      <c r="H923" s="1491"/>
      <c r="I923" s="1491"/>
      <c r="J923" s="1491"/>
      <c r="K923" s="1491"/>
      <c r="L923" s="1491"/>
      <c r="M923" s="1491"/>
      <c r="N923" s="1491"/>
      <c r="O923" s="1491"/>
      <c r="P923" s="1491"/>
      <c r="Q923" s="1491"/>
      <c r="R923" s="1491"/>
      <c r="S923" s="1491"/>
      <c r="T923" s="1491"/>
      <c r="U923" s="1491"/>
      <c r="V923" s="1491"/>
      <c r="W923" s="1491"/>
      <c r="X923" s="1491"/>
      <c r="Y923" s="1491"/>
      <c r="Z923" s="1491"/>
      <c r="AA923" s="1491"/>
      <c r="AB923" s="1491"/>
      <c r="AC923" s="1491"/>
      <c r="AD923" s="1491"/>
      <c r="AE923" s="1491"/>
      <c r="AF923" s="1491"/>
      <c r="AG923" s="1491"/>
      <c r="AH923" s="1491"/>
    </row>
    <row r="924" spans="1:34" ht="15.75" customHeight="1">
      <c r="A924" s="1491"/>
      <c r="B924" s="1491"/>
      <c r="C924" s="1491"/>
      <c r="D924" s="1491"/>
      <c r="E924" s="1491"/>
      <c r="F924" s="1491"/>
      <c r="G924" s="1491"/>
      <c r="H924" s="1491"/>
      <c r="I924" s="1491"/>
      <c r="J924" s="1491"/>
      <c r="K924" s="1491"/>
      <c r="L924" s="1491"/>
      <c r="M924" s="1491"/>
      <c r="N924" s="1491"/>
      <c r="O924" s="1491"/>
      <c r="P924" s="1491"/>
      <c r="Q924" s="1491"/>
      <c r="R924" s="1491"/>
      <c r="S924" s="1491"/>
      <c r="T924" s="1491"/>
      <c r="U924" s="1491"/>
      <c r="V924" s="1491"/>
      <c r="W924" s="1491"/>
      <c r="X924" s="1491"/>
      <c r="Y924" s="1491"/>
      <c r="Z924" s="1491"/>
      <c r="AA924" s="1491"/>
      <c r="AB924" s="1491"/>
      <c r="AC924" s="1491"/>
      <c r="AD924" s="1491"/>
      <c r="AE924" s="1491"/>
      <c r="AF924" s="1491"/>
      <c r="AG924" s="1491"/>
      <c r="AH924" s="1491"/>
    </row>
    <row r="925" spans="1:34" ht="15.75" customHeight="1">
      <c r="A925" s="1491"/>
      <c r="B925" s="1491"/>
      <c r="C925" s="1491"/>
      <c r="D925" s="1491"/>
      <c r="E925" s="1491"/>
      <c r="F925" s="1491"/>
      <c r="G925" s="1491"/>
      <c r="H925" s="1491"/>
      <c r="I925" s="1491"/>
      <c r="J925" s="1491"/>
      <c r="K925" s="1491"/>
      <c r="L925" s="1491"/>
      <c r="M925" s="1491"/>
      <c r="N925" s="1491"/>
      <c r="O925" s="1491"/>
      <c r="P925" s="1491"/>
      <c r="Q925" s="1491"/>
      <c r="R925" s="1491"/>
      <c r="S925" s="1491"/>
      <c r="T925" s="1491"/>
      <c r="U925" s="1491"/>
      <c r="V925" s="1491"/>
      <c r="W925" s="1491"/>
      <c r="X925" s="1491"/>
      <c r="Y925" s="1491"/>
      <c r="Z925" s="1491"/>
      <c r="AA925" s="1491"/>
      <c r="AB925" s="1491"/>
      <c r="AC925" s="1491"/>
      <c r="AD925" s="1491"/>
      <c r="AE925" s="1491"/>
      <c r="AF925" s="1491"/>
      <c r="AG925" s="1491"/>
      <c r="AH925" s="1491"/>
    </row>
    <row r="926" spans="1:34" ht="15.75" customHeight="1">
      <c r="A926" s="1491"/>
      <c r="B926" s="1491"/>
      <c r="C926" s="1491"/>
      <c r="D926" s="1491"/>
      <c r="E926" s="1491"/>
      <c r="F926" s="1491"/>
      <c r="G926" s="1491"/>
      <c r="H926" s="1491"/>
      <c r="I926" s="1491"/>
      <c r="J926" s="1491"/>
      <c r="K926" s="1491"/>
      <c r="L926" s="1491"/>
      <c r="M926" s="1491"/>
      <c r="N926" s="1491"/>
      <c r="O926" s="1491"/>
      <c r="P926" s="1491"/>
      <c r="Q926" s="1491"/>
      <c r="R926" s="1491"/>
      <c r="S926" s="1491"/>
      <c r="T926" s="1491"/>
      <c r="U926" s="1491"/>
      <c r="V926" s="1491"/>
      <c r="W926" s="1491"/>
      <c r="X926" s="1491"/>
      <c r="Y926" s="1491"/>
      <c r="Z926" s="1491"/>
      <c r="AA926" s="1491"/>
      <c r="AB926" s="1491"/>
      <c r="AC926" s="1491"/>
      <c r="AD926" s="1491"/>
      <c r="AE926" s="1491"/>
      <c r="AF926" s="1491"/>
      <c r="AG926" s="1491"/>
      <c r="AH926" s="1491"/>
    </row>
    <row r="927" spans="1:34" ht="15.75" customHeight="1">
      <c r="A927" s="1491"/>
      <c r="B927" s="1491"/>
      <c r="C927" s="1491"/>
      <c r="D927" s="1491"/>
      <c r="E927" s="1491"/>
      <c r="F927" s="1491"/>
      <c r="G927" s="1491"/>
      <c r="H927" s="1491"/>
      <c r="I927" s="1491"/>
      <c r="J927" s="1491"/>
      <c r="K927" s="1491"/>
      <c r="L927" s="1491"/>
      <c r="M927" s="1491"/>
      <c r="N927" s="1491"/>
      <c r="O927" s="1491"/>
      <c r="P927" s="1491"/>
      <c r="Q927" s="1491"/>
      <c r="R927" s="1491"/>
      <c r="S927" s="1491"/>
      <c r="T927" s="1491"/>
      <c r="U927" s="1491"/>
      <c r="V927" s="1491"/>
      <c r="W927" s="1491"/>
      <c r="X927" s="1491"/>
      <c r="Y927" s="1491"/>
      <c r="Z927" s="1491"/>
      <c r="AA927" s="1491"/>
      <c r="AB927" s="1491"/>
      <c r="AC927" s="1491"/>
      <c r="AD927" s="1491"/>
      <c r="AE927" s="1491"/>
      <c r="AF927" s="1491"/>
      <c r="AG927" s="1491"/>
      <c r="AH927" s="1491"/>
    </row>
    <row r="928" spans="1:34" ht="15.75" customHeight="1">
      <c r="A928" s="1491"/>
      <c r="B928" s="1491"/>
      <c r="C928" s="1491"/>
      <c r="D928" s="1491"/>
      <c r="E928" s="1491"/>
      <c r="F928" s="1491"/>
      <c r="G928" s="1491"/>
      <c r="H928" s="1491"/>
      <c r="I928" s="1491"/>
      <c r="J928" s="1491"/>
      <c r="K928" s="1491"/>
      <c r="L928" s="1491"/>
      <c r="M928" s="1491"/>
      <c r="N928" s="1491"/>
      <c r="O928" s="1491"/>
      <c r="P928" s="1491"/>
      <c r="Q928" s="1491"/>
      <c r="R928" s="1491"/>
      <c r="S928" s="1491"/>
      <c r="T928" s="1491"/>
      <c r="U928" s="1491"/>
      <c r="V928" s="1491"/>
      <c r="W928" s="1491"/>
      <c r="X928" s="1491"/>
      <c r="Y928" s="1491"/>
      <c r="Z928" s="1491"/>
      <c r="AA928" s="1491"/>
      <c r="AB928" s="1491"/>
      <c r="AC928" s="1491"/>
      <c r="AD928" s="1491"/>
      <c r="AE928" s="1491"/>
      <c r="AF928" s="1491"/>
      <c r="AG928" s="1491"/>
      <c r="AH928" s="1491"/>
    </row>
    <row r="929" spans="1:34" ht="15.75" customHeight="1">
      <c r="A929" s="1491"/>
      <c r="B929" s="1491"/>
      <c r="C929" s="1491"/>
      <c r="D929" s="1491"/>
      <c r="E929" s="1491"/>
      <c r="F929" s="1491"/>
      <c r="G929" s="1491"/>
      <c r="H929" s="1491"/>
      <c r="I929" s="1491"/>
      <c r="J929" s="1491"/>
      <c r="K929" s="1491"/>
      <c r="L929" s="1491"/>
      <c r="M929" s="1491"/>
      <c r="N929" s="1491"/>
      <c r="O929" s="1491"/>
      <c r="P929" s="1491"/>
      <c r="Q929" s="1491"/>
      <c r="R929" s="1491"/>
      <c r="S929" s="1491"/>
      <c r="T929" s="1491"/>
      <c r="U929" s="1491"/>
      <c r="V929" s="1491"/>
      <c r="W929" s="1491"/>
      <c r="X929" s="1491"/>
      <c r="Y929" s="1491"/>
      <c r="Z929" s="1491"/>
      <c r="AA929" s="1491"/>
      <c r="AB929" s="1491"/>
      <c r="AC929" s="1491"/>
      <c r="AD929" s="1491"/>
      <c r="AE929" s="1491"/>
      <c r="AF929" s="1491"/>
      <c r="AG929" s="1491"/>
      <c r="AH929" s="1491"/>
    </row>
    <row r="930" spans="1:34" ht="15.75" customHeight="1">
      <c r="A930" s="1491"/>
      <c r="B930" s="1491"/>
      <c r="C930" s="1491"/>
      <c r="D930" s="1491"/>
      <c r="E930" s="1491"/>
      <c r="F930" s="1491"/>
      <c r="G930" s="1491"/>
      <c r="H930" s="1491"/>
      <c r="I930" s="1491"/>
      <c r="J930" s="1491"/>
      <c r="K930" s="1491"/>
      <c r="L930" s="1491"/>
      <c r="M930" s="1491"/>
      <c r="N930" s="1491"/>
      <c r="O930" s="1491"/>
      <c r="P930" s="1491"/>
      <c r="Q930" s="1491"/>
      <c r="R930" s="1491"/>
      <c r="S930" s="1491"/>
      <c r="T930" s="1491"/>
      <c r="U930" s="1491"/>
      <c r="V930" s="1491"/>
      <c r="W930" s="1491"/>
      <c r="X930" s="1491"/>
      <c r="Y930" s="1491"/>
      <c r="Z930" s="1491"/>
      <c r="AA930" s="1491"/>
      <c r="AB930" s="1491"/>
      <c r="AC930" s="1491"/>
      <c r="AD930" s="1491"/>
      <c r="AE930" s="1491"/>
      <c r="AF930" s="1491"/>
      <c r="AG930" s="1491"/>
      <c r="AH930" s="1491"/>
    </row>
    <row r="931" spans="1:34" ht="15.75" customHeight="1">
      <c r="A931" s="1491"/>
      <c r="B931" s="1491"/>
      <c r="C931" s="1491"/>
      <c r="D931" s="1491"/>
      <c r="E931" s="1491"/>
      <c r="F931" s="1491"/>
      <c r="G931" s="1491"/>
      <c r="H931" s="1491"/>
      <c r="I931" s="1491"/>
      <c r="J931" s="1491"/>
      <c r="K931" s="1491"/>
      <c r="L931" s="1491"/>
      <c r="M931" s="1491"/>
      <c r="N931" s="1491"/>
      <c r="O931" s="1491"/>
      <c r="P931" s="1491"/>
      <c r="Q931" s="1491"/>
      <c r="R931" s="1491"/>
      <c r="S931" s="1491"/>
      <c r="T931" s="1491"/>
      <c r="U931" s="1491"/>
      <c r="V931" s="1491"/>
      <c r="W931" s="1491"/>
      <c r="X931" s="1491"/>
      <c r="Y931" s="1491"/>
      <c r="Z931" s="1491"/>
      <c r="AA931" s="1491"/>
      <c r="AB931" s="1491"/>
      <c r="AC931" s="1491"/>
      <c r="AD931" s="1491"/>
      <c r="AE931" s="1491"/>
      <c r="AF931" s="1491"/>
      <c r="AG931" s="1491"/>
      <c r="AH931" s="1491"/>
    </row>
    <row r="932" spans="1:34" ht="15.75" customHeight="1">
      <c r="A932" s="1491"/>
      <c r="B932" s="1491"/>
      <c r="C932" s="1491"/>
      <c r="D932" s="1491"/>
      <c r="E932" s="1491"/>
      <c r="F932" s="1491"/>
      <c r="G932" s="1491"/>
      <c r="H932" s="1491"/>
      <c r="I932" s="1491"/>
      <c r="J932" s="1491"/>
      <c r="K932" s="1491"/>
      <c r="L932" s="1491"/>
      <c r="M932" s="1491"/>
      <c r="N932" s="1491"/>
      <c r="O932" s="1491"/>
      <c r="P932" s="1491"/>
      <c r="Q932" s="1491"/>
      <c r="R932" s="1491"/>
      <c r="S932" s="1491"/>
      <c r="T932" s="1491"/>
      <c r="U932" s="1491"/>
      <c r="V932" s="1491"/>
      <c r="W932" s="1491"/>
      <c r="X932" s="1491"/>
      <c r="Y932" s="1491"/>
      <c r="Z932" s="1491"/>
      <c r="AA932" s="1491"/>
      <c r="AB932" s="1491"/>
      <c r="AC932" s="1491"/>
      <c r="AD932" s="1491"/>
      <c r="AE932" s="1491"/>
      <c r="AF932" s="1491"/>
      <c r="AG932" s="1491"/>
      <c r="AH932" s="1491"/>
    </row>
    <row r="933" spans="1:34" ht="15.75" customHeight="1">
      <c r="A933" s="1491"/>
      <c r="B933" s="1491"/>
      <c r="C933" s="1491"/>
      <c r="D933" s="1491"/>
      <c r="E933" s="1491"/>
      <c r="F933" s="1491"/>
      <c r="G933" s="1491"/>
      <c r="H933" s="1491"/>
      <c r="I933" s="1491"/>
      <c r="J933" s="1491"/>
      <c r="K933" s="1491"/>
      <c r="L933" s="1491"/>
      <c r="M933" s="1491"/>
      <c r="N933" s="1491"/>
      <c r="O933" s="1491"/>
      <c r="P933" s="1491"/>
      <c r="Q933" s="1491"/>
      <c r="R933" s="1491"/>
      <c r="S933" s="1491"/>
      <c r="T933" s="1491"/>
      <c r="U933" s="1491"/>
      <c r="V933" s="1491"/>
      <c r="W933" s="1491"/>
      <c r="X933" s="1491"/>
      <c r="Y933" s="1491"/>
      <c r="Z933" s="1491"/>
      <c r="AA933" s="1491"/>
      <c r="AB933" s="1491"/>
      <c r="AC933" s="1491"/>
      <c r="AD933" s="1491"/>
      <c r="AE933" s="1491"/>
      <c r="AF933" s="1491"/>
      <c r="AG933" s="1491"/>
      <c r="AH933" s="1491"/>
    </row>
    <row r="934" spans="1:34" ht="15.75" customHeight="1">
      <c r="A934" s="1491"/>
      <c r="B934" s="1491"/>
      <c r="C934" s="1491"/>
      <c r="D934" s="1491"/>
      <c r="E934" s="1491"/>
      <c r="F934" s="1491"/>
      <c r="G934" s="1491"/>
      <c r="H934" s="1491"/>
      <c r="I934" s="1491"/>
      <c r="J934" s="1491"/>
      <c r="K934" s="1491"/>
      <c r="L934" s="1491"/>
      <c r="M934" s="1491"/>
      <c r="N934" s="1491"/>
      <c r="O934" s="1491"/>
      <c r="P934" s="1491"/>
      <c r="Q934" s="1491"/>
      <c r="R934" s="1491"/>
      <c r="S934" s="1491"/>
      <c r="T934" s="1491"/>
      <c r="U934" s="1491"/>
      <c r="V934" s="1491"/>
      <c r="W934" s="1491"/>
      <c r="X934" s="1491"/>
      <c r="Y934" s="1491"/>
      <c r="Z934" s="1491"/>
      <c r="AA934" s="1491"/>
      <c r="AB934" s="1491"/>
      <c r="AC934" s="1491"/>
      <c r="AD934" s="1491"/>
      <c r="AE934" s="1491"/>
      <c r="AF934" s="1491"/>
      <c r="AG934" s="1491"/>
      <c r="AH934" s="1491"/>
    </row>
    <row r="935" spans="1:34" ht="15.75" customHeight="1">
      <c r="A935" s="1491"/>
      <c r="B935" s="1491"/>
      <c r="C935" s="1491"/>
      <c r="D935" s="1491"/>
      <c r="E935" s="1491"/>
      <c r="F935" s="1491"/>
      <c r="G935" s="1491"/>
      <c r="H935" s="1491"/>
      <c r="I935" s="1491"/>
      <c r="J935" s="1491"/>
      <c r="K935" s="1491"/>
      <c r="L935" s="1491"/>
      <c r="M935" s="1491"/>
      <c r="N935" s="1491"/>
      <c r="O935" s="1491"/>
      <c r="P935" s="1491"/>
      <c r="Q935" s="1491"/>
      <c r="R935" s="1491"/>
      <c r="S935" s="1491"/>
      <c r="T935" s="1491"/>
      <c r="U935" s="1491"/>
      <c r="V935" s="1491"/>
      <c r="W935" s="1491"/>
      <c r="X935" s="1491"/>
      <c r="Y935" s="1491"/>
      <c r="Z935" s="1491"/>
      <c r="AA935" s="1491"/>
      <c r="AB935" s="1491"/>
      <c r="AC935" s="1491"/>
      <c r="AD935" s="1491"/>
      <c r="AE935" s="1491"/>
      <c r="AF935" s="1491"/>
      <c r="AG935" s="1491"/>
      <c r="AH935" s="1491"/>
    </row>
    <row r="936" spans="1:34" ht="15.75" customHeight="1">
      <c r="A936" s="1491"/>
      <c r="B936" s="1491"/>
      <c r="C936" s="1491"/>
      <c r="D936" s="1491"/>
      <c r="E936" s="1491"/>
      <c r="F936" s="1491"/>
      <c r="G936" s="1491"/>
      <c r="H936" s="1491"/>
      <c r="I936" s="1491"/>
      <c r="J936" s="1491"/>
      <c r="K936" s="1491"/>
      <c r="L936" s="1491"/>
      <c r="M936" s="1491"/>
      <c r="N936" s="1491"/>
      <c r="O936" s="1491"/>
      <c r="P936" s="1491"/>
      <c r="Q936" s="1491"/>
      <c r="R936" s="1491"/>
      <c r="S936" s="1491"/>
      <c r="T936" s="1491"/>
      <c r="U936" s="1491"/>
      <c r="V936" s="1491"/>
      <c r="W936" s="1491"/>
      <c r="X936" s="1491"/>
      <c r="Y936" s="1491"/>
      <c r="Z936" s="1491"/>
      <c r="AA936" s="1491"/>
      <c r="AB936" s="1491"/>
      <c r="AC936" s="1491"/>
      <c r="AD936" s="1491"/>
      <c r="AE936" s="1491"/>
      <c r="AF936" s="1491"/>
      <c r="AG936" s="1491"/>
      <c r="AH936" s="1491"/>
    </row>
    <row r="937" spans="1:34" ht="15.75" customHeight="1">
      <c r="A937" s="1491"/>
      <c r="B937" s="1491"/>
      <c r="C937" s="1491"/>
      <c r="D937" s="1491"/>
      <c r="E937" s="1491"/>
      <c r="F937" s="1491"/>
      <c r="G937" s="1491"/>
      <c r="H937" s="1491"/>
      <c r="I937" s="1491"/>
      <c r="J937" s="1491"/>
      <c r="K937" s="1491"/>
      <c r="L937" s="1491"/>
      <c r="M937" s="1491"/>
      <c r="N937" s="1491"/>
      <c r="O937" s="1491"/>
      <c r="P937" s="1491"/>
      <c r="Q937" s="1491"/>
      <c r="R937" s="1491"/>
      <c r="S937" s="1491"/>
      <c r="T937" s="1491"/>
      <c r="U937" s="1491"/>
      <c r="V937" s="1491"/>
      <c r="W937" s="1491"/>
      <c r="X937" s="1491"/>
      <c r="Y937" s="1491"/>
      <c r="Z937" s="1491"/>
      <c r="AA937" s="1491"/>
      <c r="AB937" s="1491"/>
      <c r="AC937" s="1491"/>
      <c r="AD937" s="1491"/>
      <c r="AE937" s="1491"/>
      <c r="AF937" s="1491"/>
      <c r="AG937" s="1491"/>
      <c r="AH937" s="1491"/>
    </row>
    <row r="938" spans="1:34" ht="15.75" customHeight="1">
      <c r="A938" s="1491"/>
      <c r="B938" s="1491"/>
      <c r="C938" s="1491"/>
      <c r="D938" s="1491"/>
      <c r="E938" s="1491"/>
      <c r="F938" s="1491"/>
      <c r="G938" s="1491"/>
      <c r="H938" s="1491"/>
      <c r="I938" s="1491"/>
      <c r="J938" s="1491"/>
      <c r="K938" s="1491"/>
      <c r="L938" s="1491"/>
      <c r="M938" s="1491"/>
      <c r="N938" s="1491"/>
      <c r="O938" s="1491"/>
      <c r="P938" s="1491"/>
      <c r="Q938" s="1491"/>
      <c r="R938" s="1491"/>
      <c r="S938" s="1491"/>
      <c r="T938" s="1491"/>
      <c r="U938" s="1491"/>
      <c r="V938" s="1491"/>
      <c r="W938" s="1491"/>
      <c r="X938" s="1491"/>
      <c r="Y938" s="1491"/>
      <c r="Z938" s="1491"/>
      <c r="AA938" s="1491"/>
      <c r="AB938" s="1491"/>
      <c r="AC938" s="1491"/>
      <c r="AD938" s="1491"/>
      <c r="AE938" s="1491"/>
      <c r="AF938" s="1491"/>
      <c r="AG938" s="1491"/>
      <c r="AH938" s="1491"/>
    </row>
    <row r="939" spans="1:34" ht="15.75" customHeight="1">
      <c r="A939" s="1491"/>
      <c r="B939" s="1491"/>
      <c r="C939" s="1491"/>
      <c r="D939" s="1491"/>
      <c r="E939" s="1491"/>
      <c r="F939" s="1491"/>
      <c r="G939" s="1491"/>
      <c r="H939" s="1491"/>
      <c r="I939" s="1491"/>
      <c r="J939" s="1491"/>
      <c r="K939" s="1491"/>
      <c r="L939" s="1491"/>
      <c r="M939" s="1491"/>
      <c r="N939" s="1491"/>
      <c r="O939" s="1491"/>
      <c r="P939" s="1491"/>
      <c r="Q939" s="1491"/>
      <c r="R939" s="1491"/>
      <c r="S939" s="1491"/>
      <c r="T939" s="1491"/>
      <c r="U939" s="1491"/>
      <c r="V939" s="1491"/>
      <c r="W939" s="1491"/>
      <c r="X939" s="1491"/>
      <c r="Y939" s="1491"/>
      <c r="Z939" s="1491"/>
      <c r="AA939" s="1491"/>
      <c r="AB939" s="1491"/>
      <c r="AC939" s="1491"/>
      <c r="AD939" s="1491"/>
      <c r="AE939" s="1491"/>
      <c r="AF939" s="1491"/>
      <c r="AG939" s="1491"/>
      <c r="AH939" s="1491"/>
    </row>
    <row r="940" spans="1:34" ht="15.75" customHeight="1">
      <c r="A940" s="1491"/>
      <c r="B940" s="1491"/>
      <c r="C940" s="1491"/>
      <c r="D940" s="1491"/>
      <c r="E940" s="1491"/>
      <c r="F940" s="1491"/>
      <c r="G940" s="1491"/>
      <c r="H940" s="1491"/>
      <c r="I940" s="1491"/>
      <c r="J940" s="1491"/>
      <c r="K940" s="1491"/>
      <c r="L940" s="1491"/>
      <c r="M940" s="1491"/>
      <c r="N940" s="1491"/>
      <c r="O940" s="1491"/>
      <c r="P940" s="1491"/>
      <c r="Q940" s="1491"/>
      <c r="R940" s="1491"/>
      <c r="S940" s="1491"/>
      <c r="T940" s="1491"/>
      <c r="U940" s="1491"/>
      <c r="V940" s="1491"/>
      <c r="W940" s="1491"/>
      <c r="X940" s="1491"/>
      <c r="Y940" s="1491"/>
      <c r="Z940" s="1491"/>
      <c r="AA940" s="1491"/>
      <c r="AB940" s="1491"/>
      <c r="AC940" s="1491"/>
      <c r="AD940" s="1491"/>
      <c r="AE940" s="1491"/>
      <c r="AF940" s="1491"/>
      <c r="AG940" s="1491"/>
      <c r="AH940" s="1491"/>
    </row>
    <row r="941" spans="1:34" ht="15.75" customHeight="1">
      <c r="A941" s="1491"/>
      <c r="B941" s="1491"/>
      <c r="C941" s="1491"/>
      <c r="D941" s="1491"/>
      <c r="E941" s="1491"/>
      <c r="F941" s="1491"/>
      <c r="G941" s="1491"/>
      <c r="H941" s="1491"/>
      <c r="I941" s="1491"/>
      <c r="J941" s="1491"/>
      <c r="K941" s="1491"/>
      <c r="L941" s="1491"/>
      <c r="M941" s="1491"/>
      <c r="N941" s="1491"/>
      <c r="O941" s="1491"/>
      <c r="P941" s="1491"/>
      <c r="Q941" s="1491"/>
      <c r="R941" s="1491"/>
      <c r="S941" s="1491"/>
      <c r="T941" s="1491"/>
      <c r="U941" s="1491"/>
      <c r="V941" s="1491"/>
      <c r="W941" s="1491"/>
      <c r="X941" s="1491"/>
      <c r="Y941" s="1491"/>
      <c r="Z941" s="1491"/>
      <c r="AA941" s="1491"/>
      <c r="AB941" s="1491"/>
      <c r="AC941" s="1491"/>
      <c r="AD941" s="1491"/>
      <c r="AE941" s="1491"/>
      <c r="AF941" s="1491"/>
      <c r="AG941" s="1491"/>
      <c r="AH941" s="1491"/>
    </row>
    <row r="942" spans="1:34" ht="15.75" customHeight="1">
      <c r="A942" s="1491"/>
      <c r="B942" s="1491"/>
      <c r="C942" s="1491"/>
      <c r="D942" s="1491"/>
      <c r="E942" s="1491"/>
      <c r="F942" s="1491"/>
      <c r="G942" s="1491"/>
      <c r="H942" s="1491"/>
      <c r="I942" s="1491"/>
      <c r="J942" s="1491"/>
      <c r="K942" s="1491"/>
      <c r="L942" s="1491"/>
      <c r="M942" s="1491"/>
      <c r="N942" s="1491"/>
      <c r="O942" s="1491"/>
      <c r="P942" s="1491"/>
      <c r="Q942" s="1491"/>
      <c r="R942" s="1491"/>
      <c r="S942" s="1491"/>
      <c r="T942" s="1491"/>
      <c r="U942" s="1491"/>
      <c r="V942" s="1491"/>
      <c r="W942" s="1491"/>
      <c r="X942" s="1491"/>
      <c r="Y942" s="1491"/>
      <c r="Z942" s="1491"/>
      <c r="AA942" s="1491"/>
      <c r="AB942" s="1491"/>
      <c r="AC942" s="1491"/>
      <c r="AD942" s="1491"/>
      <c r="AE942" s="1491"/>
      <c r="AF942" s="1491"/>
      <c r="AG942" s="1491"/>
      <c r="AH942" s="1491"/>
    </row>
    <row r="943" spans="1:34" ht="15.75" customHeight="1">
      <c r="A943" s="1491"/>
      <c r="B943" s="1491"/>
      <c r="C943" s="1491"/>
      <c r="D943" s="1491"/>
      <c r="E943" s="1491"/>
      <c r="F943" s="1491"/>
      <c r="G943" s="1491"/>
      <c r="H943" s="1491"/>
      <c r="I943" s="1491"/>
      <c r="J943" s="1491"/>
      <c r="K943" s="1491"/>
      <c r="L943" s="1491"/>
      <c r="M943" s="1491"/>
      <c r="N943" s="1491"/>
      <c r="O943" s="1491"/>
      <c r="P943" s="1491"/>
      <c r="Q943" s="1491"/>
      <c r="R943" s="1491"/>
      <c r="S943" s="1491"/>
      <c r="T943" s="1491"/>
      <c r="U943" s="1491"/>
      <c r="V943" s="1491"/>
      <c r="W943" s="1491"/>
      <c r="X943" s="1491"/>
      <c r="Y943" s="1491"/>
      <c r="Z943" s="1491"/>
      <c r="AA943" s="1491"/>
      <c r="AB943" s="1491"/>
      <c r="AC943" s="1491"/>
      <c r="AD943" s="1491"/>
      <c r="AE943" s="1491"/>
      <c r="AF943" s="1491"/>
      <c r="AG943" s="1491"/>
      <c r="AH943" s="1491"/>
    </row>
    <row r="944" spans="1:34" ht="15.75" customHeight="1">
      <c r="A944" s="1491"/>
      <c r="B944" s="1491"/>
      <c r="C944" s="1491"/>
      <c r="D944" s="1491"/>
      <c r="E944" s="1491"/>
      <c r="F944" s="1491"/>
      <c r="G944" s="1491"/>
      <c r="H944" s="1491"/>
      <c r="I944" s="1491"/>
      <c r="J944" s="1491"/>
      <c r="K944" s="1491"/>
      <c r="L944" s="1491"/>
      <c r="M944" s="1491"/>
      <c r="N944" s="1491"/>
      <c r="O944" s="1491"/>
      <c r="P944" s="1491"/>
      <c r="Q944" s="1491"/>
      <c r="R944" s="1491"/>
      <c r="S944" s="1491"/>
      <c r="T944" s="1491"/>
      <c r="U944" s="1491"/>
      <c r="V944" s="1491"/>
      <c r="W944" s="1491"/>
      <c r="X944" s="1491"/>
      <c r="Y944" s="1491"/>
      <c r="Z944" s="1491"/>
      <c r="AA944" s="1491"/>
      <c r="AB944" s="1491"/>
      <c r="AC944" s="1491"/>
      <c r="AD944" s="1491"/>
      <c r="AE944" s="1491"/>
      <c r="AF944" s="1491"/>
      <c r="AG944" s="1491"/>
      <c r="AH944" s="1491"/>
    </row>
    <row r="945" spans="1:34" ht="15.75" customHeight="1">
      <c r="A945" s="1491"/>
      <c r="B945" s="1491"/>
      <c r="C945" s="1491"/>
      <c r="D945" s="1491"/>
      <c r="E945" s="1491"/>
      <c r="F945" s="1491"/>
      <c r="G945" s="1491"/>
      <c r="H945" s="1491"/>
      <c r="I945" s="1491"/>
      <c r="J945" s="1491"/>
      <c r="K945" s="1491"/>
      <c r="L945" s="1491"/>
      <c r="M945" s="1491"/>
      <c r="N945" s="1491"/>
      <c r="O945" s="1491"/>
      <c r="P945" s="1491"/>
      <c r="Q945" s="1491"/>
      <c r="R945" s="1491"/>
      <c r="S945" s="1491"/>
      <c r="T945" s="1491"/>
      <c r="U945" s="1491"/>
      <c r="V945" s="1491"/>
      <c r="W945" s="1491"/>
      <c r="X945" s="1491"/>
      <c r="Y945" s="1491"/>
      <c r="Z945" s="1491"/>
      <c r="AA945" s="1491"/>
      <c r="AB945" s="1491"/>
      <c r="AC945" s="1491"/>
      <c r="AD945" s="1491"/>
      <c r="AE945" s="1491"/>
      <c r="AF945" s="1491"/>
      <c r="AG945" s="1491"/>
      <c r="AH945" s="1491"/>
    </row>
    <row r="946" spans="1:34" ht="15.75" customHeight="1">
      <c r="A946" s="1491"/>
      <c r="B946" s="1491"/>
      <c r="C946" s="1491"/>
      <c r="D946" s="1491"/>
      <c r="E946" s="1491"/>
      <c r="F946" s="1491"/>
      <c r="G946" s="1491"/>
      <c r="H946" s="1491"/>
      <c r="I946" s="1491"/>
      <c r="J946" s="1491"/>
      <c r="K946" s="1491"/>
      <c r="L946" s="1491"/>
      <c r="M946" s="1491"/>
      <c r="N946" s="1491"/>
      <c r="O946" s="1491"/>
      <c r="P946" s="1491"/>
      <c r="Q946" s="1491"/>
      <c r="R946" s="1491"/>
      <c r="S946" s="1491"/>
      <c r="T946" s="1491"/>
      <c r="U946" s="1491"/>
      <c r="V946" s="1491"/>
      <c r="W946" s="1491"/>
      <c r="X946" s="1491"/>
      <c r="Y946" s="1491"/>
      <c r="Z946" s="1491"/>
      <c r="AA946" s="1491"/>
      <c r="AB946" s="1491"/>
      <c r="AC946" s="1491"/>
      <c r="AD946" s="1491"/>
      <c r="AE946" s="1491"/>
      <c r="AF946" s="1491"/>
      <c r="AG946" s="1491"/>
      <c r="AH946" s="1491"/>
    </row>
    <row r="947" spans="1:34" ht="15.75" customHeight="1">
      <c r="A947" s="1491"/>
      <c r="B947" s="1491"/>
      <c r="C947" s="1491"/>
      <c r="D947" s="1491"/>
      <c r="E947" s="1491"/>
      <c r="F947" s="1491"/>
      <c r="G947" s="1491"/>
      <c r="H947" s="1491"/>
      <c r="I947" s="1491"/>
      <c r="J947" s="1491"/>
      <c r="K947" s="1491"/>
      <c r="L947" s="1491"/>
      <c r="M947" s="1491"/>
      <c r="N947" s="1491"/>
      <c r="O947" s="1491"/>
      <c r="P947" s="1491"/>
      <c r="Q947" s="1491"/>
      <c r="R947" s="1491"/>
      <c r="S947" s="1491"/>
      <c r="T947" s="1491"/>
      <c r="U947" s="1491"/>
      <c r="V947" s="1491"/>
      <c r="W947" s="1491"/>
      <c r="X947" s="1491"/>
      <c r="Y947" s="1491"/>
      <c r="Z947" s="1491"/>
      <c r="AA947" s="1491"/>
      <c r="AB947" s="1491"/>
      <c r="AC947" s="1491"/>
      <c r="AD947" s="1491"/>
      <c r="AE947" s="1491"/>
      <c r="AF947" s="1491"/>
      <c r="AG947" s="1491"/>
      <c r="AH947" s="1491"/>
    </row>
    <row r="948" spans="1:34" ht="15.75" customHeight="1">
      <c r="A948" s="1491"/>
      <c r="B948" s="1491"/>
      <c r="C948" s="1491"/>
      <c r="D948" s="1491"/>
      <c r="E948" s="1491"/>
      <c r="F948" s="1491"/>
      <c r="G948" s="1491"/>
      <c r="H948" s="1491"/>
      <c r="I948" s="1491"/>
      <c r="J948" s="1491"/>
      <c r="K948" s="1491"/>
      <c r="L948" s="1491"/>
      <c r="M948" s="1491"/>
      <c r="N948" s="1491"/>
      <c r="O948" s="1491"/>
      <c r="P948" s="1491"/>
      <c r="Q948" s="1491"/>
      <c r="R948" s="1491"/>
      <c r="S948" s="1491"/>
      <c r="T948" s="1491"/>
      <c r="U948" s="1491"/>
      <c r="V948" s="1491"/>
      <c r="W948" s="1491"/>
      <c r="X948" s="1491"/>
      <c r="Y948" s="1491"/>
      <c r="Z948" s="1491"/>
      <c r="AA948" s="1491"/>
      <c r="AB948" s="1491"/>
      <c r="AC948" s="1491"/>
      <c r="AD948" s="1491"/>
      <c r="AE948" s="1491"/>
      <c r="AF948" s="1491"/>
      <c r="AG948" s="1491"/>
      <c r="AH948" s="1491"/>
    </row>
    <row r="949" spans="1:34" ht="15.75" customHeight="1">
      <c r="A949" s="1491"/>
      <c r="B949" s="1491"/>
      <c r="C949" s="1491"/>
      <c r="D949" s="1491"/>
      <c r="E949" s="1491"/>
      <c r="F949" s="1491"/>
      <c r="G949" s="1491"/>
      <c r="H949" s="1491"/>
      <c r="I949" s="1491"/>
      <c r="J949" s="1491"/>
      <c r="K949" s="1491"/>
      <c r="L949" s="1491"/>
      <c r="M949" s="1491"/>
      <c r="N949" s="1491"/>
      <c r="O949" s="1491"/>
      <c r="P949" s="1491"/>
      <c r="Q949" s="1491"/>
      <c r="R949" s="1491"/>
      <c r="S949" s="1491"/>
      <c r="T949" s="1491"/>
      <c r="U949" s="1491"/>
      <c r="V949" s="1491"/>
      <c r="W949" s="1491"/>
      <c r="X949" s="1491"/>
      <c r="Y949" s="1491"/>
      <c r="Z949" s="1491"/>
      <c r="AA949" s="1491"/>
      <c r="AB949" s="1491"/>
      <c r="AC949" s="1491"/>
      <c r="AD949" s="1491"/>
      <c r="AE949" s="1491"/>
      <c r="AF949" s="1491"/>
      <c r="AG949" s="1491"/>
      <c r="AH949" s="1491"/>
    </row>
    <row r="950" spans="1:34" ht="15.75" customHeight="1">
      <c r="A950" s="1491"/>
      <c r="B950" s="1491"/>
      <c r="C950" s="1491"/>
      <c r="D950" s="1491"/>
      <c r="E950" s="1491"/>
      <c r="F950" s="1491"/>
      <c r="G950" s="1491"/>
      <c r="H950" s="1491"/>
      <c r="I950" s="1491"/>
      <c r="J950" s="1491"/>
      <c r="K950" s="1491"/>
      <c r="L950" s="1491"/>
      <c r="M950" s="1491"/>
      <c r="N950" s="1491"/>
      <c r="O950" s="1491"/>
      <c r="P950" s="1491"/>
      <c r="Q950" s="1491"/>
      <c r="R950" s="1491"/>
      <c r="S950" s="1491"/>
      <c r="T950" s="1491"/>
      <c r="U950" s="1491"/>
      <c r="V950" s="1491"/>
      <c r="W950" s="1491"/>
      <c r="X950" s="1491"/>
      <c r="Y950" s="1491"/>
      <c r="Z950" s="1491"/>
      <c r="AA950" s="1491"/>
      <c r="AB950" s="1491"/>
      <c r="AC950" s="1491"/>
      <c r="AD950" s="1491"/>
      <c r="AE950" s="1491"/>
      <c r="AF950" s="1491"/>
      <c r="AG950" s="1491"/>
      <c r="AH950" s="1491"/>
    </row>
    <row r="951" spans="1:34" ht="15.75" customHeight="1">
      <c r="A951" s="1491"/>
      <c r="B951" s="1491"/>
      <c r="C951" s="1491"/>
      <c r="D951" s="1491"/>
      <c r="E951" s="1491"/>
      <c r="F951" s="1491"/>
      <c r="G951" s="1491"/>
      <c r="H951" s="1491"/>
      <c r="I951" s="1491"/>
      <c r="J951" s="1491"/>
      <c r="K951" s="1491"/>
      <c r="L951" s="1491"/>
      <c r="M951" s="1491"/>
      <c r="N951" s="1491"/>
      <c r="O951" s="1491"/>
      <c r="P951" s="1491"/>
      <c r="Q951" s="1491"/>
      <c r="R951" s="1491"/>
      <c r="S951" s="1491"/>
      <c r="T951" s="1491"/>
      <c r="U951" s="1491"/>
      <c r="V951" s="1491"/>
      <c r="W951" s="1491"/>
      <c r="X951" s="1491"/>
      <c r="Y951" s="1491"/>
      <c r="Z951" s="1491"/>
      <c r="AA951" s="1491"/>
      <c r="AB951" s="1491"/>
      <c r="AC951" s="1491"/>
      <c r="AD951" s="1491"/>
      <c r="AE951" s="1491"/>
      <c r="AF951" s="1491"/>
      <c r="AG951" s="1491"/>
      <c r="AH951" s="1491"/>
    </row>
    <row r="952" spans="1:34" ht="15.75" customHeight="1">
      <c r="A952" s="1491"/>
      <c r="B952" s="1491"/>
      <c r="C952" s="1491"/>
      <c r="D952" s="1491"/>
      <c r="E952" s="1491"/>
      <c r="F952" s="1491"/>
      <c r="G952" s="1491"/>
      <c r="H952" s="1491"/>
      <c r="I952" s="1491"/>
      <c r="J952" s="1491"/>
      <c r="K952" s="1491"/>
      <c r="L952" s="1491"/>
      <c r="M952" s="1491"/>
      <c r="N952" s="1491"/>
      <c r="O952" s="1491"/>
      <c r="P952" s="1491"/>
      <c r="Q952" s="1491"/>
      <c r="R952" s="1491"/>
      <c r="S952" s="1491"/>
      <c r="T952" s="1491"/>
      <c r="U952" s="1491"/>
      <c r="V952" s="1491"/>
      <c r="W952" s="1491"/>
      <c r="X952" s="1491"/>
      <c r="Y952" s="1491"/>
      <c r="Z952" s="1491"/>
      <c r="AA952" s="1491"/>
      <c r="AB952" s="1491"/>
      <c r="AC952" s="1491"/>
      <c r="AD952" s="1491"/>
      <c r="AE952" s="1491"/>
      <c r="AF952" s="1491"/>
      <c r="AG952" s="1491"/>
      <c r="AH952" s="1491"/>
    </row>
    <row r="953" spans="1:34" ht="15.75" customHeight="1">
      <c r="A953" s="1491"/>
      <c r="B953" s="1491"/>
      <c r="C953" s="1491"/>
      <c r="D953" s="1491"/>
      <c r="E953" s="1491"/>
      <c r="F953" s="1491"/>
      <c r="G953" s="1491"/>
      <c r="H953" s="1491"/>
      <c r="I953" s="1491"/>
      <c r="J953" s="1491"/>
      <c r="K953" s="1491"/>
      <c r="L953" s="1491"/>
      <c r="M953" s="1491"/>
      <c r="N953" s="1491"/>
      <c r="O953" s="1491"/>
      <c r="P953" s="1491"/>
      <c r="Q953" s="1491"/>
      <c r="R953" s="1491"/>
      <c r="S953" s="1491"/>
      <c r="T953" s="1491"/>
      <c r="U953" s="1491"/>
      <c r="V953" s="1491"/>
      <c r="W953" s="1491"/>
      <c r="X953" s="1491"/>
      <c r="Y953" s="1491"/>
      <c r="Z953" s="1491"/>
      <c r="AA953" s="1491"/>
      <c r="AB953" s="1491"/>
      <c r="AC953" s="1491"/>
      <c r="AD953" s="1491"/>
      <c r="AE953" s="1491"/>
      <c r="AF953" s="1491"/>
      <c r="AG953" s="1491"/>
      <c r="AH953" s="1491"/>
    </row>
    <row r="954" spans="1:34" ht="15.75" customHeight="1">
      <c r="A954" s="1491"/>
      <c r="B954" s="1491"/>
      <c r="C954" s="1491"/>
      <c r="D954" s="1491"/>
      <c r="E954" s="1491"/>
      <c r="F954" s="1491"/>
      <c r="G954" s="1491"/>
      <c r="H954" s="1491"/>
      <c r="I954" s="1491"/>
      <c r="J954" s="1491"/>
      <c r="K954" s="1491"/>
      <c r="L954" s="1491"/>
      <c r="M954" s="1491"/>
      <c r="N954" s="1491"/>
      <c r="O954" s="1491"/>
      <c r="P954" s="1491"/>
      <c r="Q954" s="1491"/>
      <c r="R954" s="1491"/>
      <c r="S954" s="1491"/>
      <c r="T954" s="1491"/>
      <c r="U954" s="1491"/>
      <c r="V954" s="1491"/>
      <c r="W954" s="1491"/>
      <c r="X954" s="1491"/>
      <c r="Y954" s="1491"/>
      <c r="Z954" s="1491"/>
      <c r="AA954" s="1491"/>
      <c r="AB954" s="1491"/>
      <c r="AC954" s="1491"/>
      <c r="AD954" s="1491"/>
      <c r="AE954" s="1491"/>
      <c r="AF954" s="1491"/>
      <c r="AG954" s="1491"/>
      <c r="AH954" s="1491"/>
    </row>
    <row r="955" spans="1:34" ht="15.75" customHeight="1">
      <c r="A955" s="1491"/>
      <c r="B955" s="1491"/>
      <c r="C955" s="1491"/>
      <c r="D955" s="1491"/>
      <c r="E955" s="1491"/>
      <c r="F955" s="1491"/>
      <c r="G955" s="1491"/>
      <c r="H955" s="1491"/>
      <c r="I955" s="1491"/>
      <c r="J955" s="1491"/>
      <c r="K955" s="1491"/>
      <c r="L955" s="1491"/>
      <c r="M955" s="1491"/>
      <c r="N955" s="1491"/>
      <c r="O955" s="1491"/>
      <c r="P955" s="1491"/>
      <c r="Q955" s="1491"/>
      <c r="R955" s="1491"/>
      <c r="S955" s="1491"/>
      <c r="T955" s="1491"/>
      <c r="U955" s="1491"/>
      <c r="V955" s="1491"/>
      <c r="W955" s="1491"/>
      <c r="X955" s="1491"/>
      <c r="Y955" s="1491"/>
      <c r="Z955" s="1491"/>
      <c r="AA955" s="1491"/>
      <c r="AB955" s="1491"/>
      <c r="AC955" s="1491"/>
      <c r="AD955" s="1491"/>
      <c r="AE955" s="1491"/>
      <c r="AF955" s="1491"/>
      <c r="AG955" s="1491"/>
      <c r="AH955" s="1491"/>
    </row>
    <row r="956" spans="1:34" ht="15.75" customHeight="1">
      <c r="A956" s="1491"/>
      <c r="B956" s="1491"/>
      <c r="C956" s="1491"/>
      <c r="D956" s="1491"/>
      <c r="E956" s="1491"/>
      <c r="F956" s="1491"/>
      <c r="G956" s="1491"/>
      <c r="H956" s="1491"/>
      <c r="I956" s="1491"/>
      <c r="J956" s="1491"/>
      <c r="K956" s="1491"/>
      <c r="L956" s="1491"/>
      <c r="M956" s="1491"/>
      <c r="N956" s="1491"/>
      <c r="O956" s="1491"/>
      <c r="P956" s="1491"/>
      <c r="Q956" s="1491"/>
      <c r="R956" s="1491"/>
      <c r="S956" s="1491"/>
      <c r="T956" s="1491"/>
      <c r="U956" s="1491"/>
      <c r="V956" s="1491"/>
      <c r="W956" s="1491"/>
      <c r="X956" s="1491"/>
      <c r="Y956" s="1491"/>
      <c r="Z956" s="1491"/>
      <c r="AA956" s="1491"/>
      <c r="AB956" s="1491"/>
      <c r="AC956" s="1491"/>
      <c r="AD956" s="1491"/>
      <c r="AE956" s="1491"/>
      <c r="AF956" s="1491"/>
      <c r="AG956" s="1491"/>
      <c r="AH956" s="1491"/>
    </row>
    <row r="957" spans="1:34" ht="15.75" customHeight="1">
      <c r="A957" s="1491"/>
      <c r="B957" s="1491"/>
      <c r="C957" s="1491"/>
      <c r="D957" s="1491"/>
      <c r="E957" s="1491"/>
      <c r="F957" s="1491"/>
      <c r="G957" s="1491"/>
      <c r="H957" s="1491"/>
      <c r="I957" s="1491"/>
      <c r="J957" s="1491"/>
      <c r="K957" s="1491"/>
      <c r="L957" s="1491"/>
      <c r="M957" s="1491"/>
      <c r="N957" s="1491"/>
      <c r="O957" s="1491"/>
      <c r="P957" s="1491"/>
      <c r="Q957" s="1491"/>
      <c r="R957" s="1491"/>
      <c r="S957" s="1491"/>
      <c r="T957" s="1491"/>
      <c r="U957" s="1491"/>
      <c r="V957" s="1491"/>
      <c r="W957" s="1491"/>
      <c r="X957" s="1491"/>
      <c r="Y957" s="1491"/>
      <c r="Z957" s="1491"/>
      <c r="AA957" s="1491"/>
      <c r="AB957" s="1491"/>
      <c r="AC957" s="1491"/>
      <c r="AD957" s="1491"/>
      <c r="AE957" s="1491"/>
      <c r="AF957" s="1491"/>
      <c r="AG957" s="1491"/>
      <c r="AH957" s="1491"/>
    </row>
    <row r="958" spans="1:34" ht="15.75" customHeight="1">
      <c r="A958" s="1491"/>
      <c r="B958" s="1491"/>
      <c r="C958" s="1491"/>
      <c r="D958" s="1491"/>
      <c r="E958" s="1491"/>
      <c r="F958" s="1491"/>
      <c r="G958" s="1491"/>
      <c r="H958" s="1491"/>
      <c r="I958" s="1491"/>
      <c r="J958" s="1491"/>
      <c r="K958" s="1491"/>
      <c r="L958" s="1491"/>
      <c r="M958" s="1491"/>
      <c r="N958" s="1491"/>
      <c r="O958" s="1491"/>
      <c r="P958" s="1491"/>
      <c r="Q958" s="1491"/>
      <c r="R958" s="1491"/>
      <c r="S958" s="1491"/>
      <c r="T958" s="1491"/>
      <c r="U958" s="1491"/>
      <c r="V958" s="1491"/>
      <c r="W958" s="1491"/>
      <c r="X958" s="1491"/>
      <c r="Y958" s="1491"/>
      <c r="Z958" s="1491"/>
      <c r="AA958" s="1491"/>
      <c r="AB958" s="1491"/>
      <c r="AC958" s="1491"/>
      <c r="AD958" s="1491"/>
      <c r="AE958" s="1491"/>
      <c r="AF958" s="1491"/>
      <c r="AG958" s="1491"/>
      <c r="AH958" s="1491"/>
    </row>
    <row r="959" spans="1:34" ht="15.75" customHeight="1">
      <c r="A959" s="1491"/>
      <c r="B959" s="1491"/>
      <c r="C959" s="1491"/>
      <c r="D959" s="1491"/>
      <c r="E959" s="1491"/>
      <c r="F959" s="1491"/>
      <c r="G959" s="1491"/>
      <c r="H959" s="1491"/>
      <c r="I959" s="1491"/>
      <c r="J959" s="1491"/>
      <c r="K959" s="1491"/>
      <c r="L959" s="1491"/>
      <c r="M959" s="1491"/>
      <c r="N959" s="1491"/>
      <c r="O959" s="1491"/>
      <c r="P959" s="1491"/>
      <c r="Q959" s="1491"/>
      <c r="R959" s="1491"/>
      <c r="S959" s="1491"/>
      <c r="T959" s="1491"/>
      <c r="U959" s="1491"/>
      <c r="V959" s="1491"/>
      <c r="W959" s="1491"/>
      <c r="X959" s="1491"/>
      <c r="Y959" s="1491"/>
      <c r="Z959" s="1491"/>
      <c r="AA959" s="1491"/>
      <c r="AB959" s="1491"/>
      <c r="AC959" s="1491"/>
      <c r="AD959" s="1491"/>
      <c r="AE959" s="1491"/>
      <c r="AF959" s="1491"/>
      <c r="AG959" s="1491"/>
      <c r="AH959" s="1491"/>
    </row>
    <row r="960" spans="1:34" ht="15.75" customHeight="1">
      <c r="A960" s="1491"/>
      <c r="B960" s="1491"/>
      <c r="C960" s="1491"/>
      <c r="D960" s="1491"/>
      <c r="E960" s="1491"/>
      <c r="F960" s="1491"/>
      <c r="G960" s="1491"/>
      <c r="H960" s="1491"/>
      <c r="I960" s="1491"/>
      <c r="J960" s="1491"/>
      <c r="K960" s="1491"/>
      <c r="L960" s="1491"/>
      <c r="M960" s="1491"/>
      <c r="N960" s="1491"/>
      <c r="O960" s="1491"/>
      <c r="P960" s="1491"/>
      <c r="Q960" s="1491"/>
      <c r="R960" s="1491"/>
      <c r="S960" s="1491"/>
      <c r="T960" s="1491"/>
      <c r="U960" s="1491"/>
      <c r="V960" s="1491"/>
      <c r="W960" s="1491"/>
      <c r="X960" s="1491"/>
      <c r="Y960" s="1491"/>
      <c r="Z960" s="1491"/>
      <c r="AA960" s="1491"/>
      <c r="AB960" s="1491"/>
      <c r="AC960" s="1491"/>
      <c r="AD960" s="1491"/>
      <c r="AE960" s="1491"/>
      <c r="AF960" s="1491"/>
      <c r="AG960" s="1491"/>
      <c r="AH960" s="1491"/>
    </row>
    <row r="961" spans="1:34" ht="15.75" customHeight="1">
      <c r="A961" s="1491"/>
      <c r="B961" s="1491"/>
      <c r="C961" s="1491"/>
      <c r="D961" s="1491"/>
      <c r="E961" s="1491"/>
      <c r="F961" s="1491"/>
      <c r="G961" s="1491"/>
      <c r="H961" s="1491"/>
      <c r="I961" s="1491"/>
      <c r="J961" s="1491"/>
      <c r="K961" s="1491"/>
      <c r="L961" s="1491"/>
      <c r="M961" s="1491"/>
      <c r="N961" s="1491"/>
      <c r="O961" s="1491"/>
      <c r="P961" s="1491"/>
      <c r="Q961" s="1491"/>
      <c r="R961" s="1491"/>
      <c r="S961" s="1491"/>
      <c r="T961" s="1491"/>
      <c r="U961" s="1491"/>
      <c r="V961" s="1491"/>
      <c r="W961" s="1491"/>
      <c r="X961" s="1491"/>
      <c r="Y961" s="1491"/>
      <c r="Z961" s="1491"/>
      <c r="AA961" s="1491"/>
      <c r="AB961" s="1491"/>
      <c r="AC961" s="1491"/>
      <c r="AD961" s="1491"/>
      <c r="AE961" s="1491"/>
      <c r="AF961" s="1491"/>
      <c r="AG961" s="1491"/>
      <c r="AH961" s="1491"/>
    </row>
    <row r="962" spans="1:34" ht="15.75" customHeight="1">
      <c r="A962" s="1491"/>
      <c r="B962" s="1491"/>
      <c r="C962" s="1491"/>
      <c r="D962" s="1491"/>
      <c r="E962" s="1491"/>
      <c r="F962" s="1491"/>
      <c r="G962" s="1491"/>
      <c r="H962" s="1491"/>
      <c r="I962" s="1491"/>
      <c r="J962" s="1491"/>
      <c r="K962" s="1491"/>
      <c r="L962" s="1491"/>
      <c r="M962" s="1491"/>
      <c r="N962" s="1491"/>
      <c r="O962" s="1491"/>
      <c r="P962" s="1491"/>
      <c r="Q962" s="1491"/>
      <c r="R962" s="1491"/>
      <c r="S962" s="1491"/>
      <c r="T962" s="1491"/>
      <c r="U962" s="1491"/>
      <c r="V962" s="1491"/>
      <c r="W962" s="1491"/>
      <c r="X962" s="1491"/>
      <c r="Y962" s="1491"/>
      <c r="Z962" s="1491"/>
      <c r="AA962" s="1491"/>
      <c r="AB962" s="1491"/>
      <c r="AC962" s="1491"/>
      <c r="AD962" s="1491"/>
      <c r="AE962" s="1491"/>
      <c r="AF962" s="1491"/>
      <c r="AG962" s="1491"/>
      <c r="AH962" s="1491"/>
    </row>
    <row r="963" spans="1:34" ht="15.75" customHeight="1">
      <c r="A963" s="1491"/>
      <c r="B963" s="1491"/>
      <c r="C963" s="1491"/>
      <c r="D963" s="1491"/>
      <c r="E963" s="1491"/>
      <c r="F963" s="1491"/>
      <c r="G963" s="1491"/>
      <c r="H963" s="1491"/>
      <c r="I963" s="1491"/>
      <c r="J963" s="1491"/>
      <c r="K963" s="1491"/>
      <c r="L963" s="1491"/>
      <c r="M963" s="1491"/>
      <c r="N963" s="1491"/>
      <c r="O963" s="1491"/>
      <c r="P963" s="1491"/>
      <c r="Q963" s="1491"/>
      <c r="R963" s="1491"/>
      <c r="S963" s="1491"/>
      <c r="T963" s="1491"/>
      <c r="U963" s="1491"/>
      <c r="V963" s="1491"/>
      <c r="W963" s="1491"/>
      <c r="X963" s="1491"/>
      <c r="Y963" s="1491"/>
      <c r="Z963" s="1491"/>
      <c r="AA963" s="1491"/>
      <c r="AB963" s="1491"/>
      <c r="AC963" s="1491"/>
      <c r="AD963" s="1491"/>
      <c r="AE963" s="1491"/>
      <c r="AF963" s="1491"/>
      <c r="AG963" s="1491"/>
      <c r="AH963" s="1491"/>
    </row>
    <row r="964" spans="1:34" ht="15.75" customHeight="1">
      <c r="A964" s="1491"/>
      <c r="B964" s="1491"/>
      <c r="C964" s="1491"/>
      <c r="D964" s="1491"/>
      <c r="E964" s="1491"/>
      <c r="F964" s="1491"/>
      <c r="G964" s="1491"/>
      <c r="H964" s="1491"/>
      <c r="I964" s="1491"/>
      <c r="J964" s="1491"/>
      <c r="K964" s="1491"/>
      <c r="L964" s="1491"/>
      <c r="M964" s="1491"/>
      <c r="N964" s="1491"/>
      <c r="O964" s="1491"/>
      <c r="P964" s="1491"/>
      <c r="Q964" s="1491"/>
      <c r="R964" s="1491"/>
      <c r="S964" s="1491"/>
      <c r="T964" s="1491"/>
      <c r="U964" s="1491"/>
      <c r="V964" s="1491"/>
      <c r="W964" s="1491"/>
      <c r="X964" s="1491"/>
      <c r="Y964" s="1491"/>
      <c r="Z964" s="1491"/>
      <c r="AA964" s="1491"/>
      <c r="AB964" s="1491"/>
      <c r="AC964" s="1491"/>
      <c r="AD964" s="1491"/>
      <c r="AE964" s="1491"/>
      <c r="AF964" s="1491"/>
      <c r="AG964" s="1491"/>
      <c r="AH964" s="1491"/>
    </row>
    <row r="965" spans="1:34" ht="15.75" customHeight="1">
      <c r="A965" s="1491"/>
      <c r="B965" s="1491"/>
      <c r="C965" s="1491"/>
      <c r="D965" s="1491"/>
      <c r="E965" s="1491"/>
      <c r="F965" s="1491"/>
      <c r="G965" s="1491"/>
      <c r="H965" s="1491"/>
      <c r="I965" s="1491"/>
      <c r="J965" s="1491"/>
      <c r="K965" s="1491"/>
      <c r="L965" s="1491"/>
      <c r="M965" s="1491"/>
      <c r="N965" s="1491"/>
      <c r="O965" s="1491"/>
      <c r="P965" s="1491"/>
      <c r="Q965" s="1491"/>
      <c r="R965" s="1491"/>
      <c r="S965" s="1491"/>
      <c r="T965" s="1491"/>
      <c r="U965" s="1491"/>
      <c r="V965" s="1491"/>
      <c r="W965" s="1491"/>
      <c r="X965" s="1491"/>
      <c r="Y965" s="1491"/>
      <c r="Z965" s="1491"/>
      <c r="AA965" s="1491"/>
      <c r="AB965" s="1491"/>
      <c r="AC965" s="1491"/>
      <c r="AD965" s="1491"/>
      <c r="AE965" s="1491"/>
      <c r="AF965" s="1491"/>
      <c r="AG965" s="1491"/>
      <c r="AH965" s="1491"/>
    </row>
    <row r="966" spans="1:34" ht="15.75" customHeight="1">
      <c r="A966" s="1491"/>
      <c r="B966" s="1491"/>
      <c r="C966" s="1491"/>
      <c r="D966" s="1491"/>
      <c r="E966" s="1491"/>
      <c r="F966" s="1491"/>
      <c r="G966" s="1491"/>
      <c r="H966" s="1491"/>
      <c r="I966" s="1491"/>
      <c r="J966" s="1491"/>
      <c r="K966" s="1491"/>
      <c r="L966" s="1491"/>
      <c r="M966" s="1491"/>
      <c r="N966" s="1491"/>
      <c r="O966" s="1491"/>
      <c r="P966" s="1491"/>
      <c r="Q966" s="1491"/>
      <c r="R966" s="1491"/>
      <c r="S966" s="1491"/>
      <c r="T966" s="1491"/>
      <c r="U966" s="1491"/>
      <c r="V966" s="1491"/>
      <c r="W966" s="1491"/>
      <c r="X966" s="1491"/>
      <c r="Y966" s="1491"/>
      <c r="Z966" s="1491"/>
      <c r="AA966" s="1491"/>
      <c r="AB966" s="1491"/>
      <c r="AC966" s="1491"/>
      <c r="AD966" s="1491"/>
      <c r="AE966" s="1491"/>
      <c r="AF966" s="1491"/>
      <c r="AG966" s="1491"/>
      <c r="AH966" s="1491"/>
    </row>
    <row r="967" spans="1:34" ht="15.75" customHeight="1">
      <c r="A967" s="1491"/>
      <c r="B967" s="1491"/>
      <c r="C967" s="1491"/>
      <c r="D967" s="1491"/>
      <c r="E967" s="1491"/>
      <c r="F967" s="1491"/>
      <c r="G967" s="1491"/>
      <c r="H967" s="1491"/>
      <c r="I967" s="1491"/>
      <c r="J967" s="1491"/>
      <c r="K967" s="1491"/>
      <c r="L967" s="1491"/>
      <c r="M967" s="1491"/>
      <c r="N967" s="1491"/>
      <c r="O967" s="1491"/>
      <c r="P967" s="1491"/>
      <c r="Q967" s="1491"/>
      <c r="R967" s="1491"/>
      <c r="S967" s="1491"/>
      <c r="T967" s="1491"/>
      <c r="U967" s="1491"/>
      <c r="V967" s="1491"/>
      <c r="W967" s="1491"/>
      <c r="X967" s="1491"/>
      <c r="Y967" s="1491"/>
      <c r="Z967" s="1491"/>
      <c r="AA967" s="1491"/>
      <c r="AB967" s="1491"/>
      <c r="AC967" s="1491"/>
      <c r="AD967" s="1491"/>
      <c r="AE967" s="1491"/>
      <c r="AF967" s="1491"/>
      <c r="AG967" s="1491"/>
      <c r="AH967" s="1491"/>
    </row>
    <row r="968" spans="1:34" ht="15.75" customHeight="1">
      <c r="A968" s="1491"/>
      <c r="B968" s="1491"/>
      <c r="C968" s="1491"/>
      <c r="D968" s="1491"/>
      <c r="E968" s="1491"/>
      <c r="F968" s="1491"/>
      <c r="G968" s="1491"/>
      <c r="H968" s="1491"/>
      <c r="I968" s="1491"/>
      <c r="J968" s="1491"/>
      <c r="K968" s="1491"/>
      <c r="L968" s="1491"/>
      <c r="M968" s="1491"/>
      <c r="N968" s="1491"/>
      <c r="O968" s="1491"/>
      <c r="P968" s="1491"/>
      <c r="Q968" s="1491"/>
      <c r="R968" s="1491"/>
      <c r="S968" s="1491"/>
      <c r="T968" s="1491"/>
      <c r="U968" s="1491"/>
      <c r="V968" s="1491"/>
      <c r="W968" s="1491"/>
      <c r="X968" s="1491"/>
      <c r="Y968" s="1491"/>
      <c r="Z968" s="1491"/>
      <c r="AA968" s="1491"/>
      <c r="AB968" s="1491"/>
      <c r="AC968" s="1491"/>
      <c r="AD968" s="1491"/>
      <c r="AE968" s="1491"/>
      <c r="AF968" s="1491"/>
      <c r="AG968" s="1491"/>
      <c r="AH968" s="1491"/>
    </row>
    <row r="969" spans="1:34" ht="15.75" customHeight="1">
      <c r="A969" s="1491"/>
      <c r="B969" s="1491"/>
      <c r="C969" s="1491"/>
      <c r="D969" s="1491"/>
      <c r="E969" s="1491"/>
      <c r="F969" s="1491"/>
      <c r="G969" s="1491"/>
      <c r="H969" s="1491"/>
      <c r="I969" s="1491"/>
      <c r="J969" s="1491"/>
      <c r="K969" s="1491"/>
      <c r="L969" s="1491"/>
      <c r="M969" s="1491"/>
      <c r="N969" s="1491"/>
      <c r="O969" s="1491"/>
      <c r="P969" s="1491"/>
      <c r="Q969" s="1491"/>
      <c r="R969" s="1491"/>
      <c r="S969" s="1491"/>
      <c r="T969" s="1491"/>
      <c r="U969" s="1491"/>
      <c r="V969" s="1491"/>
      <c r="W969" s="1491"/>
      <c r="X969" s="1491"/>
      <c r="Y969" s="1491"/>
      <c r="Z969" s="1491"/>
      <c r="AA969" s="1491"/>
      <c r="AB969" s="1491"/>
      <c r="AC969" s="1491"/>
      <c r="AD969" s="1491"/>
      <c r="AE969" s="1491"/>
      <c r="AF969" s="1491"/>
      <c r="AG969" s="1491"/>
      <c r="AH969" s="1491"/>
    </row>
    <row r="970" spans="1:34" ht="15.75" customHeight="1">
      <c r="A970" s="1491"/>
      <c r="B970" s="1491"/>
      <c r="C970" s="1491"/>
      <c r="D970" s="1491"/>
      <c r="E970" s="1491"/>
      <c r="F970" s="1491"/>
      <c r="G970" s="1491"/>
      <c r="H970" s="1491"/>
      <c r="I970" s="1491"/>
      <c r="J970" s="1491"/>
      <c r="K970" s="1491"/>
      <c r="L970" s="1491"/>
      <c r="M970" s="1491"/>
      <c r="N970" s="1491"/>
      <c r="O970" s="1491"/>
      <c r="P970" s="1491"/>
      <c r="Q970" s="1491"/>
      <c r="R970" s="1491"/>
      <c r="S970" s="1491"/>
      <c r="T970" s="1491"/>
      <c r="U970" s="1491"/>
      <c r="V970" s="1491"/>
      <c r="W970" s="1491"/>
      <c r="X970" s="1491"/>
      <c r="Y970" s="1491"/>
      <c r="Z970" s="1491"/>
      <c r="AA970" s="1491"/>
      <c r="AB970" s="1491"/>
      <c r="AC970" s="1491"/>
      <c r="AD970" s="1491"/>
      <c r="AE970" s="1491"/>
      <c r="AF970" s="1491"/>
      <c r="AG970" s="1491"/>
      <c r="AH970" s="1491"/>
    </row>
    <row r="971" spans="1:34" ht="15.75" customHeight="1">
      <c r="A971" s="1491"/>
      <c r="B971" s="1491"/>
      <c r="C971" s="1491"/>
      <c r="D971" s="1491"/>
      <c r="E971" s="1491"/>
      <c r="F971" s="1491"/>
      <c r="G971" s="1491"/>
      <c r="H971" s="1491"/>
      <c r="I971" s="1491"/>
      <c r="J971" s="1491"/>
      <c r="K971" s="1491"/>
      <c r="L971" s="1491"/>
      <c r="M971" s="1491"/>
      <c r="N971" s="1491"/>
      <c r="O971" s="1491"/>
      <c r="P971" s="1491"/>
      <c r="Q971" s="1491"/>
      <c r="R971" s="1491"/>
      <c r="S971" s="1491"/>
      <c r="T971" s="1491"/>
      <c r="U971" s="1491"/>
      <c r="V971" s="1491"/>
      <c r="W971" s="1491"/>
      <c r="X971" s="1491"/>
      <c r="Y971" s="1491"/>
      <c r="Z971" s="1491"/>
      <c r="AA971" s="1491"/>
      <c r="AB971" s="1491"/>
      <c r="AC971" s="1491"/>
      <c r="AD971" s="1491"/>
      <c r="AE971" s="1491"/>
      <c r="AF971" s="1491"/>
      <c r="AG971" s="1491"/>
      <c r="AH971" s="1491"/>
    </row>
    <row r="972" spans="1:34" ht="15.75" customHeight="1">
      <c r="A972" s="1491"/>
      <c r="B972" s="1491"/>
      <c r="C972" s="1491"/>
      <c r="D972" s="1491"/>
      <c r="E972" s="1491"/>
      <c r="F972" s="1491"/>
      <c r="G972" s="1491"/>
      <c r="H972" s="1491"/>
      <c r="I972" s="1491"/>
      <c r="J972" s="1491"/>
      <c r="K972" s="1491"/>
      <c r="L972" s="1491"/>
      <c r="M972" s="1491"/>
      <c r="N972" s="1491"/>
      <c r="O972" s="1491"/>
      <c r="P972" s="1491"/>
      <c r="Q972" s="1491"/>
      <c r="R972" s="1491"/>
      <c r="S972" s="1491"/>
      <c r="T972" s="1491"/>
      <c r="U972" s="1491"/>
      <c r="V972" s="1491"/>
      <c r="W972" s="1491"/>
      <c r="X972" s="1491"/>
      <c r="Y972" s="1491"/>
      <c r="Z972" s="1491"/>
      <c r="AA972" s="1491"/>
      <c r="AB972" s="1491"/>
      <c r="AC972" s="1491"/>
      <c r="AD972" s="1491"/>
      <c r="AE972" s="1491"/>
      <c r="AF972" s="1491"/>
      <c r="AG972" s="1491"/>
      <c r="AH972" s="1491"/>
    </row>
    <row r="973" spans="1:34" ht="15.75" customHeight="1">
      <c r="A973" s="1491"/>
      <c r="B973" s="1491"/>
      <c r="C973" s="1491"/>
      <c r="D973" s="1491"/>
      <c r="E973" s="1491"/>
      <c r="F973" s="1491"/>
      <c r="G973" s="1491"/>
      <c r="H973" s="1491"/>
      <c r="I973" s="1491"/>
      <c r="J973" s="1491"/>
      <c r="K973" s="1491"/>
      <c r="L973" s="1491"/>
      <c r="M973" s="1491"/>
      <c r="N973" s="1491"/>
      <c r="O973" s="1491"/>
      <c r="P973" s="1491"/>
      <c r="Q973" s="1491"/>
      <c r="R973" s="1491"/>
      <c r="S973" s="1491"/>
      <c r="T973" s="1491"/>
      <c r="U973" s="1491"/>
      <c r="V973" s="1491"/>
      <c r="W973" s="1491"/>
      <c r="X973" s="1491"/>
      <c r="Y973" s="1491"/>
      <c r="Z973" s="1491"/>
      <c r="AA973" s="1491"/>
      <c r="AB973" s="1491"/>
      <c r="AC973" s="1491"/>
      <c r="AD973" s="1491"/>
      <c r="AE973" s="1491"/>
      <c r="AF973" s="1491"/>
      <c r="AG973" s="1491"/>
      <c r="AH973" s="1491"/>
    </row>
    <row r="974" spans="1:34" ht="15.75" customHeight="1">
      <c r="A974" s="1491"/>
      <c r="B974" s="1491"/>
      <c r="C974" s="1491"/>
      <c r="D974" s="1491"/>
      <c r="E974" s="1491"/>
      <c r="F974" s="1491"/>
      <c r="G974" s="1491"/>
      <c r="H974" s="1491"/>
      <c r="I974" s="1491"/>
      <c r="J974" s="1491"/>
      <c r="K974" s="1491"/>
      <c r="L974" s="1491"/>
      <c r="M974" s="1491"/>
      <c r="N974" s="1491"/>
      <c r="O974" s="1491"/>
      <c r="P974" s="1491"/>
      <c r="Q974" s="1491"/>
      <c r="R974" s="1491"/>
      <c r="S974" s="1491"/>
      <c r="T974" s="1491"/>
      <c r="U974" s="1491"/>
      <c r="V974" s="1491"/>
      <c r="W974" s="1491"/>
      <c r="X974" s="1491"/>
      <c r="Y974" s="1491"/>
      <c r="Z974" s="1491"/>
      <c r="AA974" s="1491"/>
      <c r="AB974" s="1491"/>
      <c r="AC974" s="1491"/>
      <c r="AD974" s="1491"/>
      <c r="AE974" s="1491"/>
      <c r="AF974" s="1491"/>
      <c r="AG974" s="1491"/>
      <c r="AH974" s="1491"/>
    </row>
    <row r="975" spans="1:34" ht="15.75" customHeight="1">
      <c r="A975" s="1491"/>
      <c r="B975" s="1491"/>
      <c r="C975" s="1491"/>
      <c r="D975" s="1491"/>
      <c r="E975" s="1491"/>
      <c r="F975" s="1491"/>
      <c r="G975" s="1491"/>
      <c r="H975" s="1491"/>
      <c r="I975" s="1491"/>
      <c r="J975" s="1491"/>
      <c r="K975" s="1491"/>
      <c r="L975" s="1491"/>
      <c r="M975" s="1491"/>
      <c r="N975" s="1491"/>
      <c r="O975" s="1491"/>
      <c r="P975" s="1491"/>
      <c r="Q975" s="1491"/>
      <c r="R975" s="1491"/>
      <c r="S975" s="1491"/>
      <c r="T975" s="1491"/>
      <c r="U975" s="1491"/>
      <c r="V975" s="1491"/>
      <c r="W975" s="1491"/>
      <c r="X975" s="1491"/>
      <c r="Y975" s="1491"/>
      <c r="Z975" s="1491"/>
      <c r="AA975" s="1491"/>
      <c r="AB975" s="1491"/>
      <c r="AC975" s="1491"/>
      <c r="AD975" s="1491"/>
      <c r="AE975" s="1491"/>
      <c r="AF975" s="1491"/>
      <c r="AG975" s="1491"/>
      <c r="AH975" s="1491"/>
    </row>
    <row r="976" spans="1:34" ht="15.75" customHeight="1">
      <c r="A976" s="1491"/>
      <c r="B976" s="1491"/>
      <c r="C976" s="1491"/>
      <c r="D976" s="1491"/>
      <c r="E976" s="1491"/>
      <c r="F976" s="1491"/>
      <c r="G976" s="1491"/>
      <c r="H976" s="1491"/>
      <c r="I976" s="1491"/>
      <c r="J976" s="1491"/>
      <c r="K976" s="1491"/>
      <c r="L976" s="1491"/>
      <c r="M976" s="1491"/>
      <c r="N976" s="1491"/>
      <c r="O976" s="1491"/>
      <c r="P976" s="1491"/>
      <c r="Q976" s="1491"/>
      <c r="R976" s="1491"/>
      <c r="S976" s="1491"/>
      <c r="T976" s="1491"/>
      <c r="U976" s="1491"/>
      <c r="V976" s="1491"/>
      <c r="W976" s="1491"/>
      <c r="X976" s="1491"/>
      <c r="Y976" s="1491"/>
      <c r="Z976" s="1491"/>
      <c r="AA976" s="1491"/>
      <c r="AB976" s="1491"/>
      <c r="AC976" s="1491"/>
      <c r="AD976" s="1491"/>
      <c r="AE976" s="1491"/>
      <c r="AF976" s="1491"/>
      <c r="AG976" s="1491"/>
      <c r="AH976" s="1491"/>
    </row>
    <row r="977" spans="1:34" ht="15.75" customHeight="1">
      <c r="A977" s="1491"/>
      <c r="B977" s="1491"/>
      <c r="C977" s="1491"/>
      <c r="D977" s="1491"/>
      <c r="E977" s="1491"/>
      <c r="F977" s="1491"/>
      <c r="G977" s="1491"/>
      <c r="H977" s="1491"/>
      <c r="I977" s="1491"/>
      <c r="J977" s="1491"/>
      <c r="K977" s="1491"/>
      <c r="L977" s="1491"/>
      <c r="M977" s="1491"/>
      <c r="N977" s="1491"/>
      <c r="O977" s="1491"/>
      <c r="P977" s="1491"/>
      <c r="Q977" s="1491"/>
      <c r="R977" s="1491"/>
      <c r="S977" s="1491"/>
      <c r="T977" s="1491"/>
      <c r="U977" s="1491"/>
      <c r="V977" s="1491"/>
      <c r="W977" s="1491"/>
      <c r="X977" s="1491"/>
      <c r="Y977" s="1491"/>
      <c r="Z977" s="1491"/>
      <c r="AA977" s="1491"/>
      <c r="AB977" s="1491"/>
      <c r="AC977" s="1491"/>
      <c r="AD977" s="1491"/>
      <c r="AE977" s="1491"/>
      <c r="AF977" s="1491"/>
      <c r="AG977" s="1491"/>
      <c r="AH977" s="1491"/>
    </row>
    <row r="978" spans="1:34" ht="15.75" customHeight="1">
      <c r="A978" s="1491"/>
      <c r="B978" s="1491"/>
      <c r="C978" s="1491"/>
      <c r="D978" s="1491"/>
      <c r="E978" s="1491"/>
      <c r="F978" s="1491"/>
      <c r="G978" s="1491"/>
      <c r="H978" s="1491"/>
      <c r="I978" s="1491"/>
      <c r="J978" s="1491"/>
      <c r="K978" s="1491"/>
      <c r="L978" s="1491"/>
      <c r="M978" s="1491"/>
      <c r="N978" s="1491"/>
      <c r="O978" s="1491"/>
      <c r="P978" s="1491"/>
      <c r="Q978" s="1491"/>
      <c r="R978" s="1491"/>
      <c r="S978" s="1491"/>
      <c r="T978" s="1491"/>
      <c r="U978" s="1491"/>
      <c r="V978" s="1491"/>
      <c r="W978" s="1491"/>
      <c r="X978" s="1491"/>
      <c r="Y978" s="1491"/>
      <c r="Z978" s="1491"/>
      <c r="AA978" s="1491"/>
      <c r="AB978" s="1491"/>
      <c r="AC978" s="1491"/>
      <c r="AD978" s="1491"/>
      <c r="AE978" s="1491"/>
      <c r="AF978" s="1491"/>
      <c r="AG978" s="1491"/>
      <c r="AH978" s="1491"/>
    </row>
    <row r="979" spans="1:34" ht="15.75" customHeight="1">
      <c r="A979" s="1491"/>
      <c r="B979" s="1491"/>
      <c r="C979" s="1491"/>
      <c r="D979" s="1491"/>
      <c r="E979" s="1491"/>
      <c r="F979" s="1491"/>
      <c r="G979" s="1491"/>
      <c r="H979" s="1491"/>
      <c r="I979" s="1491"/>
      <c r="J979" s="1491"/>
      <c r="K979" s="1491"/>
      <c r="L979" s="1491"/>
      <c r="M979" s="1491"/>
      <c r="N979" s="1491"/>
      <c r="O979" s="1491"/>
      <c r="P979" s="1491"/>
      <c r="Q979" s="1491"/>
      <c r="R979" s="1491"/>
      <c r="S979" s="1491"/>
      <c r="T979" s="1491"/>
      <c r="U979" s="1491"/>
      <c r="V979" s="1491"/>
      <c r="W979" s="1491"/>
      <c r="X979" s="1491"/>
      <c r="Y979" s="1491"/>
      <c r="Z979" s="1491"/>
      <c r="AA979" s="1491"/>
      <c r="AB979" s="1491"/>
      <c r="AC979" s="1491"/>
      <c r="AD979" s="1491"/>
      <c r="AE979" s="1491"/>
      <c r="AF979" s="1491"/>
      <c r="AG979" s="1491"/>
      <c r="AH979" s="1491"/>
    </row>
    <row r="980" spans="1:34" ht="15.75" customHeight="1">
      <c r="A980" s="1491"/>
      <c r="B980" s="1491"/>
      <c r="C980" s="1491"/>
      <c r="D980" s="1491"/>
      <c r="E980" s="1491"/>
      <c r="F980" s="1491"/>
      <c r="G980" s="1491"/>
      <c r="H980" s="1491"/>
      <c r="I980" s="1491"/>
      <c r="J980" s="1491"/>
      <c r="K980" s="1491"/>
      <c r="L980" s="1491"/>
      <c r="M980" s="1491"/>
      <c r="N980" s="1491"/>
      <c r="O980" s="1491"/>
      <c r="P980" s="1491"/>
      <c r="Q980" s="1491"/>
      <c r="R980" s="1491"/>
      <c r="S980" s="1491"/>
      <c r="T980" s="1491"/>
      <c r="U980" s="1491"/>
      <c r="V980" s="1491"/>
      <c r="W980" s="1491"/>
      <c r="X980" s="1491"/>
      <c r="Y980" s="1491"/>
      <c r="Z980" s="1491"/>
      <c r="AA980" s="1491"/>
      <c r="AB980" s="1491"/>
      <c r="AC980" s="1491"/>
      <c r="AD980" s="1491"/>
      <c r="AE980" s="1491"/>
      <c r="AF980" s="1491"/>
      <c r="AG980" s="1491"/>
      <c r="AH980" s="1491"/>
    </row>
    <row r="981" spans="1:34" ht="15.75" customHeight="1">
      <c r="A981" s="1491"/>
      <c r="B981" s="1491"/>
      <c r="C981" s="1491"/>
      <c r="D981" s="1491"/>
      <c r="E981" s="1491"/>
      <c r="F981" s="1491"/>
      <c r="G981" s="1491"/>
      <c r="H981" s="1491"/>
      <c r="I981" s="1491"/>
      <c r="J981" s="1491"/>
      <c r="K981" s="1491"/>
      <c r="L981" s="1491"/>
      <c r="M981" s="1491"/>
      <c r="N981" s="1491"/>
      <c r="O981" s="1491"/>
      <c r="P981" s="1491"/>
      <c r="Q981" s="1491"/>
      <c r="R981" s="1491"/>
      <c r="S981" s="1491"/>
      <c r="T981" s="1491"/>
      <c r="U981" s="1491"/>
      <c r="V981" s="1491"/>
      <c r="W981" s="1491"/>
      <c r="X981" s="1491"/>
      <c r="Y981" s="1491"/>
      <c r="Z981" s="1491"/>
      <c r="AA981" s="1491"/>
      <c r="AB981" s="1491"/>
      <c r="AC981" s="1491"/>
      <c r="AD981" s="1491"/>
      <c r="AE981" s="1491"/>
      <c r="AF981" s="1491"/>
      <c r="AG981" s="1491"/>
      <c r="AH981" s="1491"/>
    </row>
    <row r="982" spans="1:34" ht="15.75" customHeight="1">
      <c r="A982" s="1491"/>
      <c r="B982" s="1491"/>
      <c r="C982" s="1491"/>
      <c r="D982" s="1491"/>
      <c r="E982" s="1491"/>
      <c r="F982" s="1491"/>
      <c r="G982" s="1491"/>
      <c r="H982" s="1491"/>
      <c r="I982" s="1491"/>
      <c r="J982" s="1491"/>
      <c r="K982" s="1491"/>
      <c r="L982" s="1491"/>
      <c r="M982" s="1491"/>
      <c r="N982" s="1491"/>
      <c r="O982" s="1491"/>
      <c r="P982" s="1491"/>
      <c r="Q982" s="1491"/>
      <c r="R982" s="1491"/>
      <c r="S982" s="1491"/>
      <c r="T982" s="1491"/>
      <c r="U982" s="1491"/>
      <c r="V982" s="1491"/>
      <c r="W982" s="1491"/>
      <c r="X982" s="1491"/>
      <c r="Y982" s="1491"/>
      <c r="Z982" s="1491"/>
      <c r="AA982" s="1491"/>
      <c r="AB982" s="1491"/>
      <c r="AC982" s="1491"/>
      <c r="AD982" s="1491"/>
      <c r="AE982" s="1491"/>
      <c r="AF982" s="1491"/>
      <c r="AG982" s="1491"/>
      <c r="AH982" s="1491"/>
    </row>
    <row r="983" spans="1:34" ht="15.75" customHeight="1">
      <c r="A983" s="1491"/>
      <c r="B983" s="1491"/>
      <c r="C983" s="1491"/>
      <c r="D983" s="1491"/>
      <c r="E983" s="1491"/>
      <c r="F983" s="1491"/>
      <c r="G983" s="1491"/>
      <c r="H983" s="1491"/>
      <c r="I983" s="1491"/>
      <c r="J983" s="1491"/>
      <c r="K983" s="1491"/>
      <c r="L983" s="1491"/>
      <c r="M983" s="1491"/>
      <c r="N983" s="1491"/>
      <c r="O983" s="1491"/>
      <c r="P983" s="1491"/>
      <c r="Q983" s="1491"/>
      <c r="R983" s="1491"/>
      <c r="S983" s="1491"/>
      <c r="T983" s="1491"/>
      <c r="U983" s="1491"/>
      <c r="V983" s="1491"/>
      <c r="W983" s="1491"/>
      <c r="X983" s="1491"/>
      <c r="Y983" s="1491"/>
      <c r="Z983" s="1491"/>
      <c r="AA983" s="1491"/>
      <c r="AB983" s="1491"/>
      <c r="AC983" s="1491"/>
      <c r="AD983" s="1491"/>
      <c r="AE983" s="1491"/>
      <c r="AF983" s="1491"/>
      <c r="AG983" s="1491"/>
      <c r="AH983" s="1491"/>
    </row>
    <row r="984" spans="1:34" ht="15.75" customHeight="1">
      <c r="A984" s="1491"/>
      <c r="B984" s="1491"/>
      <c r="C984" s="1491"/>
      <c r="D984" s="1491"/>
      <c r="E984" s="1491"/>
      <c r="F984" s="1491"/>
      <c r="G984" s="1491"/>
      <c r="H984" s="1491"/>
      <c r="I984" s="1491"/>
      <c r="J984" s="1491"/>
      <c r="K984" s="1491"/>
      <c r="L984" s="1491"/>
      <c r="M984" s="1491"/>
      <c r="N984" s="1491"/>
      <c r="O984" s="1491"/>
      <c r="P984" s="1491"/>
      <c r="Q984" s="1491"/>
      <c r="R984" s="1491"/>
      <c r="S984" s="1491"/>
      <c r="T984" s="1491"/>
      <c r="U984" s="1491"/>
      <c r="V984" s="1491"/>
      <c r="W984" s="1491"/>
      <c r="X984" s="1491"/>
      <c r="Y984" s="1491"/>
      <c r="Z984" s="1491"/>
      <c r="AA984" s="1491"/>
      <c r="AB984" s="1491"/>
      <c r="AC984" s="1491"/>
      <c r="AD984" s="1491"/>
      <c r="AE984" s="1491"/>
      <c r="AF984" s="1491"/>
      <c r="AG984" s="1491"/>
      <c r="AH984" s="1491"/>
    </row>
    <row r="985" spans="1:34" ht="15.75" customHeight="1">
      <c r="A985" s="1491"/>
      <c r="B985" s="1491"/>
      <c r="C985" s="1491"/>
      <c r="D985" s="1491"/>
      <c r="E985" s="1491"/>
      <c r="F985" s="1491"/>
      <c r="G985" s="1491"/>
      <c r="H985" s="1491"/>
      <c r="I985" s="1491"/>
      <c r="J985" s="1491"/>
      <c r="K985" s="1491"/>
      <c r="L985" s="1491"/>
      <c r="M985" s="1491"/>
      <c r="N985" s="1491"/>
      <c r="O985" s="1491"/>
      <c r="P985" s="1491"/>
      <c r="Q985" s="1491"/>
      <c r="R985" s="1491"/>
      <c r="S985" s="1491"/>
      <c r="T985" s="1491"/>
      <c r="U985" s="1491"/>
      <c r="V985" s="1491"/>
      <c r="W985" s="1491"/>
      <c r="X985" s="1491"/>
      <c r="Y985" s="1491"/>
      <c r="Z985" s="1491"/>
      <c r="AA985" s="1491"/>
      <c r="AB985" s="1491"/>
      <c r="AC985" s="1491"/>
      <c r="AD985" s="1491"/>
      <c r="AE985" s="1491"/>
      <c r="AF985" s="1491"/>
      <c r="AG985" s="1491"/>
      <c r="AH985" s="1491"/>
    </row>
    <row r="986" spans="1:34" ht="15.75" customHeight="1">
      <c r="A986" s="1491"/>
      <c r="B986" s="1491"/>
      <c r="C986" s="1491"/>
      <c r="D986" s="1491"/>
      <c r="E986" s="1491"/>
      <c r="F986" s="1491"/>
      <c r="G986" s="1491"/>
      <c r="H986" s="1491"/>
      <c r="I986" s="1491"/>
      <c r="J986" s="1491"/>
      <c r="K986" s="1491"/>
      <c r="L986" s="1491"/>
      <c r="M986" s="1491"/>
      <c r="N986" s="1491"/>
      <c r="O986" s="1491"/>
      <c r="P986" s="1491"/>
      <c r="Q986" s="1491"/>
      <c r="R986" s="1491"/>
      <c r="S986" s="1491"/>
      <c r="T986" s="1491"/>
      <c r="U986" s="1491"/>
      <c r="V986" s="1491"/>
      <c r="W986" s="1491"/>
      <c r="X986" s="1491"/>
      <c r="Y986" s="1491"/>
      <c r="Z986" s="1491"/>
      <c r="AA986" s="1491"/>
      <c r="AB986" s="1491"/>
      <c r="AC986" s="1491"/>
      <c r="AD986" s="1491"/>
      <c r="AE986" s="1491"/>
      <c r="AF986" s="1491"/>
      <c r="AG986" s="1491"/>
      <c r="AH986" s="1491"/>
    </row>
    <row r="987" spans="1:34" ht="15.75" customHeight="1">
      <c r="A987" s="1491"/>
      <c r="B987" s="1491"/>
      <c r="C987" s="1491"/>
      <c r="D987" s="1491"/>
      <c r="E987" s="1491"/>
      <c r="F987" s="1491"/>
      <c r="G987" s="1491"/>
      <c r="H987" s="1491"/>
      <c r="I987" s="1491"/>
      <c r="J987" s="1491"/>
      <c r="K987" s="1491"/>
      <c r="L987" s="1491"/>
      <c r="M987" s="1491"/>
      <c r="N987" s="1491"/>
      <c r="O987" s="1491"/>
      <c r="P987" s="1491"/>
      <c r="Q987" s="1491"/>
      <c r="R987" s="1491"/>
      <c r="S987" s="1491"/>
      <c r="T987" s="1491"/>
      <c r="U987" s="1491"/>
      <c r="V987" s="1491"/>
      <c r="W987" s="1491"/>
      <c r="X987" s="1491"/>
      <c r="Y987" s="1491"/>
      <c r="Z987" s="1491"/>
      <c r="AA987" s="1491"/>
      <c r="AB987" s="1491"/>
      <c r="AC987" s="1491"/>
      <c r="AD987" s="1491"/>
      <c r="AE987" s="1491"/>
      <c r="AF987" s="1491"/>
      <c r="AG987" s="1491"/>
      <c r="AH987" s="1491"/>
    </row>
    <row r="988" spans="1:34" ht="15.75" customHeight="1">
      <c r="A988" s="1491"/>
      <c r="B988" s="1491"/>
      <c r="C988" s="1491"/>
      <c r="D988" s="1491"/>
      <c r="E988" s="1491"/>
      <c r="F988" s="1491"/>
      <c r="G988" s="1491"/>
      <c r="H988" s="1491"/>
      <c r="I988" s="1491"/>
      <c r="J988" s="1491"/>
      <c r="K988" s="1491"/>
      <c r="L988" s="1491"/>
      <c r="M988" s="1491"/>
      <c r="N988" s="1491"/>
      <c r="O988" s="1491"/>
      <c r="P988" s="1491"/>
      <c r="Q988" s="1491"/>
      <c r="R988" s="1491"/>
      <c r="S988" s="1491"/>
      <c r="T988" s="1491"/>
      <c r="U988" s="1491"/>
      <c r="V988" s="1491"/>
      <c r="W988" s="1491"/>
      <c r="X988" s="1491"/>
      <c r="Y988" s="1491"/>
      <c r="Z988" s="1491"/>
      <c r="AA988" s="1491"/>
      <c r="AB988" s="1491"/>
      <c r="AC988" s="1491"/>
      <c r="AD988" s="1491"/>
      <c r="AE988" s="1491"/>
      <c r="AF988" s="1491"/>
      <c r="AG988" s="1491"/>
      <c r="AH988" s="1491"/>
    </row>
    <row r="989" spans="1:34" ht="15.75" customHeight="1">
      <c r="A989" s="1491"/>
      <c r="B989" s="1491"/>
      <c r="C989" s="1491"/>
      <c r="D989" s="1491"/>
      <c r="E989" s="1491"/>
      <c r="F989" s="1491"/>
      <c r="G989" s="1491"/>
      <c r="H989" s="1491"/>
      <c r="I989" s="1491"/>
      <c r="J989" s="1491"/>
      <c r="K989" s="1491"/>
      <c r="L989" s="1491"/>
      <c r="M989" s="1491"/>
      <c r="N989" s="1491"/>
      <c r="O989" s="1491"/>
      <c r="P989" s="1491"/>
      <c r="Q989" s="1491"/>
      <c r="R989" s="1491"/>
      <c r="S989" s="1491"/>
      <c r="T989" s="1491"/>
      <c r="U989" s="1491"/>
      <c r="V989" s="1491"/>
      <c r="W989" s="1491"/>
      <c r="X989" s="1491"/>
      <c r="Y989" s="1491"/>
      <c r="Z989" s="1491"/>
      <c r="AA989" s="1491"/>
      <c r="AB989" s="1491"/>
      <c r="AC989" s="1491"/>
      <c r="AD989" s="1491"/>
      <c r="AE989" s="1491"/>
      <c r="AF989" s="1491"/>
      <c r="AG989" s="1491"/>
      <c r="AH989" s="1491"/>
    </row>
    <row r="990" spans="1:34" ht="15.75" customHeight="1">
      <c r="A990" s="1491"/>
      <c r="B990" s="1491"/>
      <c r="C990" s="1491"/>
      <c r="D990" s="1491"/>
      <c r="E990" s="1491"/>
      <c r="F990" s="1491"/>
      <c r="G990" s="1491"/>
      <c r="H990" s="1491"/>
      <c r="I990" s="1491"/>
      <c r="J990" s="1491"/>
      <c r="K990" s="1491"/>
      <c r="L990" s="1491"/>
      <c r="M990" s="1491"/>
      <c r="N990" s="1491"/>
      <c r="O990" s="1491"/>
      <c r="P990" s="1491"/>
      <c r="Q990" s="1491"/>
      <c r="R990" s="1491"/>
      <c r="S990" s="1491"/>
      <c r="T990" s="1491"/>
      <c r="U990" s="1491"/>
      <c r="V990" s="1491"/>
      <c r="W990" s="1491"/>
      <c r="X990" s="1491"/>
      <c r="Y990" s="1491"/>
      <c r="Z990" s="1491"/>
      <c r="AA990" s="1491"/>
      <c r="AB990" s="1491"/>
      <c r="AC990" s="1491"/>
      <c r="AD990" s="1491"/>
      <c r="AE990" s="1491"/>
      <c r="AF990" s="1491"/>
      <c r="AG990" s="1491"/>
      <c r="AH990" s="1491"/>
    </row>
    <row r="991" spans="1:34" ht="15.75" customHeight="1">
      <c r="A991" s="1491"/>
      <c r="B991" s="1491"/>
      <c r="C991" s="1491"/>
      <c r="D991" s="1491"/>
      <c r="E991" s="1491"/>
      <c r="F991" s="1491"/>
      <c r="G991" s="1491"/>
      <c r="H991" s="1491"/>
      <c r="I991" s="1491"/>
      <c r="J991" s="1491"/>
      <c r="K991" s="1491"/>
      <c r="L991" s="1491"/>
      <c r="M991" s="1491"/>
      <c r="N991" s="1491"/>
      <c r="O991" s="1491"/>
      <c r="P991" s="1491"/>
      <c r="Q991" s="1491"/>
      <c r="R991" s="1491"/>
      <c r="S991" s="1491"/>
      <c r="T991" s="1491"/>
      <c r="U991" s="1491"/>
      <c r="V991" s="1491"/>
      <c r="W991" s="1491"/>
      <c r="X991" s="1491"/>
      <c r="Y991" s="1491"/>
      <c r="Z991" s="1491"/>
      <c r="AA991" s="1491"/>
      <c r="AB991" s="1491"/>
      <c r="AC991" s="1491"/>
      <c r="AD991" s="1491"/>
      <c r="AE991" s="1491"/>
      <c r="AF991" s="1491"/>
      <c r="AG991" s="1491"/>
      <c r="AH991" s="1491"/>
    </row>
    <row r="992" spans="1:34" ht="15.75" customHeight="1">
      <c r="A992" s="1491"/>
      <c r="B992" s="1491"/>
      <c r="C992" s="1491"/>
      <c r="D992" s="1491"/>
      <c r="E992" s="1491"/>
      <c r="F992" s="1491"/>
      <c r="G992" s="1491"/>
      <c r="H992" s="1491"/>
      <c r="I992" s="1491"/>
      <c r="J992" s="1491"/>
      <c r="K992" s="1491"/>
      <c r="L992" s="1491"/>
      <c r="M992" s="1491"/>
      <c r="N992" s="1491"/>
      <c r="O992" s="1491"/>
      <c r="P992" s="1491"/>
      <c r="Q992" s="1491"/>
      <c r="R992" s="1491"/>
      <c r="S992" s="1491"/>
      <c r="T992" s="1491"/>
      <c r="U992" s="1491"/>
      <c r="V992" s="1491"/>
      <c r="W992" s="1491"/>
      <c r="X992" s="1491"/>
      <c r="Y992" s="1491"/>
      <c r="Z992" s="1491"/>
      <c r="AA992" s="1491"/>
      <c r="AB992" s="1491"/>
      <c r="AC992" s="1491"/>
      <c r="AD992" s="1491"/>
      <c r="AE992" s="1491"/>
      <c r="AF992" s="1491"/>
      <c r="AG992" s="1491"/>
      <c r="AH992" s="1491"/>
    </row>
    <row r="993" spans="1:34" ht="15.75" customHeight="1">
      <c r="A993" s="1491"/>
      <c r="B993" s="1491"/>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1"/>
      <c r="AF993" s="1491"/>
      <c r="AG993" s="1491"/>
      <c r="AH993" s="1491"/>
    </row>
    <row r="994" spans="1:34" ht="15.75" customHeight="1">
      <c r="A994" s="1491"/>
      <c r="B994" s="1491"/>
      <c r="C994" s="1491"/>
      <c r="D994" s="1491"/>
      <c r="E994" s="1491"/>
      <c r="F994" s="1491"/>
      <c r="G994" s="1491"/>
      <c r="H994" s="1491"/>
      <c r="I994" s="1491"/>
      <c r="J994" s="1491"/>
      <c r="K994" s="1491"/>
      <c r="L994" s="1491"/>
      <c r="M994" s="1491"/>
      <c r="N994" s="1491"/>
      <c r="O994" s="1491"/>
      <c r="P994" s="1491"/>
      <c r="Q994" s="1491"/>
      <c r="R994" s="1491"/>
      <c r="S994" s="1491"/>
      <c r="T994" s="1491"/>
      <c r="U994" s="1491"/>
      <c r="V994" s="1491"/>
      <c r="W994" s="1491"/>
      <c r="X994" s="1491"/>
      <c r="Y994" s="1491"/>
      <c r="Z994" s="1491"/>
      <c r="AA994" s="1491"/>
      <c r="AB994" s="1491"/>
      <c r="AC994" s="1491"/>
      <c r="AD994" s="1491"/>
      <c r="AE994" s="1491"/>
      <c r="AF994" s="1491"/>
      <c r="AG994" s="1491"/>
      <c r="AH994" s="1491"/>
    </row>
    <row r="995" spans="1:34" ht="15.75" customHeight="1">
      <c r="A995" s="1491"/>
      <c r="B995" s="1491"/>
      <c r="C995" s="1491"/>
      <c r="D995" s="1491"/>
      <c r="E995" s="1491"/>
      <c r="F995" s="1491"/>
      <c r="G995" s="1491"/>
      <c r="H995" s="1491"/>
      <c r="I995" s="1491"/>
      <c r="J995" s="1491"/>
      <c r="K995" s="1491"/>
      <c r="L995" s="1491"/>
      <c r="M995" s="1491"/>
      <c r="N995" s="1491"/>
      <c r="O995" s="1491"/>
      <c r="P995" s="1491"/>
      <c r="Q995" s="1491"/>
      <c r="R995" s="1491"/>
      <c r="S995" s="1491"/>
      <c r="T995" s="1491"/>
      <c r="U995" s="1491"/>
      <c r="V995" s="1491"/>
      <c r="W995" s="1491"/>
      <c r="X995" s="1491"/>
      <c r="Y995" s="1491"/>
      <c r="Z995" s="1491"/>
      <c r="AA995" s="1491"/>
      <c r="AB995" s="1491"/>
      <c r="AC995" s="1491"/>
      <c r="AD995" s="1491"/>
      <c r="AE995" s="1491"/>
      <c r="AF995" s="1491"/>
      <c r="AG995" s="1491"/>
      <c r="AH995" s="1491"/>
    </row>
    <row r="996" spans="1:34" ht="15.75" customHeight="1">
      <c r="A996" s="1491"/>
      <c r="B996" s="1491"/>
      <c r="C996" s="1491"/>
      <c r="D996" s="1491"/>
      <c r="E996" s="1491"/>
      <c r="F996" s="1491"/>
      <c r="G996" s="1491"/>
      <c r="H996" s="1491"/>
      <c r="I996" s="1491"/>
      <c r="J996" s="1491"/>
      <c r="K996" s="1491"/>
      <c r="L996" s="1491"/>
      <c r="M996" s="1491"/>
      <c r="N996" s="1491"/>
      <c r="O996" s="1491"/>
      <c r="P996" s="1491"/>
      <c r="Q996" s="1491"/>
      <c r="R996" s="1491"/>
      <c r="S996" s="1491"/>
      <c r="T996" s="1491"/>
      <c r="U996" s="1491"/>
      <c r="V996" s="1491"/>
      <c r="W996" s="1491"/>
      <c r="X996" s="1491"/>
      <c r="Y996" s="1491"/>
      <c r="Z996" s="1491"/>
      <c r="AA996" s="1491"/>
      <c r="AB996" s="1491"/>
      <c r="AC996" s="1491"/>
      <c r="AD996" s="1491"/>
      <c r="AE996" s="1491"/>
      <c r="AF996" s="1491"/>
      <c r="AG996" s="1491"/>
      <c r="AH996" s="1491"/>
    </row>
    <row r="997" spans="1:34" ht="15.75" customHeight="1">
      <c r="A997" s="1491"/>
      <c r="B997" s="1491"/>
      <c r="C997" s="1491"/>
      <c r="D997" s="1491"/>
      <c r="E997" s="1491"/>
      <c r="F997" s="1491"/>
      <c r="G997" s="1491"/>
      <c r="H997" s="1491"/>
      <c r="I997" s="1491"/>
      <c r="J997" s="1491"/>
      <c r="K997" s="1491"/>
      <c r="L997" s="1491"/>
      <c r="M997" s="1491"/>
      <c r="N997" s="1491"/>
      <c r="O997" s="1491"/>
      <c r="P997" s="1491"/>
      <c r="Q997" s="1491"/>
      <c r="R997" s="1491"/>
      <c r="S997" s="1491"/>
      <c r="T997" s="1491"/>
      <c r="U997" s="1491"/>
      <c r="V997" s="1491"/>
      <c r="W997" s="1491"/>
      <c r="X997" s="1491"/>
      <c r="Y997" s="1491"/>
      <c r="Z997" s="1491"/>
      <c r="AA997" s="1491"/>
      <c r="AB997" s="1491"/>
      <c r="AC997" s="1491"/>
      <c r="AD997" s="1491"/>
      <c r="AE997" s="1491"/>
      <c r="AF997" s="1491"/>
      <c r="AG997" s="1491"/>
      <c r="AH997" s="1491"/>
    </row>
    <row r="998" spans="1:34" ht="15.75" customHeight="1">
      <c r="A998" s="1491"/>
      <c r="B998" s="1491"/>
      <c r="C998" s="1491"/>
      <c r="D998" s="1491"/>
      <c r="E998" s="1491"/>
      <c r="F998" s="1491"/>
      <c r="G998" s="1491"/>
      <c r="H998" s="1491"/>
      <c r="I998" s="1491"/>
      <c r="J998" s="1491"/>
      <c r="K998" s="1491"/>
      <c r="L998" s="1491"/>
      <c r="M998" s="1491"/>
      <c r="N998" s="1491"/>
      <c r="O998" s="1491"/>
      <c r="P998" s="1491"/>
      <c r="Q998" s="1491"/>
      <c r="R998" s="1491"/>
      <c r="S998" s="1491"/>
      <c r="T998" s="1491"/>
      <c r="U998" s="1491"/>
      <c r="V998" s="1491"/>
      <c r="W998" s="1491"/>
      <c r="X998" s="1491"/>
      <c r="Y998" s="1491"/>
      <c r="Z998" s="1491"/>
      <c r="AA998" s="1491"/>
      <c r="AB998" s="1491"/>
      <c r="AC998" s="1491"/>
      <c r="AD998" s="1491"/>
      <c r="AE998" s="1491"/>
      <c r="AF998" s="1491"/>
      <c r="AG998" s="1491"/>
      <c r="AH998" s="1491"/>
    </row>
    <row r="999" spans="1:34" ht="15.75" customHeight="1">
      <c r="A999" s="1491"/>
      <c r="B999" s="1491"/>
      <c r="C999" s="1491"/>
      <c r="D999" s="1491"/>
      <c r="E999" s="1491"/>
      <c r="F999" s="1491"/>
      <c r="G999" s="1491"/>
      <c r="H999" s="1491"/>
      <c r="I999" s="1491"/>
      <c r="J999" s="1491"/>
      <c r="K999" s="1491"/>
      <c r="L999" s="1491"/>
      <c r="M999" s="1491"/>
      <c r="N999" s="1491"/>
      <c r="O999" s="1491"/>
      <c r="P999" s="1491"/>
      <c r="Q999" s="1491"/>
      <c r="R999" s="1491"/>
      <c r="S999" s="1491"/>
      <c r="T999" s="1491"/>
      <c r="U999" s="1491"/>
      <c r="V999" s="1491"/>
      <c r="W999" s="1491"/>
      <c r="X999" s="1491"/>
      <c r="Y999" s="1491"/>
      <c r="Z999" s="1491"/>
      <c r="AA999" s="1491"/>
      <c r="AB999" s="1491"/>
      <c r="AC999" s="1491"/>
      <c r="AD999" s="1491"/>
      <c r="AE999" s="1491"/>
      <c r="AF999" s="1491"/>
      <c r="AG999" s="1491"/>
      <c r="AH999" s="1491"/>
    </row>
    <row r="1000" spans="1:34" ht="15.75" customHeight="1">
      <c r="A1000" s="1491"/>
      <c r="B1000" s="1491"/>
      <c r="C1000" s="1491"/>
      <c r="D1000" s="1491"/>
      <c r="E1000" s="1491"/>
      <c r="F1000" s="1491"/>
      <c r="G1000" s="1491"/>
      <c r="H1000" s="1491"/>
      <c r="I1000" s="1491"/>
      <c r="J1000" s="1491"/>
      <c r="K1000" s="1491"/>
      <c r="L1000" s="1491"/>
      <c r="M1000" s="1491"/>
      <c r="N1000" s="1491"/>
      <c r="O1000" s="1491"/>
      <c r="P1000" s="1491"/>
      <c r="Q1000" s="1491"/>
      <c r="R1000" s="1491"/>
      <c r="S1000" s="1491"/>
      <c r="T1000" s="1491"/>
      <c r="U1000" s="1491"/>
      <c r="V1000" s="1491"/>
      <c r="W1000" s="1491"/>
      <c r="X1000" s="1491"/>
      <c r="Y1000" s="1491"/>
      <c r="Z1000" s="1491"/>
      <c r="AA1000" s="1491"/>
      <c r="AB1000" s="1491"/>
      <c r="AC1000" s="1491"/>
      <c r="AD1000" s="1491"/>
      <c r="AE1000" s="1491"/>
      <c r="AF1000" s="1491"/>
      <c r="AG1000" s="1491"/>
      <c r="AH1000" s="1491"/>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20"/>
  <sheetViews>
    <sheetView showGridLines="0" workbookViewId="0">
      <selection activeCell="M38" sqref="M38"/>
    </sheetView>
  </sheetViews>
  <sheetFormatPr defaultColWidth="14.42578125" defaultRowHeight="15" customHeight="1"/>
  <cols>
    <col min="1" max="1" width="3.42578125" style="1824" customWidth="1"/>
    <col min="2" max="2" width="5.28515625" style="1824" customWidth="1"/>
    <col min="3" max="3" width="5.85546875" style="1824" customWidth="1"/>
    <col min="4" max="4" width="24.7109375" style="1824" customWidth="1"/>
    <col min="5" max="8" width="14.85546875" style="1824" customWidth="1"/>
    <col min="9" max="9" width="16.42578125" style="1824" customWidth="1"/>
    <col min="10" max="10" width="13.140625" style="1824" customWidth="1"/>
    <col min="11" max="12" width="13.28515625" style="1824" customWidth="1"/>
    <col min="13" max="13" width="16.140625" style="1824" customWidth="1"/>
    <col min="14" max="14" width="11.42578125" style="1824" customWidth="1"/>
    <col min="15" max="15" width="13.140625" style="1824" bestFit="1" customWidth="1"/>
    <col min="16" max="17" width="12.85546875" style="1824" bestFit="1" customWidth="1"/>
    <col min="18" max="16384" width="14.42578125" style="1824"/>
  </cols>
  <sheetData>
    <row r="1" spans="1:22" ht="15.75" customHeight="1">
      <c r="A1" s="1825"/>
      <c r="B1" s="1825"/>
      <c r="C1" s="2936" t="s">
        <v>1596</v>
      </c>
      <c r="D1" s="2937"/>
      <c r="E1" s="2937"/>
      <c r="F1" s="2937"/>
      <c r="G1" s="2937"/>
      <c r="H1" s="2937"/>
      <c r="I1" s="2937"/>
      <c r="J1" s="2937"/>
      <c r="K1" s="2937"/>
      <c r="L1" s="2937"/>
      <c r="M1" s="2937"/>
      <c r="N1" s="1825"/>
      <c r="O1" s="1825"/>
      <c r="P1" s="1825"/>
      <c r="Q1" s="1825"/>
    </row>
    <row r="2" spans="1:22" ht="24.95" customHeight="1">
      <c r="A2" s="1825"/>
      <c r="B2" s="1825"/>
      <c r="C2" s="2936" t="s">
        <v>1595</v>
      </c>
      <c r="D2" s="2937"/>
      <c r="E2" s="2937"/>
      <c r="F2" s="2937"/>
      <c r="G2" s="2937"/>
      <c r="H2" s="2937"/>
      <c r="I2" s="2937"/>
      <c r="J2" s="2937"/>
      <c r="K2" s="2937"/>
      <c r="L2" s="2937"/>
      <c r="M2" s="2937"/>
      <c r="N2" s="1825"/>
      <c r="O2" s="1825"/>
      <c r="P2" s="1825"/>
      <c r="Q2" s="1825"/>
    </row>
    <row r="3" spans="1:22" ht="15.75" customHeight="1">
      <c r="A3" s="1825"/>
      <c r="B3" s="1825"/>
      <c r="C3" s="2938"/>
      <c r="D3" s="2937"/>
      <c r="E3" s="2937"/>
      <c r="F3" s="2937"/>
      <c r="G3" s="2937"/>
      <c r="H3" s="2937"/>
      <c r="I3" s="2937"/>
      <c r="J3" s="2937"/>
      <c r="K3" s="2937"/>
      <c r="L3" s="2937"/>
      <c r="M3" s="2937"/>
      <c r="N3" s="1825"/>
      <c r="O3" s="1825"/>
      <c r="P3" s="1825"/>
      <c r="Q3" s="1825"/>
    </row>
    <row r="4" spans="1:22" ht="15.75" customHeight="1" thickBot="1">
      <c r="A4" s="1825"/>
      <c r="B4" s="1825"/>
      <c r="C4" s="1825"/>
      <c r="D4" s="2939"/>
      <c r="E4" s="2937"/>
      <c r="F4" s="2937"/>
      <c r="G4" s="2937"/>
      <c r="H4" s="2937"/>
      <c r="I4" s="2937"/>
      <c r="J4" s="2937"/>
      <c r="K4" s="2937"/>
      <c r="L4" s="2937"/>
      <c r="M4" s="2937"/>
      <c r="N4" s="1825"/>
      <c r="O4" s="1825"/>
      <c r="P4" s="1825"/>
      <c r="Q4" s="1825"/>
    </row>
    <row r="5" spans="1:22" ht="22.5" customHeight="1" thickTop="1">
      <c r="A5" s="1825"/>
      <c r="B5" s="1825"/>
      <c r="C5" s="2940" t="s">
        <v>141</v>
      </c>
      <c r="D5" s="2943" t="s">
        <v>1594</v>
      </c>
      <c r="E5" s="2946" t="s">
        <v>72</v>
      </c>
      <c r="F5" s="2947"/>
      <c r="G5" s="2946" t="s">
        <v>1305</v>
      </c>
      <c r="H5" s="2947"/>
      <c r="I5" s="2949" t="s">
        <v>266</v>
      </c>
      <c r="J5" s="2950" t="s">
        <v>1593</v>
      </c>
      <c r="K5" s="2947"/>
      <c r="L5" s="2931" t="s">
        <v>1304</v>
      </c>
      <c r="M5" s="2932"/>
      <c r="N5" s="1825"/>
      <c r="O5" s="1825"/>
      <c r="P5" s="1825"/>
      <c r="Q5" s="1825"/>
    </row>
    <row r="6" spans="1:22" ht="22.5" customHeight="1">
      <c r="A6" s="1825"/>
      <c r="B6" s="1825"/>
      <c r="C6" s="2941"/>
      <c r="D6" s="2944"/>
      <c r="E6" s="2948"/>
      <c r="F6" s="2934"/>
      <c r="G6" s="2948"/>
      <c r="H6" s="2934"/>
      <c r="I6" s="2945"/>
      <c r="J6" s="2933" t="s">
        <v>520</v>
      </c>
      <c r="K6" s="2934"/>
      <c r="L6" s="2933" t="s">
        <v>1592</v>
      </c>
      <c r="M6" s="2935"/>
      <c r="N6" s="1825"/>
      <c r="O6" s="1825"/>
      <c r="P6" s="1825"/>
      <c r="Q6" s="1825"/>
    </row>
    <row r="7" spans="1:22" ht="30.75" customHeight="1">
      <c r="A7" s="1825"/>
      <c r="B7" s="1825"/>
      <c r="C7" s="2942"/>
      <c r="D7" s="2945"/>
      <c r="E7" s="1861" t="s">
        <v>67</v>
      </c>
      <c r="F7" s="1860" t="s">
        <v>520</v>
      </c>
      <c r="G7" s="1861" t="s">
        <v>67</v>
      </c>
      <c r="H7" s="1860" t="s">
        <v>520</v>
      </c>
      <c r="I7" s="1860" t="s">
        <v>520</v>
      </c>
      <c r="J7" s="1859" t="s">
        <v>73</v>
      </c>
      <c r="K7" s="1859" t="s">
        <v>263</v>
      </c>
      <c r="L7" s="1859" t="s">
        <v>73</v>
      </c>
      <c r="M7" s="1858" t="s">
        <v>263</v>
      </c>
      <c r="N7" s="1825"/>
      <c r="O7" s="1825"/>
      <c r="P7" s="1825"/>
      <c r="Q7" s="1825"/>
    </row>
    <row r="8" spans="1:22" ht="28.5" customHeight="1">
      <c r="A8" s="1825"/>
      <c r="B8" s="1825"/>
      <c r="C8" s="1857"/>
      <c r="D8" s="1856" t="s">
        <v>1591</v>
      </c>
      <c r="E8" s="1855"/>
      <c r="F8" s="1855"/>
      <c r="G8" s="1855"/>
      <c r="H8" s="1855"/>
      <c r="I8" s="1855"/>
      <c r="J8" s="1855"/>
      <c r="K8" s="1855"/>
      <c r="L8" s="1855"/>
      <c r="M8" s="1854"/>
      <c r="N8" s="1825"/>
      <c r="O8" s="1825"/>
      <c r="P8" s="1825"/>
      <c r="Q8" s="1825"/>
    </row>
    <row r="9" spans="1:22" ht="26.25" customHeight="1">
      <c r="A9" s="1825"/>
      <c r="B9" s="1825"/>
      <c r="C9" s="1838">
        <v>1</v>
      </c>
      <c r="D9" s="147" t="s">
        <v>1587</v>
      </c>
      <c r="E9" s="2737">
        <v>39279</v>
      </c>
      <c r="F9" s="1837">
        <v>11609</v>
      </c>
      <c r="G9" s="1836">
        <v>23324</v>
      </c>
      <c r="H9" s="1836">
        <v>152</v>
      </c>
      <c r="I9" s="1836">
        <v>30618</v>
      </c>
      <c r="J9" s="1835">
        <v>8.085106382978724</v>
      </c>
      <c r="K9" s="1835">
        <v>46.169853429036735</v>
      </c>
      <c r="L9" s="1835">
        <v>-98.690671031096571</v>
      </c>
      <c r="M9" s="1834" t="s">
        <v>74</v>
      </c>
      <c r="N9" s="1833"/>
      <c r="O9" s="1833"/>
      <c r="P9" s="1833"/>
      <c r="Q9" s="1833"/>
      <c r="R9" s="1833"/>
      <c r="S9" s="1833"/>
      <c r="T9" s="1833"/>
      <c r="U9" s="1833"/>
      <c r="V9" s="1833"/>
    </row>
    <row r="10" spans="1:22" ht="26.25" customHeight="1">
      <c r="A10" s="1825"/>
      <c r="B10" s="1825"/>
      <c r="C10" s="1838">
        <v>2</v>
      </c>
      <c r="D10" s="147" t="s">
        <v>1589</v>
      </c>
      <c r="E10" s="2737">
        <v>29835</v>
      </c>
      <c r="F10" s="1837">
        <v>9019</v>
      </c>
      <c r="G10" s="1836">
        <v>22131</v>
      </c>
      <c r="H10" s="1836">
        <v>185</v>
      </c>
      <c r="I10" s="1836">
        <v>23338</v>
      </c>
      <c r="J10" s="1835">
        <v>9.8404255319148941</v>
      </c>
      <c r="K10" s="1835">
        <v>35.192110501236506</v>
      </c>
      <c r="L10" s="1835">
        <v>-97.948774808737113</v>
      </c>
      <c r="M10" s="1834" t="s">
        <v>74</v>
      </c>
      <c r="N10" s="1833"/>
      <c r="O10" s="1833"/>
      <c r="P10" s="1833"/>
      <c r="Q10" s="1833"/>
      <c r="R10" s="1833"/>
      <c r="S10" s="1833"/>
      <c r="T10" s="1833"/>
      <c r="U10" s="1833"/>
      <c r="V10" s="1833"/>
    </row>
    <row r="11" spans="1:22" ht="26.25" customHeight="1">
      <c r="A11" s="1825"/>
      <c r="B11" s="1825"/>
      <c r="C11" s="1838">
        <v>3</v>
      </c>
      <c r="D11" s="147" t="s">
        <v>1588</v>
      </c>
      <c r="E11" s="2737">
        <v>52085</v>
      </c>
      <c r="F11" s="1837">
        <v>18429</v>
      </c>
      <c r="G11" s="1836">
        <v>11611</v>
      </c>
      <c r="H11" s="1836">
        <v>668</v>
      </c>
      <c r="I11" s="1836">
        <v>6134</v>
      </c>
      <c r="J11" s="1835">
        <v>35.531914893617021</v>
      </c>
      <c r="K11" s="1835">
        <v>9.2496531757042053</v>
      </c>
      <c r="L11" s="1835">
        <v>-96.375278094307887</v>
      </c>
      <c r="M11" s="1834">
        <v>818.2634730538922</v>
      </c>
      <c r="N11" s="1833"/>
      <c r="O11" s="1833"/>
      <c r="P11" s="1833"/>
      <c r="Q11" s="1833"/>
      <c r="R11" s="1833"/>
      <c r="S11" s="1833"/>
      <c r="T11" s="1833"/>
      <c r="U11" s="1833"/>
      <c r="V11" s="1833"/>
    </row>
    <row r="12" spans="1:22" ht="26.25" customHeight="1">
      <c r="A12" s="1825"/>
      <c r="B12" s="1825"/>
      <c r="C12" s="1838">
        <v>4</v>
      </c>
      <c r="D12" s="147" t="s">
        <v>1580</v>
      </c>
      <c r="E12" s="2737">
        <v>1930</v>
      </c>
      <c r="F12" s="1837">
        <v>498</v>
      </c>
      <c r="G12" s="1836">
        <v>1954</v>
      </c>
      <c r="H12" s="1836">
        <v>77</v>
      </c>
      <c r="I12" s="1836">
        <v>1052</v>
      </c>
      <c r="J12" s="1835">
        <v>4.0957446808510634</v>
      </c>
      <c r="K12" s="1835">
        <v>1.5863441703359671</v>
      </c>
      <c r="L12" s="1839">
        <v>-84.53815261044177</v>
      </c>
      <c r="M12" s="1834" t="s">
        <v>74</v>
      </c>
      <c r="N12" s="1833"/>
      <c r="O12" s="1833"/>
      <c r="P12" s="1833"/>
      <c r="Q12" s="1833"/>
      <c r="R12" s="1833"/>
      <c r="S12" s="1833"/>
      <c r="T12" s="1833"/>
      <c r="U12" s="1833"/>
      <c r="V12" s="1833"/>
    </row>
    <row r="13" spans="1:22" ht="26.25" customHeight="1">
      <c r="A13" s="1825"/>
      <c r="B13" s="1825"/>
      <c r="C13" s="1838">
        <v>5</v>
      </c>
      <c r="D13" s="147" t="s">
        <v>1581</v>
      </c>
      <c r="E13" s="2737">
        <v>1447</v>
      </c>
      <c r="F13" s="1837">
        <v>533</v>
      </c>
      <c r="G13" s="1836">
        <v>1003</v>
      </c>
      <c r="H13" s="1836">
        <v>3</v>
      </c>
      <c r="I13" s="1836">
        <v>697</v>
      </c>
      <c r="J13" s="1835">
        <v>0.15957446808510636</v>
      </c>
      <c r="K13" s="1835">
        <v>1.0510284094336209</v>
      </c>
      <c r="L13" s="1835">
        <v>-99.437148217636022</v>
      </c>
      <c r="M13" s="1834" t="s">
        <v>74</v>
      </c>
      <c r="N13" s="1833"/>
      <c r="O13" s="1833"/>
      <c r="P13" s="1833"/>
      <c r="Q13" s="1833"/>
      <c r="R13" s="1833"/>
      <c r="S13" s="1833"/>
      <c r="T13" s="1833"/>
      <c r="U13" s="1833"/>
      <c r="V13" s="1833"/>
    </row>
    <row r="14" spans="1:22" ht="26.25" customHeight="1">
      <c r="A14" s="1825"/>
      <c r="B14" s="1825"/>
      <c r="C14" s="1838">
        <v>6</v>
      </c>
      <c r="D14" s="147" t="s">
        <v>1585</v>
      </c>
      <c r="E14" s="2737">
        <v>3305</v>
      </c>
      <c r="F14" s="1837">
        <v>738</v>
      </c>
      <c r="G14" s="1836">
        <v>3146</v>
      </c>
      <c r="H14" s="1836">
        <v>3</v>
      </c>
      <c r="I14" s="1836">
        <v>660</v>
      </c>
      <c r="J14" s="1835">
        <v>0.15957446808510636</v>
      </c>
      <c r="K14" s="1835">
        <v>0.99523493576210864</v>
      </c>
      <c r="L14" s="1835">
        <v>-99.59349593495935</v>
      </c>
      <c r="M14" s="1834" t="s">
        <v>74</v>
      </c>
      <c r="N14" s="1833"/>
      <c r="O14" s="1833"/>
      <c r="P14" s="1833"/>
      <c r="Q14" s="1833"/>
      <c r="R14" s="1833"/>
      <c r="S14" s="1833"/>
      <c r="T14" s="1833"/>
      <c r="U14" s="1833"/>
      <c r="V14" s="1833"/>
    </row>
    <row r="15" spans="1:22" ht="26.25" customHeight="1">
      <c r="A15" s="1825"/>
      <c r="B15" s="1825"/>
      <c r="C15" s="1838">
        <v>7</v>
      </c>
      <c r="D15" s="147" t="s">
        <v>1574</v>
      </c>
      <c r="E15" s="2737">
        <v>1000</v>
      </c>
      <c r="F15" s="1837">
        <v>334</v>
      </c>
      <c r="G15" s="1836">
        <v>710</v>
      </c>
      <c r="H15" s="1836">
        <v>165</v>
      </c>
      <c r="I15" s="1836">
        <v>528</v>
      </c>
      <c r="J15" s="1835">
        <v>8.7765957446808507</v>
      </c>
      <c r="K15" s="1835">
        <v>0.79618794860968689</v>
      </c>
      <c r="L15" s="1835">
        <v>-50.598802395209574</v>
      </c>
      <c r="M15" s="1834">
        <v>220.00000000000003</v>
      </c>
      <c r="N15" s="1833"/>
      <c r="O15" s="1833"/>
      <c r="P15" s="1833"/>
      <c r="Q15" s="1833"/>
      <c r="R15" s="1833"/>
      <c r="S15" s="1833"/>
      <c r="T15" s="1833"/>
      <c r="U15" s="1833"/>
      <c r="V15" s="1833"/>
    </row>
    <row r="16" spans="1:22" ht="26.25" customHeight="1">
      <c r="A16" s="1825"/>
      <c r="B16" s="1825"/>
      <c r="C16" s="1838">
        <v>8</v>
      </c>
      <c r="D16" s="147" t="s">
        <v>1582</v>
      </c>
      <c r="E16" s="2737">
        <v>887</v>
      </c>
      <c r="F16" s="1837">
        <v>347</v>
      </c>
      <c r="G16" s="1836">
        <v>1009</v>
      </c>
      <c r="H16" s="1836">
        <v>72</v>
      </c>
      <c r="I16" s="1836">
        <v>435</v>
      </c>
      <c r="J16" s="1835">
        <v>3.8297872340425529</v>
      </c>
      <c r="K16" s="1835">
        <v>0.65595029857048071</v>
      </c>
      <c r="L16" s="1835">
        <v>-79.250720461095099</v>
      </c>
      <c r="M16" s="1834">
        <v>504.16666666666669</v>
      </c>
      <c r="N16" s="1833"/>
      <c r="O16" s="1833"/>
      <c r="P16" s="1833"/>
      <c r="Q16" s="1833"/>
      <c r="R16" s="1833"/>
      <c r="S16" s="1833"/>
      <c r="T16" s="1833"/>
      <c r="U16" s="1833"/>
      <c r="V16" s="1833"/>
    </row>
    <row r="17" spans="1:22" ht="26.25" customHeight="1">
      <c r="A17" s="1825"/>
      <c r="B17" s="1825"/>
      <c r="C17" s="1838">
        <v>9</v>
      </c>
      <c r="D17" s="147" t="s">
        <v>1584</v>
      </c>
      <c r="E17" s="2737">
        <v>1996</v>
      </c>
      <c r="F17" s="1837">
        <v>692</v>
      </c>
      <c r="G17" s="1836">
        <v>1556</v>
      </c>
      <c r="H17" s="1836">
        <v>26</v>
      </c>
      <c r="I17" s="1836">
        <v>423</v>
      </c>
      <c r="J17" s="1835">
        <v>1.3829787234042552</v>
      </c>
      <c r="K17" s="1835">
        <v>0.63785511792026051</v>
      </c>
      <c r="L17" s="1835">
        <v>-96.242774566473983</v>
      </c>
      <c r="M17" s="1834" t="s">
        <v>74</v>
      </c>
      <c r="N17" s="1833"/>
      <c r="O17" s="1833"/>
      <c r="P17" s="1833"/>
      <c r="Q17" s="1833"/>
      <c r="R17" s="1833"/>
      <c r="S17" s="1833"/>
      <c r="T17" s="1833"/>
      <c r="U17" s="1833"/>
      <c r="V17" s="1833"/>
    </row>
    <row r="18" spans="1:22" ht="26.25" customHeight="1">
      <c r="A18" s="1825"/>
      <c r="B18" s="1825"/>
      <c r="C18" s="1838">
        <v>10</v>
      </c>
      <c r="D18" s="147" t="s">
        <v>1579</v>
      </c>
      <c r="E18" s="2737">
        <v>184</v>
      </c>
      <c r="F18" s="1837">
        <v>119</v>
      </c>
      <c r="G18" s="1836">
        <v>453</v>
      </c>
      <c r="H18" s="1836">
        <v>36</v>
      </c>
      <c r="I18" s="1836">
        <v>365</v>
      </c>
      <c r="J18" s="1835">
        <v>1.9148936170212765</v>
      </c>
      <c r="K18" s="1835">
        <v>0.55039507811086319</v>
      </c>
      <c r="L18" s="1835">
        <v>-69.747899159663859</v>
      </c>
      <c r="M18" s="1834">
        <v>913.88888888888891</v>
      </c>
      <c r="N18" s="1833"/>
      <c r="O18" s="1833"/>
      <c r="P18" s="1833"/>
      <c r="Q18" s="1833"/>
      <c r="R18" s="1833"/>
      <c r="S18" s="1833"/>
      <c r="T18" s="1833"/>
      <c r="U18" s="1833"/>
      <c r="V18" s="1833"/>
    </row>
    <row r="19" spans="1:22" ht="26.25" customHeight="1">
      <c r="A19" s="1825"/>
      <c r="B19" s="1825"/>
      <c r="C19" s="1838">
        <v>11</v>
      </c>
      <c r="D19" s="147" t="s">
        <v>1571</v>
      </c>
      <c r="E19" s="2737">
        <v>924</v>
      </c>
      <c r="F19" s="1837">
        <v>392</v>
      </c>
      <c r="G19" s="1836">
        <v>1073</v>
      </c>
      <c r="H19" s="1836">
        <v>92</v>
      </c>
      <c r="I19" s="1836">
        <v>125</v>
      </c>
      <c r="J19" s="1835">
        <v>4.8936170212765955</v>
      </c>
      <c r="K19" s="1835">
        <v>0.18849146510645998</v>
      </c>
      <c r="L19" s="1835">
        <v>-76.530612244897952</v>
      </c>
      <c r="M19" s="1834">
        <v>35.869565217391312</v>
      </c>
      <c r="N19" s="1833"/>
      <c r="O19" s="1833"/>
      <c r="P19" s="1833"/>
      <c r="Q19" s="1833"/>
      <c r="R19" s="1833"/>
      <c r="S19" s="1833"/>
      <c r="T19" s="1833"/>
      <c r="U19" s="1833"/>
      <c r="V19" s="1833"/>
    </row>
    <row r="20" spans="1:22" ht="26.25" customHeight="1">
      <c r="A20" s="1825"/>
      <c r="B20" s="1825"/>
      <c r="C20" s="1838">
        <v>12</v>
      </c>
      <c r="D20" s="147" t="s">
        <v>1586</v>
      </c>
      <c r="E20" s="2737">
        <v>8974</v>
      </c>
      <c r="F20" s="1837">
        <v>2687</v>
      </c>
      <c r="G20" s="1836">
        <v>2</v>
      </c>
      <c r="H20" s="1836">
        <v>0</v>
      </c>
      <c r="I20" s="1836">
        <v>85</v>
      </c>
      <c r="J20" s="1835">
        <v>0</v>
      </c>
      <c r="K20" s="1835">
        <v>0.12817419627239279</v>
      </c>
      <c r="L20" s="1835">
        <v>-100</v>
      </c>
      <c r="M20" s="1834" t="s">
        <v>74</v>
      </c>
      <c r="N20" s="1833"/>
      <c r="O20" s="1833"/>
      <c r="P20" s="1833"/>
      <c r="Q20" s="1833"/>
      <c r="R20" s="1833"/>
      <c r="S20" s="1833"/>
      <c r="T20" s="1833"/>
      <c r="U20" s="1833"/>
      <c r="V20" s="1833"/>
    </row>
    <row r="21" spans="1:22" ht="26.25" customHeight="1">
      <c r="A21" s="1825"/>
      <c r="B21" s="1825"/>
      <c r="C21" s="1838">
        <v>13</v>
      </c>
      <c r="D21" s="147" t="s">
        <v>1578</v>
      </c>
      <c r="E21" s="2737">
        <v>1668</v>
      </c>
      <c r="F21" s="1837">
        <v>503</v>
      </c>
      <c r="G21" s="1836">
        <v>64</v>
      </c>
      <c r="H21" s="1836">
        <v>5</v>
      </c>
      <c r="I21" s="1836">
        <v>52</v>
      </c>
      <c r="J21" s="1835">
        <v>0.26595744680851063</v>
      </c>
      <c r="K21" s="1835">
        <v>7.8412449484287342E-2</v>
      </c>
      <c r="L21" s="1835">
        <v>-99.005964214711724</v>
      </c>
      <c r="M21" s="1834">
        <v>940</v>
      </c>
      <c r="N21" s="1833"/>
      <c r="O21" s="1833"/>
      <c r="P21" s="1833"/>
      <c r="Q21" s="1833"/>
      <c r="R21" s="1833"/>
      <c r="S21" s="1833"/>
      <c r="T21" s="1833"/>
      <c r="U21" s="1833"/>
      <c r="V21" s="1833"/>
    </row>
    <row r="22" spans="1:22" ht="26.25" customHeight="1">
      <c r="A22" s="1825"/>
      <c r="B22" s="1825"/>
      <c r="C22" s="1838">
        <v>14</v>
      </c>
      <c r="D22" s="147" t="s">
        <v>1583</v>
      </c>
      <c r="E22" s="2737">
        <v>939</v>
      </c>
      <c r="F22" s="1837">
        <v>290</v>
      </c>
      <c r="G22" s="1836">
        <v>553</v>
      </c>
      <c r="H22" s="1836">
        <v>28</v>
      </c>
      <c r="I22" s="1836">
        <v>23</v>
      </c>
      <c r="J22" s="1835">
        <v>1.4893617021276597</v>
      </c>
      <c r="K22" s="1835">
        <v>3.4682429579588635E-2</v>
      </c>
      <c r="L22" s="1835">
        <v>-90.344827586206904</v>
      </c>
      <c r="M22" s="1834">
        <v>-17.857142857142861</v>
      </c>
      <c r="N22" s="1833"/>
      <c r="O22" s="1833"/>
      <c r="P22" s="1833"/>
      <c r="Q22" s="1833"/>
      <c r="R22" s="1833"/>
      <c r="S22" s="1833"/>
      <c r="T22" s="1833"/>
      <c r="U22" s="1833"/>
      <c r="V22" s="1833"/>
    </row>
    <row r="23" spans="1:22" ht="26.25" customHeight="1">
      <c r="A23" s="1825"/>
      <c r="B23" s="1825"/>
      <c r="C23" s="1838">
        <v>15</v>
      </c>
      <c r="D23" s="147" t="s">
        <v>1577</v>
      </c>
      <c r="E23" s="2737">
        <v>39167</v>
      </c>
      <c r="F23" s="1837">
        <v>7856</v>
      </c>
      <c r="G23" s="1836">
        <v>106</v>
      </c>
      <c r="H23" s="1836">
        <v>5</v>
      </c>
      <c r="I23" s="1836">
        <v>21</v>
      </c>
      <c r="J23" s="1835">
        <v>0.26595744680851063</v>
      </c>
      <c r="K23" s="1835">
        <v>3.166656613788528E-2</v>
      </c>
      <c r="L23" s="1835">
        <v>-99.936354378818734</v>
      </c>
      <c r="M23" s="1834">
        <v>320</v>
      </c>
      <c r="N23" s="1833"/>
      <c r="O23" s="1833"/>
      <c r="P23" s="1833"/>
      <c r="Q23" s="1833"/>
      <c r="R23" s="1833"/>
      <c r="S23" s="1833"/>
      <c r="T23" s="1833"/>
      <c r="U23" s="1833"/>
      <c r="V23" s="1833"/>
    </row>
    <row r="24" spans="1:22" ht="26.25" customHeight="1">
      <c r="A24" s="1825"/>
      <c r="B24" s="1825"/>
      <c r="C24" s="1838">
        <v>16</v>
      </c>
      <c r="D24" s="147" t="s">
        <v>1573</v>
      </c>
      <c r="E24" s="2737">
        <v>3542</v>
      </c>
      <c r="F24" s="1837">
        <v>1572</v>
      </c>
      <c r="G24" s="1836">
        <v>16</v>
      </c>
      <c r="H24" s="1836">
        <v>8</v>
      </c>
      <c r="I24" s="1836">
        <v>18</v>
      </c>
      <c r="J24" s="1835">
        <v>0.42553191489361702</v>
      </c>
      <c r="K24" s="1835">
        <v>2.7142770975330237E-2</v>
      </c>
      <c r="L24" s="1835">
        <v>-99.491094147582686</v>
      </c>
      <c r="M24" s="1834">
        <v>125</v>
      </c>
      <c r="N24" s="1833"/>
      <c r="O24" s="1833"/>
      <c r="P24" s="1833"/>
      <c r="Q24" s="1833"/>
      <c r="R24" s="1833"/>
      <c r="S24" s="1833"/>
      <c r="T24" s="1833"/>
      <c r="U24" s="1833"/>
      <c r="V24" s="1833"/>
    </row>
    <row r="25" spans="1:22" ht="26.25" customHeight="1">
      <c r="A25" s="1825"/>
      <c r="B25" s="1825"/>
      <c r="C25" s="1838">
        <v>17</v>
      </c>
      <c r="D25" s="147" t="s">
        <v>1576</v>
      </c>
      <c r="E25" s="2737">
        <v>2374</v>
      </c>
      <c r="F25" s="1837">
        <v>1006</v>
      </c>
      <c r="G25" s="1836">
        <v>930</v>
      </c>
      <c r="H25" s="1836">
        <v>0</v>
      </c>
      <c r="I25" s="1836">
        <v>10</v>
      </c>
      <c r="J25" s="1835">
        <v>0</v>
      </c>
      <c r="K25" s="1835">
        <v>1.5079317208516798E-2</v>
      </c>
      <c r="L25" s="1835">
        <v>-100</v>
      </c>
      <c r="M25" s="1834" t="s">
        <v>74</v>
      </c>
      <c r="N25" s="1833"/>
      <c r="O25" s="1833"/>
      <c r="P25" s="1833"/>
      <c r="Q25" s="1833"/>
      <c r="R25" s="1833"/>
      <c r="S25" s="1833"/>
      <c r="T25" s="1833"/>
      <c r="U25" s="1833"/>
      <c r="V25" s="1833"/>
    </row>
    <row r="26" spans="1:22" ht="26.25" customHeight="1">
      <c r="A26" s="1825"/>
      <c r="B26" s="1825"/>
      <c r="C26" s="1838">
        <v>18</v>
      </c>
      <c r="D26" s="147" t="s">
        <v>1572</v>
      </c>
      <c r="E26" s="2737">
        <v>5</v>
      </c>
      <c r="F26" s="1837">
        <v>0</v>
      </c>
      <c r="G26" s="1836">
        <v>2</v>
      </c>
      <c r="H26" s="1836">
        <v>0</v>
      </c>
      <c r="I26" s="1836">
        <v>1</v>
      </c>
      <c r="J26" s="1835">
        <v>0</v>
      </c>
      <c r="K26" s="1835">
        <v>1.5079317208516799E-3</v>
      </c>
      <c r="L26" s="1835" t="s">
        <v>74</v>
      </c>
      <c r="M26" s="1834" t="s">
        <v>74</v>
      </c>
      <c r="N26" s="1833"/>
      <c r="O26" s="1833"/>
      <c r="P26" s="1833"/>
      <c r="Q26" s="1833"/>
      <c r="R26" s="1833"/>
      <c r="S26" s="1833"/>
      <c r="T26" s="1833"/>
      <c r="U26" s="1833"/>
      <c r="V26" s="1833"/>
    </row>
    <row r="27" spans="1:22" ht="26.25" customHeight="1">
      <c r="A27" s="1825"/>
      <c r="B27" s="1825"/>
      <c r="C27" s="1838">
        <v>19</v>
      </c>
      <c r="D27" s="147" t="s">
        <v>1575</v>
      </c>
      <c r="E27" s="2737">
        <v>14</v>
      </c>
      <c r="F27" s="1837">
        <v>6</v>
      </c>
      <c r="G27" s="1836">
        <v>0</v>
      </c>
      <c r="H27" s="1836">
        <v>0</v>
      </c>
      <c r="I27" s="1836">
        <v>0</v>
      </c>
      <c r="J27" s="1835">
        <v>0</v>
      </c>
      <c r="K27" s="1835">
        <v>0</v>
      </c>
      <c r="L27" s="1835">
        <v>-100</v>
      </c>
      <c r="M27" s="1834" t="s">
        <v>74</v>
      </c>
      <c r="N27" s="1833"/>
      <c r="O27" s="1833"/>
      <c r="P27" s="1833"/>
      <c r="Q27" s="1833"/>
      <c r="R27" s="1833"/>
      <c r="S27" s="1833"/>
      <c r="T27" s="1833"/>
      <c r="U27" s="1833"/>
      <c r="V27" s="1833"/>
    </row>
    <row r="28" spans="1:22" ht="26.25" customHeight="1">
      <c r="A28" s="1825"/>
      <c r="B28" s="1825"/>
      <c r="C28" s="1838">
        <v>20</v>
      </c>
      <c r="D28" s="147" t="s">
        <v>1570</v>
      </c>
      <c r="E28" s="2737">
        <v>4390</v>
      </c>
      <c r="F28" s="1837">
        <v>1570</v>
      </c>
      <c r="G28" s="1836">
        <v>2438</v>
      </c>
      <c r="H28" s="1836">
        <v>355</v>
      </c>
      <c r="I28" s="1836">
        <v>1731</v>
      </c>
      <c r="J28" s="1835">
        <v>18.882978723404257</v>
      </c>
      <c r="K28" s="1835">
        <v>2.6102298087942577</v>
      </c>
      <c r="L28" s="1835">
        <v>-77.388535031847127</v>
      </c>
      <c r="M28" s="1834">
        <v>387.6056338028169</v>
      </c>
      <c r="N28" s="1833"/>
      <c r="O28" s="1833"/>
      <c r="P28" s="1833"/>
      <c r="Q28" s="1833"/>
      <c r="R28" s="1833"/>
      <c r="S28" s="1833"/>
      <c r="T28" s="1833"/>
      <c r="U28" s="1833"/>
      <c r="V28" s="1833"/>
    </row>
    <row r="29" spans="1:22" ht="26.25" customHeight="1">
      <c r="A29" s="1825"/>
      <c r="B29" s="1825"/>
      <c r="C29" s="1838"/>
      <c r="D29" s="1853" t="s">
        <v>360</v>
      </c>
      <c r="E29" s="2738">
        <v>193945</v>
      </c>
      <c r="F29" s="1852">
        <v>58200</v>
      </c>
      <c r="G29" s="1851">
        <v>72081</v>
      </c>
      <c r="H29" s="1851">
        <v>1880</v>
      </c>
      <c r="I29" s="1851">
        <v>66316</v>
      </c>
      <c r="J29" s="1850">
        <v>100.00000000000003</v>
      </c>
      <c r="K29" s="1850">
        <v>100.00000000000004</v>
      </c>
      <c r="L29" s="1850">
        <v>-96.769759450171819</v>
      </c>
      <c r="M29" s="1849" t="s">
        <v>74</v>
      </c>
      <c r="N29" s="1833"/>
      <c r="O29" s="1833"/>
      <c r="P29" s="1833"/>
      <c r="Q29" s="1833"/>
      <c r="R29" s="1833"/>
      <c r="S29" s="1833"/>
      <c r="T29" s="1833"/>
      <c r="U29" s="1833"/>
      <c r="V29" s="1833"/>
    </row>
    <row r="30" spans="1:22" ht="26.25" customHeight="1">
      <c r="A30" s="1825"/>
      <c r="B30" s="1825"/>
      <c r="C30" s="1848"/>
      <c r="D30" s="1847"/>
      <c r="E30" s="2739"/>
      <c r="F30" s="1846"/>
      <c r="G30" s="1845"/>
      <c r="H30" s="1845"/>
      <c r="I30" s="1845"/>
      <c r="J30" s="1845"/>
      <c r="K30" s="1845"/>
      <c r="L30" s="1845"/>
      <c r="M30" s="1844"/>
      <c r="N30" s="1833"/>
      <c r="O30" s="1833"/>
      <c r="P30" s="1833"/>
      <c r="Q30" s="1833"/>
      <c r="R30" s="1833"/>
      <c r="S30" s="1833"/>
      <c r="T30" s="1833"/>
      <c r="U30" s="1833"/>
      <c r="V30" s="1833"/>
    </row>
    <row r="31" spans="1:22" ht="21" customHeight="1">
      <c r="A31" s="1825"/>
      <c r="B31" s="1825"/>
      <c r="C31" s="1843"/>
      <c r="D31" s="1842" t="s">
        <v>1590</v>
      </c>
      <c r="E31" s="2740"/>
      <c r="F31" s="1841"/>
      <c r="G31" s="1841"/>
      <c r="H31" s="1841"/>
      <c r="I31" s="1841"/>
      <c r="J31" s="1841"/>
      <c r="K31" s="1841"/>
      <c r="L31" s="1841"/>
      <c r="M31" s="1840"/>
      <c r="N31" s="1833"/>
      <c r="O31" s="1833"/>
      <c r="P31" s="1833"/>
      <c r="Q31" s="1833"/>
      <c r="R31" s="1833"/>
      <c r="S31" s="1833"/>
      <c r="T31" s="1833"/>
      <c r="U31" s="1833"/>
      <c r="V31" s="1833"/>
    </row>
    <row r="32" spans="1:22" ht="21" customHeight="1">
      <c r="A32" s="1825"/>
      <c r="B32" s="1825"/>
      <c r="C32" s="1838">
        <v>1</v>
      </c>
      <c r="D32" s="147" t="s">
        <v>1589</v>
      </c>
      <c r="E32" s="2737">
        <v>51732</v>
      </c>
      <c r="F32" s="1837">
        <v>17261</v>
      </c>
      <c r="G32" s="1836">
        <v>32785</v>
      </c>
      <c r="H32" s="1836">
        <v>2182</v>
      </c>
      <c r="I32" s="1836">
        <v>16825</v>
      </c>
      <c r="J32" s="1835">
        <v>20.029373967321462</v>
      </c>
      <c r="K32" s="1835">
        <v>48.315768314045314</v>
      </c>
      <c r="L32" s="1835">
        <v>-87.35878570187127</v>
      </c>
      <c r="M32" s="1834">
        <v>671.08157653528872</v>
      </c>
      <c r="N32" s="1833"/>
      <c r="O32" s="1833"/>
      <c r="P32" s="1833"/>
      <c r="Q32" s="1833"/>
      <c r="R32" s="1833"/>
      <c r="S32" s="1833"/>
      <c r="T32" s="1833"/>
      <c r="U32" s="1833"/>
      <c r="V32" s="1833"/>
    </row>
    <row r="33" spans="1:22" ht="21" customHeight="1">
      <c r="A33" s="1825"/>
      <c r="B33" s="1825"/>
      <c r="C33" s="1838">
        <v>2</v>
      </c>
      <c r="D33" s="147" t="s">
        <v>1588</v>
      </c>
      <c r="E33" s="2737">
        <v>41339</v>
      </c>
      <c r="F33" s="1837">
        <v>11942</v>
      </c>
      <c r="G33" s="1836">
        <v>28866</v>
      </c>
      <c r="H33" s="1836">
        <v>4260</v>
      </c>
      <c r="I33" s="1836">
        <v>8784</v>
      </c>
      <c r="J33" s="1835">
        <v>39.104093996695426</v>
      </c>
      <c r="K33" s="1835">
        <v>25.224707808057893</v>
      </c>
      <c r="L33" s="1835">
        <v>-64.327583319376984</v>
      </c>
      <c r="M33" s="1834">
        <v>106.19718309859154</v>
      </c>
      <c r="N33" s="1833"/>
      <c r="O33" s="1833"/>
      <c r="P33" s="1833"/>
      <c r="Q33" s="1833"/>
      <c r="R33" s="1833"/>
      <c r="S33" s="1833"/>
      <c r="T33" s="1833"/>
      <c r="U33" s="1833"/>
      <c r="V33" s="1833"/>
    </row>
    <row r="34" spans="1:22" ht="21" customHeight="1">
      <c r="A34" s="1825"/>
      <c r="B34" s="1825"/>
      <c r="C34" s="1838">
        <v>3</v>
      </c>
      <c r="D34" s="147" t="s">
        <v>1587</v>
      </c>
      <c r="E34" s="2737">
        <v>43884</v>
      </c>
      <c r="F34" s="1837">
        <v>11555</v>
      </c>
      <c r="G34" s="1836">
        <v>23636</v>
      </c>
      <c r="H34" s="1836">
        <v>2982</v>
      </c>
      <c r="I34" s="1836">
        <v>6467</v>
      </c>
      <c r="J34" s="1835">
        <v>27.372865797686803</v>
      </c>
      <c r="K34" s="1835">
        <v>18.57105935732131</v>
      </c>
      <c r="L34" s="1835">
        <v>-74.192990047598457</v>
      </c>
      <c r="M34" s="1834">
        <v>116.86787391012743</v>
      </c>
      <c r="N34" s="1833"/>
      <c r="O34" s="1833"/>
      <c r="P34" s="1833"/>
      <c r="Q34" s="1833"/>
      <c r="R34" s="1833"/>
      <c r="S34" s="1833"/>
      <c r="T34" s="1833"/>
      <c r="U34" s="1833"/>
      <c r="V34" s="1833"/>
    </row>
    <row r="35" spans="1:22" ht="21" customHeight="1">
      <c r="A35" s="1825"/>
      <c r="B35" s="1825"/>
      <c r="C35" s="1838">
        <v>4</v>
      </c>
      <c r="D35" s="147" t="s">
        <v>1586</v>
      </c>
      <c r="E35" s="2737">
        <v>7888</v>
      </c>
      <c r="F35" s="1837">
        <v>1991</v>
      </c>
      <c r="G35" s="1836">
        <v>1012</v>
      </c>
      <c r="H35" s="1836">
        <v>238</v>
      </c>
      <c r="I35" s="1836">
        <v>875</v>
      </c>
      <c r="J35" s="1835">
        <v>2.1846888195336884</v>
      </c>
      <c r="K35" s="1835">
        <v>2.5127071188582257</v>
      </c>
      <c r="L35" s="1835">
        <v>-88.046207935710697</v>
      </c>
      <c r="M35" s="1834">
        <v>267.64705882352939</v>
      </c>
      <c r="N35" s="1833"/>
      <c r="O35" s="1833"/>
      <c r="P35" s="1833"/>
      <c r="Q35" s="1833"/>
      <c r="R35" s="1833"/>
      <c r="S35" s="1833"/>
      <c r="T35" s="1833"/>
      <c r="U35" s="1833"/>
      <c r="V35" s="1833"/>
    </row>
    <row r="36" spans="1:22" ht="21" customHeight="1">
      <c r="A36" s="1825"/>
      <c r="B36" s="1825"/>
      <c r="C36" s="1838">
        <v>5</v>
      </c>
      <c r="D36" s="147" t="s">
        <v>1585</v>
      </c>
      <c r="E36" s="2737">
        <v>2884</v>
      </c>
      <c r="F36" s="1837">
        <v>784</v>
      </c>
      <c r="G36" s="1836">
        <v>1794</v>
      </c>
      <c r="H36" s="1836">
        <v>217</v>
      </c>
      <c r="I36" s="1836">
        <v>506</v>
      </c>
      <c r="J36" s="1835">
        <v>1.9919221589865981</v>
      </c>
      <c r="K36" s="1835">
        <v>1.4530626310197283</v>
      </c>
      <c r="L36" s="1835">
        <v>-72.321428571428569</v>
      </c>
      <c r="M36" s="1834">
        <v>133.17972350230414</v>
      </c>
      <c r="N36" s="1833"/>
      <c r="O36" s="1833"/>
      <c r="P36" s="1833"/>
      <c r="Q36" s="1833"/>
      <c r="R36" s="1833"/>
      <c r="S36" s="1833"/>
      <c r="T36" s="1833"/>
      <c r="U36" s="1833"/>
      <c r="V36" s="1833"/>
    </row>
    <row r="37" spans="1:22" ht="21" customHeight="1">
      <c r="A37" s="1825"/>
      <c r="B37" s="1825"/>
      <c r="C37" s="1838">
        <v>6</v>
      </c>
      <c r="D37" s="147" t="s">
        <v>1584</v>
      </c>
      <c r="E37" s="2737">
        <v>2143</v>
      </c>
      <c r="F37" s="1837">
        <v>509</v>
      </c>
      <c r="G37" s="1836">
        <v>1577</v>
      </c>
      <c r="H37" s="1836">
        <v>176</v>
      </c>
      <c r="I37" s="1836">
        <v>303</v>
      </c>
      <c r="J37" s="1835">
        <v>1.6155682026803744</v>
      </c>
      <c r="K37" s="1835">
        <v>0.87011457944462001</v>
      </c>
      <c r="L37" s="1835">
        <v>-65.422396856581528</v>
      </c>
      <c r="M37" s="1834">
        <v>72.159090909090921</v>
      </c>
      <c r="N37" s="1833"/>
      <c r="O37" s="1833"/>
      <c r="P37" s="1833"/>
      <c r="Q37" s="1833"/>
      <c r="R37" s="1833"/>
      <c r="S37" s="1833"/>
      <c r="T37" s="1833"/>
      <c r="U37" s="1833"/>
      <c r="V37" s="1833"/>
    </row>
    <row r="38" spans="1:22" ht="21" customHeight="1">
      <c r="A38" s="1825"/>
      <c r="B38" s="1825"/>
      <c r="C38" s="1838">
        <v>7</v>
      </c>
      <c r="D38" s="147" t="s">
        <v>1583</v>
      </c>
      <c r="E38" s="2737">
        <v>2789</v>
      </c>
      <c r="F38" s="1837">
        <v>564</v>
      </c>
      <c r="G38" s="1836">
        <v>1526</v>
      </c>
      <c r="H38" s="1836">
        <v>111</v>
      </c>
      <c r="I38" s="1836">
        <v>258</v>
      </c>
      <c r="J38" s="1835">
        <v>1.0189094914631909</v>
      </c>
      <c r="K38" s="1835">
        <v>0.74088964190333972</v>
      </c>
      <c r="L38" s="1835">
        <v>-80.319148936170208</v>
      </c>
      <c r="M38" s="1834">
        <v>132.43243243243242</v>
      </c>
      <c r="N38" s="1833"/>
      <c r="O38" s="1833"/>
      <c r="P38" s="1833"/>
      <c r="Q38" s="1833"/>
      <c r="R38" s="1833"/>
      <c r="S38" s="1833"/>
      <c r="T38" s="1833"/>
      <c r="U38" s="1833"/>
      <c r="V38" s="1833"/>
    </row>
    <row r="39" spans="1:22" ht="21" customHeight="1">
      <c r="A39" s="1825"/>
      <c r="B39" s="1825"/>
      <c r="C39" s="1838">
        <v>8</v>
      </c>
      <c r="D39" s="147" t="s">
        <v>1582</v>
      </c>
      <c r="E39" s="2737">
        <v>649</v>
      </c>
      <c r="F39" s="1837">
        <v>212</v>
      </c>
      <c r="G39" s="1836">
        <v>621</v>
      </c>
      <c r="H39" s="1836">
        <v>91</v>
      </c>
      <c r="I39" s="1836">
        <v>211</v>
      </c>
      <c r="J39" s="1835">
        <v>0.8353221957040573</v>
      </c>
      <c r="K39" s="1835">
        <v>0.60592137380466926</v>
      </c>
      <c r="L39" s="1835">
        <v>-57.075471698113198</v>
      </c>
      <c r="M39" s="1834">
        <v>131.86813186813188</v>
      </c>
      <c r="N39" s="1833"/>
      <c r="O39" s="1833"/>
      <c r="P39" s="1833"/>
      <c r="Q39" s="1833"/>
      <c r="R39" s="1833"/>
      <c r="S39" s="1833"/>
      <c r="T39" s="1833"/>
      <c r="U39" s="1833"/>
      <c r="V39" s="1833"/>
    </row>
    <row r="40" spans="1:22" ht="21" customHeight="1">
      <c r="A40" s="1825"/>
      <c r="B40" s="1825"/>
      <c r="C40" s="1838">
        <v>9</v>
      </c>
      <c r="D40" s="147" t="s">
        <v>1581</v>
      </c>
      <c r="E40" s="2737">
        <v>548</v>
      </c>
      <c r="F40" s="1837">
        <v>147</v>
      </c>
      <c r="G40" s="1836">
        <v>243</v>
      </c>
      <c r="H40" s="1836">
        <v>18</v>
      </c>
      <c r="I40" s="1836">
        <v>92</v>
      </c>
      <c r="J40" s="1835">
        <v>0.1652285661832201</v>
      </c>
      <c r="K40" s="1835">
        <v>0.26419320563995063</v>
      </c>
      <c r="L40" s="1835">
        <v>-87.755102040816325</v>
      </c>
      <c r="M40" s="1834">
        <v>411.11111111111109</v>
      </c>
      <c r="N40" s="1833"/>
      <c r="O40" s="1833"/>
      <c r="P40" s="1833"/>
      <c r="Q40" s="1833"/>
      <c r="R40" s="1833"/>
      <c r="S40" s="1833"/>
      <c r="T40" s="1833"/>
      <c r="U40" s="1833"/>
      <c r="V40" s="1833"/>
    </row>
    <row r="41" spans="1:22" ht="21" customHeight="1">
      <c r="A41" s="1825"/>
      <c r="B41" s="1825"/>
      <c r="C41" s="1838">
        <v>10</v>
      </c>
      <c r="D41" s="147" t="s">
        <v>1580</v>
      </c>
      <c r="E41" s="2737">
        <v>98</v>
      </c>
      <c r="F41" s="1837">
        <v>19</v>
      </c>
      <c r="G41" s="1836">
        <v>193</v>
      </c>
      <c r="H41" s="1836">
        <v>5</v>
      </c>
      <c r="I41" s="1836">
        <v>90</v>
      </c>
      <c r="J41" s="1835">
        <v>4.5896823939783365E-2</v>
      </c>
      <c r="K41" s="1835">
        <v>0.25844987508256034</v>
      </c>
      <c r="L41" s="1835">
        <v>-73.684210526315795</v>
      </c>
      <c r="M41" s="1834" t="s">
        <v>74</v>
      </c>
      <c r="N41" s="1833"/>
      <c r="O41" s="1833"/>
      <c r="P41" s="1833"/>
      <c r="Q41" s="1833"/>
      <c r="R41" s="1833"/>
      <c r="S41" s="1833"/>
      <c r="T41" s="1833"/>
      <c r="U41" s="1833"/>
      <c r="V41" s="1833"/>
    </row>
    <row r="42" spans="1:22" ht="21" customHeight="1">
      <c r="A42" s="1825"/>
      <c r="B42" s="1825"/>
      <c r="C42" s="1838">
        <v>11</v>
      </c>
      <c r="D42" s="147" t="s">
        <v>1579</v>
      </c>
      <c r="E42" s="2737">
        <v>264</v>
      </c>
      <c r="F42" s="1837">
        <v>31</v>
      </c>
      <c r="G42" s="1836">
        <v>252</v>
      </c>
      <c r="H42" s="1836">
        <v>41</v>
      </c>
      <c r="I42" s="1836">
        <v>56</v>
      </c>
      <c r="J42" s="1835">
        <v>0.37635395630622359</v>
      </c>
      <c r="K42" s="1835">
        <v>0.16081325560692647</v>
      </c>
      <c r="L42" s="1839">
        <v>32.258064516129025</v>
      </c>
      <c r="M42" s="1834">
        <v>36.585365853658544</v>
      </c>
      <c r="N42" s="1833"/>
      <c r="O42" s="1833"/>
      <c r="P42" s="1833"/>
      <c r="Q42" s="1833"/>
      <c r="R42" s="1833"/>
      <c r="S42" s="1833"/>
      <c r="T42" s="1833"/>
      <c r="U42" s="1833"/>
      <c r="V42" s="1833"/>
    </row>
    <row r="43" spans="1:22" ht="21" customHeight="1">
      <c r="A43" s="1825"/>
      <c r="B43" s="1825"/>
      <c r="C43" s="1838">
        <v>12</v>
      </c>
      <c r="D43" s="147" t="s">
        <v>1578</v>
      </c>
      <c r="E43" s="2737">
        <v>182</v>
      </c>
      <c r="F43" s="1837">
        <v>7</v>
      </c>
      <c r="G43" s="1836">
        <v>251</v>
      </c>
      <c r="H43" s="1836">
        <v>11</v>
      </c>
      <c r="I43" s="1836">
        <v>38</v>
      </c>
      <c r="J43" s="1835">
        <v>0.1009730126675234</v>
      </c>
      <c r="K43" s="1835">
        <v>0.10912328059041439</v>
      </c>
      <c r="L43" s="1835">
        <v>57.142857142857139</v>
      </c>
      <c r="M43" s="1834">
        <v>245.45454545454547</v>
      </c>
      <c r="N43" s="1833"/>
      <c r="O43" s="1833"/>
      <c r="P43" s="1833"/>
      <c r="Q43" s="1833"/>
      <c r="R43" s="1833"/>
      <c r="S43" s="1833"/>
      <c r="T43" s="1833"/>
      <c r="U43" s="1833"/>
      <c r="V43" s="1833"/>
    </row>
    <row r="44" spans="1:22" ht="21" customHeight="1">
      <c r="A44" s="1825"/>
      <c r="B44" s="1825"/>
      <c r="C44" s="1838">
        <v>13</v>
      </c>
      <c r="D44" s="147" t="s">
        <v>1577</v>
      </c>
      <c r="E44" s="2737">
        <v>20547</v>
      </c>
      <c r="F44" s="1837">
        <v>4974</v>
      </c>
      <c r="G44" s="1836">
        <v>1028</v>
      </c>
      <c r="H44" s="1836">
        <v>463</v>
      </c>
      <c r="I44" s="1836">
        <v>31</v>
      </c>
      <c r="J44" s="1835">
        <v>4.2500458968239396</v>
      </c>
      <c r="K44" s="1835">
        <v>8.9021623639548575E-2</v>
      </c>
      <c r="L44" s="1835">
        <v>-90.691596300763976</v>
      </c>
      <c r="M44" s="1834">
        <v>-93.304535637149016</v>
      </c>
      <c r="N44" s="1833"/>
      <c r="O44" s="1833"/>
      <c r="P44" s="1833"/>
      <c r="Q44" s="1833"/>
      <c r="R44" s="1833"/>
      <c r="S44" s="1833"/>
      <c r="T44" s="1833"/>
      <c r="U44" s="1833"/>
      <c r="V44" s="1833"/>
    </row>
    <row r="45" spans="1:22" ht="21" customHeight="1">
      <c r="A45" s="1825"/>
      <c r="B45" s="1825"/>
      <c r="C45" s="1838">
        <v>14</v>
      </c>
      <c r="D45" s="147" t="s">
        <v>1576</v>
      </c>
      <c r="E45" s="2737">
        <v>253</v>
      </c>
      <c r="F45" s="1837">
        <v>64</v>
      </c>
      <c r="G45" s="1836">
        <v>49</v>
      </c>
      <c r="H45" s="1836">
        <v>1</v>
      </c>
      <c r="I45" s="1836">
        <v>19</v>
      </c>
      <c r="J45" s="1835">
        <v>9.1793647879566728E-3</v>
      </c>
      <c r="K45" s="1835">
        <v>5.4561640295207194E-2</v>
      </c>
      <c r="L45" s="1835">
        <v>-98.4375</v>
      </c>
      <c r="M45" s="1834" t="s">
        <v>74</v>
      </c>
      <c r="N45" s="1833"/>
      <c r="O45" s="1833"/>
      <c r="P45" s="1833"/>
      <c r="Q45" s="1833"/>
      <c r="R45" s="1833"/>
      <c r="S45" s="1833"/>
      <c r="T45" s="1833"/>
      <c r="U45" s="1833"/>
      <c r="V45" s="1833"/>
    </row>
    <row r="46" spans="1:22" ht="21" customHeight="1">
      <c r="A46" s="1825"/>
      <c r="B46" s="1825"/>
      <c r="C46" s="1838">
        <v>15</v>
      </c>
      <c r="D46" s="147" t="s">
        <v>1575</v>
      </c>
      <c r="E46" s="2737">
        <v>328</v>
      </c>
      <c r="F46" s="1837">
        <v>86</v>
      </c>
      <c r="G46" s="1836">
        <v>26</v>
      </c>
      <c r="H46" s="1836">
        <v>1</v>
      </c>
      <c r="I46" s="1836">
        <v>12</v>
      </c>
      <c r="J46" s="1835">
        <v>9.1793647879566728E-3</v>
      </c>
      <c r="K46" s="1835">
        <v>3.4459983344341388E-2</v>
      </c>
      <c r="L46" s="1835">
        <v>-98.837209302325576</v>
      </c>
      <c r="M46" s="1834" t="s">
        <v>74</v>
      </c>
      <c r="N46" s="1833"/>
      <c r="O46" s="1833"/>
      <c r="P46" s="1833"/>
      <c r="Q46" s="1833"/>
      <c r="R46" s="1833"/>
      <c r="S46" s="1833"/>
      <c r="T46" s="1833"/>
      <c r="U46" s="1833"/>
      <c r="V46" s="1833"/>
    </row>
    <row r="47" spans="1:22" ht="21" customHeight="1">
      <c r="A47" s="1825"/>
      <c r="B47" s="1825"/>
      <c r="C47" s="1838">
        <v>16</v>
      </c>
      <c r="D47" s="147" t="s">
        <v>1574</v>
      </c>
      <c r="E47" s="2737">
        <v>55</v>
      </c>
      <c r="F47" s="1837">
        <v>17</v>
      </c>
      <c r="G47" s="1836">
        <v>65</v>
      </c>
      <c r="H47" s="1836">
        <v>3</v>
      </c>
      <c r="I47" s="1836">
        <v>7</v>
      </c>
      <c r="J47" s="1835">
        <v>2.753809436387002E-2</v>
      </c>
      <c r="K47" s="1835">
        <v>2.0101656950865809E-2</v>
      </c>
      <c r="L47" s="1835">
        <v>-82.35294117647058</v>
      </c>
      <c r="M47" s="1834">
        <v>133.33333333333334</v>
      </c>
      <c r="N47" s="1833"/>
      <c r="O47" s="1833"/>
      <c r="P47" s="1833"/>
      <c r="Q47" s="1833"/>
      <c r="R47" s="1833"/>
      <c r="S47" s="1833"/>
      <c r="T47" s="1833"/>
      <c r="U47" s="1833"/>
      <c r="V47" s="1833"/>
    </row>
    <row r="48" spans="1:22" ht="21" customHeight="1">
      <c r="A48" s="1825"/>
      <c r="B48" s="1825"/>
      <c r="C48" s="1838">
        <v>17</v>
      </c>
      <c r="D48" s="147" t="s">
        <v>1573</v>
      </c>
      <c r="E48" s="2737">
        <v>79</v>
      </c>
      <c r="F48" s="1837">
        <v>12</v>
      </c>
      <c r="G48" s="1836">
        <v>18</v>
      </c>
      <c r="H48" s="1836">
        <v>4</v>
      </c>
      <c r="I48" s="1836">
        <v>4</v>
      </c>
      <c r="J48" s="1835">
        <v>3.6717459151826691E-2</v>
      </c>
      <c r="K48" s="1835">
        <v>1.1486661114780462E-2</v>
      </c>
      <c r="L48" s="1835">
        <v>-66.666666666666671</v>
      </c>
      <c r="M48" s="1834">
        <v>0</v>
      </c>
      <c r="N48" s="1833"/>
      <c r="O48" s="1833"/>
      <c r="P48" s="1833"/>
      <c r="Q48" s="1833"/>
      <c r="R48" s="1833"/>
      <c r="S48" s="1833"/>
      <c r="T48" s="1833"/>
      <c r="U48" s="1833"/>
      <c r="V48" s="1833"/>
    </row>
    <row r="49" spans="1:22" ht="21" customHeight="1">
      <c r="A49" s="1825"/>
      <c r="B49" s="1825"/>
      <c r="C49" s="1838">
        <v>18</v>
      </c>
      <c r="D49" s="147" t="s">
        <v>1572</v>
      </c>
      <c r="E49" s="2737">
        <v>63</v>
      </c>
      <c r="F49" s="1837">
        <v>4</v>
      </c>
      <c r="G49" s="1836">
        <v>9</v>
      </c>
      <c r="H49" s="1836">
        <v>0</v>
      </c>
      <c r="I49" s="1836">
        <v>2</v>
      </c>
      <c r="J49" s="1835">
        <v>0</v>
      </c>
      <c r="K49" s="1835">
        <v>5.7433305573902308E-3</v>
      </c>
      <c r="L49" s="1835">
        <v>-100</v>
      </c>
      <c r="M49" s="1834" t="s">
        <v>74</v>
      </c>
      <c r="N49" s="1833"/>
      <c r="O49" s="1833"/>
      <c r="P49" s="1833"/>
      <c r="Q49" s="1833"/>
      <c r="R49" s="1833"/>
      <c r="S49" s="1833"/>
      <c r="T49" s="1833"/>
      <c r="U49" s="1833"/>
      <c r="V49" s="1833"/>
    </row>
    <row r="50" spans="1:22" ht="21" customHeight="1">
      <c r="A50" s="1825"/>
      <c r="B50" s="1825"/>
      <c r="C50" s="1838">
        <v>19</v>
      </c>
      <c r="D50" s="147" t="s">
        <v>1571</v>
      </c>
      <c r="E50" s="2737">
        <v>0</v>
      </c>
      <c r="F50" s="1837">
        <v>0</v>
      </c>
      <c r="G50" s="1836">
        <v>0</v>
      </c>
      <c r="H50" s="1836">
        <v>0</v>
      </c>
      <c r="I50" s="1836">
        <v>0</v>
      </c>
      <c r="J50" s="1835">
        <v>0</v>
      </c>
      <c r="K50" s="1835">
        <v>0</v>
      </c>
      <c r="L50" s="1835" t="s">
        <v>74</v>
      </c>
      <c r="M50" s="1834" t="s">
        <v>74</v>
      </c>
      <c r="N50" s="1833"/>
      <c r="O50" s="1833"/>
      <c r="P50" s="1833"/>
      <c r="Q50" s="1833"/>
      <c r="R50" s="1833"/>
      <c r="S50" s="1833"/>
      <c r="T50" s="1833"/>
      <c r="U50" s="1833"/>
      <c r="V50" s="1833"/>
    </row>
    <row r="51" spans="1:22" ht="21" customHeight="1">
      <c r="A51" s="1825"/>
      <c r="B51" s="1825"/>
      <c r="C51" s="1838">
        <v>20</v>
      </c>
      <c r="D51" s="147" t="s">
        <v>1570</v>
      </c>
      <c r="E51" s="2737">
        <v>2255</v>
      </c>
      <c r="F51" s="1837">
        <v>692</v>
      </c>
      <c r="G51" s="1836">
        <v>667</v>
      </c>
      <c r="H51" s="1836">
        <v>90</v>
      </c>
      <c r="I51" s="1836">
        <v>243</v>
      </c>
      <c r="J51" s="1835">
        <v>0.82614283091610052</v>
      </c>
      <c r="K51" s="1835">
        <v>0.69781466272291304</v>
      </c>
      <c r="L51" s="1835">
        <v>-86.994219653179201</v>
      </c>
      <c r="M51" s="1834">
        <v>170.00000000000003</v>
      </c>
      <c r="N51" s="1833"/>
      <c r="O51" s="1833"/>
      <c r="P51" s="1833"/>
      <c r="Q51" s="1833"/>
      <c r="R51" s="1833"/>
      <c r="S51" s="1833"/>
      <c r="T51" s="1833"/>
      <c r="U51" s="1833"/>
      <c r="V51" s="1833"/>
    </row>
    <row r="52" spans="1:22" ht="15.75" customHeight="1" thickBot="1">
      <c r="A52" s="1825"/>
      <c r="B52" s="1825"/>
      <c r="C52" s="936"/>
      <c r="D52" s="1832" t="s">
        <v>1569</v>
      </c>
      <c r="E52" s="2741">
        <v>177980</v>
      </c>
      <c r="F52" s="1831">
        <v>50871</v>
      </c>
      <c r="G52" s="1830">
        <v>94618</v>
      </c>
      <c r="H52" s="1830">
        <v>10894</v>
      </c>
      <c r="I52" s="1830">
        <v>34823</v>
      </c>
      <c r="J52" s="1829">
        <v>100</v>
      </c>
      <c r="K52" s="1829">
        <v>100.00000000000001</v>
      </c>
      <c r="L52" s="1828">
        <v>-78.58504845589826</v>
      </c>
      <c r="M52" s="1827" t="s">
        <v>74</v>
      </c>
      <c r="N52" s="1825"/>
      <c r="O52" s="1825"/>
      <c r="P52" s="1825"/>
      <c r="Q52" s="1825"/>
    </row>
    <row r="53" spans="1:22" s="2732" customFormat="1" ht="15.75" customHeight="1" thickTop="1">
      <c r="A53" s="1825"/>
      <c r="B53" s="1825"/>
      <c r="C53" s="2736" t="s">
        <v>2031</v>
      </c>
      <c r="D53" s="2733"/>
      <c r="E53" s="2733"/>
      <c r="F53" s="2734"/>
      <c r="G53" s="2734"/>
      <c r="H53" s="2734"/>
      <c r="I53" s="2734"/>
      <c r="J53" s="2735"/>
      <c r="K53" s="2735"/>
      <c r="L53" s="2735"/>
      <c r="M53" s="2735"/>
      <c r="N53" s="1825"/>
      <c r="O53" s="1825"/>
      <c r="P53" s="1825"/>
      <c r="Q53" s="1825"/>
    </row>
    <row r="54" spans="1:22" ht="15.75" customHeight="1">
      <c r="A54" s="1825"/>
      <c r="B54" s="1825"/>
      <c r="C54" s="1826" t="s">
        <v>1568</v>
      </c>
      <c r="D54" s="1825"/>
      <c r="E54" s="1825"/>
      <c r="F54" s="1825"/>
      <c r="G54" s="1825"/>
      <c r="H54" s="1825"/>
      <c r="I54" s="1825"/>
      <c r="J54" s="1825"/>
      <c r="K54" s="1825"/>
      <c r="L54" s="1825"/>
      <c r="M54" s="1825"/>
      <c r="N54" s="1825"/>
      <c r="O54" s="1825"/>
      <c r="P54" s="1825"/>
      <c r="Q54" s="1825"/>
    </row>
    <row r="55" spans="1:22" ht="15.75" customHeight="1">
      <c r="A55" s="1825"/>
      <c r="B55" s="1825"/>
      <c r="C55" s="1825"/>
      <c r="D55" s="1825"/>
      <c r="E55" s="1825"/>
      <c r="F55" s="1825"/>
      <c r="G55" s="1825"/>
      <c r="H55" s="1825"/>
      <c r="I55" s="1825"/>
      <c r="J55" s="1825"/>
      <c r="K55" s="1825"/>
      <c r="L55" s="1825"/>
      <c r="M55" s="1825"/>
      <c r="N55" s="1825"/>
      <c r="O55" s="1825"/>
      <c r="P55" s="1825"/>
      <c r="Q55" s="1825"/>
    </row>
    <row r="56" spans="1:22" ht="15.75" customHeight="1">
      <c r="A56" s="1825"/>
      <c r="B56" s="1825"/>
      <c r="C56" s="1825"/>
      <c r="D56" s="1825"/>
      <c r="E56" s="1825"/>
      <c r="F56" s="1825"/>
      <c r="G56" s="1825"/>
      <c r="H56" s="1825"/>
      <c r="I56" s="1825"/>
      <c r="J56" s="1825"/>
      <c r="K56" s="1825"/>
      <c r="L56" s="1825"/>
      <c r="M56" s="1825"/>
      <c r="N56" s="1825"/>
      <c r="O56" s="1825"/>
      <c r="P56" s="1825"/>
      <c r="Q56" s="1825"/>
    </row>
    <row r="57" spans="1:22" ht="15.75" customHeight="1">
      <c r="A57" s="1825"/>
      <c r="B57" s="1825"/>
      <c r="C57" s="1825"/>
      <c r="D57" s="1825"/>
      <c r="E57" s="1825"/>
      <c r="F57" s="1825"/>
      <c r="G57" s="1825"/>
      <c r="H57" s="1825"/>
      <c r="I57" s="1825"/>
      <c r="J57" s="1825"/>
      <c r="K57" s="1825"/>
      <c r="L57" s="1825"/>
      <c r="M57" s="1825"/>
      <c r="N57" s="1825"/>
      <c r="O57" s="1825"/>
      <c r="P57" s="1825"/>
      <c r="Q57" s="1825"/>
    </row>
    <row r="58" spans="1:22" ht="15.75" customHeight="1">
      <c r="A58" s="1825"/>
      <c r="B58" s="1825"/>
      <c r="C58" s="1825"/>
      <c r="D58" s="1825"/>
      <c r="E58" s="1825"/>
      <c r="F58" s="1825"/>
      <c r="G58" s="1825"/>
      <c r="H58" s="1825"/>
      <c r="I58" s="1825"/>
      <c r="J58" s="1825"/>
      <c r="K58" s="1825"/>
      <c r="L58" s="1825"/>
      <c r="M58" s="1825"/>
      <c r="N58" s="1825"/>
      <c r="O58" s="1825"/>
      <c r="P58" s="1825"/>
      <c r="Q58" s="1825"/>
    </row>
    <row r="59" spans="1:22" ht="15.75" customHeight="1">
      <c r="A59" s="1825"/>
      <c r="B59" s="1825"/>
      <c r="C59" s="1825"/>
      <c r="D59" s="1825"/>
      <c r="E59" s="1825"/>
      <c r="F59" s="1825"/>
      <c r="G59" s="1825"/>
      <c r="H59" s="1825"/>
      <c r="I59" s="1825"/>
      <c r="J59" s="1825"/>
      <c r="K59" s="1825"/>
      <c r="L59" s="1825"/>
      <c r="M59" s="1825"/>
      <c r="N59" s="1825"/>
      <c r="O59" s="1825"/>
      <c r="P59" s="1825"/>
      <c r="Q59" s="1825"/>
    </row>
    <row r="60" spans="1:22" ht="15.75" customHeight="1">
      <c r="A60" s="1825"/>
      <c r="B60" s="1825"/>
      <c r="C60" s="1825"/>
      <c r="D60" s="1825"/>
      <c r="E60" s="1825"/>
      <c r="F60" s="1825"/>
      <c r="G60" s="1825"/>
      <c r="H60" s="1825"/>
      <c r="I60" s="1825"/>
      <c r="J60" s="1825"/>
      <c r="K60" s="1825"/>
      <c r="L60" s="1825"/>
      <c r="M60" s="1825"/>
      <c r="N60" s="1825"/>
      <c r="O60" s="1825"/>
      <c r="P60" s="1825"/>
      <c r="Q60" s="1825"/>
    </row>
    <row r="61" spans="1:22" ht="15.75" customHeight="1">
      <c r="A61" s="1825"/>
      <c r="B61" s="1825"/>
      <c r="C61" s="1825"/>
      <c r="D61" s="1825"/>
      <c r="E61" s="1825"/>
      <c r="F61" s="1825"/>
      <c r="G61" s="1825"/>
      <c r="H61" s="1825"/>
      <c r="I61" s="1825"/>
      <c r="J61" s="1825"/>
      <c r="K61" s="1825"/>
      <c r="L61" s="1825"/>
      <c r="M61" s="1825"/>
      <c r="N61" s="1825"/>
      <c r="O61" s="1825"/>
      <c r="P61" s="1825"/>
      <c r="Q61" s="1825"/>
    </row>
    <row r="62" spans="1:22" ht="15.75" customHeight="1">
      <c r="A62" s="1825"/>
      <c r="B62" s="1825"/>
      <c r="C62" s="1825"/>
      <c r="D62" s="1825"/>
      <c r="E62" s="1825"/>
      <c r="F62" s="1825"/>
      <c r="G62" s="1825"/>
      <c r="H62" s="1825"/>
      <c r="I62" s="1825"/>
      <c r="J62" s="1825"/>
      <c r="K62" s="1825"/>
      <c r="L62" s="1825"/>
      <c r="M62" s="1825"/>
      <c r="N62" s="1825"/>
      <c r="O62" s="1825"/>
      <c r="P62" s="1825"/>
      <c r="Q62" s="1825"/>
    </row>
    <row r="63" spans="1:22" ht="15.75" customHeight="1">
      <c r="A63" s="1825"/>
      <c r="B63" s="1825"/>
      <c r="C63" s="1825"/>
      <c r="D63" s="1825"/>
      <c r="E63" s="1825"/>
      <c r="F63" s="1825"/>
      <c r="G63" s="1825"/>
      <c r="H63" s="1825"/>
      <c r="I63" s="1825"/>
      <c r="J63" s="1825"/>
      <c r="K63" s="1825"/>
      <c r="L63" s="1825"/>
      <c r="M63" s="1825"/>
      <c r="N63" s="1825"/>
      <c r="O63" s="1825"/>
      <c r="P63" s="1825"/>
      <c r="Q63" s="1825"/>
    </row>
    <row r="64" spans="1:22" ht="15.75" customHeight="1">
      <c r="A64" s="1825"/>
      <c r="B64" s="1825"/>
      <c r="C64" s="1825"/>
      <c r="D64" s="1825"/>
      <c r="E64" s="1825"/>
      <c r="F64" s="1825"/>
      <c r="G64" s="1825"/>
      <c r="H64" s="1825"/>
      <c r="I64" s="1825"/>
      <c r="J64" s="1825"/>
      <c r="K64" s="1825"/>
      <c r="L64" s="1825"/>
      <c r="M64" s="1825"/>
      <c r="N64" s="1825"/>
      <c r="O64" s="1825"/>
      <c r="P64" s="1825"/>
      <c r="Q64" s="1825"/>
    </row>
    <row r="65" spans="1:17" ht="15.75" customHeight="1">
      <c r="A65" s="1825"/>
      <c r="B65" s="1825"/>
      <c r="C65" s="1825"/>
      <c r="D65" s="1825"/>
      <c r="E65" s="1825"/>
      <c r="F65" s="1825"/>
      <c r="G65" s="1825"/>
      <c r="H65" s="1825"/>
      <c r="I65" s="1825"/>
      <c r="J65" s="1825"/>
      <c r="K65" s="1825"/>
      <c r="L65" s="1825"/>
      <c r="M65" s="1825"/>
      <c r="N65" s="1825"/>
      <c r="O65" s="1825"/>
      <c r="P65" s="1825"/>
      <c r="Q65" s="1825"/>
    </row>
    <row r="66" spans="1:17" ht="15.75" customHeight="1">
      <c r="A66" s="1825"/>
      <c r="B66" s="1825"/>
      <c r="C66" s="1825"/>
      <c r="D66" s="1825"/>
      <c r="E66" s="1825"/>
      <c r="F66" s="1825"/>
      <c r="G66" s="1825"/>
      <c r="H66" s="1825"/>
      <c r="I66" s="1825"/>
      <c r="J66" s="1825"/>
      <c r="K66" s="1825"/>
      <c r="L66" s="1825"/>
      <c r="M66" s="1825"/>
      <c r="N66" s="1825"/>
      <c r="O66" s="1825"/>
      <c r="P66" s="1825"/>
      <c r="Q66" s="1825"/>
    </row>
    <row r="67" spans="1:17" ht="15.75" customHeight="1">
      <c r="A67" s="1825"/>
      <c r="B67" s="1825"/>
      <c r="C67" s="1825"/>
      <c r="D67" s="1825"/>
      <c r="E67" s="1825"/>
      <c r="F67" s="1825"/>
      <c r="G67" s="1825"/>
      <c r="H67" s="1825"/>
      <c r="I67" s="1825"/>
      <c r="J67" s="1825"/>
      <c r="K67" s="1825"/>
      <c r="L67" s="1825"/>
      <c r="M67" s="1825"/>
      <c r="N67" s="1825"/>
      <c r="O67" s="1825"/>
      <c r="P67" s="1825"/>
      <c r="Q67" s="1825"/>
    </row>
    <row r="68" spans="1:17" ht="15.75" customHeight="1">
      <c r="A68" s="1825"/>
      <c r="B68" s="1825"/>
      <c r="C68" s="1825"/>
      <c r="D68" s="1825"/>
      <c r="E68" s="1825"/>
      <c r="F68" s="1825"/>
      <c r="G68" s="1825"/>
      <c r="H68" s="1825"/>
      <c r="I68" s="1825"/>
      <c r="J68" s="1825"/>
      <c r="K68" s="1825"/>
      <c r="L68" s="1825"/>
      <c r="M68" s="1825"/>
      <c r="N68" s="1825"/>
      <c r="O68" s="1825"/>
      <c r="P68" s="1825"/>
      <c r="Q68" s="1825"/>
    </row>
    <row r="69" spans="1:17" ht="15.75" customHeight="1">
      <c r="A69" s="1825"/>
      <c r="B69" s="1825"/>
      <c r="C69" s="1825"/>
      <c r="D69" s="1825"/>
      <c r="E69" s="1825"/>
      <c r="F69" s="1825"/>
      <c r="G69" s="1825"/>
      <c r="H69" s="1825"/>
      <c r="I69" s="1825"/>
      <c r="J69" s="1825"/>
      <c r="K69" s="1825"/>
      <c r="L69" s="1825"/>
      <c r="M69" s="1825"/>
      <c r="N69" s="1825"/>
      <c r="O69" s="1825"/>
      <c r="P69" s="1825"/>
      <c r="Q69" s="1825"/>
    </row>
    <row r="70" spans="1:17" ht="15.75" customHeight="1">
      <c r="A70" s="1825"/>
      <c r="B70" s="1825"/>
      <c r="C70" s="1825"/>
      <c r="D70" s="1825"/>
      <c r="E70" s="1825"/>
      <c r="F70" s="1825"/>
      <c r="G70" s="1825"/>
      <c r="H70" s="1825"/>
      <c r="I70" s="1825"/>
      <c r="J70" s="1825"/>
      <c r="K70" s="1825"/>
      <c r="L70" s="1825"/>
      <c r="M70" s="1825"/>
      <c r="N70" s="1825"/>
      <c r="O70" s="1825"/>
      <c r="P70" s="1825"/>
      <c r="Q70" s="1825"/>
    </row>
    <row r="71" spans="1:17" ht="15.75" customHeight="1">
      <c r="A71" s="1825"/>
      <c r="B71" s="1825"/>
      <c r="C71" s="1825"/>
      <c r="D71" s="1825"/>
      <c r="E71" s="1825"/>
      <c r="F71" s="1825"/>
      <c r="G71" s="1825"/>
      <c r="H71" s="1825"/>
      <c r="I71" s="1825"/>
      <c r="J71" s="1825"/>
      <c r="K71" s="1825"/>
      <c r="L71" s="1825"/>
      <c r="M71" s="1825"/>
      <c r="N71" s="1825"/>
      <c r="O71" s="1825"/>
      <c r="P71" s="1825"/>
      <c r="Q71" s="1825"/>
    </row>
    <row r="72" spans="1:17" ht="15.75" customHeight="1">
      <c r="A72" s="1825"/>
      <c r="B72" s="1825"/>
      <c r="C72" s="1825"/>
      <c r="D72" s="1825"/>
      <c r="E72" s="1825"/>
      <c r="F72" s="1825"/>
      <c r="G72" s="1825"/>
      <c r="H72" s="1825"/>
      <c r="I72" s="1825"/>
      <c r="J72" s="1825"/>
      <c r="K72" s="1825"/>
      <c r="L72" s="1825"/>
      <c r="M72" s="1825"/>
      <c r="N72" s="1825"/>
      <c r="O72" s="1825"/>
      <c r="P72" s="1825"/>
      <c r="Q72" s="1825"/>
    </row>
    <row r="73" spans="1:17" ht="15.75" customHeight="1">
      <c r="A73" s="1825"/>
      <c r="B73" s="1825"/>
      <c r="C73" s="1825"/>
      <c r="D73" s="1825"/>
      <c r="E73" s="1825"/>
      <c r="F73" s="1825"/>
      <c r="G73" s="1825"/>
      <c r="H73" s="1825"/>
      <c r="I73" s="1825"/>
      <c r="J73" s="1825"/>
      <c r="K73" s="1825"/>
      <c r="L73" s="1825"/>
      <c r="M73" s="1825"/>
      <c r="N73" s="1825"/>
      <c r="O73" s="1825"/>
      <c r="P73" s="1825"/>
      <c r="Q73" s="1825"/>
    </row>
    <row r="74" spans="1:17" ht="15.75" customHeight="1">
      <c r="A74" s="1825"/>
      <c r="B74" s="1825"/>
      <c r="C74" s="1825"/>
      <c r="D74" s="1825"/>
      <c r="E74" s="1825"/>
      <c r="F74" s="1825"/>
      <c r="G74" s="1825"/>
      <c r="H74" s="1825"/>
      <c r="I74" s="1825"/>
      <c r="J74" s="1825"/>
      <c r="K74" s="1825"/>
      <c r="L74" s="1825"/>
      <c r="M74" s="1825"/>
      <c r="N74" s="1825"/>
      <c r="O74" s="1825"/>
      <c r="P74" s="1825"/>
      <c r="Q74" s="1825"/>
    </row>
    <row r="75" spans="1:17" ht="15.75" customHeight="1">
      <c r="A75" s="1825"/>
      <c r="B75" s="1825"/>
      <c r="C75" s="1825"/>
      <c r="D75" s="1825"/>
      <c r="E75" s="1825"/>
      <c r="F75" s="1825"/>
      <c r="G75" s="1825"/>
      <c r="H75" s="1825"/>
      <c r="I75" s="1825"/>
      <c r="J75" s="1825"/>
      <c r="K75" s="1825"/>
      <c r="L75" s="1825"/>
      <c r="M75" s="1825"/>
      <c r="N75" s="1825"/>
      <c r="O75" s="1825"/>
      <c r="P75" s="1825"/>
      <c r="Q75" s="1825"/>
    </row>
    <row r="76" spans="1:17" ht="15.75" customHeight="1">
      <c r="A76" s="1825"/>
      <c r="B76" s="1825"/>
      <c r="C76" s="1825"/>
      <c r="D76" s="1825"/>
      <c r="E76" s="1825"/>
      <c r="F76" s="1825"/>
      <c r="G76" s="1825"/>
      <c r="H76" s="1825"/>
      <c r="I76" s="1825"/>
      <c r="J76" s="1825"/>
      <c r="K76" s="1825"/>
      <c r="L76" s="1825"/>
      <c r="M76" s="1825"/>
      <c r="N76" s="1825"/>
      <c r="O76" s="1825"/>
      <c r="P76" s="1825"/>
      <c r="Q76" s="1825"/>
    </row>
    <row r="77" spans="1:17" ht="15.75" customHeight="1">
      <c r="A77" s="1825"/>
      <c r="B77" s="1825"/>
      <c r="C77" s="1825"/>
      <c r="D77" s="1825"/>
      <c r="E77" s="1825"/>
      <c r="F77" s="1825"/>
      <c r="G77" s="1825"/>
      <c r="H77" s="1825"/>
      <c r="I77" s="1825"/>
      <c r="J77" s="1825"/>
      <c r="K77" s="1825"/>
      <c r="L77" s="1825"/>
      <c r="M77" s="1825"/>
      <c r="N77" s="1825"/>
      <c r="O77" s="1825"/>
      <c r="P77" s="1825"/>
      <c r="Q77" s="1825"/>
    </row>
    <row r="78" spans="1:17" ht="15.75" customHeight="1">
      <c r="A78" s="1825"/>
      <c r="B78" s="1825"/>
      <c r="C78" s="1825"/>
      <c r="D78" s="1825"/>
      <c r="E78" s="1825"/>
      <c r="F78" s="1825"/>
      <c r="G78" s="1825"/>
      <c r="H78" s="1825"/>
      <c r="I78" s="1825"/>
      <c r="J78" s="1825"/>
      <c r="K78" s="1825"/>
      <c r="L78" s="1825"/>
      <c r="M78" s="1825"/>
      <c r="N78" s="1825"/>
      <c r="O78" s="1825"/>
      <c r="P78" s="1825"/>
      <c r="Q78" s="1825"/>
    </row>
    <row r="79" spans="1:17" ht="15.75" customHeight="1">
      <c r="A79" s="1825"/>
      <c r="B79" s="1825"/>
      <c r="C79" s="1825"/>
      <c r="D79" s="1825"/>
      <c r="E79" s="1825"/>
      <c r="F79" s="1825"/>
      <c r="G79" s="1825"/>
      <c r="H79" s="1825"/>
      <c r="I79" s="1825"/>
      <c r="J79" s="1825"/>
      <c r="K79" s="1825"/>
      <c r="L79" s="1825"/>
      <c r="M79" s="1825"/>
      <c r="N79" s="1825"/>
      <c r="O79" s="1825"/>
      <c r="P79" s="1825"/>
      <c r="Q79" s="1825"/>
    </row>
    <row r="80" spans="1:17" ht="15.75" customHeight="1">
      <c r="A80" s="1825"/>
      <c r="B80" s="1825"/>
      <c r="C80" s="1825"/>
      <c r="D80" s="1825"/>
      <c r="E80" s="1825"/>
      <c r="F80" s="1825"/>
      <c r="G80" s="1825"/>
      <c r="H80" s="1825"/>
      <c r="I80" s="1825"/>
      <c r="J80" s="1825"/>
      <c r="K80" s="1825"/>
      <c r="L80" s="1825"/>
      <c r="M80" s="1825"/>
      <c r="N80" s="1825"/>
      <c r="O80" s="1825"/>
      <c r="P80" s="1825"/>
      <c r="Q80" s="1825"/>
    </row>
    <row r="81" spans="1:17" ht="15.75" customHeight="1">
      <c r="A81" s="1825"/>
      <c r="B81" s="1825"/>
      <c r="C81" s="1825"/>
      <c r="D81" s="1825"/>
      <c r="E81" s="1825"/>
      <c r="F81" s="1825"/>
      <c r="G81" s="1825"/>
      <c r="H81" s="1825"/>
      <c r="I81" s="1825"/>
      <c r="J81" s="1825"/>
      <c r="K81" s="1825"/>
      <c r="L81" s="1825"/>
      <c r="M81" s="1825"/>
      <c r="N81" s="1825"/>
      <c r="O81" s="1825"/>
      <c r="P81" s="1825"/>
      <c r="Q81" s="1825"/>
    </row>
    <row r="82" spans="1:17" ht="15.75" customHeight="1">
      <c r="A82" s="1825"/>
      <c r="B82" s="1825"/>
      <c r="C82" s="1825"/>
      <c r="D82" s="1825"/>
      <c r="E82" s="1825"/>
      <c r="F82" s="1825"/>
      <c r="G82" s="1825"/>
      <c r="H82" s="1825"/>
      <c r="I82" s="1825"/>
      <c r="J82" s="1825"/>
      <c r="K82" s="1825"/>
      <c r="L82" s="1825"/>
      <c r="M82" s="1825"/>
      <c r="N82" s="1825"/>
      <c r="O82" s="1825"/>
      <c r="P82" s="1825"/>
      <c r="Q82" s="1825"/>
    </row>
    <row r="83" spans="1:17" ht="15.75" customHeight="1">
      <c r="A83" s="1825"/>
      <c r="B83" s="1825"/>
      <c r="C83" s="1825"/>
      <c r="D83" s="1825"/>
      <c r="E83" s="1825"/>
      <c r="F83" s="1825"/>
      <c r="G83" s="1825"/>
      <c r="H83" s="1825"/>
      <c r="I83" s="1825"/>
      <c r="J83" s="1825"/>
      <c r="K83" s="1825"/>
      <c r="L83" s="1825"/>
      <c r="M83" s="1825"/>
      <c r="N83" s="1825"/>
      <c r="O83" s="1825"/>
      <c r="P83" s="1825"/>
      <c r="Q83" s="1825"/>
    </row>
    <row r="84" spans="1:17" ht="15.75" customHeight="1">
      <c r="A84" s="1825"/>
      <c r="B84" s="1825"/>
      <c r="C84" s="1825"/>
      <c r="D84" s="1825"/>
      <c r="E84" s="1825"/>
      <c r="F84" s="1825"/>
      <c r="G84" s="1825"/>
      <c r="H84" s="1825"/>
      <c r="I84" s="1825"/>
      <c r="J84" s="1825"/>
      <c r="K84" s="1825"/>
      <c r="L84" s="1825"/>
      <c r="M84" s="1825"/>
      <c r="N84" s="1825"/>
      <c r="O84" s="1825"/>
      <c r="P84" s="1825"/>
      <c r="Q84" s="1825"/>
    </row>
    <row r="85" spans="1:17" ht="15.75" customHeight="1">
      <c r="A85" s="1825"/>
      <c r="B85" s="1825"/>
      <c r="C85" s="1825"/>
      <c r="D85" s="1825"/>
      <c r="E85" s="1825"/>
      <c r="F85" s="1825"/>
      <c r="G85" s="1825"/>
      <c r="H85" s="1825"/>
      <c r="I85" s="1825"/>
      <c r="J85" s="1825"/>
      <c r="K85" s="1825"/>
      <c r="L85" s="1825"/>
      <c r="M85" s="1825"/>
      <c r="N85" s="1825"/>
      <c r="O85" s="1825"/>
      <c r="P85" s="1825"/>
      <c r="Q85" s="1825"/>
    </row>
    <row r="86" spans="1:17" ht="15.75" customHeight="1">
      <c r="A86" s="1825"/>
      <c r="B86" s="1825"/>
      <c r="C86" s="1825"/>
      <c r="D86" s="1825"/>
      <c r="E86" s="1825"/>
      <c r="F86" s="1825"/>
      <c r="G86" s="1825"/>
      <c r="H86" s="1825"/>
      <c r="I86" s="1825"/>
      <c r="J86" s="1825"/>
      <c r="K86" s="1825"/>
      <c r="L86" s="1825"/>
      <c r="M86" s="1825"/>
      <c r="N86" s="1825"/>
      <c r="O86" s="1825"/>
      <c r="P86" s="1825"/>
      <c r="Q86" s="1825"/>
    </row>
    <row r="87" spans="1:17" ht="15.75" customHeight="1">
      <c r="A87" s="1825"/>
      <c r="B87" s="1825"/>
      <c r="C87" s="1825"/>
      <c r="D87" s="1825"/>
      <c r="E87" s="1825"/>
      <c r="F87" s="1825"/>
      <c r="G87" s="1825"/>
      <c r="H87" s="1825"/>
      <c r="I87" s="1825"/>
      <c r="J87" s="1825"/>
      <c r="K87" s="1825"/>
      <c r="L87" s="1825"/>
      <c r="M87" s="1825"/>
      <c r="N87" s="1825"/>
      <c r="O87" s="1825"/>
      <c r="P87" s="1825"/>
      <c r="Q87" s="1825"/>
    </row>
    <row r="88" spans="1:17" ht="15.75" customHeight="1">
      <c r="A88" s="1825"/>
      <c r="B88" s="1825"/>
      <c r="C88" s="1825"/>
      <c r="D88" s="1825"/>
      <c r="E88" s="1825"/>
      <c r="F88" s="1825"/>
      <c r="G88" s="1825"/>
      <c r="H88" s="1825"/>
      <c r="I88" s="1825"/>
      <c r="J88" s="1825"/>
      <c r="K88" s="1825"/>
      <c r="L88" s="1825"/>
      <c r="M88" s="1825"/>
      <c r="N88" s="1825"/>
      <c r="O88" s="1825"/>
      <c r="P88" s="1825"/>
      <c r="Q88" s="1825"/>
    </row>
    <row r="89" spans="1:17" ht="15.75" customHeight="1">
      <c r="A89" s="1825"/>
      <c r="B89" s="1825"/>
      <c r="C89" s="1825"/>
      <c r="D89" s="1825"/>
      <c r="E89" s="1825"/>
      <c r="F89" s="1825"/>
      <c r="G89" s="1825"/>
      <c r="H89" s="1825"/>
      <c r="I89" s="1825"/>
      <c r="J89" s="1825"/>
      <c r="K89" s="1825"/>
      <c r="L89" s="1825"/>
      <c r="M89" s="1825"/>
      <c r="N89" s="1825"/>
      <c r="O89" s="1825"/>
      <c r="P89" s="1825"/>
      <c r="Q89" s="1825"/>
    </row>
    <row r="90" spans="1:17" ht="15.75" customHeight="1">
      <c r="A90" s="1825"/>
      <c r="B90" s="1825"/>
      <c r="C90" s="1825"/>
      <c r="D90" s="1825"/>
      <c r="E90" s="1825"/>
      <c r="F90" s="1825"/>
      <c r="G90" s="1825"/>
      <c r="H90" s="1825"/>
      <c r="I90" s="1825"/>
      <c r="J90" s="1825"/>
      <c r="K90" s="1825"/>
      <c r="L90" s="1825"/>
      <c r="M90" s="1825"/>
      <c r="N90" s="1825"/>
      <c r="O90" s="1825"/>
      <c r="P90" s="1825"/>
      <c r="Q90" s="1825"/>
    </row>
    <row r="91" spans="1:17" ht="15.75" customHeight="1">
      <c r="A91" s="1825"/>
      <c r="B91" s="1825"/>
      <c r="C91" s="1825"/>
      <c r="D91" s="1825"/>
      <c r="E91" s="1825"/>
      <c r="F91" s="1825"/>
      <c r="G91" s="1825"/>
      <c r="H91" s="1825"/>
      <c r="I91" s="1825"/>
      <c r="J91" s="1825"/>
      <c r="K91" s="1825"/>
      <c r="L91" s="1825"/>
      <c r="M91" s="1825"/>
      <c r="N91" s="1825"/>
      <c r="O91" s="1825"/>
      <c r="P91" s="1825"/>
      <c r="Q91" s="1825"/>
    </row>
    <row r="92" spans="1:17" ht="15.75" customHeight="1">
      <c r="A92" s="1825"/>
      <c r="B92" s="1825"/>
      <c r="C92" s="1825"/>
      <c r="D92" s="1825"/>
      <c r="E92" s="1825"/>
      <c r="F92" s="1825"/>
      <c r="G92" s="1825"/>
      <c r="H92" s="1825"/>
      <c r="I92" s="1825"/>
      <c r="J92" s="1825"/>
      <c r="K92" s="1825"/>
      <c r="L92" s="1825"/>
      <c r="M92" s="1825"/>
      <c r="N92" s="1825"/>
      <c r="O92" s="1825"/>
      <c r="P92" s="1825"/>
      <c r="Q92" s="1825"/>
    </row>
    <row r="93" spans="1:17" ht="15.75" customHeight="1">
      <c r="A93" s="1825"/>
      <c r="B93" s="1825"/>
      <c r="C93" s="1825"/>
      <c r="D93" s="1825"/>
      <c r="E93" s="1825"/>
      <c r="F93" s="1825"/>
      <c r="G93" s="1825"/>
      <c r="H93" s="1825"/>
      <c r="I93" s="1825"/>
      <c r="J93" s="1825"/>
      <c r="K93" s="1825"/>
      <c r="L93" s="1825"/>
      <c r="M93" s="1825"/>
      <c r="N93" s="1825"/>
      <c r="O93" s="1825"/>
      <c r="P93" s="1825"/>
      <c r="Q93" s="1825"/>
    </row>
    <row r="94" spans="1:17" ht="15.75" customHeight="1">
      <c r="A94" s="1825"/>
      <c r="B94" s="1825"/>
      <c r="C94" s="1825"/>
      <c r="D94" s="1825"/>
      <c r="E94" s="1825"/>
      <c r="F94" s="1825"/>
      <c r="G94" s="1825"/>
      <c r="H94" s="1825"/>
      <c r="I94" s="1825"/>
      <c r="J94" s="1825"/>
      <c r="K94" s="1825"/>
      <c r="L94" s="1825"/>
      <c r="M94" s="1825"/>
      <c r="N94" s="1825"/>
      <c r="O94" s="1825"/>
      <c r="P94" s="1825"/>
      <c r="Q94" s="1825"/>
    </row>
    <row r="95" spans="1:17" ht="15.75" customHeight="1">
      <c r="A95" s="1825"/>
      <c r="B95" s="1825"/>
      <c r="C95" s="1825"/>
      <c r="D95" s="1825"/>
      <c r="E95" s="1825"/>
      <c r="F95" s="1825"/>
      <c r="G95" s="1825"/>
      <c r="H95" s="1825"/>
      <c r="I95" s="1825"/>
      <c r="J95" s="1825"/>
      <c r="K95" s="1825"/>
      <c r="L95" s="1825"/>
      <c r="M95" s="1825"/>
      <c r="N95" s="1825"/>
      <c r="O95" s="1825"/>
      <c r="P95" s="1825"/>
      <c r="Q95" s="1825"/>
    </row>
    <row r="96" spans="1:17" ht="15.75" customHeight="1">
      <c r="A96" s="1825"/>
      <c r="B96" s="1825"/>
      <c r="C96" s="1825"/>
      <c r="D96" s="1825"/>
      <c r="E96" s="1825"/>
      <c r="F96" s="1825"/>
      <c r="G96" s="1825"/>
      <c r="H96" s="1825"/>
      <c r="I96" s="1825"/>
      <c r="J96" s="1825"/>
      <c r="K96" s="1825"/>
      <c r="L96" s="1825"/>
      <c r="M96" s="1825"/>
      <c r="N96" s="1825"/>
      <c r="O96" s="1825"/>
      <c r="P96" s="1825"/>
      <c r="Q96" s="1825"/>
    </row>
    <row r="97" spans="1:17" ht="15.75" customHeight="1">
      <c r="A97" s="1825"/>
      <c r="B97" s="1825"/>
      <c r="C97" s="1825"/>
      <c r="D97" s="1825"/>
      <c r="E97" s="1825"/>
      <c r="F97" s="1825"/>
      <c r="G97" s="1825"/>
      <c r="H97" s="1825"/>
      <c r="I97" s="1825"/>
      <c r="J97" s="1825"/>
      <c r="K97" s="1825"/>
      <c r="L97" s="1825"/>
      <c r="M97" s="1825"/>
      <c r="N97" s="1825"/>
      <c r="O97" s="1825"/>
      <c r="P97" s="1825"/>
      <c r="Q97" s="1825"/>
    </row>
    <row r="98" spans="1:17" ht="15.75" customHeight="1">
      <c r="A98" s="1825"/>
      <c r="B98" s="1825"/>
      <c r="C98" s="1825"/>
      <c r="D98" s="1825"/>
      <c r="E98" s="1825"/>
      <c r="F98" s="1825"/>
      <c r="G98" s="1825"/>
      <c r="H98" s="1825"/>
      <c r="I98" s="1825"/>
      <c r="J98" s="1825"/>
      <c r="K98" s="1825"/>
      <c r="L98" s="1825"/>
      <c r="M98" s="1825"/>
      <c r="N98" s="1825"/>
      <c r="O98" s="1825"/>
      <c r="P98" s="1825"/>
      <c r="Q98" s="1825"/>
    </row>
    <row r="99" spans="1:17" ht="15.75" customHeight="1">
      <c r="A99" s="1825"/>
      <c r="B99" s="1825"/>
      <c r="C99" s="1825"/>
      <c r="D99" s="1825"/>
      <c r="E99" s="1825"/>
      <c r="F99" s="1825"/>
      <c r="G99" s="1825"/>
      <c r="H99" s="1825"/>
      <c r="I99" s="1825"/>
      <c r="J99" s="1825"/>
      <c r="K99" s="1825"/>
      <c r="L99" s="1825"/>
      <c r="M99" s="1825"/>
      <c r="N99" s="1825"/>
      <c r="O99" s="1825"/>
      <c r="P99" s="1825"/>
      <c r="Q99" s="1825"/>
    </row>
    <row r="100" spans="1:17" ht="15.75" customHeight="1">
      <c r="A100" s="1825"/>
      <c r="B100" s="1825"/>
      <c r="C100" s="1825"/>
      <c r="D100" s="1825"/>
      <c r="E100" s="1825"/>
      <c r="F100" s="1825"/>
      <c r="G100" s="1825"/>
      <c r="H100" s="1825"/>
      <c r="I100" s="1825"/>
      <c r="J100" s="1825"/>
      <c r="K100" s="1825"/>
      <c r="L100" s="1825"/>
      <c r="M100" s="1825"/>
      <c r="N100" s="1825"/>
      <c r="O100" s="1825"/>
      <c r="P100" s="1825"/>
      <c r="Q100" s="1825"/>
    </row>
    <row r="101" spans="1:17" ht="15.75" customHeight="1">
      <c r="A101" s="1825"/>
      <c r="B101" s="1825"/>
      <c r="C101" s="1825"/>
      <c r="D101" s="1825"/>
      <c r="E101" s="1825"/>
      <c r="F101" s="1825"/>
      <c r="G101" s="1825"/>
      <c r="H101" s="1825"/>
      <c r="I101" s="1825"/>
      <c r="J101" s="1825"/>
      <c r="K101" s="1825"/>
      <c r="L101" s="1825"/>
      <c r="M101" s="1825"/>
      <c r="N101" s="1825"/>
      <c r="O101" s="1825"/>
      <c r="P101" s="1825"/>
      <c r="Q101" s="1825"/>
    </row>
    <row r="102" spans="1:17" ht="15.75" customHeight="1">
      <c r="A102" s="1825"/>
      <c r="B102" s="1825"/>
      <c r="C102" s="1825"/>
      <c r="D102" s="1825"/>
      <c r="E102" s="1825"/>
      <c r="F102" s="1825"/>
      <c r="G102" s="1825"/>
      <c r="H102" s="1825"/>
      <c r="I102" s="1825"/>
      <c r="J102" s="1825"/>
      <c r="K102" s="1825"/>
      <c r="L102" s="1825"/>
      <c r="M102" s="1825"/>
      <c r="N102" s="1825"/>
      <c r="O102" s="1825"/>
      <c r="P102" s="1825"/>
      <c r="Q102" s="1825"/>
    </row>
    <row r="103" spans="1:17" ht="15.75" customHeight="1">
      <c r="A103" s="1825"/>
      <c r="B103" s="1825"/>
      <c r="C103" s="1825"/>
      <c r="D103" s="1825"/>
      <c r="E103" s="1825"/>
      <c r="F103" s="1825"/>
      <c r="G103" s="1825"/>
      <c r="H103" s="1825"/>
      <c r="I103" s="1825"/>
      <c r="J103" s="1825"/>
      <c r="K103" s="1825"/>
      <c r="L103" s="1825"/>
      <c r="M103" s="1825"/>
      <c r="N103" s="1825"/>
      <c r="O103" s="1825"/>
      <c r="P103" s="1825"/>
      <c r="Q103" s="1825"/>
    </row>
    <row r="104" spans="1:17" ht="15.75" customHeight="1">
      <c r="A104" s="1825"/>
      <c r="B104" s="1825"/>
      <c r="C104" s="1825"/>
      <c r="D104" s="1825"/>
      <c r="E104" s="1825"/>
      <c r="F104" s="1825"/>
      <c r="G104" s="1825"/>
      <c r="H104" s="1825"/>
      <c r="I104" s="1825"/>
      <c r="J104" s="1825"/>
      <c r="K104" s="1825"/>
      <c r="L104" s="1825"/>
      <c r="M104" s="1825"/>
      <c r="N104" s="1825"/>
      <c r="O104" s="1825"/>
      <c r="P104" s="1825"/>
      <c r="Q104" s="1825"/>
    </row>
    <row r="105" spans="1:17" ht="15.75" customHeight="1">
      <c r="A105" s="1825"/>
      <c r="B105" s="1825"/>
      <c r="C105" s="1825"/>
      <c r="D105" s="1825"/>
      <c r="E105" s="1825"/>
      <c r="F105" s="1825"/>
      <c r="G105" s="1825"/>
      <c r="H105" s="1825"/>
      <c r="I105" s="1825"/>
      <c r="J105" s="1825"/>
      <c r="K105" s="1825"/>
      <c r="L105" s="1825"/>
      <c r="M105" s="1825"/>
      <c r="N105" s="1825"/>
      <c r="O105" s="1825"/>
      <c r="P105" s="1825"/>
      <c r="Q105" s="1825"/>
    </row>
    <row r="106" spans="1:17" ht="15.75" customHeight="1">
      <c r="A106" s="1825"/>
      <c r="B106" s="1825"/>
      <c r="C106" s="1825"/>
      <c r="D106" s="1825"/>
      <c r="E106" s="1825"/>
      <c r="F106" s="1825"/>
      <c r="G106" s="1825"/>
      <c r="H106" s="1825"/>
      <c r="I106" s="1825"/>
      <c r="J106" s="1825"/>
      <c r="K106" s="1825"/>
      <c r="L106" s="1825"/>
      <c r="M106" s="1825"/>
      <c r="N106" s="1825"/>
      <c r="O106" s="1825"/>
      <c r="P106" s="1825"/>
      <c r="Q106" s="1825"/>
    </row>
    <row r="107" spans="1:17" ht="15.75" customHeight="1">
      <c r="A107" s="1825"/>
      <c r="B107" s="1825"/>
      <c r="C107" s="1825"/>
      <c r="D107" s="1825"/>
      <c r="E107" s="1825"/>
      <c r="F107" s="1825"/>
      <c r="G107" s="1825"/>
      <c r="H107" s="1825"/>
      <c r="I107" s="1825"/>
      <c r="J107" s="1825"/>
      <c r="K107" s="1825"/>
      <c r="L107" s="1825"/>
      <c r="M107" s="1825"/>
      <c r="N107" s="1825"/>
      <c r="O107" s="1825"/>
      <c r="P107" s="1825"/>
      <c r="Q107" s="1825"/>
    </row>
    <row r="108" spans="1:17" ht="15.75" customHeight="1">
      <c r="A108" s="1825"/>
      <c r="B108" s="1825"/>
      <c r="C108" s="1825"/>
      <c r="D108" s="1825"/>
      <c r="E108" s="1825"/>
      <c r="F108" s="1825"/>
      <c r="G108" s="1825"/>
      <c r="H108" s="1825"/>
      <c r="I108" s="1825"/>
      <c r="J108" s="1825"/>
      <c r="K108" s="1825"/>
      <c r="L108" s="1825"/>
      <c r="M108" s="1825"/>
      <c r="N108" s="1825"/>
      <c r="O108" s="1825"/>
      <c r="P108" s="1825"/>
      <c r="Q108" s="1825"/>
    </row>
    <row r="109" spans="1:17" ht="15.75" customHeight="1">
      <c r="A109" s="1825"/>
      <c r="B109" s="1825"/>
      <c r="C109" s="1825"/>
      <c r="D109" s="1825"/>
      <c r="E109" s="1825"/>
      <c r="F109" s="1825"/>
      <c r="G109" s="1825"/>
      <c r="H109" s="1825"/>
      <c r="I109" s="1825"/>
      <c r="J109" s="1825"/>
      <c r="K109" s="1825"/>
      <c r="L109" s="1825"/>
      <c r="M109" s="1825"/>
      <c r="N109" s="1825"/>
      <c r="O109" s="1825"/>
      <c r="P109" s="1825"/>
      <c r="Q109" s="1825"/>
    </row>
    <row r="110" spans="1:17" ht="15.75" customHeight="1">
      <c r="A110" s="1825"/>
      <c r="B110" s="1825"/>
      <c r="C110" s="1825"/>
      <c r="D110" s="1825"/>
      <c r="E110" s="1825"/>
      <c r="F110" s="1825"/>
      <c r="G110" s="1825"/>
      <c r="H110" s="1825"/>
      <c r="I110" s="1825"/>
      <c r="J110" s="1825"/>
      <c r="K110" s="1825"/>
      <c r="L110" s="1825"/>
      <c r="M110" s="1825"/>
      <c r="N110" s="1825"/>
      <c r="O110" s="1825"/>
      <c r="P110" s="1825"/>
      <c r="Q110" s="1825"/>
    </row>
    <row r="111" spans="1:17" ht="15.75" customHeight="1">
      <c r="A111" s="1825"/>
      <c r="B111" s="1825"/>
      <c r="C111" s="1825"/>
      <c r="D111" s="1825"/>
      <c r="E111" s="1825"/>
      <c r="F111" s="1825"/>
      <c r="G111" s="1825"/>
      <c r="H111" s="1825"/>
      <c r="I111" s="1825"/>
      <c r="J111" s="1825"/>
      <c r="K111" s="1825"/>
      <c r="L111" s="1825"/>
      <c r="M111" s="1825"/>
      <c r="N111" s="1825"/>
      <c r="O111" s="1825"/>
      <c r="P111" s="1825"/>
      <c r="Q111" s="1825"/>
    </row>
    <row r="112" spans="1:17" ht="15.75" customHeight="1">
      <c r="A112" s="1825"/>
      <c r="B112" s="1825"/>
      <c r="C112" s="1825"/>
      <c r="D112" s="1825"/>
      <c r="E112" s="1825"/>
      <c r="F112" s="1825"/>
      <c r="G112" s="1825"/>
      <c r="H112" s="1825"/>
      <c r="I112" s="1825"/>
      <c r="J112" s="1825"/>
      <c r="K112" s="1825"/>
      <c r="L112" s="1825"/>
      <c r="M112" s="1825"/>
      <c r="N112" s="1825"/>
      <c r="O112" s="1825"/>
      <c r="P112" s="1825"/>
      <c r="Q112" s="1825"/>
    </row>
    <row r="113" spans="1:17" ht="15.75" customHeight="1">
      <c r="A113" s="1825"/>
      <c r="B113" s="1825"/>
      <c r="C113" s="1825"/>
      <c r="D113" s="1825"/>
      <c r="E113" s="1825"/>
      <c r="F113" s="1825"/>
      <c r="G113" s="1825"/>
      <c r="H113" s="1825"/>
      <c r="I113" s="1825"/>
      <c r="J113" s="1825"/>
      <c r="K113" s="1825"/>
      <c r="L113" s="1825"/>
      <c r="M113" s="1825"/>
      <c r="N113" s="1825"/>
      <c r="O113" s="1825"/>
      <c r="P113" s="1825"/>
      <c r="Q113" s="1825"/>
    </row>
    <row r="114" spans="1:17" ht="15.75" customHeight="1">
      <c r="A114" s="1825"/>
      <c r="B114" s="1825"/>
      <c r="C114" s="1825"/>
      <c r="D114" s="1825"/>
      <c r="E114" s="1825"/>
      <c r="F114" s="1825"/>
      <c r="G114" s="1825"/>
      <c r="H114" s="1825"/>
      <c r="I114" s="1825"/>
      <c r="J114" s="1825"/>
      <c r="K114" s="1825"/>
      <c r="L114" s="1825"/>
      <c r="M114" s="1825"/>
      <c r="N114" s="1825"/>
      <c r="O114" s="1825"/>
      <c r="P114" s="1825"/>
      <c r="Q114" s="1825"/>
    </row>
    <row r="115" spans="1:17" ht="15.75" customHeight="1">
      <c r="A115" s="1825"/>
      <c r="B115" s="1825"/>
      <c r="C115" s="1825"/>
      <c r="D115" s="1825"/>
      <c r="E115" s="1825"/>
      <c r="F115" s="1825"/>
      <c r="G115" s="1825"/>
      <c r="H115" s="1825"/>
      <c r="I115" s="1825"/>
      <c r="J115" s="1825"/>
      <c r="K115" s="1825"/>
      <c r="L115" s="1825"/>
      <c r="M115" s="1825"/>
      <c r="N115" s="1825"/>
      <c r="O115" s="1825"/>
      <c r="P115" s="1825"/>
      <c r="Q115" s="1825"/>
    </row>
    <row r="116" spans="1:17" ht="15.75" customHeight="1">
      <c r="A116" s="1825"/>
      <c r="B116" s="1825"/>
      <c r="C116" s="1825"/>
      <c r="D116" s="1825"/>
      <c r="E116" s="1825"/>
      <c r="F116" s="1825"/>
      <c r="G116" s="1825"/>
      <c r="H116" s="1825"/>
      <c r="I116" s="1825"/>
      <c r="J116" s="1825"/>
      <c r="K116" s="1825"/>
      <c r="L116" s="1825"/>
      <c r="M116" s="1825"/>
      <c r="N116" s="1825"/>
      <c r="O116" s="1825"/>
      <c r="P116" s="1825"/>
      <c r="Q116" s="1825"/>
    </row>
    <row r="117" spans="1:17" ht="15.75" customHeight="1">
      <c r="A117" s="1825"/>
      <c r="B117" s="1825"/>
      <c r="C117" s="1825"/>
      <c r="D117" s="1825"/>
      <c r="E117" s="1825"/>
      <c r="F117" s="1825"/>
      <c r="G117" s="1825"/>
      <c r="H117" s="1825"/>
      <c r="I117" s="1825"/>
      <c r="J117" s="1825"/>
      <c r="K117" s="1825"/>
      <c r="L117" s="1825"/>
      <c r="M117" s="1825"/>
      <c r="N117" s="1825"/>
      <c r="O117" s="1825"/>
      <c r="P117" s="1825"/>
      <c r="Q117" s="1825"/>
    </row>
    <row r="118" spans="1:17" ht="15.75" customHeight="1">
      <c r="A118" s="1825"/>
      <c r="B118" s="1825"/>
      <c r="C118" s="1825"/>
      <c r="D118" s="1825"/>
      <c r="E118" s="1825"/>
      <c r="F118" s="1825"/>
      <c r="G118" s="1825"/>
      <c r="H118" s="1825"/>
      <c r="I118" s="1825"/>
      <c r="J118" s="1825"/>
      <c r="K118" s="1825"/>
      <c r="L118" s="1825"/>
      <c r="M118" s="1825"/>
      <c r="N118" s="1825"/>
      <c r="O118" s="1825"/>
      <c r="P118" s="1825"/>
      <c r="Q118" s="1825"/>
    </row>
    <row r="119" spans="1:17" ht="15.75" customHeight="1">
      <c r="A119" s="1825"/>
      <c r="B119" s="1825"/>
      <c r="C119" s="1825"/>
      <c r="D119" s="1825"/>
      <c r="E119" s="1825"/>
      <c r="F119" s="1825"/>
      <c r="G119" s="1825"/>
      <c r="H119" s="1825"/>
      <c r="I119" s="1825"/>
      <c r="J119" s="1825"/>
      <c r="K119" s="1825"/>
      <c r="L119" s="1825"/>
      <c r="M119" s="1825"/>
      <c r="N119" s="1825"/>
      <c r="O119" s="1825"/>
      <c r="P119" s="1825"/>
      <c r="Q119" s="1825"/>
    </row>
    <row r="120" spans="1:17" ht="15.75" customHeight="1">
      <c r="A120" s="1825"/>
      <c r="B120" s="1825"/>
      <c r="C120" s="1825"/>
      <c r="D120" s="1825"/>
      <c r="E120" s="1825"/>
      <c r="F120" s="1825"/>
      <c r="G120" s="1825"/>
      <c r="H120" s="1825"/>
      <c r="I120" s="1825"/>
      <c r="J120" s="1825"/>
      <c r="K120" s="1825"/>
      <c r="L120" s="1825"/>
      <c r="M120" s="1825"/>
      <c r="N120" s="1825"/>
      <c r="O120" s="1825"/>
      <c r="P120" s="1825"/>
      <c r="Q120" s="1825"/>
    </row>
    <row r="121" spans="1:17" ht="15.75" customHeight="1">
      <c r="A121" s="1825"/>
      <c r="B121" s="1825"/>
      <c r="C121" s="1825"/>
      <c r="D121" s="1825"/>
      <c r="E121" s="1825"/>
      <c r="F121" s="1825"/>
      <c r="G121" s="1825"/>
      <c r="H121" s="1825"/>
      <c r="I121" s="1825"/>
      <c r="J121" s="1825"/>
      <c r="K121" s="1825"/>
      <c r="L121" s="1825"/>
      <c r="M121" s="1825"/>
      <c r="N121" s="1825"/>
      <c r="O121" s="1825"/>
      <c r="P121" s="1825"/>
      <c r="Q121" s="1825"/>
    </row>
    <row r="122" spans="1:17" ht="15.75" customHeight="1">
      <c r="A122" s="1825"/>
      <c r="B122" s="1825"/>
      <c r="C122" s="1825"/>
      <c r="D122" s="1825"/>
      <c r="E122" s="1825"/>
      <c r="F122" s="1825"/>
      <c r="G122" s="1825"/>
      <c r="H122" s="1825"/>
      <c r="I122" s="1825"/>
      <c r="J122" s="1825"/>
      <c r="K122" s="1825"/>
      <c r="L122" s="1825"/>
      <c r="M122" s="1825"/>
      <c r="N122" s="1825"/>
      <c r="O122" s="1825"/>
      <c r="P122" s="1825"/>
      <c r="Q122" s="1825"/>
    </row>
    <row r="123" spans="1:17" ht="15.75" customHeight="1">
      <c r="A123" s="1825"/>
      <c r="B123" s="1825"/>
      <c r="C123" s="1825"/>
      <c r="D123" s="1825"/>
      <c r="E123" s="1825"/>
      <c r="F123" s="1825"/>
      <c r="G123" s="1825"/>
      <c r="H123" s="1825"/>
      <c r="I123" s="1825"/>
      <c r="J123" s="1825"/>
      <c r="K123" s="1825"/>
      <c r="L123" s="1825"/>
      <c r="M123" s="1825"/>
      <c r="N123" s="1825"/>
      <c r="O123" s="1825"/>
      <c r="P123" s="1825"/>
      <c r="Q123" s="1825"/>
    </row>
    <row r="124" spans="1:17" ht="15.75" customHeight="1">
      <c r="A124" s="1825"/>
      <c r="B124" s="1825"/>
      <c r="C124" s="1825"/>
      <c r="D124" s="1825"/>
      <c r="E124" s="1825"/>
      <c r="F124" s="1825"/>
      <c r="G124" s="1825"/>
      <c r="H124" s="1825"/>
      <c r="I124" s="1825"/>
      <c r="J124" s="1825"/>
      <c r="K124" s="1825"/>
      <c r="L124" s="1825"/>
      <c r="M124" s="1825"/>
      <c r="N124" s="1825"/>
      <c r="O124" s="1825"/>
      <c r="P124" s="1825"/>
      <c r="Q124" s="1825"/>
    </row>
    <row r="125" spans="1:17" ht="15.75" customHeight="1">
      <c r="A125" s="1825"/>
      <c r="B125" s="1825"/>
      <c r="C125" s="1825"/>
      <c r="D125" s="1825"/>
      <c r="E125" s="1825"/>
      <c r="F125" s="1825"/>
      <c r="G125" s="1825"/>
      <c r="H125" s="1825"/>
      <c r="I125" s="1825"/>
      <c r="J125" s="1825"/>
      <c r="K125" s="1825"/>
      <c r="L125" s="1825"/>
      <c r="M125" s="1825"/>
      <c r="N125" s="1825"/>
      <c r="O125" s="1825"/>
      <c r="P125" s="1825"/>
      <c r="Q125" s="1825"/>
    </row>
    <row r="126" spans="1:17" ht="15.75" customHeight="1">
      <c r="A126" s="1825"/>
      <c r="B126" s="1825"/>
      <c r="C126" s="1825"/>
      <c r="D126" s="1825"/>
      <c r="E126" s="1825"/>
      <c r="F126" s="1825"/>
      <c r="G126" s="1825"/>
      <c r="H126" s="1825"/>
      <c r="I126" s="1825"/>
      <c r="J126" s="1825"/>
      <c r="K126" s="1825"/>
      <c r="L126" s="1825"/>
      <c r="M126" s="1825"/>
      <c r="N126" s="1825"/>
      <c r="O126" s="1825"/>
      <c r="P126" s="1825"/>
      <c r="Q126" s="1825"/>
    </row>
    <row r="127" spans="1:17" ht="15.75" customHeight="1">
      <c r="A127" s="1825"/>
      <c r="B127" s="1825"/>
      <c r="C127" s="1825"/>
      <c r="D127" s="1825"/>
      <c r="E127" s="1825"/>
      <c r="F127" s="1825"/>
      <c r="G127" s="1825"/>
      <c r="H127" s="1825"/>
      <c r="I127" s="1825"/>
      <c r="J127" s="1825"/>
      <c r="K127" s="1825"/>
      <c r="L127" s="1825"/>
      <c r="M127" s="1825"/>
      <c r="N127" s="1825"/>
      <c r="O127" s="1825"/>
      <c r="P127" s="1825"/>
      <c r="Q127" s="1825"/>
    </row>
    <row r="128" spans="1:17" ht="15.75" customHeight="1">
      <c r="A128" s="1825"/>
      <c r="B128" s="1825"/>
      <c r="C128" s="1825"/>
      <c r="D128" s="1825"/>
      <c r="E128" s="1825"/>
      <c r="F128" s="1825"/>
      <c r="G128" s="1825"/>
      <c r="H128" s="1825"/>
      <c r="I128" s="1825"/>
      <c r="J128" s="1825"/>
      <c r="K128" s="1825"/>
      <c r="L128" s="1825"/>
      <c r="M128" s="1825"/>
      <c r="N128" s="1825"/>
      <c r="O128" s="1825"/>
      <c r="P128" s="1825"/>
      <c r="Q128" s="1825"/>
    </row>
    <row r="129" spans="1:17" ht="15.75" customHeight="1">
      <c r="A129" s="1825"/>
      <c r="B129" s="1825"/>
      <c r="C129" s="1825"/>
      <c r="D129" s="1825"/>
      <c r="E129" s="1825"/>
      <c r="F129" s="1825"/>
      <c r="G129" s="1825"/>
      <c r="H129" s="1825"/>
      <c r="I129" s="1825"/>
      <c r="J129" s="1825"/>
      <c r="K129" s="1825"/>
      <c r="L129" s="1825"/>
      <c r="M129" s="1825"/>
      <c r="N129" s="1825"/>
      <c r="O129" s="1825"/>
      <c r="P129" s="1825"/>
      <c r="Q129" s="1825"/>
    </row>
    <row r="130" spans="1:17" ht="15.75" customHeight="1">
      <c r="A130" s="1825"/>
      <c r="B130" s="1825"/>
      <c r="C130" s="1825"/>
      <c r="D130" s="1825"/>
      <c r="E130" s="1825"/>
      <c r="F130" s="1825"/>
      <c r="G130" s="1825"/>
      <c r="H130" s="1825"/>
      <c r="I130" s="1825"/>
      <c r="J130" s="1825"/>
      <c r="K130" s="1825"/>
      <c r="L130" s="1825"/>
      <c r="M130" s="1825"/>
      <c r="N130" s="1825"/>
      <c r="O130" s="1825"/>
      <c r="P130" s="1825"/>
      <c r="Q130" s="1825"/>
    </row>
    <row r="131" spans="1:17" ht="15.75" customHeight="1">
      <c r="A131" s="1825"/>
      <c r="B131" s="1825"/>
      <c r="C131" s="1825"/>
      <c r="D131" s="1825"/>
      <c r="E131" s="1825"/>
      <c r="F131" s="1825"/>
      <c r="G131" s="1825"/>
      <c r="H131" s="1825"/>
      <c r="I131" s="1825"/>
      <c r="J131" s="1825"/>
      <c r="K131" s="1825"/>
      <c r="L131" s="1825"/>
      <c r="M131" s="1825"/>
      <c r="N131" s="1825"/>
      <c r="O131" s="1825"/>
      <c r="P131" s="1825"/>
      <c r="Q131" s="1825"/>
    </row>
    <row r="132" spans="1:17" ht="15.75" customHeight="1">
      <c r="A132" s="1825"/>
      <c r="B132" s="1825"/>
      <c r="C132" s="1825"/>
      <c r="D132" s="1825"/>
      <c r="E132" s="1825"/>
      <c r="F132" s="1825"/>
      <c r="G132" s="1825"/>
      <c r="H132" s="1825"/>
      <c r="I132" s="1825"/>
      <c r="J132" s="1825"/>
      <c r="K132" s="1825"/>
      <c r="L132" s="1825"/>
      <c r="M132" s="1825"/>
      <c r="N132" s="1825"/>
      <c r="O132" s="1825"/>
      <c r="P132" s="1825"/>
      <c r="Q132" s="1825"/>
    </row>
    <row r="133" spans="1:17" ht="15.75" customHeight="1">
      <c r="A133" s="1825"/>
      <c r="B133" s="1825"/>
      <c r="C133" s="1825"/>
      <c r="D133" s="1825"/>
      <c r="E133" s="1825"/>
      <c r="F133" s="1825"/>
      <c r="G133" s="1825"/>
      <c r="H133" s="1825"/>
      <c r="I133" s="1825"/>
      <c r="J133" s="1825"/>
      <c r="K133" s="1825"/>
      <c r="L133" s="1825"/>
      <c r="M133" s="1825"/>
      <c r="N133" s="1825"/>
      <c r="O133" s="1825"/>
      <c r="P133" s="1825"/>
      <c r="Q133" s="1825"/>
    </row>
    <row r="134" spans="1:17" ht="15.75" customHeight="1">
      <c r="A134" s="1825"/>
      <c r="B134" s="1825"/>
      <c r="C134" s="1825"/>
      <c r="D134" s="1825"/>
      <c r="E134" s="1825"/>
      <c r="F134" s="1825"/>
      <c r="G134" s="1825"/>
      <c r="H134" s="1825"/>
      <c r="I134" s="1825"/>
      <c r="J134" s="1825"/>
      <c r="K134" s="1825"/>
      <c r="L134" s="1825"/>
      <c r="M134" s="1825"/>
      <c r="N134" s="1825"/>
      <c r="O134" s="1825"/>
      <c r="P134" s="1825"/>
      <c r="Q134" s="1825"/>
    </row>
    <row r="135" spans="1:17" ht="15.75" customHeight="1">
      <c r="A135" s="1825"/>
      <c r="B135" s="1825"/>
      <c r="C135" s="1825"/>
      <c r="D135" s="1825"/>
      <c r="E135" s="1825"/>
      <c r="F135" s="1825"/>
      <c r="G135" s="1825"/>
      <c r="H135" s="1825"/>
      <c r="I135" s="1825"/>
      <c r="J135" s="1825"/>
      <c r="K135" s="1825"/>
      <c r="L135" s="1825"/>
      <c r="M135" s="1825"/>
      <c r="N135" s="1825"/>
      <c r="O135" s="1825"/>
      <c r="P135" s="1825"/>
      <c r="Q135" s="1825"/>
    </row>
    <row r="136" spans="1:17" ht="15.75" customHeight="1">
      <c r="A136" s="1825"/>
      <c r="B136" s="1825"/>
      <c r="C136" s="1825"/>
      <c r="D136" s="1825"/>
      <c r="E136" s="1825"/>
      <c r="F136" s="1825"/>
      <c r="G136" s="1825"/>
      <c r="H136" s="1825"/>
      <c r="I136" s="1825"/>
      <c r="J136" s="1825"/>
      <c r="K136" s="1825"/>
      <c r="L136" s="1825"/>
      <c r="M136" s="1825"/>
      <c r="N136" s="1825"/>
      <c r="O136" s="1825"/>
      <c r="P136" s="1825"/>
      <c r="Q136" s="1825"/>
    </row>
    <row r="137" spans="1:17" ht="15.75" customHeight="1">
      <c r="A137" s="1825"/>
      <c r="B137" s="1825"/>
      <c r="C137" s="1825"/>
      <c r="D137" s="1825"/>
      <c r="E137" s="1825"/>
      <c r="F137" s="1825"/>
      <c r="G137" s="1825"/>
      <c r="H137" s="1825"/>
      <c r="I137" s="1825"/>
      <c r="J137" s="1825"/>
      <c r="K137" s="1825"/>
      <c r="L137" s="1825"/>
      <c r="M137" s="1825"/>
      <c r="N137" s="1825"/>
      <c r="O137" s="1825"/>
      <c r="P137" s="1825"/>
      <c r="Q137" s="1825"/>
    </row>
    <row r="138" spans="1:17" ht="15.75" customHeight="1">
      <c r="A138" s="1825"/>
      <c r="B138" s="1825"/>
      <c r="C138" s="1825"/>
      <c r="D138" s="1825"/>
      <c r="E138" s="1825"/>
      <c r="F138" s="1825"/>
      <c r="G138" s="1825"/>
      <c r="H138" s="1825"/>
      <c r="I138" s="1825"/>
      <c r="J138" s="1825"/>
      <c r="K138" s="1825"/>
      <c r="L138" s="1825"/>
      <c r="M138" s="1825"/>
      <c r="N138" s="1825"/>
      <c r="O138" s="1825"/>
      <c r="P138" s="1825"/>
      <c r="Q138" s="1825"/>
    </row>
    <row r="139" spans="1:17" ht="15.75" customHeight="1">
      <c r="A139" s="1825"/>
      <c r="B139" s="1825"/>
      <c r="C139" s="1825"/>
      <c r="D139" s="1825"/>
      <c r="E139" s="1825"/>
      <c r="F139" s="1825"/>
      <c r="G139" s="1825"/>
      <c r="H139" s="1825"/>
      <c r="I139" s="1825"/>
      <c r="J139" s="1825"/>
      <c r="K139" s="1825"/>
      <c r="L139" s="1825"/>
      <c r="M139" s="1825"/>
      <c r="N139" s="1825"/>
      <c r="O139" s="1825"/>
      <c r="P139" s="1825"/>
      <c r="Q139" s="1825"/>
    </row>
    <row r="140" spans="1:17" ht="15.75" customHeight="1">
      <c r="A140" s="1825"/>
      <c r="B140" s="1825"/>
      <c r="C140" s="1825"/>
      <c r="D140" s="1825"/>
      <c r="E140" s="1825"/>
      <c r="F140" s="1825"/>
      <c r="G140" s="1825"/>
      <c r="H140" s="1825"/>
      <c r="I140" s="1825"/>
      <c r="J140" s="1825"/>
      <c r="K140" s="1825"/>
      <c r="L140" s="1825"/>
      <c r="M140" s="1825"/>
      <c r="N140" s="1825"/>
      <c r="O140" s="1825"/>
      <c r="P140" s="1825"/>
      <c r="Q140" s="1825"/>
    </row>
    <row r="141" spans="1:17" ht="15.75" customHeight="1">
      <c r="A141" s="1825"/>
      <c r="B141" s="1825"/>
      <c r="C141" s="1825"/>
      <c r="D141" s="1825"/>
      <c r="E141" s="1825"/>
      <c r="F141" s="1825"/>
      <c r="G141" s="1825"/>
      <c r="H141" s="1825"/>
      <c r="I141" s="1825"/>
      <c r="J141" s="1825"/>
      <c r="K141" s="1825"/>
      <c r="L141" s="1825"/>
      <c r="M141" s="1825"/>
      <c r="N141" s="1825"/>
      <c r="O141" s="1825"/>
      <c r="P141" s="1825"/>
      <c r="Q141" s="1825"/>
    </row>
    <row r="142" spans="1:17" ht="15.75" customHeight="1">
      <c r="A142" s="1825"/>
      <c r="B142" s="1825"/>
      <c r="C142" s="1825"/>
      <c r="D142" s="1825"/>
      <c r="E142" s="1825"/>
      <c r="F142" s="1825"/>
      <c r="G142" s="1825"/>
      <c r="H142" s="1825"/>
      <c r="I142" s="1825"/>
      <c r="J142" s="1825"/>
      <c r="K142" s="1825"/>
      <c r="L142" s="1825"/>
      <c r="M142" s="1825"/>
      <c r="N142" s="1825"/>
      <c r="O142" s="1825"/>
      <c r="P142" s="1825"/>
      <c r="Q142" s="1825"/>
    </row>
    <row r="143" spans="1:17" ht="15.75" customHeight="1">
      <c r="A143" s="1825"/>
      <c r="B143" s="1825"/>
      <c r="C143" s="1825"/>
      <c r="D143" s="1825"/>
      <c r="E143" s="1825"/>
      <c r="F143" s="1825"/>
      <c r="G143" s="1825"/>
      <c r="H143" s="1825"/>
      <c r="I143" s="1825"/>
      <c r="J143" s="1825"/>
      <c r="K143" s="1825"/>
      <c r="L143" s="1825"/>
      <c r="M143" s="1825"/>
      <c r="N143" s="1825"/>
      <c r="O143" s="1825"/>
      <c r="P143" s="1825"/>
      <c r="Q143" s="1825"/>
    </row>
    <row r="144" spans="1:17" ht="15.75" customHeight="1">
      <c r="A144" s="1825"/>
      <c r="B144" s="1825"/>
      <c r="C144" s="1825"/>
      <c r="D144" s="1825"/>
      <c r="E144" s="1825"/>
      <c r="F144" s="1825"/>
      <c r="G144" s="1825"/>
      <c r="H144" s="1825"/>
      <c r="I144" s="1825"/>
      <c r="J144" s="1825"/>
      <c r="K144" s="1825"/>
      <c r="L144" s="1825"/>
      <c r="M144" s="1825"/>
      <c r="N144" s="1825"/>
      <c r="O144" s="1825"/>
      <c r="P144" s="1825"/>
      <c r="Q144" s="1825"/>
    </row>
    <row r="145" spans="1:17" ht="15.75" customHeight="1">
      <c r="A145" s="1825"/>
      <c r="B145" s="1825"/>
      <c r="C145" s="1825"/>
      <c r="D145" s="1825"/>
      <c r="E145" s="1825"/>
      <c r="F145" s="1825"/>
      <c r="G145" s="1825"/>
      <c r="H145" s="1825"/>
      <c r="I145" s="1825"/>
      <c r="J145" s="1825"/>
      <c r="K145" s="1825"/>
      <c r="L145" s="1825"/>
      <c r="M145" s="1825"/>
      <c r="N145" s="1825"/>
      <c r="O145" s="1825"/>
      <c r="P145" s="1825"/>
      <c r="Q145" s="1825"/>
    </row>
    <row r="146" spans="1:17" ht="15.75" customHeight="1">
      <c r="A146" s="1825"/>
      <c r="B146" s="1825"/>
      <c r="C146" s="1825"/>
      <c r="D146" s="1825"/>
      <c r="E146" s="1825"/>
      <c r="F146" s="1825"/>
      <c r="G146" s="1825"/>
      <c r="H146" s="1825"/>
      <c r="I146" s="1825"/>
      <c r="J146" s="1825"/>
      <c r="K146" s="1825"/>
      <c r="L146" s="1825"/>
      <c r="M146" s="1825"/>
      <c r="N146" s="1825"/>
      <c r="O146" s="1825"/>
      <c r="P146" s="1825"/>
      <c r="Q146" s="1825"/>
    </row>
    <row r="147" spans="1:17" ht="15.75" customHeight="1">
      <c r="A147" s="1825"/>
      <c r="B147" s="1825"/>
      <c r="C147" s="1825"/>
      <c r="D147" s="1825"/>
      <c r="E147" s="1825"/>
      <c r="F147" s="1825"/>
      <c r="G147" s="1825"/>
      <c r="H147" s="1825"/>
      <c r="I147" s="1825"/>
      <c r="J147" s="1825"/>
      <c r="K147" s="1825"/>
      <c r="L147" s="1825"/>
      <c r="M147" s="1825"/>
      <c r="N147" s="1825"/>
      <c r="O147" s="1825"/>
      <c r="P147" s="1825"/>
      <c r="Q147" s="1825"/>
    </row>
    <row r="148" spans="1:17" ht="15.75" customHeight="1">
      <c r="A148" s="1825"/>
      <c r="B148" s="1825"/>
      <c r="C148" s="1825"/>
      <c r="D148" s="1825"/>
      <c r="E148" s="1825"/>
      <c r="F148" s="1825"/>
      <c r="G148" s="1825"/>
      <c r="H148" s="1825"/>
      <c r="I148" s="1825"/>
      <c r="J148" s="1825"/>
      <c r="K148" s="1825"/>
      <c r="L148" s="1825"/>
      <c r="M148" s="1825"/>
      <c r="N148" s="1825"/>
      <c r="O148" s="1825"/>
      <c r="P148" s="1825"/>
      <c r="Q148" s="1825"/>
    </row>
    <row r="149" spans="1:17" ht="15.75" customHeight="1">
      <c r="A149" s="1825"/>
      <c r="B149" s="1825"/>
      <c r="C149" s="1825"/>
      <c r="D149" s="1825"/>
      <c r="E149" s="1825"/>
      <c r="F149" s="1825"/>
      <c r="G149" s="1825"/>
      <c r="H149" s="1825"/>
      <c r="I149" s="1825"/>
      <c r="J149" s="1825"/>
      <c r="K149" s="1825"/>
      <c r="L149" s="1825"/>
      <c r="M149" s="1825"/>
      <c r="N149" s="1825"/>
      <c r="O149" s="1825"/>
      <c r="P149" s="1825"/>
      <c r="Q149" s="1825"/>
    </row>
    <row r="150" spans="1:17" ht="15.75" customHeight="1">
      <c r="A150" s="1825"/>
      <c r="B150" s="1825"/>
      <c r="C150" s="1825"/>
      <c r="D150" s="1825"/>
      <c r="E150" s="1825"/>
      <c r="F150" s="1825"/>
      <c r="G150" s="1825"/>
      <c r="H150" s="1825"/>
      <c r="I150" s="1825"/>
      <c r="J150" s="1825"/>
      <c r="K150" s="1825"/>
      <c r="L150" s="1825"/>
      <c r="M150" s="1825"/>
      <c r="N150" s="1825"/>
      <c r="O150" s="1825"/>
      <c r="P150" s="1825"/>
      <c r="Q150" s="1825"/>
    </row>
    <row r="151" spans="1:17" ht="15.75" customHeight="1">
      <c r="A151" s="1825"/>
      <c r="B151" s="1825"/>
      <c r="C151" s="1825"/>
      <c r="D151" s="1825"/>
      <c r="E151" s="1825"/>
      <c r="F151" s="1825"/>
      <c r="G151" s="1825"/>
      <c r="H151" s="1825"/>
      <c r="I151" s="1825"/>
      <c r="J151" s="1825"/>
      <c r="K151" s="1825"/>
      <c r="L151" s="1825"/>
      <c r="M151" s="1825"/>
      <c r="N151" s="1825"/>
      <c r="O151" s="1825"/>
      <c r="P151" s="1825"/>
      <c r="Q151" s="1825"/>
    </row>
    <row r="152" spans="1:17" ht="15.75" customHeight="1">
      <c r="A152" s="1825"/>
      <c r="B152" s="1825"/>
      <c r="C152" s="1825"/>
      <c r="D152" s="1825"/>
      <c r="E152" s="1825"/>
      <c r="F152" s="1825"/>
      <c r="G152" s="1825"/>
      <c r="H152" s="1825"/>
      <c r="I152" s="1825"/>
      <c r="J152" s="1825"/>
      <c r="K152" s="1825"/>
      <c r="L152" s="1825"/>
      <c r="M152" s="1825"/>
      <c r="N152" s="1825"/>
      <c r="O152" s="1825"/>
      <c r="P152" s="1825"/>
      <c r="Q152" s="1825"/>
    </row>
    <row r="153" spans="1:17" ht="15.75" customHeight="1">
      <c r="A153" s="1825"/>
      <c r="B153" s="1825"/>
      <c r="C153" s="1825"/>
      <c r="D153" s="1825"/>
      <c r="E153" s="1825"/>
      <c r="F153" s="1825"/>
      <c r="G153" s="1825"/>
      <c r="H153" s="1825"/>
      <c r="I153" s="1825"/>
      <c r="J153" s="1825"/>
      <c r="K153" s="1825"/>
      <c r="L153" s="1825"/>
      <c r="M153" s="1825"/>
      <c r="N153" s="1825"/>
      <c r="O153" s="1825"/>
      <c r="P153" s="1825"/>
      <c r="Q153" s="1825"/>
    </row>
    <row r="154" spans="1:17" ht="15.75" customHeight="1">
      <c r="A154" s="1825"/>
      <c r="B154" s="1825"/>
      <c r="C154" s="1825"/>
      <c r="D154" s="1825"/>
      <c r="E154" s="1825"/>
      <c r="F154" s="1825"/>
      <c r="G154" s="1825"/>
      <c r="H154" s="1825"/>
      <c r="I154" s="1825"/>
      <c r="J154" s="1825"/>
      <c r="K154" s="1825"/>
      <c r="L154" s="1825"/>
      <c r="M154" s="1825"/>
      <c r="N154" s="1825"/>
      <c r="O154" s="1825"/>
      <c r="P154" s="1825"/>
      <c r="Q154" s="1825"/>
    </row>
    <row r="155" spans="1:17" ht="15.75" customHeight="1">
      <c r="A155" s="1825"/>
      <c r="B155" s="1825"/>
      <c r="C155" s="1825"/>
      <c r="D155" s="1825"/>
      <c r="E155" s="1825"/>
      <c r="F155" s="1825"/>
      <c r="G155" s="1825"/>
      <c r="H155" s="1825"/>
      <c r="I155" s="1825"/>
      <c r="J155" s="1825"/>
      <c r="K155" s="1825"/>
      <c r="L155" s="1825"/>
      <c r="M155" s="1825"/>
      <c r="N155" s="1825"/>
      <c r="O155" s="1825"/>
      <c r="P155" s="1825"/>
      <c r="Q155" s="1825"/>
    </row>
    <row r="156" spans="1:17" ht="15.75" customHeight="1">
      <c r="A156" s="1825"/>
      <c r="B156" s="1825"/>
      <c r="C156" s="1825"/>
      <c r="D156" s="1825"/>
      <c r="E156" s="1825"/>
      <c r="F156" s="1825"/>
      <c r="G156" s="1825"/>
      <c r="H156" s="1825"/>
      <c r="I156" s="1825"/>
      <c r="J156" s="1825"/>
      <c r="K156" s="1825"/>
      <c r="L156" s="1825"/>
      <c r="M156" s="1825"/>
      <c r="N156" s="1825"/>
      <c r="O156" s="1825"/>
      <c r="P156" s="1825"/>
      <c r="Q156" s="1825"/>
    </row>
    <row r="157" spans="1:17" ht="15.75" customHeight="1">
      <c r="A157" s="1825"/>
      <c r="B157" s="1825"/>
      <c r="C157" s="1825"/>
      <c r="D157" s="1825"/>
      <c r="E157" s="1825"/>
      <c r="F157" s="1825"/>
      <c r="G157" s="1825"/>
      <c r="H157" s="1825"/>
      <c r="I157" s="1825"/>
      <c r="J157" s="1825"/>
      <c r="K157" s="1825"/>
      <c r="L157" s="1825"/>
      <c r="M157" s="1825"/>
      <c r="N157" s="1825"/>
      <c r="O157" s="1825"/>
      <c r="P157" s="1825"/>
      <c r="Q157" s="1825"/>
    </row>
    <row r="158" spans="1:17" ht="15.75" customHeight="1">
      <c r="A158" s="1825"/>
      <c r="B158" s="1825"/>
      <c r="C158" s="1825"/>
      <c r="D158" s="1825"/>
      <c r="E158" s="1825"/>
      <c r="F158" s="1825"/>
      <c r="G158" s="1825"/>
      <c r="H158" s="1825"/>
      <c r="I158" s="1825"/>
      <c r="J158" s="1825"/>
      <c r="K158" s="1825"/>
      <c r="L158" s="1825"/>
      <c r="M158" s="1825"/>
      <c r="N158" s="1825"/>
      <c r="O158" s="1825"/>
      <c r="P158" s="1825"/>
      <c r="Q158" s="1825"/>
    </row>
    <row r="159" spans="1:17" ht="15.75" customHeight="1">
      <c r="A159" s="1825"/>
      <c r="B159" s="1825"/>
      <c r="C159" s="1825"/>
      <c r="D159" s="1825"/>
      <c r="E159" s="1825"/>
      <c r="F159" s="1825"/>
      <c r="G159" s="1825"/>
      <c r="H159" s="1825"/>
      <c r="I159" s="1825"/>
      <c r="J159" s="1825"/>
      <c r="K159" s="1825"/>
      <c r="L159" s="1825"/>
      <c r="M159" s="1825"/>
      <c r="N159" s="1825"/>
      <c r="O159" s="1825"/>
      <c r="P159" s="1825"/>
      <c r="Q159" s="1825"/>
    </row>
    <row r="160" spans="1:17" ht="15.75" customHeight="1">
      <c r="A160" s="1825"/>
      <c r="B160" s="1825"/>
      <c r="C160" s="1825"/>
      <c r="D160" s="1825"/>
      <c r="E160" s="1825"/>
      <c r="F160" s="1825"/>
      <c r="G160" s="1825"/>
      <c r="H160" s="1825"/>
      <c r="I160" s="1825"/>
      <c r="J160" s="1825"/>
      <c r="K160" s="1825"/>
      <c r="L160" s="1825"/>
      <c r="M160" s="1825"/>
      <c r="N160" s="1825"/>
      <c r="O160" s="1825"/>
      <c r="P160" s="1825"/>
      <c r="Q160" s="1825"/>
    </row>
    <row r="161" spans="1:17" ht="15.75" customHeight="1">
      <c r="A161" s="1825"/>
      <c r="B161" s="1825"/>
      <c r="C161" s="1825"/>
      <c r="D161" s="1825"/>
      <c r="E161" s="1825"/>
      <c r="F161" s="1825"/>
      <c r="G161" s="1825"/>
      <c r="H161" s="1825"/>
      <c r="I161" s="1825"/>
      <c r="J161" s="1825"/>
      <c r="K161" s="1825"/>
      <c r="L161" s="1825"/>
      <c r="M161" s="1825"/>
      <c r="N161" s="1825"/>
      <c r="O161" s="1825"/>
      <c r="P161" s="1825"/>
      <c r="Q161" s="1825"/>
    </row>
    <row r="162" spans="1:17" ht="15.75" customHeight="1">
      <c r="A162" s="1825"/>
      <c r="B162" s="1825"/>
      <c r="C162" s="1825"/>
      <c r="D162" s="1825"/>
      <c r="E162" s="1825"/>
      <c r="F162" s="1825"/>
      <c r="G162" s="1825"/>
      <c r="H162" s="1825"/>
      <c r="I162" s="1825"/>
      <c r="J162" s="1825"/>
      <c r="K162" s="1825"/>
      <c r="L162" s="1825"/>
      <c r="M162" s="1825"/>
      <c r="N162" s="1825"/>
      <c r="O162" s="1825"/>
      <c r="P162" s="1825"/>
      <c r="Q162" s="1825"/>
    </row>
    <row r="163" spans="1:17" ht="15.75" customHeight="1">
      <c r="A163" s="1825"/>
      <c r="B163" s="1825"/>
      <c r="C163" s="1825"/>
      <c r="D163" s="1825"/>
      <c r="E163" s="1825"/>
      <c r="F163" s="1825"/>
      <c r="G163" s="1825"/>
      <c r="H163" s="1825"/>
      <c r="I163" s="1825"/>
      <c r="J163" s="1825"/>
      <c r="K163" s="1825"/>
      <c r="L163" s="1825"/>
      <c r="M163" s="1825"/>
      <c r="N163" s="1825"/>
      <c r="O163" s="1825"/>
      <c r="P163" s="1825"/>
      <c r="Q163" s="1825"/>
    </row>
    <row r="164" spans="1:17" ht="15.75" customHeight="1">
      <c r="A164" s="1825"/>
      <c r="B164" s="1825"/>
      <c r="C164" s="1825"/>
      <c r="D164" s="1825"/>
      <c r="E164" s="1825"/>
      <c r="F164" s="1825"/>
      <c r="G164" s="1825"/>
      <c r="H164" s="1825"/>
      <c r="I164" s="1825"/>
      <c r="J164" s="1825"/>
      <c r="K164" s="1825"/>
      <c r="L164" s="1825"/>
      <c r="M164" s="1825"/>
      <c r="N164" s="1825"/>
      <c r="O164" s="1825"/>
      <c r="P164" s="1825"/>
      <c r="Q164" s="1825"/>
    </row>
    <row r="165" spans="1:17" ht="15.75" customHeight="1">
      <c r="A165" s="1825"/>
      <c r="B165" s="1825"/>
      <c r="C165" s="1825"/>
      <c r="D165" s="1825"/>
      <c r="E165" s="1825"/>
      <c r="F165" s="1825"/>
      <c r="G165" s="1825"/>
      <c r="H165" s="1825"/>
      <c r="I165" s="1825"/>
      <c r="J165" s="1825"/>
      <c r="K165" s="1825"/>
      <c r="L165" s="1825"/>
      <c r="M165" s="1825"/>
      <c r="N165" s="1825"/>
      <c r="O165" s="1825"/>
      <c r="P165" s="1825"/>
      <c r="Q165" s="1825"/>
    </row>
    <row r="166" spans="1:17" ht="15.75" customHeight="1">
      <c r="A166" s="1825"/>
      <c r="B166" s="1825"/>
      <c r="C166" s="1825"/>
      <c r="D166" s="1825"/>
      <c r="E166" s="1825"/>
      <c r="F166" s="1825"/>
      <c r="G166" s="1825"/>
      <c r="H166" s="1825"/>
      <c r="I166" s="1825"/>
      <c r="J166" s="1825"/>
      <c r="K166" s="1825"/>
      <c r="L166" s="1825"/>
      <c r="M166" s="1825"/>
      <c r="N166" s="1825"/>
      <c r="O166" s="1825"/>
      <c r="P166" s="1825"/>
      <c r="Q166" s="1825"/>
    </row>
    <row r="167" spans="1:17" ht="15.75" customHeight="1">
      <c r="A167" s="1825"/>
      <c r="B167" s="1825"/>
      <c r="C167" s="1825"/>
      <c r="D167" s="1825"/>
      <c r="E167" s="1825"/>
      <c r="F167" s="1825"/>
      <c r="G167" s="1825"/>
      <c r="H167" s="1825"/>
      <c r="I167" s="1825"/>
      <c r="J167" s="1825"/>
      <c r="K167" s="1825"/>
      <c r="L167" s="1825"/>
      <c r="M167" s="1825"/>
      <c r="N167" s="1825"/>
      <c r="O167" s="1825"/>
      <c r="P167" s="1825"/>
      <c r="Q167" s="1825"/>
    </row>
    <row r="168" spans="1:17" ht="15.75" customHeight="1">
      <c r="A168" s="1825"/>
      <c r="B168" s="1825"/>
      <c r="C168" s="1825"/>
      <c r="D168" s="1825"/>
      <c r="E168" s="1825"/>
      <c r="F168" s="1825"/>
      <c r="G168" s="1825"/>
      <c r="H168" s="1825"/>
      <c r="I168" s="1825"/>
      <c r="J168" s="1825"/>
      <c r="K168" s="1825"/>
      <c r="L168" s="1825"/>
      <c r="M168" s="1825"/>
      <c r="N168" s="1825"/>
      <c r="O168" s="1825"/>
      <c r="P168" s="1825"/>
      <c r="Q168" s="1825"/>
    </row>
    <row r="169" spans="1:17" ht="15.75" customHeight="1">
      <c r="A169" s="1825"/>
      <c r="B169" s="1825"/>
      <c r="C169" s="1825"/>
      <c r="D169" s="1825"/>
      <c r="E169" s="1825"/>
      <c r="F169" s="1825"/>
      <c r="G169" s="1825"/>
      <c r="H169" s="1825"/>
      <c r="I169" s="1825"/>
      <c r="J169" s="1825"/>
      <c r="K169" s="1825"/>
      <c r="L169" s="1825"/>
      <c r="M169" s="1825"/>
      <c r="N169" s="1825"/>
      <c r="O169" s="1825"/>
      <c r="P169" s="1825"/>
      <c r="Q169" s="1825"/>
    </row>
    <row r="170" spans="1:17" ht="15.75" customHeight="1">
      <c r="A170" s="1825"/>
      <c r="B170" s="1825"/>
      <c r="C170" s="1825"/>
      <c r="D170" s="1825"/>
      <c r="E170" s="1825"/>
      <c r="F170" s="1825"/>
      <c r="G170" s="1825"/>
      <c r="H170" s="1825"/>
      <c r="I170" s="1825"/>
      <c r="J170" s="1825"/>
      <c r="K170" s="1825"/>
      <c r="L170" s="1825"/>
      <c r="M170" s="1825"/>
      <c r="N170" s="1825"/>
      <c r="O170" s="1825"/>
      <c r="P170" s="1825"/>
      <c r="Q170" s="1825"/>
    </row>
    <row r="171" spans="1:17" ht="15.75" customHeight="1">
      <c r="A171" s="1825"/>
      <c r="B171" s="1825"/>
      <c r="C171" s="1825"/>
      <c r="D171" s="1825"/>
      <c r="E171" s="1825"/>
      <c r="F171" s="1825"/>
      <c r="G171" s="1825"/>
      <c r="H171" s="1825"/>
      <c r="I171" s="1825"/>
      <c r="J171" s="1825"/>
      <c r="K171" s="1825"/>
      <c r="L171" s="1825"/>
      <c r="M171" s="1825"/>
      <c r="N171" s="1825"/>
      <c r="O171" s="1825"/>
      <c r="P171" s="1825"/>
      <c r="Q171" s="1825"/>
    </row>
    <row r="172" spans="1:17" ht="15.75" customHeight="1">
      <c r="A172" s="1825"/>
      <c r="B172" s="1825"/>
      <c r="C172" s="1825"/>
      <c r="D172" s="1825"/>
      <c r="E172" s="1825"/>
      <c r="F172" s="1825"/>
      <c r="G172" s="1825"/>
      <c r="H172" s="1825"/>
      <c r="I172" s="1825"/>
      <c r="J172" s="1825"/>
      <c r="K172" s="1825"/>
      <c r="L172" s="1825"/>
      <c r="M172" s="1825"/>
      <c r="N172" s="1825"/>
      <c r="O172" s="1825"/>
      <c r="P172" s="1825"/>
      <c r="Q172" s="1825"/>
    </row>
    <row r="173" spans="1:17" ht="15.75" customHeight="1">
      <c r="A173" s="1825"/>
      <c r="B173" s="1825"/>
      <c r="C173" s="1825"/>
      <c r="D173" s="1825"/>
      <c r="E173" s="1825"/>
      <c r="F173" s="1825"/>
      <c r="G173" s="1825"/>
      <c r="H173" s="1825"/>
      <c r="I173" s="1825"/>
      <c r="J173" s="1825"/>
      <c r="K173" s="1825"/>
      <c r="L173" s="1825"/>
      <c r="M173" s="1825"/>
      <c r="N173" s="1825"/>
      <c r="O173" s="1825"/>
      <c r="P173" s="1825"/>
      <c r="Q173" s="1825"/>
    </row>
    <row r="174" spans="1:17" ht="15.75" customHeight="1">
      <c r="A174" s="1825"/>
      <c r="B174" s="1825"/>
      <c r="C174" s="1825"/>
      <c r="D174" s="1825"/>
      <c r="E174" s="1825"/>
      <c r="F174" s="1825"/>
      <c r="G174" s="1825"/>
      <c r="H174" s="1825"/>
      <c r="I174" s="1825"/>
      <c r="J174" s="1825"/>
      <c r="K174" s="1825"/>
      <c r="L174" s="1825"/>
      <c r="M174" s="1825"/>
      <c r="N174" s="1825"/>
      <c r="O174" s="1825"/>
      <c r="P174" s="1825"/>
      <c r="Q174" s="1825"/>
    </row>
    <row r="175" spans="1:17" ht="15.75" customHeight="1">
      <c r="A175" s="1825"/>
      <c r="B175" s="1825"/>
      <c r="C175" s="1825"/>
      <c r="D175" s="1825"/>
      <c r="E175" s="1825"/>
      <c r="F175" s="1825"/>
      <c r="G175" s="1825"/>
      <c r="H175" s="1825"/>
      <c r="I175" s="1825"/>
      <c r="J175" s="1825"/>
      <c r="K175" s="1825"/>
      <c r="L175" s="1825"/>
      <c r="M175" s="1825"/>
      <c r="N175" s="1825"/>
      <c r="O175" s="1825"/>
      <c r="P175" s="1825"/>
      <c r="Q175" s="1825"/>
    </row>
    <row r="176" spans="1:17" ht="15.75" customHeight="1">
      <c r="A176" s="1825"/>
      <c r="B176" s="1825"/>
      <c r="C176" s="1825"/>
      <c r="D176" s="1825"/>
      <c r="E176" s="1825"/>
      <c r="F176" s="1825"/>
      <c r="G176" s="1825"/>
      <c r="H176" s="1825"/>
      <c r="I176" s="1825"/>
      <c r="J176" s="1825"/>
      <c r="K176" s="1825"/>
      <c r="L176" s="1825"/>
      <c r="M176" s="1825"/>
      <c r="N176" s="1825"/>
      <c r="O176" s="1825"/>
      <c r="P176" s="1825"/>
      <c r="Q176" s="1825"/>
    </row>
    <row r="177" spans="1:17" ht="15.75" customHeight="1">
      <c r="A177" s="1825"/>
      <c r="B177" s="1825"/>
      <c r="C177" s="1825"/>
      <c r="D177" s="1825"/>
      <c r="E177" s="1825"/>
      <c r="F177" s="1825"/>
      <c r="G177" s="1825"/>
      <c r="H177" s="1825"/>
      <c r="I177" s="1825"/>
      <c r="J177" s="1825"/>
      <c r="K177" s="1825"/>
      <c r="L177" s="1825"/>
      <c r="M177" s="1825"/>
      <c r="N177" s="1825"/>
      <c r="O177" s="1825"/>
      <c r="P177" s="1825"/>
      <c r="Q177" s="1825"/>
    </row>
    <row r="178" spans="1:17" ht="15.75" customHeight="1">
      <c r="A178" s="1825"/>
      <c r="B178" s="1825"/>
      <c r="C178" s="1825"/>
      <c r="D178" s="1825"/>
      <c r="E178" s="1825"/>
      <c r="F178" s="1825"/>
      <c r="G178" s="1825"/>
      <c r="H178" s="1825"/>
      <c r="I178" s="1825"/>
      <c r="J178" s="1825"/>
      <c r="K178" s="1825"/>
      <c r="L178" s="1825"/>
      <c r="M178" s="1825"/>
      <c r="N178" s="1825"/>
      <c r="O178" s="1825"/>
      <c r="P178" s="1825"/>
      <c r="Q178" s="1825"/>
    </row>
    <row r="179" spans="1:17" ht="15.75" customHeight="1">
      <c r="A179" s="1825"/>
      <c r="B179" s="1825"/>
      <c r="C179" s="1825"/>
      <c r="D179" s="1825"/>
      <c r="E179" s="1825"/>
      <c r="F179" s="1825"/>
      <c r="G179" s="1825"/>
      <c r="H179" s="1825"/>
      <c r="I179" s="1825"/>
      <c r="J179" s="1825"/>
      <c r="K179" s="1825"/>
      <c r="L179" s="1825"/>
      <c r="M179" s="1825"/>
      <c r="N179" s="1825"/>
      <c r="O179" s="1825"/>
      <c r="P179" s="1825"/>
      <c r="Q179" s="1825"/>
    </row>
    <row r="180" spans="1:17" ht="15.75" customHeight="1">
      <c r="A180" s="1825"/>
      <c r="B180" s="1825"/>
      <c r="C180" s="1825"/>
      <c r="D180" s="1825"/>
      <c r="E180" s="1825"/>
      <c r="F180" s="1825"/>
      <c r="G180" s="1825"/>
      <c r="H180" s="1825"/>
      <c r="I180" s="1825"/>
      <c r="J180" s="1825"/>
      <c r="K180" s="1825"/>
      <c r="L180" s="1825"/>
      <c r="M180" s="1825"/>
      <c r="N180" s="1825"/>
      <c r="O180" s="1825"/>
      <c r="P180" s="1825"/>
      <c r="Q180" s="1825"/>
    </row>
    <row r="181" spans="1:17" ht="15.75" customHeight="1">
      <c r="A181" s="1825"/>
      <c r="B181" s="1825"/>
      <c r="C181" s="1825"/>
      <c r="D181" s="1825"/>
      <c r="E181" s="1825"/>
      <c r="F181" s="1825"/>
      <c r="G181" s="1825"/>
      <c r="H181" s="1825"/>
      <c r="I181" s="1825"/>
      <c r="J181" s="1825"/>
      <c r="K181" s="1825"/>
      <c r="L181" s="1825"/>
      <c r="M181" s="1825"/>
      <c r="N181" s="1825"/>
      <c r="O181" s="1825"/>
      <c r="P181" s="1825"/>
      <c r="Q181" s="1825"/>
    </row>
    <row r="182" spans="1:17" ht="15.75" customHeight="1">
      <c r="A182" s="1825"/>
      <c r="B182" s="1825"/>
      <c r="C182" s="1825"/>
      <c r="D182" s="1825"/>
      <c r="E182" s="1825"/>
      <c r="F182" s="1825"/>
      <c r="G182" s="1825"/>
      <c r="H182" s="1825"/>
      <c r="I182" s="1825"/>
      <c r="J182" s="1825"/>
      <c r="K182" s="1825"/>
      <c r="L182" s="1825"/>
      <c r="M182" s="1825"/>
      <c r="N182" s="1825"/>
      <c r="O182" s="1825"/>
      <c r="P182" s="1825"/>
      <c r="Q182" s="1825"/>
    </row>
    <row r="183" spans="1:17" ht="15.75" customHeight="1">
      <c r="A183" s="1825"/>
      <c r="B183" s="1825"/>
      <c r="C183" s="1825"/>
      <c r="D183" s="1825"/>
      <c r="E183" s="1825"/>
      <c r="F183" s="1825"/>
      <c r="G183" s="1825"/>
      <c r="H183" s="1825"/>
      <c r="I183" s="1825"/>
      <c r="J183" s="1825"/>
      <c r="K183" s="1825"/>
      <c r="L183" s="1825"/>
      <c r="M183" s="1825"/>
      <c r="N183" s="1825"/>
      <c r="O183" s="1825"/>
      <c r="P183" s="1825"/>
      <c r="Q183" s="1825"/>
    </row>
    <row r="184" spans="1:17" ht="15.75" customHeight="1">
      <c r="A184" s="1825"/>
      <c r="B184" s="1825"/>
      <c r="C184" s="1825"/>
      <c r="D184" s="1825"/>
      <c r="E184" s="1825"/>
      <c r="F184" s="1825"/>
      <c r="G184" s="1825"/>
      <c r="H184" s="1825"/>
      <c r="I184" s="1825"/>
      <c r="J184" s="1825"/>
      <c r="K184" s="1825"/>
      <c r="L184" s="1825"/>
      <c r="M184" s="1825"/>
      <c r="N184" s="1825"/>
      <c r="O184" s="1825"/>
      <c r="P184" s="1825"/>
      <c r="Q184" s="1825"/>
    </row>
    <row r="185" spans="1:17" ht="15.75" customHeight="1">
      <c r="A185" s="1825"/>
      <c r="B185" s="1825"/>
      <c r="C185" s="1825"/>
      <c r="D185" s="1825"/>
      <c r="E185" s="1825"/>
      <c r="F185" s="1825"/>
      <c r="G185" s="1825"/>
      <c r="H185" s="1825"/>
      <c r="I185" s="1825"/>
      <c r="J185" s="1825"/>
      <c r="K185" s="1825"/>
      <c r="L185" s="1825"/>
      <c r="M185" s="1825"/>
      <c r="N185" s="1825"/>
      <c r="O185" s="1825"/>
      <c r="P185" s="1825"/>
      <c r="Q185" s="1825"/>
    </row>
    <row r="186" spans="1:17" ht="15.75" customHeight="1">
      <c r="A186" s="1825"/>
      <c r="B186" s="1825"/>
      <c r="C186" s="1825"/>
      <c r="D186" s="1825"/>
      <c r="E186" s="1825"/>
      <c r="F186" s="1825"/>
      <c r="G186" s="1825"/>
      <c r="H186" s="1825"/>
      <c r="I186" s="1825"/>
      <c r="J186" s="1825"/>
      <c r="K186" s="1825"/>
      <c r="L186" s="1825"/>
      <c r="M186" s="1825"/>
      <c r="N186" s="1825"/>
      <c r="O186" s="1825"/>
      <c r="P186" s="1825"/>
      <c r="Q186" s="1825"/>
    </row>
    <row r="187" spans="1:17" ht="15.75" customHeight="1">
      <c r="A187" s="1825"/>
      <c r="B187" s="1825"/>
      <c r="C187" s="1825"/>
      <c r="D187" s="1825"/>
      <c r="E187" s="1825"/>
      <c r="F187" s="1825"/>
      <c r="G187" s="1825"/>
      <c r="H187" s="1825"/>
      <c r="I187" s="1825"/>
      <c r="J187" s="1825"/>
      <c r="K187" s="1825"/>
      <c r="L187" s="1825"/>
      <c r="M187" s="1825"/>
      <c r="N187" s="1825"/>
      <c r="O187" s="1825"/>
      <c r="P187" s="1825"/>
      <c r="Q187" s="1825"/>
    </row>
    <row r="188" spans="1:17" ht="15.75" customHeight="1">
      <c r="A188" s="1825"/>
      <c r="B188" s="1825"/>
      <c r="C188" s="1825"/>
      <c r="D188" s="1825"/>
      <c r="E188" s="1825"/>
      <c r="F188" s="1825"/>
      <c r="G188" s="1825"/>
      <c r="H188" s="1825"/>
      <c r="I188" s="1825"/>
      <c r="J188" s="1825"/>
      <c r="K188" s="1825"/>
      <c r="L188" s="1825"/>
      <c r="M188" s="1825"/>
      <c r="N188" s="1825"/>
      <c r="O188" s="1825"/>
      <c r="P188" s="1825"/>
      <c r="Q188" s="1825"/>
    </row>
    <row r="189" spans="1:17" ht="15.75" customHeight="1">
      <c r="A189" s="1825"/>
      <c r="B189" s="1825"/>
      <c r="C189" s="1825"/>
      <c r="D189" s="1825"/>
      <c r="E189" s="1825"/>
      <c r="F189" s="1825"/>
      <c r="G189" s="1825"/>
      <c r="H189" s="1825"/>
      <c r="I189" s="1825"/>
      <c r="J189" s="1825"/>
      <c r="K189" s="1825"/>
      <c r="L189" s="1825"/>
      <c r="M189" s="1825"/>
      <c r="N189" s="1825"/>
      <c r="O189" s="1825"/>
      <c r="P189" s="1825"/>
      <c r="Q189" s="1825"/>
    </row>
    <row r="190" spans="1:17" ht="15.75" customHeight="1">
      <c r="A190" s="1825"/>
      <c r="B190" s="1825"/>
      <c r="C190" s="1825"/>
      <c r="D190" s="1825"/>
      <c r="E190" s="1825"/>
      <c r="F190" s="1825"/>
      <c r="G190" s="1825"/>
      <c r="H190" s="1825"/>
      <c r="I190" s="1825"/>
      <c r="J190" s="1825"/>
      <c r="K190" s="1825"/>
      <c r="L190" s="1825"/>
      <c r="M190" s="1825"/>
      <c r="N190" s="1825"/>
      <c r="O190" s="1825"/>
      <c r="P190" s="1825"/>
      <c r="Q190" s="1825"/>
    </row>
    <row r="191" spans="1:17" ht="15.75" customHeight="1">
      <c r="A191" s="1825"/>
      <c r="B191" s="1825"/>
      <c r="C191" s="1825"/>
      <c r="D191" s="1825"/>
      <c r="E191" s="1825"/>
      <c r="F191" s="1825"/>
      <c r="G191" s="1825"/>
      <c r="H191" s="1825"/>
      <c r="I191" s="1825"/>
      <c r="J191" s="1825"/>
      <c r="K191" s="1825"/>
      <c r="L191" s="1825"/>
      <c r="M191" s="1825"/>
      <c r="N191" s="1825"/>
      <c r="O191" s="1825"/>
      <c r="P191" s="1825"/>
      <c r="Q191" s="1825"/>
    </row>
    <row r="192" spans="1:17" ht="15.75" customHeight="1">
      <c r="A192" s="1825"/>
      <c r="B192" s="1825"/>
      <c r="C192" s="1825"/>
      <c r="D192" s="1825"/>
      <c r="E192" s="1825"/>
      <c r="F192" s="1825"/>
      <c r="G192" s="1825"/>
      <c r="H192" s="1825"/>
      <c r="I192" s="1825"/>
      <c r="J192" s="1825"/>
      <c r="K192" s="1825"/>
      <c r="L192" s="1825"/>
      <c r="M192" s="1825"/>
      <c r="N192" s="1825"/>
      <c r="O192" s="1825"/>
      <c r="P192" s="1825"/>
      <c r="Q192" s="1825"/>
    </row>
    <row r="193" spans="1:17" ht="15.75" customHeight="1">
      <c r="A193" s="1825"/>
      <c r="B193" s="1825"/>
      <c r="C193" s="1825"/>
      <c r="D193" s="1825"/>
      <c r="E193" s="1825"/>
      <c r="F193" s="1825"/>
      <c r="G193" s="1825"/>
      <c r="H193" s="1825"/>
      <c r="I193" s="1825"/>
      <c r="J193" s="1825"/>
      <c r="K193" s="1825"/>
      <c r="L193" s="1825"/>
      <c r="M193" s="1825"/>
      <c r="N193" s="1825"/>
      <c r="O193" s="1825"/>
      <c r="P193" s="1825"/>
      <c r="Q193" s="1825"/>
    </row>
    <row r="194" spans="1:17" ht="15.75" customHeight="1">
      <c r="A194" s="1825"/>
      <c r="B194" s="1825"/>
      <c r="C194" s="1825"/>
      <c r="D194" s="1825"/>
      <c r="E194" s="1825"/>
      <c r="F194" s="1825"/>
      <c r="G194" s="1825"/>
      <c r="H194" s="1825"/>
      <c r="I194" s="1825"/>
      <c r="J194" s="1825"/>
      <c r="K194" s="1825"/>
      <c r="L194" s="1825"/>
      <c r="M194" s="1825"/>
      <c r="N194" s="1825"/>
      <c r="O194" s="1825"/>
      <c r="P194" s="1825"/>
      <c r="Q194" s="1825"/>
    </row>
    <row r="195" spans="1:17" ht="15.75" customHeight="1">
      <c r="A195" s="1825"/>
      <c r="B195" s="1825"/>
      <c r="C195" s="1825"/>
      <c r="D195" s="1825"/>
      <c r="E195" s="1825"/>
      <c r="F195" s="1825"/>
      <c r="G195" s="1825"/>
      <c r="H195" s="1825"/>
      <c r="I195" s="1825"/>
      <c r="J195" s="1825"/>
      <c r="K195" s="1825"/>
      <c r="L195" s="1825"/>
      <c r="M195" s="1825"/>
      <c r="N195" s="1825"/>
      <c r="O195" s="1825"/>
      <c r="P195" s="1825"/>
      <c r="Q195" s="1825"/>
    </row>
    <row r="196" spans="1:17" ht="15.75" customHeight="1">
      <c r="A196" s="1825"/>
      <c r="B196" s="1825"/>
      <c r="C196" s="1825"/>
      <c r="D196" s="1825"/>
      <c r="E196" s="1825"/>
      <c r="F196" s="1825"/>
      <c r="G196" s="1825"/>
      <c r="H196" s="1825"/>
      <c r="I196" s="1825"/>
      <c r="J196" s="1825"/>
      <c r="K196" s="1825"/>
      <c r="L196" s="1825"/>
      <c r="M196" s="1825"/>
      <c r="N196" s="1825"/>
      <c r="O196" s="1825"/>
      <c r="P196" s="1825"/>
      <c r="Q196" s="1825"/>
    </row>
    <row r="197" spans="1:17" ht="15.75" customHeight="1">
      <c r="A197" s="1825"/>
      <c r="B197" s="1825"/>
      <c r="C197" s="1825"/>
      <c r="D197" s="1825"/>
      <c r="E197" s="1825"/>
      <c r="F197" s="1825"/>
      <c r="G197" s="1825"/>
      <c r="H197" s="1825"/>
      <c r="I197" s="1825"/>
      <c r="J197" s="1825"/>
      <c r="K197" s="1825"/>
      <c r="L197" s="1825"/>
      <c r="M197" s="1825"/>
      <c r="N197" s="1825"/>
      <c r="O197" s="1825"/>
      <c r="P197" s="1825"/>
      <c r="Q197" s="1825"/>
    </row>
    <row r="198" spans="1:17" ht="15.75" customHeight="1">
      <c r="A198" s="1825"/>
      <c r="B198" s="1825"/>
      <c r="C198" s="1825"/>
      <c r="D198" s="1825"/>
      <c r="E198" s="1825"/>
      <c r="F198" s="1825"/>
      <c r="G198" s="1825"/>
      <c r="H198" s="1825"/>
      <c r="I198" s="1825"/>
      <c r="J198" s="1825"/>
      <c r="K198" s="1825"/>
      <c r="L198" s="1825"/>
      <c r="M198" s="1825"/>
      <c r="N198" s="1825"/>
      <c r="O198" s="1825"/>
      <c r="P198" s="1825"/>
      <c r="Q198" s="1825"/>
    </row>
    <row r="199" spans="1:17" ht="15.75" customHeight="1">
      <c r="A199" s="1825"/>
      <c r="B199" s="1825"/>
      <c r="C199" s="1825"/>
      <c r="D199" s="1825"/>
      <c r="E199" s="1825"/>
      <c r="F199" s="1825"/>
      <c r="G199" s="1825"/>
      <c r="H199" s="1825"/>
      <c r="I199" s="1825"/>
      <c r="J199" s="1825"/>
      <c r="K199" s="1825"/>
      <c r="L199" s="1825"/>
      <c r="M199" s="1825"/>
      <c r="N199" s="1825"/>
      <c r="O199" s="1825"/>
      <c r="P199" s="1825"/>
      <c r="Q199" s="1825"/>
    </row>
    <row r="200" spans="1:17" ht="15.75" customHeight="1">
      <c r="A200" s="1825"/>
      <c r="B200" s="1825"/>
      <c r="C200" s="1825"/>
      <c r="D200" s="1825"/>
      <c r="E200" s="1825"/>
      <c r="F200" s="1825"/>
      <c r="G200" s="1825"/>
      <c r="H200" s="1825"/>
      <c r="I200" s="1825"/>
      <c r="J200" s="1825"/>
      <c r="K200" s="1825"/>
      <c r="L200" s="1825"/>
      <c r="M200" s="1825"/>
      <c r="N200" s="1825"/>
      <c r="O200" s="1825"/>
      <c r="P200" s="1825"/>
      <c r="Q200" s="1825"/>
    </row>
    <row r="201" spans="1:17" ht="15.75" customHeight="1">
      <c r="A201" s="1825"/>
      <c r="B201" s="1825"/>
      <c r="C201" s="1825"/>
      <c r="D201" s="1825"/>
      <c r="E201" s="1825"/>
      <c r="F201" s="1825"/>
      <c r="G201" s="1825"/>
      <c r="H201" s="1825"/>
      <c r="I201" s="1825"/>
      <c r="J201" s="1825"/>
      <c r="K201" s="1825"/>
      <c r="L201" s="1825"/>
      <c r="M201" s="1825"/>
      <c r="N201" s="1825"/>
      <c r="O201" s="1825"/>
      <c r="P201" s="1825"/>
      <c r="Q201" s="1825"/>
    </row>
    <row r="202" spans="1:17" ht="15.75" customHeight="1">
      <c r="A202" s="1825"/>
      <c r="B202" s="1825"/>
      <c r="C202" s="1825"/>
      <c r="D202" s="1825"/>
      <c r="E202" s="1825"/>
      <c r="F202" s="1825"/>
      <c r="G202" s="1825"/>
      <c r="H202" s="1825"/>
      <c r="I202" s="1825"/>
      <c r="J202" s="1825"/>
      <c r="K202" s="1825"/>
      <c r="L202" s="1825"/>
      <c r="M202" s="1825"/>
      <c r="N202" s="1825"/>
      <c r="O202" s="1825"/>
      <c r="P202" s="1825"/>
      <c r="Q202" s="1825"/>
    </row>
    <row r="203" spans="1:17" ht="15.75" customHeight="1">
      <c r="A203" s="1825"/>
      <c r="B203" s="1825"/>
      <c r="C203" s="1825"/>
      <c r="D203" s="1825"/>
      <c r="E203" s="1825"/>
      <c r="F203" s="1825"/>
      <c r="G203" s="1825"/>
      <c r="H203" s="1825"/>
      <c r="I203" s="1825"/>
      <c r="J203" s="1825"/>
      <c r="K203" s="1825"/>
      <c r="L203" s="1825"/>
      <c r="M203" s="1825"/>
      <c r="N203" s="1825"/>
      <c r="O203" s="1825"/>
      <c r="P203" s="1825"/>
      <c r="Q203" s="1825"/>
    </row>
    <row r="204" spans="1:17" ht="15.75" customHeight="1">
      <c r="A204" s="1825"/>
      <c r="B204" s="1825"/>
      <c r="C204" s="1825"/>
      <c r="D204" s="1825"/>
      <c r="E204" s="1825"/>
      <c r="F204" s="1825"/>
      <c r="G204" s="1825"/>
      <c r="H204" s="1825"/>
      <c r="I204" s="1825"/>
      <c r="J204" s="1825"/>
      <c r="K204" s="1825"/>
      <c r="L204" s="1825"/>
      <c r="M204" s="1825"/>
      <c r="N204" s="1825"/>
      <c r="O204" s="1825"/>
      <c r="P204" s="1825"/>
      <c r="Q204" s="1825"/>
    </row>
    <row r="205" spans="1:17" ht="15.75" customHeight="1">
      <c r="A205" s="1825"/>
      <c r="B205" s="1825"/>
      <c r="C205" s="1825"/>
      <c r="D205" s="1825"/>
      <c r="E205" s="1825"/>
      <c r="F205" s="1825"/>
      <c r="G205" s="1825"/>
      <c r="H205" s="1825"/>
      <c r="I205" s="1825"/>
      <c r="J205" s="1825"/>
      <c r="K205" s="1825"/>
      <c r="L205" s="1825"/>
      <c r="M205" s="1825"/>
      <c r="N205" s="1825"/>
      <c r="O205" s="1825"/>
      <c r="P205" s="1825"/>
      <c r="Q205" s="1825"/>
    </row>
    <row r="206" spans="1:17" ht="15.75" customHeight="1">
      <c r="A206" s="1825"/>
      <c r="B206" s="1825"/>
      <c r="C206" s="1825"/>
      <c r="D206" s="1825"/>
      <c r="E206" s="1825"/>
      <c r="F206" s="1825"/>
      <c r="G206" s="1825"/>
      <c r="H206" s="1825"/>
      <c r="I206" s="1825"/>
      <c r="J206" s="1825"/>
      <c r="K206" s="1825"/>
      <c r="L206" s="1825"/>
      <c r="M206" s="1825"/>
      <c r="N206" s="1825"/>
      <c r="O206" s="1825"/>
      <c r="P206" s="1825"/>
      <c r="Q206" s="1825"/>
    </row>
    <row r="207" spans="1:17" ht="15.75" customHeight="1">
      <c r="A207" s="1825"/>
      <c r="B207" s="1825"/>
      <c r="C207" s="1825"/>
      <c r="D207" s="1825"/>
      <c r="E207" s="1825"/>
      <c r="F207" s="1825"/>
      <c r="G207" s="1825"/>
      <c r="H207" s="1825"/>
      <c r="I207" s="1825"/>
      <c r="J207" s="1825"/>
      <c r="K207" s="1825"/>
      <c r="L207" s="1825"/>
      <c r="M207" s="1825"/>
      <c r="N207" s="1825"/>
      <c r="O207" s="1825"/>
      <c r="P207" s="1825"/>
      <c r="Q207" s="1825"/>
    </row>
    <row r="208" spans="1:17" ht="15.75" customHeight="1">
      <c r="A208" s="1825"/>
      <c r="B208" s="1825"/>
      <c r="C208" s="1825"/>
      <c r="D208" s="1825"/>
      <c r="E208" s="1825"/>
      <c r="F208" s="1825"/>
      <c r="G208" s="1825"/>
      <c r="H208" s="1825"/>
      <c r="I208" s="1825"/>
      <c r="J208" s="1825"/>
      <c r="K208" s="1825"/>
      <c r="L208" s="1825"/>
      <c r="M208" s="1825"/>
      <c r="N208" s="1825"/>
      <c r="O208" s="1825"/>
      <c r="P208" s="1825"/>
      <c r="Q208" s="1825"/>
    </row>
    <row r="209" spans="1:17" ht="15.75" customHeight="1">
      <c r="A209" s="1825"/>
      <c r="B209" s="1825"/>
      <c r="C209" s="1825"/>
      <c r="D209" s="1825"/>
      <c r="E209" s="1825"/>
      <c r="F209" s="1825"/>
      <c r="G209" s="1825"/>
      <c r="H209" s="1825"/>
      <c r="I209" s="1825"/>
      <c r="J209" s="1825"/>
      <c r="K209" s="1825"/>
      <c r="L209" s="1825"/>
      <c r="M209" s="1825"/>
      <c r="N209" s="1825"/>
      <c r="O209" s="1825"/>
      <c r="P209" s="1825"/>
      <c r="Q209" s="1825"/>
    </row>
    <row r="210" spans="1:17" ht="15.75" customHeight="1">
      <c r="A210" s="1825"/>
      <c r="B210" s="1825"/>
      <c r="C210" s="1825"/>
      <c r="D210" s="1825"/>
      <c r="E210" s="1825"/>
      <c r="F210" s="1825"/>
      <c r="G210" s="1825"/>
      <c r="H210" s="1825"/>
      <c r="I210" s="1825"/>
      <c r="J210" s="1825"/>
      <c r="K210" s="1825"/>
      <c r="L210" s="1825"/>
      <c r="M210" s="1825"/>
      <c r="N210" s="1825"/>
      <c r="O210" s="1825"/>
      <c r="P210" s="1825"/>
      <c r="Q210" s="1825"/>
    </row>
    <row r="211" spans="1:17" ht="15.75" customHeight="1">
      <c r="A211" s="1825"/>
      <c r="B211" s="1825"/>
      <c r="C211" s="1825"/>
      <c r="D211" s="1825"/>
      <c r="E211" s="1825"/>
      <c r="F211" s="1825"/>
      <c r="G211" s="1825"/>
      <c r="H211" s="1825"/>
      <c r="I211" s="1825"/>
      <c r="J211" s="1825"/>
      <c r="K211" s="1825"/>
      <c r="L211" s="1825"/>
      <c r="M211" s="1825"/>
      <c r="N211" s="1825"/>
      <c r="O211" s="1825"/>
      <c r="P211" s="1825"/>
      <c r="Q211" s="1825"/>
    </row>
    <row r="212" spans="1:17" ht="15.75" customHeight="1">
      <c r="A212" s="1825"/>
      <c r="B212" s="1825"/>
      <c r="C212" s="1825"/>
      <c r="D212" s="1825"/>
      <c r="E212" s="1825"/>
      <c r="F212" s="1825"/>
      <c r="G212" s="1825"/>
      <c r="H212" s="1825"/>
      <c r="I212" s="1825"/>
      <c r="J212" s="1825"/>
      <c r="K212" s="1825"/>
      <c r="L212" s="1825"/>
      <c r="M212" s="1825"/>
      <c r="N212" s="1825"/>
      <c r="O212" s="1825"/>
      <c r="P212" s="1825"/>
      <c r="Q212" s="1825"/>
    </row>
    <row r="213" spans="1:17" ht="15.75" customHeight="1">
      <c r="A213" s="1825"/>
      <c r="B213" s="1825"/>
      <c r="C213" s="1825"/>
      <c r="D213" s="1825"/>
      <c r="E213" s="1825"/>
      <c r="F213" s="1825"/>
      <c r="G213" s="1825"/>
      <c r="H213" s="1825"/>
      <c r="I213" s="1825"/>
      <c r="J213" s="1825"/>
      <c r="K213" s="1825"/>
      <c r="L213" s="1825"/>
      <c r="M213" s="1825"/>
      <c r="N213" s="1825"/>
      <c r="O213" s="1825"/>
      <c r="P213" s="1825"/>
      <c r="Q213" s="1825"/>
    </row>
    <row r="214" spans="1:17" ht="15.75" customHeight="1">
      <c r="A214" s="1825"/>
      <c r="B214" s="1825"/>
      <c r="C214" s="1825"/>
      <c r="D214" s="1825"/>
      <c r="E214" s="1825"/>
      <c r="F214" s="1825"/>
      <c r="G214" s="1825"/>
      <c r="H214" s="1825"/>
      <c r="I214" s="1825"/>
      <c r="J214" s="1825"/>
      <c r="K214" s="1825"/>
      <c r="L214" s="1825"/>
      <c r="M214" s="1825"/>
      <c r="N214" s="1825"/>
      <c r="O214" s="1825"/>
      <c r="P214" s="1825"/>
      <c r="Q214" s="1825"/>
    </row>
    <row r="215" spans="1:17" ht="15.75" customHeight="1">
      <c r="A215" s="1825"/>
      <c r="B215" s="1825"/>
      <c r="C215" s="1825"/>
      <c r="D215" s="1825"/>
      <c r="E215" s="1825"/>
      <c r="F215" s="1825"/>
      <c r="G215" s="1825"/>
      <c r="H215" s="1825"/>
      <c r="I215" s="1825"/>
      <c r="J215" s="1825"/>
      <c r="K215" s="1825"/>
      <c r="L215" s="1825"/>
      <c r="M215" s="1825"/>
      <c r="N215" s="1825"/>
      <c r="O215" s="1825"/>
      <c r="P215" s="1825"/>
      <c r="Q215" s="1825"/>
    </row>
    <row r="216" spans="1:17" ht="15.75" customHeight="1">
      <c r="A216" s="1825"/>
      <c r="B216" s="1825"/>
      <c r="C216" s="1825"/>
      <c r="D216" s="1825"/>
      <c r="E216" s="1825"/>
      <c r="F216" s="1825"/>
      <c r="G216" s="1825"/>
      <c r="H216" s="1825"/>
      <c r="I216" s="1825"/>
      <c r="J216" s="1825"/>
      <c r="K216" s="1825"/>
      <c r="L216" s="1825"/>
      <c r="M216" s="1825"/>
      <c r="N216" s="1825"/>
      <c r="O216" s="1825"/>
      <c r="P216" s="1825"/>
      <c r="Q216" s="1825"/>
    </row>
    <row r="217" spans="1:17" ht="15.75" customHeight="1">
      <c r="A217" s="1825"/>
      <c r="B217" s="1825"/>
      <c r="C217" s="1825"/>
      <c r="D217" s="1825"/>
      <c r="E217" s="1825"/>
      <c r="F217" s="1825"/>
      <c r="G217" s="1825"/>
      <c r="H217" s="1825"/>
      <c r="I217" s="1825"/>
      <c r="J217" s="1825"/>
      <c r="K217" s="1825"/>
      <c r="L217" s="1825"/>
      <c r="M217" s="1825"/>
      <c r="N217" s="1825"/>
      <c r="O217" s="1825"/>
      <c r="P217" s="1825"/>
      <c r="Q217" s="1825"/>
    </row>
    <row r="218" spans="1:17" ht="15.75" customHeight="1">
      <c r="A218" s="1825"/>
      <c r="B218" s="1825"/>
      <c r="C218" s="1825"/>
      <c r="D218" s="1825"/>
      <c r="E218" s="1825"/>
      <c r="F218" s="1825"/>
      <c r="G218" s="1825"/>
      <c r="H218" s="1825"/>
      <c r="I218" s="1825"/>
      <c r="J218" s="1825"/>
      <c r="K218" s="1825"/>
      <c r="L218" s="1825"/>
      <c r="M218" s="1825"/>
      <c r="N218" s="1825"/>
      <c r="O218" s="1825"/>
      <c r="P218" s="1825"/>
      <c r="Q218" s="1825"/>
    </row>
    <row r="219" spans="1:17" ht="15.75" customHeight="1">
      <c r="A219" s="1825"/>
      <c r="B219" s="1825"/>
      <c r="C219" s="1825"/>
      <c r="D219" s="1825"/>
      <c r="E219" s="1825"/>
      <c r="F219" s="1825"/>
      <c r="G219" s="1825"/>
      <c r="H219" s="1825"/>
      <c r="I219" s="1825"/>
      <c r="J219" s="1825"/>
      <c r="K219" s="1825"/>
      <c r="L219" s="1825"/>
      <c r="M219" s="1825"/>
      <c r="N219" s="1825"/>
      <c r="O219" s="1825"/>
      <c r="P219" s="1825"/>
      <c r="Q219" s="1825"/>
    </row>
    <row r="220" spans="1:17" ht="15.75" customHeight="1">
      <c r="A220" s="1825"/>
      <c r="B220" s="1825"/>
      <c r="C220" s="1825"/>
      <c r="D220" s="1825"/>
      <c r="E220" s="1825"/>
      <c r="F220" s="1825"/>
      <c r="G220" s="1825"/>
      <c r="H220" s="1825"/>
      <c r="I220" s="1825"/>
      <c r="J220" s="1825"/>
      <c r="K220" s="1825"/>
      <c r="L220" s="1825"/>
      <c r="M220" s="1825"/>
      <c r="N220" s="1825"/>
      <c r="O220" s="1825"/>
      <c r="P220" s="1825"/>
      <c r="Q220" s="1825"/>
    </row>
    <row r="221" spans="1:17" ht="15.75" customHeight="1">
      <c r="A221" s="1825"/>
      <c r="B221" s="1825"/>
      <c r="C221" s="1825"/>
      <c r="D221" s="1825"/>
      <c r="E221" s="1825"/>
      <c r="F221" s="1825"/>
      <c r="G221" s="1825"/>
      <c r="H221" s="1825"/>
      <c r="I221" s="1825"/>
      <c r="J221" s="1825"/>
      <c r="K221" s="1825"/>
      <c r="L221" s="1825"/>
      <c r="M221" s="1825"/>
      <c r="N221" s="1825"/>
      <c r="O221" s="1825"/>
      <c r="P221" s="1825"/>
      <c r="Q221" s="1825"/>
    </row>
    <row r="222" spans="1:17" ht="15.75" customHeight="1">
      <c r="A222" s="1825"/>
      <c r="B222" s="1825"/>
      <c r="C222" s="1825"/>
      <c r="D222" s="1825"/>
      <c r="E222" s="1825"/>
      <c r="F222" s="1825"/>
      <c r="G222" s="1825"/>
      <c r="H222" s="1825"/>
      <c r="I222" s="1825"/>
      <c r="J222" s="1825"/>
      <c r="K222" s="1825"/>
      <c r="L222" s="1825"/>
      <c r="M222" s="1825"/>
      <c r="N222" s="1825"/>
      <c r="O222" s="1825"/>
      <c r="P222" s="1825"/>
      <c r="Q222" s="1825"/>
    </row>
    <row r="223" spans="1:17" ht="15.75" customHeight="1">
      <c r="A223" s="1825"/>
      <c r="B223" s="1825"/>
      <c r="C223" s="1825"/>
      <c r="D223" s="1825"/>
      <c r="E223" s="1825"/>
      <c r="F223" s="1825"/>
      <c r="G223" s="1825"/>
      <c r="H223" s="1825"/>
      <c r="I223" s="1825"/>
      <c r="J223" s="1825"/>
      <c r="K223" s="1825"/>
      <c r="L223" s="1825"/>
      <c r="M223" s="1825"/>
      <c r="N223" s="1825"/>
      <c r="O223" s="1825"/>
      <c r="P223" s="1825"/>
      <c r="Q223" s="1825"/>
    </row>
    <row r="224" spans="1:17" ht="15.75" customHeight="1">
      <c r="A224" s="1825"/>
      <c r="B224" s="1825"/>
      <c r="C224" s="1825"/>
      <c r="D224" s="1825"/>
      <c r="E224" s="1825"/>
      <c r="F224" s="1825"/>
      <c r="G224" s="1825"/>
      <c r="H224" s="1825"/>
      <c r="I224" s="1825"/>
      <c r="J224" s="1825"/>
      <c r="K224" s="1825"/>
      <c r="L224" s="1825"/>
      <c r="M224" s="1825"/>
      <c r="N224" s="1825"/>
      <c r="O224" s="1825"/>
      <c r="P224" s="1825"/>
      <c r="Q224" s="1825"/>
    </row>
    <row r="225" spans="1:17" ht="15.75" customHeight="1">
      <c r="A225" s="1825"/>
      <c r="B225" s="1825"/>
      <c r="C225" s="1825"/>
      <c r="D225" s="1825"/>
      <c r="E225" s="1825"/>
      <c r="F225" s="1825"/>
      <c r="G225" s="1825"/>
      <c r="H225" s="1825"/>
      <c r="I225" s="1825"/>
      <c r="J225" s="1825"/>
      <c r="K225" s="1825"/>
      <c r="L225" s="1825"/>
      <c r="M225" s="1825"/>
      <c r="N225" s="1825"/>
      <c r="O225" s="1825"/>
      <c r="P225" s="1825"/>
      <c r="Q225" s="1825"/>
    </row>
    <row r="226" spans="1:17" ht="15.75" customHeight="1">
      <c r="A226" s="1825"/>
      <c r="B226" s="1825"/>
      <c r="C226" s="1825"/>
      <c r="D226" s="1825"/>
      <c r="E226" s="1825"/>
      <c r="F226" s="1825"/>
      <c r="G226" s="1825"/>
      <c r="H226" s="1825"/>
      <c r="I226" s="1825"/>
      <c r="J226" s="1825"/>
      <c r="K226" s="1825"/>
      <c r="L226" s="1825"/>
      <c r="M226" s="1825"/>
      <c r="N226" s="1825"/>
      <c r="O226" s="1825"/>
      <c r="P226" s="1825"/>
      <c r="Q226" s="1825"/>
    </row>
    <row r="227" spans="1:17" ht="15.75" customHeight="1">
      <c r="A227" s="1825"/>
      <c r="B227" s="1825"/>
      <c r="C227" s="1825"/>
      <c r="D227" s="1825"/>
      <c r="E227" s="1825"/>
      <c r="F227" s="1825"/>
      <c r="G227" s="1825"/>
      <c r="H227" s="1825"/>
      <c r="I227" s="1825"/>
      <c r="J227" s="1825"/>
      <c r="K227" s="1825"/>
      <c r="L227" s="1825"/>
      <c r="M227" s="1825"/>
      <c r="N227" s="1825"/>
      <c r="O227" s="1825"/>
      <c r="P227" s="1825"/>
      <c r="Q227" s="1825"/>
    </row>
    <row r="228" spans="1:17" ht="15.75" customHeight="1">
      <c r="A228" s="1825"/>
      <c r="B228" s="1825"/>
      <c r="C228" s="1825"/>
      <c r="D228" s="1825"/>
      <c r="E228" s="1825"/>
      <c r="F228" s="1825"/>
      <c r="G228" s="1825"/>
      <c r="H228" s="1825"/>
      <c r="I228" s="1825"/>
      <c r="J228" s="1825"/>
      <c r="K228" s="1825"/>
      <c r="L228" s="1825"/>
      <c r="M228" s="1825"/>
      <c r="N228" s="1825"/>
      <c r="O228" s="1825"/>
      <c r="P228" s="1825"/>
      <c r="Q228" s="1825"/>
    </row>
    <row r="229" spans="1:17" ht="15.75" customHeight="1">
      <c r="A229" s="1825"/>
      <c r="B229" s="1825"/>
      <c r="C229" s="1825"/>
      <c r="D229" s="1825"/>
      <c r="E229" s="1825"/>
      <c r="F229" s="1825"/>
      <c r="G229" s="1825"/>
      <c r="H229" s="1825"/>
      <c r="I229" s="1825"/>
      <c r="J229" s="1825"/>
      <c r="K229" s="1825"/>
      <c r="L229" s="1825"/>
      <c r="M229" s="1825"/>
      <c r="N229" s="1825"/>
      <c r="O229" s="1825"/>
      <c r="P229" s="1825"/>
      <c r="Q229" s="1825"/>
    </row>
    <row r="230" spans="1:17" ht="15.75" customHeight="1">
      <c r="A230" s="1825"/>
      <c r="B230" s="1825"/>
      <c r="C230" s="1825"/>
      <c r="D230" s="1825"/>
      <c r="E230" s="1825"/>
      <c r="F230" s="1825"/>
      <c r="G230" s="1825"/>
      <c r="H230" s="1825"/>
      <c r="I230" s="1825"/>
      <c r="J230" s="1825"/>
      <c r="K230" s="1825"/>
      <c r="L230" s="1825"/>
      <c r="M230" s="1825"/>
      <c r="N230" s="1825"/>
      <c r="O230" s="1825"/>
      <c r="P230" s="1825"/>
      <c r="Q230" s="1825"/>
    </row>
    <row r="231" spans="1:17" ht="15.75" customHeight="1">
      <c r="A231" s="1825"/>
      <c r="B231" s="1825"/>
      <c r="C231" s="1825"/>
      <c r="D231" s="1825"/>
      <c r="E231" s="1825"/>
      <c r="F231" s="1825"/>
      <c r="G231" s="1825"/>
      <c r="H231" s="1825"/>
      <c r="I231" s="1825"/>
      <c r="J231" s="1825"/>
      <c r="K231" s="1825"/>
      <c r="L231" s="1825"/>
      <c r="M231" s="1825"/>
      <c r="N231" s="1825"/>
      <c r="O231" s="1825"/>
      <c r="P231" s="1825"/>
      <c r="Q231" s="1825"/>
    </row>
    <row r="232" spans="1:17" ht="15.75" customHeight="1">
      <c r="A232" s="1825"/>
      <c r="B232" s="1825"/>
      <c r="C232" s="1825"/>
      <c r="D232" s="1825"/>
      <c r="E232" s="1825"/>
      <c r="F232" s="1825"/>
      <c r="G232" s="1825"/>
      <c r="H232" s="1825"/>
      <c r="I232" s="1825"/>
      <c r="J232" s="1825"/>
      <c r="K232" s="1825"/>
      <c r="L232" s="1825"/>
      <c r="M232" s="1825"/>
      <c r="N232" s="1825"/>
      <c r="O232" s="1825"/>
      <c r="P232" s="1825"/>
      <c r="Q232" s="1825"/>
    </row>
    <row r="233" spans="1:17" ht="15.75" customHeight="1">
      <c r="A233" s="1825"/>
      <c r="B233" s="1825"/>
      <c r="C233" s="1825"/>
      <c r="D233" s="1825"/>
      <c r="E233" s="1825"/>
      <c r="F233" s="1825"/>
      <c r="G233" s="1825"/>
      <c r="H233" s="1825"/>
      <c r="I233" s="1825"/>
      <c r="J233" s="1825"/>
      <c r="K233" s="1825"/>
      <c r="L233" s="1825"/>
      <c r="M233" s="1825"/>
      <c r="N233" s="1825"/>
      <c r="O233" s="1825"/>
      <c r="P233" s="1825"/>
      <c r="Q233" s="1825"/>
    </row>
    <row r="234" spans="1:17" ht="15.75" customHeight="1">
      <c r="A234" s="1825"/>
      <c r="B234" s="1825"/>
      <c r="C234" s="1825"/>
      <c r="D234" s="1825"/>
      <c r="E234" s="1825"/>
      <c r="F234" s="1825"/>
      <c r="G234" s="1825"/>
      <c r="H234" s="1825"/>
      <c r="I234" s="1825"/>
      <c r="J234" s="1825"/>
      <c r="K234" s="1825"/>
      <c r="L234" s="1825"/>
      <c r="M234" s="1825"/>
      <c r="N234" s="1825"/>
      <c r="O234" s="1825"/>
      <c r="P234" s="1825"/>
      <c r="Q234" s="1825"/>
    </row>
    <row r="235" spans="1:17" ht="15.75" customHeight="1">
      <c r="A235" s="1825"/>
      <c r="B235" s="1825"/>
      <c r="C235" s="1825"/>
      <c r="D235" s="1825"/>
      <c r="E235" s="1825"/>
      <c r="F235" s="1825"/>
      <c r="G235" s="1825"/>
      <c r="H235" s="1825"/>
      <c r="I235" s="1825"/>
      <c r="J235" s="1825"/>
      <c r="K235" s="1825"/>
      <c r="L235" s="1825"/>
      <c r="M235" s="1825"/>
      <c r="N235" s="1825"/>
      <c r="O235" s="1825"/>
      <c r="P235" s="1825"/>
      <c r="Q235" s="1825"/>
    </row>
    <row r="236" spans="1:17" ht="15.75" customHeight="1">
      <c r="A236" s="1825"/>
      <c r="B236" s="1825"/>
      <c r="C236" s="1825"/>
      <c r="D236" s="1825"/>
      <c r="E236" s="1825"/>
      <c r="F236" s="1825"/>
      <c r="G236" s="1825"/>
      <c r="H236" s="1825"/>
      <c r="I236" s="1825"/>
      <c r="J236" s="1825"/>
      <c r="K236" s="1825"/>
      <c r="L236" s="1825"/>
      <c r="M236" s="1825"/>
      <c r="N236" s="1825"/>
      <c r="O236" s="1825"/>
      <c r="P236" s="1825"/>
      <c r="Q236" s="1825"/>
    </row>
    <row r="237" spans="1:17" ht="15.75" customHeight="1">
      <c r="A237" s="1825"/>
      <c r="B237" s="1825"/>
      <c r="C237" s="1825"/>
      <c r="D237" s="1825"/>
      <c r="E237" s="1825"/>
      <c r="F237" s="1825"/>
      <c r="G237" s="1825"/>
      <c r="H237" s="1825"/>
      <c r="I237" s="1825"/>
      <c r="J237" s="1825"/>
      <c r="K237" s="1825"/>
      <c r="L237" s="1825"/>
      <c r="M237" s="1825"/>
      <c r="N237" s="1825"/>
      <c r="O237" s="1825"/>
      <c r="P237" s="1825"/>
      <c r="Q237" s="1825"/>
    </row>
    <row r="238" spans="1:17" ht="15.75" customHeight="1">
      <c r="A238" s="1825"/>
      <c r="B238" s="1825"/>
      <c r="C238" s="1825"/>
      <c r="D238" s="1825"/>
      <c r="E238" s="1825"/>
      <c r="F238" s="1825"/>
      <c r="G238" s="1825"/>
      <c r="H238" s="1825"/>
      <c r="I238" s="1825"/>
      <c r="J238" s="1825"/>
      <c r="K238" s="1825"/>
      <c r="L238" s="1825"/>
      <c r="M238" s="1825"/>
      <c r="N238" s="1825"/>
      <c r="O238" s="1825"/>
      <c r="P238" s="1825"/>
      <c r="Q238" s="1825"/>
    </row>
    <row r="239" spans="1:17" ht="15.75" customHeight="1">
      <c r="A239" s="1825"/>
      <c r="B239" s="1825"/>
      <c r="C239" s="1825"/>
      <c r="D239" s="1825"/>
      <c r="E239" s="1825"/>
      <c r="F239" s="1825"/>
      <c r="G239" s="1825"/>
      <c r="H239" s="1825"/>
      <c r="I239" s="1825"/>
      <c r="J239" s="1825"/>
      <c r="K239" s="1825"/>
      <c r="L239" s="1825"/>
      <c r="M239" s="1825"/>
      <c r="N239" s="1825"/>
      <c r="O239" s="1825"/>
      <c r="P239" s="1825"/>
      <c r="Q239" s="1825"/>
    </row>
    <row r="240" spans="1:17" ht="15.75" customHeight="1">
      <c r="A240" s="1825"/>
      <c r="B240" s="1825"/>
      <c r="C240" s="1825"/>
      <c r="D240" s="1825"/>
      <c r="E240" s="1825"/>
      <c r="F240" s="1825"/>
      <c r="G240" s="1825"/>
      <c r="H240" s="1825"/>
      <c r="I240" s="1825"/>
      <c r="J240" s="1825"/>
      <c r="K240" s="1825"/>
      <c r="L240" s="1825"/>
      <c r="M240" s="1825"/>
      <c r="N240" s="1825"/>
      <c r="O240" s="1825"/>
      <c r="P240" s="1825"/>
      <c r="Q240" s="1825"/>
    </row>
    <row r="241" spans="1:17" ht="15.75" customHeight="1">
      <c r="A241" s="1825"/>
      <c r="B241" s="1825"/>
      <c r="C241" s="1825"/>
      <c r="D241" s="1825"/>
      <c r="E241" s="1825"/>
      <c r="F241" s="1825"/>
      <c r="G241" s="1825"/>
      <c r="H241" s="1825"/>
      <c r="I241" s="1825"/>
      <c r="J241" s="1825"/>
      <c r="K241" s="1825"/>
      <c r="L241" s="1825"/>
      <c r="M241" s="1825"/>
      <c r="N241" s="1825"/>
      <c r="O241" s="1825"/>
      <c r="P241" s="1825"/>
      <c r="Q241" s="1825"/>
    </row>
    <row r="242" spans="1:17" ht="15.75" customHeight="1">
      <c r="A242" s="1825"/>
      <c r="B242" s="1825"/>
      <c r="C242" s="1825"/>
      <c r="D242" s="1825"/>
      <c r="E242" s="1825"/>
      <c r="F242" s="1825"/>
      <c r="G242" s="1825"/>
      <c r="H242" s="1825"/>
      <c r="I242" s="1825"/>
      <c r="J242" s="1825"/>
      <c r="K242" s="1825"/>
      <c r="L242" s="1825"/>
      <c r="M242" s="1825"/>
      <c r="N242" s="1825"/>
      <c r="O242" s="1825"/>
      <c r="P242" s="1825"/>
      <c r="Q242" s="1825"/>
    </row>
    <row r="243" spans="1:17" ht="15.75" customHeight="1">
      <c r="A243" s="1825"/>
      <c r="B243" s="1825"/>
      <c r="C243" s="1825"/>
      <c r="D243" s="1825"/>
      <c r="E243" s="1825"/>
      <c r="F243" s="1825"/>
      <c r="G243" s="1825"/>
      <c r="H243" s="1825"/>
      <c r="I243" s="1825"/>
      <c r="J243" s="1825"/>
      <c r="K243" s="1825"/>
      <c r="L243" s="1825"/>
      <c r="M243" s="1825"/>
      <c r="N243" s="1825"/>
      <c r="O243" s="1825"/>
      <c r="P243" s="1825"/>
      <c r="Q243" s="1825"/>
    </row>
    <row r="244" spans="1:17" ht="15.75" customHeight="1">
      <c r="A244" s="1825"/>
      <c r="B244" s="1825"/>
      <c r="C244" s="1825"/>
      <c r="D244" s="1825"/>
      <c r="E244" s="1825"/>
      <c r="F244" s="1825"/>
      <c r="G244" s="1825"/>
      <c r="H244" s="1825"/>
      <c r="I244" s="1825"/>
      <c r="J244" s="1825"/>
      <c r="K244" s="1825"/>
      <c r="L244" s="1825"/>
      <c r="M244" s="1825"/>
      <c r="N244" s="1825"/>
      <c r="O244" s="1825"/>
      <c r="P244" s="1825"/>
      <c r="Q244" s="1825"/>
    </row>
    <row r="245" spans="1:17" ht="15.75" customHeight="1">
      <c r="A245" s="1825"/>
      <c r="B245" s="1825"/>
      <c r="C245" s="1825"/>
      <c r="D245" s="1825"/>
      <c r="E245" s="1825"/>
      <c r="F245" s="1825"/>
      <c r="G245" s="1825"/>
      <c r="H245" s="1825"/>
      <c r="I245" s="1825"/>
      <c r="J245" s="1825"/>
      <c r="K245" s="1825"/>
      <c r="L245" s="1825"/>
      <c r="M245" s="1825"/>
      <c r="N245" s="1825"/>
      <c r="O245" s="1825"/>
      <c r="P245" s="1825"/>
      <c r="Q245" s="1825"/>
    </row>
    <row r="246" spans="1:17" ht="15.75" customHeight="1">
      <c r="A246" s="1825"/>
      <c r="B246" s="1825"/>
      <c r="C246" s="1825"/>
      <c r="D246" s="1825"/>
      <c r="E246" s="1825"/>
      <c r="F246" s="1825"/>
      <c r="G246" s="1825"/>
      <c r="H246" s="1825"/>
      <c r="I246" s="1825"/>
      <c r="J246" s="1825"/>
      <c r="K246" s="1825"/>
      <c r="L246" s="1825"/>
      <c r="M246" s="1825"/>
      <c r="N246" s="1825"/>
      <c r="O246" s="1825"/>
      <c r="P246" s="1825"/>
      <c r="Q246" s="1825"/>
    </row>
    <row r="247" spans="1:17" ht="15.75" customHeight="1">
      <c r="A247" s="1825"/>
      <c r="B247" s="1825"/>
      <c r="C247" s="1825"/>
      <c r="D247" s="1825"/>
      <c r="E247" s="1825"/>
      <c r="F247" s="1825"/>
      <c r="G247" s="1825"/>
      <c r="H247" s="1825"/>
      <c r="I247" s="1825"/>
      <c r="J247" s="1825"/>
      <c r="K247" s="1825"/>
      <c r="L247" s="1825"/>
      <c r="M247" s="1825"/>
      <c r="N247" s="1825"/>
      <c r="O247" s="1825"/>
      <c r="P247" s="1825"/>
      <c r="Q247" s="1825"/>
    </row>
    <row r="248" spans="1:17" ht="15.75" customHeight="1">
      <c r="A248" s="1825"/>
      <c r="B248" s="1825"/>
      <c r="C248" s="1825"/>
      <c r="D248" s="1825"/>
      <c r="E248" s="1825"/>
      <c r="F248" s="1825"/>
      <c r="G248" s="1825"/>
      <c r="H248" s="1825"/>
      <c r="I248" s="1825"/>
      <c r="J248" s="1825"/>
      <c r="K248" s="1825"/>
      <c r="L248" s="1825"/>
      <c r="M248" s="1825"/>
      <c r="N248" s="1825"/>
      <c r="O248" s="1825"/>
      <c r="P248" s="1825"/>
      <c r="Q248" s="1825"/>
    </row>
    <row r="249" spans="1:17" ht="15.75" customHeight="1">
      <c r="A249" s="1825"/>
      <c r="B249" s="1825"/>
      <c r="C249" s="1825"/>
      <c r="D249" s="1825"/>
      <c r="E249" s="1825"/>
      <c r="F249" s="1825"/>
      <c r="G249" s="1825"/>
      <c r="H249" s="1825"/>
      <c r="I249" s="1825"/>
      <c r="J249" s="1825"/>
      <c r="K249" s="1825"/>
      <c r="L249" s="1825"/>
      <c r="M249" s="1825"/>
      <c r="N249" s="1825"/>
      <c r="O249" s="1825"/>
      <c r="P249" s="1825"/>
      <c r="Q249" s="1825"/>
    </row>
    <row r="250" spans="1:17" ht="15.75" customHeight="1">
      <c r="A250" s="1825"/>
      <c r="B250" s="1825"/>
      <c r="C250" s="1825"/>
      <c r="D250" s="1825"/>
      <c r="E250" s="1825"/>
      <c r="F250" s="1825"/>
      <c r="G250" s="1825"/>
      <c r="H250" s="1825"/>
      <c r="I250" s="1825"/>
      <c r="J250" s="1825"/>
      <c r="K250" s="1825"/>
      <c r="L250" s="1825"/>
      <c r="M250" s="1825"/>
      <c r="N250" s="1825"/>
      <c r="O250" s="1825"/>
      <c r="P250" s="1825"/>
      <c r="Q250" s="1825"/>
    </row>
    <row r="251" spans="1:17" ht="15.75" customHeight="1">
      <c r="A251" s="1825"/>
      <c r="B251" s="1825"/>
      <c r="C251" s="1825"/>
      <c r="D251" s="1825"/>
      <c r="E251" s="1825"/>
      <c r="F251" s="1825"/>
      <c r="G251" s="1825"/>
      <c r="H251" s="1825"/>
      <c r="I251" s="1825"/>
      <c r="J251" s="1825"/>
      <c r="K251" s="1825"/>
      <c r="L251" s="1825"/>
      <c r="M251" s="1825"/>
      <c r="N251" s="1825"/>
      <c r="O251" s="1825"/>
      <c r="P251" s="1825"/>
      <c r="Q251" s="1825"/>
    </row>
    <row r="252" spans="1:17" ht="15.75" customHeight="1">
      <c r="A252" s="1825"/>
      <c r="B252" s="1825"/>
      <c r="C252" s="1825"/>
      <c r="D252" s="1825"/>
      <c r="E252" s="1825"/>
      <c r="F252" s="1825"/>
      <c r="G252" s="1825"/>
      <c r="H252" s="1825"/>
      <c r="I252" s="1825"/>
      <c r="J252" s="1825"/>
      <c r="K252" s="1825"/>
      <c r="L252" s="1825"/>
      <c r="M252" s="1825"/>
      <c r="N252" s="1825"/>
      <c r="O252" s="1825"/>
      <c r="P252" s="1825"/>
      <c r="Q252" s="1825"/>
    </row>
    <row r="253" spans="1:17" ht="15.75" customHeight="1">
      <c r="A253" s="1825"/>
      <c r="B253" s="1825"/>
      <c r="C253" s="1825"/>
      <c r="D253" s="1825"/>
      <c r="E253" s="1825"/>
      <c r="F253" s="1825"/>
      <c r="G253" s="1825"/>
      <c r="H253" s="1825"/>
      <c r="I253" s="1825"/>
      <c r="J253" s="1825"/>
      <c r="K253" s="1825"/>
      <c r="L253" s="1825"/>
      <c r="M253" s="1825"/>
      <c r="N253" s="1825"/>
      <c r="O253" s="1825"/>
      <c r="P253" s="1825"/>
      <c r="Q253" s="1825"/>
    </row>
    <row r="254" spans="1:17" ht="15.75" customHeight="1">
      <c r="A254" s="1825"/>
      <c r="B254" s="1825"/>
      <c r="C254" s="1825"/>
      <c r="D254" s="1825"/>
      <c r="E254" s="1825"/>
      <c r="F254" s="1825"/>
      <c r="G254" s="1825"/>
      <c r="H254" s="1825"/>
      <c r="I254" s="1825"/>
      <c r="J254" s="1825"/>
      <c r="K254" s="1825"/>
      <c r="L254" s="1825"/>
      <c r="M254" s="1825"/>
      <c r="N254" s="1825"/>
      <c r="O254" s="1825"/>
      <c r="P254" s="1825"/>
      <c r="Q254" s="1825"/>
    </row>
    <row r="255" spans="1:17" ht="15.75" customHeight="1">
      <c r="A255" s="1825"/>
      <c r="B255" s="1825"/>
      <c r="C255" s="1825"/>
      <c r="D255" s="1825"/>
      <c r="E255" s="1825"/>
      <c r="F255" s="1825"/>
      <c r="G255" s="1825"/>
      <c r="H255" s="1825"/>
      <c r="I255" s="1825"/>
      <c r="J255" s="1825"/>
      <c r="K255" s="1825"/>
      <c r="L255" s="1825"/>
      <c r="M255" s="1825"/>
      <c r="N255" s="1825"/>
      <c r="O255" s="1825"/>
      <c r="P255" s="1825"/>
      <c r="Q255" s="1825"/>
    </row>
    <row r="256" spans="1:17" ht="15.75" customHeight="1">
      <c r="A256" s="1825"/>
      <c r="B256" s="1825"/>
      <c r="C256" s="1825"/>
      <c r="D256" s="1825"/>
      <c r="E256" s="1825"/>
      <c r="F256" s="1825"/>
      <c r="G256" s="1825"/>
      <c r="H256" s="1825"/>
      <c r="I256" s="1825"/>
      <c r="J256" s="1825"/>
      <c r="K256" s="1825"/>
      <c r="L256" s="1825"/>
      <c r="M256" s="1825"/>
      <c r="N256" s="1825"/>
      <c r="O256" s="1825"/>
      <c r="P256" s="1825"/>
      <c r="Q256" s="1825"/>
    </row>
    <row r="257" spans="1:17" ht="15.75" customHeight="1">
      <c r="A257" s="1825"/>
      <c r="B257" s="1825"/>
      <c r="C257" s="1825"/>
      <c r="D257" s="1825"/>
      <c r="E257" s="1825"/>
      <c r="F257" s="1825"/>
      <c r="G257" s="1825"/>
      <c r="H257" s="1825"/>
      <c r="I257" s="1825"/>
      <c r="J257" s="1825"/>
      <c r="K257" s="1825"/>
      <c r="L257" s="1825"/>
      <c r="M257" s="1825"/>
      <c r="N257" s="1825"/>
      <c r="O257" s="1825"/>
      <c r="P257" s="1825"/>
      <c r="Q257" s="1825"/>
    </row>
    <row r="258" spans="1:17" ht="15.75" customHeight="1">
      <c r="A258" s="1825"/>
      <c r="B258" s="1825"/>
      <c r="C258" s="1825"/>
      <c r="D258" s="1825"/>
      <c r="E258" s="1825"/>
      <c r="F258" s="1825"/>
      <c r="G258" s="1825"/>
      <c r="H258" s="1825"/>
      <c r="I258" s="1825"/>
      <c r="J258" s="1825"/>
      <c r="K258" s="1825"/>
      <c r="L258" s="1825"/>
      <c r="M258" s="1825"/>
      <c r="N258" s="1825"/>
      <c r="O258" s="1825"/>
      <c r="P258" s="1825"/>
      <c r="Q258" s="1825"/>
    </row>
    <row r="259" spans="1:17" ht="15.75" customHeight="1">
      <c r="A259" s="1825"/>
      <c r="B259" s="1825"/>
      <c r="C259" s="1825"/>
      <c r="D259" s="1825"/>
      <c r="E259" s="1825"/>
      <c r="F259" s="1825"/>
      <c r="G259" s="1825"/>
      <c r="H259" s="1825"/>
      <c r="I259" s="1825"/>
      <c r="J259" s="1825"/>
      <c r="K259" s="1825"/>
      <c r="L259" s="1825"/>
      <c r="M259" s="1825"/>
      <c r="N259" s="1825"/>
      <c r="O259" s="1825"/>
      <c r="P259" s="1825"/>
      <c r="Q259" s="1825"/>
    </row>
    <row r="260" spans="1:17" ht="15.75" customHeight="1">
      <c r="A260" s="1825"/>
      <c r="B260" s="1825"/>
      <c r="C260" s="1825"/>
      <c r="D260" s="1825"/>
      <c r="E260" s="1825"/>
      <c r="F260" s="1825"/>
      <c r="G260" s="1825"/>
      <c r="H260" s="1825"/>
      <c r="I260" s="1825"/>
      <c r="J260" s="1825"/>
      <c r="K260" s="1825"/>
      <c r="L260" s="1825"/>
      <c r="M260" s="1825"/>
      <c r="N260" s="1825"/>
      <c r="O260" s="1825"/>
      <c r="P260" s="1825"/>
      <c r="Q260" s="1825"/>
    </row>
    <row r="261" spans="1:17" ht="15.75" customHeight="1">
      <c r="A261" s="1825"/>
      <c r="B261" s="1825"/>
      <c r="C261" s="1825"/>
      <c r="D261" s="1825"/>
      <c r="E261" s="1825"/>
      <c r="F261" s="1825"/>
      <c r="G261" s="1825"/>
      <c r="H261" s="1825"/>
      <c r="I261" s="1825"/>
      <c r="J261" s="1825"/>
      <c r="K261" s="1825"/>
      <c r="L261" s="1825"/>
      <c r="M261" s="1825"/>
      <c r="N261" s="1825"/>
      <c r="O261" s="1825"/>
      <c r="P261" s="1825"/>
      <c r="Q261" s="1825"/>
    </row>
    <row r="262" spans="1:17" ht="15.75" customHeight="1">
      <c r="A262" s="1825"/>
      <c r="B262" s="1825"/>
      <c r="C262" s="1825"/>
      <c r="D262" s="1825"/>
      <c r="E262" s="1825"/>
      <c r="F262" s="1825"/>
      <c r="G262" s="1825"/>
      <c r="H262" s="1825"/>
      <c r="I262" s="1825"/>
      <c r="J262" s="1825"/>
      <c r="K262" s="1825"/>
      <c r="L262" s="1825"/>
      <c r="M262" s="1825"/>
      <c r="N262" s="1825"/>
      <c r="O262" s="1825"/>
      <c r="P262" s="1825"/>
      <c r="Q262" s="1825"/>
    </row>
    <row r="263" spans="1:17" ht="15.75" customHeight="1">
      <c r="A263" s="1825"/>
      <c r="B263" s="1825"/>
      <c r="C263" s="1825"/>
      <c r="D263" s="1825"/>
      <c r="E263" s="1825"/>
      <c r="F263" s="1825"/>
      <c r="G263" s="1825"/>
      <c r="H263" s="1825"/>
      <c r="I263" s="1825"/>
      <c r="J263" s="1825"/>
      <c r="K263" s="1825"/>
      <c r="L263" s="1825"/>
      <c r="M263" s="1825"/>
      <c r="N263" s="1825"/>
      <c r="O263" s="1825"/>
      <c r="P263" s="1825"/>
      <c r="Q263" s="1825"/>
    </row>
    <row r="264" spans="1:17" ht="15.75" customHeight="1">
      <c r="A264" s="1825"/>
      <c r="B264" s="1825"/>
      <c r="C264" s="1825"/>
      <c r="D264" s="1825"/>
      <c r="E264" s="1825"/>
      <c r="F264" s="1825"/>
      <c r="G264" s="1825"/>
      <c r="H264" s="1825"/>
      <c r="I264" s="1825"/>
      <c r="J264" s="1825"/>
      <c r="K264" s="1825"/>
      <c r="L264" s="1825"/>
      <c r="M264" s="1825"/>
      <c r="N264" s="1825"/>
      <c r="O264" s="1825"/>
      <c r="P264" s="1825"/>
      <c r="Q264" s="1825"/>
    </row>
    <row r="265" spans="1:17" ht="15.75" customHeight="1">
      <c r="A265" s="1825"/>
      <c r="B265" s="1825"/>
      <c r="C265" s="1825"/>
      <c r="D265" s="1825"/>
      <c r="E265" s="1825"/>
      <c r="F265" s="1825"/>
      <c r="G265" s="1825"/>
      <c r="H265" s="1825"/>
      <c r="I265" s="1825"/>
      <c r="J265" s="1825"/>
      <c r="K265" s="1825"/>
      <c r="L265" s="1825"/>
      <c r="M265" s="1825"/>
      <c r="N265" s="1825"/>
      <c r="O265" s="1825"/>
      <c r="P265" s="1825"/>
      <c r="Q265" s="1825"/>
    </row>
    <row r="266" spans="1:17" ht="15.75" customHeight="1">
      <c r="A266" s="1825"/>
      <c r="B266" s="1825"/>
      <c r="C266" s="1825"/>
      <c r="D266" s="1825"/>
      <c r="E266" s="1825"/>
      <c r="F266" s="1825"/>
      <c r="G266" s="1825"/>
      <c r="H266" s="1825"/>
      <c r="I266" s="1825"/>
      <c r="J266" s="1825"/>
      <c r="K266" s="1825"/>
      <c r="L266" s="1825"/>
      <c r="M266" s="1825"/>
      <c r="N266" s="1825"/>
      <c r="O266" s="1825"/>
      <c r="P266" s="1825"/>
      <c r="Q266" s="1825"/>
    </row>
    <row r="267" spans="1:17" ht="15.75" customHeight="1">
      <c r="A267" s="1825"/>
      <c r="B267" s="1825"/>
      <c r="C267" s="1825"/>
      <c r="D267" s="1825"/>
      <c r="E267" s="1825"/>
      <c r="F267" s="1825"/>
      <c r="G267" s="1825"/>
      <c r="H267" s="1825"/>
      <c r="I267" s="1825"/>
      <c r="J267" s="1825"/>
      <c r="K267" s="1825"/>
      <c r="L267" s="1825"/>
      <c r="M267" s="1825"/>
      <c r="N267" s="1825"/>
      <c r="O267" s="1825"/>
      <c r="P267" s="1825"/>
      <c r="Q267" s="1825"/>
    </row>
    <row r="268" spans="1:17" ht="15.75" customHeight="1">
      <c r="A268" s="1825"/>
      <c r="B268" s="1825"/>
      <c r="C268" s="1825"/>
      <c r="D268" s="1825"/>
      <c r="E268" s="1825"/>
      <c r="F268" s="1825"/>
      <c r="G268" s="1825"/>
      <c r="H268" s="1825"/>
      <c r="I268" s="1825"/>
      <c r="J268" s="1825"/>
      <c r="K268" s="1825"/>
      <c r="L268" s="1825"/>
      <c r="M268" s="1825"/>
      <c r="N268" s="1825"/>
      <c r="O268" s="1825"/>
      <c r="P268" s="1825"/>
      <c r="Q268" s="1825"/>
    </row>
    <row r="269" spans="1:17" ht="15.75" customHeight="1">
      <c r="A269" s="1825"/>
      <c r="B269" s="1825"/>
      <c r="C269" s="1825"/>
      <c r="D269" s="1825"/>
      <c r="E269" s="1825"/>
      <c r="F269" s="1825"/>
      <c r="G269" s="1825"/>
      <c r="H269" s="1825"/>
      <c r="I269" s="1825"/>
      <c r="J269" s="1825"/>
      <c r="K269" s="1825"/>
      <c r="L269" s="1825"/>
      <c r="M269" s="1825"/>
      <c r="N269" s="1825"/>
      <c r="O269" s="1825"/>
      <c r="P269" s="1825"/>
      <c r="Q269" s="1825"/>
    </row>
    <row r="270" spans="1:17" ht="15.75" customHeight="1">
      <c r="A270" s="1825"/>
      <c r="B270" s="1825"/>
      <c r="C270" s="1825"/>
      <c r="D270" s="1825"/>
      <c r="E270" s="1825"/>
      <c r="F270" s="1825"/>
      <c r="G270" s="1825"/>
      <c r="H270" s="1825"/>
      <c r="I270" s="1825"/>
      <c r="J270" s="1825"/>
      <c r="K270" s="1825"/>
      <c r="L270" s="1825"/>
      <c r="M270" s="1825"/>
      <c r="N270" s="1825"/>
      <c r="O270" s="1825"/>
      <c r="P270" s="1825"/>
      <c r="Q270" s="1825"/>
    </row>
    <row r="271" spans="1:17" ht="15.75" customHeight="1">
      <c r="A271" s="1825"/>
      <c r="B271" s="1825"/>
      <c r="C271" s="1825"/>
      <c r="D271" s="1825"/>
      <c r="E271" s="1825"/>
      <c r="F271" s="1825"/>
      <c r="G271" s="1825"/>
      <c r="H271" s="1825"/>
      <c r="I271" s="1825"/>
      <c r="J271" s="1825"/>
      <c r="K271" s="1825"/>
      <c r="L271" s="1825"/>
      <c r="M271" s="1825"/>
      <c r="N271" s="1825"/>
      <c r="O271" s="1825"/>
      <c r="P271" s="1825"/>
      <c r="Q271" s="1825"/>
    </row>
    <row r="272" spans="1:17" ht="15.75" customHeight="1">
      <c r="A272" s="1825"/>
      <c r="B272" s="1825"/>
      <c r="C272" s="1825"/>
      <c r="D272" s="1825"/>
      <c r="E272" s="1825"/>
      <c r="F272" s="1825"/>
      <c r="G272" s="1825"/>
      <c r="H272" s="1825"/>
      <c r="I272" s="1825"/>
      <c r="J272" s="1825"/>
      <c r="K272" s="1825"/>
      <c r="L272" s="1825"/>
      <c r="M272" s="1825"/>
      <c r="N272" s="1825"/>
      <c r="O272" s="1825"/>
      <c r="P272" s="1825"/>
      <c r="Q272" s="1825"/>
    </row>
    <row r="273" spans="1:17" ht="15.75" customHeight="1">
      <c r="A273" s="1825"/>
      <c r="B273" s="1825"/>
      <c r="C273" s="1825"/>
      <c r="D273" s="1825"/>
      <c r="E273" s="1825"/>
      <c r="F273" s="1825"/>
      <c r="G273" s="1825"/>
      <c r="H273" s="1825"/>
      <c r="I273" s="1825"/>
      <c r="J273" s="1825"/>
      <c r="K273" s="1825"/>
      <c r="L273" s="1825"/>
      <c r="M273" s="1825"/>
      <c r="N273" s="1825"/>
      <c r="O273" s="1825"/>
      <c r="P273" s="1825"/>
      <c r="Q273" s="1825"/>
    </row>
    <row r="274" spans="1:17" ht="15.75" customHeight="1">
      <c r="A274" s="1825"/>
      <c r="B274" s="1825"/>
      <c r="C274" s="1825"/>
      <c r="D274" s="1825"/>
      <c r="E274" s="1825"/>
      <c r="F274" s="1825"/>
      <c r="G274" s="1825"/>
      <c r="H274" s="1825"/>
      <c r="I274" s="1825"/>
      <c r="J274" s="1825"/>
      <c r="K274" s="1825"/>
      <c r="L274" s="1825"/>
      <c r="M274" s="1825"/>
      <c r="N274" s="1825"/>
      <c r="O274" s="1825"/>
      <c r="P274" s="1825"/>
      <c r="Q274" s="1825"/>
    </row>
    <row r="275" spans="1:17" ht="15.75" customHeight="1">
      <c r="A275" s="1825"/>
      <c r="B275" s="1825"/>
      <c r="C275" s="1825"/>
      <c r="D275" s="1825"/>
      <c r="E275" s="1825"/>
      <c r="F275" s="1825"/>
      <c r="G275" s="1825"/>
      <c r="H275" s="1825"/>
      <c r="I275" s="1825"/>
      <c r="J275" s="1825"/>
      <c r="K275" s="1825"/>
      <c r="L275" s="1825"/>
      <c r="M275" s="1825"/>
      <c r="N275" s="1825"/>
      <c r="O275" s="1825"/>
      <c r="P275" s="1825"/>
      <c r="Q275" s="1825"/>
    </row>
    <row r="276" spans="1:17" ht="15.75" customHeight="1">
      <c r="A276" s="1825"/>
      <c r="B276" s="1825"/>
      <c r="C276" s="1825"/>
      <c r="D276" s="1825"/>
      <c r="E276" s="1825"/>
      <c r="F276" s="1825"/>
      <c r="G276" s="1825"/>
      <c r="H276" s="1825"/>
      <c r="I276" s="1825"/>
      <c r="J276" s="1825"/>
      <c r="K276" s="1825"/>
      <c r="L276" s="1825"/>
      <c r="M276" s="1825"/>
      <c r="N276" s="1825"/>
      <c r="O276" s="1825"/>
      <c r="P276" s="1825"/>
      <c r="Q276" s="1825"/>
    </row>
    <row r="277" spans="1:17" ht="15.75" customHeight="1">
      <c r="A277" s="1825"/>
      <c r="B277" s="1825"/>
      <c r="C277" s="1825"/>
      <c r="D277" s="1825"/>
      <c r="E277" s="1825"/>
      <c r="F277" s="1825"/>
      <c r="G277" s="1825"/>
      <c r="H277" s="1825"/>
      <c r="I277" s="1825"/>
      <c r="J277" s="1825"/>
      <c r="K277" s="1825"/>
      <c r="L277" s="1825"/>
      <c r="M277" s="1825"/>
      <c r="N277" s="1825"/>
      <c r="O277" s="1825"/>
      <c r="P277" s="1825"/>
      <c r="Q277" s="1825"/>
    </row>
    <row r="278" spans="1:17" ht="15.75" customHeight="1">
      <c r="A278" s="1825"/>
      <c r="B278" s="1825"/>
      <c r="C278" s="1825"/>
      <c r="D278" s="1825"/>
      <c r="E278" s="1825"/>
      <c r="F278" s="1825"/>
      <c r="G278" s="1825"/>
      <c r="H278" s="1825"/>
      <c r="I278" s="1825"/>
      <c r="J278" s="1825"/>
      <c r="K278" s="1825"/>
      <c r="L278" s="1825"/>
      <c r="M278" s="1825"/>
      <c r="N278" s="1825"/>
      <c r="O278" s="1825"/>
      <c r="P278" s="1825"/>
      <c r="Q278" s="1825"/>
    </row>
    <row r="279" spans="1:17" ht="15.75" customHeight="1">
      <c r="A279" s="1825"/>
      <c r="B279" s="1825"/>
      <c r="C279" s="1825"/>
      <c r="D279" s="1825"/>
      <c r="E279" s="1825"/>
      <c r="F279" s="1825"/>
      <c r="G279" s="1825"/>
      <c r="H279" s="1825"/>
      <c r="I279" s="1825"/>
      <c r="J279" s="1825"/>
      <c r="K279" s="1825"/>
      <c r="L279" s="1825"/>
      <c r="M279" s="1825"/>
      <c r="N279" s="1825"/>
      <c r="O279" s="1825"/>
      <c r="P279" s="1825"/>
      <c r="Q279" s="1825"/>
    </row>
    <row r="280" spans="1:17" ht="15.75" customHeight="1">
      <c r="A280" s="1825"/>
      <c r="B280" s="1825"/>
      <c r="C280" s="1825"/>
      <c r="D280" s="1825"/>
      <c r="E280" s="1825"/>
      <c r="F280" s="1825"/>
      <c r="G280" s="1825"/>
      <c r="H280" s="1825"/>
      <c r="I280" s="1825"/>
      <c r="J280" s="1825"/>
      <c r="K280" s="1825"/>
      <c r="L280" s="1825"/>
      <c r="M280" s="1825"/>
      <c r="N280" s="1825"/>
      <c r="O280" s="1825"/>
      <c r="P280" s="1825"/>
      <c r="Q280" s="1825"/>
    </row>
    <row r="281" spans="1:17" ht="15.75" customHeight="1">
      <c r="A281" s="1825"/>
      <c r="B281" s="1825"/>
      <c r="C281" s="1825"/>
      <c r="D281" s="1825"/>
      <c r="E281" s="1825"/>
      <c r="F281" s="1825"/>
      <c r="G281" s="1825"/>
      <c r="H281" s="1825"/>
      <c r="I281" s="1825"/>
      <c r="J281" s="1825"/>
      <c r="K281" s="1825"/>
      <c r="L281" s="1825"/>
      <c r="M281" s="1825"/>
      <c r="N281" s="1825"/>
      <c r="O281" s="1825"/>
      <c r="P281" s="1825"/>
      <c r="Q281" s="1825"/>
    </row>
    <row r="282" spans="1:17" ht="15.75" customHeight="1">
      <c r="A282" s="1825"/>
      <c r="B282" s="1825"/>
      <c r="C282" s="1825"/>
      <c r="D282" s="1825"/>
      <c r="E282" s="1825"/>
      <c r="F282" s="1825"/>
      <c r="G282" s="1825"/>
      <c r="H282" s="1825"/>
      <c r="I282" s="1825"/>
      <c r="J282" s="1825"/>
      <c r="K282" s="1825"/>
      <c r="L282" s="1825"/>
      <c r="M282" s="1825"/>
      <c r="N282" s="1825"/>
      <c r="O282" s="1825"/>
      <c r="P282" s="1825"/>
      <c r="Q282" s="1825"/>
    </row>
    <row r="283" spans="1:17" ht="15.75" customHeight="1">
      <c r="A283" s="1825"/>
      <c r="B283" s="1825"/>
      <c r="C283" s="1825"/>
      <c r="D283" s="1825"/>
      <c r="E283" s="1825"/>
      <c r="F283" s="1825"/>
      <c r="G283" s="1825"/>
      <c r="H283" s="1825"/>
      <c r="I283" s="1825"/>
      <c r="J283" s="1825"/>
      <c r="K283" s="1825"/>
      <c r="L283" s="1825"/>
      <c r="M283" s="1825"/>
      <c r="N283" s="1825"/>
      <c r="O283" s="1825"/>
      <c r="P283" s="1825"/>
      <c r="Q283" s="1825"/>
    </row>
    <row r="284" spans="1:17" ht="15.75" customHeight="1">
      <c r="A284" s="1825"/>
      <c r="B284" s="1825"/>
      <c r="C284" s="1825"/>
      <c r="D284" s="1825"/>
      <c r="E284" s="1825"/>
      <c r="F284" s="1825"/>
      <c r="G284" s="1825"/>
      <c r="H284" s="1825"/>
      <c r="I284" s="1825"/>
      <c r="J284" s="1825"/>
      <c r="K284" s="1825"/>
      <c r="L284" s="1825"/>
      <c r="M284" s="1825"/>
      <c r="N284" s="1825"/>
      <c r="O284" s="1825"/>
      <c r="P284" s="1825"/>
      <c r="Q284" s="1825"/>
    </row>
    <row r="285" spans="1:17" ht="15.75" customHeight="1">
      <c r="A285" s="1825"/>
      <c r="B285" s="1825"/>
      <c r="C285" s="1825"/>
      <c r="D285" s="1825"/>
      <c r="E285" s="1825"/>
      <c r="F285" s="1825"/>
      <c r="G285" s="1825"/>
      <c r="H285" s="1825"/>
      <c r="I285" s="1825"/>
      <c r="J285" s="1825"/>
      <c r="K285" s="1825"/>
      <c r="L285" s="1825"/>
      <c r="M285" s="1825"/>
      <c r="N285" s="1825"/>
      <c r="O285" s="1825"/>
      <c r="P285" s="1825"/>
      <c r="Q285" s="1825"/>
    </row>
    <row r="286" spans="1:17" ht="15.75" customHeight="1">
      <c r="A286" s="1825"/>
      <c r="B286" s="1825"/>
      <c r="C286" s="1825"/>
      <c r="D286" s="1825"/>
      <c r="E286" s="1825"/>
      <c r="F286" s="1825"/>
      <c r="G286" s="1825"/>
      <c r="H286" s="1825"/>
      <c r="I286" s="1825"/>
      <c r="J286" s="1825"/>
      <c r="K286" s="1825"/>
      <c r="L286" s="1825"/>
      <c r="M286" s="1825"/>
      <c r="N286" s="1825"/>
      <c r="O286" s="1825"/>
      <c r="P286" s="1825"/>
      <c r="Q286" s="1825"/>
    </row>
    <row r="287" spans="1:17" ht="15.75" customHeight="1">
      <c r="A287" s="1825"/>
      <c r="B287" s="1825"/>
      <c r="C287" s="1825"/>
      <c r="D287" s="1825"/>
      <c r="E287" s="1825"/>
      <c r="F287" s="1825"/>
      <c r="G287" s="1825"/>
      <c r="H287" s="1825"/>
      <c r="I287" s="1825"/>
      <c r="J287" s="1825"/>
      <c r="K287" s="1825"/>
      <c r="L287" s="1825"/>
      <c r="M287" s="1825"/>
      <c r="N287" s="1825"/>
      <c r="O287" s="1825"/>
      <c r="P287" s="1825"/>
      <c r="Q287" s="1825"/>
    </row>
    <row r="288" spans="1:17" ht="15.75" customHeight="1">
      <c r="A288" s="1825"/>
      <c r="B288" s="1825"/>
      <c r="C288" s="1825"/>
      <c r="D288" s="1825"/>
      <c r="E288" s="1825"/>
      <c r="F288" s="1825"/>
      <c r="G288" s="1825"/>
      <c r="H288" s="1825"/>
      <c r="I288" s="1825"/>
      <c r="J288" s="1825"/>
      <c r="K288" s="1825"/>
      <c r="L288" s="1825"/>
      <c r="M288" s="1825"/>
      <c r="N288" s="1825"/>
      <c r="O288" s="1825"/>
      <c r="P288" s="1825"/>
      <c r="Q288" s="1825"/>
    </row>
    <row r="289" spans="1:17" ht="15.75" customHeight="1">
      <c r="A289" s="1825"/>
      <c r="B289" s="1825"/>
      <c r="C289" s="1825"/>
      <c r="D289" s="1825"/>
      <c r="E289" s="1825"/>
      <c r="F289" s="1825"/>
      <c r="G289" s="1825"/>
      <c r="H289" s="1825"/>
      <c r="I289" s="1825"/>
      <c r="J289" s="1825"/>
      <c r="K289" s="1825"/>
      <c r="L289" s="1825"/>
      <c r="M289" s="1825"/>
      <c r="N289" s="1825"/>
      <c r="O289" s="1825"/>
      <c r="P289" s="1825"/>
      <c r="Q289" s="1825"/>
    </row>
    <row r="290" spans="1:17" ht="15.75" customHeight="1">
      <c r="A290" s="1825"/>
      <c r="B290" s="1825"/>
      <c r="C290" s="1825"/>
      <c r="D290" s="1825"/>
      <c r="E290" s="1825"/>
      <c r="F290" s="1825"/>
      <c r="G290" s="1825"/>
      <c r="H290" s="1825"/>
      <c r="I290" s="1825"/>
      <c r="J290" s="1825"/>
      <c r="K290" s="1825"/>
      <c r="L290" s="1825"/>
      <c r="M290" s="1825"/>
      <c r="N290" s="1825"/>
      <c r="O290" s="1825"/>
      <c r="P290" s="1825"/>
      <c r="Q290" s="1825"/>
    </row>
    <row r="291" spans="1:17" ht="15.75" customHeight="1">
      <c r="A291" s="1825"/>
      <c r="B291" s="1825"/>
      <c r="C291" s="1825"/>
      <c r="D291" s="1825"/>
      <c r="E291" s="1825"/>
      <c r="F291" s="1825"/>
      <c r="G291" s="1825"/>
      <c r="H291" s="1825"/>
      <c r="I291" s="1825"/>
      <c r="J291" s="1825"/>
      <c r="K291" s="1825"/>
      <c r="L291" s="1825"/>
      <c r="M291" s="1825"/>
      <c r="N291" s="1825"/>
      <c r="O291" s="1825"/>
      <c r="P291" s="1825"/>
      <c r="Q291" s="1825"/>
    </row>
    <row r="292" spans="1:17" ht="15.75" customHeight="1">
      <c r="A292" s="1825"/>
      <c r="B292" s="1825"/>
      <c r="C292" s="1825"/>
      <c r="D292" s="1825"/>
      <c r="E292" s="1825"/>
      <c r="F292" s="1825"/>
      <c r="G292" s="1825"/>
      <c r="H292" s="1825"/>
      <c r="I292" s="1825"/>
      <c r="J292" s="1825"/>
      <c r="K292" s="1825"/>
      <c r="L292" s="1825"/>
      <c r="M292" s="1825"/>
      <c r="N292" s="1825"/>
      <c r="O292" s="1825"/>
      <c r="P292" s="1825"/>
      <c r="Q292" s="1825"/>
    </row>
    <row r="293" spans="1:17" ht="15.75" customHeight="1">
      <c r="A293" s="1825"/>
      <c r="B293" s="1825"/>
      <c r="C293" s="1825"/>
      <c r="D293" s="1825"/>
      <c r="E293" s="1825"/>
      <c r="F293" s="1825"/>
      <c r="G293" s="1825"/>
      <c r="H293" s="1825"/>
      <c r="I293" s="1825"/>
      <c r="J293" s="1825"/>
      <c r="K293" s="1825"/>
      <c r="L293" s="1825"/>
      <c r="M293" s="1825"/>
      <c r="N293" s="1825"/>
      <c r="O293" s="1825"/>
      <c r="P293" s="1825"/>
      <c r="Q293" s="1825"/>
    </row>
    <row r="294" spans="1:17" ht="15.75" customHeight="1">
      <c r="A294" s="1825"/>
      <c r="B294" s="1825"/>
      <c r="C294" s="1825"/>
      <c r="D294" s="1825"/>
      <c r="E294" s="1825"/>
      <c r="F294" s="1825"/>
      <c r="G294" s="1825"/>
      <c r="H294" s="1825"/>
      <c r="I294" s="1825"/>
      <c r="J294" s="1825"/>
      <c r="K294" s="1825"/>
      <c r="L294" s="1825"/>
      <c r="M294" s="1825"/>
      <c r="N294" s="1825"/>
      <c r="O294" s="1825"/>
      <c r="P294" s="1825"/>
      <c r="Q294" s="1825"/>
    </row>
    <row r="295" spans="1:17" ht="15.75" customHeight="1">
      <c r="A295" s="1825"/>
      <c r="B295" s="1825"/>
      <c r="C295" s="1825"/>
      <c r="D295" s="1825"/>
      <c r="E295" s="1825"/>
      <c r="F295" s="1825"/>
      <c r="G295" s="1825"/>
      <c r="H295" s="1825"/>
      <c r="I295" s="1825"/>
      <c r="J295" s="1825"/>
      <c r="K295" s="1825"/>
      <c r="L295" s="1825"/>
      <c r="M295" s="1825"/>
      <c r="N295" s="1825"/>
      <c r="O295" s="1825"/>
      <c r="P295" s="1825"/>
      <c r="Q295" s="1825"/>
    </row>
    <row r="296" spans="1:17" ht="15.75" customHeight="1">
      <c r="A296" s="1825"/>
      <c r="B296" s="1825"/>
      <c r="C296" s="1825"/>
      <c r="D296" s="1825"/>
      <c r="E296" s="1825"/>
      <c r="F296" s="1825"/>
      <c r="G296" s="1825"/>
      <c r="H296" s="1825"/>
      <c r="I296" s="1825"/>
      <c r="J296" s="1825"/>
      <c r="K296" s="1825"/>
      <c r="L296" s="1825"/>
      <c r="M296" s="1825"/>
      <c r="N296" s="1825"/>
      <c r="O296" s="1825"/>
      <c r="P296" s="1825"/>
      <c r="Q296" s="1825"/>
    </row>
    <row r="297" spans="1:17" ht="15.75" customHeight="1">
      <c r="A297" s="1825"/>
      <c r="B297" s="1825"/>
      <c r="C297" s="1825"/>
      <c r="D297" s="1825"/>
      <c r="E297" s="1825"/>
      <c r="F297" s="1825"/>
      <c r="G297" s="1825"/>
      <c r="H297" s="1825"/>
      <c r="I297" s="1825"/>
      <c r="J297" s="1825"/>
      <c r="K297" s="1825"/>
      <c r="L297" s="1825"/>
      <c r="M297" s="1825"/>
      <c r="N297" s="1825"/>
      <c r="O297" s="1825"/>
      <c r="P297" s="1825"/>
      <c r="Q297" s="1825"/>
    </row>
    <row r="298" spans="1:17" ht="15.75" customHeight="1">
      <c r="A298" s="1825"/>
      <c r="B298" s="1825"/>
      <c r="C298" s="1825"/>
      <c r="D298" s="1825"/>
      <c r="E298" s="1825"/>
      <c r="F298" s="1825"/>
      <c r="G298" s="1825"/>
      <c r="H298" s="1825"/>
      <c r="I298" s="1825"/>
      <c r="J298" s="1825"/>
      <c r="K298" s="1825"/>
      <c r="L298" s="1825"/>
      <c r="M298" s="1825"/>
      <c r="N298" s="1825"/>
      <c r="O298" s="1825"/>
      <c r="P298" s="1825"/>
      <c r="Q298" s="1825"/>
    </row>
    <row r="299" spans="1:17" ht="15.75" customHeight="1">
      <c r="A299" s="1825"/>
      <c r="B299" s="1825"/>
      <c r="C299" s="1825"/>
      <c r="D299" s="1825"/>
      <c r="E299" s="1825"/>
      <c r="F299" s="1825"/>
      <c r="G299" s="1825"/>
      <c r="H299" s="1825"/>
      <c r="I299" s="1825"/>
      <c r="J299" s="1825"/>
      <c r="K299" s="1825"/>
      <c r="L299" s="1825"/>
      <c r="M299" s="1825"/>
      <c r="N299" s="1825"/>
      <c r="O299" s="1825"/>
      <c r="P299" s="1825"/>
      <c r="Q299" s="1825"/>
    </row>
    <row r="300" spans="1:17" ht="15.75" customHeight="1">
      <c r="A300" s="1825"/>
      <c r="B300" s="1825"/>
      <c r="C300" s="1825"/>
      <c r="D300" s="1825"/>
      <c r="E300" s="1825"/>
      <c r="F300" s="1825"/>
      <c r="G300" s="1825"/>
      <c r="H300" s="1825"/>
      <c r="I300" s="1825"/>
      <c r="J300" s="1825"/>
      <c r="K300" s="1825"/>
      <c r="L300" s="1825"/>
      <c r="M300" s="1825"/>
      <c r="N300" s="1825"/>
      <c r="O300" s="1825"/>
      <c r="P300" s="1825"/>
      <c r="Q300" s="1825"/>
    </row>
    <row r="301" spans="1:17" ht="15.75" customHeight="1">
      <c r="A301" s="1825"/>
      <c r="B301" s="1825"/>
      <c r="C301" s="1825"/>
      <c r="D301" s="1825"/>
      <c r="E301" s="1825"/>
      <c r="F301" s="1825"/>
      <c r="G301" s="1825"/>
      <c r="H301" s="1825"/>
      <c r="I301" s="1825"/>
      <c r="J301" s="1825"/>
      <c r="K301" s="1825"/>
      <c r="L301" s="1825"/>
      <c r="M301" s="1825"/>
      <c r="N301" s="1825"/>
      <c r="O301" s="1825"/>
      <c r="P301" s="1825"/>
      <c r="Q301" s="1825"/>
    </row>
    <row r="302" spans="1:17" ht="15.75" customHeight="1">
      <c r="A302" s="1825"/>
      <c r="B302" s="1825"/>
      <c r="C302" s="1825"/>
      <c r="D302" s="1825"/>
      <c r="E302" s="1825"/>
      <c r="F302" s="1825"/>
      <c r="G302" s="1825"/>
      <c r="H302" s="1825"/>
      <c r="I302" s="1825"/>
      <c r="J302" s="1825"/>
      <c r="K302" s="1825"/>
      <c r="L302" s="1825"/>
      <c r="M302" s="1825"/>
      <c r="N302" s="1825"/>
      <c r="O302" s="1825"/>
      <c r="P302" s="1825"/>
      <c r="Q302" s="1825"/>
    </row>
    <row r="303" spans="1:17" ht="15.75" customHeight="1">
      <c r="A303" s="1825"/>
      <c r="B303" s="1825"/>
      <c r="C303" s="1825"/>
      <c r="D303" s="1825"/>
      <c r="E303" s="1825"/>
      <c r="F303" s="1825"/>
      <c r="G303" s="1825"/>
      <c r="H303" s="1825"/>
      <c r="I303" s="1825"/>
      <c r="J303" s="1825"/>
      <c r="K303" s="1825"/>
      <c r="L303" s="1825"/>
      <c r="M303" s="1825"/>
      <c r="N303" s="1825"/>
      <c r="O303" s="1825"/>
      <c r="P303" s="1825"/>
      <c r="Q303" s="1825"/>
    </row>
    <row r="304" spans="1:17" ht="15.75" customHeight="1">
      <c r="A304" s="1825"/>
      <c r="B304" s="1825"/>
      <c r="C304" s="1825"/>
      <c r="D304" s="1825"/>
      <c r="E304" s="1825"/>
      <c r="F304" s="1825"/>
      <c r="G304" s="1825"/>
      <c r="H304" s="1825"/>
      <c r="I304" s="1825"/>
      <c r="J304" s="1825"/>
      <c r="K304" s="1825"/>
      <c r="L304" s="1825"/>
      <c r="M304" s="1825"/>
      <c r="N304" s="1825"/>
      <c r="O304" s="1825"/>
      <c r="P304" s="1825"/>
      <c r="Q304" s="1825"/>
    </row>
    <row r="305" spans="1:17" ht="15.75" customHeight="1">
      <c r="A305" s="1825"/>
      <c r="B305" s="1825"/>
      <c r="C305" s="1825"/>
      <c r="D305" s="1825"/>
      <c r="E305" s="1825"/>
      <c r="F305" s="1825"/>
      <c r="G305" s="1825"/>
      <c r="H305" s="1825"/>
      <c r="I305" s="1825"/>
      <c r="J305" s="1825"/>
      <c r="K305" s="1825"/>
      <c r="L305" s="1825"/>
      <c r="M305" s="1825"/>
      <c r="N305" s="1825"/>
      <c r="O305" s="1825"/>
      <c r="P305" s="1825"/>
      <c r="Q305" s="1825"/>
    </row>
    <row r="306" spans="1:17" ht="15.75" customHeight="1">
      <c r="A306" s="1825"/>
      <c r="B306" s="1825"/>
      <c r="C306" s="1825"/>
      <c r="D306" s="1825"/>
      <c r="E306" s="1825"/>
      <c r="F306" s="1825"/>
      <c r="G306" s="1825"/>
      <c r="H306" s="1825"/>
      <c r="I306" s="1825"/>
      <c r="J306" s="1825"/>
      <c r="K306" s="1825"/>
      <c r="L306" s="1825"/>
      <c r="M306" s="1825"/>
      <c r="N306" s="1825"/>
      <c r="O306" s="1825"/>
      <c r="P306" s="1825"/>
      <c r="Q306" s="1825"/>
    </row>
    <row r="307" spans="1:17" ht="15.75" customHeight="1">
      <c r="A307" s="1825"/>
      <c r="B307" s="1825"/>
      <c r="C307" s="1825"/>
      <c r="D307" s="1825"/>
      <c r="E307" s="1825"/>
      <c r="F307" s="1825"/>
      <c r="G307" s="1825"/>
      <c r="H307" s="1825"/>
      <c r="I307" s="1825"/>
      <c r="J307" s="1825"/>
      <c r="K307" s="1825"/>
      <c r="L307" s="1825"/>
      <c r="M307" s="1825"/>
      <c r="N307" s="1825"/>
      <c r="O307" s="1825"/>
      <c r="P307" s="1825"/>
      <c r="Q307" s="1825"/>
    </row>
    <row r="308" spans="1:17" ht="15.75" customHeight="1">
      <c r="A308" s="1825"/>
      <c r="B308" s="1825"/>
      <c r="C308" s="1825"/>
      <c r="D308" s="1825"/>
      <c r="E308" s="1825"/>
      <c r="F308" s="1825"/>
      <c r="G308" s="1825"/>
      <c r="H308" s="1825"/>
      <c r="I308" s="1825"/>
      <c r="J308" s="1825"/>
      <c r="K308" s="1825"/>
      <c r="L308" s="1825"/>
      <c r="M308" s="1825"/>
      <c r="N308" s="1825"/>
      <c r="O308" s="1825"/>
      <c r="P308" s="1825"/>
      <c r="Q308" s="1825"/>
    </row>
    <row r="309" spans="1:17" ht="15.75" customHeight="1">
      <c r="A309" s="1825"/>
      <c r="B309" s="1825"/>
      <c r="C309" s="1825"/>
      <c r="D309" s="1825"/>
      <c r="E309" s="1825"/>
      <c r="F309" s="1825"/>
      <c r="G309" s="1825"/>
      <c r="H309" s="1825"/>
      <c r="I309" s="1825"/>
      <c r="J309" s="1825"/>
      <c r="K309" s="1825"/>
      <c r="L309" s="1825"/>
      <c r="M309" s="1825"/>
      <c r="N309" s="1825"/>
      <c r="O309" s="1825"/>
      <c r="P309" s="1825"/>
      <c r="Q309" s="1825"/>
    </row>
    <row r="310" spans="1:17" ht="15.75" customHeight="1">
      <c r="A310" s="1825"/>
      <c r="B310" s="1825"/>
      <c r="C310" s="1825"/>
      <c r="D310" s="1825"/>
      <c r="E310" s="1825"/>
      <c r="F310" s="1825"/>
      <c r="G310" s="1825"/>
      <c r="H310" s="1825"/>
      <c r="I310" s="1825"/>
      <c r="J310" s="1825"/>
      <c r="K310" s="1825"/>
      <c r="L310" s="1825"/>
      <c r="M310" s="1825"/>
      <c r="N310" s="1825"/>
      <c r="O310" s="1825"/>
      <c r="P310" s="1825"/>
      <c r="Q310" s="1825"/>
    </row>
    <row r="311" spans="1:17" ht="15.75" customHeight="1">
      <c r="A311" s="1825"/>
      <c r="B311" s="1825"/>
      <c r="C311" s="1825"/>
      <c r="D311" s="1825"/>
      <c r="E311" s="1825"/>
      <c r="F311" s="1825"/>
      <c r="G311" s="1825"/>
      <c r="H311" s="1825"/>
      <c r="I311" s="1825"/>
      <c r="J311" s="1825"/>
      <c r="K311" s="1825"/>
      <c r="L311" s="1825"/>
      <c r="M311" s="1825"/>
      <c r="N311" s="1825"/>
      <c r="O311" s="1825"/>
      <c r="P311" s="1825"/>
      <c r="Q311" s="1825"/>
    </row>
    <row r="312" spans="1:17" ht="15.75" customHeight="1">
      <c r="A312" s="1825"/>
      <c r="B312" s="1825"/>
      <c r="C312" s="1825"/>
      <c r="D312" s="1825"/>
      <c r="E312" s="1825"/>
      <c r="F312" s="1825"/>
      <c r="G312" s="1825"/>
      <c r="H312" s="1825"/>
      <c r="I312" s="1825"/>
      <c r="J312" s="1825"/>
      <c r="K312" s="1825"/>
      <c r="L312" s="1825"/>
      <c r="M312" s="1825"/>
      <c r="N312" s="1825"/>
      <c r="O312" s="1825"/>
      <c r="P312" s="1825"/>
      <c r="Q312" s="1825"/>
    </row>
    <row r="313" spans="1:17" ht="15.75" customHeight="1">
      <c r="A313" s="1825"/>
      <c r="B313" s="1825"/>
      <c r="C313" s="1825"/>
      <c r="D313" s="1825"/>
      <c r="E313" s="1825"/>
      <c r="F313" s="1825"/>
      <c r="G313" s="1825"/>
      <c r="H313" s="1825"/>
      <c r="I313" s="1825"/>
      <c r="J313" s="1825"/>
      <c r="K313" s="1825"/>
      <c r="L313" s="1825"/>
      <c r="M313" s="1825"/>
      <c r="N313" s="1825"/>
      <c r="O313" s="1825"/>
      <c r="P313" s="1825"/>
      <c r="Q313" s="1825"/>
    </row>
    <row r="314" spans="1:17" ht="15.75" customHeight="1">
      <c r="A314" s="1825"/>
      <c r="B314" s="1825"/>
      <c r="C314" s="1825"/>
      <c r="D314" s="1825"/>
      <c r="E314" s="1825"/>
      <c r="F314" s="1825"/>
      <c r="G314" s="1825"/>
      <c r="H314" s="1825"/>
      <c r="I314" s="1825"/>
      <c r="J314" s="1825"/>
      <c r="K314" s="1825"/>
      <c r="L314" s="1825"/>
      <c r="M314" s="1825"/>
      <c r="N314" s="1825"/>
      <c r="O314" s="1825"/>
      <c r="P314" s="1825"/>
      <c r="Q314" s="1825"/>
    </row>
    <row r="315" spans="1:17" ht="15.75" customHeight="1">
      <c r="A315" s="1825"/>
      <c r="B315" s="1825"/>
      <c r="C315" s="1825"/>
      <c r="D315" s="1825"/>
      <c r="E315" s="1825"/>
      <c r="F315" s="1825"/>
      <c r="G315" s="1825"/>
      <c r="H315" s="1825"/>
      <c r="I315" s="1825"/>
      <c r="J315" s="1825"/>
      <c r="K315" s="1825"/>
      <c r="L315" s="1825"/>
      <c r="M315" s="1825"/>
      <c r="N315" s="1825"/>
      <c r="O315" s="1825"/>
      <c r="P315" s="1825"/>
      <c r="Q315" s="1825"/>
    </row>
    <row r="316" spans="1:17" ht="15.75" customHeight="1">
      <c r="A316" s="1825"/>
      <c r="B316" s="1825"/>
      <c r="C316" s="1825"/>
      <c r="D316" s="1825"/>
      <c r="E316" s="1825"/>
      <c r="F316" s="1825"/>
      <c r="G316" s="1825"/>
      <c r="H316" s="1825"/>
      <c r="I316" s="1825"/>
      <c r="J316" s="1825"/>
      <c r="K316" s="1825"/>
      <c r="L316" s="1825"/>
      <c r="M316" s="1825"/>
      <c r="N316" s="1825"/>
      <c r="O316" s="1825"/>
      <c r="P316" s="1825"/>
      <c r="Q316" s="1825"/>
    </row>
    <row r="317" spans="1:17" ht="15.75" customHeight="1">
      <c r="A317" s="1825"/>
      <c r="B317" s="1825"/>
      <c r="C317" s="1825"/>
      <c r="D317" s="1825"/>
      <c r="E317" s="1825"/>
      <c r="F317" s="1825"/>
      <c r="G317" s="1825"/>
      <c r="H317" s="1825"/>
      <c r="I317" s="1825"/>
      <c r="J317" s="1825"/>
      <c r="K317" s="1825"/>
      <c r="L317" s="1825"/>
      <c r="M317" s="1825"/>
      <c r="N317" s="1825"/>
      <c r="O317" s="1825"/>
      <c r="P317" s="1825"/>
      <c r="Q317" s="1825"/>
    </row>
    <row r="318" spans="1:17" ht="15.75" customHeight="1">
      <c r="A318" s="1825"/>
      <c r="B318" s="1825"/>
      <c r="C318" s="1825"/>
      <c r="D318" s="1825"/>
      <c r="E318" s="1825"/>
      <c r="F318" s="1825"/>
      <c r="G318" s="1825"/>
      <c r="H318" s="1825"/>
      <c r="I318" s="1825"/>
      <c r="J318" s="1825"/>
      <c r="K318" s="1825"/>
      <c r="L318" s="1825"/>
      <c r="M318" s="1825"/>
      <c r="N318" s="1825"/>
      <c r="O318" s="1825"/>
      <c r="P318" s="1825"/>
      <c r="Q318" s="1825"/>
    </row>
    <row r="319" spans="1:17" ht="15.75" customHeight="1">
      <c r="A319" s="1825"/>
      <c r="B319" s="1825"/>
      <c r="C319" s="1825"/>
      <c r="D319" s="1825"/>
      <c r="E319" s="1825"/>
      <c r="F319" s="1825"/>
      <c r="G319" s="1825"/>
      <c r="H319" s="1825"/>
      <c r="I319" s="1825"/>
      <c r="J319" s="1825"/>
      <c r="K319" s="1825"/>
      <c r="L319" s="1825"/>
      <c r="M319" s="1825"/>
      <c r="N319" s="1825"/>
      <c r="O319" s="1825"/>
      <c r="P319" s="1825"/>
      <c r="Q319" s="1825"/>
    </row>
    <row r="320" spans="1:17" ht="15.75" customHeight="1">
      <c r="A320" s="1825"/>
      <c r="B320" s="1825"/>
      <c r="C320" s="1825"/>
      <c r="D320" s="1825"/>
      <c r="E320" s="1825"/>
      <c r="F320" s="1825"/>
      <c r="G320" s="1825"/>
      <c r="H320" s="1825"/>
      <c r="I320" s="1825"/>
      <c r="J320" s="1825"/>
      <c r="K320" s="1825"/>
      <c r="L320" s="1825"/>
      <c r="M320" s="1825"/>
      <c r="N320" s="1825"/>
      <c r="O320" s="1825"/>
      <c r="P320" s="1825"/>
      <c r="Q320" s="1825"/>
    </row>
    <row r="321" spans="1:17" ht="15.75" customHeight="1">
      <c r="A321" s="1825"/>
      <c r="B321" s="1825"/>
      <c r="C321" s="1825"/>
      <c r="D321" s="1825"/>
      <c r="E321" s="1825"/>
      <c r="F321" s="1825"/>
      <c r="G321" s="1825"/>
      <c r="H321" s="1825"/>
      <c r="I321" s="1825"/>
      <c r="J321" s="1825"/>
      <c r="K321" s="1825"/>
      <c r="L321" s="1825"/>
      <c r="M321" s="1825"/>
      <c r="N321" s="1825"/>
      <c r="O321" s="1825"/>
      <c r="P321" s="1825"/>
      <c r="Q321" s="1825"/>
    </row>
    <row r="322" spans="1:17" ht="15.75" customHeight="1">
      <c r="A322" s="1825"/>
      <c r="B322" s="1825"/>
      <c r="C322" s="1825"/>
      <c r="D322" s="1825"/>
      <c r="E322" s="1825"/>
      <c r="F322" s="1825"/>
      <c r="G322" s="1825"/>
      <c r="H322" s="1825"/>
      <c r="I322" s="1825"/>
      <c r="J322" s="1825"/>
      <c r="K322" s="1825"/>
      <c r="L322" s="1825"/>
      <c r="M322" s="1825"/>
      <c r="N322" s="1825"/>
      <c r="O322" s="1825"/>
      <c r="P322" s="1825"/>
      <c r="Q322" s="1825"/>
    </row>
    <row r="323" spans="1:17" ht="15.75" customHeight="1">
      <c r="A323" s="1825"/>
      <c r="B323" s="1825"/>
      <c r="C323" s="1825"/>
      <c r="D323" s="1825"/>
      <c r="E323" s="1825"/>
      <c r="F323" s="1825"/>
      <c r="G323" s="1825"/>
      <c r="H323" s="1825"/>
      <c r="I323" s="1825"/>
      <c r="J323" s="1825"/>
      <c r="K323" s="1825"/>
      <c r="L323" s="1825"/>
      <c r="M323" s="1825"/>
      <c r="N323" s="1825"/>
      <c r="O323" s="1825"/>
      <c r="P323" s="1825"/>
      <c r="Q323" s="1825"/>
    </row>
    <row r="324" spans="1:17" ht="15.75" customHeight="1">
      <c r="A324" s="1825"/>
      <c r="B324" s="1825"/>
      <c r="C324" s="1825"/>
      <c r="D324" s="1825"/>
      <c r="E324" s="1825"/>
      <c r="F324" s="1825"/>
      <c r="G324" s="1825"/>
      <c r="H324" s="1825"/>
      <c r="I324" s="1825"/>
      <c r="J324" s="1825"/>
      <c r="K324" s="1825"/>
      <c r="L324" s="1825"/>
      <c r="M324" s="1825"/>
      <c r="N324" s="1825"/>
      <c r="O324" s="1825"/>
      <c r="P324" s="1825"/>
      <c r="Q324" s="1825"/>
    </row>
    <row r="325" spans="1:17" ht="15.75" customHeight="1">
      <c r="A325" s="1825"/>
      <c r="B325" s="1825"/>
      <c r="C325" s="1825"/>
      <c r="D325" s="1825"/>
      <c r="E325" s="1825"/>
      <c r="F325" s="1825"/>
      <c r="G325" s="1825"/>
      <c r="H325" s="1825"/>
      <c r="I325" s="1825"/>
      <c r="J325" s="1825"/>
      <c r="K325" s="1825"/>
      <c r="L325" s="1825"/>
      <c r="M325" s="1825"/>
      <c r="N325" s="1825"/>
      <c r="O325" s="1825"/>
      <c r="P325" s="1825"/>
      <c r="Q325" s="1825"/>
    </row>
    <row r="326" spans="1:17" ht="15.75" customHeight="1">
      <c r="A326" s="1825"/>
      <c r="B326" s="1825"/>
      <c r="C326" s="1825"/>
      <c r="D326" s="1825"/>
      <c r="E326" s="1825"/>
      <c r="F326" s="1825"/>
      <c r="G326" s="1825"/>
      <c r="H326" s="1825"/>
      <c r="I326" s="1825"/>
      <c r="J326" s="1825"/>
      <c r="K326" s="1825"/>
      <c r="L326" s="1825"/>
      <c r="M326" s="1825"/>
      <c r="N326" s="1825"/>
      <c r="O326" s="1825"/>
      <c r="P326" s="1825"/>
      <c r="Q326" s="1825"/>
    </row>
    <row r="327" spans="1:17" ht="15.75" customHeight="1">
      <c r="A327" s="1825"/>
      <c r="B327" s="1825"/>
      <c r="C327" s="1825"/>
      <c r="D327" s="1825"/>
      <c r="E327" s="1825"/>
      <c r="F327" s="1825"/>
      <c r="G327" s="1825"/>
      <c r="H327" s="1825"/>
      <c r="I327" s="1825"/>
      <c r="J327" s="1825"/>
      <c r="K327" s="1825"/>
      <c r="L327" s="1825"/>
      <c r="M327" s="1825"/>
      <c r="N327" s="1825"/>
      <c r="O327" s="1825"/>
      <c r="P327" s="1825"/>
      <c r="Q327" s="1825"/>
    </row>
    <row r="328" spans="1:17" ht="15.75" customHeight="1">
      <c r="A328" s="1825"/>
      <c r="B328" s="1825"/>
      <c r="C328" s="1825"/>
      <c r="D328" s="1825"/>
      <c r="E328" s="1825"/>
      <c r="F328" s="1825"/>
      <c r="G328" s="1825"/>
      <c r="H328" s="1825"/>
      <c r="I328" s="1825"/>
      <c r="J328" s="1825"/>
      <c r="K328" s="1825"/>
      <c r="L328" s="1825"/>
      <c r="M328" s="1825"/>
      <c r="N328" s="1825"/>
      <c r="O328" s="1825"/>
      <c r="P328" s="1825"/>
      <c r="Q328" s="1825"/>
    </row>
    <row r="329" spans="1:17" ht="15.75" customHeight="1">
      <c r="A329" s="1825"/>
      <c r="B329" s="1825"/>
      <c r="C329" s="1825"/>
      <c r="D329" s="1825"/>
      <c r="E329" s="1825"/>
      <c r="F329" s="1825"/>
      <c r="G329" s="1825"/>
      <c r="H329" s="1825"/>
      <c r="I329" s="1825"/>
      <c r="J329" s="1825"/>
      <c r="K329" s="1825"/>
      <c r="L329" s="1825"/>
      <c r="M329" s="1825"/>
      <c r="N329" s="1825"/>
      <c r="O329" s="1825"/>
      <c r="P329" s="1825"/>
      <c r="Q329" s="1825"/>
    </row>
    <row r="330" spans="1:17" ht="15.75" customHeight="1">
      <c r="A330" s="1825"/>
      <c r="B330" s="1825"/>
      <c r="C330" s="1825"/>
      <c r="D330" s="1825"/>
      <c r="E330" s="1825"/>
      <c r="F330" s="1825"/>
      <c r="G330" s="1825"/>
      <c r="H330" s="1825"/>
      <c r="I330" s="1825"/>
      <c r="J330" s="1825"/>
      <c r="K330" s="1825"/>
      <c r="L330" s="1825"/>
      <c r="M330" s="1825"/>
      <c r="N330" s="1825"/>
      <c r="O330" s="1825"/>
      <c r="P330" s="1825"/>
      <c r="Q330" s="1825"/>
    </row>
    <row r="331" spans="1:17" ht="15.75" customHeight="1">
      <c r="A331" s="1825"/>
      <c r="B331" s="1825"/>
      <c r="C331" s="1825"/>
      <c r="D331" s="1825"/>
      <c r="E331" s="1825"/>
      <c r="F331" s="1825"/>
      <c r="G331" s="1825"/>
      <c r="H331" s="1825"/>
      <c r="I331" s="1825"/>
      <c r="J331" s="1825"/>
      <c r="K331" s="1825"/>
      <c r="L331" s="1825"/>
      <c r="M331" s="1825"/>
      <c r="N331" s="1825"/>
      <c r="O331" s="1825"/>
      <c r="P331" s="1825"/>
      <c r="Q331" s="1825"/>
    </row>
    <row r="332" spans="1:17" ht="15.75" customHeight="1">
      <c r="A332" s="1825"/>
      <c r="B332" s="1825"/>
      <c r="C332" s="1825"/>
      <c r="D332" s="1825"/>
      <c r="E332" s="1825"/>
      <c r="F332" s="1825"/>
      <c r="G332" s="1825"/>
      <c r="H332" s="1825"/>
      <c r="I332" s="1825"/>
      <c r="J332" s="1825"/>
      <c r="K332" s="1825"/>
      <c r="L332" s="1825"/>
      <c r="M332" s="1825"/>
      <c r="N332" s="1825"/>
      <c r="O332" s="1825"/>
      <c r="P332" s="1825"/>
      <c r="Q332" s="1825"/>
    </row>
    <row r="333" spans="1:17" ht="15.75" customHeight="1">
      <c r="A333" s="1825"/>
      <c r="B333" s="1825"/>
      <c r="C333" s="1825"/>
      <c r="D333" s="1825"/>
      <c r="E333" s="1825"/>
      <c r="F333" s="1825"/>
      <c r="G333" s="1825"/>
      <c r="H333" s="1825"/>
      <c r="I333" s="1825"/>
      <c r="J333" s="1825"/>
      <c r="K333" s="1825"/>
      <c r="L333" s="1825"/>
      <c r="M333" s="1825"/>
      <c r="N333" s="1825"/>
      <c r="O333" s="1825"/>
      <c r="P333" s="1825"/>
      <c r="Q333" s="1825"/>
    </row>
    <row r="334" spans="1:17" ht="15.75" customHeight="1">
      <c r="A334" s="1825"/>
      <c r="B334" s="1825"/>
      <c r="C334" s="1825"/>
      <c r="D334" s="1825"/>
      <c r="E334" s="1825"/>
      <c r="F334" s="1825"/>
      <c r="G334" s="1825"/>
      <c r="H334" s="1825"/>
      <c r="I334" s="1825"/>
      <c r="J334" s="1825"/>
      <c r="K334" s="1825"/>
      <c r="L334" s="1825"/>
      <c r="M334" s="1825"/>
      <c r="N334" s="1825"/>
      <c r="O334" s="1825"/>
      <c r="P334" s="1825"/>
      <c r="Q334" s="1825"/>
    </row>
    <row r="335" spans="1:17" ht="15.75" customHeight="1">
      <c r="A335" s="1825"/>
      <c r="B335" s="1825"/>
      <c r="C335" s="1825"/>
      <c r="D335" s="1825"/>
      <c r="E335" s="1825"/>
      <c r="F335" s="1825"/>
      <c r="G335" s="1825"/>
      <c r="H335" s="1825"/>
      <c r="I335" s="1825"/>
      <c r="J335" s="1825"/>
      <c r="K335" s="1825"/>
      <c r="L335" s="1825"/>
      <c r="M335" s="1825"/>
      <c r="N335" s="1825"/>
      <c r="O335" s="1825"/>
      <c r="P335" s="1825"/>
      <c r="Q335" s="1825"/>
    </row>
    <row r="336" spans="1:17" ht="15.75" customHeight="1">
      <c r="A336" s="1825"/>
      <c r="B336" s="1825"/>
      <c r="C336" s="1825"/>
      <c r="D336" s="1825"/>
      <c r="E336" s="1825"/>
      <c r="F336" s="1825"/>
      <c r="G336" s="1825"/>
      <c r="H336" s="1825"/>
      <c r="I336" s="1825"/>
      <c r="J336" s="1825"/>
      <c r="K336" s="1825"/>
      <c r="L336" s="1825"/>
      <c r="M336" s="1825"/>
      <c r="N336" s="1825"/>
      <c r="O336" s="1825"/>
      <c r="P336" s="1825"/>
      <c r="Q336" s="1825"/>
    </row>
    <row r="337" spans="1:17" ht="15.75" customHeight="1">
      <c r="A337" s="1825"/>
      <c r="B337" s="1825"/>
      <c r="C337" s="1825"/>
      <c r="D337" s="1825"/>
      <c r="E337" s="1825"/>
      <c r="F337" s="1825"/>
      <c r="G337" s="1825"/>
      <c r="H337" s="1825"/>
      <c r="I337" s="1825"/>
      <c r="J337" s="1825"/>
      <c r="K337" s="1825"/>
      <c r="L337" s="1825"/>
      <c r="M337" s="1825"/>
      <c r="N337" s="1825"/>
      <c r="O337" s="1825"/>
      <c r="P337" s="1825"/>
      <c r="Q337" s="1825"/>
    </row>
    <row r="338" spans="1:17" ht="15.75" customHeight="1">
      <c r="A338" s="1825"/>
      <c r="B338" s="1825"/>
      <c r="C338" s="1825"/>
      <c r="D338" s="1825"/>
      <c r="E338" s="1825"/>
      <c r="F338" s="1825"/>
      <c r="G338" s="1825"/>
      <c r="H338" s="1825"/>
      <c r="I338" s="1825"/>
      <c r="J338" s="1825"/>
      <c r="K338" s="1825"/>
      <c r="L338" s="1825"/>
      <c r="M338" s="1825"/>
      <c r="N338" s="1825"/>
      <c r="O338" s="1825"/>
      <c r="P338" s="1825"/>
      <c r="Q338" s="1825"/>
    </row>
    <row r="339" spans="1:17" ht="15.75" customHeight="1">
      <c r="A339" s="1825"/>
      <c r="B339" s="1825"/>
      <c r="C339" s="1825"/>
      <c r="D339" s="1825"/>
      <c r="E339" s="1825"/>
      <c r="F339" s="1825"/>
      <c r="G339" s="1825"/>
      <c r="H339" s="1825"/>
      <c r="I339" s="1825"/>
      <c r="J339" s="1825"/>
      <c r="K339" s="1825"/>
      <c r="L339" s="1825"/>
      <c r="M339" s="1825"/>
      <c r="N339" s="1825"/>
      <c r="O339" s="1825"/>
      <c r="P339" s="1825"/>
      <c r="Q339" s="1825"/>
    </row>
    <row r="340" spans="1:17" ht="15.75" customHeight="1">
      <c r="A340" s="1825"/>
      <c r="B340" s="1825"/>
      <c r="C340" s="1825"/>
      <c r="D340" s="1825"/>
      <c r="E340" s="1825"/>
      <c r="F340" s="1825"/>
      <c r="G340" s="1825"/>
      <c r="H340" s="1825"/>
      <c r="I340" s="1825"/>
      <c r="J340" s="1825"/>
      <c r="K340" s="1825"/>
      <c r="L340" s="1825"/>
      <c r="M340" s="1825"/>
      <c r="N340" s="1825"/>
      <c r="O340" s="1825"/>
      <c r="P340" s="1825"/>
      <c r="Q340" s="1825"/>
    </row>
    <row r="341" spans="1:17" ht="15.75" customHeight="1">
      <c r="A341" s="1825"/>
      <c r="B341" s="1825"/>
      <c r="C341" s="1825"/>
      <c r="D341" s="1825"/>
      <c r="E341" s="1825"/>
      <c r="F341" s="1825"/>
      <c r="G341" s="1825"/>
      <c r="H341" s="1825"/>
      <c r="I341" s="1825"/>
      <c r="J341" s="1825"/>
      <c r="K341" s="1825"/>
      <c r="L341" s="1825"/>
      <c r="M341" s="1825"/>
      <c r="N341" s="1825"/>
      <c r="O341" s="1825"/>
      <c r="P341" s="1825"/>
      <c r="Q341" s="1825"/>
    </row>
    <row r="342" spans="1:17" ht="15.75" customHeight="1">
      <c r="A342" s="1825"/>
      <c r="B342" s="1825"/>
      <c r="C342" s="1825"/>
      <c r="D342" s="1825"/>
      <c r="E342" s="1825"/>
      <c r="F342" s="1825"/>
      <c r="G342" s="1825"/>
      <c r="H342" s="1825"/>
      <c r="I342" s="1825"/>
      <c r="J342" s="1825"/>
      <c r="K342" s="1825"/>
      <c r="L342" s="1825"/>
      <c r="M342" s="1825"/>
      <c r="N342" s="1825"/>
      <c r="O342" s="1825"/>
      <c r="P342" s="1825"/>
      <c r="Q342" s="1825"/>
    </row>
    <row r="343" spans="1:17" ht="15.75" customHeight="1">
      <c r="A343" s="1825"/>
      <c r="B343" s="1825"/>
      <c r="C343" s="1825"/>
      <c r="D343" s="1825"/>
      <c r="E343" s="1825"/>
      <c r="F343" s="1825"/>
      <c r="G343" s="1825"/>
      <c r="H343" s="1825"/>
      <c r="I343" s="1825"/>
      <c r="J343" s="1825"/>
      <c r="K343" s="1825"/>
      <c r="L343" s="1825"/>
      <c r="M343" s="1825"/>
      <c r="N343" s="1825"/>
      <c r="O343" s="1825"/>
      <c r="P343" s="1825"/>
      <c r="Q343" s="1825"/>
    </row>
    <row r="344" spans="1:17" ht="15.75" customHeight="1">
      <c r="A344" s="1825"/>
      <c r="B344" s="1825"/>
      <c r="C344" s="1825"/>
      <c r="D344" s="1825"/>
      <c r="E344" s="1825"/>
      <c r="F344" s="1825"/>
      <c r="G344" s="1825"/>
      <c r="H344" s="1825"/>
      <c r="I344" s="1825"/>
      <c r="J344" s="1825"/>
      <c r="K344" s="1825"/>
      <c r="L344" s="1825"/>
      <c r="M344" s="1825"/>
      <c r="N344" s="1825"/>
      <c r="O344" s="1825"/>
      <c r="P344" s="1825"/>
      <c r="Q344" s="1825"/>
    </row>
    <row r="345" spans="1:17" ht="15.75" customHeight="1">
      <c r="A345" s="1825"/>
      <c r="B345" s="1825"/>
      <c r="C345" s="1825"/>
      <c r="D345" s="1825"/>
      <c r="E345" s="1825"/>
      <c r="F345" s="1825"/>
      <c r="G345" s="1825"/>
      <c r="H345" s="1825"/>
      <c r="I345" s="1825"/>
      <c r="J345" s="1825"/>
      <c r="K345" s="1825"/>
      <c r="L345" s="1825"/>
      <c r="M345" s="1825"/>
      <c r="N345" s="1825"/>
      <c r="O345" s="1825"/>
      <c r="P345" s="1825"/>
      <c r="Q345" s="1825"/>
    </row>
    <row r="346" spans="1:17" ht="15.75" customHeight="1">
      <c r="A346" s="1825"/>
      <c r="B346" s="1825"/>
      <c r="C346" s="1825"/>
      <c r="D346" s="1825"/>
      <c r="E346" s="1825"/>
      <c r="F346" s="1825"/>
      <c r="G346" s="1825"/>
      <c r="H346" s="1825"/>
      <c r="I346" s="1825"/>
      <c r="J346" s="1825"/>
      <c r="K346" s="1825"/>
      <c r="L346" s="1825"/>
      <c r="M346" s="1825"/>
      <c r="N346" s="1825"/>
      <c r="O346" s="1825"/>
      <c r="P346" s="1825"/>
      <c r="Q346" s="1825"/>
    </row>
    <row r="347" spans="1:17" ht="15.75" customHeight="1">
      <c r="A347" s="1825"/>
      <c r="B347" s="1825"/>
      <c r="C347" s="1825"/>
      <c r="D347" s="1825"/>
      <c r="E347" s="1825"/>
      <c r="F347" s="1825"/>
      <c r="G347" s="1825"/>
      <c r="H347" s="1825"/>
      <c r="I347" s="1825"/>
      <c r="J347" s="1825"/>
      <c r="K347" s="1825"/>
      <c r="L347" s="1825"/>
      <c r="M347" s="1825"/>
      <c r="N347" s="1825"/>
      <c r="O347" s="1825"/>
      <c r="P347" s="1825"/>
      <c r="Q347" s="1825"/>
    </row>
    <row r="348" spans="1:17" ht="15.75" customHeight="1">
      <c r="A348" s="1825"/>
      <c r="B348" s="1825"/>
      <c r="C348" s="1825"/>
      <c r="D348" s="1825"/>
      <c r="E348" s="1825"/>
      <c r="F348" s="1825"/>
      <c r="G348" s="1825"/>
      <c r="H348" s="1825"/>
      <c r="I348" s="1825"/>
      <c r="J348" s="1825"/>
      <c r="K348" s="1825"/>
      <c r="L348" s="1825"/>
      <c r="M348" s="1825"/>
      <c r="N348" s="1825"/>
      <c r="O348" s="1825"/>
      <c r="P348" s="1825"/>
      <c r="Q348" s="1825"/>
    </row>
    <row r="349" spans="1:17" ht="15.75" customHeight="1">
      <c r="A349" s="1825"/>
      <c r="B349" s="1825"/>
      <c r="C349" s="1825"/>
      <c r="D349" s="1825"/>
      <c r="E349" s="1825"/>
      <c r="F349" s="1825"/>
      <c r="G349" s="1825"/>
      <c r="H349" s="1825"/>
      <c r="I349" s="1825"/>
      <c r="J349" s="1825"/>
      <c r="K349" s="1825"/>
      <c r="L349" s="1825"/>
      <c r="M349" s="1825"/>
      <c r="N349" s="1825"/>
      <c r="O349" s="1825"/>
      <c r="P349" s="1825"/>
      <c r="Q349" s="1825"/>
    </row>
    <row r="350" spans="1:17" ht="15.75" customHeight="1">
      <c r="A350" s="1825"/>
      <c r="B350" s="1825"/>
      <c r="C350" s="1825"/>
      <c r="D350" s="1825"/>
      <c r="E350" s="1825"/>
      <c r="F350" s="1825"/>
      <c r="G350" s="1825"/>
      <c r="H350" s="1825"/>
      <c r="I350" s="1825"/>
      <c r="J350" s="1825"/>
      <c r="K350" s="1825"/>
      <c r="L350" s="1825"/>
      <c r="M350" s="1825"/>
      <c r="N350" s="1825"/>
      <c r="O350" s="1825"/>
      <c r="P350" s="1825"/>
      <c r="Q350" s="1825"/>
    </row>
    <row r="351" spans="1:17" ht="15.75" customHeight="1">
      <c r="A351" s="1825"/>
      <c r="B351" s="1825"/>
      <c r="C351" s="1825"/>
      <c r="D351" s="1825"/>
      <c r="E351" s="1825"/>
      <c r="F351" s="1825"/>
      <c r="G351" s="1825"/>
      <c r="H351" s="1825"/>
      <c r="I351" s="1825"/>
      <c r="J351" s="1825"/>
      <c r="K351" s="1825"/>
      <c r="L351" s="1825"/>
      <c r="M351" s="1825"/>
      <c r="N351" s="1825"/>
      <c r="O351" s="1825"/>
      <c r="P351" s="1825"/>
      <c r="Q351" s="1825"/>
    </row>
    <row r="352" spans="1:17" ht="15.75" customHeight="1">
      <c r="A352" s="1825"/>
      <c r="B352" s="1825"/>
      <c r="C352" s="1825"/>
      <c r="D352" s="1825"/>
      <c r="E352" s="1825"/>
      <c r="F352" s="1825"/>
      <c r="G352" s="1825"/>
      <c r="H352" s="1825"/>
      <c r="I352" s="1825"/>
      <c r="J352" s="1825"/>
      <c r="K352" s="1825"/>
      <c r="L352" s="1825"/>
      <c r="M352" s="1825"/>
      <c r="N352" s="1825"/>
      <c r="O352" s="1825"/>
      <c r="P352" s="1825"/>
      <c r="Q352" s="1825"/>
    </row>
    <row r="353" spans="1:17" ht="15.75" customHeight="1">
      <c r="A353" s="1825"/>
      <c r="B353" s="1825"/>
      <c r="C353" s="1825"/>
      <c r="D353" s="1825"/>
      <c r="E353" s="1825"/>
      <c r="F353" s="1825"/>
      <c r="G353" s="1825"/>
      <c r="H353" s="1825"/>
      <c r="I353" s="1825"/>
      <c r="J353" s="1825"/>
      <c r="K353" s="1825"/>
      <c r="L353" s="1825"/>
      <c r="M353" s="1825"/>
      <c r="N353" s="1825"/>
      <c r="O353" s="1825"/>
      <c r="P353" s="1825"/>
      <c r="Q353" s="1825"/>
    </row>
    <row r="354" spans="1:17" ht="15.75" customHeight="1">
      <c r="A354" s="1825"/>
      <c r="B354" s="1825"/>
      <c r="C354" s="1825"/>
      <c r="D354" s="1825"/>
      <c r="E354" s="1825"/>
      <c r="F354" s="1825"/>
      <c r="G354" s="1825"/>
      <c r="H354" s="1825"/>
      <c r="I354" s="1825"/>
      <c r="J354" s="1825"/>
      <c r="K354" s="1825"/>
      <c r="L354" s="1825"/>
      <c r="M354" s="1825"/>
      <c r="N354" s="1825"/>
      <c r="O354" s="1825"/>
      <c r="P354" s="1825"/>
      <c r="Q354" s="1825"/>
    </row>
    <row r="355" spans="1:17" ht="15.75" customHeight="1">
      <c r="A355" s="1825"/>
      <c r="B355" s="1825"/>
      <c r="C355" s="1825"/>
      <c r="D355" s="1825"/>
      <c r="E355" s="1825"/>
      <c r="F355" s="1825"/>
      <c r="G355" s="1825"/>
      <c r="H355" s="1825"/>
      <c r="I355" s="1825"/>
      <c r="J355" s="1825"/>
      <c r="K355" s="1825"/>
      <c r="L355" s="1825"/>
      <c r="M355" s="1825"/>
      <c r="N355" s="1825"/>
      <c r="O355" s="1825"/>
      <c r="P355" s="1825"/>
      <c r="Q355" s="1825"/>
    </row>
    <row r="356" spans="1:17" ht="15.75" customHeight="1">
      <c r="A356" s="1825"/>
      <c r="B356" s="1825"/>
      <c r="C356" s="1825"/>
      <c r="D356" s="1825"/>
      <c r="E356" s="1825"/>
      <c r="F356" s="1825"/>
      <c r="G356" s="1825"/>
      <c r="H356" s="1825"/>
      <c r="I356" s="1825"/>
      <c r="J356" s="1825"/>
      <c r="K356" s="1825"/>
      <c r="L356" s="1825"/>
      <c r="M356" s="1825"/>
      <c r="N356" s="1825"/>
      <c r="O356" s="1825"/>
      <c r="P356" s="1825"/>
      <c r="Q356" s="1825"/>
    </row>
    <row r="357" spans="1:17" ht="15.75" customHeight="1">
      <c r="A357" s="1825"/>
      <c r="B357" s="1825"/>
      <c r="C357" s="1825"/>
      <c r="D357" s="1825"/>
      <c r="E357" s="1825"/>
      <c r="F357" s="1825"/>
      <c r="G357" s="1825"/>
      <c r="H357" s="1825"/>
      <c r="I357" s="1825"/>
      <c r="J357" s="1825"/>
      <c r="K357" s="1825"/>
      <c r="L357" s="1825"/>
      <c r="M357" s="1825"/>
      <c r="N357" s="1825"/>
      <c r="O357" s="1825"/>
      <c r="P357" s="1825"/>
      <c r="Q357" s="1825"/>
    </row>
    <row r="358" spans="1:17" ht="15.75" customHeight="1">
      <c r="A358" s="1825"/>
      <c r="B358" s="1825"/>
      <c r="C358" s="1825"/>
      <c r="D358" s="1825"/>
      <c r="E358" s="1825"/>
      <c r="F358" s="1825"/>
      <c r="G358" s="1825"/>
      <c r="H358" s="1825"/>
      <c r="I358" s="1825"/>
      <c r="J358" s="1825"/>
      <c r="K358" s="1825"/>
      <c r="L358" s="1825"/>
      <c r="M358" s="1825"/>
      <c r="N358" s="1825"/>
      <c r="O358" s="1825"/>
      <c r="P358" s="1825"/>
      <c r="Q358" s="1825"/>
    </row>
    <row r="359" spans="1:17" ht="15.75" customHeight="1">
      <c r="A359" s="1825"/>
      <c r="B359" s="1825"/>
      <c r="C359" s="1825"/>
      <c r="D359" s="1825"/>
      <c r="E359" s="1825"/>
      <c r="F359" s="1825"/>
      <c r="G359" s="1825"/>
      <c r="H359" s="1825"/>
      <c r="I359" s="1825"/>
      <c r="J359" s="1825"/>
      <c r="K359" s="1825"/>
      <c r="L359" s="1825"/>
      <c r="M359" s="1825"/>
      <c r="N359" s="1825"/>
      <c r="O359" s="1825"/>
      <c r="P359" s="1825"/>
      <c r="Q359" s="1825"/>
    </row>
    <row r="360" spans="1:17" ht="15.75" customHeight="1">
      <c r="A360" s="1825"/>
      <c r="B360" s="1825"/>
      <c r="C360" s="1825"/>
      <c r="D360" s="1825"/>
      <c r="E360" s="1825"/>
      <c r="F360" s="1825"/>
      <c r="G360" s="1825"/>
      <c r="H360" s="1825"/>
      <c r="I360" s="1825"/>
      <c r="J360" s="1825"/>
      <c r="K360" s="1825"/>
      <c r="L360" s="1825"/>
      <c r="M360" s="1825"/>
      <c r="N360" s="1825"/>
      <c r="O360" s="1825"/>
      <c r="P360" s="1825"/>
      <c r="Q360" s="1825"/>
    </row>
    <row r="361" spans="1:17" ht="15.75" customHeight="1">
      <c r="A361" s="1825"/>
      <c r="B361" s="1825"/>
      <c r="C361" s="1825"/>
      <c r="D361" s="1825"/>
      <c r="E361" s="1825"/>
      <c r="F361" s="1825"/>
      <c r="G361" s="1825"/>
      <c r="H361" s="1825"/>
      <c r="I361" s="1825"/>
      <c r="J361" s="1825"/>
      <c r="K361" s="1825"/>
      <c r="L361" s="1825"/>
      <c r="M361" s="1825"/>
      <c r="N361" s="1825"/>
      <c r="O361" s="1825"/>
      <c r="P361" s="1825"/>
      <c r="Q361" s="1825"/>
    </row>
    <row r="362" spans="1:17" ht="15.75" customHeight="1">
      <c r="A362" s="1825"/>
      <c r="B362" s="1825"/>
      <c r="C362" s="1825"/>
      <c r="D362" s="1825"/>
      <c r="E362" s="1825"/>
      <c r="F362" s="1825"/>
      <c r="G362" s="1825"/>
      <c r="H362" s="1825"/>
      <c r="I362" s="1825"/>
      <c r="J362" s="1825"/>
      <c r="K362" s="1825"/>
      <c r="L362" s="1825"/>
      <c r="M362" s="1825"/>
      <c r="N362" s="1825"/>
      <c r="O362" s="1825"/>
      <c r="P362" s="1825"/>
      <c r="Q362" s="1825"/>
    </row>
    <row r="363" spans="1:17" ht="15.75" customHeight="1">
      <c r="A363" s="1825"/>
      <c r="B363" s="1825"/>
      <c r="C363" s="1825"/>
      <c r="D363" s="1825"/>
      <c r="E363" s="1825"/>
      <c r="F363" s="1825"/>
      <c r="G363" s="1825"/>
      <c r="H363" s="1825"/>
      <c r="I363" s="1825"/>
      <c r="J363" s="1825"/>
      <c r="K363" s="1825"/>
      <c r="L363" s="1825"/>
      <c r="M363" s="1825"/>
      <c r="N363" s="1825"/>
      <c r="O363" s="1825"/>
      <c r="P363" s="1825"/>
      <c r="Q363" s="1825"/>
    </row>
    <row r="364" spans="1:17" ht="15.75" customHeight="1">
      <c r="A364" s="1825"/>
      <c r="B364" s="1825"/>
      <c r="C364" s="1825"/>
      <c r="D364" s="1825"/>
      <c r="E364" s="1825"/>
      <c r="F364" s="1825"/>
      <c r="G364" s="1825"/>
      <c r="H364" s="1825"/>
      <c r="I364" s="1825"/>
      <c r="J364" s="1825"/>
      <c r="K364" s="1825"/>
      <c r="L364" s="1825"/>
      <c r="M364" s="1825"/>
      <c r="N364" s="1825"/>
      <c r="O364" s="1825"/>
      <c r="P364" s="1825"/>
      <c r="Q364" s="1825"/>
    </row>
    <row r="365" spans="1:17" ht="15.75" customHeight="1">
      <c r="A365" s="1825"/>
      <c r="B365" s="1825"/>
      <c r="C365" s="1825"/>
      <c r="D365" s="1825"/>
      <c r="E365" s="1825"/>
      <c r="F365" s="1825"/>
      <c r="G365" s="1825"/>
      <c r="H365" s="1825"/>
      <c r="I365" s="1825"/>
      <c r="J365" s="1825"/>
      <c r="K365" s="1825"/>
      <c r="L365" s="1825"/>
      <c r="M365" s="1825"/>
      <c r="N365" s="1825"/>
      <c r="O365" s="1825"/>
      <c r="P365" s="1825"/>
      <c r="Q365" s="1825"/>
    </row>
    <row r="366" spans="1:17" ht="15.75" customHeight="1">
      <c r="A366" s="1825"/>
      <c r="B366" s="1825"/>
      <c r="C366" s="1825"/>
      <c r="D366" s="1825"/>
      <c r="E366" s="1825"/>
      <c r="F366" s="1825"/>
      <c r="G366" s="1825"/>
      <c r="H366" s="1825"/>
      <c r="I366" s="1825"/>
      <c r="J366" s="1825"/>
      <c r="K366" s="1825"/>
      <c r="L366" s="1825"/>
      <c r="M366" s="1825"/>
      <c r="N366" s="1825"/>
      <c r="O366" s="1825"/>
      <c r="P366" s="1825"/>
      <c r="Q366" s="1825"/>
    </row>
    <row r="367" spans="1:17" ht="15.75" customHeight="1">
      <c r="A367" s="1825"/>
      <c r="B367" s="1825"/>
      <c r="C367" s="1825"/>
      <c r="D367" s="1825"/>
      <c r="E367" s="1825"/>
      <c r="F367" s="1825"/>
      <c r="G367" s="1825"/>
      <c r="H367" s="1825"/>
      <c r="I367" s="1825"/>
      <c r="J367" s="1825"/>
      <c r="K367" s="1825"/>
      <c r="L367" s="1825"/>
      <c r="M367" s="1825"/>
      <c r="N367" s="1825"/>
      <c r="O367" s="1825"/>
      <c r="P367" s="1825"/>
      <c r="Q367" s="1825"/>
    </row>
    <row r="368" spans="1:17" ht="15.75" customHeight="1">
      <c r="A368" s="1825"/>
      <c r="B368" s="1825"/>
      <c r="C368" s="1825"/>
      <c r="D368" s="1825"/>
      <c r="E368" s="1825"/>
      <c r="F368" s="1825"/>
      <c r="G368" s="1825"/>
      <c r="H368" s="1825"/>
      <c r="I368" s="1825"/>
      <c r="J368" s="1825"/>
      <c r="K368" s="1825"/>
      <c r="L368" s="1825"/>
      <c r="M368" s="1825"/>
      <c r="N368" s="1825"/>
      <c r="O368" s="1825"/>
      <c r="P368" s="1825"/>
      <c r="Q368" s="1825"/>
    </row>
    <row r="369" spans="1:17" ht="15.75" customHeight="1">
      <c r="A369" s="1825"/>
      <c r="B369" s="1825"/>
      <c r="C369" s="1825"/>
      <c r="D369" s="1825"/>
      <c r="E369" s="1825"/>
      <c r="F369" s="1825"/>
      <c r="G369" s="1825"/>
      <c r="H369" s="1825"/>
      <c r="I369" s="1825"/>
      <c r="J369" s="1825"/>
      <c r="K369" s="1825"/>
      <c r="L369" s="1825"/>
      <c r="M369" s="1825"/>
      <c r="N369" s="1825"/>
      <c r="O369" s="1825"/>
      <c r="P369" s="1825"/>
      <c r="Q369" s="1825"/>
    </row>
    <row r="370" spans="1:17" ht="15.75" customHeight="1">
      <c r="A370" s="1825"/>
      <c r="B370" s="1825"/>
      <c r="C370" s="1825"/>
      <c r="D370" s="1825"/>
      <c r="E370" s="1825"/>
      <c r="F370" s="1825"/>
      <c r="G370" s="1825"/>
      <c r="H370" s="1825"/>
      <c r="I370" s="1825"/>
      <c r="J370" s="1825"/>
      <c r="K370" s="1825"/>
      <c r="L370" s="1825"/>
      <c r="M370" s="1825"/>
      <c r="N370" s="1825"/>
      <c r="O370" s="1825"/>
      <c r="P370" s="1825"/>
      <c r="Q370" s="1825"/>
    </row>
    <row r="371" spans="1:17" ht="15.75" customHeight="1">
      <c r="A371" s="1825"/>
      <c r="B371" s="1825"/>
      <c r="C371" s="1825"/>
      <c r="D371" s="1825"/>
      <c r="E371" s="1825"/>
      <c r="F371" s="1825"/>
      <c r="G371" s="1825"/>
      <c r="H371" s="1825"/>
      <c r="I371" s="1825"/>
      <c r="J371" s="1825"/>
      <c r="K371" s="1825"/>
      <c r="L371" s="1825"/>
      <c r="M371" s="1825"/>
      <c r="N371" s="1825"/>
      <c r="O371" s="1825"/>
      <c r="P371" s="1825"/>
      <c r="Q371" s="1825"/>
    </row>
    <row r="372" spans="1:17" ht="15.75" customHeight="1">
      <c r="A372" s="1825"/>
      <c r="B372" s="1825"/>
      <c r="C372" s="1825"/>
      <c r="D372" s="1825"/>
      <c r="E372" s="1825"/>
      <c r="F372" s="1825"/>
      <c r="G372" s="1825"/>
      <c r="H372" s="1825"/>
      <c r="I372" s="1825"/>
      <c r="J372" s="1825"/>
      <c r="K372" s="1825"/>
      <c r="L372" s="1825"/>
      <c r="M372" s="1825"/>
      <c r="N372" s="1825"/>
      <c r="O372" s="1825"/>
      <c r="P372" s="1825"/>
      <c r="Q372" s="1825"/>
    </row>
    <row r="373" spans="1:17" ht="15.75" customHeight="1">
      <c r="A373" s="1825"/>
      <c r="B373" s="1825"/>
      <c r="C373" s="1825"/>
      <c r="D373" s="1825"/>
      <c r="E373" s="1825"/>
      <c r="F373" s="1825"/>
      <c r="G373" s="1825"/>
      <c r="H373" s="1825"/>
      <c r="I373" s="1825"/>
      <c r="J373" s="1825"/>
      <c r="K373" s="1825"/>
      <c r="L373" s="1825"/>
      <c r="M373" s="1825"/>
      <c r="N373" s="1825"/>
      <c r="O373" s="1825"/>
      <c r="P373" s="1825"/>
      <c r="Q373" s="1825"/>
    </row>
    <row r="374" spans="1:17" ht="15.75" customHeight="1">
      <c r="A374" s="1825"/>
      <c r="B374" s="1825"/>
      <c r="C374" s="1825"/>
      <c r="D374" s="1825"/>
      <c r="E374" s="1825"/>
      <c r="F374" s="1825"/>
      <c r="G374" s="1825"/>
      <c r="H374" s="1825"/>
      <c r="I374" s="1825"/>
      <c r="J374" s="1825"/>
      <c r="K374" s="1825"/>
      <c r="L374" s="1825"/>
      <c r="M374" s="1825"/>
      <c r="N374" s="1825"/>
      <c r="O374" s="1825"/>
      <c r="P374" s="1825"/>
      <c r="Q374" s="1825"/>
    </row>
    <row r="375" spans="1:17" ht="15.75" customHeight="1">
      <c r="A375" s="1825"/>
      <c r="B375" s="1825"/>
      <c r="C375" s="1825"/>
      <c r="D375" s="1825"/>
      <c r="E375" s="1825"/>
      <c r="F375" s="1825"/>
      <c r="G375" s="1825"/>
      <c r="H375" s="1825"/>
      <c r="I375" s="1825"/>
      <c r="J375" s="1825"/>
      <c r="K375" s="1825"/>
      <c r="L375" s="1825"/>
      <c r="M375" s="1825"/>
      <c r="N375" s="1825"/>
      <c r="O375" s="1825"/>
      <c r="P375" s="1825"/>
      <c r="Q375" s="1825"/>
    </row>
    <row r="376" spans="1:17" ht="15.75" customHeight="1">
      <c r="A376" s="1825"/>
      <c r="B376" s="1825"/>
      <c r="C376" s="1825"/>
      <c r="D376" s="1825"/>
      <c r="E376" s="1825"/>
      <c r="F376" s="1825"/>
      <c r="G376" s="1825"/>
      <c r="H376" s="1825"/>
      <c r="I376" s="1825"/>
      <c r="J376" s="1825"/>
      <c r="K376" s="1825"/>
      <c r="L376" s="1825"/>
      <c r="M376" s="1825"/>
      <c r="N376" s="1825"/>
      <c r="O376" s="1825"/>
      <c r="P376" s="1825"/>
      <c r="Q376" s="1825"/>
    </row>
    <row r="377" spans="1:17" ht="15.75" customHeight="1">
      <c r="A377" s="1825"/>
      <c r="B377" s="1825"/>
      <c r="C377" s="1825"/>
      <c r="D377" s="1825"/>
      <c r="E377" s="1825"/>
      <c r="F377" s="1825"/>
      <c r="G377" s="1825"/>
      <c r="H377" s="1825"/>
      <c r="I377" s="1825"/>
      <c r="J377" s="1825"/>
      <c r="K377" s="1825"/>
      <c r="L377" s="1825"/>
      <c r="M377" s="1825"/>
      <c r="N377" s="1825"/>
      <c r="O377" s="1825"/>
      <c r="P377" s="1825"/>
      <c r="Q377" s="1825"/>
    </row>
    <row r="378" spans="1:17" ht="15.75" customHeight="1">
      <c r="A378" s="1825"/>
      <c r="B378" s="1825"/>
      <c r="C378" s="1825"/>
      <c r="D378" s="1825"/>
      <c r="E378" s="1825"/>
      <c r="F378" s="1825"/>
      <c r="G378" s="1825"/>
      <c r="H378" s="1825"/>
      <c r="I378" s="1825"/>
      <c r="J378" s="1825"/>
      <c r="K378" s="1825"/>
      <c r="L378" s="1825"/>
      <c r="M378" s="1825"/>
      <c r="N378" s="1825"/>
      <c r="O378" s="1825"/>
      <c r="P378" s="1825"/>
      <c r="Q378" s="1825"/>
    </row>
    <row r="379" spans="1:17" ht="15.75" customHeight="1">
      <c r="A379" s="1825"/>
      <c r="B379" s="1825"/>
      <c r="C379" s="1825"/>
      <c r="D379" s="1825"/>
      <c r="E379" s="1825"/>
      <c r="F379" s="1825"/>
      <c r="G379" s="1825"/>
      <c r="H379" s="1825"/>
      <c r="I379" s="1825"/>
      <c r="J379" s="1825"/>
      <c r="K379" s="1825"/>
      <c r="L379" s="1825"/>
      <c r="M379" s="1825"/>
      <c r="N379" s="1825"/>
      <c r="O379" s="1825"/>
      <c r="P379" s="1825"/>
      <c r="Q379" s="1825"/>
    </row>
    <row r="380" spans="1:17" ht="15.75" customHeight="1">
      <c r="A380" s="1825"/>
      <c r="B380" s="1825"/>
      <c r="C380" s="1825"/>
      <c r="D380" s="1825"/>
      <c r="E380" s="1825"/>
      <c r="F380" s="1825"/>
      <c r="G380" s="1825"/>
      <c r="H380" s="1825"/>
      <c r="I380" s="1825"/>
      <c r="J380" s="1825"/>
      <c r="K380" s="1825"/>
      <c r="L380" s="1825"/>
      <c r="M380" s="1825"/>
      <c r="N380" s="1825"/>
      <c r="O380" s="1825"/>
      <c r="P380" s="1825"/>
      <c r="Q380" s="1825"/>
    </row>
    <row r="381" spans="1:17" ht="15.75" customHeight="1">
      <c r="A381" s="1825"/>
      <c r="B381" s="1825"/>
      <c r="C381" s="1825"/>
      <c r="D381" s="1825"/>
      <c r="E381" s="1825"/>
      <c r="F381" s="1825"/>
      <c r="G381" s="1825"/>
      <c r="H381" s="1825"/>
      <c r="I381" s="1825"/>
      <c r="J381" s="1825"/>
      <c r="K381" s="1825"/>
      <c r="L381" s="1825"/>
      <c r="M381" s="1825"/>
      <c r="N381" s="1825"/>
      <c r="O381" s="1825"/>
      <c r="P381" s="1825"/>
      <c r="Q381" s="1825"/>
    </row>
    <row r="382" spans="1:17" ht="15.75" customHeight="1">
      <c r="A382" s="1825"/>
      <c r="B382" s="1825"/>
      <c r="C382" s="1825"/>
      <c r="D382" s="1825"/>
      <c r="E382" s="1825"/>
      <c r="F382" s="1825"/>
      <c r="G382" s="1825"/>
      <c r="H382" s="1825"/>
      <c r="I382" s="1825"/>
      <c r="J382" s="1825"/>
      <c r="K382" s="1825"/>
      <c r="L382" s="1825"/>
      <c r="M382" s="1825"/>
      <c r="N382" s="1825"/>
      <c r="O382" s="1825"/>
      <c r="P382" s="1825"/>
      <c r="Q382" s="1825"/>
    </row>
    <row r="383" spans="1:17" ht="15.75" customHeight="1">
      <c r="A383" s="1825"/>
      <c r="B383" s="1825"/>
      <c r="C383" s="1825"/>
      <c r="D383" s="1825"/>
      <c r="E383" s="1825"/>
      <c r="F383" s="1825"/>
      <c r="G383" s="1825"/>
      <c r="H383" s="1825"/>
      <c r="I383" s="1825"/>
      <c r="J383" s="1825"/>
      <c r="K383" s="1825"/>
      <c r="L383" s="1825"/>
      <c r="M383" s="1825"/>
      <c r="N383" s="1825"/>
      <c r="O383" s="1825"/>
      <c r="P383" s="1825"/>
      <c r="Q383" s="1825"/>
    </row>
    <row r="384" spans="1:17" ht="15.75" customHeight="1">
      <c r="A384" s="1825"/>
      <c r="B384" s="1825"/>
      <c r="C384" s="1825"/>
      <c r="D384" s="1825"/>
      <c r="E384" s="1825"/>
      <c r="F384" s="1825"/>
      <c r="G384" s="1825"/>
      <c r="H384" s="1825"/>
      <c r="I384" s="1825"/>
      <c r="J384" s="1825"/>
      <c r="K384" s="1825"/>
      <c r="L384" s="1825"/>
      <c r="M384" s="1825"/>
      <c r="N384" s="1825"/>
      <c r="O384" s="1825"/>
      <c r="P384" s="1825"/>
      <c r="Q384" s="1825"/>
    </row>
    <row r="385" spans="1:17" ht="15.75" customHeight="1">
      <c r="A385" s="1825"/>
      <c r="B385" s="1825"/>
      <c r="C385" s="1825"/>
      <c r="D385" s="1825"/>
      <c r="E385" s="1825"/>
      <c r="F385" s="1825"/>
      <c r="G385" s="1825"/>
      <c r="H385" s="1825"/>
      <c r="I385" s="1825"/>
      <c r="J385" s="1825"/>
      <c r="K385" s="1825"/>
      <c r="L385" s="1825"/>
      <c r="M385" s="1825"/>
      <c r="N385" s="1825"/>
      <c r="O385" s="1825"/>
      <c r="P385" s="1825"/>
      <c r="Q385" s="1825"/>
    </row>
    <row r="386" spans="1:17" ht="15.75" customHeight="1">
      <c r="A386" s="1825"/>
      <c r="B386" s="1825"/>
      <c r="C386" s="1825"/>
      <c r="D386" s="1825"/>
      <c r="E386" s="1825"/>
      <c r="F386" s="1825"/>
      <c r="G386" s="1825"/>
      <c r="H386" s="1825"/>
      <c r="I386" s="1825"/>
      <c r="J386" s="1825"/>
      <c r="K386" s="1825"/>
      <c r="L386" s="1825"/>
      <c r="M386" s="1825"/>
      <c r="N386" s="1825"/>
      <c r="O386" s="1825"/>
      <c r="P386" s="1825"/>
      <c r="Q386" s="1825"/>
    </row>
    <row r="387" spans="1:17" ht="15.75" customHeight="1">
      <c r="A387" s="1825"/>
      <c r="B387" s="1825"/>
      <c r="C387" s="1825"/>
      <c r="D387" s="1825"/>
      <c r="E387" s="1825"/>
      <c r="F387" s="1825"/>
      <c r="G387" s="1825"/>
      <c r="H387" s="1825"/>
      <c r="I387" s="1825"/>
      <c r="J387" s="1825"/>
      <c r="K387" s="1825"/>
      <c r="L387" s="1825"/>
      <c r="M387" s="1825"/>
      <c r="N387" s="1825"/>
      <c r="O387" s="1825"/>
      <c r="P387" s="1825"/>
      <c r="Q387" s="1825"/>
    </row>
    <row r="388" spans="1:17" ht="15.75" customHeight="1">
      <c r="A388" s="1825"/>
      <c r="B388" s="1825"/>
      <c r="C388" s="1825"/>
      <c r="D388" s="1825"/>
      <c r="E388" s="1825"/>
      <c r="F388" s="1825"/>
      <c r="G388" s="1825"/>
      <c r="H388" s="1825"/>
      <c r="I388" s="1825"/>
      <c r="J388" s="1825"/>
      <c r="K388" s="1825"/>
      <c r="L388" s="1825"/>
      <c r="M388" s="1825"/>
      <c r="N388" s="1825"/>
      <c r="O388" s="1825"/>
      <c r="P388" s="1825"/>
      <c r="Q388" s="1825"/>
    </row>
    <row r="389" spans="1:17" ht="15.75" customHeight="1">
      <c r="A389" s="1825"/>
      <c r="B389" s="1825"/>
      <c r="C389" s="1825"/>
      <c r="D389" s="1825"/>
      <c r="E389" s="1825"/>
      <c r="F389" s="1825"/>
      <c r="G389" s="1825"/>
      <c r="H389" s="1825"/>
      <c r="I389" s="1825"/>
      <c r="J389" s="1825"/>
      <c r="K389" s="1825"/>
      <c r="L389" s="1825"/>
      <c r="M389" s="1825"/>
      <c r="N389" s="1825"/>
      <c r="O389" s="1825"/>
      <c r="P389" s="1825"/>
      <c r="Q389" s="1825"/>
    </row>
    <row r="390" spans="1:17" ht="15.75" customHeight="1">
      <c r="A390" s="1825"/>
      <c r="B390" s="1825"/>
      <c r="C390" s="1825"/>
      <c r="D390" s="1825"/>
      <c r="E390" s="1825"/>
      <c r="F390" s="1825"/>
      <c r="G390" s="1825"/>
      <c r="H390" s="1825"/>
      <c r="I390" s="1825"/>
      <c r="J390" s="1825"/>
      <c r="K390" s="1825"/>
      <c r="L390" s="1825"/>
      <c r="M390" s="1825"/>
      <c r="N390" s="1825"/>
      <c r="O390" s="1825"/>
      <c r="P390" s="1825"/>
      <c r="Q390" s="1825"/>
    </row>
    <row r="391" spans="1:17" ht="15.75" customHeight="1">
      <c r="A391" s="1825"/>
      <c r="B391" s="1825"/>
      <c r="C391" s="1825"/>
      <c r="D391" s="1825"/>
      <c r="E391" s="1825"/>
      <c r="F391" s="1825"/>
      <c r="G391" s="1825"/>
      <c r="H391" s="1825"/>
      <c r="I391" s="1825"/>
      <c r="J391" s="1825"/>
      <c r="K391" s="1825"/>
      <c r="L391" s="1825"/>
      <c r="M391" s="1825"/>
      <c r="N391" s="1825"/>
      <c r="O391" s="1825"/>
      <c r="P391" s="1825"/>
      <c r="Q391" s="1825"/>
    </row>
    <row r="392" spans="1:17" ht="15.75" customHeight="1">
      <c r="A392" s="1825"/>
      <c r="B392" s="1825"/>
      <c r="C392" s="1825"/>
      <c r="D392" s="1825"/>
      <c r="E392" s="1825"/>
      <c r="F392" s="1825"/>
      <c r="G392" s="1825"/>
      <c r="H392" s="1825"/>
      <c r="I392" s="1825"/>
      <c r="J392" s="1825"/>
      <c r="K392" s="1825"/>
      <c r="L392" s="1825"/>
      <c r="M392" s="1825"/>
      <c r="N392" s="1825"/>
      <c r="O392" s="1825"/>
      <c r="P392" s="1825"/>
      <c r="Q392" s="1825"/>
    </row>
    <row r="393" spans="1:17" ht="15.75" customHeight="1">
      <c r="A393" s="1825"/>
      <c r="B393" s="1825"/>
      <c r="C393" s="1825"/>
      <c r="D393" s="1825"/>
      <c r="E393" s="1825"/>
      <c r="F393" s="1825"/>
      <c r="G393" s="1825"/>
      <c r="H393" s="1825"/>
      <c r="I393" s="1825"/>
      <c r="J393" s="1825"/>
      <c r="K393" s="1825"/>
      <c r="L393" s="1825"/>
      <c r="M393" s="1825"/>
      <c r="N393" s="1825"/>
      <c r="O393" s="1825"/>
      <c r="P393" s="1825"/>
      <c r="Q393" s="1825"/>
    </row>
    <row r="394" spans="1:17" ht="15.75" customHeight="1">
      <c r="A394" s="1825"/>
      <c r="B394" s="1825"/>
      <c r="C394" s="1825"/>
      <c r="D394" s="1825"/>
      <c r="E394" s="1825"/>
      <c r="F394" s="1825"/>
      <c r="G394" s="1825"/>
      <c r="H394" s="1825"/>
      <c r="I394" s="1825"/>
      <c r="J394" s="1825"/>
      <c r="K394" s="1825"/>
      <c r="L394" s="1825"/>
      <c r="M394" s="1825"/>
      <c r="N394" s="1825"/>
      <c r="O394" s="1825"/>
      <c r="P394" s="1825"/>
      <c r="Q394" s="1825"/>
    </row>
    <row r="395" spans="1:17" ht="15.75" customHeight="1">
      <c r="A395" s="1825"/>
      <c r="B395" s="1825"/>
      <c r="C395" s="1825"/>
      <c r="D395" s="1825"/>
      <c r="E395" s="1825"/>
      <c r="F395" s="1825"/>
      <c r="G395" s="1825"/>
      <c r="H395" s="1825"/>
      <c r="I395" s="1825"/>
      <c r="J395" s="1825"/>
      <c r="K395" s="1825"/>
      <c r="L395" s="1825"/>
      <c r="M395" s="1825"/>
      <c r="N395" s="1825"/>
      <c r="O395" s="1825"/>
      <c r="P395" s="1825"/>
      <c r="Q395" s="1825"/>
    </row>
    <row r="396" spans="1:17" ht="15.75" customHeight="1">
      <c r="A396" s="1825"/>
      <c r="B396" s="1825"/>
      <c r="C396" s="1825"/>
      <c r="D396" s="1825"/>
      <c r="E396" s="1825"/>
      <c r="F396" s="1825"/>
      <c r="G396" s="1825"/>
      <c r="H396" s="1825"/>
      <c r="I396" s="1825"/>
      <c r="J396" s="1825"/>
      <c r="K396" s="1825"/>
      <c r="L396" s="1825"/>
      <c r="M396" s="1825"/>
      <c r="N396" s="1825"/>
      <c r="O396" s="1825"/>
      <c r="P396" s="1825"/>
      <c r="Q396" s="1825"/>
    </row>
    <row r="397" spans="1:17" ht="15.75" customHeight="1">
      <c r="A397" s="1825"/>
      <c r="B397" s="1825"/>
      <c r="C397" s="1825"/>
      <c r="D397" s="1825"/>
      <c r="E397" s="1825"/>
      <c r="F397" s="1825"/>
      <c r="G397" s="1825"/>
      <c r="H397" s="1825"/>
      <c r="I397" s="1825"/>
      <c r="J397" s="1825"/>
      <c r="K397" s="1825"/>
      <c r="L397" s="1825"/>
      <c r="M397" s="1825"/>
      <c r="N397" s="1825"/>
      <c r="O397" s="1825"/>
      <c r="P397" s="1825"/>
      <c r="Q397" s="1825"/>
    </row>
    <row r="398" spans="1:17" ht="15.75" customHeight="1">
      <c r="A398" s="1825"/>
      <c r="B398" s="1825"/>
      <c r="C398" s="1825"/>
      <c r="D398" s="1825"/>
      <c r="E398" s="1825"/>
      <c r="F398" s="1825"/>
      <c r="G398" s="1825"/>
      <c r="H398" s="1825"/>
      <c r="I398" s="1825"/>
      <c r="J398" s="1825"/>
      <c r="K398" s="1825"/>
      <c r="L398" s="1825"/>
      <c r="M398" s="1825"/>
      <c r="N398" s="1825"/>
      <c r="O398" s="1825"/>
      <c r="P398" s="1825"/>
      <c r="Q398" s="1825"/>
    </row>
    <row r="399" spans="1:17" ht="15.75" customHeight="1">
      <c r="A399" s="1825"/>
      <c r="B399" s="1825"/>
      <c r="C399" s="1825"/>
      <c r="D399" s="1825"/>
      <c r="E399" s="1825"/>
      <c r="F399" s="1825"/>
      <c r="G399" s="1825"/>
      <c r="H399" s="1825"/>
      <c r="I399" s="1825"/>
      <c r="J399" s="1825"/>
      <c r="K399" s="1825"/>
      <c r="L399" s="1825"/>
      <c r="M399" s="1825"/>
      <c r="N399" s="1825"/>
      <c r="O399" s="1825"/>
      <c r="P399" s="1825"/>
      <c r="Q399" s="1825"/>
    </row>
    <row r="400" spans="1:17" ht="15.75" customHeight="1">
      <c r="A400" s="1825"/>
      <c r="B400" s="1825"/>
      <c r="C400" s="1825"/>
      <c r="D400" s="1825"/>
      <c r="E400" s="1825"/>
      <c r="F400" s="1825"/>
      <c r="G400" s="1825"/>
      <c r="H400" s="1825"/>
      <c r="I400" s="1825"/>
      <c r="J400" s="1825"/>
      <c r="K400" s="1825"/>
      <c r="L400" s="1825"/>
      <c r="M400" s="1825"/>
      <c r="N400" s="1825"/>
      <c r="O400" s="1825"/>
      <c r="P400" s="1825"/>
      <c r="Q400" s="1825"/>
    </row>
    <row r="401" spans="1:17" ht="15.75" customHeight="1">
      <c r="A401" s="1825"/>
      <c r="B401" s="1825"/>
      <c r="C401" s="1825"/>
      <c r="D401" s="1825"/>
      <c r="E401" s="1825"/>
      <c r="F401" s="1825"/>
      <c r="G401" s="1825"/>
      <c r="H401" s="1825"/>
      <c r="I401" s="1825"/>
      <c r="J401" s="1825"/>
      <c r="K401" s="1825"/>
      <c r="L401" s="1825"/>
      <c r="M401" s="1825"/>
      <c r="N401" s="1825"/>
      <c r="O401" s="1825"/>
      <c r="P401" s="1825"/>
      <c r="Q401" s="1825"/>
    </row>
    <row r="402" spans="1:17" ht="15.75" customHeight="1">
      <c r="A402" s="1825"/>
      <c r="B402" s="1825"/>
      <c r="C402" s="1825"/>
      <c r="D402" s="1825"/>
      <c r="E402" s="1825"/>
      <c r="F402" s="1825"/>
      <c r="G402" s="1825"/>
      <c r="H402" s="1825"/>
      <c r="I402" s="1825"/>
      <c r="J402" s="1825"/>
      <c r="K402" s="1825"/>
      <c r="L402" s="1825"/>
      <c r="M402" s="1825"/>
      <c r="N402" s="1825"/>
      <c r="O402" s="1825"/>
      <c r="P402" s="1825"/>
      <c r="Q402" s="1825"/>
    </row>
    <row r="403" spans="1:17" ht="15.75" customHeight="1">
      <c r="A403" s="1825"/>
      <c r="B403" s="1825"/>
      <c r="C403" s="1825"/>
      <c r="D403" s="1825"/>
      <c r="E403" s="1825"/>
      <c r="F403" s="1825"/>
      <c r="G403" s="1825"/>
      <c r="H403" s="1825"/>
      <c r="I403" s="1825"/>
      <c r="J403" s="1825"/>
      <c r="K403" s="1825"/>
      <c r="L403" s="1825"/>
      <c r="M403" s="1825"/>
      <c r="N403" s="1825"/>
      <c r="O403" s="1825"/>
      <c r="P403" s="1825"/>
      <c r="Q403" s="1825"/>
    </row>
    <row r="404" spans="1:17" ht="15.75" customHeight="1">
      <c r="A404" s="1825"/>
      <c r="B404" s="1825"/>
      <c r="C404" s="1825"/>
      <c r="D404" s="1825"/>
      <c r="E404" s="1825"/>
      <c r="F404" s="1825"/>
      <c r="G404" s="1825"/>
      <c r="H404" s="1825"/>
      <c r="I404" s="1825"/>
      <c r="J404" s="1825"/>
      <c r="K404" s="1825"/>
      <c r="L404" s="1825"/>
      <c r="M404" s="1825"/>
      <c r="N404" s="1825"/>
      <c r="O404" s="1825"/>
      <c r="P404" s="1825"/>
      <c r="Q404" s="1825"/>
    </row>
    <row r="405" spans="1:17" ht="15.75" customHeight="1">
      <c r="A405" s="1825"/>
      <c r="B405" s="1825"/>
      <c r="C405" s="1825"/>
      <c r="D405" s="1825"/>
      <c r="E405" s="1825"/>
      <c r="F405" s="1825"/>
      <c r="G405" s="1825"/>
      <c r="H405" s="1825"/>
      <c r="I405" s="1825"/>
      <c r="J405" s="1825"/>
      <c r="K405" s="1825"/>
      <c r="L405" s="1825"/>
      <c r="M405" s="1825"/>
      <c r="N405" s="1825"/>
      <c r="O405" s="1825"/>
      <c r="P405" s="1825"/>
      <c r="Q405" s="1825"/>
    </row>
    <row r="406" spans="1:17" ht="15.75" customHeight="1">
      <c r="A406" s="1825"/>
      <c r="B406" s="1825"/>
      <c r="C406" s="1825"/>
      <c r="D406" s="1825"/>
      <c r="E406" s="1825"/>
      <c r="F406" s="1825"/>
      <c r="G406" s="1825"/>
      <c r="H406" s="1825"/>
      <c r="I406" s="1825"/>
      <c r="J406" s="1825"/>
      <c r="K406" s="1825"/>
      <c r="L406" s="1825"/>
      <c r="M406" s="1825"/>
      <c r="N406" s="1825"/>
      <c r="O406" s="1825"/>
      <c r="P406" s="1825"/>
      <c r="Q406" s="1825"/>
    </row>
    <row r="407" spans="1:17" ht="15.75" customHeight="1">
      <c r="A407" s="1825"/>
      <c r="B407" s="1825"/>
      <c r="C407" s="1825"/>
      <c r="D407" s="1825"/>
      <c r="E407" s="1825"/>
      <c r="F407" s="1825"/>
      <c r="G407" s="1825"/>
      <c r="H407" s="1825"/>
      <c r="I407" s="1825"/>
      <c r="J407" s="1825"/>
      <c r="K407" s="1825"/>
      <c r="L407" s="1825"/>
      <c r="M407" s="1825"/>
      <c r="N407" s="1825"/>
      <c r="O407" s="1825"/>
      <c r="P407" s="1825"/>
      <c r="Q407" s="1825"/>
    </row>
    <row r="408" spans="1:17" ht="15.75" customHeight="1">
      <c r="A408" s="1825"/>
      <c r="B408" s="1825"/>
      <c r="C408" s="1825"/>
      <c r="D408" s="1825"/>
      <c r="E408" s="1825"/>
      <c r="F408" s="1825"/>
      <c r="G408" s="1825"/>
      <c r="H408" s="1825"/>
      <c r="I408" s="1825"/>
      <c r="J408" s="1825"/>
      <c r="K408" s="1825"/>
      <c r="L408" s="1825"/>
      <c r="M408" s="1825"/>
      <c r="N408" s="1825"/>
      <c r="O408" s="1825"/>
      <c r="P408" s="1825"/>
      <c r="Q408" s="1825"/>
    </row>
    <row r="409" spans="1:17" ht="15.75" customHeight="1">
      <c r="A409" s="1825"/>
      <c r="B409" s="1825"/>
      <c r="C409" s="1825"/>
      <c r="D409" s="1825"/>
      <c r="E409" s="1825"/>
      <c r="F409" s="1825"/>
      <c r="G409" s="1825"/>
      <c r="H409" s="1825"/>
      <c r="I409" s="1825"/>
      <c r="J409" s="1825"/>
      <c r="K409" s="1825"/>
      <c r="L409" s="1825"/>
      <c r="M409" s="1825"/>
      <c r="N409" s="1825"/>
      <c r="O409" s="1825"/>
      <c r="P409" s="1825"/>
      <c r="Q409" s="1825"/>
    </row>
    <row r="410" spans="1:17" ht="15.75" customHeight="1">
      <c r="A410" s="1825"/>
      <c r="B410" s="1825"/>
      <c r="C410" s="1825"/>
      <c r="D410" s="1825"/>
      <c r="E410" s="1825"/>
      <c r="F410" s="1825"/>
      <c r="G410" s="1825"/>
      <c r="H410" s="1825"/>
      <c r="I410" s="1825"/>
      <c r="J410" s="1825"/>
      <c r="K410" s="1825"/>
      <c r="L410" s="1825"/>
      <c r="M410" s="1825"/>
      <c r="N410" s="1825"/>
      <c r="O410" s="1825"/>
      <c r="P410" s="1825"/>
      <c r="Q410" s="1825"/>
    </row>
    <row r="411" spans="1:17" ht="15.75" customHeight="1">
      <c r="A411" s="1825"/>
      <c r="B411" s="1825"/>
      <c r="C411" s="1825"/>
      <c r="D411" s="1825"/>
      <c r="E411" s="1825"/>
      <c r="F411" s="1825"/>
      <c r="G411" s="1825"/>
      <c r="H411" s="1825"/>
      <c r="I411" s="1825"/>
      <c r="J411" s="1825"/>
      <c r="K411" s="1825"/>
      <c r="L411" s="1825"/>
      <c r="M411" s="1825"/>
      <c r="N411" s="1825"/>
      <c r="O411" s="1825"/>
      <c r="P411" s="1825"/>
      <c r="Q411" s="1825"/>
    </row>
    <row r="412" spans="1:17" ht="15.75" customHeight="1">
      <c r="A412" s="1825"/>
      <c r="B412" s="1825"/>
      <c r="C412" s="1825"/>
      <c r="D412" s="1825"/>
      <c r="E412" s="1825"/>
      <c r="F412" s="1825"/>
      <c r="G412" s="1825"/>
      <c r="H412" s="1825"/>
      <c r="I412" s="1825"/>
      <c r="J412" s="1825"/>
      <c r="K412" s="1825"/>
      <c r="L412" s="1825"/>
      <c r="M412" s="1825"/>
      <c r="N412" s="1825"/>
      <c r="O412" s="1825"/>
      <c r="P412" s="1825"/>
      <c r="Q412" s="1825"/>
    </row>
    <row r="413" spans="1:17" ht="15.75" customHeight="1">
      <c r="A413" s="1825"/>
      <c r="B413" s="1825"/>
      <c r="C413" s="1825"/>
      <c r="D413" s="1825"/>
      <c r="E413" s="1825"/>
      <c r="F413" s="1825"/>
      <c r="G413" s="1825"/>
      <c r="H413" s="1825"/>
      <c r="I413" s="1825"/>
      <c r="J413" s="1825"/>
      <c r="K413" s="1825"/>
      <c r="L413" s="1825"/>
      <c r="M413" s="1825"/>
      <c r="N413" s="1825"/>
      <c r="O413" s="1825"/>
      <c r="P413" s="1825"/>
      <c r="Q413" s="1825"/>
    </row>
    <row r="414" spans="1:17" ht="15.75" customHeight="1">
      <c r="A414" s="1825"/>
      <c r="B414" s="1825"/>
      <c r="C414" s="1825"/>
      <c r="D414" s="1825"/>
      <c r="E414" s="1825"/>
      <c r="F414" s="1825"/>
      <c r="G414" s="1825"/>
      <c r="H414" s="1825"/>
      <c r="I414" s="1825"/>
      <c r="J414" s="1825"/>
      <c r="K414" s="1825"/>
      <c r="L414" s="1825"/>
      <c r="M414" s="1825"/>
      <c r="N414" s="1825"/>
      <c r="O414" s="1825"/>
      <c r="P414" s="1825"/>
      <c r="Q414" s="1825"/>
    </row>
    <row r="415" spans="1:17" ht="15.75" customHeight="1">
      <c r="A415" s="1825"/>
      <c r="B415" s="1825"/>
      <c r="C415" s="1825"/>
      <c r="D415" s="1825"/>
      <c r="E415" s="1825"/>
      <c r="F415" s="1825"/>
      <c r="G415" s="1825"/>
      <c r="H415" s="1825"/>
      <c r="I415" s="1825"/>
      <c r="J415" s="1825"/>
      <c r="K415" s="1825"/>
      <c r="L415" s="1825"/>
      <c r="M415" s="1825"/>
      <c r="N415" s="1825"/>
      <c r="O415" s="1825"/>
      <c r="P415" s="1825"/>
      <c r="Q415" s="1825"/>
    </row>
    <row r="416" spans="1:17" ht="15.75" customHeight="1">
      <c r="A416" s="1825"/>
      <c r="B416" s="1825"/>
      <c r="C416" s="1825"/>
      <c r="D416" s="1825"/>
      <c r="E416" s="1825"/>
      <c r="F416" s="1825"/>
      <c r="G416" s="1825"/>
      <c r="H416" s="1825"/>
      <c r="I416" s="1825"/>
      <c r="J416" s="1825"/>
      <c r="K416" s="1825"/>
      <c r="L416" s="1825"/>
      <c r="M416" s="1825"/>
      <c r="N416" s="1825"/>
      <c r="O416" s="1825"/>
      <c r="P416" s="1825"/>
      <c r="Q416" s="1825"/>
    </row>
    <row r="417" spans="1:17" ht="15.75" customHeight="1">
      <c r="A417" s="1825"/>
      <c r="B417" s="1825"/>
      <c r="C417" s="1825"/>
      <c r="D417" s="1825"/>
      <c r="E417" s="1825"/>
      <c r="F417" s="1825"/>
      <c r="G417" s="1825"/>
      <c r="H417" s="1825"/>
      <c r="I417" s="1825"/>
      <c r="J417" s="1825"/>
      <c r="K417" s="1825"/>
      <c r="L417" s="1825"/>
      <c r="M417" s="1825"/>
      <c r="N417" s="1825"/>
      <c r="O417" s="1825"/>
      <c r="P417" s="1825"/>
      <c r="Q417" s="1825"/>
    </row>
    <row r="418" spans="1:17" ht="15.75" customHeight="1">
      <c r="A418" s="1825"/>
      <c r="B418" s="1825"/>
      <c r="C418" s="1825"/>
      <c r="D418" s="1825"/>
      <c r="E418" s="1825"/>
      <c r="F418" s="1825"/>
      <c r="G418" s="1825"/>
      <c r="H418" s="1825"/>
      <c r="I418" s="1825"/>
      <c r="J418" s="1825"/>
      <c r="K418" s="1825"/>
      <c r="L418" s="1825"/>
      <c r="M418" s="1825"/>
      <c r="N418" s="1825"/>
      <c r="O418" s="1825"/>
      <c r="P418" s="1825"/>
      <c r="Q418" s="1825"/>
    </row>
    <row r="419" spans="1:17" ht="15.75" customHeight="1">
      <c r="A419" s="1825"/>
      <c r="B419" s="1825"/>
      <c r="C419" s="1825"/>
      <c r="D419" s="1825"/>
      <c r="E419" s="1825"/>
      <c r="F419" s="1825"/>
      <c r="G419" s="1825"/>
      <c r="H419" s="1825"/>
      <c r="I419" s="1825"/>
      <c r="J419" s="1825"/>
      <c r="K419" s="1825"/>
      <c r="L419" s="1825"/>
      <c r="M419" s="1825"/>
      <c r="N419" s="1825"/>
      <c r="O419" s="1825"/>
      <c r="P419" s="1825"/>
      <c r="Q419" s="1825"/>
    </row>
    <row r="420" spans="1:17" ht="15.75" customHeight="1">
      <c r="A420" s="1825"/>
      <c r="B420" s="1825"/>
      <c r="C420" s="1825"/>
      <c r="D420" s="1825"/>
      <c r="E420" s="1825"/>
      <c r="F420" s="1825"/>
      <c r="G420" s="1825"/>
      <c r="H420" s="1825"/>
      <c r="I420" s="1825"/>
      <c r="J420" s="1825"/>
      <c r="K420" s="1825"/>
      <c r="L420" s="1825"/>
      <c r="M420" s="1825"/>
      <c r="N420" s="1825"/>
      <c r="O420" s="1825"/>
      <c r="P420" s="1825"/>
      <c r="Q420" s="1825"/>
    </row>
    <row r="421" spans="1:17" ht="15.75" customHeight="1">
      <c r="A421" s="1825"/>
      <c r="B421" s="1825"/>
      <c r="C421" s="1825"/>
      <c r="D421" s="1825"/>
      <c r="E421" s="1825"/>
      <c r="F421" s="1825"/>
      <c r="G421" s="1825"/>
      <c r="H421" s="1825"/>
      <c r="I421" s="1825"/>
      <c r="J421" s="1825"/>
      <c r="K421" s="1825"/>
      <c r="L421" s="1825"/>
      <c r="M421" s="1825"/>
      <c r="N421" s="1825"/>
      <c r="O421" s="1825"/>
      <c r="P421" s="1825"/>
      <c r="Q421" s="1825"/>
    </row>
    <row r="422" spans="1:17" ht="15.75" customHeight="1">
      <c r="A422" s="1825"/>
      <c r="B422" s="1825"/>
      <c r="C422" s="1825"/>
      <c r="D422" s="1825"/>
      <c r="E422" s="1825"/>
      <c r="F422" s="1825"/>
      <c r="G422" s="1825"/>
      <c r="H422" s="1825"/>
      <c r="I422" s="1825"/>
      <c r="J422" s="1825"/>
      <c r="K422" s="1825"/>
      <c r="L422" s="1825"/>
      <c r="M422" s="1825"/>
      <c r="N422" s="1825"/>
      <c r="O422" s="1825"/>
      <c r="P422" s="1825"/>
      <c r="Q422" s="1825"/>
    </row>
    <row r="423" spans="1:17" ht="15.75" customHeight="1">
      <c r="A423" s="1825"/>
      <c r="B423" s="1825"/>
      <c r="C423" s="1825"/>
      <c r="D423" s="1825"/>
      <c r="E423" s="1825"/>
      <c r="F423" s="1825"/>
      <c r="G423" s="1825"/>
      <c r="H423" s="1825"/>
      <c r="I423" s="1825"/>
      <c r="J423" s="1825"/>
      <c r="K423" s="1825"/>
      <c r="L423" s="1825"/>
      <c r="M423" s="1825"/>
      <c r="N423" s="1825"/>
      <c r="O423" s="1825"/>
      <c r="P423" s="1825"/>
      <c r="Q423" s="1825"/>
    </row>
    <row r="424" spans="1:17" ht="15.75" customHeight="1">
      <c r="A424" s="1825"/>
      <c r="B424" s="1825"/>
      <c r="C424" s="1825"/>
      <c r="D424" s="1825"/>
      <c r="E424" s="1825"/>
      <c r="F424" s="1825"/>
      <c r="G424" s="1825"/>
      <c r="H424" s="1825"/>
      <c r="I424" s="1825"/>
      <c r="J424" s="1825"/>
      <c r="K424" s="1825"/>
      <c r="L424" s="1825"/>
      <c r="M424" s="1825"/>
      <c r="N424" s="1825"/>
      <c r="O424" s="1825"/>
      <c r="P424" s="1825"/>
      <c r="Q424" s="1825"/>
    </row>
    <row r="425" spans="1:17" ht="15.75" customHeight="1">
      <c r="A425" s="1825"/>
      <c r="B425" s="1825"/>
      <c r="C425" s="1825"/>
      <c r="D425" s="1825"/>
      <c r="E425" s="1825"/>
      <c r="F425" s="1825"/>
      <c r="G425" s="1825"/>
      <c r="H425" s="1825"/>
      <c r="I425" s="1825"/>
      <c r="J425" s="1825"/>
      <c r="K425" s="1825"/>
      <c r="L425" s="1825"/>
      <c r="M425" s="1825"/>
      <c r="N425" s="1825"/>
      <c r="O425" s="1825"/>
      <c r="P425" s="1825"/>
      <c r="Q425" s="1825"/>
    </row>
    <row r="426" spans="1:17" ht="15.75" customHeight="1">
      <c r="A426" s="1825"/>
      <c r="B426" s="1825"/>
      <c r="C426" s="1825"/>
      <c r="D426" s="1825"/>
      <c r="E426" s="1825"/>
      <c r="F426" s="1825"/>
      <c r="G426" s="1825"/>
      <c r="H426" s="1825"/>
      <c r="I426" s="1825"/>
      <c r="J426" s="1825"/>
      <c r="K426" s="1825"/>
      <c r="L426" s="1825"/>
      <c r="M426" s="1825"/>
      <c r="N426" s="1825"/>
      <c r="O426" s="1825"/>
      <c r="P426" s="1825"/>
      <c r="Q426" s="1825"/>
    </row>
    <row r="427" spans="1:17" ht="15.75" customHeight="1">
      <c r="A427" s="1825"/>
      <c r="B427" s="1825"/>
      <c r="C427" s="1825"/>
      <c r="D427" s="1825"/>
      <c r="E427" s="1825"/>
      <c r="F427" s="1825"/>
      <c r="G427" s="1825"/>
      <c r="H427" s="1825"/>
      <c r="I427" s="1825"/>
      <c r="J427" s="1825"/>
      <c r="K427" s="1825"/>
      <c r="L427" s="1825"/>
      <c r="M427" s="1825"/>
      <c r="N427" s="1825"/>
      <c r="O427" s="1825"/>
      <c r="P427" s="1825"/>
      <c r="Q427" s="1825"/>
    </row>
    <row r="428" spans="1:17" ht="15.75" customHeight="1">
      <c r="A428" s="1825"/>
      <c r="B428" s="1825"/>
      <c r="C428" s="1825"/>
      <c r="D428" s="1825"/>
      <c r="E428" s="1825"/>
      <c r="F428" s="1825"/>
      <c r="G428" s="1825"/>
      <c r="H428" s="1825"/>
      <c r="I428" s="1825"/>
      <c r="J428" s="1825"/>
      <c r="K428" s="1825"/>
      <c r="L428" s="1825"/>
      <c r="M428" s="1825"/>
      <c r="N428" s="1825"/>
      <c r="O428" s="1825"/>
      <c r="P428" s="1825"/>
      <c r="Q428" s="1825"/>
    </row>
    <row r="429" spans="1:17" ht="15.75" customHeight="1">
      <c r="A429" s="1825"/>
      <c r="B429" s="1825"/>
      <c r="C429" s="1825"/>
      <c r="D429" s="1825"/>
      <c r="E429" s="1825"/>
      <c r="F429" s="1825"/>
      <c r="G429" s="1825"/>
      <c r="H429" s="1825"/>
      <c r="I429" s="1825"/>
      <c r="J429" s="1825"/>
      <c r="K429" s="1825"/>
      <c r="L429" s="1825"/>
      <c r="M429" s="1825"/>
      <c r="N429" s="1825"/>
      <c r="O429" s="1825"/>
      <c r="P429" s="1825"/>
      <c r="Q429" s="1825"/>
    </row>
    <row r="430" spans="1:17" ht="15.75" customHeight="1">
      <c r="A430" s="1825"/>
      <c r="B430" s="1825"/>
      <c r="C430" s="1825"/>
      <c r="D430" s="1825"/>
      <c r="E430" s="1825"/>
      <c r="F430" s="1825"/>
      <c r="G430" s="1825"/>
      <c r="H430" s="1825"/>
      <c r="I430" s="1825"/>
      <c r="J430" s="1825"/>
      <c r="K430" s="1825"/>
      <c r="L430" s="1825"/>
      <c r="M430" s="1825"/>
      <c r="N430" s="1825"/>
      <c r="O430" s="1825"/>
      <c r="P430" s="1825"/>
      <c r="Q430" s="1825"/>
    </row>
    <row r="431" spans="1:17" ht="15.75" customHeight="1">
      <c r="A431" s="1825"/>
      <c r="B431" s="1825"/>
      <c r="C431" s="1825"/>
      <c r="D431" s="1825"/>
      <c r="E431" s="1825"/>
      <c r="F431" s="1825"/>
      <c r="G431" s="1825"/>
      <c r="H431" s="1825"/>
      <c r="I431" s="1825"/>
      <c r="J431" s="1825"/>
      <c r="K431" s="1825"/>
      <c r="L431" s="1825"/>
      <c r="M431" s="1825"/>
      <c r="N431" s="1825"/>
      <c r="O431" s="1825"/>
      <c r="P431" s="1825"/>
      <c r="Q431" s="1825"/>
    </row>
    <row r="432" spans="1:17" ht="15.75" customHeight="1">
      <c r="A432" s="1825"/>
      <c r="B432" s="1825"/>
      <c r="C432" s="1825"/>
      <c r="D432" s="1825"/>
      <c r="E432" s="1825"/>
      <c r="F432" s="1825"/>
      <c r="G432" s="1825"/>
      <c r="H432" s="1825"/>
      <c r="I432" s="1825"/>
      <c r="J432" s="1825"/>
      <c r="K432" s="1825"/>
      <c r="L432" s="1825"/>
      <c r="M432" s="1825"/>
      <c r="N432" s="1825"/>
      <c r="O432" s="1825"/>
      <c r="P432" s="1825"/>
      <c r="Q432" s="1825"/>
    </row>
    <row r="433" spans="1:17" ht="15.75" customHeight="1">
      <c r="A433" s="1825"/>
      <c r="B433" s="1825"/>
      <c r="C433" s="1825"/>
      <c r="D433" s="1825"/>
      <c r="E433" s="1825"/>
      <c r="F433" s="1825"/>
      <c r="G433" s="1825"/>
      <c r="H433" s="1825"/>
      <c r="I433" s="1825"/>
      <c r="J433" s="1825"/>
      <c r="K433" s="1825"/>
      <c r="L433" s="1825"/>
      <c r="M433" s="1825"/>
      <c r="N433" s="1825"/>
      <c r="O433" s="1825"/>
      <c r="P433" s="1825"/>
      <c r="Q433" s="1825"/>
    </row>
    <row r="434" spans="1:17" ht="15.75" customHeight="1">
      <c r="A434" s="1825"/>
      <c r="B434" s="1825"/>
      <c r="C434" s="1825"/>
      <c r="D434" s="1825"/>
      <c r="E434" s="1825"/>
      <c r="F434" s="1825"/>
      <c r="G434" s="1825"/>
      <c r="H434" s="1825"/>
      <c r="I434" s="1825"/>
      <c r="J434" s="1825"/>
      <c r="K434" s="1825"/>
      <c r="L434" s="1825"/>
      <c r="M434" s="1825"/>
      <c r="N434" s="1825"/>
      <c r="O434" s="1825"/>
      <c r="P434" s="1825"/>
      <c r="Q434" s="1825"/>
    </row>
    <row r="435" spans="1:17" ht="15.75" customHeight="1">
      <c r="A435" s="1825"/>
      <c r="B435" s="1825"/>
      <c r="C435" s="1825"/>
      <c r="D435" s="1825"/>
      <c r="E435" s="1825"/>
      <c r="F435" s="1825"/>
      <c r="G435" s="1825"/>
      <c r="H435" s="1825"/>
      <c r="I435" s="1825"/>
      <c r="J435" s="1825"/>
      <c r="K435" s="1825"/>
      <c r="L435" s="1825"/>
      <c r="M435" s="1825"/>
      <c r="N435" s="1825"/>
      <c r="O435" s="1825"/>
      <c r="P435" s="1825"/>
      <c r="Q435" s="1825"/>
    </row>
    <row r="436" spans="1:17" ht="15.75" customHeight="1">
      <c r="A436" s="1825"/>
      <c r="B436" s="1825"/>
      <c r="C436" s="1825"/>
      <c r="D436" s="1825"/>
      <c r="E436" s="1825"/>
      <c r="F436" s="1825"/>
      <c r="G436" s="1825"/>
      <c r="H436" s="1825"/>
      <c r="I436" s="1825"/>
      <c r="J436" s="1825"/>
      <c r="K436" s="1825"/>
      <c r="L436" s="1825"/>
      <c r="M436" s="1825"/>
      <c r="N436" s="1825"/>
      <c r="O436" s="1825"/>
      <c r="P436" s="1825"/>
      <c r="Q436" s="1825"/>
    </row>
    <row r="437" spans="1:17" ht="15.75" customHeight="1">
      <c r="A437" s="1825"/>
      <c r="B437" s="1825"/>
      <c r="C437" s="1825"/>
      <c r="D437" s="1825"/>
      <c r="E437" s="1825"/>
      <c r="F437" s="1825"/>
      <c r="G437" s="1825"/>
      <c r="H437" s="1825"/>
      <c r="I437" s="1825"/>
      <c r="J437" s="1825"/>
      <c r="K437" s="1825"/>
      <c r="L437" s="1825"/>
      <c r="M437" s="1825"/>
      <c r="N437" s="1825"/>
      <c r="O437" s="1825"/>
      <c r="P437" s="1825"/>
      <c r="Q437" s="1825"/>
    </row>
    <row r="438" spans="1:17" ht="15.75" customHeight="1">
      <c r="A438" s="1825"/>
      <c r="B438" s="1825"/>
      <c r="C438" s="1825"/>
      <c r="D438" s="1825"/>
      <c r="E438" s="1825"/>
      <c r="F438" s="1825"/>
      <c r="G438" s="1825"/>
      <c r="H438" s="1825"/>
      <c r="I438" s="1825"/>
      <c r="J438" s="1825"/>
      <c r="K438" s="1825"/>
      <c r="L438" s="1825"/>
      <c r="M438" s="1825"/>
      <c r="N438" s="1825"/>
      <c r="O438" s="1825"/>
      <c r="P438" s="1825"/>
      <c r="Q438" s="1825"/>
    </row>
    <row r="439" spans="1:17" ht="15.75" customHeight="1">
      <c r="A439" s="1825"/>
      <c r="B439" s="1825"/>
      <c r="C439" s="1825"/>
      <c r="D439" s="1825"/>
      <c r="E439" s="1825"/>
      <c r="F439" s="1825"/>
      <c r="G439" s="1825"/>
      <c r="H439" s="1825"/>
      <c r="I439" s="1825"/>
      <c r="J439" s="1825"/>
      <c r="K439" s="1825"/>
      <c r="L439" s="1825"/>
      <c r="M439" s="1825"/>
      <c r="N439" s="1825"/>
      <c r="O439" s="1825"/>
      <c r="P439" s="1825"/>
      <c r="Q439" s="1825"/>
    </row>
    <row r="440" spans="1:17" ht="15.75" customHeight="1">
      <c r="A440" s="1825"/>
      <c r="B440" s="1825"/>
      <c r="C440" s="1825"/>
      <c r="D440" s="1825"/>
      <c r="E440" s="1825"/>
      <c r="F440" s="1825"/>
      <c r="G440" s="1825"/>
      <c r="H440" s="1825"/>
      <c r="I440" s="1825"/>
      <c r="J440" s="1825"/>
      <c r="K440" s="1825"/>
      <c r="L440" s="1825"/>
      <c r="M440" s="1825"/>
      <c r="N440" s="1825"/>
      <c r="O440" s="1825"/>
      <c r="P440" s="1825"/>
      <c r="Q440" s="1825"/>
    </row>
    <row r="441" spans="1:17" ht="15.75" customHeight="1">
      <c r="A441" s="1825"/>
      <c r="B441" s="1825"/>
      <c r="C441" s="1825"/>
      <c r="D441" s="1825"/>
      <c r="E441" s="1825"/>
      <c r="F441" s="1825"/>
      <c r="G441" s="1825"/>
      <c r="H441" s="1825"/>
      <c r="I441" s="1825"/>
      <c r="J441" s="1825"/>
      <c r="K441" s="1825"/>
      <c r="L441" s="1825"/>
      <c r="M441" s="1825"/>
      <c r="N441" s="1825"/>
      <c r="O441" s="1825"/>
      <c r="P441" s="1825"/>
      <c r="Q441" s="1825"/>
    </row>
    <row r="442" spans="1:17" ht="15.75" customHeight="1">
      <c r="A442" s="1825"/>
      <c r="B442" s="1825"/>
      <c r="C442" s="1825"/>
      <c r="D442" s="1825"/>
      <c r="E442" s="1825"/>
      <c r="F442" s="1825"/>
      <c r="G442" s="1825"/>
      <c r="H442" s="1825"/>
      <c r="I442" s="1825"/>
      <c r="J442" s="1825"/>
      <c r="K442" s="1825"/>
      <c r="L442" s="1825"/>
      <c r="M442" s="1825"/>
      <c r="N442" s="1825"/>
      <c r="O442" s="1825"/>
      <c r="P442" s="1825"/>
      <c r="Q442" s="1825"/>
    </row>
    <row r="443" spans="1:17" ht="15.75" customHeight="1">
      <c r="A443" s="1825"/>
      <c r="B443" s="1825"/>
      <c r="C443" s="1825"/>
      <c r="D443" s="1825"/>
      <c r="E443" s="1825"/>
      <c r="F443" s="1825"/>
      <c r="G443" s="1825"/>
      <c r="H443" s="1825"/>
      <c r="I443" s="1825"/>
      <c r="J443" s="1825"/>
      <c r="K443" s="1825"/>
      <c r="L443" s="1825"/>
      <c r="M443" s="1825"/>
      <c r="N443" s="1825"/>
      <c r="O443" s="1825"/>
      <c r="P443" s="1825"/>
      <c r="Q443" s="1825"/>
    </row>
    <row r="444" spans="1:17" ht="15.75" customHeight="1">
      <c r="A444" s="1825"/>
      <c r="B444" s="1825"/>
      <c r="C444" s="1825"/>
      <c r="D444" s="1825"/>
      <c r="E444" s="1825"/>
      <c r="F444" s="1825"/>
      <c r="G444" s="1825"/>
      <c r="H444" s="1825"/>
      <c r="I444" s="1825"/>
      <c r="J444" s="1825"/>
      <c r="K444" s="1825"/>
      <c r="L444" s="1825"/>
      <c r="M444" s="1825"/>
      <c r="N444" s="1825"/>
      <c r="O444" s="1825"/>
      <c r="P444" s="1825"/>
      <c r="Q444" s="1825"/>
    </row>
    <row r="445" spans="1:17" ht="15.75" customHeight="1">
      <c r="A445" s="1825"/>
      <c r="B445" s="1825"/>
      <c r="C445" s="1825"/>
      <c r="D445" s="1825"/>
      <c r="E445" s="1825"/>
      <c r="F445" s="1825"/>
      <c r="G445" s="1825"/>
      <c r="H445" s="1825"/>
      <c r="I445" s="1825"/>
      <c r="J445" s="1825"/>
      <c r="K445" s="1825"/>
      <c r="L445" s="1825"/>
      <c r="M445" s="1825"/>
      <c r="N445" s="1825"/>
      <c r="O445" s="1825"/>
      <c r="P445" s="1825"/>
      <c r="Q445" s="1825"/>
    </row>
    <row r="446" spans="1:17" ht="15.75" customHeight="1">
      <c r="A446" s="1825"/>
      <c r="B446" s="1825"/>
      <c r="C446" s="1825"/>
      <c r="D446" s="1825"/>
      <c r="E446" s="1825"/>
      <c r="F446" s="1825"/>
      <c r="G446" s="1825"/>
      <c r="H446" s="1825"/>
      <c r="I446" s="1825"/>
      <c r="J446" s="1825"/>
      <c r="K446" s="1825"/>
      <c r="L446" s="1825"/>
      <c r="M446" s="1825"/>
      <c r="N446" s="1825"/>
      <c r="O446" s="1825"/>
      <c r="P446" s="1825"/>
      <c r="Q446" s="1825"/>
    </row>
    <row r="447" spans="1:17" ht="15.75" customHeight="1">
      <c r="A447" s="1825"/>
      <c r="B447" s="1825"/>
      <c r="C447" s="1825"/>
      <c r="D447" s="1825"/>
      <c r="E447" s="1825"/>
      <c r="F447" s="1825"/>
      <c r="G447" s="1825"/>
      <c r="H447" s="1825"/>
      <c r="I447" s="1825"/>
      <c r="J447" s="1825"/>
      <c r="K447" s="1825"/>
      <c r="L447" s="1825"/>
      <c r="M447" s="1825"/>
      <c r="N447" s="1825"/>
      <c r="O447" s="1825"/>
      <c r="P447" s="1825"/>
      <c r="Q447" s="1825"/>
    </row>
    <row r="448" spans="1:17" ht="15.75" customHeight="1">
      <c r="A448" s="1825"/>
      <c r="B448" s="1825"/>
      <c r="C448" s="1825"/>
      <c r="D448" s="1825"/>
      <c r="E448" s="1825"/>
      <c r="F448" s="1825"/>
      <c r="G448" s="1825"/>
      <c r="H448" s="1825"/>
      <c r="I448" s="1825"/>
      <c r="J448" s="1825"/>
      <c r="K448" s="1825"/>
      <c r="L448" s="1825"/>
      <c r="M448" s="1825"/>
      <c r="N448" s="1825"/>
      <c r="O448" s="1825"/>
      <c r="P448" s="1825"/>
      <c r="Q448" s="1825"/>
    </row>
    <row r="449" spans="1:17" ht="15.75" customHeight="1">
      <c r="A449" s="1825"/>
      <c r="B449" s="1825"/>
      <c r="C449" s="1825"/>
      <c r="D449" s="1825"/>
      <c r="E449" s="1825"/>
      <c r="F449" s="1825"/>
      <c r="G449" s="1825"/>
      <c r="H449" s="1825"/>
      <c r="I449" s="1825"/>
      <c r="J449" s="1825"/>
      <c r="K449" s="1825"/>
      <c r="L449" s="1825"/>
      <c r="M449" s="1825"/>
      <c r="N449" s="1825"/>
      <c r="O449" s="1825"/>
      <c r="P449" s="1825"/>
      <c r="Q449" s="1825"/>
    </row>
    <row r="450" spans="1:17" ht="15.75" customHeight="1">
      <c r="A450" s="1825"/>
      <c r="B450" s="1825"/>
      <c r="C450" s="1825"/>
      <c r="D450" s="1825"/>
      <c r="E450" s="1825"/>
      <c r="F450" s="1825"/>
      <c r="G450" s="1825"/>
      <c r="H450" s="1825"/>
      <c r="I450" s="1825"/>
      <c r="J450" s="1825"/>
      <c r="K450" s="1825"/>
      <c r="L450" s="1825"/>
      <c r="M450" s="1825"/>
      <c r="N450" s="1825"/>
      <c r="O450" s="1825"/>
      <c r="P450" s="1825"/>
      <c r="Q450" s="1825"/>
    </row>
    <row r="451" spans="1:17" ht="15.75" customHeight="1">
      <c r="A451" s="1825"/>
      <c r="B451" s="1825"/>
      <c r="C451" s="1825"/>
      <c r="D451" s="1825"/>
      <c r="E451" s="1825"/>
      <c r="F451" s="1825"/>
      <c r="G451" s="1825"/>
      <c r="H451" s="1825"/>
      <c r="I451" s="1825"/>
      <c r="J451" s="1825"/>
      <c r="K451" s="1825"/>
      <c r="L451" s="1825"/>
      <c r="M451" s="1825"/>
      <c r="N451" s="1825"/>
      <c r="O451" s="1825"/>
      <c r="P451" s="1825"/>
      <c r="Q451" s="1825"/>
    </row>
    <row r="452" spans="1:17" ht="15.75" customHeight="1">
      <c r="A452" s="1825"/>
      <c r="B452" s="1825"/>
      <c r="C452" s="1825"/>
      <c r="D452" s="1825"/>
      <c r="E452" s="1825"/>
      <c r="F452" s="1825"/>
      <c r="G452" s="1825"/>
      <c r="H452" s="1825"/>
      <c r="I452" s="1825"/>
      <c r="J452" s="1825"/>
      <c r="K452" s="1825"/>
      <c r="L452" s="1825"/>
      <c r="M452" s="1825"/>
      <c r="N452" s="1825"/>
      <c r="O452" s="1825"/>
      <c r="P452" s="1825"/>
      <c r="Q452" s="1825"/>
    </row>
    <row r="453" spans="1:17" ht="15.75" customHeight="1">
      <c r="A453" s="1825"/>
      <c r="B453" s="1825"/>
      <c r="C453" s="1825"/>
      <c r="D453" s="1825"/>
      <c r="E453" s="1825"/>
      <c r="F453" s="1825"/>
      <c r="G453" s="1825"/>
      <c r="H453" s="1825"/>
      <c r="I453" s="1825"/>
      <c r="J453" s="1825"/>
      <c r="K453" s="1825"/>
      <c r="L453" s="1825"/>
      <c r="M453" s="1825"/>
      <c r="N453" s="1825"/>
      <c r="O453" s="1825"/>
      <c r="P453" s="1825"/>
      <c r="Q453" s="1825"/>
    </row>
    <row r="454" spans="1:17" ht="15.75" customHeight="1">
      <c r="A454" s="1825"/>
      <c r="B454" s="1825"/>
      <c r="C454" s="1825"/>
      <c r="D454" s="1825"/>
      <c r="E454" s="1825"/>
      <c r="F454" s="1825"/>
      <c r="G454" s="1825"/>
      <c r="H454" s="1825"/>
      <c r="I454" s="1825"/>
      <c r="J454" s="1825"/>
      <c r="K454" s="1825"/>
      <c r="L454" s="1825"/>
      <c r="M454" s="1825"/>
      <c r="N454" s="1825"/>
      <c r="O454" s="1825"/>
      <c r="P454" s="1825"/>
      <c r="Q454" s="1825"/>
    </row>
    <row r="455" spans="1:17" ht="15.75" customHeight="1">
      <c r="A455" s="1825"/>
      <c r="B455" s="1825"/>
      <c r="C455" s="1825"/>
      <c r="D455" s="1825"/>
      <c r="E455" s="1825"/>
      <c r="F455" s="1825"/>
      <c r="G455" s="1825"/>
      <c r="H455" s="1825"/>
      <c r="I455" s="1825"/>
      <c r="J455" s="1825"/>
      <c r="K455" s="1825"/>
      <c r="L455" s="1825"/>
      <c r="M455" s="1825"/>
      <c r="N455" s="1825"/>
      <c r="O455" s="1825"/>
      <c r="P455" s="1825"/>
      <c r="Q455" s="1825"/>
    </row>
    <row r="456" spans="1:17" ht="15.75" customHeight="1">
      <c r="A456" s="1825"/>
      <c r="B456" s="1825"/>
      <c r="C456" s="1825"/>
      <c r="D456" s="1825"/>
      <c r="E456" s="1825"/>
      <c r="F456" s="1825"/>
      <c r="G456" s="1825"/>
      <c r="H456" s="1825"/>
      <c r="I456" s="1825"/>
      <c r="J456" s="1825"/>
      <c r="K456" s="1825"/>
      <c r="L456" s="1825"/>
      <c r="M456" s="1825"/>
      <c r="N456" s="1825"/>
      <c r="O456" s="1825"/>
      <c r="P456" s="1825"/>
      <c r="Q456" s="1825"/>
    </row>
    <row r="457" spans="1:17" ht="15.75" customHeight="1">
      <c r="A457" s="1825"/>
      <c r="B457" s="1825"/>
      <c r="C457" s="1825"/>
      <c r="D457" s="1825"/>
      <c r="E457" s="1825"/>
      <c r="F457" s="1825"/>
      <c r="G457" s="1825"/>
      <c r="H457" s="1825"/>
      <c r="I457" s="1825"/>
      <c r="J457" s="1825"/>
      <c r="K457" s="1825"/>
      <c r="L457" s="1825"/>
      <c r="M457" s="1825"/>
      <c r="N457" s="1825"/>
      <c r="O457" s="1825"/>
      <c r="P457" s="1825"/>
      <c r="Q457" s="1825"/>
    </row>
    <row r="458" spans="1:17" ht="15.75" customHeight="1">
      <c r="A458" s="1825"/>
      <c r="B458" s="1825"/>
      <c r="C458" s="1825"/>
      <c r="D458" s="1825"/>
      <c r="E458" s="1825"/>
      <c r="F458" s="1825"/>
      <c r="G458" s="1825"/>
      <c r="H458" s="1825"/>
      <c r="I458" s="1825"/>
      <c r="J458" s="1825"/>
      <c r="K458" s="1825"/>
      <c r="L458" s="1825"/>
      <c r="M458" s="1825"/>
      <c r="N458" s="1825"/>
      <c r="O458" s="1825"/>
      <c r="P458" s="1825"/>
      <c r="Q458" s="1825"/>
    </row>
    <row r="459" spans="1:17" ht="15.75" customHeight="1">
      <c r="A459" s="1825"/>
      <c r="B459" s="1825"/>
      <c r="C459" s="1825"/>
      <c r="D459" s="1825"/>
      <c r="E459" s="1825"/>
      <c r="F459" s="1825"/>
      <c r="G459" s="1825"/>
      <c r="H459" s="1825"/>
      <c r="I459" s="1825"/>
      <c r="J459" s="1825"/>
      <c r="K459" s="1825"/>
      <c r="L459" s="1825"/>
      <c r="M459" s="1825"/>
      <c r="N459" s="1825"/>
      <c r="O459" s="1825"/>
      <c r="P459" s="1825"/>
      <c r="Q459" s="1825"/>
    </row>
    <row r="460" spans="1:17" ht="15.75" customHeight="1">
      <c r="A460" s="1825"/>
      <c r="B460" s="1825"/>
      <c r="C460" s="1825"/>
      <c r="D460" s="1825"/>
      <c r="E460" s="1825"/>
      <c r="F460" s="1825"/>
      <c r="G460" s="1825"/>
      <c r="H460" s="1825"/>
      <c r="I460" s="1825"/>
      <c r="J460" s="1825"/>
      <c r="K460" s="1825"/>
      <c r="L460" s="1825"/>
      <c r="M460" s="1825"/>
      <c r="N460" s="1825"/>
      <c r="O460" s="1825"/>
      <c r="P460" s="1825"/>
      <c r="Q460" s="1825"/>
    </row>
    <row r="461" spans="1:17" ht="15.75" customHeight="1">
      <c r="A461" s="1825"/>
      <c r="B461" s="1825"/>
      <c r="C461" s="1825"/>
      <c r="D461" s="1825"/>
      <c r="E461" s="1825"/>
      <c r="F461" s="1825"/>
      <c r="G461" s="1825"/>
      <c r="H461" s="1825"/>
      <c r="I461" s="1825"/>
      <c r="J461" s="1825"/>
      <c r="K461" s="1825"/>
      <c r="L461" s="1825"/>
      <c r="M461" s="1825"/>
      <c r="N461" s="1825"/>
      <c r="O461" s="1825"/>
      <c r="P461" s="1825"/>
      <c r="Q461" s="1825"/>
    </row>
    <row r="462" spans="1:17" ht="15.75" customHeight="1">
      <c r="A462" s="1825"/>
      <c r="B462" s="1825"/>
      <c r="C462" s="1825"/>
      <c r="D462" s="1825"/>
      <c r="E462" s="1825"/>
      <c r="F462" s="1825"/>
      <c r="G462" s="1825"/>
      <c r="H462" s="1825"/>
      <c r="I462" s="1825"/>
      <c r="J462" s="1825"/>
      <c r="K462" s="1825"/>
      <c r="L462" s="1825"/>
      <c r="M462" s="1825"/>
      <c r="N462" s="1825"/>
      <c r="O462" s="1825"/>
      <c r="P462" s="1825"/>
      <c r="Q462" s="1825"/>
    </row>
    <row r="463" spans="1:17" ht="15.75" customHeight="1">
      <c r="A463" s="1825"/>
      <c r="B463" s="1825"/>
      <c r="C463" s="1825"/>
      <c r="D463" s="1825"/>
      <c r="E463" s="1825"/>
      <c r="F463" s="1825"/>
      <c r="G463" s="1825"/>
      <c r="H463" s="1825"/>
      <c r="I463" s="1825"/>
      <c r="J463" s="1825"/>
      <c r="K463" s="1825"/>
      <c r="L463" s="1825"/>
      <c r="M463" s="1825"/>
      <c r="N463" s="1825"/>
      <c r="O463" s="1825"/>
      <c r="P463" s="1825"/>
      <c r="Q463" s="1825"/>
    </row>
    <row r="464" spans="1:17" ht="15.75" customHeight="1">
      <c r="A464" s="1825"/>
      <c r="B464" s="1825"/>
      <c r="C464" s="1825"/>
      <c r="D464" s="1825"/>
      <c r="E464" s="1825"/>
      <c r="F464" s="1825"/>
      <c r="G464" s="1825"/>
      <c r="H464" s="1825"/>
      <c r="I464" s="1825"/>
      <c r="J464" s="1825"/>
      <c r="K464" s="1825"/>
      <c r="L464" s="1825"/>
      <c r="M464" s="1825"/>
      <c r="N464" s="1825"/>
      <c r="O464" s="1825"/>
      <c r="P464" s="1825"/>
      <c r="Q464" s="1825"/>
    </row>
    <row r="465" spans="1:17" ht="15.75" customHeight="1">
      <c r="A465" s="1825"/>
      <c r="B465" s="1825"/>
      <c r="C465" s="1825"/>
      <c r="D465" s="1825"/>
      <c r="E465" s="1825"/>
      <c r="F465" s="1825"/>
      <c r="G465" s="1825"/>
      <c r="H465" s="1825"/>
      <c r="I465" s="1825"/>
      <c r="J465" s="1825"/>
      <c r="K465" s="1825"/>
      <c r="L465" s="1825"/>
      <c r="M465" s="1825"/>
      <c r="N465" s="1825"/>
      <c r="O465" s="1825"/>
      <c r="P465" s="1825"/>
      <c r="Q465" s="1825"/>
    </row>
    <row r="466" spans="1:17" ht="15.75" customHeight="1">
      <c r="A466" s="1825"/>
      <c r="B466" s="1825"/>
      <c r="C466" s="1825"/>
      <c r="D466" s="1825"/>
      <c r="E466" s="1825"/>
      <c r="F466" s="1825"/>
      <c r="G466" s="1825"/>
      <c r="H466" s="1825"/>
      <c r="I466" s="1825"/>
      <c r="J466" s="1825"/>
      <c r="K466" s="1825"/>
      <c r="L466" s="1825"/>
      <c r="M466" s="1825"/>
      <c r="N466" s="1825"/>
      <c r="O466" s="1825"/>
      <c r="P466" s="1825"/>
      <c r="Q466" s="1825"/>
    </row>
    <row r="467" spans="1:17" ht="15.75" customHeight="1">
      <c r="A467" s="1825"/>
      <c r="B467" s="1825"/>
      <c r="C467" s="1825"/>
      <c r="D467" s="1825"/>
      <c r="E467" s="1825"/>
      <c r="F467" s="1825"/>
      <c r="G467" s="1825"/>
      <c r="H467" s="1825"/>
      <c r="I467" s="1825"/>
      <c r="J467" s="1825"/>
      <c r="K467" s="1825"/>
      <c r="L467" s="1825"/>
      <c r="M467" s="1825"/>
      <c r="N467" s="1825"/>
      <c r="O467" s="1825"/>
      <c r="P467" s="1825"/>
      <c r="Q467" s="1825"/>
    </row>
    <row r="468" spans="1:17" ht="15.75" customHeight="1">
      <c r="A468" s="1825"/>
      <c r="B468" s="1825"/>
      <c r="C468" s="1825"/>
      <c r="D468" s="1825"/>
      <c r="E468" s="1825"/>
      <c r="F468" s="1825"/>
      <c r="G468" s="1825"/>
      <c r="H468" s="1825"/>
      <c r="I468" s="1825"/>
      <c r="J468" s="1825"/>
      <c r="K468" s="1825"/>
      <c r="L468" s="1825"/>
      <c r="M468" s="1825"/>
      <c r="N468" s="1825"/>
      <c r="O468" s="1825"/>
      <c r="P468" s="1825"/>
      <c r="Q468" s="1825"/>
    </row>
    <row r="469" spans="1:17" ht="15.75" customHeight="1">
      <c r="A469" s="1825"/>
      <c r="B469" s="1825"/>
      <c r="C469" s="1825"/>
      <c r="D469" s="1825"/>
      <c r="E469" s="1825"/>
      <c r="F469" s="1825"/>
      <c r="G469" s="1825"/>
      <c r="H469" s="1825"/>
      <c r="I469" s="1825"/>
      <c r="J469" s="1825"/>
      <c r="K469" s="1825"/>
      <c r="L469" s="1825"/>
      <c r="M469" s="1825"/>
      <c r="N469" s="1825"/>
      <c r="O469" s="1825"/>
      <c r="P469" s="1825"/>
      <c r="Q469" s="1825"/>
    </row>
    <row r="470" spans="1:17" ht="15.75" customHeight="1">
      <c r="A470" s="1825"/>
      <c r="B470" s="1825"/>
      <c r="C470" s="1825"/>
      <c r="D470" s="1825"/>
      <c r="E470" s="1825"/>
      <c r="F470" s="1825"/>
      <c r="G470" s="1825"/>
      <c r="H470" s="1825"/>
      <c r="I470" s="1825"/>
      <c r="J470" s="1825"/>
      <c r="K470" s="1825"/>
      <c r="L470" s="1825"/>
      <c r="M470" s="1825"/>
      <c r="N470" s="1825"/>
      <c r="O470" s="1825"/>
      <c r="P470" s="1825"/>
      <c r="Q470" s="1825"/>
    </row>
    <row r="471" spans="1:17" ht="15.75" customHeight="1">
      <c r="A471" s="1825"/>
      <c r="B471" s="1825"/>
      <c r="C471" s="1825"/>
      <c r="D471" s="1825"/>
      <c r="E471" s="1825"/>
      <c r="F471" s="1825"/>
      <c r="G471" s="1825"/>
      <c r="H471" s="1825"/>
      <c r="I471" s="1825"/>
      <c r="J471" s="1825"/>
      <c r="K471" s="1825"/>
      <c r="L471" s="1825"/>
      <c r="M471" s="1825"/>
      <c r="N471" s="1825"/>
      <c r="O471" s="1825"/>
      <c r="P471" s="1825"/>
      <c r="Q471" s="1825"/>
    </row>
    <row r="472" spans="1:17" ht="15.75" customHeight="1">
      <c r="A472" s="1825"/>
      <c r="B472" s="1825"/>
      <c r="C472" s="1825"/>
      <c r="D472" s="1825"/>
      <c r="E472" s="1825"/>
      <c r="F472" s="1825"/>
      <c r="G472" s="1825"/>
      <c r="H472" s="1825"/>
      <c r="I472" s="1825"/>
      <c r="J472" s="1825"/>
      <c r="K472" s="1825"/>
      <c r="L472" s="1825"/>
      <c r="M472" s="1825"/>
      <c r="N472" s="1825"/>
      <c r="O472" s="1825"/>
      <c r="P472" s="1825"/>
      <c r="Q472" s="1825"/>
    </row>
    <row r="473" spans="1:17" ht="15.75" customHeight="1">
      <c r="A473" s="1825"/>
      <c r="B473" s="1825"/>
      <c r="C473" s="1825"/>
      <c r="D473" s="1825"/>
      <c r="E473" s="1825"/>
      <c r="F473" s="1825"/>
      <c r="G473" s="1825"/>
      <c r="H473" s="1825"/>
      <c r="I473" s="1825"/>
      <c r="J473" s="1825"/>
      <c r="K473" s="1825"/>
      <c r="L473" s="1825"/>
      <c r="M473" s="1825"/>
      <c r="N473" s="1825"/>
      <c r="O473" s="1825"/>
      <c r="P473" s="1825"/>
      <c r="Q473" s="1825"/>
    </row>
    <row r="474" spans="1:17" ht="15.75" customHeight="1">
      <c r="A474" s="1825"/>
      <c r="B474" s="1825"/>
      <c r="C474" s="1825"/>
      <c r="D474" s="1825"/>
      <c r="E474" s="1825"/>
      <c r="F474" s="1825"/>
      <c r="G474" s="1825"/>
      <c r="H474" s="1825"/>
      <c r="I474" s="1825"/>
      <c r="J474" s="1825"/>
      <c r="K474" s="1825"/>
      <c r="L474" s="1825"/>
      <c r="M474" s="1825"/>
      <c r="N474" s="1825"/>
      <c r="O474" s="1825"/>
      <c r="P474" s="1825"/>
      <c r="Q474" s="1825"/>
    </row>
    <row r="475" spans="1:17" ht="15.75" customHeight="1">
      <c r="A475" s="1825"/>
      <c r="B475" s="1825"/>
      <c r="C475" s="1825"/>
      <c r="D475" s="1825"/>
      <c r="E475" s="1825"/>
      <c r="F475" s="1825"/>
      <c r="G475" s="1825"/>
      <c r="H475" s="1825"/>
      <c r="I475" s="1825"/>
      <c r="J475" s="1825"/>
      <c r="K475" s="1825"/>
      <c r="L475" s="1825"/>
      <c r="M475" s="1825"/>
      <c r="N475" s="1825"/>
      <c r="O475" s="1825"/>
      <c r="P475" s="1825"/>
      <c r="Q475" s="1825"/>
    </row>
    <row r="476" spans="1:17" ht="15.75" customHeight="1">
      <c r="A476" s="1825"/>
      <c r="B476" s="1825"/>
      <c r="C476" s="1825"/>
      <c r="D476" s="1825"/>
      <c r="E476" s="1825"/>
      <c r="F476" s="1825"/>
      <c r="G476" s="1825"/>
      <c r="H476" s="1825"/>
      <c r="I476" s="1825"/>
      <c r="J476" s="1825"/>
      <c r="K476" s="1825"/>
      <c r="L476" s="1825"/>
      <c r="M476" s="1825"/>
      <c r="N476" s="1825"/>
      <c r="O476" s="1825"/>
      <c r="P476" s="1825"/>
      <c r="Q476" s="1825"/>
    </row>
    <row r="477" spans="1:17" ht="15.75" customHeight="1">
      <c r="A477" s="1825"/>
      <c r="B477" s="1825"/>
      <c r="C477" s="1825"/>
      <c r="D477" s="1825"/>
      <c r="E477" s="1825"/>
      <c r="F477" s="1825"/>
      <c r="G477" s="1825"/>
      <c r="H477" s="1825"/>
      <c r="I477" s="1825"/>
      <c r="J477" s="1825"/>
      <c r="K477" s="1825"/>
      <c r="L477" s="1825"/>
      <c r="M477" s="1825"/>
      <c r="N477" s="1825"/>
      <c r="O477" s="1825"/>
      <c r="P477" s="1825"/>
      <c r="Q477" s="1825"/>
    </row>
    <row r="478" spans="1:17" ht="15.75" customHeight="1">
      <c r="A478" s="1825"/>
      <c r="B478" s="1825"/>
      <c r="C478" s="1825"/>
      <c r="D478" s="1825"/>
      <c r="E478" s="1825"/>
      <c r="F478" s="1825"/>
      <c r="G478" s="1825"/>
      <c r="H478" s="1825"/>
      <c r="I478" s="1825"/>
      <c r="J478" s="1825"/>
      <c r="K478" s="1825"/>
      <c r="L478" s="1825"/>
      <c r="M478" s="1825"/>
      <c r="N478" s="1825"/>
      <c r="O478" s="1825"/>
      <c r="P478" s="1825"/>
      <c r="Q478" s="1825"/>
    </row>
    <row r="479" spans="1:17" ht="15.75" customHeight="1">
      <c r="A479" s="1825"/>
      <c r="B479" s="1825"/>
      <c r="C479" s="1825"/>
      <c r="D479" s="1825"/>
      <c r="E479" s="1825"/>
      <c r="F479" s="1825"/>
      <c r="G479" s="1825"/>
      <c r="H479" s="1825"/>
      <c r="I479" s="1825"/>
      <c r="J479" s="1825"/>
      <c r="K479" s="1825"/>
      <c r="L479" s="1825"/>
      <c r="M479" s="1825"/>
      <c r="N479" s="1825"/>
      <c r="O479" s="1825"/>
      <c r="P479" s="1825"/>
      <c r="Q479" s="1825"/>
    </row>
    <row r="480" spans="1:17" ht="15.75" customHeight="1">
      <c r="A480" s="1825"/>
      <c r="B480" s="1825"/>
      <c r="C480" s="1825"/>
      <c r="D480" s="1825"/>
      <c r="E480" s="1825"/>
      <c r="F480" s="1825"/>
      <c r="G480" s="1825"/>
      <c r="H480" s="1825"/>
      <c r="I480" s="1825"/>
      <c r="J480" s="1825"/>
      <c r="K480" s="1825"/>
      <c r="L480" s="1825"/>
      <c r="M480" s="1825"/>
      <c r="N480" s="1825"/>
      <c r="O480" s="1825"/>
      <c r="P480" s="1825"/>
      <c r="Q480" s="1825"/>
    </row>
    <row r="481" spans="1:17" ht="15.75" customHeight="1">
      <c r="A481" s="1825"/>
      <c r="B481" s="1825"/>
      <c r="C481" s="1825"/>
      <c r="D481" s="1825"/>
      <c r="E481" s="1825"/>
      <c r="F481" s="1825"/>
      <c r="G481" s="1825"/>
      <c r="H481" s="1825"/>
      <c r="I481" s="1825"/>
      <c r="J481" s="1825"/>
      <c r="K481" s="1825"/>
      <c r="L481" s="1825"/>
      <c r="M481" s="1825"/>
      <c r="N481" s="1825"/>
      <c r="O481" s="1825"/>
      <c r="P481" s="1825"/>
      <c r="Q481" s="1825"/>
    </row>
    <row r="482" spans="1:17" ht="15.75" customHeight="1">
      <c r="A482" s="1825"/>
      <c r="B482" s="1825"/>
      <c r="C482" s="1825"/>
      <c r="D482" s="1825"/>
      <c r="E482" s="1825"/>
      <c r="F482" s="1825"/>
      <c r="G482" s="1825"/>
      <c r="H482" s="1825"/>
      <c r="I482" s="1825"/>
      <c r="J482" s="1825"/>
      <c r="K482" s="1825"/>
      <c r="L482" s="1825"/>
      <c r="M482" s="1825"/>
      <c r="N482" s="1825"/>
      <c r="O482" s="1825"/>
      <c r="P482" s="1825"/>
      <c r="Q482" s="1825"/>
    </row>
    <row r="483" spans="1:17" ht="15.75" customHeight="1">
      <c r="A483" s="1825"/>
      <c r="B483" s="1825"/>
      <c r="C483" s="1825"/>
      <c r="D483" s="1825"/>
      <c r="E483" s="1825"/>
      <c r="F483" s="1825"/>
      <c r="G483" s="1825"/>
      <c r="H483" s="1825"/>
      <c r="I483" s="1825"/>
      <c r="J483" s="1825"/>
      <c r="K483" s="1825"/>
      <c r="L483" s="1825"/>
      <c r="M483" s="1825"/>
      <c r="N483" s="1825"/>
      <c r="O483" s="1825"/>
      <c r="P483" s="1825"/>
      <c r="Q483" s="1825"/>
    </row>
    <row r="484" spans="1:17" ht="15.75" customHeight="1">
      <c r="A484" s="1825"/>
      <c r="B484" s="1825"/>
      <c r="C484" s="1825"/>
      <c r="D484" s="1825"/>
      <c r="E484" s="1825"/>
      <c r="F484" s="1825"/>
      <c r="G484" s="1825"/>
      <c r="H484" s="1825"/>
      <c r="I484" s="1825"/>
      <c r="J484" s="1825"/>
      <c r="K484" s="1825"/>
      <c r="L484" s="1825"/>
      <c r="M484" s="1825"/>
      <c r="N484" s="1825"/>
      <c r="O484" s="1825"/>
      <c r="P484" s="1825"/>
      <c r="Q484" s="1825"/>
    </row>
    <row r="485" spans="1:17" ht="15.75" customHeight="1">
      <c r="A485" s="1825"/>
      <c r="B485" s="1825"/>
      <c r="C485" s="1825"/>
      <c r="D485" s="1825"/>
      <c r="E485" s="1825"/>
      <c r="F485" s="1825"/>
      <c r="G485" s="1825"/>
      <c r="H485" s="1825"/>
      <c r="I485" s="1825"/>
      <c r="J485" s="1825"/>
      <c r="K485" s="1825"/>
      <c r="L485" s="1825"/>
      <c r="M485" s="1825"/>
      <c r="N485" s="1825"/>
      <c r="O485" s="1825"/>
      <c r="P485" s="1825"/>
      <c r="Q485" s="1825"/>
    </row>
    <row r="486" spans="1:17" ht="15.75" customHeight="1">
      <c r="A486" s="1825"/>
      <c r="B486" s="1825"/>
      <c r="C486" s="1825"/>
      <c r="D486" s="1825"/>
      <c r="E486" s="1825"/>
      <c r="F486" s="1825"/>
      <c r="G486" s="1825"/>
      <c r="H486" s="1825"/>
      <c r="I486" s="1825"/>
      <c r="J486" s="1825"/>
      <c r="K486" s="1825"/>
      <c r="L486" s="1825"/>
      <c r="M486" s="1825"/>
      <c r="N486" s="1825"/>
      <c r="O486" s="1825"/>
      <c r="P486" s="1825"/>
      <c r="Q486" s="1825"/>
    </row>
    <row r="487" spans="1:17" ht="15.75" customHeight="1">
      <c r="A487" s="1825"/>
      <c r="B487" s="1825"/>
      <c r="C487" s="1825"/>
      <c r="D487" s="1825"/>
      <c r="E487" s="1825"/>
      <c r="F487" s="1825"/>
      <c r="G487" s="1825"/>
      <c r="H487" s="1825"/>
      <c r="I487" s="1825"/>
      <c r="J487" s="1825"/>
      <c r="K487" s="1825"/>
      <c r="L487" s="1825"/>
      <c r="M487" s="1825"/>
      <c r="N487" s="1825"/>
      <c r="O487" s="1825"/>
      <c r="P487" s="1825"/>
      <c r="Q487" s="1825"/>
    </row>
    <row r="488" spans="1:17" ht="15.75" customHeight="1">
      <c r="A488" s="1825"/>
      <c r="B488" s="1825"/>
      <c r="C488" s="1825"/>
      <c r="D488" s="1825"/>
      <c r="E488" s="1825"/>
      <c r="F488" s="1825"/>
      <c r="G488" s="1825"/>
      <c r="H488" s="1825"/>
      <c r="I488" s="1825"/>
      <c r="J488" s="1825"/>
      <c r="K488" s="1825"/>
      <c r="L488" s="1825"/>
      <c r="M488" s="1825"/>
      <c r="N488" s="1825"/>
      <c r="O488" s="1825"/>
      <c r="P488" s="1825"/>
      <c r="Q488" s="1825"/>
    </row>
    <row r="489" spans="1:17" ht="15.75" customHeight="1">
      <c r="A489" s="1825"/>
      <c r="B489" s="1825"/>
      <c r="C489" s="1825"/>
      <c r="D489" s="1825"/>
      <c r="E489" s="1825"/>
      <c r="F489" s="1825"/>
      <c r="G489" s="1825"/>
      <c r="H489" s="1825"/>
      <c r="I489" s="1825"/>
      <c r="J489" s="1825"/>
      <c r="K489" s="1825"/>
      <c r="L489" s="1825"/>
      <c r="M489" s="1825"/>
      <c r="N489" s="1825"/>
      <c r="O489" s="1825"/>
      <c r="P489" s="1825"/>
      <c r="Q489" s="1825"/>
    </row>
    <row r="490" spans="1:17" ht="15.75" customHeight="1">
      <c r="A490" s="1825"/>
      <c r="B490" s="1825"/>
      <c r="C490" s="1825"/>
      <c r="D490" s="1825"/>
      <c r="E490" s="1825"/>
      <c r="F490" s="1825"/>
      <c r="G490" s="1825"/>
      <c r="H490" s="1825"/>
      <c r="I490" s="1825"/>
      <c r="J490" s="1825"/>
      <c r="K490" s="1825"/>
      <c r="L490" s="1825"/>
      <c r="M490" s="1825"/>
      <c r="N490" s="1825"/>
      <c r="O490" s="1825"/>
      <c r="P490" s="1825"/>
      <c r="Q490" s="1825"/>
    </row>
    <row r="491" spans="1:17" ht="15.75" customHeight="1">
      <c r="A491" s="1825"/>
      <c r="B491" s="1825"/>
      <c r="C491" s="1825"/>
      <c r="D491" s="1825"/>
      <c r="E491" s="1825"/>
      <c r="F491" s="1825"/>
      <c r="G491" s="1825"/>
      <c r="H491" s="1825"/>
      <c r="I491" s="1825"/>
      <c r="J491" s="1825"/>
      <c r="K491" s="1825"/>
      <c r="L491" s="1825"/>
      <c r="M491" s="1825"/>
      <c r="N491" s="1825"/>
      <c r="O491" s="1825"/>
      <c r="P491" s="1825"/>
      <c r="Q491" s="1825"/>
    </row>
    <row r="492" spans="1:17" ht="15.75" customHeight="1">
      <c r="A492" s="1825"/>
      <c r="B492" s="1825"/>
      <c r="C492" s="1825"/>
      <c r="D492" s="1825"/>
      <c r="E492" s="1825"/>
      <c r="F492" s="1825"/>
      <c r="G492" s="1825"/>
      <c r="H492" s="1825"/>
      <c r="I492" s="1825"/>
      <c r="J492" s="1825"/>
      <c r="K492" s="1825"/>
      <c r="L492" s="1825"/>
      <c r="M492" s="1825"/>
      <c r="N492" s="1825"/>
      <c r="O492" s="1825"/>
      <c r="P492" s="1825"/>
      <c r="Q492" s="1825"/>
    </row>
    <row r="493" spans="1:17" ht="15.75" customHeight="1">
      <c r="A493" s="1825"/>
      <c r="B493" s="1825"/>
      <c r="C493" s="1825"/>
      <c r="D493" s="1825"/>
      <c r="E493" s="1825"/>
      <c r="F493" s="1825"/>
      <c r="G493" s="1825"/>
      <c r="H493" s="1825"/>
      <c r="I493" s="1825"/>
      <c r="J493" s="1825"/>
      <c r="K493" s="1825"/>
      <c r="L493" s="1825"/>
      <c r="M493" s="1825"/>
      <c r="N493" s="1825"/>
      <c r="O493" s="1825"/>
      <c r="P493" s="1825"/>
      <c r="Q493" s="1825"/>
    </row>
    <row r="494" spans="1:17" ht="15.75" customHeight="1">
      <c r="A494" s="1825"/>
      <c r="B494" s="1825"/>
      <c r="C494" s="1825"/>
      <c r="D494" s="1825"/>
      <c r="E494" s="1825"/>
      <c r="F494" s="1825"/>
      <c r="G494" s="1825"/>
      <c r="H494" s="1825"/>
      <c r="I494" s="1825"/>
      <c r="J494" s="1825"/>
      <c r="K494" s="1825"/>
      <c r="L494" s="1825"/>
      <c r="M494" s="1825"/>
      <c r="N494" s="1825"/>
      <c r="O494" s="1825"/>
      <c r="P494" s="1825"/>
      <c r="Q494" s="1825"/>
    </row>
    <row r="495" spans="1:17" ht="15.75" customHeight="1">
      <c r="A495" s="1825"/>
      <c r="B495" s="1825"/>
      <c r="C495" s="1825"/>
      <c r="D495" s="1825"/>
      <c r="E495" s="1825"/>
      <c r="F495" s="1825"/>
      <c r="G495" s="1825"/>
      <c r="H495" s="1825"/>
      <c r="I495" s="1825"/>
      <c r="J495" s="1825"/>
      <c r="K495" s="1825"/>
      <c r="L495" s="1825"/>
      <c r="M495" s="1825"/>
      <c r="N495" s="1825"/>
      <c r="O495" s="1825"/>
      <c r="P495" s="1825"/>
      <c r="Q495" s="1825"/>
    </row>
    <row r="496" spans="1:17" ht="15.75" customHeight="1">
      <c r="A496" s="1825"/>
      <c r="B496" s="1825"/>
      <c r="C496" s="1825"/>
      <c r="D496" s="1825"/>
      <c r="E496" s="1825"/>
      <c r="F496" s="1825"/>
      <c r="G496" s="1825"/>
      <c r="H496" s="1825"/>
      <c r="I496" s="1825"/>
      <c r="J496" s="1825"/>
      <c r="K496" s="1825"/>
      <c r="L496" s="1825"/>
      <c r="M496" s="1825"/>
      <c r="N496" s="1825"/>
      <c r="O496" s="1825"/>
      <c r="P496" s="1825"/>
      <c r="Q496" s="1825"/>
    </row>
    <row r="497" spans="1:17" ht="15.75" customHeight="1">
      <c r="A497" s="1825"/>
      <c r="B497" s="1825"/>
      <c r="C497" s="1825"/>
      <c r="D497" s="1825"/>
      <c r="E497" s="1825"/>
      <c r="F497" s="1825"/>
      <c r="G497" s="1825"/>
      <c r="H497" s="1825"/>
      <c r="I497" s="1825"/>
      <c r="J497" s="1825"/>
      <c r="K497" s="1825"/>
      <c r="L497" s="1825"/>
      <c r="M497" s="1825"/>
      <c r="N497" s="1825"/>
      <c r="O497" s="1825"/>
      <c r="P497" s="1825"/>
      <c r="Q497" s="1825"/>
    </row>
    <row r="498" spans="1:17" ht="15.75" customHeight="1">
      <c r="A498" s="1825"/>
      <c r="B498" s="1825"/>
      <c r="C498" s="1825"/>
      <c r="D498" s="1825"/>
      <c r="E498" s="1825"/>
      <c r="F498" s="1825"/>
      <c r="G498" s="1825"/>
      <c r="H498" s="1825"/>
      <c r="I498" s="1825"/>
      <c r="J498" s="1825"/>
      <c r="K498" s="1825"/>
      <c r="L498" s="1825"/>
      <c r="M498" s="1825"/>
      <c r="N498" s="1825"/>
      <c r="O498" s="1825"/>
      <c r="P498" s="1825"/>
      <c r="Q498" s="1825"/>
    </row>
    <row r="499" spans="1:17" ht="15.75" customHeight="1">
      <c r="A499" s="1825"/>
      <c r="B499" s="1825"/>
      <c r="C499" s="1825"/>
      <c r="D499" s="1825"/>
      <c r="E499" s="1825"/>
      <c r="F499" s="1825"/>
      <c r="G499" s="1825"/>
      <c r="H499" s="1825"/>
      <c r="I499" s="1825"/>
      <c r="J499" s="1825"/>
      <c r="K499" s="1825"/>
      <c r="L499" s="1825"/>
      <c r="M499" s="1825"/>
      <c r="N499" s="1825"/>
      <c r="O499" s="1825"/>
      <c r="P499" s="1825"/>
      <c r="Q499" s="1825"/>
    </row>
    <row r="500" spans="1:17" ht="15.75" customHeight="1">
      <c r="A500" s="1825"/>
      <c r="B500" s="1825"/>
      <c r="C500" s="1825"/>
      <c r="D500" s="1825"/>
      <c r="E500" s="1825"/>
      <c r="F500" s="1825"/>
      <c r="G500" s="1825"/>
      <c r="H500" s="1825"/>
      <c r="I500" s="1825"/>
      <c r="J500" s="1825"/>
      <c r="K500" s="1825"/>
      <c r="L500" s="1825"/>
      <c r="M500" s="1825"/>
      <c r="N500" s="1825"/>
      <c r="O500" s="1825"/>
      <c r="P500" s="1825"/>
      <c r="Q500" s="1825"/>
    </row>
    <row r="501" spans="1:17" ht="15.75" customHeight="1">
      <c r="A501" s="1825"/>
      <c r="B501" s="1825"/>
      <c r="C501" s="1825"/>
      <c r="D501" s="1825"/>
      <c r="E501" s="1825"/>
      <c r="F501" s="1825"/>
      <c r="G501" s="1825"/>
      <c r="H501" s="1825"/>
      <c r="I501" s="1825"/>
      <c r="J501" s="1825"/>
      <c r="K501" s="1825"/>
      <c r="L501" s="1825"/>
      <c r="M501" s="1825"/>
      <c r="N501" s="1825"/>
      <c r="O501" s="1825"/>
      <c r="P501" s="1825"/>
      <c r="Q501" s="1825"/>
    </row>
    <row r="502" spans="1:17" ht="15.75" customHeight="1">
      <c r="A502" s="1825"/>
      <c r="B502" s="1825"/>
      <c r="C502" s="1825"/>
      <c r="D502" s="1825"/>
      <c r="E502" s="1825"/>
      <c r="F502" s="1825"/>
      <c r="G502" s="1825"/>
      <c r="H502" s="1825"/>
      <c r="I502" s="1825"/>
      <c r="J502" s="1825"/>
      <c r="K502" s="1825"/>
      <c r="L502" s="1825"/>
      <c r="M502" s="1825"/>
      <c r="N502" s="1825"/>
      <c r="O502" s="1825"/>
      <c r="P502" s="1825"/>
      <c r="Q502" s="1825"/>
    </row>
    <row r="503" spans="1:17" ht="15.75" customHeight="1">
      <c r="A503" s="1825"/>
      <c r="B503" s="1825"/>
      <c r="C503" s="1825"/>
      <c r="D503" s="1825"/>
      <c r="E503" s="1825"/>
      <c r="F503" s="1825"/>
      <c r="G503" s="1825"/>
      <c r="H503" s="1825"/>
      <c r="I503" s="1825"/>
      <c r="J503" s="1825"/>
      <c r="K503" s="1825"/>
      <c r="L503" s="1825"/>
      <c r="M503" s="1825"/>
      <c r="N503" s="1825"/>
      <c r="O503" s="1825"/>
      <c r="P503" s="1825"/>
      <c r="Q503" s="1825"/>
    </row>
    <row r="504" spans="1:17" ht="15.75" customHeight="1">
      <c r="A504" s="1825"/>
      <c r="B504" s="1825"/>
      <c r="C504" s="1825"/>
      <c r="D504" s="1825"/>
      <c r="E504" s="1825"/>
      <c r="F504" s="1825"/>
      <c r="G504" s="1825"/>
      <c r="H504" s="1825"/>
      <c r="I504" s="1825"/>
      <c r="J504" s="1825"/>
      <c r="K504" s="1825"/>
      <c r="L504" s="1825"/>
      <c r="M504" s="1825"/>
      <c r="N504" s="1825"/>
      <c r="O504" s="1825"/>
      <c r="P504" s="1825"/>
      <c r="Q504" s="1825"/>
    </row>
    <row r="505" spans="1:17" ht="15.75" customHeight="1">
      <c r="A505" s="1825"/>
      <c r="B505" s="1825"/>
      <c r="C505" s="1825"/>
      <c r="D505" s="1825"/>
      <c r="E505" s="1825"/>
      <c r="F505" s="1825"/>
      <c r="G505" s="1825"/>
      <c r="H505" s="1825"/>
      <c r="I505" s="1825"/>
      <c r="J505" s="1825"/>
      <c r="K505" s="1825"/>
      <c r="L505" s="1825"/>
      <c r="M505" s="1825"/>
      <c r="N505" s="1825"/>
      <c r="O505" s="1825"/>
      <c r="P505" s="1825"/>
      <c r="Q505" s="1825"/>
    </row>
    <row r="506" spans="1:17" ht="15.75" customHeight="1">
      <c r="A506" s="1825"/>
      <c r="B506" s="1825"/>
      <c r="C506" s="1825"/>
      <c r="D506" s="1825"/>
      <c r="E506" s="1825"/>
      <c r="F506" s="1825"/>
      <c r="G506" s="1825"/>
      <c r="H506" s="1825"/>
      <c r="I506" s="1825"/>
      <c r="J506" s="1825"/>
      <c r="K506" s="1825"/>
      <c r="L506" s="1825"/>
      <c r="M506" s="1825"/>
      <c r="N506" s="1825"/>
      <c r="O506" s="1825"/>
      <c r="P506" s="1825"/>
      <c r="Q506" s="1825"/>
    </row>
    <row r="507" spans="1:17" ht="15.75" customHeight="1">
      <c r="A507" s="1825"/>
      <c r="B507" s="1825"/>
      <c r="C507" s="1825"/>
      <c r="D507" s="1825"/>
      <c r="E507" s="1825"/>
      <c r="F507" s="1825"/>
      <c r="G507" s="1825"/>
      <c r="H507" s="1825"/>
      <c r="I507" s="1825"/>
      <c r="J507" s="1825"/>
      <c r="K507" s="1825"/>
      <c r="L507" s="1825"/>
      <c r="M507" s="1825"/>
      <c r="N507" s="1825"/>
      <c r="O507" s="1825"/>
      <c r="P507" s="1825"/>
      <c r="Q507" s="1825"/>
    </row>
    <row r="508" spans="1:17" ht="15.75" customHeight="1">
      <c r="A508" s="1825"/>
      <c r="B508" s="1825"/>
      <c r="C508" s="1825"/>
      <c r="D508" s="1825"/>
      <c r="E508" s="1825"/>
      <c r="F508" s="1825"/>
      <c r="G508" s="1825"/>
      <c r="H508" s="1825"/>
      <c r="I508" s="1825"/>
      <c r="J508" s="1825"/>
      <c r="K508" s="1825"/>
      <c r="L508" s="1825"/>
      <c r="M508" s="1825"/>
      <c r="N508" s="1825"/>
      <c r="O508" s="1825"/>
      <c r="P508" s="1825"/>
      <c r="Q508" s="1825"/>
    </row>
    <row r="509" spans="1:17" ht="15.75" customHeight="1">
      <c r="A509" s="1825"/>
      <c r="B509" s="1825"/>
      <c r="C509" s="1825"/>
      <c r="D509" s="1825"/>
      <c r="E509" s="1825"/>
      <c r="F509" s="1825"/>
      <c r="G509" s="1825"/>
      <c r="H509" s="1825"/>
      <c r="I509" s="1825"/>
      <c r="J509" s="1825"/>
      <c r="K509" s="1825"/>
      <c r="L509" s="1825"/>
      <c r="M509" s="1825"/>
      <c r="N509" s="1825"/>
      <c r="O509" s="1825"/>
      <c r="P509" s="1825"/>
      <c r="Q509" s="1825"/>
    </row>
    <row r="510" spans="1:17" ht="15.75" customHeight="1">
      <c r="A510" s="1825"/>
      <c r="B510" s="1825"/>
      <c r="C510" s="1825"/>
      <c r="D510" s="1825"/>
      <c r="E510" s="1825"/>
      <c r="F510" s="1825"/>
      <c r="G510" s="1825"/>
      <c r="H510" s="1825"/>
      <c r="I510" s="1825"/>
      <c r="J510" s="1825"/>
      <c r="K510" s="1825"/>
      <c r="L510" s="1825"/>
      <c r="M510" s="1825"/>
      <c r="N510" s="1825"/>
      <c r="O510" s="1825"/>
      <c r="P510" s="1825"/>
      <c r="Q510" s="1825"/>
    </row>
    <row r="511" spans="1:17" ht="15.75" customHeight="1">
      <c r="A511" s="1825"/>
      <c r="B511" s="1825"/>
      <c r="C511" s="1825"/>
      <c r="D511" s="1825"/>
      <c r="E511" s="1825"/>
      <c r="F511" s="1825"/>
      <c r="G511" s="1825"/>
      <c r="H511" s="1825"/>
      <c r="I511" s="1825"/>
      <c r="J511" s="1825"/>
      <c r="K511" s="1825"/>
      <c r="L511" s="1825"/>
      <c r="M511" s="1825"/>
      <c r="N511" s="1825"/>
      <c r="O511" s="1825"/>
      <c r="P511" s="1825"/>
      <c r="Q511" s="1825"/>
    </row>
    <row r="512" spans="1:17" ht="15.75" customHeight="1">
      <c r="A512" s="1825"/>
      <c r="B512" s="1825"/>
      <c r="C512" s="1825"/>
      <c r="D512" s="1825"/>
      <c r="E512" s="1825"/>
      <c r="F512" s="1825"/>
      <c r="G512" s="1825"/>
      <c r="H512" s="1825"/>
      <c r="I512" s="1825"/>
      <c r="J512" s="1825"/>
      <c r="K512" s="1825"/>
      <c r="L512" s="1825"/>
      <c r="M512" s="1825"/>
      <c r="N512" s="1825"/>
      <c r="O512" s="1825"/>
      <c r="P512" s="1825"/>
      <c r="Q512" s="1825"/>
    </row>
    <row r="513" spans="1:17" ht="15.75" customHeight="1">
      <c r="A513" s="1825"/>
      <c r="B513" s="1825"/>
      <c r="C513" s="1825"/>
      <c r="D513" s="1825"/>
      <c r="E513" s="1825"/>
      <c r="F513" s="1825"/>
      <c r="G513" s="1825"/>
      <c r="H513" s="1825"/>
      <c r="I513" s="1825"/>
      <c r="J513" s="1825"/>
      <c r="K513" s="1825"/>
      <c r="L513" s="1825"/>
      <c r="M513" s="1825"/>
      <c r="N513" s="1825"/>
      <c r="O513" s="1825"/>
      <c r="P513" s="1825"/>
      <c r="Q513" s="1825"/>
    </row>
    <row r="514" spans="1:17" ht="15.75" customHeight="1">
      <c r="A514" s="1825"/>
      <c r="B514" s="1825"/>
      <c r="C514" s="1825"/>
      <c r="D514" s="1825"/>
      <c r="E514" s="1825"/>
      <c r="F514" s="1825"/>
      <c r="G514" s="1825"/>
      <c r="H514" s="1825"/>
      <c r="I514" s="1825"/>
      <c r="J514" s="1825"/>
      <c r="K514" s="1825"/>
      <c r="L514" s="1825"/>
      <c r="M514" s="1825"/>
      <c r="N514" s="1825"/>
      <c r="O514" s="1825"/>
      <c r="P514" s="1825"/>
      <c r="Q514" s="1825"/>
    </row>
    <row r="515" spans="1:17" ht="15.75" customHeight="1">
      <c r="A515" s="1825"/>
      <c r="B515" s="1825"/>
      <c r="C515" s="1825"/>
      <c r="D515" s="1825"/>
      <c r="E515" s="1825"/>
      <c r="F515" s="1825"/>
      <c r="G515" s="1825"/>
      <c r="H515" s="1825"/>
      <c r="I515" s="1825"/>
      <c r="J515" s="1825"/>
      <c r="K515" s="1825"/>
      <c r="L515" s="1825"/>
      <c r="M515" s="1825"/>
      <c r="N515" s="1825"/>
      <c r="O515" s="1825"/>
      <c r="P515" s="1825"/>
      <c r="Q515" s="1825"/>
    </row>
    <row r="516" spans="1:17" ht="15.75" customHeight="1">
      <c r="A516" s="1825"/>
      <c r="B516" s="1825"/>
      <c r="C516" s="1825"/>
      <c r="D516" s="1825"/>
      <c r="E516" s="1825"/>
      <c r="F516" s="1825"/>
      <c r="G516" s="1825"/>
      <c r="H516" s="1825"/>
      <c r="I516" s="1825"/>
      <c r="J516" s="1825"/>
      <c r="K516" s="1825"/>
      <c r="L516" s="1825"/>
      <c r="M516" s="1825"/>
      <c r="N516" s="1825"/>
      <c r="O516" s="1825"/>
      <c r="P516" s="1825"/>
      <c r="Q516" s="1825"/>
    </row>
    <row r="517" spans="1:17" ht="15.75" customHeight="1">
      <c r="A517" s="1825"/>
      <c r="B517" s="1825"/>
      <c r="C517" s="1825"/>
      <c r="D517" s="1825"/>
      <c r="E517" s="1825"/>
      <c r="F517" s="1825"/>
      <c r="G517" s="1825"/>
      <c r="H517" s="1825"/>
      <c r="I517" s="1825"/>
      <c r="J517" s="1825"/>
      <c r="K517" s="1825"/>
      <c r="L517" s="1825"/>
      <c r="M517" s="1825"/>
      <c r="N517" s="1825"/>
      <c r="O517" s="1825"/>
      <c r="P517" s="1825"/>
      <c r="Q517" s="1825"/>
    </row>
    <row r="518" spans="1:17" ht="15.75" customHeight="1">
      <c r="A518" s="1825"/>
      <c r="B518" s="1825"/>
      <c r="C518" s="1825"/>
      <c r="D518" s="1825"/>
      <c r="E518" s="1825"/>
      <c r="F518" s="1825"/>
      <c r="G518" s="1825"/>
      <c r="H518" s="1825"/>
      <c r="I518" s="1825"/>
      <c r="J518" s="1825"/>
      <c r="K518" s="1825"/>
      <c r="L518" s="1825"/>
      <c r="M518" s="1825"/>
      <c r="N518" s="1825"/>
      <c r="O518" s="1825"/>
      <c r="P518" s="1825"/>
      <c r="Q518" s="1825"/>
    </row>
    <row r="519" spans="1:17" ht="15.75" customHeight="1">
      <c r="A519" s="1825"/>
      <c r="B519" s="1825"/>
      <c r="C519" s="1825"/>
      <c r="D519" s="1825"/>
      <c r="E519" s="1825"/>
      <c r="F519" s="1825"/>
      <c r="G519" s="1825"/>
      <c r="H519" s="1825"/>
      <c r="I519" s="1825"/>
      <c r="J519" s="1825"/>
      <c r="K519" s="1825"/>
      <c r="L519" s="1825"/>
      <c r="M519" s="1825"/>
      <c r="N519" s="1825"/>
      <c r="O519" s="1825"/>
      <c r="P519" s="1825"/>
      <c r="Q519" s="1825"/>
    </row>
    <row r="520" spans="1:17" ht="15.75" customHeight="1">
      <c r="A520" s="1825"/>
      <c r="B520" s="1825"/>
      <c r="C520" s="1825"/>
      <c r="D520" s="1825"/>
      <c r="E520" s="1825"/>
      <c r="F520" s="1825"/>
      <c r="G520" s="1825"/>
      <c r="H520" s="1825"/>
      <c r="I520" s="1825"/>
      <c r="J520" s="1825"/>
      <c r="K520" s="1825"/>
      <c r="L520" s="1825"/>
      <c r="M520" s="1825"/>
      <c r="N520" s="1825"/>
      <c r="O520" s="1825"/>
      <c r="P520" s="1825"/>
      <c r="Q520" s="1825"/>
    </row>
    <row r="521" spans="1:17" ht="15.75" customHeight="1">
      <c r="A521" s="1825"/>
      <c r="B521" s="1825"/>
      <c r="C521" s="1825"/>
      <c r="D521" s="1825"/>
      <c r="E521" s="1825"/>
      <c r="F521" s="1825"/>
      <c r="G521" s="1825"/>
      <c r="H521" s="1825"/>
      <c r="I521" s="1825"/>
      <c r="J521" s="1825"/>
      <c r="K521" s="1825"/>
      <c r="L521" s="1825"/>
      <c r="M521" s="1825"/>
      <c r="N521" s="1825"/>
      <c r="O521" s="1825"/>
      <c r="P521" s="1825"/>
      <c r="Q521" s="1825"/>
    </row>
    <row r="522" spans="1:17" ht="15.75" customHeight="1">
      <c r="A522" s="1825"/>
      <c r="B522" s="1825"/>
      <c r="C522" s="1825"/>
      <c r="D522" s="1825"/>
      <c r="E522" s="1825"/>
      <c r="F522" s="1825"/>
      <c r="G522" s="1825"/>
      <c r="H522" s="1825"/>
      <c r="I522" s="1825"/>
      <c r="J522" s="1825"/>
      <c r="K522" s="1825"/>
      <c r="L522" s="1825"/>
      <c r="M522" s="1825"/>
      <c r="N522" s="1825"/>
      <c r="O522" s="1825"/>
      <c r="P522" s="1825"/>
      <c r="Q522" s="1825"/>
    </row>
    <row r="523" spans="1:17" ht="15.75" customHeight="1">
      <c r="A523" s="1825"/>
      <c r="B523" s="1825"/>
      <c r="C523" s="1825"/>
      <c r="D523" s="1825"/>
      <c r="E523" s="1825"/>
      <c r="F523" s="1825"/>
      <c r="G523" s="1825"/>
      <c r="H523" s="1825"/>
      <c r="I523" s="1825"/>
      <c r="J523" s="1825"/>
      <c r="K523" s="1825"/>
      <c r="L523" s="1825"/>
      <c r="M523" s="1825"/>
      <c r="N523" s="1825"/>
      <c r="O523" s="1825"/>
      <c r="P523" s="1825"/>
      <c r="Q523" s="1825"/>
    </row>
    <row r="524" spans="1:17" ht="15.75" customHeight="1">
      <c r="A524" s="1825"/>
      <c r="B524" s="1825"/>
      <c r="C524" s="1825"/>
      <c r="D524" s="1825"/>
      <c r="E524" s="1825"/>
      <c r="F524" s="1825"/>
      <c r="G524" s="1825"/>
      <c r="H524" s="1825"/>
      <c r="I524" s="1825"/>
      <c r="J524" s="1825"/>
      <c r="K524" s="1825"/>
      <c r="L524" s="1825"/>
      <c r="M524" s="1825"/>
      <c r="N524" s="1825"/>
      <c r="O524" s="1825"/>
      <c r="P524" s="1825"/>
      <c r="Q524" s="1825"/>
    </row>
    <row r="525" spans="1:17" ht="15.75" customHeight="1">
      <c r="A525" s="1825"/>
      <c r="B525" s="1825"/>
      <c r="C525" s="1825"/>
      <c r="D525" s="1825"/>
      <c r="E525" s="1825"/>
      <c r="F525" s="1825"/>
      <c r="G525" s="1825"/>
      <c r="H525" s="1825"/>
      <c r="I525" s="1825"/>
      <c r="J525" s="1825"/>
      <c r="K525" s="1825"/>
      <c r="L525" s="1825"/>
      <c r="M525" s="1825"/>
      <c r="N525" s="1825"/>
      <c r="O525" s="1825"/>
      <c r="P525" s="1825"/>
      <c r="Q525" s="1825"/>
    </row>
    <row r="526" spans="1:17" ht="15.75" customHeight="1">
      <c r="A526" s="1825"/>
      <c r="B526" s="1825"/>
      <c r="C526" s="1825"/>
      <c r="D526" s="1825"/>
      <c r="E526" s="1825"/>
      <c r="F526" s="1825"/>
      <c r="G526" s="1825"/>
      <c r="H526" s="1825"/>
      <c r="I526" s="1825"/>
      <c r="J526" s="1825"/>
      <c r="K526" s="1825"/>
      <c r="L526" s="1825"/>
      <c r="M526" s="1825"/>
      <c r="N526" s="1825"/>
      <c r="O526" s="1825"/>
      <c r="P526" s="1825"/>
      <c r="Q526" s="1825"/>
    </row>
    <row r="527" spans="1:17" ht="15.75" customHeight="1">
      <c r="A527" s="1825"/>
      <c r="B527" s="1825"/>
      <c r="C527" s="1825"/>
      <c r="D527" s="1825"/>
      <c r="E527" s="1825"/>
      <c r="F527" s="1825"/>
      <c r="G527" s="1825"/>
      <c r="H527" s="1825"/>
      <c r="I527" s="1825"/>
      <c r="J527" s="1825"/>
      <c r="K527" s="1825"/>
      <c r="L527" s="1825"/>
      <c r="M527" s="1825"/>
      <c r="N527" s="1825"/>
      <c r="O527" s="1825"/>
      <c r="P527" s="1825"/>
      <c r="Q527" s="1825"/>
    </row>
    <row r="528" spans="1:17" ht="15.75" customHeight="1">
      <c r="A528" s="1825"/>
      <c r="B528" s="1825"/>
      <c r="C528" s="1825"/>
      <c r="D528" s="1825"/>
      <c r="E528" s="1825"/>
      <c r="F528" s="1825"/>
      <c r="G528" s="1825"/>
      <c r="H528" s="1825"/>
      <c r="I528" s="1825"/>
      <c r="J528" s="1825"/>
      <c r="K528" s="1825"/>
      <c r="L528" s="1825"/>
      <c r="M528" s="1825"/>
      <c r="N528" s="1825"/>
      <c r="O528" s="1825"/>
      <c r="P528" s="1825"/>
      <c r="Q528" s="1825"/>
    </row>
    <row r="529" spans="1:17" ht="15.75" customHeight="1">
      <c r="A529" s="1825"/>
      <c r="B529" s="1825"/>
      <c r="C529" s="1825"/>
      <c r="D529" s="1825"/>
      <c r="E529" s="1825"/>
      <c r="F529" s="1825"/>
      <c r="G529" s="1825"/>
      <c r="H529" s="1825"/>
      <c r="I529" s="1825"/>
      <c r="J529" s="1825"/>
      <c r="K529" s="1825"/>
      <c r="L529" s="1825"/>
      <c r="M529" s="1825"/>
      <c r="N529" s="1825"/>
      <c r="O529" s="1825"/>
      <c r="P529" s="1825"/>
      <c r="Q529" s="1825"/>
    </row>
    <row r="530" spans="1:17" ht="15.75" customHeight="1">
      <c r="A530" s="1825"/>
      <c r="B530" s="1825"/>
      <c r="C530" s="1825"/>
      <c r="D530" s="1825"/>
      <c r="E530" s="1825"/>
      <c r="F530" s="1825"/>
      <c r="G530" s="1825"/>
      <c r="H530" s="1825"/>
      <c r="I530" s="1825"/>
      <c r="J530" s="1825"/>
      <c r="K530" s="1825"/>
      <c r="L530" s="1825"/>
      <c r="M530" s="1825"/>
      <c r="N530" s="1825"/>
      <c r="O530" s="1825"/>
      <c r="P530" s="1825"/>
      <c r="Q530" s="1825"/>
    </row>
    <row r="531" spans="1:17" ht="15.75" customHeight="1">
      <c r="A531" s="1825"/>
      <c r="B531" s="1825"/>
      <c r="C531" s="1825"/>
      <c r="D531" s="1825"/>
      <c r="E531" s="1825"/>
      <c r="F531" s="1825"/>
      <c r="G531" s="1825"/>
      <c r="H531" s="1825"/>
      <c r="I531" s="1825"/>
      <c r="J531" s="1825"/>
      <c r="K531" s="1825"/>
      <c r="L531" s="1825"/>
      <c r="M531" s="1825"/>
      <c r="N531" s="1825"/>
      <c r="O531" s="1825"/>
      <c r="P531" s="1825"/>
      <c r="Q531" s="1825"/>
    </row>
    <row r="532" spans="1:17" ht="15.75" customHeight="1">
      <c r="A532" s="1825"/>
      <c r="B532" s="1825"/>
      <c r="C532" s="1825"/>
      <c r="D532" s="1825"/>
      <c r="E532" s="1825"/>
      <c r="F532" s="1825"/>
      <c r="G532" s="1825"/>
      <c r="H532" s="1825"/>
      <c r="I532" s="1825"/>
      <c r="J532" s="1825"/>
      <c r="K532" s="1825"/>
      <c r="L532" s="1825"/>
      <c r="M532" s="1825"/>
      <c r="N532" s="1825"/>
      <c r="O532" s="1825"/>
      <c r="P532" s="1825"/>
      <c r="Q532" s="1825"/>
    </row>
    <row r="533" spans="1:17" ht="15.75" customHeight="1">
      <c r="A533" s="1825"/>
      <c r="B533" s="1825"/>
      <c r="C533" s="1825"/>
      <c r="D533" s="1825"/>
      <c r="E533" s="1825"/>
      <c r="F533" s="1825"/>
      <c r="G533" s="1825"/>
      <c r="H533" s="1825"/>
      <c r="I533" s="1825"/>
      <c r="J533" s="1825"/>
      <c r="K533" s="1825"/>
      <c r="L533" s="1825"/>
      <c r="M533" s="1825"/>
      <c r="N533" s="1825"/>
      <c r="O533" s="1825"/>
      <c r="P533" s="1825"/>
      <c r="Q533" s="1825"/>
    </row>
    <row r="534" spans="1:17" ht="15.75" customHeight="1">
      <c r="A534" s="1825"/>
      <c r="B534" s="1825"/>
      <c r="C534" s="1825"/>
      <c r="D534" s="1825"/>
      <c r="E534" s="1825"/>
      <c r="F534" s="1825"/>
      <c r="G534" s="1825"/>
      <c r="H534" s="1825"/>
      <c r="I534" s="1825"/>
      <c r="J534" s="1825"/>
      <c r="K534" s="1825"/>
      <c r="L534" s="1825"/>
      <c r="M534" s="1825"/>
      <c r="N534" s="1825"/>
      <c r="O534" s="1825"/>
      <c r="P534" s="1825"/>
      <c r="Q534" s="1825"/>
    </row>
    <row r="535" spans="1:17" ht="15.75" customHeight="1">
      <c r="A535" s="1825"/>
      <c r="B535" s="1825"/>
      <c r="C535" s="1825"/>
      <c r="D535" s="1825"/>
      <c r="E535" s="1825"/>
      <c r="F535" s="1825"/>
      <c r="G535" s="1825"/>
      <c r="H535" s="1825"/>
      <c r="I535" s="1825"/>
      <c r="J535" s="1825"/>
      <c r="K535" s="1825"/>
      <c r="L535" s="1825"/>
      <c r="M535" s="1825"/>
      <c r="N535" s="1825"/>
      <c r="O535" s="1825"/>
      <c r="P535" s="1825"/>
      <c r="Q535" s="1825"/>
    </row>
    <row r="536" spans="1:17" ht="15.75" customHeight="1">
      <c r="A536" s="1825"/>
      <c r="B536" s="1825"/>
      <c r="C536" s="1825"/>
      <c r="D536" s="1825"/>
      <c r="E536" s="1825"/>
      <c r="F536" s="1825"/>
      <c r="G536" s="1825"/>
      <c r="H536" s="1825"/>
      <c r="I536" s="1825"/>
      <c r="J536" s="1825"/>
      <c r="K536" s="1825"/>
      <c r="L536" s="1825"/>
      <c r="M536" s="1825"/>
      <c r="N536" s="1825"/>
      <c r="O536" s="1825"/>
      <c r="P536" s="1825"/>
      <c r="Q536" s="1825"/>
    </row>
    <row r="537" spans="1:17" ht="15.75" customHeight="1">
      <c r="A537" s="1825"/>
      <c r="B537" s="1825"/>
      <c r="C537" s="1825"/>
      <c r="D537" s="1825"/>
      <c r="E537" s="1825"/>
      <c r="F537" s="1825"/>
      <c r="G537" s="1825"/>
      <c r="H537" s="1825"/>
      <c r="I537" s="1825"/>
      <c r="J537" s="1825"/>
      <c r="K537" s="1825"/>
      <c r="L537" s="1825"/>
      <c r="M537" s="1825"/>
      <c r="N537" s="1825"/>
      <c r="O537" s="1825"/>
      <c r="P537" s="1825"/>
      <c r="Q537" s="1825"/>
    </row>
    <row r="538" spans="1:17" ht="15.75" customHeight="1">
      <c r="A538" s="1825"/>
      <c r="B538" s="1825"/>
      <c r="C538" s="1825"/>
      <c r="D538" s="1825"/>
      <c r="E538" s="1825"/>
      <c r="F538" s="1825"/>
      <c r="G538" s="1825"/>
      <c r="H538" s="1825"/>
      <c r="I538" s="1825"/>
      <c r="J538" s="1825"/>
      <c r="K538" s="1825"/>
      <c r="L538" s="1825"/>
      <c r="M538" s="1825"/>
      <c r="N538" s="1825"/>
      <c r="O538" s="1825"/>
      <c r="P538" s="1825"/>
      <c r="Q538" s="1825"/>
    </row>
    <row r="539" spans="1:17" ht="15.75" customHeight="1">
      <c r="A539" s="1825"/>
      <c r="B539" s="1825"/>
      <c r="C539" s="1825"/>
      <c r="D539" s="1825"/>
      <c r="E539" s="1825"/>
      <c r="F539" s="1825"/>
      <c r="G539" s="1825"/>
      <c r="H539" s="1825"/>
      <c r="I539" s="1825"/>
      <c r="J539" s="1825"/>
      <c r="K539" s="1825"/>
      <c r="L539" s="1825"/>
      <c r="M539" s="1825"/>
      <c r="N539" s="1825"/>
      <c r="O539" s="1825"/>
      <c r="P539" s="1825"/>
      <c r="Q539" s="1825"/>
    </row>
    <row r="540" spans="1:17" ht="15.75" customHeight="1">
      <c r="A540" s="1825"/>
      <c r="B540" s="1825"/>
      <c r="C540" s="1825"/>
      <c r="D540" s="1825"/>
      <c r="E540" s="1825"/>
      <c r="F540" s="1825"/>
      <c r="G540" s="1825"/>
      <c r="H540" s="1825"/>
      <c r="I540" s="1825"/>
      <c r="J540" s="1825"/>
      <c r="K540" s="1825"/>
      <c r="L540" s="1825"/>
      <c r="M540" s="1825"/>
      <c r="N540" s="1825"/>
      <c r="O540" s="1825"/>
      <c r="P540" s="1825"/>
      <c r="Q540" s="1825"/>
    </row>
    <row r="541" spans="1:17" ht="15.75" customHeight="1">
      <c r="A541" s="1825"/>
      <c r="B541" s="1825"/>
      <c r="C541" s="1825"/>
      <c r="D541" s="1825"/>
      <c r="E541" s="1825"/>
      <c r="F541" s="1825"/>
      <c r="G541" s="1825"/>
      <c r="H541" s="1825"/>
      <c r="I541" s="1825"/>
      <c r="J541" s="1825"/>
      <c r="K541" s="1825"/>
      <c r="L541" s="1825"/>
      <c r="M541" s="1825"/>
      <c r="N541" s="1825"/>
      <c r="O541" s="1825"/>
      <c r="P541" s="1825"/>
      <c r="Q541" s="1825"/>
    </row>
    <row r="542" spans="1:17" ht="15.75" customHeight="1">
      <c r="A542" s="1825"/>
      <c r="B542" s="1825"/>
      <c r="C542" s="1825"/>
      <c r="D542" s="1825"/>
      <c r="E542" s="1825"/>
      <c r="F542" s="1825"/>
      <c r="G542" s="1825"/>
      <c r="H542" s="1825"/>
      <c r="I542" s="1825"/>
      <c r="J542" s="1825"/>
      <c r="K542" s="1825"/>
      <c r="L542" s="1825"/>
      <c r="M542" s="1825"/>
      <c r="N542" s="1825"/>
      <c r="O542" s="1825"/>
      <c r="P542" s="1825"/>
      <c r="Q542" s="1825"/>
    </row>
    <row r="543" spans="1:17" ht="15.75" customHeight="1">
      <c r="A543" s="1825"/>
      <c r="B543" s="1825"/>
      <c r="C543" s="1825"/>
      <c r="D543" s="1825"/>
      <c r="E543" s="1825"/>
      <c r="F543" s="1825"/>
      <c r="G543" s="1825"/>
      <c r="H543" s="1825"/>
      <c r="I543" s="1825"/>
      <c r="J543" s="1825"/>
      <c r="K543" s="1825"/>
      <c r="L543" s="1825"/>
      <c r="M543" s="1825"/>
      <c r="N543" s="1825"/>
      <c r="O543" s="1825"/>
      <c r="P543" s="1825"/>
      <c r="Q543" s="1825"/>
    </row>
    <row r="544" spans="1:17" ht="15.75" customHeight="1">
      <c r="A544" s="1825"/>
      <c r="B544" s="1825"/>
      <c r="C544" s="1825"/>
      <c r="D544" s="1825"/>
      <c r="E544" s="1825"/>
      <c r="F544" s="1825"/>
      <c r="G544" s="1825"/>
      <c r="H544" s="1825"/>
      <c r="I544" s="1825"/>
      <c r="J544" s="1825"/>
      <c r="K544" s="1825"/>
      <c r="L544" s="1825"/>
      <c r="M544" s="1825"/>
      <c r="N544" s="1825"/>
      <c r="O544" s="1825"/>
      <c r="P544" s="1825"/>
      <c r="Q544" s="1825"/>
    </row>
    <row r="545" spans="1:17" ht="15.75" customHeight="1">
      <c r="A545" s="1825"/>
      <c r="B545" s="1825"/>
      <c r="C545" s="1825"/>
      <c r="D545" s="1825"/>
      <c r="E545" s="1825"/>
      <c r="F545" s="1825"/>
      <c r="G545" s="1825"/>
      <c r="H545" s="1825"/>
      <c r="I545" s="1825"/>
      <c r="J545" s="1825"/>
      <c r="K545" s="1825"/>
      <c r="L545" s="1825"/>
      <c r="M545" s="1825"/>
      <c r="N545" s="1825"/>
      <c r="O545" s="1825"/>
      <c r="P545" s="1825"/>
      <c r="Q545" s="1825"/>
    </row>
    <row r="546" spans="1:17" ht="15.75" customHeight="1">
      <c r="A546" s="1825"/>
      <c r="B546" s="1825"/>
      <c r="C546" s="1825"/>
      <c r="D546" s="1825"/>
      <c r="E546" s="1825"/>
      <c r="F546" s="1825"/>
      <c r="G546" s="1825"/>
      <c r="H546" s="1825"/>
      <c r="I546" s="1825"/>
      <c r="J546" s="1825"/>
      <c r="K546" s="1825"/>
      <c r="L546" s="1825"/>
      <c r="M546" s="1825"/>
      <c r="N546" s="1825"/>
      <c r="O546" s="1825"/>
      <c r="P546" s="1825"/>
      <c r="Q546" s="1825"/>
    </row>
    <row r="547" spans="1:17" ht="15.75" customHeight="1">
      <c r="A547" s="1825"/>
      <c r="B547" s="1825"/>
      <c r="C547" s="1825"/>
      <c r="D547" s="1825"/>
      <c r="E547" s="1825"/>
      <c r="F547" s="1825"/>
      <c r="G547" s="1825"/>
      <c r="H547" s="1825"/>
      <c r="I547" s="1825"/>
      <c r="J547" s="1825"/>
      <c r="K547" s="1825"/>
      <c r="L547" s="1825"/>
      <c r="M547" s="1825"/>
      <c r="N547" s="1825"/>
      <c r="O547" s="1825"/>
      <c r="P547" s="1825"/>
      <c r="Q547" s="1825"/>
    </row>
    <row r="548" spans="1:17" ht="15.75" customHeight="1">
      <c r="A548" s="1825"/>
      <c r="B548" s="1825"/>
      <c r="C548" s="1825"/>
      <c r="D548" s="1825"/>
      <c r="E548" s="1825"/>
      <c r="F548" s="1825"/>
      <c r="G548" s="1825"/>
      <c r="H548" s="1825"/>
      <c r="I548" s="1825"/>
      <c r="J548" s="1825"/>
      <c r="K548" s="1825"/>
      <c r="L548" s="1825"/>
      <c r="M548" s="1825"/>
      <c r="N548" s="1825"/>
      <c r="O548" s="1825"/>
      <c r="P548" s="1825"/>
      <c r="Q548" s="1825"/>
    </row>
    <row r="549" spans="1:17" ht="15.75" customHeight="1">
      <c r="A549" s="1825"/>
      <c r="B549" s="1825"/>
      <c r="C549" s="1825"/>
      <c r="D549" s="1825"/>
      <c r="E549" s="1825"/>
      <c r="F549" s="1825"/>
      <c r="G549" s="1825"/>
      <c r="H549" s="1825"/>
      <c r="I549" s="1825"/>
      <c r="J549" s="1825"/>
      <c r="K549" s="1825"/>
      <c r="L549" s="1825"/>
      <c r="M549" s="1825"/>
      <c r="N549" s="1825"/>
      <c r="O549" s="1825"/>
      <c r="P549" s="1825"/>
      <c r="Q549" s="1825"/>
    </row>
    <row r="550" spans="1:17" ht="15.75" customHeight="1">
      <c r="A550" s="1825"/>
      <c r="B550" s="1825"/>
      <c r="C550" s="1825"/>
      <c r="D550" s="1825"/>
      <c r="E550" s="1825"/>
      <c r="F550" s="1825"/>
      <c r="G550" s="1825"/>
      <c r="H550" s="1825"/>
      <c r="I550" s="1825"/>
      <c r="J550" s="1825"/>
      <c r="K550" s="1825"/>
      <c r="L550" s="1825"/>
      <c r="M550" s="1825"/>
      <c r="N550" s="1825"/>
      <c r="O550" s="1825"/>
      <c r="P550" s="1825"/>
      <c r="Q550" s="1825"/>
    </row>
    <row r="551" spans="1:17" ht="15.75" customHeight="1">
      <c r="A551" s="1825"/>
      <c r="B551" s="1825"/>
      <c r="C551" s="1825"/>
      <c r="D551" s="1825"/>
      <c r="E551" s="1825"/>
      <c r="F551" s="1825"/>
      <c r="G551" s="1825"/>
      <c r="H551" s="1825"/>
      <c r="I551" s="1825"/>
      <c r="J551" s="1825"/>
      <c r="K551" s="1825"/>
      <c r="L551" s="1825"/>
      <c r="M551" s="1825"/>
      <c r="N551" s="1825"/>
      <c r="O551" s="1825"/>
      <c r="P551" s="1825"/>
      <c r="Q551" s="1825"/>
    </row>
    <row r="552" spans="1:17" ht="15.75" customHeight="1">
      <c r="A552" s="1825"/>
      <c r="B552" s="1825"/>
      <c r="C552" s="1825"/>
      <c r="D552" s="1825"/>
      <c r="E552" s="1825"/>
      <c r="F552" s="1825"/>
      <c r="G552" s="1825"/>
      <c r="H552" s="1825"/>
      <c r="I552" s="1825"/>
      <c r="J552" s="1825"/>
      <c r="K552" s="1825"/>
      <c r="L552" s="1825"/>
      <c r="M552" s="1825"/>
      <c r="N552" s="1825"/>
      <c r="O552" s="1825"/>
      <c r="P552" s="1825"/>
      <c r="Q552" s="1825"/>
    </row>
    <row r="553" spans="1:17" ht="15.75" customHeight="1">
      <c r="A553" s="1825"/>
      <c r="B553" s="1825"/>
      <c r="C553" s="1825"/>
      <c r="D553" s="1825"/>
      <c r="E553" s="1825"/>
      <c r="F553" s="1825"/>
      <c r="G553" s="1825"/>
      <c r="H553" s="1825"/>
      <c r="I553" s="1825"/>
      <c r="J553" s="1825"/>
      <c r="K553" s="1825"/>
      <c r="L553" s="1825"/>
      <c r="M553" s="1825"/>
      <c r="N553" s="1825"/>
      <c r="O553" s="1825"/>
      <c r="P553" s="1825"/>
      <c r="Q553" s="1825"/>
    </row>
    <row r="554" spans="1:17" ht="15.75" customHeight="1">
      <c r="A554" s="1825"/>
      <c r="B554" s="1825"/>
      <c r="C554" s="1825"/>
      <c r="D554" s="1825"/>
      <c r="E554" s="1825"/>
      <c r="F554" s="1825"/>
      <c r="G554" s="1825"/>
      <c r="H554" s="1825"/>
      <c r="I554" s="1825"/>
      <c r="J554" s="1825"/>
      <c r="K554" s="1825"/>
      <c r="L554" s="1825"/>
      <c r="M554" s="1825"/>
      <c r="N554" s="1825"/>
      <c r="O554" s="1825"/>
      <c r="P554" s="1825"/>
      <c r="Q554" s="1825"/>
    </row>
    <row r="555" spans="1:17" ht="15.75" customHeight="1">
      <c r="A555" s="1825"/>
      <c r="B555" s="1825"/>
      <c r="C555" s="1825"/>
      <c r="D555" s="1825"/>
      <c r="E555" s="1825"/>
      <c r="F555" s="1825"/>
      <c r="G555" s="1825"/>
      <c r="H555" s="1825"/>
      <c r="I555" s="1825"/>
      <c r="J555" s="1825"/>
      <c r="K555" s="1825"/>
      <c r="L555" s="1825"/>
      <c r="M555" s="1825"/>
      <c r="N555" s="1825"/>
      <c r="O555" s="1825"/>
      <c r="P555" s="1825"/>
      <c r="Q555" s="1825"/>
    </row>
    <row r="556" spans="1:17" ht="15.75" customHeight="1">
      <c r="A556" s="1825"/>
      <c r="B556" s="1825"/>
      <c r="C556" s="1825"/>
      <c r="D556" s="1825"/>
      <c r="E556" s="1825"/>
      <c r="F556" s="1825"/>
      <c r="G556" s="1825"/>
      <c r="H556" s="1825"/>
      <c r="I556" s="1825"/>
      <c r="J556" s="1825"/>
      <c r="K556" s="1825"/>
      <c r="L556" s="1825"/>
      <c r="M556" s="1825"/>
      <c r="N556" s="1825"/>
      <c r="O556" s="1825"/>
      <c r="P556" s="1825"/>
      <c r="Q556" s="1825"/>
    </row>
    <row r="557" spans="1:17" ht="15.75" customHeight="1">
      <c r="A557" s="1825"/>
      <c r="B557" s="1825"/>
      <c r="C557" s="1825"/>
      <c r="D557" s="1825"/>
      <c r="E557" s="1825"/>
      <c r="F557" s="1825"/>
      <c r="G557" s="1825"/>
      <c r="H557" s="1825"/>
      <c r="I557" s="1825"/>
      <c r="J557" s="1825"/>
      <c r="K557" s="1825"/>
      <c r="L557" s="1825"/>
      <c r="M557" s="1825"/>
      <c r="N557" s="1825"/>
      <c r="O557" s="1825"/>
      <c r="P557" s="1825"/>
      <c r="Q557" s="1825"/>
    </row>
    <row r="558" spans="1:17" ht="15.75" customHeight="1">
      <c r="A558" s="1825"/>
      <c r="B558" s="1825"/>
      <c r="C558" s="1825"/>
      <c r="D558" s="1825"/>
      <c r="E558" s="1825"/>
      <c r="F558" s="1825"/>
      <c r="G558" s="1825"/>
      <c r="H558" s="1825"/>
      <c r="I558" s="1825"/>
      <c r="J558" s="1825"/>
      <c r="K558" s="1825"/>
      <c r="L558" s="1825"/>
      <c r="M558" s="1825"/>
      <c r="N558" s="1825"/>
      <c r="O558" s="1825"/>
      <c r="P558" s="1825"/>
      <c r="Q558" s="1825"/>
    </row>
    <row r="559" spans="1:17" ht="15.75" customHeight="1">
      <c r="A559" s="1825"/>
      <c r="B559" s="1825"/>
      <c r="C559" s="1825"/>
      <c r="D559" s="1825"/>
      <c r="E559" s="1825"/>
      <c r="F559" s="1825"/>
      <c r="G559" s="1825"/>
      <c r="H559" s="1825"/>
      <c r="I559" s="1825"/>
      <c r="J559" s="1825"/>
      <c r="K559" s="1825"/>
      <c r="L559" s="1825"/>
      <c r="M559" s="1825"/>
      <c r="N559" s="1825"/>
      <c r="O559" s="1825"/>
      <c r="P559" s="1825"/>
      <c r="Q559" s="1825"/>
    </row>
    <row r="560" spans="1:17" ht="15.75" customHeight="1">
      <c r="A560" s="1825"/>
      <c r="B560" s="1825"/>
      <c r="C560" s="1825"/>
      <c r="D560" s="1825"/>
      <c r="E560" s="1825"/>
      <c r="F560" s="1825"/>
      <c r="G560" s="1825"/>
      <c r="H560" s="1825"/>
      <c r="I560" s="1825"/>
      <c r="J560" s="1825"/>
      <c r="K560" s="1825"/>
      <c r="L560" s="1825"/>
      <c r="M560" s="1825"/>
      <c r="N560" s="1825"/>
      <c r="O560" s="1825"/>
      <c r="P560" s="1825"/>
      <c r="Q560" s="1825"/>
    </row>
    <row r="561" spans="1:17" ht="15.75" customHeight="1">
      <c r="A561" s="1825"/>
      <c r="B561" s="1825"/>
      <c r="C561" s="1825"/>
      <c r="D561" s="1825"/>
      <c r="E561" s="1825"/>
      <c r="F561" s="1825"/>
      <c r="G561" s="1825"/>
      <c r="H561" s="1825"/>
      <c r="I561" s="1825"/>
      <c r="J561" s="1825"/>
      <c r="K561" s="1825"/>
      <c r="L561" s="1825"/>
      <c r="M561" s="1825"/>
      <c r="N561" s="1825"/>
      <c r="O561" s="1825"/>
      <c r="P561" s="1825"/>
      <c r="Q561" s="1825"/>
    </row>
    <row r="562" spans="1:17" ht="15.75" customHeight="1">
      <c r="A562" s="1825"/>
      <c r="B562" s="1825"/>
      <c r="C562" s="1825"/>
      <c r="D562" s="1825"/>
      <c r="E562" s="1825"/>
      <c r="F562" s="1825"/>
      <c r="G562" s="1825"/>
      <c r="H562" s="1825"/>
      <c r="I562" s="1825"/>
      <c r="J562" s="1825"/>
      <c r="K562" s="1825"/>
      <c r="L562" s="1825"/>
      <c r="M562" s="1825"/>
      <c r="N562" s="1825"/>
      <c r="O562" s="1825"/>
      <c r="P562" s="1825"/>
      <c r="Q562" s="1825"/>
    </row>
    <row r="563" spans="1:17" ht="15.75" customHeight="1">
      <c r="A563" s="1825"/>
      <c r="B563" s="1825"/>
      <c r="C563" s="1825"/>
      <c r="D563" s="1825"/>
      <c r="E563" s="1825"/>
      <c r="F563" s="1825"/>
      <c r="G563" s="1825"/>
      <c r="H563" s="1825"/>
      <c r="I563" s="1825"/>
      <c r="J563" s="1825"/>
      <c r="K563" s="1825"/>
      <c r="L563" s="1825"/>
      <c r="M563" s="1825"/>
      <c r="N563" s="1825"/>
      <c r="O563" s="1825"/>
      <c r="P563" s="1825"/>
      <c r="Q563" s="1825"/>
    </row>
    <row r="564" spans="1:17" ht="15.75" customHeight="1">
      <c r="A564" s="1825"/>
      <c r="B564" s="1825"/>
      <c r="C564" s="1825"/>
      <c r="D564" s="1825"/>
      <c r="E564" s="1825"/>
      <c r="F564" s="1825"/>
      <c r="G564" s="1825"/>
      <c r="H564" s="1825"/>
      <c r="I564" s="1825"/>
      <c r="J564" s="1825"/>
      <c r="K564" s="1825"/>
      <c r="L564" s="1825"/>
      <c r="M564" s="1825"/>
      <c r="N564" s="1825"/>
      <c r="O564" s="1825"/>
      <c r="P564" s="1825"/>
      <c r="Q564" s="1825"/>
    </row>
    <row r="565" spans="1:17" ht="15.75" customHeight="1">
      <c r="A565" s="1825"/>
      <c r="B565" s="1825"/>
      <c r="C565" s="1825"/>
      <c r="D565" s="1825"/>
      <c r="E565" s="1825"/>
      <c r="F565" s="1825"/>
      <c r="G565" s="1825"/>
      <c r="H565" s="1825"/>
      <c r="I565" s="1825"/>
      <c r="J565" s="1825"/>
      <c r="K565" s="1825"/>
      <c r="L565" s="1825"/>
      <c r="M565" s="1825"/>
      <c r="N565" s="1825"/>
      <c r="O565" s="1825"/>
      <c r="P565" s="1825"/>
      <c r="Q565" s="1825"/>
    </row>
    <row r="566" spans="1:17" ht="15.75" customHeight="1">
      <c r="A566" s="1825"/>
      <c r="B566" s="1825"/>
      <c r="C566" s="1825"/>
      <c r="D566" s="1825"/>
      <c r="E566" s="1825"/>
      <c r="F566" s="1825"/>
      <c r="G566" s="1825"/>
      <c r="H566" s="1825"/>
      <c r="I566" s="1825"/>
      <c r="J566" s="1825"/>
      <c r="K566" s="1825"/>
      <c r="L566" s="1825"/>
      <c r="M566" s="1825"/>
      <c r="N566" s="1825"/>
      <c r="O566" s="1825"/>
      <c r="P566" s="1825"/>
      <c r="Q566" s="1825"/>
    </row>
    <row r="567" spans="1:17" ht="15.75" customHeight="1">
      <c r="A567" s="1825"/>
      <c r="B567" s="1825"/>
      <c r="C567" s="1825"/>
      <c r="D567" s="1825"/>
      <c r="E567" s="1825"/>
      <c r="F567" s="1825"/>
      <c r="G567" s="1825"/>
      <c r="H567" s="1825"/>
      <c r="I567" s="1825"/>
      <c r="J567" s="1825"/>
      <c r="K567" s="1825"/>
      <c r="L567" s="1825"/>
      <c r="M567" s="1825"/>
      <c r="N567" s="1825"/>
      <c r="O567" s="1825"/>
      <c r="P567" s="1825"/>
      <c r="Q567" s="1825"/>
    </row>
    <row r="568" spans="1:17" ht="15.75" customHeight="1">
      <c r="A568" s="1825"/>
      <c r="B568" s="1825"/>
      <c r="C568" s="1825"/>
      <c r="D568" s="1825"/>
      <c r="E568" s="1825"/>
      <c r="F568" s="1825"/>
      <c r="G568" s="1825"/>
      <c r="H568" s="1825"/>
      <c r="I568" s="1825"/>
      <c r="J568" s="1825"/>
      <c r="K568" s="1825"/>
      <c r="L568" s="1825"/>
      <c r="M568" s="1825"/>
      <c r="N568" s="1825"/>
      <c r="O568" s="1825"/>
      <c r="P568" s="1825"/>
      <c r="Q568" s="1825"/>
    </row>
    <row r="569" spans="1:17" ht="15.75" customHeight="1">
      <c r="A569" s="1825"/>
      <c r="B569" s="1825"/>
      <c r="C569" s="1825"/>
      <c r="D569" s="1825"/>
      <c r="E569" s="1825"/>
      <c r="F569" s="1825"/>
      <c r="G569" s="1825"/>
      <c r="H569" s="1825"/>
      <c r="I569" s="1825"/>
      <c r="J569" s="1825"/>
      <c r="K569" s="1825"/>
      <c r="L569" s="1825"/>
      <c r="M569" s="1825"/>
      <c r="N569" s="1825"/>
      <c r="O569" s="1825"/>
      <c r="P569" s="1825"/>
      <c r="Q569" s="1825"/>
    </row>
    <row r="570" spans="1:17" ht="15.75" customHeight="1">
      <c r="A570" s="1825"/>
      <c r="B570" s="1825"/>
      <c r="C570" s="1825"/>
      <c r="D570" s="1825"/>
      <c r="E570" s="1825"/>
      <c r="F570" s="1825"/>
      <c r="G570" s="1825"/>
      <c r="H570" s="1825"/>
      <c r="I570" s="1825"/>
      <c r="J570" s="1825"/>
      <c r="K570" s="1825"/>
      <c r="L570" s="1825"/>
      <c r="M570" s="1825"/>
      <c r="N570" s="1825"/>
      <c r="O570" s="1825"/>
      <c r="P570" s="1825"/>
      <c r="Q570" s="1825"/>
    </row>
    <row r="571" spans="1:17" ht="15.75" customHeight="1">
      <c r="A571" s="1825"/>
      <c r="B571" s="1825"/>
      <c r="C571" s="1825"/>
      <c r="D571" s="1825"/>
      <c r="E571" s="1825"/>
      <c r="F571" s="1825"/>
      <c r="G571" s="1825"/>
      <c r="H571" s="1825"/>
      <c r="I571" s="1825"/>
      <c r="J571" s="1825"/>
      <c r="K571" s="1825"/>
      <c r="L571" s="1825"/>
      <c r="M571" s="1825"/>
      <c r="N571" s="1825"/>
      <c r="O571" s="1825"/>
      <c r="P571" s="1825"/>
      <c r="Q571" s="1825"/>
    </row>
    <row r="572" spans="1:17" ht="15.75" customHeight="1">
      <c r="A572" s="1825"/>
      <c r="B572" s="1825"/>
      <c r="C572" s="1825"/>
      <c r="D572" s="1825"/>
      <c r="E572" s="1825"/>
      <c r="F572" s="1825"/>
      <c r="G572" s="1825"/>
      <c r="H572" s="1825"/>
      <c r="I572" s="1825"/>
      <c r="J572" s="1825"/>
      <c r="K572" s="1825"/>
      <c r="L572" s="1825"/>
      <c r="M572" s="1825"/>
      <c r="N572" s="1825"/>
      <c r="O572" s="1825"/>
      <c r="P572" s="1825"/>
      <c r="Q572" s="1825"/>
    </row>
    <row r="573" spans="1:17" ht="15.75" customHeight="1">
      <c r="A573" s="1825"/>
      <c r="B573" s="1825"/>
      <c r="C573" s="1825"/>
      <c r="D573" s="1825"/>
      <c r="E573" s="1825"/>
      <c r="F573" s="1825"/>
      <c r="G573" s="1825"/>
      <c r="H573" s="1825"/>
      <c r="I573" s="1825"/>
      <c r="J573" s="1825"/>
      <c r="K573" s="1825"/>
      <c r="L573" s="1825"/>
      <c r="M573" s="1825"/>
      <c r="N573" s="1825"/>
      <c r="O573" s="1825"/>
      <c r="P573" s="1825"/>
      <c r="Q573" s="1825"/>
    </row>
    <row r="574" spans="1:17" ht="15.75" customHeight="1">
      <c r="A574" s="1825"/>
      <c r="B574" s="1825"/>
      <c r="C574" s="1825"/>
      <c r="D574" s="1825"/>
      <c r="E574" s="1825"/>
      <c r="F574" s="1825"/>
      <c r="G574" s="1825"/>
      <c r="H574" s="1825"/>
      <c r="I574" s="1825"/>
      <c r="J574" s="1825"/>
      <c r="K574" s="1825"/>
      <c r="L574" s="1825"/>
      <c r="M574" s="1825"/>
      <c r="N574" s="1825"/>
      <c r="O574" s="1825"/>
      <c r="P574" s="1825"/>
      <c r="Q574" s="1825"/>
    </row>
    <row r="575" spans="1:17" ht="15.75" customHeight="1">
      <c r="A575" s="1825"/>
      <c r="B575" s="1825"/>
      <c r="C575" s="1825"/>
      <c r="D575" s="1825"/>
      <c r="E575" s="1825"/>
      <c r="F575" s="1825"/>
      <c r="G575" s="1825"/>
      <c r="H575" s="1825"/>
      <c r="I575" s="1825"/>
      <c r="J575" s="1825"/>
      <c r="K575" s="1825"/>
      <c r="L575" s="1825"/>
      <c r="M575" s="1825"/>
      <c r="N575" s="1825"/>
      <c r="O575" s="1825"/>
      <c r="P575" s="1825"/>
      <c r="Q575" s="1825"/>
    </row>
    <row r="576" spans="1:17" ht="15.75" customHeight="1">
      <c r="A576" s="1825"/>
      <c r="B576" s="1825"/>
      <c r="C576" s="1825"/>
      <c r="D576" s="1825"/>
      <c r="E576" s="1825"/>
      <c r="F576" s="1825"/>
      <c r="G576" s="1825"/>
      <c r="H576" s="1825"/>
      <c r="I576" s="1825"/>
      <c r="J576" s="1825"/>
      <c r="K576" s="1825"/>
      <c r="L576" s="1825"/>
      <c r="M576" s="1825"/>
      <c r="N576" s="1825"/>
      <c r="O576" s="1825"/>
      <c r="P576" s="1825"/>
      <c r="Q576" s="1825"/>
    </row>
    <row r="577" spans="1:17" ht="15.75" customHeight="1">
      <c r="A577" s="1825"/>
      <c r="B577" s="1825"/>
      <c r="C577" s="1825"/>
      <c r="D577" s="1825"/>
      <c r="E577" s="1825"/>
      <c r="F577" s="1825"/>
      <c r="G577" s="1825"/>
      <c r="H577" s="1825"/>
      <c r="I577" s="1825"/>
      <c r="J577" s="1825"/>
      <c r="K577" s="1825"/>
      <c r="L577" s="1825"/>
      <c r="M577" s="1825"/>
      <c r="N577" s="1825"/>
      <c r="O577" s="1825"/>
      <c r="P577" s="1825"/>
      <c r="Q577" s="1825"/>
    </row>
    <row r="578" spans="1:17" ht="15.75" customHeight="1">
      <c r="A578" s="1825"/>
      <c r="B578" s="1825"/>
      <c r="C578" s="1825"/>
      <c r="D578" s="1825"/>
      <c r="E578" s="1825"/>
      <c r="F578" s="1825"/>
      <c r="G578" s="1825"/>
      <c r="H578" s="1825"/>
      <c r="I578" s="1825"/>
      <c r="J578" s="1825"/>
      <c r="K578" s="1825"/>
      <c r="L578" s="1825"/>
      <c r="M578" s="1825"/>
      <c r="N578" s="1825"/>
      <c r="O578" s="1825"/>
      <c r="P578" s="1825"/>
      <c r="Q578" s="1825"/>
    </row>
    <row r="579" spans="1:17" ht="15.75" customHeight="1">
      <c r="A579" s="1825"/>
      <c r="B579" s="1825"/>
      <c r="C579" s="1825"/>
      <c r="D579" s="1825"/>
      <c r="E579" s="1825"/>
      <c r="F579" s="1825"/>
      <c r="G579" s="1825"/>
      <c r="H579" s="1825"/>
      <c r="I579" s="1825"/>
      <c r="J579" s="1825"/>
      <c r="K579" s="1825"/>
      <c r="L579" s="1825"/>
      <c r="M579" s="1825"/>
      <c r="N579" s="1825"/>
      <c r="O579" s="1825"/>
      <c r="P579" s="1825"/>
      <c r="Q579" s="1825"/>
    </row>
    <row r="580" spans="1:17" ht="15.75" customHeight="1">
      <c r="A580" s="1825"/>
      <c r="B580" s="1825"/>
      <c r="C580" s="1825"/>
      <c r="D580" s="1825"/>
      <c r="E580" s="1825"/>
      <c r="F580" s="1825"/>
      <c r="G580" s="1825"/>
      <c r="H580" s="1825"/>
      <c r="I580" s="1825"/>
      <c r="J580" s="1825"/>
      <c r="K580" s="1825"/>
      <c r="L580" s="1825"/>
      <c r="M580" s="1825"/>
      <c r="N580" s="1825"/>
      <c r="O580" s="1825"/>
      <c r="P580" s="1825"/>
      <c r="Q580" s="1825"/>
    </row>
    <row r="581" spans="1:17" ht="15.75" customHeight="1">
      <c r="A581" s="1825"/>
      <c r="B581" s="1825"/>
      <c r="C581" s="1825"/>
      <c r="D581" s="1825"/>
      <c r="E581" s="1825"/>
      <c r="F581" s="1825"/>
      <c r="G581" s="1825"/>
      <c r="H581" s="1825"/>
      <c r="I581" s="1825"/>
      <c r="J581" s="1825"/>
      <c r="K581" s="1825"/>
      <c r="L581" s="1825"/>
      <c r="M581" s="1825"/>
      <c r="N581" s="1825"/>
      <c r="O581" s="1825"/>
      <c r="P581" s="1825"/>
      <c r="Q581" s="1825"/>
    </row>
    <row r="582" spans="1:17" ht="15.75" customHeight="1">
      <c r="A582" s="1825"/>
      <c r="B582" s="1825"/>
      <c r="C582" s="1825"/>
      <c r="D582" s="1825"/>
      <c r="E582" s="1825"/>
      <c r="F582" s="1825"/>
      <c r="G582" s="1825"/>
      <c r="H582" s="1825"/>
      <c r="I582" s="1825"/>
      <c r="J582" s="1825"/>
      <c r="K582" s="1825"/>
      <c r="L582" s="1825"/>
      <c r="M582" s="1825"/>
      <c r="N582" s="1825"/>
      <c r="O582" s="1825"/>
      <c r="P582" s="1825"/>
      <c r="Q582" s="1825"/>
    </row>
    <row r="583" spans="1:17" ht="15.75" customHeight="1">
      <c r="A583" s="1825"/>
      <c r="B583" s="1825"/>
      <c r="C583" s="1825"/>
      <c r="D583" s="1825"/>
      <c r="E583" s="1825"/>
      <c r="F583" s="1825"/>
      <c r="G583" s="1825"/>
      <c r="H583" s="1825"/>
      <c r="I583" s="1825"/>
      <c r="J583" s="1825"/>
      <c r="K583" s="1825"/>
      <c r="L583" s="1825"/>
      <c r="M583" s="1825"/>
      <c r="N583" s="1825"/>
      <c r="O583" s="1825"/>
      <c r="P583" s="1825"/>
      <c r="Q583" s="1825"/>
    </row>
    <row r="584" spans="1:17" ht="15.75" customHeight="1">
      <c r="A584" s="1825"/>
      <c r="B584" s="1825"/>
      <c r="C584" s="1825"/>
      <c r="D584" s="1825"/>
      <c r="E584" s="1825"/>
      <c r="F584" s="1825"/>
      <c r="G584" s="1825"/>
      <c r="H584" s="1825"/>
      <c r="I584" s="1825"/>
      <c r="J584" s="1825"/>
      <c r="K584" s="1825"/>
      <c r="L584" s="1825"/>
      <c r="M584" s="1825"/>
      <c r="N584" s="1825"/>
      <c r="O584" s="1825"/>
      <c r="P584" s="1825"/>
      <c r="Q584" s="1825"/>
    </row>
    <row r="585" spans="1:17" ht="15.75" customHeight="1">
      <c r="A585" s="1825"/>
      <c r="B585" s="1825"/>
      <c r="C585" s="1825"/>
      <c r="D585" s="1825"/>
      <c r="E585" s="1825"/>
      <c r="F585" s="1825"/>
      <c r="G585" s="1825"/>
      <c r="H585" s="1825"/>
      <c r="I585" s="1825"/>
      <c r="J585" s="1825"/>
      <c r="K585" s="1825"/>
      <c r="L585" s="1825"/>
      <c r="M585" s="1825"/>
      <c r="N585" s="1825"/>
      <c r="O585" s="1825"/>
      <c r="P585" s="1825"/>
      <c r="Q585" s="1825"/>
    </row>
    <row r="586" spans="1:17" ht="15.75" customHeight="1">
      <c r="A586" s="1825"/>
      <c r="B586" s="1825"/>
      <c r="C586" s="1825"/>
      <c r="D586" s="1825"/>
      <c r="E586" s="1825"/>
      <c r="F586" s="1825"/>
      <c r="G586" s="1825"/>
      <c r="H586" s="1825"/>
      <c r="I586" s="1825"/>
      <c r="J586" s="1825"/>
      <c r="K586" s="1825"/>
      <c r="L586" s="1825"/>
      <c r="M586" s="1825"/>
      <c r="N586" s="1825"/>
      <c r="O586" s="1825"/>
      <c r="P586" s="1825"/>
      <c r="Q586" s="1825"/>
    </row>
    <row r="587" spans="1:17" ht="15.75" customHeight="1">
      <c r="A587" s="1825"/>
      <c r="B587" s="1825"/>
      <c r="C587" s="1825"/>
      <c r="D587" s="1825"/>
      <c r="E587" s="1825"/>
      <c r="F587" s="1825"/>
      <c r="G587" s="1825"/>
      <c r="H587" s="1825"/>
      <c r="I587" s="1825"/>
      <c r="J587" s="1825"/>
      <c r="K587" s="1825"/>
      <c r="L587" s="1825"/>
      <c r="M587" s="1825"/>
      <c r="N587" s="1825"/>
      <c r="O587" s="1825"/>
      <c r="P587" s="1825"/>
      <c r="Q587" s="1825"/>
    </row>
    <row r="588" spans="1:17" ht="15.75" customHeight="1">
      <c r="A588" s="1825"/>
      <c r="B588" s="1825"/>
      <c r="C588" s="1825"/>
      <c r="D588" s="1825"/>
      <c r="E588" s="1825"/>
      <c r="F588" s="1825"/>
      <c r="G588" s="1825"/>
      <c r="H588" s="1825"/>
      <c r="I588" s="1825"/>
      <c r="J588" s="1825"/>
      <c r="K588" s="1825"/>
      <c r="L588" s="1825"/>
      <c r="M588" s="1825"/>
      <c r="N588" s="1825"/>
      <c r="O588" s="1825"/>
      <c r="P588" s="1825"/>
      <c r="Q588" s="1825"/>
    </row>
    <row r="589" spans="1:17" ht="15.75" customHeight="1">
      <c r="A589" s="1825"/>
      <c r="B589" s="1825"/>
      <c r="C589" s="1825"/>
      <c r="D589" s="1825"/>
      <c r="E589" s="1825"/>
      <c r="F589" s="1825"/>
      <c r="G589" s="1825"/>
      <c r="H589" s="1825"/>
      <c r="I589" s="1825"/>
      <c r="J589" s="1825"/>
      <c r="K589" s="1825"/>
      <c r="L589" s="1825"/>
      <c r="M589" s="1825"/>
      <c r="N589" s="1825"/>
      <c r="O589" s="1825"/>
      <c r="P589" s="1825"/>
      <c r="Q589" s="1825"/>
    </row>
    <row r="590" spans="1:17" ht="15.75" customHeight="1">
      <c r="A590" s="1825"/>
      <c r="B590" s="1825"/>
      <c r="C590" s="1825"/>
      <c r="D590" s="1825"/>
      <c r="E590" s="1825"/>
      <c r="F590" s="1825"/>
      <c r="G590" s="1825"/>
      <c r="H590" s="1825"/>
      <c r="I590" s="1825"/>
      <c r="J590" s="1825"/>
      <c r="K590" s="1825"/>
      <c r="L590" s="1825"/>
      <c r="M590" s="1825"/>
      <c r="N590" s="1825"/>
      <c r="O590" s="1825"/>
      <c r="P590" s="1825"/>
      <c r="Q590" s="1825"/>
    </row>
    <row r="591" spans="1:17" ht="15.75" customHeight="1">
      <c r="A591" s="1825"/>
      <c r="B591" s="1825"/>
      <c r="C591" s="1825"/>
      <c r="D591" s="1825"/>
      <c r="E591" s="1825"/>
      <c r="F591" s="1825"/>
      <c r="G591" s="1825"/>
      <c r="H591" s="1825"/>
      <c r="I591" s="1825"/>
      <c r="J591" s="1825"/>
      <c r="K591" s="1825"/>
      <c r="L591" s="1825"/>
      <c r="M591" s="1825"/>
      <c r="N591" s="1825"/>
      <c r="O591" s="1825"/>
      <c r="P591" s="1825"/>
      <c r="Q591" s="1825"/>
    </row>
    <row r="592" spans="1:17" ht="15.75" customHeight="1">
      <c r="A592" s="1825"/>
      <c r="B592" s="1825"/>
      <c r="C592" s="1825"/>
      <c r="D592" s="1825"/>
      <c r="E592" s="1825"/>
      <c r="F592" s="1825"/>
      <c r="G592" s="1825"/>
      <c r="H592" s="1825"/>
      <c r="I592" s="1825"/>
      <c r="J592" s="1825"/>
      <c r="K592" s="1825"/>
      <c r="L592" s="1825"/>
      <c r="M592" s="1825"/>
      <c r="N592" s="1825"/>
      <c r="O592" s="1825"/>
      <c r="P592" s="1825"/>
      <c r="Q592" s="1825"/>
    </row>
    <row r="593" spans="1:17" ht="15.75" customHeight="1">
      <c r="A593" s="1825"/>
      <c r="B593" s="1825"/>
      <c r="C593" s="1825"/>
      <c r="D593" s="1825"/>
      <c r="E593" s="1825"/>
      <c r="F593" s="1825"/>
      <c r="G593" s="1825"/>
      <c r="H593" s="1825"/>
      <c r="I593" s="1825"/>
      <c r="J593" s="1825"/>
      <c r="K593" s="1825"/>
      <c r="L593" s="1825"/>
      <c r="M593" s="1825"/>
      <c r="N593" s="1825"/>
      <c r="O593" s="1825"/>
      <c r="P593" s="1825"/>
      <c r="Q593" s="1825"/>
    </row>
    <row r="594" spans="1:17" ht="15.75" customHeight="1">
      <c r="A594" s="1825"/>
      <c r="B594" s="1825"/>
      <c r="C594" s="1825"/>
      <c r="D594" s="1825"/>
      <c r="E594" s="1825"/>
      <c r="F594" s="1825"/>
      <c r="G594" s="1825"/>
      <c r="H594" s="1825"/>
      <c r="I594" s="1825"/>
      <c r="J594" s="1825"/>
      <c r="K594" s="1825"/>
      <c r="L594" s="1825"/>
      <c r="M594" s="1825"/>
      <c r="N594" s="1825"/>
      <c r="O594" s="1825"/>
      <c r="P594" s="1825"/>
      <c r="Q594" s="1825"/>
    </row>
    <row r="595" spans="1:17" ht="15.75" customHeight="1">
      <c r="A595" s="1825"/>
      <c r="B595" s="1825"/>
      <c r="C595" s="1825"/>
      <c r="D595" s="1825"/>
      <c r="E595" s="1825"/>
      <c r="F595" s="1825"/>
      <c r="G595" s="1825"/>
      <c r="H595" s="1825"/>
      <c r="I595" s="1825"/>
      <c r="J595" s="1825"/>
      <c r="K595" s="1825"/>
      <c r="L595" s="1825"/>
      <c r="M595" s="1825"/>
      <c r="N595" s="1825"/>
      <c r="O595" s="1825"/>
      <c r="P595" s="1825"/>
      <c r="Q595" s="1825"/>
    </row>
    <row r="596" spans="1:17" ht="15.75" customHeight="1">
      <c r="A596" s="1825"/>
      <c r="B596" s="1825"/>
      <c r="C596" s="1825"/>
      <c r="D596" s="1825"/>
      <c r="E596" s="1825"/>
      <c r="F596" s="1825"/>
      <c r="G596" s="1825"/>
      <c r="H596" s="1825"/>
      <c r="I596" s="1825"/>
      <c r="J596" s="1825"/>
      <c r="K596" s="1825"/>
      <c r="L596" s="1825"/>
      <c r="M596" s="1825"/>
      <c r="N596" s="1825"/>
      <c r="O596" s="1825"/>
      <c r="P596" s="1825"/>
      <c r="Q596" s="1825"/>
    </row>
    <row r="597" spans="1:17" ht="15.75" customHeight="1">
      <c r="A597" s="1825"/>
      <c r="B597" s="1825"/>
      <c r="C597" s="1825"/>
      <c r="D597" s="1825"/>
      <c r="E597" s="1825"/>
      <c r="F597" s="1825"/>
      <c r="G597" s="1825"/>
      <c r="H597" s="1825"/>
      <c r="I597" s="1825"/>
      <c r="J597" s="1825"/>
      <c r="K597" s="1825"/>
      <c r="L597" s="1825"/>
      <c r="M597" s="1825"/>
      <c r="N597" s="1825"/>
      <c r="O597" s="1825"/>
      <c r="P597" s="1825"/>
      <c r="Q597" s="1825"/>
    </row>
    <row r="598" spans="1:17" ht="15.75" customHeight="1">
      <c r="A598" s="1825"/>
      <c r="B598" s="1825"/>
      <c r="C598" s="1825"/>
      <c r="D598" s="1825"/>
      <c r="E598" s="1825"/>
      <c r="F598" s="1825"/>
      <c r="G598" s="1825"/>
      <c r="H598" s="1825"/>
      <c r="I598" s="1825"/>
      <c r="J598" s="1825"/>
      <c r="K598" s="1825"/>
      <c r="L598" s="1825"/>
      <c r="M598" s="1825"/>
      <c r="N598" s="1825"/>
      <c r="O598" s="1825"/>
      <c r="P598" s="1825"/>
      <c r="Q598" s="1825"/>
    </row>
    <row r="599" spans="1:17" ht="15.75" customHeight="1">
      <c r="A599" s="1825"/>
      <c r="B599" s="1825"/>
      <c r="C599" s="1825"/>
      <c r="D599" s="1825"/>
      <c r="E599" s="1825"/>
      <c r="F599" s="1825"/>
      <c r="G599" s="1825"/>
      <c r="H599" s="1825"/>
      <c r="I599" s="1825"/>
      <c r="J599" s="1825"/>
      <c r="K599" s="1825"/>
      <c r="L599" s="1825"/>
      <c r="M599" s="1825"/>
      <c r="N599" s="1825"/>
      <c r="O599" s="1825"/>
      <c r="P599" s="1825"/>
      <c r="Q599" s="1825"/>
    </row>
    <row r="600" spans="1:17" ht="15.75" customHeight="1">
      <c r="A600" s="1825"/>
      <c r="B600" s="1825"/>
      <c r="C600" s="1825"/>
      <c r="D600" s="1825"/>
      <c r="E600" s="1825"/>
      <c r="F600" s="1825"/>
      <c r="G600" s="1825"/>
      <c r="H600" s="1825"/>
      <c r="I600" s="1825"/>
      <c r="J600" s="1825"/>
      <c r="K600" s="1825"/>
      <c r="L600" s="1825"/>
      <c r="M600" s="1825"/>
      <c r="N600" s="1825"/>
      <c r="O600" s="1825"/>
      <c r="P600" s="1825"/>
      <c r="Q600" s="1825"/>
    </row>
    <row r="601" spans="1:17" ht="15.75" customHeight="1">
      <c r="A601" s="1825"/>
      <c r="B601" s="1825"/>
      <c r="C601" s="1825"/>
      <c r="D601" s="1825"/>
      <c r="E601" s="1825"/>
      <c r="F601" s="1825"/>
      <c r="G601" s="1825"/>
      <c r="H601" s="1825"/>
      <c r="I601" s="1825"/>
      <c r="J601" s="1825"/>
      <c r="K601" s="1825"/>
      <c r="L601" s="1825"/>
      <c r="M601" s="1825"/>
      <c r="N601" s="1825"/>
      <c r="O601" s="1825"/>
      <c r="P601" s="1825"/>
      <c r="Q601" s="1825"/>
    </row>
    <row r="602" spans="1:17" ht="15.75" customHeight="1">
      <c r="A602" s="1825"/>
      <c r="B602" s="1825"/>
      <c r="C602" s="1825"/>
      <c r="D602" s="1825"/>
      <c r="E602" s="1825"/>
      <c r="F602" s="1825"/>
      <c r="G602" s="1825"/>
      <c r="H602" s="1825"/>
      <c r="I602" s="1825"/>
      <c r="J602" s="1825"/>
      <c r="K602" s="1825"/>
      <c r="L602" s="1825"/>
      <c r="M602" s="1825"/>
      <c r="N602" s="1825"/>
      <c r="O602" s="1825"/>
      <c r="P602" s="1825"/>
      <c r="Q602" s="1825"/>
    </row>
    <row r="603" spans="1:17" ht="15.75" customHeight="1">
      <c r="A603" s="1825"/>
      <c r="B603" s="1825"/>
      <c r="C603" s="1825"/>
      <c r="D603" s="1825"/>
      <c r="E603" s="1825"/>
      <c r="F603" s="1825"/>
      <c r="G603" s="1825"/>
      <c r="H603" s="1825"/>
      <c r="I603" s="1825"/>
      <c r="J603" s="1825"/>
      <c r="K603" s="1825"/>
      <c r="L603" s="1825"/>
      <c r="M603" s="1825"/>
      <c r="N603" s="1825"/>
      <c r="O603" s="1825"/>
      <c r="P603" s="1825"/>
      <c r="Q603" s="1825"/>
    </row>
    <row r="604" spans="1:17" ht="15.75" customHeight="1">
      <c r="A604" s="1825"/>
      <c r="B604" s="1825"/>
      <c r="C604" s="1825"/>
      <c r="D604" s="1825"/>
      <c r="E604" s="1825"/>
      <c r="F604" s="1825"/>
      <c r="G604" s="1825"/>
      <c r="H604" s="1825"/>
      <c r="I604" s="1825"/>
      <c r="J604" s="1825"/>
      <c r="K604" s="1825"/>
      <c r="L604" s="1825"/>
      <c r="M604" s="1825"/>
      <c r="N604" s="1825"/>
      <c r="O604" s="1825"/>
      <c r="P604" s="1825"/>
      <c r="Q604" s="1825"/>
    </row>
    <row r="605" spans="1:17" ht="15.75" customHeight="1">
      <c r="A605" s="1825"/>
      <c r="B605" s="1825"/>
      <c r="C605" s="1825"/>
      <c r="D605" s="1825"/>
      <c r="E605" s="1825"/>
      <c r="F605" s="1825"/>
      <c r="G605" s="1825"/>
      <c r="H605" s="1825"/>
      <c r="I605" s="1825"/>
      <c r="J605" s="1825"/>
      <c r="K605" s="1825"/>
      <c r="L605" s="1825"/>
      <c r="M605" s="1825"/>
      <c r="N605" s="1825"/>
      <c r="O605" s="1825"/>
      <c r="P605" s="1825"/>
      <c r="Q605" s="1825"/>
    </row>
    <row r="606" spans="1:17" ht="15.75" customHeight="1">
      <c r="A606" s="1825"/>
      <c r="B606" s="1825"/>
      <c r="C606" s="1825"/>
      <c r="D606" s="1825"/>
      <c r="E606" s="1825"/>
      <c r="F606" s="1825"/>
      <c r="G606" s="1825"/>
      <c r="H606" s="1825"/>
      <c r="I606" s="1825"/>
      <c r="J606" s="1825"/>
      <c r="K606" s="1825"/>
      <c r="L606" s="1825"/>
      <c r="M606" s="1825"/>
      <c r="N606" s="1825"/>
      <c r="O606" s="1825"/>
      <c r="P606" s="1825"/>
      <c r="Q606" s="1825"/>
    </row>
    <row r="607" spans="1:17" ht="15.75" customHeight="1">
      <c r="A607" s="1825"/>
      <c r="B607" s="1825"/>
      <c r="C607" s="1825"/>
      <c r="D607" s="1825"/>
      <c r="E607" s="1825"/>
      <c r="F607" s="1825"/>
      <c r="G607" s="1825"/>
      <c r="H607" s="1825"/>
      <c r="I607" s="1825"/>
      <c r="J607" s="1825"/>
      <c r="K607" s="1825"/>
      <c r="L607" s="1825"/>
      <c r="M607" s="1825"/>
      <c r="N607" s="1825"/>
      <c r="O607" s="1825"/>
      <c r="P607" s="1825"/>
      <c r="Q607" s="1825"/>
    </row>
    <row r="608" spans="1:17" ht="15.75" customHeight="1">
      <c r="A608" s="1825"/>
      <c r="B608" s="1825"/>
      <c r="C608" s="1825"/>
      <c r="D608" s="1825"/>
      <c r="E608" s="1825"/>
      <c r="F608" s="1825"/>
      <c r="G608" s="1825"/>
      <c r="H608" s="1825"/>
      <c r="I608" s="1825"/>
      <c r="J608" s="1825"/>
      <c r="K608" s="1825"/>
      <c r="L608" s="1825"/>
      <c r="M608" s="1825"/>
      <c r="N608" s="1825"/>
      <c r="O608" s="1825"/>
      <c r="P608" s="1825"/>
      <c r="Q608" s="1825"/>
    </row>
    <row r="609" spans="1:17" ht="15.75" customHeight="1">
      <c r="A609" s="1825"/>
      <c r="B609" s="1825"/>
      <c r="C609" s="1825"/>
      <c r="D609" s="1825"/>
      <c r="E609" s="1825"/>
      <c r="F609" s="1825"/>
      <c r="G609" s="1825"/>
      <c r="H609" s="1825"/>
      <c r="I609" s="1825"/>
      <c r="J609" s="1825"/>
      <c r="K609" s="1825"/>
      <c r="L609" s="1825"/>
      <c r="M609" s="1825"/>
      <c r="N609" s="1825"/>
      <c r="O609" s="1825"/>
      <c r="P609" s="1825"/>
      <c r="Q609" s="1825"/>
    </row>
    <row r="610" spans="1:17" ht="15.75" customHeight="1">
      <c r="A610" s="1825"/>
      <c r="B610" s="1825"/>
      <c r="C610" s="1825"/>
      <c r="D610" s="1825"/>
      <c r="E610" s="1825"/>
      <c r="F610" s="1825"/>
      <c r="G610" s="1825"/>
      <c r="H610" s="1825"/>
      <c r="I610" s="1825"/>
      <c r="J610" s="1825"/>
      <c r="K610" s="1825"/>
      <c r="L610" s="1825"/>
      <c r="M610" s="1825"/>
      <c r="N610" s="1825"/>
      <c r="O610" s="1825"/>
      <c r="P610" s="1825"/>
      <c r="Q610" s="1825"/>
    </row>
    <row r="611" spans="1:17" ht="15.75" customHeight="1">
      <c r="A611" s="1825"/>
      <c r="B611" s="1825"/>
      <c r="C611" s="1825"/>
      <c r="D611" s="1825"/>
      <c r="E611" s="1825"/>
      <c r="F611" s="1825"/>
      <c r="G611" s="1825"/>
      <c r="H611" s="1825"/>
      <c r="I611" s="1825"/>
      <c r="J611" s="1825"/>
      <c r="K611" s="1825"/>
      <c r="L611" s="1825"/>
      <c r="M611" s="1825"/>
      <c r="N611" s="1825"/>
      <c r="O611" s="1825"/>
      <c r="P611" s="1825"/>
      <c r="Q611" s="1825"/>
    </row>
    <row r="612" spans="1:17" ht="15.75" customHeight="1">
      <c r="A612" s="1825"/>
      <c r="B612" s="1825"/>
      <c r="C612" s="1825"/>
      <c r="D612" s="1825"/>
      <c r="E612" s="1825"/>
      <c r="F612" s="1825"/>
      <c r="G612" s="1825"/>
      <c r="H612" s="1825"/>
      <c r="I612" s="1825"/>
      <c r="J612" s="1825"/>
      <c r="K612" s="1825"/>
      <c r="L612" s="1825"/>
      <c r="M612" s="1825"/>
      <c r="N612" s="1825"/>
      <c r="O612" s="1825"/>
      <c r="P612" s="1825"/>
      <c r="Q612" s="1825"/>
    </row>
    <row r="613" spans="1:17" ht="15.75" customHeight="1">
      <c r="A613" s="1825"/>
      <c r="B613" s="1825"/>
      <c r="C613" s="1825"/>
      <c r="D613" s="1825"/>
      <c r="E613" s="1825"/>
      <c r="F613" s="1825"/>
      <c r="G613" s="1825"/>
      <c r="H613" s="1825"/>
      <c r="I613" s="1825"/>
      <c r="J613" s="1825"/>
      <c r="K613" s="1825"/>
      <c r="L613" s="1825"/>
      <c r="M613" s="1825"/>
      <c r="N613" s="1825"/>
      <c r="O613" s="1825"/>
      <c r="P613" s="1825"/>
      <c r="Q613" s="1825"/>
    </row>
    <row r="614" spans="1:17" ht="15.75" customHeight="1">
      <c r="A614" s="1825"/>
      <c r="B614" s="1825"/>
      <c r="C614" s="1825"/>
      <c r="D614" s="1825"/>
      <c r="E614" s="1825"/>
      <c r="F614" s="1825"/>
      <c r="G614" s="1825"/>
      <c r="H614" s="1825"/>
      <c r="I614" s="1825"/>
      <c r="J614" s="1825"/>
      <c r="K614" s="1825"/>
      <c r="L614" s="1825"/>
      <c r="M614" s="1825"/>
      <c r="N614" s="1825"/>
      <c r="O614" s="1825"/>
      <c r="P614" s="1825"/>
      <c r="Q614" s="1825"/>
    </row>
    <row r="615" spans="1:17" ht="15.75" customHeight="1">
      <c r="A615" s="1825"/>
      <c r="B615" s="1825"/>
      <c r="C615" s="1825"/>
      <c r="D615" s="1825"/>
      <c r="E615" s="1825"/>
      <c r="F615" s="1825"/>
      <c r="G615" s="1825"/>
      <c r="H615" s="1825"/>
      <c r="I615" s="1825"/>
      <c r="J615" s="1825"/>
      <c r="K615" s="1825"/>
      <c r="L615" s="1825"/>
      <c r="M615" s="1825"/>
      <c r="N615" s="1825"/>
      <c r="O615" s="1825"/>
      <c r="P615" s="1825"/>
      <c r="Q615" s="1825"/>
    </row>
    <row r="616" spans="1:17" ht="15.75" customHeight="1">
      <c r="A616" s="1825"/>
      <c r="B616" s="1825"/>
      <c r="C616" s="1825"/>
      <c r="D616" s="1825"/>
      <c r="E616" s="1825"/>
      <c r="F616" s="1825"/>
      <c r="G616" s="1825"/>
      <c r="H616" s="1825"/>
      <c r="I616" s="1825"/>
      <c r="J616" s="1825"/>
      <c r="K616" s="1825"/>
      <c r="L616" s="1825"/>
      <c r="M616" s="1825"/>
      <c r="N616" s="1825"/>
      <c r="O616" s="1825"/>
      <c r="P616" s="1825"/>
      <c r="Q616" s="1825"/>
    </row>
    <row r="617" spans="1:17" ht="15.75" customHeight="1">
      <c r="A617" s="1825"/>
      <c r="B617" s="1825"/>
      <c r="C617" s="1825"/>
      <c r="D617" s="1825"/>
      <c r="E617" s="1825"/>
      <c r="F617" s="1825"/>
      <c r="G617" s="1825"/>
      <c r="H617" s="1825"/>
      <c r="I617" s="1825"/>
      <c r="J617" s="1825"/>
      <c r="K617" s="1825"/>
      <c r="L617" s="1825"/>
      <c r="M617" s="1825"/>
      <c r="N617" s="1825"/>
      <c r="O617" s="1825"/>
      <c r="P617" s="1825"/>
      <c r="Q617" s="1825"/>
    </row>
    <row r="618" spans="1:17" ht="15.75" customHeight="1">
      <c r="A618" s="1825"/>
      <c r="B618" s="1825"/>
      <c r="C618" s="1825"/>
      <c r="D618" s="1825"/>
      <c r="E618" s="1825"/>
      <c r="F618" s="1825"/>
      <c r="G618" s="1825"/>
      <c r="H618" s="1825"/>
      <c r="I618" s="1825"/>
      <c r="J618" s="1825"/>
      <c r="K618" s="1825"/>
      <c r="L618" s="1825"/>
      <c r="M618" s="1825"/>
      <c r="N618" s="1825"/>
      <c r="O618" s="1825"/>
      <c r="P618" s="1825"/>
      <c r="Q618" s="1825"/>
    </row>
    <row r="619" spans="1:17" ht="15.75" customHeight="1">
      <c r="A619" s="1825"/>
      <c r="B619" s="1825"/>
      <c r="C619" s="1825"/>
      <c r="D619" s="1825"/>
      <c r="E619" s="1825"/>
      <c r="F619" s="1825"/>
      <c r="G619" s="1825"/>
      <c r="H619" s="1825"/>
      <c r="I619" s="1825"/>
      <c r="J619" s="1825"/>
      <c r="K619" s="1825"/>
      <c r="L619" s="1825"/>
      <c r="M619" s="1825"/>
      <c r="N619" s="1825"/>
      <c r="O619" s="1825"/>
      <c r="P619" s="1825"/>
      <c r="Q619" s="1825"/>
    </row>
    <row r="620" spans="1:17" ht="15.75" customHeight="1">
      <c r="A620" s="1825"/>
      <c r="B620" s="1825"/>
      <c r="C620" s="1825"/>
      <c r="D620" s="1825"/>
      <c r="E620" s="1825"/>
      <c r="F620" s="1825"/>
      <c r="G620" s="1825"/>
      <c r="H620" s="1825"/>
      <c r="I620" s="1825"/>
      <c r="J620" s="1825"/>
      <c r="K620" s="1825"/>
      <c r="L620" s="1825"/>
      <c r="M620" s="1825"/>
      <c r="N620" s="1825"/>
      <c r="O620" s="1825"/>
      <c r="P620" s="1825"/>
      <c r="Q620" s="1825"/>
    </row>
    <row r="621" spans="1:17" ht="15.75" customHeight="1">
      <c r="A621" s="1825"/>
      <c r="B621" s="1825"/>
      <c r="C621" s="1825"/>
      <c r="D621" s="1825"/>
      <c r="E621" s="1825"/>
      <c r="F621" s="1825"/>
      <c r="G621" s="1825"/>
      <c r="H621" s="1825"/>
      <c r="I621" s="1825"/>
      <c r="J621" s="1825"/>
      <c r="K621" s="1825"/>
      <c r="L621" s="1825"/>
      <c r="M621" s="1825"/>
      <c r="N621" s="1825"/>
      <c r="O621" s="1825"/>
      <c r="P621" s="1825"/>
      <c r="Q621" s="1825"/>
    </row>
    <row r="622" spans="1:17" ht="15.75" customHeight="1">
      <c r="A622" s="1825"/>
      <c r="B622" s="1825"/>
      <c r="C622" s="1825"/>
      <c r="D622" s="1825"/>
      <c r="E622" s="1825"/>
      <c r="F622" s="1825"/>
      <c r="G622" s="1825"/>
      <c r="H622" s="1825"/>
      <c r="I622" s="1825"/>
      <c r="J622" s="1825"/>
      <c r="K622" s="1825"/>
      <c r="L622" s="1825"/>
      <c r="M622" s="1825"/>
      <c r="N622" s="1825"/>
      <c r="O622" s="1825"/>
      <c r="P622" s="1825"/>
      <c r="Q622" s="1825"/>
    </row>
    <row r="623" spans="1:17" ht="15.75" customHeight="1">
      <c r="A623" s="1825"/>
      <c r="B623" s="1825"/>
      <c r="C623" s="1825"/>
      <c r="D623" s="1825"/>
      <c r="E623" s="1825"/>
      <c r="F623" s="1825"/>
      <c r="G623" s="1825"/>
      <c r="H623" s="1825"/>
      <c r="I623" s="1825"/>
      <c r="J623" s="1825"/>
      <c r="K623" s="1825"/>
      <c r="L623" s="1825"/>
      <c r="M623" s="1825"/>
      <c r="N623" s="1825"/>
      <c r="O623" s="1825"/>
      <c r="P623" s="1825"/>
      <c r="Q623" s="1825"/>
    </row>
    <row r="624" spans="1:17" ht="15.75" customHeight="1">
      <c r="A624" s="1825"/>
      <c r="B624" s="1825"/>
      <c r="C624" s="1825"/>
      <c r="D624" s="1825"/>
      <c r="E624" s="1825"/>
      <c r="F624" s="1825"/>
      <c r="G624" s="1825"/>
      <c r="H624" s="1825"/>
      <c r="I624" s="1825"/>
      <c r="J624" s="1825"/>
      <c r="K624" s="1825"/>
      <c r="L624" s="1825"/>
      <c r="M624" s="1825"/>
      <c r="N624" s="1825"/>
      <c r="O624" s="1825"/>
      <c r="P624" s="1825"/>
      <c r="Q624" s="1825"/>
    </row>
    <row r="625" spans="1:17" ht="15.75" customHeight="1">
      <c r="A625" s="1825"/>
      <c r="B625" s="1825"/>
      <c r="C625" s="1825"/>
      <c r="D625" s="1825"/>
      <c r="E625" s="1825"/>
      <c r="F625" s="1825"/>
      <c r="G625" s="1825"/>
      <c r="H625" s="1825"/>
      <c r="I625" s="1825"/>
      <c r="J625" s="1825"/>
      <c r="K625" s="1825"/>
      <c r="L625" s="1825"/>
      <c r="M625" s="1825"/>
      <c r="N625" s="1825"/>
      <c r="O625" s="1825"/>
      <c r="P625" s="1825"/>
      <c r="Q625" s="1825"/>
    </row>
    <row r="626" spans="1:17" ht="15.75" customHeight="1">
      <c r="A626" s="1825"/>
      <c r="B626" s="1825"/>
      <c r="C626" s="1825"/>
      <c r="D626" s="1825"/>
      <c r="E626" s="1825"/>
      <c r="F626" s="1825"/>
      <c r="G626" s="1825"/>
      <c r="H626" s="1825"/>
      <c r="I626" s="1825"/>
      <c r="J626" s="1825"/>
      <c r="K626" s="1825"/>
      <c r="L626" s="1825"/>
      <c r="M626" s="1825"/>
      <c r="N626" s="1825"/>
      <c r="O626" s="1825"/>
      <c r="P626" s="1825"/>
      <c r="Q626" s="1825"/>
    </row>
    <row r="627" spans="1:17" ht="15.75" customHeight="1">
      <c r="A627" s="1825"/>
      <c r="B627" s="1825"/>
      <c r="C627" s="1825"/>
      <c r="D627" s="1825"/>
      <c r="E627" s="1825"/>
      <c r="F627" s="1825"/>
      <c r="G627" s="1825"/>
      <c r="H627" s="1825"/>
      <c r="I627" s="1825"/>
      <c r="J627" s="1825"/>
      <c r="K627" s="1825"/>
      <c r="L627" s="1825"/>
      <c r="M627" s="1825"/>
      <c r="N627" s="1825"/>
      <c r="O627" s="1825"/>
      <c r="P627" s="1825"/>
      <c r="Q627" s="1825"/>
    </row>
    <row r="628" spans="1:17" ht="15.75" customHeight="1">
      <c r="A628" s="1825"/>
      <c r="B628" s="1825"/>
      <c r="C628" s="1825"/>
      <c r="D628" s="1825"/>
      <c r="E628" s="1825"/>
      <c r="F628" s="1825"/>
      <c r="G628" s="1825"/>
      <c r="H628" s="1825"/>
      <c r="I628" s="1825"/>
      <c r="J628" s="1825"/>
      <c r="K628" s="1825"/>
      <c r="L628" s="1825"/>
      <c r="M628" s="1825"/>
      <c r="N628" s="1825"/>
      <c r="O628" s="1825"/>
      <c r="P628" s="1825"/>
      <c r="Q628" s="1825"/>
    </row>
    <row r="629" spans="1:17" ht="15.75" customHeight="1">
      <c r="A629" s="1825"/>
      <c r="B629" s="1825"/>
      <c r="C629" s="1825"/>
      <c r="D629" s="1825"/>
      <c r="E629" s="1825"/>
      <c r="F629" s="1825"/>
      <c r="G629" s="1825"/>
      <c r="H629" s="1825"/>
      <c r="I629" s="1825"/>
      <c r="J629" s="1825"/>
      <c r="K629" s="1825"/>
      <c r="L629" s="1825"/>
      <c r="M629" s="1825"/>
      <c r="N629" s="1825"/>
      <c r="O629" s="1825"/>
      <c r="P629" s="1825"/>
      <c r="Q629" s="1825"/>
    </row>
    <row r="630" spans="1:17" ht="15.75" customHeight="1">
      <c r="A630" s="1825"/>
      <c r="B630" s="1825"/>
      <c r="C630" s="1825"/>
      <c r="D630" s="1825"/>
      <c r="E630" s="1825"/>
      <c r="F630" s="1825"/>
      <c r="G630" s="1825"/>
      <c r="H630" s="1825"/>
      <c r="I630" s="1825"/>
      <c r="J630" s="1825"/>
      <c r="K630" s="1825"/>
      <c r="L630" s="1825"/>
      <c r="M630" s="1825"/>
      <c r="N630" s="1825"/>
      <c r="O630" s="1825"/>
      <c r="P630" s="1825"/>
      <c r="Q630" s="1825"/>
    </row>
    <row r="631" spans="1:17" ht="15.75" customHeight="1">
      <c r="A631" s="1825"/>
      <c r="B631" s="1825"/>
      <c r="C631" s="1825"/>
      <c r="D631" s="1825"/>
      <c r="E631" s="1825"/>
      <c r="F631" s="1825"/>
      <c r="G631" s="1825"/>
      <c r="H631" s="1825"/>
      <c r="I631" s="1825"/>
      <c r="J631" s="1825"/>
      <c r="K631" s="1825"/>
      <c r="L631" s="1825"/>
      <c r="M631" s="1825"/>
      <c r="N631" s="1825"/>
      <c r="O631" s="1825"/>
      <c r="P631" s="1825"/>
      <c r="Q631" s="1825"/>
    </row>
    <row r="632" spans="1:17" ht="15.75" customHeight="1">
      <c r="A632" s="1825"/>
      <c r="B632" s="1825"/>
      <c r="C632" s="1825"/>
      <c r="D632" s="1825"/>
      <c r="E632" s="1825"/>
      <c r="F632" s="1825"/>
      <c r="G632" s="1825"/>
      <c r="H632" s="1825"/>
      <c r="I632" s="1825"/>
      <c r="J632" s="1825"/>
      <c r="K632" s="1825"/>
      <c r="L632" s="1825"/>
      <c r="M632" s="1825"/>
      <c r="N632" s="1825"/>
      <c r="O632" s="1825"/>
      <c r="P632" s="1825"/>
      <c r="Q632" s="1825"/>
    </row>
    <row r="633" spans="1:17" ht="15.75" customHeight="1">
      <c r="A633" s="1825"/>
      <c r="B633" s="1825"/>
      <c r="C633" s="1825"/>
      <c r="D633" s="1825"/>
      <c r="E633" s="1825"/>
      <c r="F633" s="1825"/>
      <c r="G633" s="1825"/>
      <c r="H633" s="1825"/>
      <c r="I633" s="1825"/>
      <c r="J633" s="1825"/>
      <c r="K633" s="1825"/>
      <c r="L633" s="1825"/>
      <c r="M633" s="1825"/>
      <c r="N633" s="1825"/>
      <c r="O633" s="1825"/>
      <c r="P633" s="1825"/>
      <c r="Q633" s="1825"/>
    </row>
    <row r="634" spans="1:17" ht="15.75" customHeight="1">
      <c r="A634" s="1825"/>
      <c r="B634" s="1825"/>
      <c r="C634" s="1825"/>
      <c r="D634" s="1825"/>
      <c r="E634" s="1825"/>
      <c r="F634" s="1825"/>
      <c r="G634" s="1825"/>
      <c r="H634" s="1825"/>
      <c r="I634" s="1825"/>
      <c r="J634" s="1825"/>
      <c r="K634" s="1825"/>
      <c r="L634" s="1825"/>
      <c r="M634" s="1825"/>
      <c r="N634" s="1825"/>
      <c r="O634" s="1825"/>
      <c r="P634" s="1825"/>
      <c r="Q634" s="1825"/>
    </row>
    <row r="635" spans="1:17" ht="15.75" customHeight="1">
      <c r="A635" s="1825"/>
      <c r="B635" s="1825"/>
      <c r="C635" s="1825"/>
      <c r="D635" s="1825"/>
      <c r="E635" s="1825"/>
      <c r="F635" s="1825"/>
      <c r="G635" s="1825"/>
      <c r="H635" s="1825"/>
      <c r="I635" s="1825"/>
      <c r="J635" s="1825"/>
      <c r="K635" s="1825"/>
      <c r="L635" s="1825"/>
      <c r="M635" s="1825"/>
      <c r="N635" s="1825"/>
      <c r="O635" s="1825"/>
      <c r="P635" s="1825"/>
      <c r="Q635" s="1825"/>
    </row>
    <row r="636" spans="1:17" ht="15.75" customHeight="1">
      <c r="A636" s="1825"/>
      <c r="B636" s="1825"/>
      <c r="C636" s="1825"/>
      <c r="D636" s="1825"/>
      <c r="E636" s="1825"/>
      <c r="F636" s="1825"/>
      <c r="G636" s="1825"/>
      <c r="H636" s="1825"/>
      <c r="I636" s="1825"/>
      <c r="J636" s="1825"/>
      <c r="K636" s="1825"/>
      <c r="L636" s="1825"/>
      <c r="M636" s="1825"/>
      <c r="N636" s="1825"/>
      <c r="O636" s="1825"/>
      <c r="P636" s="1825"/>
      <c r="Q636" s="1825"/>
    </row>
    <row r="637" spans="1:17" ht="15.75" customHeight="1">
      <c r="A637" s="1825"/>
      <c r="B637" s="1825"/>
      <c r="C637" s="1825"/>
      <c r="D637" s="1825"/>
      <c r="E637" s="1825"/>
      <c r="F637" s="1825"/>
      <c r="G637" s="1825"/>
      <c r="H637" s="1825"/>
      <c r="I637" s="1825"/>
      <c r="J637" s="1825"/>
      <c r="K637" s="1825"/>
      <c r="L637" s="1825"/>
      <c r="M637" s="1825"/>
      <c r="N637" s="1825"/>
      <c r="O637" s="1825"/>
      <c r="P637" s="1825"/>
      <c r="Q637" s="1825"/>
    </row>
    <row r="638" spans="1:17" ht="15.75" customHeight="1">
      <c r="A638" s="1825"/>
      <c r="B638" s="1825"/>
      <c r="C638" s="1825"/>
      <c r="D638" s="1825"/>
      <c r="E638" s="1825"/>
      <c r="F638" s="1825"/>
      <c r="G638" s="1825"/>
      <c r="H638" s="1825"/>
      <c r="I638" s="1825"/>
      <c r="J638" s="1825"/>
      <c r="K638" s="1825"/>
      <c r="L638" s="1825"/>
      <c r="M638" s="1825"/>
      <c r="N638" s="1825"/>
      <c r="O638" s="1825"/>
      <c r="P638" s="1825"/>
      <c r="Q638" s="1825"/>
    </row>
    <row r="639" spans="1:17" ht="15.75" customHeight="1">
      <c r="A639" s="1825"/>
      <c r="B639" s="1825"/>
      <c r="C639" s="1825"/>
      <c r="D639" s="1825"/>
      <c r="E639" s="1825"/>
      <c r="F639" s="1825"/>
      <c r="G639" s="1825"/>
      <c r="H639" s="1825"/>
      <c r="I639" s="1825"/>
      <c r="J639" s="1825"/>
      <c r="K639" s="1825"/>
      <c r="L639" s="1825"/>
      <c r="M639" s="1825"/>
      <c r="N639" s="1825"/>
      <c r="O639" s="1825"/>
      <c r="P639" s="1825"/>
      <c r="Q639" s="1825"/>
    </row>
    <row r="640" spans="1:17" ht="15.75" customHeight="1">
      <c r="A640" s="1825"/>
      <c r="B640" s="1825"/>
      <c r="C640" s="1825"/>
      <c r="D640" s="1825"/>
      <c r="E640" s="1825"/>
      <c r="F640" s="1825"/>
      <c r="G640" s="1825"/>
      <c r="H640" s="1825"/>
      <c r="I640" s="1825"/>
      <c r="J640" s="1825"/>
      <c r="K640" s="1825"/>
      <c r="L640" s="1825"/>
      <c r="M640" s="1825"/>
      <c r="N640" s="1825"/>
      <c r="O640" s="1825"/>
      <c r="P640" s="1825"/>
      <c r="Q640" s="1825"/>
    </row>
    <row r="641" spans="1:17" ht="15.75" customHeight="1">
      <c r="A641" s="1825"/>
      <c r="B641" s="1825"/>
      <c r="C641" s="1825"/>
      <c r="D641" s="1825"/>
      <c r="E641" s="1825"/>
      <c r="F641" s="1825"/>
      <c r="G641" s="1825"/>
      <c r="H641" s="1825"/>
      <c r="I641" s="1825"/>
      <c r="J641" s="1825"/>
      <c r="K641" s="1825"/>
      <c r="L641" s="1825"/>
      <c r="M641" s="1825"/>
      <c r="N641" s="1825"/>
      <c r="O641" s="1825"/>
      <c r="P641" s="1825"/>
      <c r="Q641" s="1825"/>
    </row>
    <row r="642" spans="1:17" ht="15.75" customHeight="1">
      <c r="A642" s="1825"/>
      <c r="B642" s="1825"/>
      <c r="C642" s="1825"/>
      <c r="D642" s="1825"/>
      <c r="E642" s="1825"/>
      <c r="F642" s="1825"/>
      <c r="G642" s="1825"/>
      <c r="H642" s="1825"/>
      <c r="I642" s="1825"/>
      <c r="J642" s="1825"/>
      <c r="K642" s="1825"/>
      <c r="L642" s="1825"/>
      <c r="M642" s="1825"/>
      <c r="N642" s="1825"/>
      <c r="O642" s="1825"/>
      <c r="P642" s="1825"/>
      <c r="Q642" s="1825"/>
    </row>
    <row r="643" spans="1:17" ht="15.75" customHeight="1">
      <c r="A643" s="1825"/>
      <c r="B643" s="1825"/>
      <c r="C643" s="1825"/>
      <c r="D643" s="1825"/>
      <c r="E643" s="1825"/>
      <c r="F643" s="1825"/>
      <c r="G643" s="1825"/>
      <c r="H643" s="1825"/>
      <c r="I643" s="1825"/>
      <c r="J643" s="1825"/>
      <c r="K643" s="1825"/>
      <c r="L643" s="1825"/>
      <c r="M643" s="1825"/>
      <c r="N643" s="1825"/>
      <c r="O643" s="1825"/>
      <c r="P643" s="1825"/>
      <c r="Q643" s="1825"/>
    </row>
    <row r="644" spans="1:17" ht="15.75" customHeight="1">
      <c r="A644" s="1825"/>
      <c r="B644" s="1825"/>
      <c r="C644" s="1825"/>
      <c r="D644" s="1825"/>
      <c r="E644" s="1825"/>
      <c r="F644" s="1825"/>
      <c r="G644" s="1825"/>
      <c r="H644" s="1825"/>
      <c r="I644" s="1825"/>
      <c r="J644" s="1825"/>
      <c r="K644" s="1825"/>
      <c r="L644" s="1825"/>
      <c r="M644" s="1825"/>
      <c r="N644" s="1825"/>
      <c r="O644" s="1825"/>
      <c r="P644" s="1825"/>
      <c r="Q644" s="1825"/>
    </row>
    <row r="645" spans="1:17" ht="15.75" customHeight="1">
      <c r="A645" s="1825"/>
      <c r="B645" s="1825"/>
      <c r="C645" s="1825"/>
      <c r="D645" s="1825"/>
      <c r="E645" s="1825"/>
      <c r="F645" s="1825"/>
      <c r="G645" s="1825"/>
      <c r="H645" s="1825"/>
      <c r="I645" s="1825"/>
      <c r="J645" s="1825"/>
      <c r="K645" s="1825"/>
      <c r="L645" s="1825"/>
      <c r="M645" s="1825"/>
      <c r="N645" s="1825"/>
      <c r="O645" s="1825"/>
      <c r="P645" s="1825"/>
      <c r="Q645" s="1825"/>
    </row>
    <row r="646" spans="1:17" ht="15.75" customHeight="1">
      <c r="A646" s="1825"/>
      <c r="B646" s="1825"/>
      <c r="C646" s="1825"/>
      <c r="D646" s="1825"/>
      <c r="E646" s="1825"/>
      <c r="F646" s="1825"/>
      <c r="G646" s="1825"/>
      <c r="H646" s="1825"/>
      <c r="I646" s="1825"/>
      <c r="J646" s="1825"/>
      <c r="K646" s="1825"/>
      <c r="L646" s="1825"/>
      <c r="M646" s="1825"/>
      <c r="N646" s="1825"/>
      <c r="O646" s="1825"/>
      <c r="P646" s="1825"/>
      <c r="Q646" s="1825"/>
    </row>
    <row r="647" spans="1:17" ht="15.75" customHeight="1">
      <c r="A647" s="1825"/>
      <c r="B647" s="1825"/>
      <c r="C647" s="1825"/>
      <c r="D647" s="1825"/>
      <c r="E647" s="1825"/>
      <c r="F647" s="1825"/>
      <c r="G647" s="1825"/>
      <c r="H647" s="1825"/>
      <c r="I647" s="1825"/>
      <c r="J647" s="1825"/>
      <c r="K647" s="1825"/>
      <c r="L647" s="1825"/>
      <c r="M647" s="1825"/>
      <c r="N647" s="1825"/>
      <c r="O647" s="1825"/>
      <c r="P647" s="1825"/>
      <c r="Q647" s="1825"/>
    </row>
    <row r="648" spans="1:17" ht="15.75" customHeight="1">
      <c r="A648" s="1825"/>
      <c r="B648" s="1825"/>
      <c r="C648" s="1825"/>
      <c r="D648" s="1825"/>
      <c r="E648" s="1825"/>
      <c r="F648" s="1825"/>
      <c r="G648" s="1825"/>
      <c r="H648" s="1825"/>
      <c r="I648" s="1825"/>
      <c r="J648" s="1825"/>
      <c r="K648" s="1825"/>
      <c r="L648" s="1825"/>
      <c r="M648" s="1825"/>
      <c r="N648" s="1825"/>
      <c r="O648" s="1825"/>
      <c r="P648" s="1825"/>
      <c r="Q648" s="1825"/>
    </row>
    <row r="649" spans="1:17" ht="15.75" customHeight="1">
      <c r="A649" s="1825"/>
      <c r="B649" s="1825"/>
      <c r="C649" s="1825"/>
      <c r="D649" s="1825"/>
      <c r="E649" s="1825"/>
      <c r="F649" s="1825"/>
      <c r="G649" s="1825"/>
      <c r="H649" s="1825"/>
      <c r="I649" s="1825"/>
      <c r="J649" s="1825"/>
      <c r="K649" s="1825"/>
      <c r="L649" s="1825"/>
      <c r="M649" s="1825"/>
      <c r="N649" s="1825"/>
      <c r="O649" s="1825"/>
      <c r="P649" s="1825"/>
      <c r="Q649" s="1825"/>
    </row>
    <row r="650" spans="1:17" ht="15.75" customHeight="1">
      <c r="A650" s="1825"/>
      <c r="B650" s="1825"/>
      <c r="C650" s="1825"/>
      <c r="D650" s="1825"/>
      <c r="E650" s="1825"/>
      <c r="F650" s="1825"/>
      <c r="G650" s="1825"/>
      <c r="H650" s="1825"/>
      <c r="I650" s="1825"/>
      <c r="J650" s="1825"/>
      <c r="K650" s="1825"/>
      <c r="L650" s="1825"/>
      <c r="M650" s="1825"/>
      <c r="N650" s="1825"/>
      <c r="O650" s="1825"/>
      <c r="P650" s="1825"/>
      <c r="Q650" s="1825"/>
    </row>
    <row r="651" spans="1:17" ht="15.75" customHeight="1">
      <c r="A651" s="1825"/>
      <c r="B651" s="1825"/>
      <c r="C651" s="1825"/>
      <c r="D651" s="1825"/>
      <c r="E651" s="1825"/>
      <c r="F651" s="1825"/>
      <c r="G651" s="1825"/>
      <c r="H651" s="1825"/>
      <c r="I651" s="1825"/>
      <c r="J651" s="1825"/>
      <c r="K651" s="1825"/>
      <c r="L651" s="1825"/>
      <c r="M651" s="1825"/>
      <c r="N651" s="1825"/>
      <c r="O651" s="1825"/>
      <c r="P651" s="1825"/>
      <c r="Q651" s="1825"/>
    </row>
    <row r="652" spans="1:17" ht="15.75" customHeight="1">
      <c r="A652" s="1825"/>
      <c r="B652" s="1825"/>
      <c r="C652" s="1825"/>
      <c r="D652" s="1825"/>
      <c r="E652" s="1825"/>
      <c r="F652" s="1825"/>
      <c r="G652" s="1825"/>
      <c r="H652" s="1825"/>
      <c r="I652" s="1825"/>
      <c r="J652" s="1825"/>
      <c r="K652" s="1825"/>
      <c r="L652" s="1825"/>
      <c r="M652" s="1825"/>
      <c r="N652" s="1825"/>
      <c r="O652" s="1825"/>
      <c r="P652" s="1825"/>
      <c r="Q652" s="1825"/>
    </row>
    <row r="653" spans="1:17" ht="15.75" customHeight="1">
      <c r="A653" s="1825"/>
      <c r="B653" s="1825"/>
      <c r="C653" s="1825"/>
      <c r="D653" s="1825"/>
      <c r="E653" s="1825"/>
      <c r="F653" s="1825"/>
      <c r="G653" s="1825"/>
      <c r="H653" s="1825"/>
      <c r="I653" s="1825"/>
      <c r="J653" s="1825"/>
      <c r="K653" s="1825"/>
      <c r="L653" s="1825"/>
      <c r="M653" s="1825"/>
      <c r="N653" s="1825"/>
      <c r="O653" s="1825"/>
      <c r="P653" s="1825"/>
      <c r="Q653" s="1825"/>
    </row>
    <row r="654" spans="1:17" ht="15.75" customHeight="1">
      <c r="A654" s="1825"/>
      <c r="B654" s="1825"/>
      <c r="C654" s="1825"/>
      <c r="D654" s="1825"/>
      <c r="E654" s="1825"/>
      <c r="F654" s="1825"/>
      <c r="G654" s="1825"/>
      <c r="H654" s="1825"/>
      <c r="I654" s="1825"/>
      <c r="J654" s="1825"/>
      <c r="K654" s="1825"/>
      <c r="L654" s="1825"/>
      <c r="M654" s="1825"/>
      <c r="N654" s="1825"/>
      <c r="O654" s="1825"/>
      <c r="P654" s="1825"/>
      <c r="Q654" s="1825"/>
    </row>
    <row r="655" spans="1:17" ht="15.75" customHeight="1">
      <c r="A655" s="1825"/>
      <c r="B655" s="1825"/>
      <c r="C655" s="1825"/>
      <c r="D655" s="1825"/>
      <c r="E655" s="1825"/>
      <c r="F655" s="1825"/>
      <c r="G655" s="1825"/>
      <c r="H655" s="1825"/>
      <c r="I655" s="1825"/>
      <c r="J655" s="1825"/>
      <c r="K655" s="1825"/>
      <c r="L655" s="1825"/>
      <c r="M655" s="1825"/>
      <c r="N655" s="1825"/>
      <c r="O655" s="1825"/>
      <c r="P655" s="1825"/>
      <c r="Q655" s="1825"/>
    </row>
    <row r="656" spans="1:17" ht="15.75" customHeight="1">
      <c r="A656" s="1825"/>
      <c r="B656" s="1825"/>
      <c r="C656" s="1825"/>
      <c r="D656" s="1825"/>
      <c r="E656" s="1825"/>
      <c r="F656" s="1825"/>
      <c r="G656" s="1825"/>
      <c r="H656" s="1825"/>
      <c r="I656" s="1825"/>
      <c r="J656" s="1825"/>
      <c r="K656" s="1825"/>
      <c r="L656" s="1825"/>
      <c r="M656" s="1825"/>
      <c r="N656" s="1825"/>
      <c r="O656" s="1825"/>
      <c r="P656" s="1825"/>
      <c r="Q656" s="1825"/>
    </row>
    <row r="657" spans="1:17" ht="15.75" customHeight="1">
      <c r="A657" s="1825"/>
      <c r="B657" s="1825"/>
      <c r="C657" s="1825"/>
      <c r="D657" s="1825"/>
      <c r="E657" s="1825"/>
      <c r="F657" s="1825"/>
      <c r="G657" s="1825"/>
      <c r="H657" s="1825"/>
      <c r="I657" s="1825"/>
      <c r="J657" s="1825"/>
      <c r="K657" s="1825"/>
      <c r="L657" s="1825"/>
      <c r="M657" s="1825"/>
      <c r="N657" s="1825"/>
      <c r="O657" s="1825"/>
      <c r="P657" s="1825"/>
      <c r="Q657" s="1825"/>
    </row>
    <row r="658" spans="1:17" ht="15.75" customHeight="1">
      <c r="A658" s="1825"/>
      <c r="B658" s="1825"/>
      <c r="C658" s="1825"/>
      <c r="D658" s="1825"/>
      <c r="E658" s="1825"/>
      <c r="F658" s="1825"/>
      <c r="G658" s="1825"/>
      <c r="H658" s="1825"/>
      <c r="I658" s="1825"/>
      <c r="J658" s="1825"/>
      <c r="K658" s="1825"/>
      <c r="L658" s="1825"/>
      <c r="M658" s="1825"/>
      <c r="N658" s="1825"/>
      <c r="O658" s="1825"/>
      <c r="P658" s="1825"/>
      <c r="Q658" s="1825"/>
    </row>
    <row r="659" spans="1:17" ht="15.75" customHeight="1">
      <c r="A659" s="1825"/>
      <c r="B659" s="1825"/>
      <c r="C659" s="1825"/>
      <c r="D659" s="1825"/>
      <c r="E659" s="1825"/>
      <c r="F659" s="1825"/>
      <c r="G659" s="1825"/>
      <c r="H659" s="1825"/>
      <c r="I659" s="1825"/>
      <c r="J659" s="1825"/>
      <c r="K659" s="1825"/>
      <c r="L659" s="1825"/>
      <c r="M659" s="1825"/>
      <c r="N659" s="1825"/>
      <c r="O659" s="1825"/>
      <c r="P659" s="1825"/>
      <c r="Q659" s="1825"/>
    </row>
    <row r="660" spans="1:17" ht="15.75" customHeight="1">
      <c r="A660" s="1825"/>
      <c r="B660" s="1825"/>
      <c r="C660" s="1825"/>
      <c r="D660" s="1825"/>
      <c r="E660" s="1825"/>
      <c r="F660" s="1825"/>
      <c r="G660" s="1825"/>
      <c r="H660" s="1825"/>
      <c r="I660" s="1825"/>
      <c r="J660" s="1825"/>
      <c r="K660" s="1825"/>
      <c r="L660" s="1825"/>
      <c r="M660" s="1825"/>
      <c r="N660" s="1825"/>
      <c r="O660" s="1825"/>
      <c r="P660" s="1825"/>
      <c r="Q660" s="1825"/>
    </row>
    <row r="661" spans="1:17" ht="15.75" customHeight="1">
      <c r="A661" s="1825"/>
      <c r="B661" s="1825"/>
      <c r="C661" s="1825"/>
      <c r="D661" s="1825"/>
      <c r="E661" s="1825"/>
      <c r="F661" s="1825"/>
      <c r="G661" s="1825"/>
      <c r="H661" s="1825"/>
      <c r="I661" s="1825"/>
      <c r="J661" s="1825"/>
      <c r="K661" s="1825"/>
      <c r="L661" s="1825"/>
      <c r="M661" s="1825"/>
      <c r="N661" s="1825"/>
      <c r="O661" s="1825"/>
      <c r="P661" s="1825"/>
      <c r="Q661" s="1825"/>
    </row>
    <row r="662" spans="1:17" ht="15.75" customHeight="1">
      <c r="A662" s="1825"/>
      <c r="B662" s="1825"/>
      <c r="C662" s="1825"/>
      <c r="D662" s="1825"/>
      <c r="E662" s="1825"/>
      <c r="F662" s="1825"/>
      <c r="G662" s="1825"/>
      <c r="H662" s="1825"/>
      <c r="I662" s="1825"/>
      <c r="J662" s="1825"/>
      <c r="K662" s="1825"/>
      <c r="L662" s="1825"/>
      <c r="M662" s="1825"/>
      <c r="N662" s="1825"/>
      <c r="O662" s="1825"/>
      <c r="P662" s="1825"/>
      <c r="Q662" s="1825"/>
    </row>
    <row r="663" spans="1:17" ht="15.75" customHeight="1">
      <c r="A663" s="1825"/>
      <c r="B663" s="1825"/>
      <c r="C663" s="1825"/>
      <c r="D663" s="1825"/>
      <c r="E663" s="1825"/>
      <c r="F663" s="1825"/>
      <c r="G663" s="1825"/>
      <c r="H663" s="1825"/>
      <c r="I663" s="1825"/>
      <c r="J663" s="1825"/>
      <c r="K663" s="1825"/>
      <c r="L663" s="1825"/>
      <c r="M663" s="1825"/>
      <c r="N663" s="1825"/>
      <c r="O663" s="1825"/>
      <c r="P663" s="1825"/>
      <c r="Q663" s="1825"/>
    </row>
    <row r="664" spans="1:17" ht="15.75" customHeight="1">
      <c r="A664" s="1825"/>
      <c r="B664" s="1825"/>
      <c r="C664" s="1825"/>
      <c r="D664" s="1825"/>
      <c r="E664" s="1825"/>
      <c r="F664" s="1825"/>
      <c r="G664" s="1825"/>
      <c r="H664" s="1825"/>
      <c r="I664" s="1825"/>
      <c r="J664" s="1825"/>
      <c r="K664" s="1825"/>
      <c r="L664" s="1825"/>
      <c r="M664" s="1825"/>
      <c r="N664" s="1825"/>
      <c r="O664" s="1825"/>
      <c r="P664" s="1825"/>
      <c r="Q664" s="1825"/>
    </row>
    <row r="665" spans="1:17" ht="15.75" customHeight="1">
      <c r="A665" s="1825"/>
      <c r="B665" s="1825"/>
      <c r="C665" s="1825"/>
      <c r="D665" s="1825"/>
      <c r="E665" s="1825"/>
      <c r="F665" s="1825"/>
      <c r="G665" s="1825"/>
      <c r="H665" s="1825"/>
      <c r="I665" s="1825"/>
      <c r="J665" s="1825"/>
      <c r="K665" s="1825"/>
      <c r="L665" s="1825"/>
      <c r="M665" s="1825"/>
      <c r="N665" s="1825"/>
      <c r="O665" s="1825"/>
      <c r="P665" s="1825"/>
      <c r="Q665" s="1825"/>
    </row>
    <row r="666" spans="1:17" ht="15.75" customHeight="1">
      <c r="A666" s="1825"/>
      <c r="B666" s="1825"/>
      <c r="C666" s="1825"/>
      <c r="D666" s="1825"/>
      <c r="E666" s="1825"/>
      <c r="F666" s="1825"/>
      <c r="G666" s="1825"/>
      <c r="H666" s="1825"/>
      <c r="I666" s="1825"/>
      <c r="J666" s="1825"/>
      <c r="K666" s="1825"/>
      <c r="L666" s="1825"/>
      <c r="M666" s="1825"/>
      <c r="N666" s="1825"/>
      <c r="O666" s="1825"/>
      <c r="P666" s="1825"/>
      <c r="Q666" s="1825"/>
    </row>
    <row r="667" spans="1:17" ht="15.75" customHeight="1">
      <c r="A667" s="1825"/>
      <c r="B667" s="1825"/>
      <c r="C667" s="1825"/>
      <c r="D667" s="1825"/>
      <c r="E667" s="1825"/>
      <c r="F667" s="1825"/>
      <c r="G667" s="1825"/>
      <c r="H667" s="1825"/>
      <c r="I667" s="1825"/>
      <c r="J667" s="1825"/>
      <c r="K667" s="1825"/>
      <c r="L667" s="1825"/>
      <c r="M667" s="1825"/>
      <c r="N667" s="1825"/>
      <c r="O667" s="1825"/>
      <c r="P667" s="1825"/>
      <c r="Q667" s="1825"/>
    </row>
    <row r="668" spans="1:17" ht="15.75" customHeight="1">
      <c r="A668" s="1825"/>
      <c r="B668" s="1825"/>
      <c r="C668" s="1825"/>
      <c r="D668" s="1825"/>
      <c r="E668" s="1825"/>
      <c r="F668" s="1825"/>
      <c r="G668" s="1825"/>
      <c r="H668" s="1825"/>
      <c r="I668" s="1825"/>
      <c r="J668" s="1825"/>
      <c r="K668" s="1825"/>
      <c r="L668" s="1825"/>
      <c r="M668" s="1825"/>
      <c r="N668" s="1825"/>
      <c r="O668" s="1825"/>
      <c r="P668" s="1825"/>
      <c r="Q668" s="1825"/>
    </row>
    <row r="669" spans="1:17" ht="15.75" customHeight="1">
      <c r="A669" s="1825"/>
      <c r="B669" s="1825"/>
      <c r="C669" s="1825"/>
      <c r="D669" s="1825"/>
      <c r="E669" s="1825"/>
      <c r="F669" s="1825"/>
      <c r="G669" s="1825"/>
      <c r="H669" s="1825"/>
      <c r="I669" s="1825"/>
      <c r="J669" s="1825"/>
      <c r="K669" s="1825"/>
      <c r="L669" s="1825"/>
      <c r="M669" s="1825"/>
      <c r="N669" s="1825"/>
      <c r="O669" s="1825"/>
      <c r="P669" s="1825"/>
      <c r="Q669" s="1825"/>
    </row>
    <row r="670" spans="1:17" ht="15.75" customHeight="1">
      <c r="A670" s="1825"/>
      <c r="B670" s="1825"/>
      <c r="C670" s="1825"/>
      <c r="D670" s="1825"/>
      <c r="E670" s="1825"/>
      <c r="F670" s="1825"/>
      <c r="G670" s="1825"/>
      <c r="H670" s="1825"/>
      <c r="I670" s="1825"/>
      <c r="J670" s="1825"/>
      <c r="K670" s="1825"/>
      <c r="L670" s="1825"/>
      <c r="M670" s="1825"/>
      <c r="N670" s="1825"/>
      <c r="O670" s="1825"/>
      <c r="P670" s="1825"/>
      <c r="Q670" s="1825"/>
    </row>
    <row r="671" spans="1:17" ht="15.75" customHeight="1">
      <c r="A671" s="1825"/>
      <c r="B671" s="1825"/>
      <c r="C671" s="1825"/>
      <c r="D671" s="1825"/>
      <c r="E671" s="1825"/>
      <c r="F671" s="1825"/>
      <c r="G671" s="1825"/>
      <c r="H671" s="1825"/>
      <c r="I671" s="1825"/>
      <c r="J671" s="1825"/>
      <c r="K671" s="1825"/>
      <c r="L671" s="1825"/>
      <c r="M671" s="1825"/>
      <c r="N671" s="1825"/>
      <c r="O671" s="1825"/>
      <c r="P671" s="1825"/>
      <c r="Q671" s="1825"/>
    </row>
    <row r="672" spans="1:17" ht="15.75" customHeight="1">
      <c r="A672" s="1825"/>
      <c r="B672" s="1825"/>
      <c r="C672" s="1825"/>
      <c r="D672" s="1825"/>
      <c r="E672" s="1825"/>
      <c r="F672" s="1825"/>
      <c r="G672" s="1825"/>
      <c r="H672" s="1825"/>
      <c r="I672" s="1825"/>
      <c r="J672" s="1825"/>
      <c r="K672" s="1825"/>
      <c r="L672" s="1825"/>
      <c r="M672" s="1825"/>
      <c r="N672" s="1825"/>
      <c r="O672" s="1825"/>
      <c r="P672" s="1825"/>
      <c r="Q672" s="1825"/>
    </row>
    <row r="673" spans="1:17" ht="15.75" customHeight="1">
      <c r="A673" s="1825"/>
      <c r="B673" s="1825"/>
      <c r="C673" s="1825"/>
      <c r="D673" s="1825"/>
      <c r="E673" s="1825"/>
      <c r="F673" s="1825"/>
      <c r="G673" s="1825"/>
      <c r="H673" s="1825"/>
      <c r="I673" s="1825"/>
      <c r="J673" s="1825"/>
      <c r="K673" s="1825"/>
      <c r="L673" s="1825"/>
      <c r="M673" s="1825"/>
      <c r="N673" s="1825"/>
      <c r="O673" s="1825"/>
      <c r="P673" s="1825"/>
      <c r="Q673" s="1825"/>
    </row>
    <row r="674" spans="1:17" ht="15.75" customHeight="1">
      <c r="A674" s="1825"/>
      <c r="B674" s="1825"/>
      <c r="C674" s="1825"/>
      <c r="D674" s="1825"/>
      <c r="E674" s="1825"/>
      <c r="F674" s="1825"/>
      <c r="G674" s="1825"/>
      <c r="H674" s="1825"/>
      <c r="I674" s="1825"/>
      <c r="J674" s="1825"/>
      <c r="K674" s="1825"/>
      <c r="L674" s="1825"/>
      <c r="M674" s="1825"/>
      <c r="N674" s="1825"/>
      <c r="O674" s="1825"/>
      <c r="P674" s="1825"/>
      <c r="Q674" s="1825"/>
    </row>
    <row r="675" spans="1:17" ht="15.75" customHeight="1">
      <c r="A675" s="1825"/>
      <c r="B675" s="1825"/>
      <c r="C675" s="1825"/>
      <c r="D675" s="1825"/>
      <c r="E675" s="1825"/>
      <c r="F675" s="1825"/>
      <c r="G675" s="1825"/>
      <c r="H675" s="1825"/>
      <c r="I675" s="1825"/>
      <c r="J675" s="1825"/>
      <c r="K675" s="1825"/>
      <c r="L675" s="1825"/>
      <c r="M675" s="1825"/>
      <c r="N675" s="1825"/>
      <c r="O675" s="1825"/>
      <c r="P675" s="1825"/>
      <c r="Q675" s="1825"/>
    </row>
    <row r="676" spans="1:17" ht="15.75" customHeight="1">
      <c r="A676" s="1825"/>
      <c r="B676" s="1825"/>
      <c r="C676" s="1825"/>
      <c r="D676" s="1825"/>
      <c r="E676" s="1825"/>
      <c r="F676" s="1825"/>
      <c r="G676" s="1825"/>
      <c r="H676" s="1825"/>
      <c r="I676" s="1825"/>
      <c r="J676" s="1825"/>
      <c r="K676" s="1825"/>
      <c r="L676" s="1825"/>
      <c r="M676" s="1825"/>
      <c r="N676" s="1825"/>
      <c r="O676" s="1825"/>
      <c r="P676" s="1825"/>
      <c r="Q676" s="1825"/>
    </row>
    <row r="677" spans="1:17" ht="15.75" customHeight="1">
      <c r="A677" s="1825"/>
      <c r="B677" s="1825"/>
      <c r="C677" s="1825"/>
      <c r="D677" s="1825"/>
      <c r="E677" s="1825"/>
      <c r="F677" s="1825"/>
      <c r="G677" s="1825"/>
      <c r="H677" s="1825"/>
      <c r="I677" s="1825"/>
      <c r="J677" s="1825"/>
      <c r="K677" s="1825"/>
      <c r="L677" s="1825"/>
      <c r="M677" s="1825"/>
      <c r="N677" s="1825"/>
      <c r="O677" s="1825"/>
      <c r="P677" s="1825"/>
      <c r="Q677" s="1825"/>
    </row>
    <row r="678" spans="1:17" ht="15.75" customHeight="1">
      <c r="A678" s="1825"/>
      <c r="B678" s="1825"/>
      <c r="C678" s="1825"/>
      <c r="D678" s="1825"/>
      <c r="E678" s="1825"/>
      <c r="F678" s="1825"/>
      <c r="G678" s="1825"/>
      <c r="H678" s="1825"/>
      <c r="I678" s="1825"/>
      <c r="J678" s="1825"/>
      <c r="K678" s="1825"/>
      <c r="L678" s="1825"/>
      <c r="M678" s="1825"/>
      <c r="N678" s="1825"/>
      <c r="O678" s="1825"/>
      <c r="P678" s="1825"/>
      <c r="Q678" s="1825"/>
    </row>
    <row r="679" spans="1:17" ht="15.75" customHeight="1">
      <c r="A679" s="1825"/>
      <c r="B679" s="1825"/>
      <c r="C679" s="1825"/>
      <c r="D679" s="1825"/>
      <c r="E679" s="1825"/>
      <c r="F679" s="1825"/>
      <c r="G679" s="1825"/>
      <c r="H679" s="1825"/>
      <c r="I679" s="1825"/>
      <c r="J679" s="1825"/>
      <c r="K679" s="1825"/>
      <c r="L679" s="1825"/>
      <c r="M679" s="1825"/>
      <c r="N679" s="1825"/>
      <c r="O679" s="1825"/>
      <c r="P679" s="1825"/>
      <c r="Q679" s="1825"/>
    </row>
    <row r="680" spans="1:17" ht="15.75" customHeight="1">
      <c r="A680" s="1825"/>
      <c r="B680" s="1825"/>
      <c r="C680" s="1825"/>
      <c r="D680" s="1825"/>
      <c r="E680" s="1825"/>
      <c r="F680" s="1825"/>
      <c r="G680" s="1825"/>
      <c r="H680" s="1825"/>
      <c r="I680" s="1825"/>
      <c r="J680" s="1825"/>
      <c r="K680" s="1825"/>
      <c r="L680" s="1825"/>
      <c r="M680" s="1825"/>
      <c r="N680" s="1825"/>
      <c r="O680" s="1825"/>
      <c r="P680" s="1825"/>
      <c r="Q680" s="1825"/>
    </row>
    <row r="681" spans="1:17" ht="15.75" customHeight="1">
      <c r="A681" s="1825"/>
      <c r="B681" s="1825"/>
      <c r="C681" s="1825"/>
      <c r="D681" s="1825"/>
      <c r="E681" s="1825"/>
      <c r="F681" s="1825"/>
      <c r="G681" s="1825"/>
      <c r="H681" s="1825"/>
      <c r="I681" s="1825"/>
      <c r="J681" s="1825"/>
      <c r="K681" s="1825"/>
      <c r="L681" s="1825"/>
      <c r="M681" s="1825"/>
      <c r="N681" s="1825"/>
      <c r="O681" s="1825"/>
      <c r="P681" s="1825"/>
      <c r="Q681" s="1825"/>
    </row>
    <row r="682" spans="1:17" ht="15.75" customHeight="1">
      <c r="A682" s="1825"/>
      <c r="B682" s="1825"/>
      <c r="C682" s="1825"/>
      <c r="D682" s="1825"/>
      <c r="E682" s="1825"/>
      <c r="F682" s="1825"/>
      <c r="G682" s="1825"/>
      <c r="H682" s="1825"/>
      <c r="I682" s="1825"/>
      <c r="J682" s="1825"/>
      <c r="K682" s="1825"/>
      <c r="L682" s="1825"/>
      <c r="M682" s="1825"/>
      <c r="N682" s="1825"/>
      <c r="O682" s="1825"/>
      <c r="P682" s="1825"/>
      <c r="Q682" s="1825"/>
    </row>
    <row r="683" spans="1:17" ht="15.75" customHeight="1">
      <c r="A683" s="1825"/>
      <c r="B683" s="1825"/>
      <c r="C683" s="1825"/>
      <c r="D683" s="1825"/>
      <c r="E683" s="1825"/>
      <c r="F683" s="1825"/>
      <c r="G683" s="1825"/>
      <c r="H683" s="1825"/>
      <c r="I683" s="1825"/>
      <c r="J683" s="1825"/>
      <c r="K683" s="1825"/>
      <c r="L683" s="1825"/>
      <c r="M683" s="1825"/>
      <c r="N683" s="1825"/>
      <c r="O683" s="1825"/>
      <c r="P683" s="1825"/>
      <c r="Q683" s="1825"/>
    </row>
    <row r="684" spans="1:17" ht="15.75" customHeight="1">
      <c r="A684" s="1825"/>
      <c r="B684" s="1825"/>
      <c r="C684" s="1825"/>
      <c r="D684" s="1825"/>
      <c r="E684" s="1825"/>
      <c r="F684" s="1825"/>
      <c r="G684" s="1825"/>
      <c r="H684" s="1825"/>
      <c r="I684" s="1825"/>
      <c r="J684" s="1825"/>
      <c r="K684" s="1825"/>
      <c r="L684" s="1825"/>
      <c r="M684" s="1825"/>
      <c r="N684" s="1825"/>
      <c r="O684" s="1825"/>
      <c r="P684" s="1825"/>
      <c r="Q684" s="1825"/>
    </row>
    <row r="685" spans="1:17" ht="15.75" customHeight="1">
      <c r="A685" s="1825"/>
      <c r="B685" s="1825"/>
      <c r="C685" s="1825"/>
      <c r="D685" s="1825"/>
      <c r="E685" s="1825"/>
      <c r="F685" s="1825"/>
      <c r="G685" s="1825"/>
      <c r="H685" s="1825"/>
      <c r="I685" s="1825"/>
      <c r="J685" s="1825"/>
      <c r="K685" s="1825"/>
      <c r="L685" s="1825"/>
      <c r="M685" s="1825"/>
      <c r="N685" s="1825"/>
      <c r="O685" s="1825"/>
      <c r="P685" s="1825"/>
      <c r="Q685" s="1825"/>
    </row>
    <row r="686" spans="1:17" ht="15.75" customHeight="1">
      <c r="A686" s="1825"/>
      <c r="B686" s="1825"/>
      <c r="C686" s="1825"/>
      <c r="D686" s="1825"/>
      <c r="E686" s="1825"/>
      <c r="F686" s="1825"/>
      <c r="G686" s="1825"/>
      <c r="H686" s="1825"/>
      <c r="I686" s="1825"/>
      <c r="J686" s="1825"/>
      <c r="K686" s="1825"/>
      <c r="L686" s="1825"/>
      <c r="M686" s="1825"/>
      <c r="N686" s="1825"/>
      <c r="O686" s="1825"/>
      <c r="P686" s="1825"/>
      <c r="Q686" s="1825"/>
    </row>
    <row r="687" spans="1:17" ht="15.75" customHeight="1">
      <c r="A687" s="1825"/>
      <c r="B687" s="1825"/>
      <c r="C687" s="1825"/>
      <c r="D687" s="1825"/>
      <c r="E687" s="1825"/>
      <c r="F687" s="1825"/>
      <c r="G687" s="1825"/>
      <c r="H687" s="1825"/>
      <c r="I687" s="1825"/>
      <c r="J687" s="1825"/>
      <c r="K687" s="1825"/>
      <c r="L687" s="1825"/>
      <c r="M687" s="1825"/>
      <c r="N687" s="1825"/>
      <c r="O687" s="1825"/>
      <c r="P687" s="1825"/>
      <c r="Q687" s="1825"/>
    </row>
    <row r="688" spans="1:17" ht="15.75" customHeight="1">
      <c r="A688" s="1825"/>
      <c r="B688" s="1825"/>
      <c r="C688" s="1825"/>
      <c r="D688" s="1825"/>
      <c r="E688" s="1825"/>
      <c r="F688" s="1825"/>
      <c r="G688" s="1825"/>
      <c r="H688" s="1825"/>
      <c r="I688" s="1825"/>
      <c r="J688" s="1825"/>
      <c r="K688" s="1825"/>
      <c r="L688" s="1825"/>
      <c r="M688" s="1825"/>
      <c r="N688" s="1825"/>
      <c r="O688" s="1825"/>
      <c r="P688" s="1825"/>
      <c r="Q688" s="1825"/>
    </row>
    <row r="689" spans="1:17" ht="15.75" customHeight="1">
      <c r="A689" s="1825"/>
      <c r="B689" s="1825"/>
      <c r="C689" s="1825"/>
      <c r="D689" s="1825"/>
      <c r="E689" s="1825"/>
      <c r="F689" s="1825"/>
      <c r="G689" s="1825"/>
      <c r="H689" s="1825"/>
      <c r="I689" s="1825"/>
      <c r="J689" s="1825"/>
      <c r="K689" s="1825"/>
      <c r="L689" s="1825"/>
      <c r="M689" s="1825"/>
      <c r="N689" s="1825"/>
      <c r="O689" s="1825"/>
      <c r="P689" s="1825"/>
      <c r="Q689" s="1825"/>
    </row>
    <row r="690" spans="1:17" ht="15.75" customHeight="1">
      <c r="A690" s="1825"/>
      <c r="B690" s="1825"/>
      <c r="C690" s="1825"/>
      <c r="D690" s="1825"/>
      <c r="E690" s="1825"/>
      <c r="F690" s="1825"/>
      <c r="G690" s="1825"/>
      <c r="H690" s="1825"/>
      <c r="I690" s="1825"/>
      <c r="J690" s="1825"/>
      <c r="K690" s="1825"/>
      <c r="L690" s="1825"/>
      <c r="M690" s="1825"/>
      <c r="N690" s="1825"/>
      <c r="O690" s="1825"/>
      <c r="P690" s="1825"/>
      <c r="Q690" s="1825"/>
    </row>
    <row r="691" spans="1:17" ht="15.75" customHeight="1">
      <c r="A691" s="1825"/>
      <c r="B691" s="1825"/>
      <c r="C691" s="1825"/>
      <c r="D691" s="1825"/>
      <c r="E691" s="1825"/>
      <c r="F691" s="1825"/>
      <c r="G691" s="1825"/>
      <c r="H691" s="1825"/>
      <c r="I691" s="1825"/>
      <c r="J691" s="1825"/>
      <c r="K691" s="1825"/>
      <c r="L691" s="1825"/>
      <c r="M691" s="1825"/>
      <c r="N691" s="1825"/>
      <c r="O691" s="1825"/>
      <c r="P691" s="1825"/>
      <c r="Q691" s="1825"/>
    </row>
    <row r="692" spans="1:17" ht="15.75" customHeight="1">
      <c r="A692" s="1825"/>
      <c r="B692" s="1825"/>
      <c r="C692" s="1825"/>
      <c r="D692" s="1825"/>
      <c r="E692" s="1825"/>
      <c r="F692" s="1825"/>
      <c r="G692" s="1825"/>
      <c r="H692" s="1825"/>
      <c r="I692" s="1825"/>
      <c r="J692" s="1825"/>
      <c r="K692" s="1825"/>
      <c r="L692" s="1825"/>
      <c r="M692" s="1825"/>
      <c r="N692" s="1825"/>
      <c r="O692" s="1825"/>
      <c r="P692" s="1825"/>
      <c r="Q692" s="1825"/>
    </row>
    <row r="693" spans="1:17" ht="15.75" customHeight="1">
      <c r="A693" s="1825"/>
      <c r="B693" s="1825"/>
      <c r="C693" s="1825"/>
      <c r="D693" s="1825"/>
      <c r="E693" s="1825"/>
      <c r="F693" s="1825"/>
      <c r="G693" s="1825"/>
      <c r="H693" s="1825"/>
      <c r="I693" s="1825"/>
      <c r="J693" s="1825"/>
      <c r="K693" s="1825"/>
      <c r="L693" s="1825"/>
      <c r="M693" s="1825"/>
      <c r="N693" s="1825"/>
      <c r="O693" s="1825"/>
      <c r="P693" s="1825"/>
      <c r="Q693" s="1825"/>
    </row>
    <row r="694" spans="1:17" ht="15.75" customHeight="1">
      <c r="A694" s="1825"/>
      <c r="B694" s="1825"/>
      <c r="C694" s="1825"/>
      <c r="D694" s="1825"/>
      <c r="E694" s="1825"/>
      <c r="F694" s="1825"/>
      <c r="G694" s="1825"/>
      <c r="H694" s="1825"/>
      <c r="I694" s="1825"/>
      <c r="J694" s="1825"/>
      <c r="K694" s="1825"/>
      <c r="L694" s="1825"/>
      <c r="M694" s="1825"/>
      <c r="N694" s="1825"/>
      <c r="O694" s="1825"/>
      <c r="P694" s="1825"/>
      <c r="Q694" s="1825"/>
    </row>
    <row r="695" spans="1:17" ht="15.75" customHeight="1">
      <c r="A695" s="1825"/>
      <c r="B695" s="1825"/>
      <c r="C695" s="1825"/>
      <c r="D695" s="1825"/>
      <c r="E695" s="1825"/>
      <c r="F695" s="1825"/>
      <c r="G695" s="1825"/>
      <c r="H695" s="1825"/>
      <c r="I695" s="1825"/>
      <c r="J695" s="1825"/>
      <c r="K695" s="1825"/>
      <c r="L695" s="1825"/>
      <c r="M695" s="1825"/>
      <c r="N695" s="1825"/>
      <c r="O695" s="1825"/>
      <c r="P695" s="1825"/>
      <c r="Q695" s="1825"/>
    </row>
    <row r="696" spans="1:17" ht="15.75" customHeight="1">
      <c r="A696" s="1825"/>
      <c r="B696" s="1825"/>
      <c r="C696" s="1825"/>
      <c r="D696" s="1825"/>
      <c r="E696" s="1825"/>
      <c r="F696" s="1825"/>
      <c r="G696" s="1825"/>
      <c r="H696" s="1825"/>
      <c r="I696" s="1825"/>
      <c r="J696" s="1825"/>
      <c r="K696" s="1825"/>
      <c r="L696" s="1825"/>
      <c r="M696" s="1825"/>
      <c r="N696" s="1825"/>
      <c r="O696" s="1825"/>
      <c r="P696" s="1825"/>
      <c r="Q696" s="1825"/>
    </row>
    <row r="697" spans="1:17" ht="15.75" customHeight="1">
      <c r="A697" s="1825"/>
      <c r="B697" s="1825"/>
      <c r="C697" s="1825"/>
      <c r="D697" s="1825"/>
      <c r="E697" s="1825"/>
      <c r="F697" s="1825"/>
      <c r="G697" s="1825"/>
      <c r="H697" s="1825"/>
      <c r="I697" s="1825"/>
      <c r="J697" s="1825"/>
      <c r="K697" s="1825"/>
      <c r="L697" s="1825"/>
      <c r="M697" s="1825"/>
      <c r="N697" s="1825"/>
      <c r="O697" s="1825"/>
      <c r="P697" s="1825"/>
      <c r="Q697" s="1825"/>
    </row>
    <row r="698" spans="1:17" ht="15.75" customHeight="1">
      <c r="A698" s="1825"/>
      <c r="B698" s="1825"/>
      <c r="C698" s="1825"/>
      <c r="D698" s="1825"/>
      <c r="E698" s="1825"/>
      <c r="F698" s="1825"/>
      <c r="G698" s="1825"/>
      <c r="H698" s="1825"/>
      <c r="I698" s="1825"/>
      <c r="J698" s="1825"/>
      <c r="K698" s="1825"/>
      <c r="L698" s="1825"/>
      <c r="M698" s="1825"/>
      <c r="N698" s="1825"/>
      <c r="O698" s="1825"/>
      <c r="P698" s="1825"/>
      <c r="Q698" s="1825"/>
    </row>
    <row r="699" spans="1:17" ht="15.75" customHeight="1">
      <c r="A699" s="1825"/>
      <c r="B699" s="1825"/>
      <c r="C699" s="1825"/>
      <c r="D699" s="1825"/>
      <c r="E699" s="1825"/>
      <c r="F699" s="1825"/>
      <c r="G699" s="1825"/>
      <c r="H699" s="1825"/>
      <c r="I699" s="1825"/>
      <c r="J699" s="1825"/>
      <c r="K699" s="1825"/>
      <c r="L699" s="1825"/>
      <c r="M699" s="1825"/>
      <c r="N699" s="1825"/>
      <c r="O699" s="1825"/>
      <c r="P699" s="1825"/>
      <c r="Q699" s="1825"/>
    </row>
    <row r="700" spans="1:17" ht="15.75" customHeight="1">
      <c r="A700" s="1825"/>
      <c r="B700" s="1825"/>
      <c r="C700" s="1825"/>
      <c r="D700" s="1825"/>
      <c r="E700" s="1825"/>
      <c r="F700" s="1825"/>
      <c r="G700" s="1825"/>
      <c r="H700" s="1825"/>
      <c r="I700" s="1825"/>
      <c r="J700" s="1825"/>
      <c r="K700" s="1825"/>
      <c r="L700" s="1825"/>
      <c r="M700" s="1825"/>
      <c r="N700" s="1825"/>
      <c r="O700" s="1825"/>
      <c r="P700" s="1825"/>
      <c r="Q700" s="1825"/>
    </row>
    <row r="701" spans="1:17" ht="15.75" customHeight="1">
      <c r="A701" s="1825"/>
      <c r="B701" s="1825"/>
      <c r="C701" s="1825"/>
      <c r="D701" s="1825"/>
      <c r="E701" s="1825"/>
      <c r="F701" s="1825"/>
      <c r="G701" s="1825"/>
      <c r="H701" s="1825"/>
      <c r="I701" s="1825"/>
      <c r="J701" s="1825"/>
      <c r="K701" s="1825"/>
      <c r="L701" s="1825"/>
      <c r="M701" s="1825"/>
      <c r="N701" s="1825"/>
      <c r="O701" s="1825"/>
      <c r="P701" s="1825"/>
      <c r="Q701" s="1825"/>
    </row>
    <row r="702" spans="1:17" ht="15.75" customHeight="1">
      <c r="A702" s="1825"/>
      <c r="B702" s="1825"/>
      <c r="C702" s="1825"/>
      <c r="D702" s="1825"/>
      <c r="E702" s="1825"/>
      <c r="F702" s="1825"/>
      <c r="G702" s="1825"/>
      <c r="H702" s="1825"/>
      <c r="I702" s="1825"/>
      <c r="J702" s="1825"/>
      <c r="K702" s="1825"/>
      <c r="L702" s="1825"/>
      <c r="M702" s="1825"/>
      <c r="N702" s="1825"/>
      <c r="O702" s="1825"/>
      <c r="P702" s="1825"/>
      <c r="Q702" s="1825"/>
    </row>
    <row r="703" spans="1:17" ht="15.75" customHeight="1">
      <c r="A703" s="1825"/>
      <c r="B703" s="1825"/>
      <c r="C703" s="1825"/>
      <c r="D703" s="1825"/>
      <c r="E703" s="1825"/>
      <c r="F703" s="1825"/>
      <c r="G703" s="1825"/>
      <c r="H703" s="1825"/>
      <c r="I703" s="1825"/>
      <c r="J703" s="1825"/>
      <c r="K703" s="1825"/>
      <c r="L703" s="1825"/>
      <c r="M703" s="1825"/>
      <c r="N703" s="1825"/>
      <c r="O703" s="1825"/>
      <c r="P703" s="1825"/>
      <c r="Q703" s="1825"/>
    </row>
    <row r="704" spans="1:17" ht="15.75" customHeight="1">
      <c r="A704" s="1825"/>
      <c r="B704" s="1825"/>
      <c r="C704" s="1825"/>
      <c r="D704" s="1825"/>
      <c r="E704" s="1825"/>
      <c r="F704" s="1825"/>
      <c r="G704" s="1825"/>
      <c r="H704" s="1825"/>
      <c r="I704" s="1825"/>
      <c r="J704" s="1825"/>
      <c r="K704" s="1825"/>
      <c r="L704" s="1825"/>
      <c r="M704" s="1825"/>
      <c r="N704" s="1825"/>
      <c r="O704" s="1825"/>
      <c r="P704" s="1825"/>
      <c r="Q704" s="1825"/>
    </row>
    <row r="705" spans="1:17" ht="15.75" customHeight="1">
      <c r="A705" s="1825"/>
      <c r="B705" s="1825"/>
      <c r="C705" s="1825"/>
      <c r="D705" s="1825"/>
      <c r="E705" s="1825"/>
      <c r="F705" s="1825"/>
      <c r="G705" s="1825"/>
      <c r="H705" s="1825"/>
      <c r="I705" s="1825"/>
      <c r="J705" s="1825"/>
      <c r="K705" s="1825"/>
      <c r="L705" s="1825"/>
      <c r="M705" s="1825"/>
      <c r="N705" s="1825"/>
      <c r="O705" s="1825"/>
      <c r="P705" s="1825"/>
      <c r="Q705" s="1825"/>
    </row>
    <row r="706" spans="1:17" ht="15.75" customHeight="1">
      <c r="A706" s="1825"/>
      <c r="B706" s="1825"/>
      <c r="C706" s="1825"/>
      <c r="D706" s="1825"/>
      <c r="E706" s="1825"/>
      <c r="F706" s="1825"/>
      <c r="G706" s="1825"/>
      <c r="H706" s="1825"/>
      <c r="I706" s="1825"/>
      <c r="J706" s="1825"/>
      <c r="K706" s="1825"/>
      <c r="L706" s="1825"/>
      <c r="M706" s="1825"/>
      <c r="N706" s="1825"/>
      <c r="O706" s="1825"/>
      <c r="P706" s="1825"/>
      <c r="Q706" s="1825"/>
    </row>
    <row r="707" spans="1:17" ht="15.75" customHeight="1">
      <c r="A707" s="1825"/>
      <c r="B707" s="1825"/>
      <c r="C707" s="1825"/>
      <c r="D707" s="1825"/>
      <c r="E707" s="1825"/>
      <c r="F707" s="1825"/>
      <c r="G707" s="1825"/>
      <c r="H707" s="1825"/>
      <c r="I707" s="1825"/>
      <c r="J707" s="1825"/>
      <c r="K707" s="1825"/>
      <c r="L707" s="1825"/>
      <c r="M707" s="1825"/>
      <c r="N707" s="1825"/>
      <c r="O707" s="1825"/>
      <c r="P707" s="1825"/>
      <c r="Q707" s="1825"/>
    </row>
    <row r="708" spans="1:17" ht="15.75" customHeight="1">
      <c r="A708" s="1825"/>
      <c r="B708" s="1825"/>
      <c r="C708" s="1825"/>
      <c r="D708" s="1825"/>
      <c r="E708" s="1825"/>
      <c r="F708" s="1825"/>
      <c r="G708" s="1825"/>
      <c r="H708" s="1825"/>
      <c r="I708" s="1825"/>
      <c r="J708" s="1825"/>
      <c r="K708" s="1825"/>
      <c r="L708" s="1825"/>
      <c r="M708" s="1825"/>
      <c r="N708" s="1825"/>
      <c r="O708" s="1825"/>
      <c r="P708" s="1825"/>
      <c r="Q708" s="1825"/>
    </row>
    <row r="709" spans="1:17" ht="15.75" customHeight="1">
      <c r="A709" s="1825"/>
      <c r="B709" s="1825"/>
      <c r="C709" s="1825"/>
      <c r="D709" s="1825"/>
      <c r="E709" s="1825"/>
      <c r="F709" s="1825"/>
      <c r="G709" s="1825"/>
      <c r="H709" s="1825"/>
      <c r="I709" s="1825"/>
      <c r="J709" s="1825"/>
      <c r="K709" s="1825"/>
      <c r="L709" s="1825"/>
      <c r="M709" s="1825"/>
      <c r="N709" s="1825"/>
      <c r="O709" s="1825"/>
      <c r="P709" s="1825"/>
      <c r="Q709" s="1825"/>
    </row>
    <row r="710" spans="1:17" ht="15.75" customHeight="1">
      <c r="A710" s="1825"/>
      <c r="B710" s="1825"/>
      <c r="C710" s="1825"/>
      <c r="D710" s="1825"/>
      <c r="E710" s="1825"/>
      <c r="F710" s="1825"/>
      <c r="G710" s="1825"/>
      <c r="H710" s="1825"/>
      <c r="I710" s="1825"/>
      <c r="J710" s="1825"/>
      <c r="K710" s="1825"/>
      <c r="L710" s="1825"/>
      <c r="M710" s="1825"/>
      <c r="N710" s="1825"/>
      <c r="O710" s="1825"/>
      <c r="P710" s="1825"/>
      <c r="Q710" s="1825"/>
    </row>
    <row r="711" spans="1:17" ht="15.75" customHeight="1">
      <c r="A711" s="1825"/>
      <c r="B711" s="1825"/>
      <c r="C711" s="1825"/>
      <c r="D711" s="1825"/>
      <c r="E711" s="1825"/>
      <c r="F711" s="1825"/>
      <c r="G711" s="1825"/>
      <c r="H711" s="1825"/>
      <c r="I711" s="1825"/>
      <c r="J711" s="1825"/>
      <c r="K711" s="1825"/>
      <c r="L711" s="1825"/>
      <c r="M711" s="1825"/>
      <c r="N711" s="1825"/>
      <c r="O711" s="1825"/>
      <c r="P711" s="1825"/>
      <c r="Q711" s="1825"/>
    </row>
    <row r="712" spans="1:17" ht="15.75" customHeight="1">
      <c r="A712" s="1825"/>
      <c r="B712" s="1825"/>
      <c r="C712" s="1825"/>
      <c r="D712" s="1825"/>
      <c r="E712" s="1825"/>
      <c r="F712" s="1825"/>
      <c r="G712" s="1825"/>
      <c r="H712" s="1825"/>
      <c r="I712" s="1825"/>
      <c r="J712" s="1825"/>
      <c r="K712" s="1825"/>
      <c r="L712" s="1825"/>
      <c r="M712" s="1825"/>
      <c r="N712" s="1825"/>
      <c r="O712" s="1825"/>
      <c r="P712" s="1825"/>
      <c r="Q712" s="1825"/>
    </row>
    <row r="713" spans="1:17" ht="15.75" customHeight="1">
      <c r="A713" s="1825"/>
      <c r="B713" s="1825"/>
      <c r="C713" s="1825"/>
      <c r="D713" s="1825"/>
      <c r="E713" s="1825"/>
      <c r="F713" s="1825"/>
      <c r="G713" s="1825"/>
      <c r="H713" s="1825"/>
      <c r="I713" s="1825"/>
      <c r="J713" s="1825"/>
      <c r="K713" s="1825"/>
      <c r="L713" s="1825"/>
      <c r="M713" s="1825"/>
      <c r="N713" s="1825"/>
      <c r="O713" s="1825"/>
      <c r="P713" s="1825"/>
      <c r="Q713" s="1825"/>
    </row>
    <row r="714" spans="1:17" ht="15.75" customHeight="1">
      <c r="A714" s="1825"/>
      <c r="B714" s="1825"/>
      <c r="C714" s="1825"/>
      <c r="D714" s="1825"/>
      <c r="E714" s="1825"/>
      <c r="F714" s="1825"/>
      <c r="G714" s="1825"/>
      <c r="H714" s="1825"/>
      <c r="I714" s="1825"/>
      <c r="J714" s="1825"/>
      <c r="K714" s="1825"/>
      <c r="L714" s="1825"/>
      <c r="M714" s="1825"/>
      <c r="N714" s="1825"/>
      <c r="O714" s="1825"/>
      <c r="P714" s="1825"/>
      <c r="Q714" s="1825"/>
    </row>
    <row r="715" spans="1:17" ht="15.75" customHeight="1">
      <c r="A715" s="1825"/>
      <c r="B715" s="1825"/>
      <c r="C715" s="1825"/>
      <c r="D715" s="1825"/>
      <c r="E715" s="1825"/>
      <c r="F715" s="1825"/>
      <c r="G715" s="1825"/>
      <c r="H715" s="1825"/>
      <c r="I715" s="1825"/>
      <c r="J715" s="1825"/>
      <c r="K715" s="1825"/>
      <c r="L715" s="1825"/>
      <c r="M715" s="1825"/>
      <c r="N715" s="1825"/>
      <c r="O715" s="1825"/>
      <c r="P715" s="1825"/>
      <c r="Q715" s="1825"/>
    </row>
    <row r="716" spans="1:17" ht="15.75" customHeight="1">
      <c r="A716" s="1825"/>
      <c r="B716" s="1825"/>
      <c r="C716" s="1825"/>
      <c r="D716" s="1825"/>
      <c r="E716" s="1825"/>
      <c r="F716" s="1825"/>
      <c r="G716" s="1825"/>
      <c r="H716" s="1825"/>
      <c r="I716" s="1825"/>
      <c r="J716" s="1825"/>
      <c r="K716" s="1825"/>
      <c r="L716" s="1825"/>
      <c r="M716" s="1825"/>
      <c r="N716" s="1825"/>
      <c r="O716" s="1825"/>
      <c r="P716" s="1825"/>
      <c r="Q716" s="1825"/>
    </row>
    <row r="717" spans="1:17" ht="15.75" customHeight="1">
      <c r="A717" s="1825"/>
      <c r="B717" s="1825"/>
      <c r="C717" s="1825"/>
      <c r="D717" s="1825"/>
      <c r="E717" s="1825"/>
      <c r="F717" s="1825"/>
      <c r="G717" s="1825"/>
      <c r="H717" s="1825"/>
      <c r="I717" s="1825"/>
      <c r="J717" s="1825"/>
      <c r="K717" s="1825"/>
      <c r="L717" s="1825"/>
      <c r="M717" s="1825"/>
      <c r="N717" s="1825"/>
      <c r="O717" s="1825"/>
      <c r="P717" s="1825"/>
      <c r="Q717" s="1825"/>
    </row>
    <row r="718" spans="1:17" ht="15.75" customHeight="1">
      <c r="A718" s="1825"/>
      <c r="B718" s="1825"/>
      <c r="C718" s="1825"/>
      <c r="D718" s="1825"/>
      <c r="E718" s="1825"/>
      <c r="F718" s="1825"/>
      <c r="G718" s="1825"/>
      <c r="H718" s="1825"/>
      <c r="I718" s="1825"/>
      <c r="J718" s="1825"/>
      <c r="K718" s="1825"/>
      <c r="L718" s="1825"/>
      <c r="M718" s="1825"/>
      <c r="N718" s="1825"/>
      <c r="O718" s="1825"/>
      <c r="P718" s="1825"/>
      <c r="Q718" s="1825"/>
    </row>
    <row r="719" spans="1:17" ht="15.75" customHeight="1">
      <c r="A719" s="1825"/>
      <c r="B719" s="1825"/>
      <c r="C719" s="1825"/>
      <c r="D719" s="1825"/>
      <c r="E719" s="1825"/>
      <c r="F719" s="1825"/>
      <c r="G719" s="1825"/>
      <c r="H719" s="1825"/>
      <c r="I719" s="1825"/>
      <c r="J719" s="1825"/>
      <c r="K719" s="1825"/>
      <c r="L719" s="1825"/>
      <c r="M719" s="1825"/>
      <c r="N719" s="1825"/>
      <c r="O719" s="1825"/>
      <c r="P719" s="1825"/>
      <c r="Q719" s="1825"/>
    </row>
    <row r="720" spans="1:17" ht="15.75" customHeight="1">
      <c r="A720" s="1825"/>
      <c r="B720" s="1825"/>
      <c r="C720" s="1825"/>
      <c r="D720" s="1825"/>
      <c r="E720" s="1825"/>
      <c r="F720" s="1825"/>
      <c r="G720" s="1825"/>
      <c r="H720" s="1825"/>
      <c r="I720" s="1825"/>
      <c r="J720" s="1825"/>
      <c r="K720" s="1825"/>
      <c r="L720" s="1825"/>
      <c r="M720" s="1825"/>
      <c r="N720" s="1825"/>
      <c r="O720" s="1825"/>
      <c r="P720" s="1825"/>
      <c r="Q720" s="1825"/>
    </row>
    <row r="721" spans="1:17" ht="15.75" customHeight="1">
      <c r="A721" s="1825"/>
      <c r="B721" s="1825"/>
      <c r="C721" s="1825"/>
      <c r="D721" s="1825"/>
      <c r="E721" s="1825"/>
      <c r="F721" s="1825"/>
      <c r="G721" s="1825"/>
      <c r="H721" s="1825"/>
      <c r="I721" s="1825"/>
      <c r="J721" s="1825"/>
      <c r="K721" s="1825"/>
      <c r="L721" s="1825"/>
      <c r="M721" s="1825"/>
      <c r="N721" s="1825"/>
      <c r="O721" s="1825"/>
      <c r="P721" s="1825"/>
      <c r="Q721" s="1825"/>
    </row>
    <row r="722" spans="1:17" ht="15.75" customHeight="1">
      <c r="A722" s="1825"/>
      <c r="B722" s="1825"/>
      <c r="C722" s="1825"/>
      <c r="D722" s="1825"/>
      <c r="E722" s="1825"/>
      <c r="F722" s="1825"/>
      <c r="G722" s="1825"/>
      <c r="H722" s="1825"/>
      <c r="I722" s="1825"/>
      <c r="J722" s="1825"/>
      <c r="K722" s="1825"/>
      <c r="L722" s="1825"/>
      <c r="M722" s="1825"/>
      <c r="N722" s="1825"/>
      <c r="O722" s="1825"/>
      <c r="P722" s="1825"/>
      <c r="Q722" s="1825"/>
    </row>
    <row r="723" spans="1:17" ht="15.75" customHeight="1">
      <c r="A723" s="1825"/>
      <c r="B723" s="1825"/>
      <c r="C723" s="1825"/>
      <c r="D723" s="1825"/>
      <c r="E723" s="1825"/>
      <c r="F723" s="1825"/>
      <c r="G723" s="1825"/>
      <c r="H723" s="1825"/>
      <c r="I723" s="1825"/>
      <c r="J723" s="1825"/>
      <c r="K723" s="1825"/>
      <c r="L723" s="1825"/>
      <c r="M723" s="1825"/>
      <c r="N723" s="1825"/>
      <c r="O723" s="1825"/>
      <c r="P723" s="1825"/>
      <c r="Q723" s="1825"/>
    </row>
    <row r="724" spans="1:17" ht="15.75" customHeight="1">
      <c r="A724" s="1825"/>
      <c r="B724" s="1825"/>
      <c r="C724" s="1825"/>
      <c r="D724" s="1825"/>
      <c r="E724" s="1825"/>
      <c r="F724" s="1825"/>
      <c r="G724" s="1825"/>
      <c r="H724" s="1825"/>
      <c r="I724" s="1825"/>
      <c r="J724" s="1825"/>
      <c r="K724" s="1825"/>
      <c r="L724" s="1825"/>
      <c r="M724" s="1825"/>
      <c r="N724" s="1825"/>
      <c r="O724" s="1825"/>
      <c r="P724" s="1825"/>
      <c r="Q724" s="1825"/>
    </row>
    <row r="725" spans="1:17" ht="15.75" customHeight="1">
      <c r="A725" s="1825"/>
      <c r="B725" s="1825"/>
      <c r="C725" s="1825"/>
      <c r="D725" s="1825"/>
      <c r="E725" s="1825"/>
      <c r="F725" s="1825"/>
      <c r="G725" s="1825"/>
      <c r="H725" s="1825"/>
      <c r="I725" s="1825"/>
      <c r="J725" s="1825"/>
      <c r="K725" s="1825"/>
      <c r="L725" s="1825"/>
      <c r="M725" s="1825"/>
      <c r="N725" s="1825"/>
      <c r="O725" s="1825"/>
      <c r="P725" s="1825"/>
      <c r="Q725" s="1825"/>
    </row>
    <row r="726" spans="1:17" ht="15.75" customHeight="1">
      <c r="A726" s="1825"/>
      <c r="B726" s="1825"/>
      <c r="C726" s="1825"/>
      <c r="D726" s="1825"/>
      <c r="E726" s="1825"/>
      <c r="F726" s="1825"/>
      <c r="G726" s="1825"/>
      <c r="H726" s="1825"/>
      <c r="I726" s="1825"/>
      <c r="J726" s="1825"/>
      <c r="K726" s="1825"/>
      <c r="L726" s="1825"/>
      <c r="M726" s="1825"/>
      <c r="N726" s="1825"/>
      <c r="O726" s="1825"/>
      <c r="P726" s="1825"/>
      <c r="Q726" s="1825"/>
    </row>
    <row r="727" spans="1:17" ht="15.75" customHeight="1">
      <c r="A727" s="1825"/>
      <c r="B727" s="1825"/>
      <c r="C727" s="1825"/>
      <c r="D727" s="1825"/>
      <c r="E727" s="1825"/>
      <c r="F727" s="1825"/>
      <c r="G727" s="1825"/>
      <c r="H727" s="1825"/>
      <c r="I727" s="1825"/>
      <c r="J727" s="1825"/>
      <c r="K727" s="1825"/>
      <c r="L727" s="1825"/>
      <c r="M727" s="1825"/>
      <c r="N727" s="1825"/>
      <c r="O727" s="1825"/>
      <c r="P727" s="1825"/>
      <c r="Q727" s="1825"/>
    </row>
    <row r="728" spans="1:17" ht="15.75" customHeight="1">
      <c r="A728" s="1825"/>
      <c r="B728" s="1825"/>
      <c r="C728" s="1825"/>
      <c r="D728" s="1825"/>
      <c r="E728" s="1825"/>
      <c r="F728" s="1825"/>
      <c r="G728" s="1825"/>
      <c r="H728" s="1825"/>
      <c r="I728" s="1825"/>
      <c r="J728" s="1825"/>
      <c r="K728" s="1825"/>
      <c r="L728" s="1825"/>
      <c r="M728" s="1825"/>
      <c r="N728" s="1825"/>
      <c r="O728" s="1825"/>
      <c r="P728" s="1825"/>
      <c r="Q728" s="1825"/>
    </row>
    <row r="729" spans="1:17" ht="15.75" customHeight="1">
      <c r="A729" s="1825"/>
      <c r="B729" s="1825"/>
      <c r="C729" s="1825"/>
      <c r="D729" s="1825"/>
      <c r="E729" s="1825"/>
      <c r="F729" s="1825"/>
      <c r="G729" s="1825"/>
      <c r="H729" s="1825"/>
      <c r="I729" s="1825"/>
      <c r="J729" s="1825"/>
      <c r="K729" s="1825"/>
      <c r="L729" s="1825"/>
      <c r="M729" s="1825"/>
      <c r="N729" s="1825"/>
      <c r="O729" s="1825"/>
      <c r="P729" s="1825"/>
      <c r="Q729" s="1825"/>
    </row>
    <row r="730" spans="1:17" ht="15.75" customHeight="1">
      <c r="A730" s="1825"/>
      <c r="B730" s="1825"/>
      <c r="C730" s="1825"/>
      <c r="D730" s="1825"/>
      <c r="E730" s="1825"/>
      <c r="F730" s="1825"/>
      <c r="G730" s="1825"/>
      <c r="H730" s="1825"/>
      <c r="I730" s="1825"/>
      <c r="J730" s="1825"/>
      <c r="K730" s="1825"/>
      <c r="L730" s="1825"/>
      <c r="M730" s="1825"/>
      <c r="N730" s="1825"/>
      <c r="O730" s="1825"/>
      <c r="P730" s="1825"/>
      <c r="Q730" s="1825"/>
    </row>
    <row r="731" spans="1:17" ht="15.75" customHeight="1">
      <c r="A731" s="1825"/>
      <c r="B731" s="1825"/>
      <c r="C731" s="1825"/>
      <c r="D731" s="1825"/>
      <c r="E731" s="1825"/>
      <c r="F731" s="1825"/>
      <c r="G731" s="1825"/>
      <c r="H731" s="1825"/>
      <c r="I731" s="1825"/>
      <c r="J731" s="1825"/>
      <c r="K731" s="1825"/>
      <c r="L731" s="1825"/>
      <c r="M731" s="1825"/>
      <c r="N731" s="1825"/>
      <c r="O731" s="1825"/>
      <c r="P731" s="1825"/>
      <c r="Q731" s="1825"/>
    </row>
    <row r="732" spans="1:17" ht="15.75" customHeight="1">
      <c r="A732" s="1825"/>
      <c r="B732" s="1825"/>
      <c r="C732" s="1825"/>
      <c r="D732" s="1825"/>
      <c r="E732" s="1825"/>
      <c r="F732" s="1825"/>
      <c r="G732" s="1825"/>
      <c r="H732" s="1825"/>
      <c r="I732" s="1825"/>
      <c r="J732" s="1825"/>
      <c r="K732" s="1825"/>
      <c r="L732" s="1825"/>
      <c r="M732" s="1825"/>
      <c r="N732" s="1825"/>
      <c r="O732" s="1825"/>
      <c r="P732" s="1825"/>
      <c r="Q732" s="1825"/>
    </row>
    <row r="733" spans="1:17" ht="15.75" customHeight="1">
      <c r="A733" s="1825"/>
      <c r="B733" s="1825"/>
      <c r="C733" s="1825"/>
      <c r="D733" s="1825"/>
      <c r="E733" s="1825"/>
      <c r="F733" s="1825"/>
      <c r="G733" s="1825"/>
      <c r="H733" s="1825"/>
      <c r="I733" s="1825"/>
      <c r="J733" s="1825"/>
      <c r="K733" s="1825"/>
      <c r="L733" s="1825"/>
      <c r="M733" s="1825"/>
      <c r="N733" s="1825"/>
      <c r="O733" s="1825"/>
      <c r="P733" s="1825"/>
      <c r="Q733" s="1825"/>
    </row>
    <row r="734" spans="1:17" ht="15.75" customHeight="1">
      <c r="A734" s="1825"/>
      <c r="B734" s="1825"/>
      <c r="C734" s="1825"/>
      <c r="D734" s="1825"/>
      <c r="E734" s="1825"/>
      <c r="F734" s="1825"/>
      <c r="G734" s="1825"/>
      <c r="H734" s="1825"/>
      <c r="I734" s="1825"/>
      <c r="J734" s="1825"/>
      <c r="K734" s="1825"/>
      <c r="L734" s="1825"/>
      <c r="M734" s="1825"/>
      <c r="N734" s="1825"/>
      <c r="O734" s="1825"/>
      <c r="P734" s="1825"/>
      <c r="Q734" s="1825"/>
    </row>
    <row r="735" spans="1:17" ht="15.75" customHeight="1">
      <c r="A735" s="1825"/>
      <c r="B735" s="1825"/>
      <c r="C735" s="1825"/>
      <c r="D735" s="1825"/>
      <c r="E735" s="1825"/>
      <c r="F735" s="1825"/>
      <c r="G735" s="1825"/>
      <c r="H735" s="1825"/>
      <c r="I735" s="1825"/>
      <c r="J735" s="1825"/>
      <c r="K735" s="1825"/>
      <c r="L735" s="1825"/>
      <c r="M735" s="1825"/>
      <c r="N735" s="1825"/>
      <c r="O735" s="1825"/>
      <c r="P735" s="1825"/>
      <c r="Q735" s="1825"/>
    </row>
    <row r="736" spans="1:17" ht="15.75" customHeight="1">
      <c r="A736" s="1825"/>
      <c r="B736" s="1825"/>
      <c r="C736" s="1825"/>
      <c r="D736" s="1825"/>
      <c r="E736" s="1825"/>
      <c r="F736" s="1825"/>
      <c r="G736" s="1825"/>
      <c r="H736" s="1825"/>
      <c r="I736" s="1825"/>
      <c r="J736" s="1825"/>
      <c r="K736" s="1825"/>
      <c r="L736" s="1825"/>
      <c r="M736" s="1825"/>
      <c r="N736" s="1825"/>
      <c r="O736" s="1825"/>
      <c r="P736" s="1825"/>
      <c r="Q736" s="1825"/>
    </row>
    <row r="737" spans="1:17" ht="15.75" customHeight="1">
      <c r="A737" s="1825"/>
      <c r="B737" s="1825"/>
      <c r="C737" s="1825"/>
      <c r="D737" s="1825"/>
      <c r="E737" s="1825"/>
      <c r="F737" s="1825"/>
      <c r="G737" s="1825"/>
      <c r="H737" s="1825"/>
      <c r="I737" s="1825"/>
      <c r="J737" s="1825"/>
      <c r="K737" s="1825"/>
      <c r="L737" s="1825"/>
      <c r="M737" s="1825"/>
      <c r="N737" s="1825"/>
      <c r="O737" s="1825"/>
      <c r="P737" s="1825"/>
      <c r="Q737" s="1825"/>
    </row>
    <row r="738" spans="1:17" ht="15.75" customHeight="1">
      <c r="A738" s="1825"/>
      <c r="B738" s="1825"/>
      <c r="C738" s="1825"/>
      <c r="D738" s="1825"/>
      <c r="E738" s="1825"/>
      <c r="F738" s="1825"/>
      <c r="G738" s="1825"/>
      <c r="H738" s="1825"/>
      <c r="I738" s="1825"/>
      <c r="J738" s="1825"/>
      <c r="K738" s="1825"/>
      <c r="L738" s="1825"/>
      <c r="M738" s="1825"/>
      <c r="N738" s="1825"/>
      <c r="O738" s="1825"/>
      <c r="P738" s="1825"/>
      <c r="Q738" s="1825"/>
    </row>
    <row r="739" spans="1:17" ht="15.75" customHeight="1">
      <c r="A739" s="1825"/>
      <c r="B739" s="1825"/>
      <c r="C739" s="1825"/>
      <c r="D739" s="1825"/>
      <c r="E739" s="1825"/>
      <c r="F739" s="1825"/>
      <c r="G739" s="1825"/>
      <c r="H739" s="1825"/>
      <c r="I739" s="1825"/>
      <c r="J739" s="1825"/>
      <c r="K739" s="1825"/>
      <c r="L739" s="1825"/>
      <c r="M739" s="1825"/>
      <c r="N739" s="1825"/>
      <c r="O739" s="1825"/>
      <c r="P739" s="1825"/>
      <c r="Q739" s="1825"/>
    </row>
    <row r="740" spans="1:17" ht="15.75" customHeight="1">
      <c r="A740" s="1825"/>
      <c r="B740" s="1825"/>
      <c r="C740" s="1825"/>
      <c r="D740" s="1825"/>
      <c r="E740" s="1825"/>
      <c r="F740" s="1825"/>
      <c r="G740" s="1825"/>
      <c r="H740" s="1825"/>
      <c r="I740" s="1825"/>
      <c r="J740" s="1825"/>
      <c r="K740" s="1825"/>
      <c r="L740" s="1825"/>
      <c r="M740" s="1825"/>
      <c r="N740" s="1825"/>
      <c r="O740" s="1825"/>
      <c r="P740" s="1825"/>
      <c r="Q740" s="1825"/>
    </row>
    <row r="741" spans="1:17" ht="15.75" customHeight="1">
      <c r="A741" s="1825"/>
      <c r="B741" s="1825"/>
      <c r="C741" s="1825"/>
      <c r="D741" s="1825"/>
      <c r="E741" s="1825"/>
      <c r="F741" s="1825"/>
      <c r="G741" s="1825"/>
      <c r="H741" s="1825"/>
      <c r="I741" s="1825"/>
      <c r="J741" s="1825"/>
      <c r="K741" s="1825"/>
      <c r="L741" s="1825"/>
      <c r="M741" s="1825"/>
      <c r="N741" s="1825"/>
      <c r="O741" s="1825"/>
      <c r="P741" s="1825"/>
      <c r="Q741" s="1825"/>
    </row>
    <row r="742" spans="1:17" ht="15.75" customHeight="1">
      <c r="A742" s="1825"/>
      <c r="B742" s="1825"/>
      <c r="C742" s="1825"/>
      <c r="D742" s="1825"/>
      <c r="E742" s="1825"/>
      <c r="F742" s="1825"/>
      <c r="G742" s="1825"/>
      <c r="H742" s="1825"/>
      <c r="I742" s="1825"/>
      <c r="J742" s="1825"/>
      <c r="K742" s="1825"/>
      <c r="L742" s="1825"/>
      <c r="M742" s="1825"/>
      <c r="N742" s="1825"/>
      <c r="O742" s="1825"/>
      <c r="P742" s="1825"/>
      <c r="Q742" s="1825"/>
    </row>
    <row r="743" spans="1:17" ht="15.75" customHeight="1">
      <c r="A743" s="1825"/>
      <c r="B743" s="1825"/>
      <c r="C743" s="1825"/>
      <c r="D743" s="1825"/>
      <c r="E743" s="1825"/>
      <c r="F743" s="1825"/>
      <c r="G743" s="1825"/>
      <c r="H743" s="1825"/>
      <c r="I743" s="1825"/>
      <c r="J743" s="1825"/>
      <c r="K743" s="1825"/>
      <c r="L743" s="1825"/>
      <c r="M743" s="1825"/>
      <c r="N743" s="1825"/>
      <c r="O743" s="1825"/>
      <c r="P743" s="1825"/>
      <c r="Q743" s="1825"/>
    </row>
    <row r="744" spans="1:17" ht="15.75" customHeight="1">
      <c r="A744" s="1825"/>
      <c r="B744" s="1825"/>
      <c r="C744" s="1825"/>
      <c r="D744" s="1825"/>
      <c r="E744" s="1825"/>
      <c r="F744" s="1825"/>
      <c r="G744" s="1825"/>
      <c r="H744" s="1825"/>
      <c r="I744" s="1825"/>
      <c r="J744" s="1825"/>
      <c r="K744" s="1825"/>
      <c r="L744" s="1825"/>
      <c r="M744" s="1825"/>
      <c r="N744" s="1825"/>
      <c r="O744" s="1825"/>
      <c r="P744" s="1825"/>
      <c r="Q744" s="1825"/>
    </row>
    <row r="745" spans="1:17" ht="15.75" customHeight="1">
      <c r="A745" s="1825"/>
      <c r="B745" s="1825"/>
      <c r="C745" s="1825"/>
      <c r="D745" s="1825"/>
      <c r="E745" s="1825"/>
      <c r="F745" s="1825"/>
      <c r="G745" s="1825"/>
      <c r="H745" s="1825"/>
      <c r="I745" s="1825"/>
      <c r="J745" s="1825"/>
      <c r="K745" s="1825"/>
      <c r="L745" s="1825"/>
      <c r="M745" s="1825"/>
      <c r="N745" s="1825"/>
      <c r="O745" s="1825"/>
      <c r="P745" s="1825"/>
      <c r="Q745" s="1825"/>
    </row>
    <row r="746" spans="1:17" ht="15.75" customHeight="1">
      <c r="A746" s="1825"/>
      <c r="B746" s="1825"/>
      <c r="C746" s="1825"/>
      <c r="D746" s="1825"/>
      <c r="E746" s="1825"/>
      <c r="F746" s="1825"/>
      <c r="G746" s="1825"/>
      <c r="H746" s="1825"/>
      <c r="I746" s="1825"/>
      <c r="J746" s="1825"/>
      <c r="K746" s="1825"/>
      <c r="L746" s="1825"/>
      <c r="M746" s="1825"/>
      <c r="N746" s="1825"/>
      <c r="O746" s="1825"/>
      <c r="P746" s="1825"/>
      <c r="Q746" s="1825"/>
    </row>
    <row r="747" spans="1:17" ht="15.75" customHeight="1">
      <c r="A747" s="1825"/>
      <c r="B747" s="1825"/>
      <c r="C747" s="1825"/>
      <c r="D747" s="1825"/>
      <c r="E747" s="1825"/>
      <c r="F747" s="1825"/>
      <c r="G747" s="1825"/>
      <c r="H747" s="1825"/>
      <c r="I747" s="1825"/>
      <c r="J747" s="1825"/>
      <c r="K747" s="1825"/>
      <c r="L747" s="1825"/>
      <c r="M747" s="1825"/>
      <c r="N747" s="1825"/>
      <c r="O747" s="1825"/>
      <c r="P747" s="1825"/>
      <c r="Q747" s="1825"/>
    </row>
    <row r="748" spans="1:17" ht="15.75" customHeight="1">
      <c r="A748" s="1825"/>
      <c r="B748" s="1825"/>
      <c r="C748" s="1825"/>
      <c r="D748" s="1825"/>
      <c r="E748" s="1825"/>
      <c r="F748" s="1825"/>
      <c r="G748" s="1825"/>
      <c r="H748" s="1825"/>
      <c r="I748" s="1825"/>
      <c r="J748" s="1825"/>
      <c r="K748" s="1825"/>
      <c r="L748" s="1825"/>
      <c r="M748" s="1825"/>
      <c r="N748" s="1825"/>
      <c r="O748" s="1825"/>
      <c r="P748" s="1825"/>
      <c r="Q748" s="1825"/>
    </row>
    <row r="749" spans="1:17" ht="15.75" customHeight="1">
      <c r="A749" s="1825"/>
      <c r="B749" s="1825"/>
      <c r="C749" s="1825"/>
      <c r="D749" s="1825"/>
      <c r="E749" s="1825"/>
      <c r="F749" s="1825"/>
      <c r="G749" s="1825"/>
      <c r="H749" s="1825"/>
      <c r="I749" s="1825"/>
      <c r="J749" s="1825"/>
      <c r="K749" s="1825"/>
      <c r="L749" s="1825"/>
      <c r="M749" s="1825"/>
      <c r="N749" s="1825"/>
      <c r="O749" s="1825"/>
      <c r="P749" s="1825"/>
      <c r="Q749" s="1825"/>
    </row>
    <row r="750" spans="1:17" ht="15.75" customHeight="1">
      <c r="A750" s="1825"/>
      <c r="B750" s="1825"/>
      <c r="C750" s="1825"/>
      <c r="D750" s="1825"/>
      <c r="E750" s="1825"/>
      <c r="F750" s="1825"/>
      <c r="G750" s="1825"/>
      <c r="H750" s="1825"/>
      <c r="I750" s="1825"/>
      <c r="J750" s="1825"/>
      <c r="K750" s="1825"/>
      <c r="L750" s="1825"/>
      <c r="M750" s="1825"/>
      <c r="N750" s="1825"/>
      <c r="O750" s="1825"/>
      <c r="P750" s="1825"/>
      <c r="Q750" s="1825"/>
    </row>
    <row r="751" spans="1:17" ht="15.75" customHeight="1">
      <c r="A751" s="1825"/>
      <c r="B751" s="1825"/>
      <c r="C751" s="1825"/>
      <c r="D751" s="1825"/>
      <c r="E751" s="1825"/>
      <c r="F751" s="1825"/>
      <c r="G751" s="1825"/>
      <c r="H751" s="1825"/>
      <c r="I751" s="1825"/>
      <c r="J751" s="1825"/>
      <c r="K751" s="1825"/>
      <c r="L751" s="1825"/>
      <c r="M751" s="1825"/>
      <c r="N751" s="1825"/>
      <c r="O751" s="1825"/>
      <c r="P751" s="1825"/>
      <c r="Q751" s="1825"/>
    </row>
    <row r="752" spans="1:17" ht="15.75" customHeight="1">
      <c r="A752" s="1825"/>
      <c r="B752" s="1825"/>
      <c r="C752" s="1825"/>
      <c r="D752" s="1825"/>
      <c r="E752" s="1825"/>
      <c r="F752" s="1825"/>
      <c r="G752" s="1825"/>
      <c r="H752" s="1825"/>
      <c r="I752" s="1825"/>
      <c r="J752" s="1825"/>
      <c r="K752" s="1825"/>
      <c r="L752" s="1825"/>
      <c r="M752" s="1825"/>
      <c r="N752" s="1825"/>
      <c r="O752" s="1825"/>
      <c r="P752" s="1825"/>
      <c r="Q752" s="1825"/>
    </row>
    <row r="753" spans="1:17" ht="15.75" customHeight="1">
      <c r="A753" s="1825"/>
      <c r="B753" s="1825"/>
      <c r="C753" s="1825"/>
      <c r="D753" s="1825"/>
      <c r="E753" s="1825"/>
      <c r="F753" s="1825"/>
      <c r="G753" s="1825"/>
      <c r="H753" s="1825"/>
      <c r="I753" s="1825"/>
      <c r="J753" s="1825"/>
      <c r="K753" s="1825"/>
      <c r="L753" s="1825"/>
      <c r="M753" s="1825"/>
      <c r="N753" s="1825"/>
      <c r="O753" s="1825"/>
      <c r="P753" s="1825"/>
      <c r="Q753" s="1825"/>
    </row>
    <row r="754" spans="1:17" ht="15.75" customHeight="1">
      <c r="A754" s="1825"/>
      <c r="B754" s="1825"/>
      <c r="C754" s="1825"/>
      <c r="D754" s="1825"/>
      <c r="E754" s="1825"/>
      <c r="F754" s="1825"/>
      <c r="G754" s="1825"/>
      <c r="H754" s="1825"/>
      <c r="I754" s="1825"/>
      <c r="J754" s="1825"/>
      <c r="K754" s="1825"/>
      <c r="L754" s="1825"/>
      <c r="M754" s="1825"/>
      <c r="N754" s="1825"/>
      <c r="O754" s="1825"/>
      <c r="P754" s="1825"/>
      <c r="Q754" s="1825"/>
    </row>
    <row r="755" spans="1:17" ht="15.75" customHeight="1">
      <c r="A755" s="1825"/>
      <c r="B755" s="1825"/>
      <c r="C755" s="1825"/>
      <c r="D755" s="1825"/>
      <c r="E755" s="1825"/>
      <c r="F755" s="1825"/>
      <c r="G755" s="1825"/>
      <c r="H755" s="1825"/>
      <c r="I755" s="1825"/>
      <c r="J755" s="1825"/>
      <c r="K755" s="1825"/>
      <c r="L755" s="1825"/>
      <c r="M755" s="1825"/>
      <c r="N755" s="1825"/>
      <c r="O755" s="1825"/>
      <c r="P755" s="1825"/>
      <c r="Q755" s="1825"/>
    </row>
    <row r="756" spans="1:17" ht="15.75" customHeight="1">
      <c r="A756" s="1825"/>
      <c r="B756" s="1825"/>
      <c r="C756" s="1825"/>
      <c r="D756" s="1825"/>
      <c r="E756" s="1825"/>
      <c r="F756" s="1825"/>
      <c r="G756" s="1825"/>
      <c r="H756" s="1825"/>
      <c r="I756" s="1825"/>
      <c r="J756" s="1825"/>
      <c r="K756" s="1825"/>
      <c r="L756" s="1825"/>
      <c r="M756" s="1825"/>
      <c r="N756" s="1825"/>
      <c r="O756" s="1825"/>
      <c r="P756" s="1825"/>
      <c r="Q756" s="1825"/>
    </row>
    <row r="757" spans="1:17" ht="15.75" customHeight="1">
      <c r="A757" s="1825"/>
      <c r="B757" s="1825"/>
      <c r="C757" s="1825"/>
      <c r="D757" s="1825"/>
      <c r="E757" s="1825"/>
      <c r="F757" s="1825"/>
      <c r="G757" s="1825"/>
      <c r="H757" s="1825"/>
      <c r="I757" s="1825"/>
      <c r="J757" s="1825"/>
      <c r="K757" s="1825"/>
      <c r="L757" s="1825"/>
      <c r="M757" s="1825"/>
      <c r="N757" s="1825"/>
      <c r="O757" s="1825"/>
      <c r="P757" s="1825"/>
      <c r="Q757" s="1825"/>
    </row>
    <row r="758" spans="1:17" ht="15.75" customHeight="1">
      <c r="A758" s="1825"/>
      <c r="B758" s="1825"/>
      <c r="C758" s="1825"/>
      <c r="D758" s="1825"/>
      <c r="E758" s="1825"/>
      <c r="F758" s="1825"/>
      <c r="G758" s="1825"/>
      <c r="H758" s="1825"/>
      <c r="I758" s="1825"/>
      <c r="J758" s="1825"/>
      <c r="K758" s="1825"/>
      <c r="L758" s="1825"/>
      <c r="M758" s="1825"/>
      <c r="N758" s="1825"/>
      <c r="O758" s="1825"/>
      <c r="P758" s="1825"/>
      <c r="Q758" s="1825"/>
    </row>
    <row r="759" spans="1:17" ht="15.75" customHeight="1">
      <c r="A759" s="1825"/>
      <c r="B759" s="1825"/>
      <c r="C759" s="1825"/>
      <c r="D759" s="1825"/>
      <c r="E759" s="1825"/>
      <c r="F759" s="1825"/>
      <c r="G759" s="1825"/>
      <c r="H759" s="1825"/>
      <c r="I759" s="1825"/>
      <c r="J759" s="1825"/>
      <c r="K759" s="1825"/>
      <c r="L759" s="1825"/>
      <c r="M759" s="1825"/>
      <c r="N759" s="1825"/>
      <c r="O759" s="1825"/>
      <c r="P759" s="1825"/>
      <c r="Q759" s="1825"/>
    </row>
    <row r="760" spans="1:17" ht="15.75" customHeight="1">
      <c r="A760" s="1825"/>
      <c r="B760" s="1825"/>
      <c r="C760" s="1825"/>
      <c r="D760" s="1825"/>
      <c r="E760" s="1825"/>
      <c r="F760" s="1825"/>
      <c r="G760" s="1825"/>
      <c r="H760" s="1825"/>
      <c r="I760" s="1825"/>
      <c r="J760" s="1825"/>
      <c r="K760" s="1825"/>
      <c r="L760" s="1825"/>
      <c r="M760" s="1825"/>
      <c r="N760" s="1825"/>
      <c r="O760" s="1825"/>
      <c r="P760" s="1825"/>
      <c r="Q760" s="1825"/>
    </row>
    <row r="761" spans="1:17" ht="15.75" customHeight="1">
      <c r="A761" s="1825"/>
      <c r="B761" s="1825"/>
      <c r="C761" s="1825"/>
      <c r="D761" s="1825"/>
      <c r="E761" s="1825"/>
      <c r="F761" s="1825"/>
      <c r="G761" s="1825"/>
      <c r="H761" s="1825"/>
      <c r="I761" s="1825"/>
      <c r="J761" s="1825"/>
      <c r="K761" s="1825"/>
      <c r="L761" s="1825"/>
      <c r="M761" s="1825"/>
      <c r="N761" s="1825"/>
      <c r="O761" s="1825"/>
      <c r="P761" s="1825"/>
      <c r="Q761" s="1825"/>
    </row>
    <row r="762" spans="1:17" ht="15.75" customHeight="1">
      <c r="A762" s="1825"/>
      <c r="B762" s="1825"/>
      <c r="C762" s="1825"/>
      <c r="D762" s="1825"/>
      <c r="E762" s="1825"/>
      <c r="F762" s="1825"/>
      <c r="G762" s="1825"/>
      <c r="H762" s="1825"/>
      <c r="I762" s="1825"/>
      <c r="J762" s="1825"/>
      <c r="K762" s="1825"/>
      <c r="L762" s="1825"/>
      <c r="M762" s="1825"/>
      <c r="N762" s="1825"/>
      <c r="O762" s="1825"/>
      <c r="P762" s="1825"/>
      <c r="Q762" s="1825"/>
    </row>
    <row r="763" spans="1:17" ht="15.75" customHeight="1">
      <c r="A763" s="1825"/>
      <c r="B763" s="1825"/>
      <c r="C763" s="1825"/>
      <c r="D763" s="1825"/>
      <c r="E763" s="1825"/>
      <c r="F763" s="1825"/>
      <c r="G763" s="1825"/>
      <c r="H763" s="1825"/>
      <c r="I763" s="1825"/>
      <c r="J763" s="1825"/>
      <c r="K763" s="1825"/>
      <c r="L763" s="1825"/>
      <c r="M763" s="1825"/>
      <c r="N763" s="1825"/>
      <c r="O763" s="1825"/>
      <c r="P763" s="1825"/>
      <c r="Q763" s="1825"/>
    </row>
    <row r="764" spans="1:17" ht="15.75" customHeight="1">
      <c r="A764" s="1825"/>
      <c r="B764" s="1825"/>
      <c r="C764" s="1825"/>
      <c r="D764" s="1825"/>
      <c r="E764" s="1825"/>
      <c r="F764" s="1825"/>
      <c r="G764" s="1825"/>
      <c r="H764" s="1825"/>
      <c r="I764" s="1825"/>
      <c r="J764" s="1825"/>
      <c r="K764" s="1825"/>
      <c r="L764" s="1825"/>
      <c r="M764" s="1825"/>
      <c r="N764" s="1825"/>
      <c r="O764" s="1825"/>
      <c r="P764" s="1825"/>
      <c r="Q764" s="1825"/>
    </row>
    <row r="765" spans="1:17" ht="15.75" customHeight="1">
      <c r="A765" s="1825"/>
      <c r="B765" s="1825"/>
      <c r="C765" s="1825"/>
      <c r="D765" s="1825"/>
      <c r="E765" s="1825"/>
      <c r="F765" s="1825"/>
      <c r="G765" s="1825"/>
      <c r="H765" s="1825"/>
      <c r="I765" s="1825"/>
      <c r="J765" s="1825"/>
      <c r="K765" s="1825"/>
      <c r="L765" s="1825"/>
      <c r="M765" s="1825"/>
      <c r="N765" s="1825"/>
      <c r="O765" s="1825"/>
      <c r="P765" s="1825"/>
      <c r="Q765" s="1825"/>
    </row>
    <row r="766" spans="1:17" ht="15.75" customHeight="1">
      <c r="A766" s="1825"/>
      <c r="B766" s="1825"/>
      <c r="C766" s="1825"/>
      <c r="D766" s="1825"/>
      <c r="E766" s="1825"/>
      <c r="F766" s="1825"/>
      <c r="G766" s="1825"/>
      <c r="H766" s="1825"/>
      <c r="I766" s="1825"/>
      <c r="J766" s="1825"/>
      <c r="K766" s="1825"/>
      <c r="L766" s="1825"/>
      <c r="M766" s="1825"/>
      <c r="N766" s="1825"/>
      <c r="O766" s="1825"/>
      <c r="P766" s="1825"/>
      <c r="Q766" s="1825"/>
    </row>
    <row r="767" spans="1:17" ht="15.75" customHeight="1">
      <c r="A767" s="1825"/>
      <c r="B767" s="1825"/>
      <c r="C767" s="1825"/>
      <c r="D767" s="1825"/>
      <c r="E767" s="1825"/>
      <c r="F767" s="1825"/>
      <c r="G767" s="1825"/>
      <c r="H767" s="1825"/>
      <c r="I767" s="1825"/>
      <c r="J767" s="1825"/>
      <c r="K767" s="1825"/>
      <c r="L767" s="1825"/>
      <c r="M767" s="1825"/>
      <c r="N767" s="1825"/>
      <c r="O767" s="1825"/>
      <c r="P767" s="1825"/>
      <c r="Q767" s="1825"/>
    </row>
    <row r="768" spans="1:17" ht="15.75" customHeight="1">
      <c r="A768" s="1825"/>
      <c r="B768" s="1825"/>
      <c r="C768" s="1825"/>
      <c r="D768" s="1825"/>
      <c r="E768" s="1825"/>
      <c r="F768" s="1825"/>
      <c r="G768" s="1825"/>
      <c r="H768" s="1825"/>
      <c r="I768" s="1825"/>
      <c r="J768" s="1825"/>
      <c r="K768" s="1825"/>
      <c r="L768" s="1825"/>
      <c r="M768" s="1825"/>
      <c r="N768" s="1825"/>
      <c r="O768" s="1825"/>
      <c r="P768" s="1825"/>
      <c r="Q768" s="1825"/>
    </row>
    <row r="769" spans="1:17" ht="15.75" customHeight="1">
      <c r="A769" s="1825"/>
      <c r="B769" s="1825"/>
      <c r="C769" s="1825"/>
      <c r="D769" s="1825"/>
      <c r="E769" s="1825"/>
      <c r="F769" s="1825"/>
      <c r="G769" s="1825"/>
      <c r="H769" s="1825"/>
      <c r="I769" s="1825"/>
      <c r="J769" s="1825"/>
      <c r="K769" s="1825"/>
      <c r="L769" s="1825"/>
      <c r="M769" s="1825"/>
      <c r="N769" s="1825"/>
      <c r="O769" s="1825"/>
      <c r="P769" s="1825"/>
      <c r="Q769" s="1825"/>
    </row>
    <row r="770" spans="1:17" ht="15.75" customHeight="1">
      <c r="A770" s="1825"/>
      <c r="B770" s="1825"/>
      <c r="C770" s="1825"/>
      <c r="D770" s="1825"/>
      <c r="E770" s="1825"/>
      <c r="F770" s="1825"/>
      <c r="G770" s="1825"/>
      <c r="H770" s="1825"/>
      <c r="I770" s="1825"/>
      <c r="J770" s="1825"/>
      <c r="K770" s="1825"/>
      <c r="L770" s="1825"/>
      <c r="M770" s="1825"/>
      <c r="N770" s="1825"/>
      <c r="O770" s="1825"/>
      <c r="P770" s="1825"/>
      <c r="Q770" s="1825"/>
    </row>
    <row r="771" spans="1:17" ht="15.75" customHeight="1">
      <c r="A771" s="1825"/>
      <c r="B771" s="1825"/>
      <c r="C771" s="1825"/>
      <c r="D771" s="1825"/>
      <c r="E771" s="1825"/>
      <c r="F771" s="1825"/>
      <c r="G771" s="1825"/>
      <c r="H771" s="1825"/>
      <c r="I771" s="1825"/>
      <c r="J771" s="1825"/>
      <c r="K771" s="1825"/>
      <c r="L771" s="1825"/>
      <c r="M771" s="1825"/>
      <c r="N771" s="1825"/>
      <c r="O771" s="1825"/>
      <c r="P771" s="1825"/>
      <c r="Q771" s="1825"/>
    </row>
    <row r="772" spans="1:17" ht="15.75" customHeight="1">
      <c r="A772" s="1825"/>
      <c r="B772" s="1825"/>
      <c r="C772" s="1825"/>
      <c r="D772" s="1825"/>
      <c r="E772" s="1825"/>
      <c r="F772" s="1825"/>
      <c r="G772" s="1825"/>
      <c r="H772" s="1825"/>
      <c r="I772" s="1825"/>
      <c r="J772" s="1825"/>
      <c r="K772" s="1825"/>
      <c r="L772" s="1825"/>
      <c r="M772" s="1825"/>
      <c r="N772" s="1825"/>
      <c r="O772" s="1825"/>
      <c r="P772" s="1825"/>
      <c r="Q772" s="1825"/>
    </row>
    <row r="773" spans="1:17" ht="15.75" customHeight="1">
      <c r="A773" s="1825"/>
      <c r="B773" s="1825"/>
      <c r="C773" s="1825"/>
      <c r="D773" s="1825"/>
      <c r="E773" s="1825"/>
      <c r="F773" s="1825"/>
      <c r="G773" s="1825"/>
      <c r="H773" s="1825"/>
      <c r="I773" s="1825"/>
      <c r="J773" s="1825"/>
      <c r="K773" s="1825"/>
      <c r="L773" s="1825"/>
      <c r="M773" s="1825"/>
      <c r="N773" s="1825"/>
      <c r="O773" s="1825"/>
      <c r="P773" s="1825"/>
      <c r="Q773" s="1825"/>
    </row>
    <row r="774" spans="1:17" ht="15.75" customHeight="1">
      <c r="A774" s="1825"/>
      <c r="B774" s="1825"/>
      <c r="C774" s="1825"/>
      <c r="D774" s="1825"/>
      <c r="E774" s="1825"/>
      <c r="F774" s="1825"/>
      <c r="G774" s="1825"/>
      <c r="H774" s="1825"/>
      <c r="I774" s="1825"/>
      <c r="J774" s="1825"/>
      <c r="K774" s="1825"/>
      <c r="L774" s="1825"/>
      <c r="M774" s="1825"/>
      <c r="N774" s="1825"/>
      <c r="O774" s="1825"/>
      <c r="P774" s="1825"/>
      <c r="Q774" s="1825"/>
    </row>
    <row r="775" spans="1:17" ht="15.75" customHeight="1">
      <c r="A775" s="1825"/>
      <c r="B775" s="1825"/>
      <c r="C775" s="1825"/>
      <c r="D775" s="1825"/>
      <c r="E775" s="1825"/>
      <c r="F775" s="1825"/>
      <c r="G775" s="1825"/>
      <c r="H775" s="1825"/>
      <c r="I775" s="1825"/>
      <c r="J775" s="1825"/>
      <c r="K775" s="1825"/>
      <c r="L775" s="1825"/>
      <c r="M775" s="1825"/>
      <c r="N775" s="1825"/>
      <c r="O775" s="1825"/>
      <c r="P775" s="1825"/>
      <c r="Q775" s="1825"/>
    </row>
    <row r="776" spans="1:17" ht="15.75" customHeight="1">
      <c r="A776" s="1825"/>
      <c r="B776" s="1825"/>
      <c r="C776" s="1825"/>
      <c r="D776" s="1825"/>
      <c r="E776" s="1825"/>
      <c r="F776" s="1825"/>
      <c r="G776" s="1825"/>
      <c r="H776" s="1825"/>
      <c r="I776" s="1825"/>
      <c r="J776" s="1825"/>
      <c r="K776" s="1825"/>
      <c r="L776" s="1825"/>
      <c r="M776" s="1825"/>
      <c r="N776" s="1825"/>
      <c r="O776" s="1825"/>
      <c r="P776" s="1825"/>
      <c r="Q776" s="1825"/>
    </row>
    <row r="777" spans="1:17" ht="15.75" customHeight="1">
      <c r="A777" s="1825"/>
      <c r="B777" s="1825"/>
      <c r="C777" s="1825"/>
      <c r="D777" s="1825"/>
      <c r="E777" s="1825"/>
      <c r="F777" s="1825"/>
      <c r="G777" s="1825"/>
      <c r="H777" s="1825"/>
      <c r="I777" s="1825"/>
      <c r="J777" s="1825"/>
      <c r="K777" s="1825"/>
      <c r="L777" s="1825"/>
      <c r="M777" s="1825"/>
      <c r="N777" s="1825"/>
      <c r="O777" s="1825"/>
      <c r="P777" s="1825"/>
      <c r="Q777" s="1825"/>
    </row>
    <row r="778" spans="1:17" ht="15.75" customHeight="1">
      <c r="A778" s="1825"/>
      <c r="B778" s="1825"/>
      <c r="C778" s="1825"/>
      <c r="D778" s="1825"/>
      <c r="E778" s="1825"/>
      <c r="F778" s="1825"/>
      <c r="G778" s="1825"/>
      <c r="H778" s="1825"/>
      <c r="I778" s="1825"/>
      <c r="J778" s="1825"/>
      <c r="K778" s="1825"/>
      <c r="L778" s="1825"/>
      <c r="M778" s="1825"/>
      <c r="N778" s="1825"/>
      <c r="O778" s="1825"/>
      <c r="P778" s="1825"/>
      <c r="Q778" s="1825"/>
    </row>
    <row r="779" spans="1:17" ht="15.75" customHeight="1">
      <c r="A779" s="1825"/>
      <c r="B779" s="1825"/>
      <c r="C779" s="1825"/>
      <c r="D779" s="1825"/>
      <c r="E779" s="1825"/>
      <c r="F779" s="1825"/>
      <c r="G779" s="1825"/>
      <c r="H779" s="1825"/>
      <c r="I779" s="1825"/>
      <c r="J779" s="1825"/>
      <c r="K779" s="1825"/>
      <c r="L779" s="1825"/>
      <c r="M779" s="1825"/>
      <c r="N779" s="1825"/>
      <c r="O779" s="1825"/>
      <c r="P779" s="1825"/>
      <c r="Q779" s="1825"/>
    </row>
    <row r="780" spans="1:17" ht="15.75" customHeight="1">
      <c r="A780" s="1825"/>
      <c r="B780" s="1825"/>
      <c r="C780" s="1825"/>
      <c r="D780" s="1825"/>
      <c r="E780" s="1825"/>
      <c r="F780" s="1825"/>
      <c r="G780" s="1825"/>
      <c r="H780" s="1825"/>
      <c r="I780" s="1825"/>
      <c r="J780" s="1825"/>
      <c r="K780" s="1825"/>
      <c r="L780" s="1825"/>
      <c r="M780" s="1825"/>
      <c r="N780" s="1825"/>
      <c r="O780" s="1825"/>
      <c r="P780" s="1825"/>
      <c r="Q780" s="1825"/>
    </row>
    <row r="781" spans="1:17" ht="15.75" customHeight="1">
      <c r="A781" s="1825"/>
      <c r="B781" s="1825"/>
      <c r="C781" s="1825"/>
      <c r="D781" s="1825"/>
      <c r="E781" s="1825"/>
      <c r="F781" s="1825"/>
      <c r="G781" s="1825"/>
      <c r="H781" s="1825"/>
      <c r="I781" s="1825"/>
      <c r="J781" s="1825"/>
      <c r="K781" s="1825"/>
      <c r="L781" s="1825"/>
      <c r="M781" s="1825"/>
      <c r="N781" s="1825"/>
      <c r="O781" s="1825"/>
      <c r="P781" s="1825"/>
      <c r="Q781" s="1825"/>
    </row>
    <row r="782" spans="1:17" ht="15.75" customHeight="1">
      <c r="A782" s="1825"/>
      <c r="B782" s="1825"/>
      <c r="C782" s="1825"/>
      <c r="D782" s="1825"/>
      <c r="E782" s="1825"/>
      <c r="F782" s="1825"/>
      <c r="G782" s="1825"/>
      <c r="H782" s="1825"/>
      <c r="I782" s="1825"/>
      <c r="J782" s="1825"/>
      <c r="K782" s="1825"/>
      <c r="L782" s="1825"/>
      <c r="M782" s="1825"/>
      <c r="N782" s="1825"/>
      <c r="O782" s="1825"/>
      <c r="P782" s="1825"/>
      <c r="Q782" s="1825"/>
    </row>
    <row r="783" spans="1:17" ht="15.75" customHeight="1">
      <c r="A783" s="1825"/>
      <c r="B783" s="1825"/>
      <c r="C783" s="1825"/>
      <c r="D783" s="1825"/>
      <c r="E783" s="1825"/>
      <c r="F783" s="1825"/>
      <c r="G783" s="1825"/>
      <c r="H783" s="1825"/>
      <c r="I783" s="1825"/>
      <c r="J783" s="1825"/>
      <c r="K783" s="1825"/>
      <c r="L783" s="1825"/>
      <c r="M783" s="1825"/>
      <c r="N783" s="1825"/>
      <c r="O783" s="1825"/>
      <c r="P783" s="1825"/>
      <c r="Q783" s="1825"/>
    </row>
    <row r="784" spans="1:17" ht="15.75" customHeight="1">
      <c r="A784" s="1825"/>
      <c r="B784" s="1825"/>
      <c r="C784" s="1825"/>
      <c r="D784" s="1825"/>
      <c r="E784" s="1825"/>
      <c r="F784" s="1825"/>
      <c r="G784" s="1825"/>
      <c r="H784" s="1825"/>
      <c r="I784" s="1825"/>
      <c r="J784" s="1825"/>
      <c r="K784" s="1825"/>
      <c r="L784" s="1825"/>
      <c r="M784" s="1825"/>
      <c r="N784" s="1825"/>
      <c r="O784" s="1825"/>
      <c r="P784" s="1825"/>
      <c r="Q784" s="1825"/>
    </row>
    <row r="785" spans="1:17" ht="15.75" customHeight="1">
      <c r="A785" s="1825"/>
      <c r="B785" s="1825"/>
      <c r="C785" s="1825"/>
      <c r="D785" s="1825"/>
      <c r="E785" s="1825"/>
      <c r="F785" s="1825"/>
      <c r="G785" s="1825"/>
      <c r="H785" s="1825"/>
      <c r="I785" s="1825"/>
      <c r="J785" s="1825"/>
      <c r="K785" s="1825"/>
      <c r="L785" s="1825"/>
      <c r="M785" s="1825"/>
      <c r="N785" s="1825"/>
      <c r="O785" s="1825"/>
      <c r="P785" s="1825"/>
      <c r="Q785" s="1825"/>
    </row>
    <row r="786" spans="1:17" ht="15.75" customHeight="1">
      <c r="A786" s="1825"/>
      <c r="B786" s="1825"/>
      <c r="C786" s="1825"/>
      <c r="D786" s="1825"/>
      <c r="E786" s="1825"/>
      <c r="F786" s="1825"/>
      <c r="G786" s="1825"/>
      <c r="H786" s="1825"/>
      <c r="I786" s="1825"/>
      <c r="J786" s="1825"/>
      <c r="K786" s="1825"/>
      <c r="L786" s="1825"/>
      <c r="M786" s="1825"/>
      <c r="N786" s="1825"/>
      <c r="O786" s="1825"/>
      <c r="P786" s="1825"/>
      <c r="Q786" s="1825"/>
    </row>
    <row r="787" spans="1:17" ht="15.75" customHeight="1">
      <c r="A787" s="1825"/>
      <c r="B787" s="1825"/>
      <c r="C787" s="1825"/>
      <c r="D787" s="1825"/>
      <c r="E787" s="1825"/>
      <c r="F787" s="1825"/>
      <c r="G787" s="1825"/>
      <c r="H787" s="1825"/>
      <c r="I787" s="1825"/>
      <c r="J787" s="1825"/>
      <c r="K787" s="1825"/>
      <c r="L787" s="1825"/>
      <c r="M787" s="1825"/>
      <c r="N787" s="1825"/>
      <c r="O787" s="1825"/>
      <c r="P787" s="1825"/>
      <c r="Q787" s="1825"/>
    </row>
    <row r="788" spans="1:17" ht="15.75" customHeight="1">
      <c r="A788" s="1825"/>
      <c r="B788" s="1825"/>
      <c r="C788" s="1825"/>
      <c r="D788" s="1825"/>
      <c r="E788" s="1825"/>
      <c r="F788" s="1825"/>
      <c r="G788" s="1825"/>
      <c r="H788" s="1825"/>
      <c r="I788" s="1825"/>
      <c r="J788" s="1825"/>
      <c r="K788" s="1825"/>
      <c r="L788" s="1825"/>
      <c r="M788" s="1825"/>
      <c r="N788" s="1825"/>
      <c r="O788" s="1825"/>
      <c r="P788" s="1825"/>
      <c r="Q788" s="1825"/>
    </row>
    <row r="789" spans="1:17" ht="15.75" customHeight="1">
      <c r="A789" s="1825"/>
      <c r="B789" s="1825"/>
      <c r="C789" s="1825"/>
      <c r="D789" s="1825"/>
      <c r="E789" s="1825"/>
      <c r="F789" s="1825"/>
      <c r="G789" s="1825"/>
      <c r="H789" s="1825"/>
      <c r="I789" s="1825"/>
      <c r="J789" s="1825"/>
      <c r="K789" s="1825"/>
      <c r="L789" s="1825"/>
      <c r="M789" s="1825"/>
      <c r="N789" s="1825"/>
      <c r="O789" s="1825"/>
      <c r="P789" s="1825"/>
      <c r="Q789" s="1825"/>
    </row>
    <row r="790" spans="1:17" ht="15.75" customHeight="1">
      <c r="A790" s="1825"/>
      <c r="B790" s="1825"/>
      <c r="C790" s="1825"/>
      <c r="D790" s="1825"/>
      <c r="E790" s="1825"/>
      <c r="F790" s="1825"/>
      <c r="G790" s="1825"/>
      <c r="H790" s="1825"/>
      <c r="I790" s="1825"/>
      <c r="J790" s="1825"/>
      <c r="K790" s="1825"/>
      <c r="L790" s="1825"/>
      <c r="M790" s="1825"/>
      <c r="N790" s="1825"/>
      <c r="O790" s="1825"/>
      <c r="P790" s="1825"/>
      <c r="Q790" s="1825"/>
    </row>
    <row r="791" spans="1:17" ht="15.75" customHeight="1">
      <c r="A791" s="1825"/>
      <c r="B791" s="1825"/>
      <c r="C791" s="1825"/>
      <c r="D791" s="1825"/>
      <c r="E791" s="1825"/>
      <c r="F791" s="1825"/>
      <c r="G791" s="1825"/>
      <c r="H791" s="1825"/>
      <c r="I791" s="1825"/>
      <c r="J791" s="1825"/>
      <c r="K791" s="1825"/>
      <c r="L791" s="1825"/>
      <c r="M791" s="1825"/>
      <c r="N791" s="1825"/>
      <c r="O791" s="1825"/>
      <c r="P791" s="1825"/>
      <c r="Q791" s="1825"/>
    </row>
    <row r="792" spans="1:17" ht="15.75" customHeight="1">
      <c r="A792" s="1825"/>
      <c r="B792" s="1825"/>
      <c r="C792" s="1825"/>
      <c r="D792" s="1825"/>
      <c r="E792" s="1825"/>
      <c r="F792" s="1825"/>
      <c r="G792" s="1825"/>
      <c r="H792" s="1825"/>
      <c r="I792" s="1825"/>
      <c r="J792" s="1825"/>
      <c r="K792" s="1825"/>
      <c r="L792" s="1825"/>
      <c r="M792" s="1825"/>
      <c r="N792" s="1825"/>
      <c r="O792" s="1825"/>
      <c r="P792" s="1825"/>
      <c r="Q792" s="1825"/>
    </row>
    <row r="793" spans="1:17" ht="15.75" customHeight="1">
      <c r="A793" s="1825"/>
      <c r="B793" s="1825"/>
      <c r="C793" s="1825"/>
      <c r="D793" s="1825"/>
      <c r="E793" s="1825"/>
      <c r="F793" s="1825"/>
      <c r="G793" s="1825"/>
      <c r="H793" s="1825"/>
      <c r="I793" s="1825"/>
      <c r="J793" s="1825"/>
      <c r="K793" s="1825"/>
      <c r="L793" s="1825"/>
      <c r="M793" s="1825"/>
      <c r="N793" s="1825"/>
      <c r="O793" s="1825"/>
      <c r="P793" s="1825"/>
      <c r="Q793" s="1825"/>
    </row>
    <row r="794" spans="1:17" ht="15.75" customHeight="1">
      <c r="A794" s="1825"/>
      <c r="B794" s="1825"/>
      <c r="C794" s="1825"/>
      <c r="D794" s="1825"/>
      <c r="E794" s="1825"/>
      <c r="F794" s="1825"/>
      <c r="G794" s="1825"/>
      <c r="H794" s="1825"/>
      <c r="I794" s="1825"/>
      <c r="J794" s="1825"/>
      <c r="K794" s="1825"/>
      <c r="L794" s="1825"/>
      <c r="M794" s="1825"/>
      <c r="N794" s="1825"/>
      <c r="O794" s="1825"/>
      <c r="P794" s="1825"/>
      <c r="Q794" s="1825"/>
    </row>
    <row r="795" spans="1:17" ht="15.75" customHeight="1">
      <c r="A795" s="1825"/>
      <c r="B795" s="1825"/>
      <c r="C795" s="1825"/>
      <c r="D795" s="1825"/>
      <c r="E795" s="1825"/>
      <c r="F795" s="1825"/>
      <c r="G795" s="1825"/>
      <c r="H795" s="1825"/>
      <c r="I795" s="1825"/>
      <c r="J795" s="1825"/>
      <c r="K795" s="1825"/>
      <c r="L795" s="1825"/>
      <c r="M795" s="1825"/>
      <c r="N795" s="1825"/>
      <c r="O795" s="1825"/>
      <c r="P795" s="1825"/>
      <c r="Q795" s="1825"/>
    </row>
    <row r="796" spans="1:17" ht="15.75" customHeight="1">
      <c r="A796" s="1825"/>
      <c r="B796" s="1825"/>
      <c r="C796" s="1825"/>
      <c r="D796" s="1825"/>
      <c r="E796" s="1825"/>
      <c r="F796" s="1825"/>
      <c r="G796" s="1825"/>
      <c r="H796" s="1825"/>
      <c r="I796" s="1825"/>
      <c r="J796" s="1825"/>
      <c r="K796" s="1825"/>
      <c r="L796" s="1825"/>
      <c r="M796" s="1825"/>
      <c r="N796" s="1825"/>
      <c r="O796" s="1825"/>
      <c r="P796" s="1825"/>
      <c r="Q796" s="1825"/>
    </row>
    <row r="797" spans="1:17" ht="15.75" customHeight="1">
      <c r="A797" s="1825"/>
      <c r="B797" s="1825"/>
      <c r="C797" s="1825"/>
      <c r="D797" s="1825"/>
      <c r="E797" s="1825"/>
      <c r="F797" s="1825"/>
      <c r="G797" s="1825"/>
      <c r="H797" s="1825"/>
      <c r="I797" s="1825"/>
      <c r="J797" s="1825"/>
      <c r="K797" s="1825"/>
      <c r="L797" s="1825"/>
      <c r="M797" s="1825"/>
      <c r="N797" s="1825"/>
      <c r="O797" s="1825"/>
      <c r="P797" s="1825"/>
      <c r="Q797" s="1825"/>
    </row>
    <row r="798" spans="1:17" ht="15.75" customHeight="1">
      <c r="A798" s="1825"/>
      <c r="B798" s="1825"/>
      <c r="C798" s="1825"/>
      <c r="D798" s="1825"/>
      <c r="E798" s="1825"/>
      <c r="F798" s="1825"/>
      <c r="G798" s="1825"/>
      <c r="H798" s="1825"/>
      <c r="I798" s="1825"/>
      <c r="J798" s="1825"/>
      <c r="K798" s="1825"/>
      <c r="L798" s="1825"/>
      <c r="M798" s="1825"/>
      <c r="N798" s="1825"/>
      <c r="O798" s="1825"/>
      <c r="P798" s="1825"/>
      <c r="Q798" s="1825"/>
    </row>
    <row r="799" spans="1:17" ht="15.75" customHeight="1">
      <c r="A799" s="1825"/>
      <c r="B799" s="1825"/>
      <c r="C799" s="1825"/>
      <c r="D799" s="1825"/>
      <c r="E799" s="1825"/>
      <c r="F799" s="1825"/>
      <c r="G799" s="1825"/>
      <c r="H799" s="1825"/>
      <c r="I799" s="1825"/>
      <c r="J799" s="1825"/>
      <c r="K799" s="1825"/>
      <c r="L799" s="1825"/>
      <c r="M799" s="1825"/>
      <c r="N799" s="1825"/>
      <c r="O799" s="1825"/>
      <c r="P799" s="1825"/>
      <c r="Q799" s="1825"/>
    </row>
    <row r="800" spans="1:17" ht="15.75" customHeight="1">
      <c r="A800" s="1825"/>
      <c r="B800" s="1825"/>
      <c r="C800" s="1825"/>
      <c r="D800" s="1825"/>
      <c r="E800" s="1825"/>
      <c r="F800" s="1825"/>
      <c r="G800" s="1825"/>
      <c r="H800" s="1825"/>
      <c r="I800" s="1825"/>
      <c r="J800" s="1825"/>
      <c r="K800" s="1825"/>
      <c r="L800" s="1825"/>
      <c r="M800" s="1825"/>
      <c r="N800" s="1825"/>
      <c r="O800" s="1825"/>
      <c r="P800" s="1825"/>
      <c r="Q800" s="1825"/>
    </row>
    <row r="801" spans="1:17" ht="15.75" customHeight="1">
      <c r="A801" s="1825"/>
      <c r="B801" s="1825"/>
      <c r="C801" s="1825"/>
      <c r="D801" s="1825"/>
      <c r="E801" s="1825"/>
      <c r="F801" s="1825"/>
      <c r="G801" s="1825"/>
      <c r="H801" s="1825"/>
      <c r="I801" s="1825"/>
      <c r="J801" s="1825"/>
      <c r="K801" s="1825"/>
      <c r="L801" s="1825"/>
      <c r="M801" s="1825"/>
      <c r="N801" s="1825"/>
      <c r="O801" s="1825"/>
      <c r="P801" s="1825"/>
      <c r="Q801" s="1825"/>
    </row>
    <row r="802" spans="1:17" ht="15.75" customHeight="1">
      <c r="A802" s="1825"/>
      <c r="B802" s="1825"/>
      <c r="C802" s="1825"/>
      <c r="D802" s="1825"/>
      <c r="E802" s="1825"/>
      <c r="F802" s="1825"/>
      <c r="G802" s="1825"/>
      <c r="H802" s="1825"/>
      <c r="I802" s="1825"/>
      <c r="J802" s="1825"/>
      <c r="K802" s="1825"/>
      <c r="L802" s="1825"/>
      <c r="M802" s="1825"/>
      <c r="N802" s="1825"/>
      <c r="O802" s="1825"/>
      <c r="P802" s="1825"/>
      <c r="Q802" s="1825"/>
    </row>
    <row r="803" spans="1:17" ht="15.75" customHeight="1">
      <c r="A803" s="1825"/>
      <c r="B803" s="1825"/>
      <c r="C803" s="1825"/>
      <c r="D803" s="1825"/>
      <c r="E803" s="1825"/>
      <c r="F803" s="1825"/>
      <c r="G803" s="1825"/>
      <c r="H803" s="1825"/>
      <c r="I803" s="1825"/>
      <c r="J803" s="1825"/>
      <c r="K803" s="1825"/>
      <c r="L803" s="1825"/>
      <c r="M803" s="1825"/>
      <c r="N803" s="1825"/>
      <c r="O803" s="1825"/>
      <c r="P803" s="1825"/>
      <c r="Q803" s="1825"/>
    </row>
    <row r="804" spans="1:17" ht="15.75" customHeight="1">
      <c r="A804" s="1825"/>
      <c r="B804" s="1825"/>
      <c r="C804" s="1825"/>
      <c r="D804" s="1825"/>
      <c r="E804" s="1825"/>
      <c r="F804" s="1825"/>
      <c r="G804" s="1825"/>
      <c r="H804" s="1825"/>
      <c r="I804" s="1825"/>
      <c r="J804" s="1825"/>
      <c r="K804" s="1825"/>
      <c r="L804" s="1825"/>
      <c r="M804" s="1825"/>
      <c r="N804" s="1825"/>
      <c r="O804" s="1825"/>
      <c r="P804" s="1825"/>
      <c r="Q804" s="1825"/>
    </row>
    <row r="805" spans="1:17" ht="15.75" customHeight="1">
      <c r="A805" s="1825"/>
      <c r="B805" s="1825"/>
      <c r="C805" s="1825"/>
      <c r="D805" s="1825"/>
      <c r="E805" s="1825"/>
      <c r="F805" s="1825"/>
      <c r="G805" s="1825"/>
      <c r="H805" s="1825"/>
      <c r="I805" s="1825"/>
      <c r="J805" s="1825"/>
      <c r="K805" s="1825"/>
      <c r="L805" s="1825"/>
      <c r="M805" s="1825"/>
      <c r="N805" s="1825"/>
      <c r="O805" s="1825"/>
      <c r="P805" s="1825"/>
      <c r="Q805" s="1825"/>
    </row>
    <row r="806" spans="1:17" ht="15.75" customHeight="1">
      <c r="A806" s="1825"/>
      <c r="B806" s="1825"/>
      <c r="C806" s="1825"/>
      <c r="D806" s="1825"/>
      <c r="E806" s="1825"/>
      <c r="F806" s="1825"/>
      <c r="G806" s="1825"/>
      <c r="H806" s="1825"/>
      <c r="I806" s="1825"/>
      <c r="J806" s="1825"/>
      <c r="K806" s="1825"/>
      <c r="L806" s="1825"/>
      <c r="M806" s="1825"/>
      <c r="N806" s="1825"/>
      <c r="O806" s="1825"/>
      <c r="P806" s="1825"/>
      <c r="Q806" s="1825"/>
    </row>
    <row r="807" spans="1:17" ht="15.75" customHeight="1">
      <c r="A807" s="1825"/>
      <c r="B807" s="1825"/>
      <c r="C807" s="1825"/>
      <c r="D807" s="1825"/>
      <c r="E807" s="1825"/>
      <c r="F807" s="1825"/>
      <c r="G807" s="1825"/>
      <c r="H807" s="1825"/>
      <c r="I807" s="1825"/>
      <c r="J807" s="1825"/>
      <c r="K807" s="1825"/>
      <c r="L807" s="1825"/>
      <c r="M807" s="1825"/>
      <c r="N807" s="1825"/>
      <c r="O807" s="1825"/>
      <c r="P807" s="1825"/>
      <c r="Q807" s="1825"/>
    </row>
    <row r="808" spans="1:17" ht="15.75" customHeight="1">
      <c r="A808" s="1825"/>
      <c r="B808" s="1825"/>
      <c r="C808" s="1825"/>
      <c r="D808" s="1825"/>
      <c r="E808" s="1825"/>
      <c r="F808" s="1825"/>
      <c r="G808" s="1825"/>
      <c r="H808" s="1825"/>
      <c r="I808" s="1825"/>
      <c r="J808" s="1825"/>
      <c r="K808" s="1825"/>
      <c r="L808" s="1825"/>
      <c r="M808" s="1825"/>
      <c r="N808" s="1825"/>
      <c r="O808" s="1825"/>
      <c r="P808" s="1825"/>
      <c r="Q808" s="1825"/>
    </row>
    <row r="809" spans="1:17" ht="15.75" customHeight="1">
      <c r="A809" s="1825"/>
      <c r="B809" s="1825"/>
      <c r="C809" s="1825"/>
      <c r="D809" s="1825"/>
      <c r="E809" s="1825"/>
      <c r="F809" s="1825"/>
      <c r="G809" s="1825"/>
      <c r="H809" s="1825"/>
      <c r="I809" s="1825"/>
      <c r="J809" s="1825"/>
      <c r="K809" s="1825"/>
      <c r="L809" s="1825"/>
      <c r="M809" s="1825"/>
      <c r="N809" s="1825"/>
      <c r="O809" s="1825"/>
      <c r="P809" s="1825"/>
      <c r="Q809" s="1825"/>
    </row>
    <row r="810" spans="1:17" ht="15.75" customHeight="1">
      <c r="A810" s="1825"/>
      <c r="B810" s="1825"/>
      <c r="C810" s="1825"/>
      <c r="D810" s="1825"/>
      <c r="E810" s="1825"/>
      <c r="F810" s="1825"/>
      <c r="G810" s="1825"/>
      <c r="H810" s="1825"/>
      <c r="I810" s="1825"/>
      <c r="J810" s="1825"/>
      <c r="K810" s="1825"/>
      <c r="L810" s="1825"/>
      <c r="M810" s="1825"/>
      <c r="N810" s="1825"/>
      <c r="O810" s="1825"/>
      <c r="P810" s="1825"/>
      <c r="Q810" s="1825"/>
    </row>
    <row r="811" spans="1:17" ht="15.75" customHeight="1">
      <c r="A811" s="1825"/>
      <c r="B811" s="1825"/>
      <c r="C811" s="1825"/>
      <c r="D811" s="1825"/>
      <c r="E811" s="1825"/>
      <c r="F811" s="1825"/>
      <c r="G811" s="1825"/>
      <c r="H811" s="1825"/>
      <c r="I811" s="1825"/>
      <c r="J811" s="1825"/>
      <c r="K811" s="1825"/>
      <c r="L811" s="1825"/>
      <c r="M811" s="1825"/>
      <c r="N811" s="1825"/>
      <c r="O811" s="1825"/>
      <c r="P811" s="1825"/>
      <c r="Q811" s="1825"/>
    </row>
    <row r="812" spans="1:17" ht="15.75" customHeight="1">
      <c r="A812" s="1825"/>
      <c r="B812" s="1825"/>
      <c r="C812" s="1825"/>
      <c r="D812" s="1825"/>
      <c r="E812" s="1825"/>
      <c r="F812" s="1825"/>
      <c r="G812" s="1825"/>
      <c r="H812" s="1825"/>
      <c r="I812" s="1825"/>
      <c r="J812" s="1825"/>
      <c r="K812" s="1825"/>
      <c r="L812" s="1825"/>
      <c r="M812" s="1825"/>
      <c r="N812" s="1825"/>
      <c r="O812" s="1825"/>
      <c r="P812" s="1825"/>
      <c r="Q812" s="1825"/>
    </row>
    <row r="813" spans="1:17" ht="15.75" customHeight="1">
      <c r="A813" s="1825"/>
      <c r="B813" s="1825"/>
      <c r="C813" s="1825"/>
      <c r="D813" s="1825"/>
      <c r="E813" s="1825"/>
      <c r="F813" s="1825"/>
      <c r="G813" s="1825"/>
      <c r="H813" s="1825"/>
      <c r="I813" s="1825"/>
      <c r="J813" s="1825"/>
      <c r="K813" s="1825"/>
      <c r="L813" s="1825"/>
      <c r="M813" s="1825"/>
      <c r="N813" s="1825"/>
      <c r="O813" s="1825"/>
      <c r="P813" s="1825"/>
      <c r="Q813" s="1825"/>
    </row>
    <row r="814" spans="1:17" ht="15.75" customHeight="1">
      <c r="A814" s="1825"/>
      <c r="B814" s="1825"/>
      <c r="C814" s="1825"/>
      <c r="D814" s="1825"/>
      <c r="E814" s="1825"/>
      <c r="F814" s="1825"/>
      <c r="G814" s="1825"/>
      <c r="H814" s="1825"/>
      <c r="I814" s="1825"/>
      <c r="J814" s="1825"/>
      <c r="K814" s="1825"/>
      <c r="L814" s="1825"/>
      <c r="M814" s="1825"/>
      <c r="N814" s="1825"/>
      <c r="O814" s="1825"/>
      <c r="P814" s="1825"/>
      <c r="Q814" s="1825"/>
    </row>
    <row r="815" spans="1:17" ht="15.75" customHeight="1">
      <c r="A815" s="1825"/>
      <c r="B815" s="1825"/>
      <c r="C815" s="1825"/>
      <c r="D815" s="1825"/>
      <c r="E815" s="1825"/>
      <c r="F815" s="1825"/>
      <c r="G815" s="1825"/>
      <c r="H815" s="1825"/>
      <c r="I815" s="1825"/>
      <c r="J815" s="1825"/>
      <c r="K815" s="1825"/>
      <c r="L815" s="1825"/>
      <c r="M815" s="1825"/>
      <c r="N815" s="1825"/>
      <c r="O815" s="1825"/>
      <c r="P815" s="1825"/>
      <c r="Q815" s="1825"/>
    </row>
    <row r="816" spans="1:17" ht="15.75" customHeight="1">
      <c r="A816" s="1825"/>
      <c r="B816" s="1825"/>
      <c r="C816" s="1825"/>
      <c r="D816" s="1825"/>
      <c r="E816" s="1825"/>
      <c r="F816" s="1825"/>
      <c r="G816" s="1825"/>
      <c r="H816" s="1825"/>
      <c r="I816" s="1825"/>
      <c r="J816" s="1825"/>
      <c r="K816" s="1825"/>
      <c r="L816" s="1825"/>
      <c r="M816" s="1825"/>
      <c r="N816" s="1825"/>
      <c r="O816" s="1825"/>
      <c r="P816" s="1825"/>
      <c r="Q816" s="1825"/>
    </row>
    <row r="817" spans="1:17" ht="15.75" customHeight="1">
      <c r="A817" s="1825"/>
      <c r="B817" s="1825"/>
      <c r="C817" s="1825"/>
      <c r="D817" s="1825"/>
      <c r="E817" s="1825"/>
      <c r="F817" s="1825"/>
      <c r="G817" s="1825"/>
      <c r="H817" s="1825"/>
      <c r="I817" s="1825"/>
      <c r="J817" s="1825"/>
      <c r="K817" s="1825"/>
      <c r="L817" s="1825"/>
      <c r="M817" s="1825"/>
      <c r="N817" s="1825"/>
      <c r="O817" s="1825"/>
      <c r="P817" s="1825"/>
      <c r="Q817" s="1825"/>
    </row>
    <row r="818" spans="1:17" ht="15.75" customHeight="1">
      <c r="A818" s="1825"/>
      <c r="B818" s="1825"/>
      <c r="C818" s="1825"/>
      <c r="D818" s="1825"/>
      <c r="E818" s="1825"/>
      <c r="F818" s="1825"/>
      <c r="G818" s="1825"/>
      <c r="H818" s="1825"/>
      <c r="I818" s="1825"/>
      <c r="J818" s="1825"/>
      <c r="K818" s="1825"/>
      <c r="L818" s="1825"/>
      <c r="M818" s="1825"/>
      <c r="N818" s="1825"/>
      <c r="O818" s="1825"/>
      <c r="P818" s="1825"/>
      <c r="Q818" s="1825"/>
    </row>
    <row r="819" spans="1:17" ht="15.75" customHeight="1">
      <c r="A819" s="1825"/>
      <c r="B819" s="1825"/>
      <c r="C819" s="1825"/>
      <c r="D819" s="1825"/>
      <c r="E819" s="1825"/>
      <c r="F819" s="1825"/>
      <c r="G819" s="1825"/>
      <c r="H819" s="1825"/>
      <c r="I819" s="1825"/>
      <c r="J819" s="1825"/>
      <c r="K819" s="1825"/>
      <c r="L819" s="1825"/>
      <c r="M819" s="1825"/>
      <c r="N819" s="1825"/>
      <c r="O819" s="1825"/>
      <c r="P819" s="1825"/>
      <c r="Q819" s="1825"/>
    </row>
    <row r="820" spans="1:17" ht="15.75" customHeight="1">
      <c r="A820" s="1825"/>
      <c r="B820" s="1825"/>
      <c r="C820" s="1825"/>
      <c r="D820" s="1825"/>
      <c r="E820" s="1825"/>
      <c r="F820" s="1825"/>
      <c r="G820" s="1825"/>
      <c r="H820" s="1825"/>
      <c r="I820" s="1825"/>
      <c r="J820" s="1825"/>
      <c r="K820" s="1825"/>
      <c r="L820" s="1825"/>
      <c r="M820" s="1825"/>
      <c r="N820" s="1825"/>
      <c r="O820" s="1825"/>
      <c r="P820" s="1825"/>
      <c r="Q820" s="1825"/>
    </row>
    <row r="821" spans="1:17" ht="15.75" customHeight="1">
      <c r="A821" s="1825"/>
      <c r="B821" s="1825"/>
      <c r="C821" s="1825"/>
      <c r="D821" s="1825"/>
      <c r="E821" s="1825"/>
      <c r="F821" s="1825"/>
      <c r="G821" s="1825"/>
      <c r="H821" s="1825"/>
      <c r="I821" s="1825"/>
      <c r="J821" s="1825"/>
      <c r="K821" s="1825"/>
      <c r="L821" s="1825"/>
      <c r="M821" s="1825"/>
      <c r="N821" s="1825"/>
      <c r="O821" s="1825"/>
      <c r="P821" s="1825"/>
      <c r="Q821" s="1825"/>
    </row>
    <row r="822" spans="1:17" ht="15.75" customHeight="1">
      <c r="A822" s="1825"/>
      <c r="B822" s="1825"/>
      <c r="C822" s="1825"/>
      <c r="D822" s="1825"/>
      <c r="E822" s="1825"/>
      <c r="F822" s="1825"/>
      <c r="G822" s="1825"/>
      <c r="H822" s="1825"/>
      <c r="I822" s="1825"/>
      <c r="J822" s="1825"/>
      <c r="K822" s="1825"/>
      <c r="L822" s="1825"/>
      <c r="M822" s="1825"/>
      <c r="N822" s="1825"/>
      <c r="O822" s="1825"/>
      <c r="P822" s="1825"/>
      <c r="Q822" s="1825"/>
    </row>
    <row r="823" spans="1:17" ht="15.75" customHeight="1">
      <c r="A823" s="1825"/>
      <c r="B823" s="1825"/>
      <c r="C823" s="1825"/>
      <c r="D823" s="1825"/>
      <c r="E823" s="1825"/>
      <c r="F823" s="1825"/>
      <c r="G823" s="1825"/>
      <c r="H823" s="1825"/>
      <c r="I823" s="1825"/>
      <c r="J823" s="1825"/>
      <c r="K823" s="1825"/>
      <c r="L823" s="1825"/>
      <c r="M823" s="1825"/>
      <c r="N823" s="1825"/>
      <c r="O823" s="1825"/>
      <c r="P823" s="1825"/>
      <c r="Q823" s="1825"/>
    </row>
    <row r="824" spans="1:17" ht="15.75" customHeight="1">
      <c r="A824" s="1825"/>
      <c r="B824" s="1825"/>
      <c r="C824" s="1825"/>
      <c r="D824" s="1825"/>
      <c r="E824" s="1825"/>
      <c r="F824" s="1825"/>
      <c r="G824" s="1825"/>
      <c r="H824" s="1825"/>
      <c r="I824" s="1825"/>
      <c r="J824" s="1825"/>
      <c r="K824" s="1825"/>
      <c r="L824" s="1825"/>
      <c r="M824" s="1825"/>
      <c r="N824" s="1825"/>
      <c r="O824" s="1825"/>
      <c r="P824" s="1825"/>
      <c r="Q824" s="1825"/>
    </row>
    <row r="825" spans="1:17" ht="15.75" customHeight="1">
      <c r="A825" s="1825"/>
      <c r="B825" s="1825"/>
      <c r="C825" s="1825"/>
      <c r="D825" s="1825"/>
      <c r="E825" s="1825"/>
      <c r="F825" s="1825"/>
      <c r="G825" s="1825"/>
      <c r="H825" s="1825"/>
      <c r="I825" s="1825"/>
      <c r="J825" s="1825"/>
      <c r="K825" s="1825"/>
      <c r="L825" s="1825"/>
      <c r="M825" s="1825"/>
      <c r="N825" s="1825"/>
      <c r="O825" s="1825"/>
      <c r="P825" s="1825"/>
      <c r="Q825" s="1825"/>
    </row>
    <row r="826" spans="1:17" ht="15.75" customHeight="1">
      <c r="A826" s="1825"/>
      <c r="B826" s="1825"/>
      <c r="C826" s="1825"/>
      <c r="D826" s="1825"/>
      <c r="E826" s="1825"/>
      <c r="F826" s="1825"/>
      <c r="G826" s="1825"/>
      <c r="H826" s="1825"/>
      <c r="I826" s="1825"/>
      <c r="J826" s="1825"/>
      <c r="K826" s="1825"/>
      <c r="L826" s="1825"/>
      <c r="M826" s="1825"/>
      <c r="N826" s="1825"/>
      <c r="O826" s="1825"/>
      <c r="P826" s="1825"/>
      <c r="Q826" s="1825"/>
    </row>
    <row r="827" spans="1:17" ht="15.75" customHeight="1">
      <c r="A827" s="1825"/>
      <c r="B827" s="1825"/>
      <c r="C827" s="1825"/>
      <c r="D827" s="1825"/>
      <c r="E827" s="1825"/>
      <c r="F827" s="1825"/>
      <c r="G827" s="1825"/>
      <c r="H827" s="1825"/>
      <c r="I827" s="1825"/>
      <c r="J827" s="1825"/>
      <c r="K827" s="1825"/>
      <c r="L827" s="1825"/>
      <c r="M827" s="1825"/>
      <c r="N827" s="1825"/>
      <c r="O827" s="1825"/>
      <c r="P827" s="1825"/>
      <c r="Q827" s="1825"/>
    </row>
    <row r="828" spans="1:17" ht="15.75" customHeight="1">
      <c r="A828" s="1825"/>
      <c r="B828" s="1825"/>
      <c r="C828" s="1825"/>
      <c r="D828" s="1825"/>
      <c r="E828" s="1825"/>
      <c r="F828" s="1825"/>
      <c r="G828" s="1825"/>
      <c r="H828" s="1825"/>
      <c r="I828" s="1825"/>
      <c r="J828" s="1825"/>
      <c r="K828" s="1825"/>
      <c r="L828" s="1825"/>
      <c r="M828" s="1825"/>
      <c r="N828" s="1825"/>
      <c r="O828" s="1825"/>
      <c r="P828" s="1825"/>
      <c r="Q828" s="1825"/>
    </row>
    <row r="829" spans="1:17" ht="15.75" customHeight="1">
      <c r="A829" s="1825"/>
      <c r="B829" s="1825"/>
      <c r="C829" s="1825"/>
      <c r="D829" s="1825"/>
      <c r="E829" s="1825"/>
      <c r="F829" s="1825"/>
      <c r="G829" s="1825"/>
      <c r="H829" s="1825"/>
      <c r="I829" s="1825"/>
      <c r="J829" s="1825"/>
      <c r="K829" s="1825"/>
      <c r="L829" s="1825"/>
      <c r="M829" s="1825"/>
      <c r="N829" s="1825"/>
      <c r="O829" s="1825"/>
      <c r="P829" s="1825"/>
      <c r="Q829" s="1825"/>
    </row>
    <row r="830" spans="1:17" ht="15.75" customHeight="1">
      <c r="A830" s="1825"/>
      <c r="B830" s="1825"/>
      <c r="C830" s="1825"/>
      <c r="D830" s="1825"/>
      <c r="E830" s="1825"/>
      <c r="F830" s="1825"/>
      <c r="G830" s="1825"/>
      <c r="H830" s="1825"/>
      <c r="I830" s="1825"/>
      <c r="J830" s="1825"/>
      <c r="K830" s="1825"/>
      <c r="L830" s="1825"/>
      <c r="M830" s="1825"/>
      <c r="N830" s="1825"/>
      <c r="O830" s="1825"/>
      <c r="P830" s="1825"/>
      <c r="Q830" s="1825"/>
    </row>
    <row r="831" spans="1:17" ht="15.75" customHeight="1">
      <c r="A831" s="1825"/>
      <c r="B831" s="1825"/>
      <c r="C831" s="1825"/>
      <c r="D831" s="1825"/>
      <c r="E831" s="1825"/>
      <c r="F831" s="1825"/>
      <c r="G831" s="1825"/>
      <c r="H831" s="1825"/>
      <c r="I831" s="1825"/>
      <c r="J831" s="1825"/>
      <c r="K831" s="1825"/>
      <c r="L831" s="1825"/>
      <c r="M831" s="1825"/>
      <c r="N831" s="1825"/>
      <c r="O831" s="1825"/>
      <c r="P831" s="1825"/>
      <c r="Q831" s="1825"/>
    </row>
    <row r="832" spans="1:17" ht="15.75" customHeight="1">
      <c r="A832" s="1825"/>
      <c r="B832" s="1825"/>
      <c r="C832" s="1825"/>
      <c r="D832" s="1825"/>
      <c r="E832" s="1825"/>
      <c r="F832" s="1825"/>
      <c r="G832" s="1825"/>
      <c r="H832" s="1825"/>
      <c r="I832" s="1825"/>
      <c r="J832" s="1825"/>
      <c r="K832" s="1825"/>
      <c r="L832" s="1825"/>
      <c r="M832" s="1825"/>
      <c r="N832" s="1825"/>
      <c r="O832" s="1825"/>
      <c r="P832" s="1825"/>
      <c r="Q832" s="1825"/>
    </row>
    <row r="833" spans="1:17" ht="15.75" customHeight="1">
      <c r="A833" s="1825"/>
      <c r="B833" s="1825"/>
      <c r="C833" s="1825"/>
      <c r="D833" s="1825"/>
      <c r="E833" s="1825"/>
      <c r="F833" s="1825"/>
      <c r="G833" s="1825"/>
      <c r="H833" s="1825"/>
      <c r="I833" s="1825"/>
      <c r="J833" s="1825"/>
      <c r="K833" s="1825"/>
      <c r="L833" s="1825"/>
      <c r="M833" s="1825"/>
      <c r="N833" s="1825"/>
      <c r="O833" s="1825"/>
      <c r="P833" s="1825"/>
      <c r="Q833" s="1825"/>
    </row>
    <row r="834" spans="1:17" ht="15.75" customHeight="1">
      <c r="A834" s="1825"/>
      <c r="B834" s="1825"/>
      <c r="C834" s="1825"/>
      <c r="D834" s="1825"/>
      <c r="E834" s="1825"/>
      <c r="F834" s="1825"/>
      <c r="G834" s="1825"/>
      <c r="H834" s="1825"/>
      <c r="I834" s="1825"/>
      <c r="J834" s="1825"/>
      <c r="K834" s="1825"/>
      <c r="L834" s="1825"/>
      <c r="M834" s="1825"/>
      <c r="N834" s="1825"/>
      <c r="O834" s="1825"/>
      <c r="P834" s="1825"/>
      <c r="Q834" s="1825"/>
    </row>
    <row r="835" spans="1:17" ht="15.75" customHeight="1">
      <c r="A835" s="1825"/>
      <c r="B835" s="1825"/>
      <c r="C835" s="1825"/>
      <c r="D835" s="1825"/>
      <c r="E835" s="1825"/>
      <c r="F835" s="1825"/>
      <c r="G835" s="1825"/>
      <c r="H835" s="1825"/>
      <c r="I835" s="1825"/>
      <c r="J835" s="1825"/>
      <c r="K835" s="1825"/>
      <c r="L835" s="1825"/>
      <c r="M835" s="1825"/>
      <c r="N835" s="1825"/>
      <c r="O835" s="1825"/>
      <c r="P835" s="1825"/>
      <c r="Q835" s="1825"/>
    </row>
    <row r="836" spans="1:17" ht="15.75" customHeight="1">
      <c r="A836" s="1825"/>
      <c r="B836" s="1825"/>
      <c r="C836" s="1825"/>
      <c r="D836" s="1825"/>
      <c r="E836" s="1825"/>
      <c r="F836" s="1825"/>
      <c r="G836" s="1825"/>
      <c r="H836" s="1825"/>
      <c r="I836" s="1825"/>
      <c r="J836" s="1825"/>
      <c r="K836" s="1825"/>
      <c r="L836" s="1825"/>
      <c r="M836" s="1825"/>
      <c r="N836" s="1825"/>
      <c r="O836" s="1825"/>
      <c r="P836" s="1825"/>
      <c r="Q836" s="1825"/>
    </row>
    <row r="837" spans="1:17" ht="15.75" customHeight="1">
      <c r="A837" s="1825"/>
      <c r="B837" s="1825"/>
      <c r="C837" s="1825"/>
      <c r="D837" s="1825"/>
      <c r="E837" s="1825"/>
      <c r="F837" s="1825"/>
      <c r="G837" s="1825"/>
      <c r="H837" s="1825"/>
      <c r="I837" s="1825"/>
      <c r="J837" s="1825"/>
      <c r="K837" s="1825"/>
      <c r="L837" s="1825"/>
      <c r="M837" s="1825"/>
      <c r="N837" s="1825"/>
      <c r="O837" s="1825"/>
      <c r="P837" s="1825"/>
      <c r="Q837" s="1825"/>
    </row>
    <row r="838" spans="1:17" ht="15.75" customHeight="1">
      <c r="A838" s="1825"/>
      <c r="B838" s="1825"/>
      <c r="C838" s="1825"/>
      <c r="D838" s="1825"/>
      <c r="E838" s="1825"/>
      <c r="F838" s="1825"/>
      <c r="G838" s="1825"/>
      <c r="H838" s="1825"/>
      <c r="I838" s="1825"/>
      <c r="J838" s="1825"/>
      <c r="K838" s="1825"/>
      <c r="L838" s="1825"/>
      <c r="M838" s="1825"/>
      <c r="N838" s="1825"/>
      <c r="O838" s="1825"/>
      <c r="P838" s="1825"/>
      <c r="Q838" s="1825"/>
    </row>
    <row r="839" spans="1:17" ht="15.75" customHeight="1">
      <c r="A839" s="1825"/>
      <c r="B839" s="1825"/>
      <c r="C839" s="1825"/>
      <c r="D839" s="1825"/>
      <c r="E839" s="1825"/>
      <c r="F839" s="1825"/>
      <c r="G839" s="1825"/>
      <c r="H839" s="1825"/>
      <c r="I839" s="1825"/>
      <c r="J839" s="1825"/>
      <c r="K839" s="1825"/>
      <c r="L839" s="1825"/>
      <c r="M839" s="1825"/>
      <c r="N839" s="1825"/>
      <c r="O839" s="1825"/>
      <c r="P839" s="1825"/>
      <c r="Q839" s="1825"/>
    </row>
    <row r="840" spans="1:17" ht="15.75" customHeight="1">
      <c r="A840" s="1825"/>
      <c r="B840" s="1825"/>
      <c r="C840" s="1825"/>
      <c r="D840" s="1825"/>
      <c r="E840" s="1825"/>
      <c r="F840" s="1825"/>
      <c r="G840" s="1825"/>
      <c r="H840" s="1825"/>
      <c r="I840" s="1825"/>
      <c r="J840" s="1825"/>
      <c r="K840" s="1825"/>
      <c r="L840" s="1825"/>
      <c r="M840" s="1825"/>
      <c r="N840" s="1825"/>
      <c r="O840" s="1825"/>
      <c r="P840" s="1825"/>
      <c r="Q840" s="1825"/>
    </row>
    <row r="841" spans="1:17" ht="15.75" customHeight="1">
      <c r="A841" s="1825"/>
      <c r="B841" s="1825"/>
      <c r="C841" s="1825"/>
      <c r="D841" s="1825"/>
      <c r="E841" s="1825"/>
      <c r="F841" s="1825"/>
      <c r="G841" s="1825"/>
      <c r="H841" s="1825"/>
      <c r="I841" s="1825"/>
      <c r="J841" s="1825"/>
      <c r="K841" s="1825"/>
      <c r="L841" s="1825"/>
      <c r="M841" s="1825"/>
      <c r="N841" s="1825"/>
      <c r="O841" s="1825"/>
      <c r="P841" s="1825"/>
      <c r="Q841" s="1825"/>
    </row>
    <row r="842" spans="1:17" ht="15.75" customHeight="1">
      <c r="A842" s="1825"/>
      <c r="B842" s="1825"/>
      <c r="C842" s="1825"/>
      <c r="D842" s="1825"/>
      <c r="E842" s="1825"/>
      <c r="F842" s="1825"/>
      <c r="G842" s="1825"/>
      <c r="H842" s="1825"/>
      <c r="I842" s="1825"/>
      <c r="J842" s="1825"/>
      <c r="K842" s="1825"/>
      <c r="L842" s="1825"/>
      <c r="M842" s="1825"/>
      <c r="N842" s="1825"/>
      <c r="O842" s="1825"/>
      <c r="P842" s="1825"/>
      <c r="Q842" s="1825"/>
    </row>
    <row r="843" spans="1:17" ht="15.75" customHeight="1">
      <c r="A843" s="1825"/>
      <c r="B843" s="1825"/>
      <c r="C843" s="1825"/>
      <c r="D843" s="1825"/>
      <c r="E843" s="1825"/>
      <c r="F843" s="1825"/>
      <c r="G843" s="1825"/>
      <c r="H843" s="1825"/>
      <c r="I843" s="1825"/>
      <c r="J843" s="1825"/>
      <c r="K843" s="1825"/>
      <c r="L843" s="1825"/>
      <c r="M843" s="1825"/>
      <c r="N843" s="1825"/>
      <c r="O843" s="1825"/>
      <c r="P843" s="1825"/>
      <c r="Q843" s="1825"/>
    </row>
    <row r="844" spans="1:17" ht="15.75" customHeight="1">
      <c r="A844" s="1825"/>
      <c r="B844" s="1825"/>
      <c r="C844" s="1825"/>
      <c r="D844" s="1825"/>
      <c r="E844" s="1825"/>
      <c r="F844" s="1825"/>
      <c r="G844" s="1825"/>
      <c r="H844" s="1825"/>
      <c r="I844" s="1825"/>
      <c r="J844" s="1825"/>
      <c r="K844" s="1825"/>
      <c r="L844" s="1825"/>
      <c r="M844" s="1825"/>
      <c r="N844" s="1825"/>
      <c r="O844" s="1825"/>
      <c r="P844" s="1825"/>
      <c r="Q844" s="1825"/>
    </row>
    <row r="845" spans="1:17" ht="15.75" customHeight="1">
      <c r="A845" s="1825"/>
      <c r="B845" s="1825"/>
      <c r="C845" s="1825"/>
      <c r="D845" s="1825"/>
      <c r="E845" s="1825"/>
      <c r="F845" s="1825"/>
      <c r="G845" s="1825"/>
      <c r="H845" s="1825"/>
      <c r="I845" s="1825"/>
      <c r="J845" s="1825"/>
      <c r="K845" s="1825"/>
      <c r="L845" s="1825"/>
      <c r="M845" s="1825"/>
      <c r="N845" s="1825"/>
      <c r="O845" s="1825"/>
      <c r="P845" s="1825"/>
      <c r="Q845" s="1825"/>
    </row>
    <row r="846" spans="1:17" ht="15.75" customHeight="1">
      <c r="A846" s="1825"/>
      <c r="B846" s="1825"/>
      <c r="C846" s="1825"/>
      <c r="D846" s="1825"/>
      <c r="E846" s="1825"/>
      <c r="F846" s="1825"/>
      <c r="G846" s="1825"/>
      <c r="H846" s="1825"/>
      <c r="I846" s="1825"/>
      <c r="J846" s="1825"/>
      <c r="K846" s="1825"/>
      <c r="L846" s="1825"/>
      <c r="M846" s="1825"/>
      <c r="N846" s="1825"/>
      <c r="O846" s="1825"/>
      <c r="P846" s="1825"/>
      <c r="Q846" s="1825"/>
    </row>
    <row r="847" spans="1:17" ht="15.75" customHeight="1">
      <c r="A847" s="1825"/>
      <c r="B847" s="1825"/>
      <c r="C847" s="1825"/>
      <c r="D847" s="1825"/>
      <c r="E847" s="1825"/>
      <c r="F847" s="1825"/>
      <c r="G847" s="1825"/>
      <c r="H847" s="1825"/>
      <c r="I847" s="1825"/>
      <c r="J847" s="1825"/>
      <c r="K847" s="1825"/>
      <c r="L847" s="1825"/>
      <c r="M847" s="1825"/>
      <c r="N847" s="1825"/>
      <c r="O847" s="1825"/>
      <c r="P847" s="1825"/>
      <c r="Q847" s="1825"/>
    </row>
    <row r="848" spans="1:17" ht="15.75" customHeight="1">
      <c r="A848" s="1825"/>
      <c r="B848" s="1825"/>
      <c r="C848" s="1825"/>
      <c r="D848" s="1825"/>
      <c r="E848" s="1825"/>
      <c r="F848" s="1825"/>
      <c r="G848" s="1825"/>
      <c r="H848" s="1825"/>
      <c r="I848" s="1825"/>
      <c r="J848" s="1825"/>
      <c r="K848" s="1825"/>
      <c r="L848" s="1825"/>
      <c r="M848" s="1825"/>
      <c r="N848" s="1825"/>
      <c r="O848" s="1825"/>
      <c r="P848" s="1825"/>
      <c r="Q848" s="1825"/>
    </row>
    <row r="849" spans="1:17" ht="15.75" customHeight="1">
      <c r="A849" s="1825"/>
      <c r="B849" s="1825"/>
      <c r="C849" s="1825"/>
      <c r="D849" s="1825"/>
      <c r="E849" s="1825"/>
      <c r="F849" s="1825"/>
      <c r="G849" s="1825"/>
      <c r="H849" s="1825"/>
      <c r="I849" s="1825"/>
      <c r="J849" s="1825"/>
      <c r="K849" s="1825"/>
      <c r="L849" s="1825"/>
      <c r="M849" s="1825"/>
      <c r="N849" s="1825"/>
      <c r="O849" s="1825"/>
      <c r="P849" s="1825"/>
      <c r="Q849" s="1825"/>
    </row>
    <row r="850" spans="1:17" ht="15.75" customHeight="1">
      <c r="A850" s="1825"/>
      <c r="B850" s="1825"/>
      <c r="C850" s="1825"/>
      <c r="D850" s="1825"/>
      <c r="E850" s="1825"/>
      <c r="F850" s="1825"/>
      <c r="G850" s="1825"/>
      <c r="H850" s="1825"/>
      <c r="I850" s="1825"/>
      <c r="J850" s="1825"/>
      <c r="K850" s="1825"/>
      <c r="L850" s="1825"/>
      <c r="M850" s="1825"/>
      <c r="N850" s="1825"/>
      <c r="O850" s="1825"/>
      <c r="P850" s="1825"/>
      <c r="Q850" s="1825"/>
    </row>
    <row r="851" spans="1:17" ht="15.75" customHeight="1">
      <c r="A851" s="1825"/>
      <c r="B851" s="1825"/>
      <c r="C851" s="1825"/>
      <c r="D851" s="1825"/>
      <c r="E851" s="1825"/>
      <c r="F851" s="1825"/>
      <c r="G851" s="1825"/>
      <c r="H851" s="1825"/>
      <c r="I851" s="1825"/>
      <c r="J851" s="1825"/>
      <c r="K851" s="1825"/>
      <c r="L851" s="1825"/>
      <c r="M851" s="1825"/>
      <c r="N851" s="1825"/>
      <c r="O851" s="1825"/>
      <c r="P851" s="1825"/>
      <c r="Q851" s="1825"/>
    </row>
    <row r="852" spans="1:17" ht="15.75" customHeight="1">
      <c r="A852" s="1825"/>
      <c r="B852" s="1825"/>
      <c r="C852" s="1825"/>
      <c r="D852" s="1825"/>
      <c r="E852" s="1825"/>
      <c r="F852" s="1825"/>
      <c r="G852" s="1825"/>
      <c r="H852" s="1825"/>
      <c r="I852" s="1825"/>
      <c r="J852" s="1825"/>
      <c r="K852" s="1825"/>
      <c r="L852" s="1825"/>
      <c r="M852" s="1825"/>
      <c r="N852" s="1825"/>
      <c r="O852" s="1825"/>
      <c r="P852" s="1825"/>
      <c r="Q852" s="1825"/>
    </row>
    <row r="853" spans="1:17" ht="15.75" customHeight="1">
      <c r="A853" s="1825"/>
      <c r="B853" s="1825"/>
      <c r="C853" s="1825"/>
      <c r="D853" s="1825"/>
      <c r="E853" s="1825"/>
      <c r="F853" s="1825"/>
      <c r="G853" s="1825"/>
      <c r="H853" s="1825"/>
      <c r="I853" s="1825"/>
      <c r="J853" s="1825"/>
      <c r="K853" s="1825"/>
      <c r="L853" s="1825"/>
      <c r="M853" s="1825"/>
      <c r="N853" s="1825"/>
      <c r="O853" s="1825"/>
      <c r="P853" s="1825"/>
      <c r="Q853" s="1825"/>
    </row>
    <row r="854" spans="1:17" ht="15.75" customHeight="1">
      <c r="A854" s="1825"/>
      <c r="B854" s="1825"/>
      <c r="C854" s="1825"/>
      <c r="D854" s="1825"/>
      <c r="E854" s="1825"/>
      <c r="F854" s="1825"/>
      <c r="G854" s="1825"/>
      <c r="H854" s="1825"/>
      <c r="I854" s="1825"/>
      <c r="J854" s="1825"/>
      <c r="K854" s="1825"/>
      <c r="L854" s="1825"/>
      <c r="M854" s="1825"/>
      <c r="N854" s="1825"/>
      <c r="O854" s="1825"/>
      <c r="P854" s="1825"/>
      <c r="Q854" s="1825"/>
    </row>
    <row r="855" spans="1:17" ht="15.75" customHeight="1">
      <c r="A855" s="1825"/>
      <c r="B855" s="1825"/>
      <c r="C855" s="1825"/>
      <c r="D855" s="1825"/>
      <c r="E855" s="1825"/>
      <c r="F855" s="1825"/>
      <c r="G855" s="1825"/>
      <c r="H855" s="1825"/>
      <c r="I855" s="1825"/>
      <c r="J855" s="1825"/>
      <c r="K855" s="1825"/>
      <c r="L855" s="1825"/>
      <c r="M855" s="1825"/>
      <c r="N855" s="1825"/>
      <c r="O855" s="1825"/>
      <c r="P855" s="1825"/>
      <c r="Q855" s="1825"/>
    </row>
    <row r="856" spans="1:17" ht="15.75" customHeight="1">
      <c r="A856" s="1825"/>
      <c r="B856" s="1825"/>
      <c r="C856" s="1825"/>
      <c r="D856" s="1825"/>
      <c r="E856" s="1825"/>
      <c r="F856" s="1825"/>
      <c r="G856" s="1825"/>
      <c r="H856" s="1825"/>
      <c r="I856" s="1825"/>
      <c r="J856" s="1825"/>
      <c r="K856" s="1825"/>
      <c r="L856" s="1825"/>
      <c r="M856" s="1825"/>
      <c r="N856" s="1825"/>
      <c r="O856" s="1825"/>
      <c r="P856" s="1825"/>
      <c r="Q856" s="1825"/>
    </row>
    <row r="857" spans="1:17" ht="15.75" customHeight="1">
      <c r="A857" s="1825"/>
      <c r="B857" s="1825"/>
      <c r="C857" s="1825"/>
      <c r="D857" s="1825"/>
      <c r="E857" s="1825"/>
      <c r="F857" s="1825"/>
      <c r="G857" s="1825"/>
      <c r="H857" s="1825"/>
      <c r="I857" s="1825"/>
      <c r="J857" s="1825"/>
      <c r="K857" s="1825"/>
      <c r="L857" s="1825"/>
      <c r="M857" s="1825"/>
      <c r="N857" s="1825"/>
      <c r="O857" s="1825"/>
      <c r="P857" s="1825"/>
      <c r="Q857" s="1825"/>
    </row>
    <row r="858" spans="1:17" ht="15.75" customHeight="1">
      <c r="A858" s="1825"/>
      <c r="B858" s="1825"/>
      <c r="C858" s="1825"/>
      <c r="D858" s="1825"/>
      <c r="E858" s="1825"/>
      <c r="F858" s="1825"/>
      <c r="G858" s="1825"/>
      <c r="H858" s="1825"/>
      <c r="I858" s="1825"/>
      <c r="J858" s="1825"/>
      <c r="K858" s="1825"/>
      <c r="L858" s="1825"/>
      <c r="M858" s="1825"/>
      <c r="N858" s="1825"/>
      <c r="O858" s="1825"/>
      <c r="P858" s="1825"/>
      <c r="Q858" s="1825"/>
    </row>
    <row r="859" spans="1:17" ht="15.75" customHeight="1">
      <c r="A859" s="1825"/>
      <c r="B859" s="1825"/>
      <c r="C859" s="1825"/>
      <c r="D859" s="1825"/>
      <c r="E859" s="1825"/>
      <c r="F859" s="1825"/>
      <c r="G859" s="1825"/>
      <c r="H859" s="1825"/>
      <c r="I859" s="1825"/>
      <c r="J859" s="1825"/>
      <c r="K859" s="1825"/>
      <c r="L859" s="1825"/>
      <c r="M859" s="1825"/>
      <c r="N859" s="1825"/>
      <c r="O859" s="1825"/>
      <c r="P859" s="1825"/>
      <c r="Q859" s="1825"/>
    </row>
    <row r="860" spans="1:17" ht="15.75" customHeight="1">
      <c r="A860" s="1825"/>
      <c r="B860" s="1825"/>
      <c r="C860" s="1825"/>
      <c r="D860" s="1825"/>
      <c r="E860" s="1825"/>
      <c r="F860" s="1825"/>
      <c r="G860" s="1825"/>
      <c r="H860" s="1825"/>
      <c r="I860" s="1825"/>
      <c r="J860" s="1825"/>
      <c r="K860" s="1825"/>
      <c r="L860" s="1825"/>
      <c r="M860" s="1825"/>
      <c r="N860" s="1825"/>
      <c r="O860" s="1825"/>
      <c r="P860" s="1825"/>
      <c r="Q860" s="1825"/>
    </row>
    <row r="861" spans="1:17" ht="15.75" customHeight="1">
      <c r="A861" s="1825"/>
      <c r="B861" s="1825"/>
      <c r="C861" s="1825"/>
      <c r="D861" s="1825"/>
      <c r="E861" s="1825"/>
      <c r="F861" s="1825"/>
      <c r="G861" s="1825"/>
      <c r="H861" s="1825"/>
      <c r="I861" s="1825"/>
      <c r="J861" s="1825"/>
      <c r="K861" s="1825"/>
      <c r="L861" s="1825"/>
      <c r="M861" s="1825"/>
      <c r="N861" s="1825"/>
      <c r="O861" s="1825"/>
      <c r="P861" s="1825"/>
      <c r="Q861" s="1825"/>
    </row>
    <row r="862" spans="1:17" ht="15.75" customHeight="1">
      <c r="A862" s="1825"/>
      <c r="B862" s="1825"/>
      <c r="C862" s="1825"/>
      <c r="D862" s="1825"/>
      <c r="E862" s="1825"/>
      <c r="F862" s="1825"/>
      <c r="G862" s="1825"/>
      <c r="H862" s="1825"/>
      <c r="I862" s="1825"/>
      <c r="J862" s="1825"/>
      <c r="K862" s="1825"/>
      <c r="L862" s="1825"/>
      <c r="M862" s="1825"/>
      <c r="N862" s="1825"/>
      <c r="O862" s="1825"/>
      <c r="P862" s="1825"/>
      <c r="Q862" s="1825"/>
    </row>
    <row r="863" spans="1:17" ht="15.75" customHeight="1">
      <c r="A863" s="1825"/>
      <c r="B863" s="1825"/>
      <c r="C863" s="1825"/>
      <c r="D863" s="1825"/>
      <c r="E863" s="1825"/>
      <c r="F863" s="1825"/>
      <c r="G863" s="1825"/>
      <c r="H863" s="1825"/>
      <c r="I863" s="1825"/>
      <c r="J863" s="1825"/>
      <c r="K863" s="1825"/>
      <c r="L863" s="1825"/>
      <c r="M863" s="1825"/>
      <c r="N863" s="1825"/>
      <c r="O863" s="1825"/>
      <c r="P863" s="1825"/>
      <c r="Q863" s="1825"/>
    </row>
    <row r="864" spans="1:17" ht="15.75" customHeight="1">
      <c r="A864" s="1825"/>
      <c r="B864" s="1825"/>
      <c r="C864" s="1825"/>
      <c r="D864" s="1825"/>
      <c r="E864" s="1825"/>
      <c r="F864" s="1825"/>
      <c r="G864" s="1825"/>
      <c r="H864" s="1825"/>
      <c r="I864" s="1825"/>
      <c r="J864" s="1825"/>
      <c r="K864" s="1825"/>
      <c r="L864" s="1825"/>
      <c r="M864" s="1825"/>
      <c r="N864" s="1825"/>
      <c r="O864" s="1825"/>
      <c r="P864" s="1825"/>
      <c r="Q864" s="1825"/>
    </row>
    <row r="865" spans="1:17" ht="15.75" customHeight="1">
      <c r="A865" s="1825"/>
      <c r="B865" s="1825"/>
      <c r="C865" s="1825"/>
      <c r="D865" s="1825"/>
      <c r="E865" s="1825"/>
      <c r="F865" s="1825"/>
      <c r="G865" s="1825"/>
      <c r="H865" s="1825"/>
      <c r="I865" s="1825"/>
      <c r="J865" s="1825"/>
      <c r="K865" s="1825"/>
      <c r="L865" s="1825"/>
      <c r="M865" s="1825"/>
      <c r="N865" s="1825"/>
      <c r="O865" s="1825"/>
      <c r="P865" s="1825"/>
      <c r="Q865" s="1825"/>
    </row>
    <row r="866" spans="1:17" ht="15.75" customHeight="1">
      <c r="A866" s="1825"/>
      <c r="B866" s="1825"/>
      <c r="C866" s="1825"/>
      <c r="D866" s="1825"/>
      <c r="E866" s="1825"/>
      <c r="F866" s="1825"/>
      <c r="G866" s="1825"/>
      <c r="H866" s="1825"/>
      <c r="I866" s="1825"/>
      <c r="J866" s="1825"/>
      <c r="K866" s="1825"/>
      <c r="L866" s="1825"/>
      <c r="M866" s="1825"/>
      <c r="N866" s="1825"/>
      <c r="O866" s="1825"/>
      <c r="P866" s="1825"/>
      <c r="Q866" s="1825"/>
    </row>
    <row r="867" spans="1:17" ht="15.75" customHeight="1">
      <c r="A867" s="1825"/>
      <c r="B867" s="1825"/>
      <c r="C867" s="1825"/>
      <c r="D867" s="1825"/>
      <c r="E867" s="1825"/>
      <c r="F867" s="1825"/>
      <c r="G867" s="1825"/>
      <c r="H867" s="1825"/>
      <c r="I867" s="1825"/>
      <c r="J867" s="1825"/>
      <c r="K867" s="1825"/>
      <c r="L867" s="1825"/>
      <c r="M867" s="1825"/>
      <c r="N867" s="1825"/>
      <c r="O867" s="1825"/>
      <c r="P867" s="1825"/>
      <c r="Q867" s="1825"/>
    </row>
    <row r="868" spans="1:17" ht="15.75" customHeight="1">
      <c r="A868" s="1825"/>
      <c r="B868" s="1825"/>
      <c r="C868" s="1825"/>
      <c r="D868" s="1825"/>
      <c r="E868" s="1825"/>
      <c r="F868" s="1825"/>
      <c r="G868" s="1825"/>
      <c r="H868" s="1825"/>
      <c r="I868" s="1825"/>
      <c r="J868" s="1825"/>
      <c r="K868" s="1825"/>
      <c r="L868" s="1825"/>
      <c r="M868" s="1825"/>
      <c r="N868" s="1825"/>
      <c r="O868" s="1825"/>
      <c r="P868" s="1825"/>
      <c r="Q868" s="1825"/>
    </row>
    <row r="869" spans="1:17" ht="15.75" customHeight="1">
      <c r="A869" s="1825"/>
      <c r="B869" s="1825"/>
      <c r="C869" s="1825"/>
      <c r="D869" s="1825"/>
      <c r="E869" s="1825"/>
      <c r="F869" s="1825"/>
      <c r="G869" s="1825"/>
      <c r="H869" s="1825"/>
      <c r="I869" s="1825"/>
      <c r="J869" s="1825"/>
      <c r="K869" s="1825"/>
      <c r="L869" s="1825"/>
      <c r="M869" s="1825"/>
      <c r="N869" s="1825"/>
      <c r="O869" s="1825"/>
      <c r="P869" s="1825"/>
      <c r="Q869" s="1825"/>
    </row>
    <row r="870" spans="1:17" ht="15.75" customHeight="1">
      <c r="A870" s="1825"/>
      <c r="B870" s="1825"/>
      <c r="C870" s="1825"/>
      <c r="D870" s="1825"/>
      <c r="E870" s="1825"/>
      <c r="F870" s="1825"/>
      <c r="G870" s="1825"/>
      <c r="H870" s="1825"/>
      <c r="I870" s="1825"/>
      <c r="J870" s="1825"/>
      <c r="K870" s="1825"/>
      <c r="L870" s="1825"/>
      <c r="M870" s="1825"/>
      <c r="N870" s="1825"/>
      <c r="O870" s="1825"/>
      <c r="P870" s="1825"/>
      <c r="Q870" s="1825"/>
    </row>
    <row r="871" spans="1:17" ht="15.75" customHeight="1">
      <c r="A871" s="1825"/>
      <c r="B871" s="1825"/>
      <c r="C871" s="1825"/>
      <c r="D871" s="1825"/>
      <c r="E871" s="1825"/>
      <c r="F871" s="1825"/>
      <c r="G871" s="1825"/>
      <c r="H871" s="1825"/>
      <c r="I871" s="1825"/>
      <c r="J871" s="1825"/>
      <c r="K871" s="1825"/>
      <c r="L871" s="1825"/>
      <c r="M871" s="1825"/>
      <c r="N871" s="1825"/>
      <c r="O871" s="1825"/>
      <c r="P871" s="1825"/>
      <c r="Q871" s="1825"/>
    </row>
    <row r="872" spans="1:17" ht="15.75" customHeight="1">
      <c r="A872" s="1825"/>
      <c r="B872" s="1825"/>
      <c r="C872" s="1825"/>
      <c r="D872" s="1825"/>
      <c r="E872" s="1825"/>
      <c r="F872" s="1825"/>
      <c r="G872" s="1825"/>
      <c r="H872" s="1825"/>
      <c r="I872" s="1825"/>
      <c r="J872" s="1825"/>
      <c r="K872" s="1825"/>
      <c r="L872" s="1825"/>
      <c r="M872" s="1825"/>
      <c r="N872" s="1825"/>
      <c r="O872" s="1825"/>
      <c r="P872" s="1825"/>
      <c r="Q872" s="1825"/>
    </row>
    <row r="873" spans="1:17" ht="15.75" customHeight="1">
      <c r="A873" s="1825"/>
      <c r="B873" s="1825"/>
      <c r="C873" s="1825"/>
      <c r="D873" s="1825"/>
      <c r="E873" s="1825"/>
      <c r="F873" s="1825"/>
      <c r="G873" s="1825"/>
      <c r="H873" s="1825"/>
      <c r="I873" s="1825"/>
      <c r="J873" s="1825"/>
      <c r="K873" s="1825"/>
      <c r="L873" s="1825"/>
      <c r="M873" s="1825"/>
      <c r="N873" s="1825"/>
      <c r="O873" s="1825"/>
      <c r="P873" s="1825"/>
      <c r="Q873" s="1825"/>
    </row>
    <row r="874" spans="1:17" ht="15.75" customHeight="1">
      <c r="A874" s="1825"/>
      <c r="B874" s="1825"/>
      <c r="C874" s="1825"/>
      <c r="D874" s="1825"/>
      <c r="E874" s="1825"/>
      <c r="F874" s="1825"/>
      <c r="G874" s="1825"/>
      <c r="H874" s="1825"/>
      <c r="I874" s="1825"/>
      <c r="J874" s="1825"/>
      <c r="K874" s="1825"/>
      <c r="L874" s="1825"/>
      <c r="M874" s="1825"/>
      <c r="N874" s="1825"/>
      <c r="O874" s="1825"/>
      <c r="P874" s="1825"/>
      <c r="Q874" s="1825"/>
    </row>
    <row r="875" spans="1:17" ht="15.75" customHeight="1">
      <c r="A875" s="1825"/>
      <c r="B875" s="1825"/>
      <c r="C875" s="1825"/>
      <c r="D875" s="1825"/>
      <c r="E875" s="1825"/>
      <c r="F875" s="1825"/>
      <c r="G875" s="1825"/>
      <c r="H875" s="1825"/>
      <c r="I875" s="1825"/>
      <c r="J875" s="1825"/>
      <c r="K875" s="1825"/>
      <c r="L875" s="1825"/>
      <c r="M875" s="1825"/>
      <c r="N875" s="1825"/>
      <c r="O875" s="1825"/>
      <c r="P875" s="1825"/>
      <c r="Q875" s="1825"/>
    </row>
    <row r="876" spans="1:17" ht="15.75" customHeight="1">
      <c r="A876" s="1825"/>
      <c r="B876" s="1825"/>
      <c r="C876" s="1825"/>
      <c r="D876" s="1825"/>
      <c r="E876" s="1825"/>
      <c r="F876" s="1825"/>
      <c r="G876" s="1825"/>
      <c r="H876" s="1825"/>
      <c r="I876" s="1825"/>
      <c r="J876" s="1825"/>
      <c r="K876" s="1825"/>
      <c r="L876" s="1825"/>
      <c r="M876" s="1825"/>
      <c r="N876" s="1825"/>
      <c r="O876" s="1825"/>
      <c r="P876" s="1825"/>
      <c r="Q876" s="1825"/>
    </row>
    <row r="877" spans="1:17" ht="15.75" customHeight="1">
      <c r="A877" s="1825"/>
      <c r="B877" s="1825"/>
      <c r="C877" s="1825"/>
      <c r="D877" s="1825"/>
      <c r="E877" s="1825"/>
      <c r="F877" s="1825"/>
      <c r="G877" s="1825"/>
      <c r="H877" s="1825"/>
      <c r="I877" s="1825"/>
      <c r="J877" s="1825"/>
      <c r="K877" s="1825"/>
      <c r="L877" s="1825"/>
      <c r="M877" s="1825"/>
      <c r="N877" s="1825"/>
      <c r="O877" s="1825"/>
      <c r="P877" s="1825"/>
      <c r="Q877" s="1825"/>
    </row>
    <row r="878" spans="1:17" ht="15.75" customHeight="1">
      <c r="A878" s="1825"/>
      <c r="B878" s="1825"/>
      <c r="C878" s="1825"/>
      <c r="D878" s="1825"/>
      <c r="E878" s="1825"/>
      <c r="F878" s="1825"/>
      <c r="G878" s="1825"/>
      <c r="H878" s="1825"/>
      <c r="I878" s="1825"/>
      <c r="J878" s="1825"/>
      <c r="K878" s="1825"/>
      <c r="L878" s="1825"/>
      <c r="M878" s="1825"/>
      <c r="N878" s="1825"/>
      <c r="O878" s="1825"/>
      <c r="P878" s="1825"/>
      <c r="Q878" s="1825"/>
    </row>
    <row r="879" spans="1:17" ht="15.75" customHeight="1">
      <c r="A879" s="1825"/>
      <c r="B879" s="1825"/>
      <c r="C879" s="1825"/>
      <c r="D879" s="1825"/>
      <c r="E879" s="1825"/>
      <c r="F879" s="1825"/>
      <c r="G879" s="1825"/>
      <c r="H879" s="1825"/>
      <c r="I879" s="1825"/>
      <c r="J879" s="1825"/>
      <c r="K879" s="1825"/>
      <c r="L879" s="1825"/>
      <c r="M879" s="1825"/>
      <c r="N879" s="1825"/>
      <c r="O879" s="1825"/>
      <c r="P879" s="1825"/>
      <c r="Q879" s="1825"/>
    </row>
    <row r="880" spans="1:17" ht="15.75" customHeight="1">
      <c r="A880" s="1825"/>
      <c r="B880" s="1825"/>
      <c r="C880" s="1825"/>
      <c r="D880" s="1825"/>
      <c r="E880" s="1825"/>
      <c r="F880" s="1825"/>
      <c r="G880" s="1825"/>
      <c r="H880" s="1825"/>
      <c r="I880" s="1825"/>
      <c r="J880" s="1825"/>
      <c r="K880" s="1825"/>
      <c r="L880" s="1825"/>
      <c r="M880" s="1825"/>
      <c r="N880" s="1825"/>
      <c r="O880" s="1825"/>
      <c r="P880" s="1825"/>
      <c r="Q880" s="1825"/>
    </row>
    <row r="881" spans="1:17" ht="15.75" customHeight="1">
      <c r="A881" s="1825"/>
      <c r="B881" s="1825"/>
      <c r="C881" s="1825"/>
      <c r="D881" s="1825"/>
      <c r="E881" s="1825"/>
      <c r="F881" s="1825"/>
      <c r="G881" s="1825"/>
      <c r="H881" s="1825"/>
      <c r="I881" s="1825"/>
      <c r="J881" s="1825"/>
      <c r="K881" s="1825"/>
      <c r="L881" s="1825"/>
      <c r="M881" s="1825"/>
      <c r="N881" s="1825"/>
      <c r="O881" s="1825"/>
      <c r="P881" s="1825"/>
      <c r="Q881" s="1825"/>
    </row>
    <row r="882" spans="1:17" ht="15.75" customHeight="1">
      <c r="A882" s="1825"/>
      <c r="B882" s="1825"/>
      <c r="C882" s="1825"/>
      <c r="D882" s="1825"/>
      <c r="E882" s="1825"/>
      <c r="F882" s="1825"/>
      <c r="G882" s="1825"/>
      <c r="H882" s="1825"/>
      <c r="I882" s="1825"/>
      <c r="J882" s="1825"/>
      <c r="K882" s="1825"/>
      <c r="L882" s="1825"/>
      <c r="M882" s="1825"/>
      <c r="N882" s="1825"/>
      <c r="O882" s="1825"/>
      <c r="P882" s="1825"/>
      <c r="Q882" s="1825"/>
    </row>
    <row r="883" spans="1:17" ht="15.75" customHeight="1">
      <c r="A883" s="1825"/>
      <c r="B883" s="1825"/>
      <c r="C883" s="1825"/>
      <c r="D883" s="1825"/>
      <c r="E883" s="1825"/>
      <c r="F883" s="1825"/>
      <c r="G883" s="1825"/>
      <c r="H883" s="1825"/>
      <c r="I883" s="1825"/>
      <c r="J883" s="1825"/>
      <c r="K883" s="1825"/>
      <c r="L883" s="1825"/>
      <c r="M883" s="1825"/>
      <c r="N883" s="1825"/>
      <c r="O883" s="1825"/>
      <c r="P883" s="1825"/>
      <c r="Q883" s="1825"/>
    </row>
    <row r="884" spans="1:17" ht="15.75" customHeight="1">
      <c r="A884" s="1825"/>
      <c r="B884" s="1825"/>
      <c r="C884" s="1825"/>
      <c r="D884" s="1825"/>
      <c r="E884" s="1825"/>
      <c r="F884" s="1825"/>
      <c r="G884" s="1825"/>
      <c r="H884" s="1825"/>
      <c r="I884" s="1825"/>
      <c r="J884" s="1825"/>
      <c r="K884" s="1825"/>
      <c r="L884" s="1825"/>
      <c r="M884" s="1825"/>
      <c r="N884" s="1825"/>
      <c r="O884" s="1825"/>
      <c r="P884" s="1825"/>
      <c r="Q884" s="1825"/>
    </row>
    <row r="885" spans="1:17" ht="15.75" customHeight="1">
      <c r="A885" s="1825"/>
      <c r="B885" s="1825"/>
      <c r="C885" s="1825"/>
      <c r="D885" s="1825"/>
      <c r="E885" s="1825"/>
      <c r="F885" s="1825"/>
      <c r="G885" s="1825"/>
      <c r="H885" s="1825"/>
      <c r="I885" s="1825"/>
      <c r="J885" s="1825"/>
      <c r="K885" s="1825"/>
      <c r="L885" s="1825"/>
      <c r="M885" s="1825"/>
      <c r="N885" s="1825"/>
      <c r="O885" s="1825"/>
      <c r="P885" s="1825"/>
      <c r="Q885" s="1825"/>
    </row>
    <row r="886" spans="1:17" ht="15.75" customHeight="1">
      <c r="A886" s="1825"/>
      <c r="B886" s="1825"/>
      <c r="C886" s="1825"/>
      <c r="D886" s="1825"/>
      <c r="E886" s="1825"/>
      <c r="F886" s="1825"/>
      <c r="G886" s="1825"/>
      <c r="H886" s="1825"/>
      <c r="I886" s="1825"/>
      <c r="J886" s="1825"/>
      <c r="K886" s="1825"/>
      <c r="L886" s="1825"/>
      <c r="M886" s="1825"/>
      <c r="N886" s="1825"/>
      <c r="O886" s="1825"/>
      <c r="P886" s="1825"/>
      <c r="Q886" s="1825"/>
    </row>
    <row r="887" spans="1:17" ht="15.75" customHeight="1">
      <c r="A887" s="1825"/>
      <c r="B887" s="1825"/>
      <c r="C887" s="1825"/>
      <c r="D887" s="1825"/>
      <c r="E887" s="1825"/>
      <c r="F887" s="1825"/>
      <c r="G887" s="1825"/>
      <c r="H887" s="1825"/>
      <c r="I887" s="1825"/>
      <c r="J887" s="1825"/>
      <c r="K887" s="1825"/>
      <c r="L887" s="1825"/>
      <c r="M887" s="1825"/>
      <c r="N887" s="1825"/>
      <c r="O887" s="1825"/>
      <c r="P887" s="1825"/>
      <c r="Q887" s="1825"/>
    </row>
    <row r="888" spans="1:17" ht="15.75" customHeight="1">
      <c r="A888" s="1825"/>
      <c r="B888" s="1825"/>
      <c r="C888" s="1825"/>
      <c r="D888" s="1825"/>
      <c r="E888" s="1825"/>
      <c r="F888" s="1825"/>
      <c r="G888" s="1825"/>
      <c r="H888" s="1825"/>
      <c r="I888" s="1825"/>
      <c r="J888" s="1825"/>
      <c r="K888" s="1825"/>
      <c r="L888" s="1825"/>
      <c r="M888" s="1825"/>
      <c r="N888" s="1825"/>
      <c r="O888" s="1825"/>
      <c r="P888" s="1825"/>
      <c r="Q888" s="1825"/>
    </row>
    <row r="889" spans="1:17" ht="15.75" customHeight="1">
      <c r="A889" s="1825"/>
      <c r="B889" s="1825"/>
      <c r="C889" s="1825"/>
      <c r="D889" s="1825"/>
      <c r="E889" s="1825"/>
      <c r="F889" s="1825"/>
      <c r="G889" s="1825"/>
      <c r="H889" s="1825"/>
      <c r="I889" s="1825"/>
      <c r="J889" s="1825"/>
      <c r="K889" s="1825"/>
      <c r="L889" s="1825"/>
      <c r="M889" s="1825"/>
      <c r="N889" s="1825"/>
      <c r="O889" s="1825"/>
      <c r="P889" s="1825"/>
      <c r="Q889" s="1825"/>
    </row>
    <row r="890" spans="1:17" ht="15.75" customHeight="1">
      <c r="A890" s="1825"/>
      <c r="B890" s="1825"/>
      <c r="C890" s="1825"/>
      <c r="D890" s="1825"/>
      <c r="E890" s="1825"/>
      <c r="F890" s="1825"/>
      <c r="G890" s="1825"/>
      <c r="H890" s="1825"/>
      <c r="I890" s="1825"/>
      <c r="J890" s="1825"/>
      <c r="K890" s="1825"/>
      <c r="L890" s="1825"/>
      <c r="M890" s="1825"/>
      <c r="N890" s="1825"/>
      <c r="O890" s="1825"/>
      <c r="P890" s="1825"/>
      <c r="Q890" s="1825"/>
    </row>
    <row r="891" spans="1:17" ht="15.75" customHeight="1">
      <c r="A891" s="1825"/>
      <c r="B891" s="1825"/>
      <c r="C891" s="1825"/>
      <c r="D891" s="1825"/>
      <c r="E891" s="1825"/>
      <c r="F891" s="1825"/>
      <c r="G891" s="1825"/>
      <c r="H891" s="1825"/>
      <c r="I891" s="1825"/>
      <c r="J891" s="1825"/>
      <c r="K891" s="1825"/>
      <c r="L891" s="1825"/>
      <c r="M891" s="1825"/>
      <c r="N891" s="1825"/>
      <c r="O891" s="1825"/>
      <c r="P891" s="1825"/>
      <c r="Q891" s="1825"/>
    </row>
    <row r="892" spans="1:17" ht="15.75" customHeight="1">
      <c r="A892" s="1825"/>
      <c r="B892" s="1825"/>
      <c r="C892" s="1825"/>
      <c r="D892" s="1825"/>
      <c r="E892" s="1825"/>
      <c r="F892" s="1825"/>
      <c r="G892" s="1825"/>
      <c r="H892" s="1825"/>
      <c r="I892" s="1825"/>
      <c r="J892" s="1825"/>
      <c r="K892" s="1825"/>
      <c r="L892" s="1825"/>
      <c r="M892" s="1825"/>
      <c r="N892" s="1825"/>
      <c r="O892" s="1825"/>
      <c r="P892" s="1825"/>
      <c r="Q892" s="1825"/>
    </row>
    <row r="893" spans="1:17" ht="15.75" customHeight="1">
      <c r="A893" s="1825"/>
      <c r="B893" s="1825"/>
      <c r="C893" s="1825"/>
      <c r="D893" s="1825"/>
      <c r="E893" s="1825"/>
      <c r="F893" s="1825"/>
      <c r="G893" s="1825"/>
      <c r="H893" s="1825"/>
      <c r="I893" s="1825"/>
      <c r="J893" s="1825"/>
      <c r="K893" s="1825"/>
      <c r="L893" s="1825"/>
      <c r="M893" s="1825"/>
      <c r="N893" s="1825"/>
      <c r="O893" s="1825"/>
      <c r="P893" s="1825"/>
      <c r="Q893" s="1825"/>
    </row>
    <row r="894" spans="1:17" ht="15.75" customHeight="1">
      <c r="A894" s="1825"/>
      <c r="B894" s="1825"/>
      <c r="C894" s="1825"/>
      <c r="D894" s="1825"/>
      <c r="E894" s="1825"/>
      <c r="F894" s="1825"/>
      <c r="G894" s="1825"/>
      <c r="H894" s="1825"/>
      <c r="I894" s="1825"/>
      <c r="J894" s="1825"/>
      <c r="K894" s="1825"/>
      <c r="L894" s="1825"/>
      <c r="M894" s="1825"/>
      <c r="N894" s="1825"/>
      <c r="O894" s="1825"/>
      <c r="P894" s="1825"/>
      <c r="Q894" s="1825"/>
    </row>
    <row r="895" spans="1:17" ht="15.75" customHeight="1">
      <c r="A895" s="1825"/>
      <c r="B895" s="1825"/>
      <c r="C895" s="1825"/>
      <c r="D895" s="1825"/>
      <c r="E895" s="1825"/>
      <c r="F895" s="1825"/>
      <c r="G895" s="1825"/>
      <c r="H895" s="1825"/>
      <c r="I895" s="1825"/>
      <c r="J895" s="1825"/>
      <c r="K895" s="1825"/>
      <c r="L895" s="1825"/>
      <c r="M895" s="1825"/>
      <c r="N895" s="1825"/>
      <c r="O895" s="1825"/>
      <c r="P895" s="1825"/>
      <c r="Q895" s="1825"/>
    </row>
    <row r="896" spans="1:17" ht="15.75" customHeight="1">
      <c r="A896" s="1825"/>
      <c r="B896" s="1825"/>
      <c r="C896" s="1825"/>
      <c r="D896" s="1825"/>
      <c r="E896" s="1825"/>
      <c r="F896" s="1825"/>
      <c r="G896" s="1825"/>
      <c r="H896" s="1825"/>
      <c r="I896" s="1825"/>
      <c r="J896" s="1825"/>
      <c r="K896" s="1825"/>
      <c r="L896" s="1825"/>
      <c r="M896" s="1825"/>
      <c r="N896" s="1825"/>
      <c r="O896" s="1825"/>
      <c r="P896" s="1825"/>
      <c r="Q896" s="1825"/>
    </row>
    <row r="897" spans="1:17" ht="15.75" customHeight="1">
      <c r="A897" s="1825"/>
      <c r="B897" s="1825"/>
      <c r="C897" s="1825"/>
      <c r="D897" s="1825"/>
      <c r="E897" s="1825"/>
      <c r="F897" s="1825"/>
      <c r="G897" s="1825"/>
      <c r="H897" s="1825"/>
      <c r="I897" s="1825"/>
      <c r="J897" s="1825"/>
      <c r="K897" s="1825"/>
      <c r="L897" s="1825"/>
      <c r="M897" s="1825"/>
      <c r="N897" s="1825"/>
      <c r="O897" s="1825"/>
      <c r="P897" s="1825"/>
      <c r="Q897" s="1825"/>
    </row>
    <row r="898" spans="1:17" ht="15.75" customHeight="1">
      <c r="A898" s="1825"/>
      <c r="B898" s="1825"/>
      <c r="C898" s="1825"/>
      <c r="D898" s="1825"/>
      <c r="E898" s="1825"/>
      <c r="F898" s="1825"/>
      <c r="G898" s="1825"/>
      <c r="H898" s="1825"/>
      <c r="I898" s="1825"/>
      <c r="J898" s="1825"/>
      <c r="K898" s="1825"/>
      <c r="L898" s="1825"/>
      <c r="M898" s="1825"/>
      <c r="N898" s="1825"/>
      <c r="O898" s="1825"/>
      <c r="P898" s="1825"/>
      <c r="Q898" s="1825"/>
    </row>
    <row r="899" spans="1:17" ht="15.75" customHeight="1">
      <c r="A899" s="1825"/>
      <c r="B899" s="1825"/>
      <c r="C899" s="1825"/>
      <c r="D899" s="1825"/>
      <c r="E899" s="1825"/>
      <c r="F899" s="1825"/>
      <c r="G899" s="1825"/>
      <c r="H899" s="1825"/>
      <c r="I899" s="1825"/>
      <c r="J899" s="1825"/>
      <c r="K899" s="1825"/>
      <c r="L899" s="1825"/>
      <c r="M899" s="1825"/>
      <c r="N899" s="1825"/>
      <c r="O899" s="1825"/>
      <c r="P899" s="1825"/>
      <c r="Q899" s="1825"/>
    </row>
    <row r="900" spans="1:17" ht="15.75" customHeight="1">
      <c r="A900" s="1825"/>
      <c r="B900" s="1825"/>
      <c r="C900" s="1825"/>
      <c r="D900" s="1825"/>
      <c r="E900" s="1825"/>
      <c r="F900" s="1825"/>
      <c r="G900" s="1825"/>
      <c r="H900" s="1825"/>
      <c r="I900" s="1825"/>
      <c r="J900" s="1825"/>
      <c r="K900" s="1825"/>
      <c r="L900" s="1825"/>
      <c r="M900" s="1825"/>
      <c r="N900" s="1825"/>
      <c r="O900" s="1825"/>
      <c r="P900" s="1825"/>
      <c r="Q900" s="1825"/>
    </row>
    <row r="901" spans="1:17" ht="15.75" customHeight="1">
      <c r="A901" s="1825"/>
      <c r="B901" s="1825"/>
      <c r="C901" s="1825"/>
      <c r="D901" s="1825"/>
      <c r="E901" s="1825"/>
      <c r="F901" s="1825"/>
      <c r="G901" s="1825"/>
      <c r="H901" s="1825"/>
      <c r="I901" s="1825"/>
      <c r="J901" s="1825"/>
      <c r="K901" s="1825"/>
      <c r="L901" s="1825"/>
      <c r="M901" s="1825"/>
      <c r="N901" s="1825"/>
      <c r="O901" s="1825"/>
      <c r="P901" s="1825"/>
      <c r="Q901" s="1825"/>
    </row>
    <row r="902" spans="1:17" ht="15.75" customHeight="1">
      <c r="A902" s="1825"/>
      <c r="B902" s="1825"/>
      <c r="C902" s="1825"/>
      <c r="D902" s="1825"/>
      <c r="E902" s="1825"/>
      <c r="F902" s="1825"/>
      <c r="G902" s="1825"/>
      <c r="H902" s="1825"/>
      <c r="I902" s="1825"/>
      <c r="J902" s="1825"/>
      <c r="K902" s="1825"/>
      <c r="L902" s="1825"/>
      <c r="M902" s="1825"/>
      <c r="N902" s="1825"/>
      <c r="O902" s="1825"/>
      <c r="P902" s="1825"/>
      <c r="Q902" s="1825"/>
    </row>
    <row r="903" spans="1:17" ht="15.75" customHeight="1">
      <c r="A903" s="1825"/>
      <c r="B903" s="1825"/>
      <c r="C903" s="1825"/>
      <c r="D903" s="1825"/>
      <c r="E903" s="1825"/>
      <c r="F903" s="1825"/>
      <c r="G903" s="1825"/>
      <c r="H903" s="1825"/>
      <c r="I903" s="1825"/>
      <c r="J903" s="1825"/>
      <c r="K903" s="1825"/>
      <c r="L903" s="1825"/>
      <c r="M903" s="1825"/>
      <c r="N903" s="1825"/>
      <c r="O903" s="1825"/>
      <c r="P903" s="1825"/>
      <c r="Q903" s="1825"/>
    </row>
    <row r="904" spans="1:17" ht="15.75" customHeight="1">
      <c r="A904" s="1825"/>
      <c r="B904" s="1825"/>
      <c r="C904" s="1825"/>
      <c r="D904" s="1825"/>
      <c r="E904" s="1825"/>
      <c r="F904" s="1825"/>
      <c r="G904" s="1825"/>
      <c r="H904" s="1825"/>
      <c r="I904" s="1825"/>
      <c r="J904" s="1825"/>
      <c r="K904" s="1825"/>
      <c r="L904" s="1825"/>
      <c r="M904" s="1825"/>
      <c r="N904" s="1825"/>
      <c r="O904" s="1825"/>
      <c r="P904" s="1825"/>
      <c r="Q904" s="1825"/>
    </row>
    <row r="905" spans="1:17" ht="15.75" customHeight="1">
      <c r="A905" s="1825"/>
      <c r="B905" s="1825"/>
      <c r="C905" s="1825"/>
      <c r="D905" s="1825"/>
      <c r="E905" s="1825"/>
      <c r="F905" s="1825"/>
      <c r="G905" s="1825"/>
      <c r="H905" s="1825"/>
      <c r="I905" s="1825"/>
      <c r="J905" s="1825"/>
      <c r="K905" s="1825"/>
      <c r="L905" s="1825"/>
      <c r="M905" s="1825"/>
      <c r="N905" s="1825"/>
      <c r="O905" s="1825"/>
      <c r="P905" s="1825"/>
      <c r="Q905" s="1825"/>
    </row>
    <row r="906" spans="1:17" ht="15.75" customHeight="1">
      <c r="A906" s="1825"/>
      <c r="B906" s="1825"/>
      <c r="C906" s="1825"/>
      <c r="D906" s="1825"/>
      <c r="E906" s="1825"/>
      <c r="F906" s="1825"/>
      <c r="G906" s="1825"/>
      <c r="H906" s="1825"/>
      <c r="I906" s="1825"/>
      <c r="J906" s="1825"/>
      <c r="K906" s="1825"/>
      <c r="L906" s="1825"/>
      <c r="M906" s="1825"/>
      <c r="N906" s="1825"/>
      <c r="O906" s="1825"/>
      <c r="P906" s="1825"/>
      <c r="Q906" s="1825"/>
    </row>
    <row r="907" spans="1:17" ht="15.75" customHeight="1">
      <c r="A907" s="1825"/>
      <c r="B907" s="1825"/>
      <c r="C907" s="1825"/>
      <c r="D907" s="1825"/>
      <c r="E907" s="1825"/>
      <c r="F907" s="1825"/>
      <c r="G907" s="1825"/>
      <c r="H907" s="1825"/>
      <c r="I907" s="1825"/>
      <c r="J907" s="1825"/>
      <c r="K907" s="1825"/>
      <c r="L907" s="1825"/>
      <c r="M907" s="1825"/>
      <c r="N907" s="1825"/>
      <c r="O907" s="1825"/>
      <c r="P907" s="1825"/>
      <c r="Q907" s="1825"/>
    </row>
    <row r="908" spans="1:17" ht="15.75" customHeight="1">
      <c r="A908" s="1825"/>
      <c r="B908" s="1825"/>
      <c r="C908" s="1825"/>
      <c r="D908" s="1825"/>
      <c r="E908" s="1825"/>
      <c r="F908" s="1825"/>
      <c r="G908" s="1825"/>
      <c r="H908" s="1825"/>
      <c r="I908" s="1825"/>
      <c r="J908" s="1825"/>
      <c r="K908" s="1825"/>
      <c r="L908" s="1825"/>
      <c r="M908" s="1825"/>
      <c r="N908" s="1825"/>
      <c r="O908" s="1825"/>
      <c r="P908" s="1825"/>
      <c r="Q908" s="1825"/>
    </row>
    <row r="909" spans="1:17" ht="15.75" customHeight="1">
      <c r="A909" s="1825"/>
      <c r="B909" s="1825"/>
      <c r="C909" s="1825"/>
      <c r="D909" s="1825"/>
      <c r="E909" s="1825"/>
      <c r="F909" s="1825"/>
      <c r="G909" s="1825"/>
      <c r="H909" s="1825"/>
      <c r="I909" s="1825"/>
      <c r="J909" s="1825"/>
      <c r="K909" s="1825"/>
      <c r="L909" s="1825"/>
      <c r="M909" s="1825"/>
      <c r="N909" s="1825"/>
      <c r="O909" s="1825"/>
      <c r="P909" s="1825"/>
      <c r="Q909" s="1825"/>
    </row>
    <row r="910" spans="1:17" ht="15.75" customHeight="1">
      <c r="A910" s="1825"/>
      <c r="B910" s="1825"/>
      <c r="C910" s="1825"/>
      <c r="D910" s="1825"/>
      <c r="E910" s="1825"/>
      <c r="F910" s="1825"/>
      <c r="G910" s="1825"/>
      <c r="H910" s="1825"/>
      <c r="I910" s="1825"/>
      <c r="J910" s="1825"/>
      <c r="K910" s="1825"/>
      <c r="L910" s="1825"/>
      <c r="M910" s="1825"/>
      <c r="N910" s="1825"/>
      <c r="O910" s="1825"/>
      <c r="P910" s="1825"/>
      <c r="Q910" s="1825"/>
    </row>
    <row r="911" spans="1:17" ht="15.75" customHeight="1">
      <c r="A911" s="1825"/>
      <c r="B911" s="1825"/>
      <c r="C911" s="1825"/>
      <c r="D911" s="1825"/>
      <c r="E911" s="1825"/>
      <c r="F911" s="1825"/>
      <c r="G911" s="1825"/>
      <c r="H911" s="1825"/>
      <c r="I911" s="1825"/>
      <c r="J911" s="1825"/>
      <c r="K911" s="1825"/>
      <c r="L911" s="1825"/>
      <c r="M911" s="1825"/>
      <c r="N911" s="1825"/>
      <c r="O911" s="1825"/>
      <c r="P911" s="1825"/>
      <c r="Q911" s="1825"/>
    </row>
    <row r="912" spans="1:17" ht="15.75" customHeight="1">
      <c r="A912" s="1825"/>
      <c r="B912" s="1825"/>
      <c r="C912" s="1825"/>
      <c r="D912" s="1825"/>
      <c r="E912" s="1825"/>
      <c r="F912" s="1825"/>
      <c r="G912" s="1825"/>
      <c r="H912" s="1825"/>
      <c r="I912" s="1825"/>
      <c r="J912" s="1825"/>
      <c r="K912" s="1825"/>
      <c r="L912" s="1825"/>
      <c r="M912" s="1825"/>
      <c r="N912" s="1825"/>
      <c r="O912" s="1825"/>
      <c r="P912" s="1825"/>
      <c r="Q912" s="1825"/>
    </row>
    <row r="913" spans="1:17" ht="15.75" customHeight="1">
      <c r="A913" s="1825"/>
      <c r="B913" s="1825"/>
      <c r="C913" s="1825"/>
      <c r="D913" s="1825"/>
      <c r="E913" s="1825"/>
      <c r="F913" s="1825"/>
      <c r="G913" s="1825"/>
      <c r="H913" s="1825"/>
      <c r="I913" s="1825"/>
      <c r="J913" s="1825"/>
      <c r="K913" s="1825"/>
      <c r="L913" s="1825"/>
      <c r="M913" s="1825"/>
      <c r="N913" s="1825"/>
      <c r="O913" s="1825"/>
      <c r="P913" s="1825"/>
      <c r="Q913" s="1825"/>
    </row>
    <row r="914" spans="1:17" ht="15.75" customHeight="1">
      <c r="A914" s="1825"/>
      <c r="B914" s="1825"/>
      <c r="C914" s="1825"/>
      <c r="D914" s="1825"/>
      <c r="E914" s="1825"/>
      <c r="F914" s="1825"/>
      <c r="G914" s="1825"/>
      <c r="H914" s="1825"/>
      <c r="I914" s="1825"/>
      <c r="J914" s="1825"/>
      <c r="K914" s="1825"/>
      <c r="L914" s="1825"/>
      <c r="M914" s="1825"/>
      <c r="N914" s="1825"/>
      <c r="O914" s="1825"/>
      <c r="P914" s="1825"/>
      <c r="Q914" s="1825"/>
    </row>
    <row r="915" spans="1:17" ht="15.75" customHeight="1">
      <c r="A915" s="1825"/>
      <c r="B915" s="1825"/>
      <c r="C915" s="1825"/>
      <c r="D915" s="1825"/>
      <c r="E915" s="1825"/>
      <c r="F915" s="1825"/>
      <c r="G915" s="1825"/>
      <c r="H915" s="1825"/>
      <c r="I915" s="1825"/>
      <c r="J915" s="1825"/>
      <c r="K915" s="1825"/>
      <c r="L915" s="1825"/>
      <c r="M915" s="1825"/>
      <c r="N915" s="1825"/>
      <c r="O915" s="1825"/>
      <c r="P915" s="1825"/>
      <c r="Q915" s="1825"/>
    </row>
    <row r="916" spans="1:17" ht="15.75" customHeight="1">
      <c r="A916" s="1825"/>
      <c r="B916" s="1825"/>
      <c r="C916" s="1825"/>
      <c r="D916" s="1825"/>
      <c r="E916" s="1825"/>
      <c r="F916" s="1825"/>
      <c r="G916" s="1825"/>
      <c r="H916" s="1825"/>
      <c r="I916" s="1825"/>
      <c r="J916" s="1825"/>
      <c r="K916" s="1825"/>
      <c r="L916" s="1825"/>
      <c r="M916" s="1825"/>
      <c r="N916" s="1825"/>
      <c r="O916" s="1825"/>
      <c r="P916" s="1825"/>
      <c r="Q916" s="1825"/>
    </row>
    <row r="917" spans="1:17" ht="15.75" customHeight="1">
      <c r="A917" s="1825"/>
      <c r="B917" s="1825"/>
      <c r="C917" s="1825"/>
      <c r="D917" s="1825"/>
      <c r="E917" s="1825"/>
      <c r="F917" s="1825"/>
      <c r="G917" s="1825"/>
      <c r="H917" s="1825"/>
      <c r="I917" s="1825"/>
      <c r="J917" s="1825"/>
      <c r="K917" s="1825"/>
      <c r="L917" s="1825"/>
      <c r="M917" s="1825"/>
      <c r="N917" s="1825"/>
      <c r="O917" s="1825"/>
      <c r="P917" s="1825"/>
      <c r="Q917" s="1825"/>
    </row>
    <row r="918" spans="1:17" ht="15.75" customHeight="1">
      <c r="A918" s="1825"/>
      <c r="B918" s="1825"/>
      <c r="C918" s="1825"/>
      <c r="D918" s="1825"/>
      <c r="E918" s="1825"/>
      <c r="F918" s="1825"/>
      <c r="G918" s="1825"/>
      <c r="H918" s="1825"/>
      <c r="I918" s="1825"/>
      <c r="J918" s="1825"/>
      <c r="K918" s="1825"/>
      <c r="L918" s="1825"/>
      <c r="M918" s="1825"/>
      <c r="N918" s="1825"/>
      <c r="O918" s="1825"/>
      <c r="P918" s="1825"/>
      <c r="Q918" s="1825"/>
    </row>
    <row r="919" spans="1:17" ht="15.75" customHeight="1">
      <c r="A919" s="1825"/>
      <c r="B919" s="1825"/>
      <c r="C919" s="1825"/>
      <c r="D919" s="1825"/>
      <c r="E919" s="1825"/>
      <c r="F919" s="1825"/>
      <c r="G919" s="1825"/>
      <c r="H919" s="1825"/>
      <c r="I919" s="1825"/>
      <c r="J919" s="1825"/>
      <c r="K919" s="1825"/>
      <c r="L919" s="1825"/>
      <c r="M919" s="1825"/>
      <c r="N919" s="1825"/>
      <c r="O919" s="1825"/>
      <c r="P919" s="1825"/>
      <c r="Q919" s="1825"/>
    </row>
    <row r="920" spans="1:17" ht="15.75" customHeight="1">
      <c r="A920" s="1825"/>
      <c r="B920" s="1825"/>
      <c r="C920" s="1825"/>
      <c r="D920" s="1825"/>
      <c r="E920" s="1825"/>
      <c r="F920" s="1825"/>
      <c r="G920" s="1825"/>
      <c r="H920" s="1825"/>
      <c r="I920" s="1825"/>
      <c r="J920" s="1825"/>
      <c r="K920" s="1825"/>
      <c r="L920" s="1825"/>
      <c r="M920" s="1825"/>
      <c r="N920" s="1825"/>
      <c r="O920" s="1825"/>
      <c r="P920" s="1825"/>
      <c r="Q920" s="1825"/>
    </row>
    <row r="921" spans="1:17" ht="15.75" customHeight="1">
      <c r="A921" s="1825"/>
      <c r="B921" s="1825"/>
      <c r="C921" s="1825"/>
      <c r="D921" s="1825"/>
      <c r="E921" s="1825"/>
      <c r="F921" s="1825"/>
      <c r="G921" s="1825"/>
      <c r="H921" s="1825"/>
      <c r="I921" s="1825"/>
      <c r="J921" s="1825"/>
      <c r="K921" s="1825"/>
      <c r="L921" s="1825"/>
      <c r="M921" s="1825"/>
      <c r="N921" s="1825"/>
      <c r="O921" s="1825"/>
      <c r="P921" s="1825"/>
      <c r="Q921" s="1825"/>
    </row>
    <row r="922" spans="1:17" ht="15.75" customHeight="1">
      <c r="A922" s="1825"/>
      <c r="B922" s="1825"/>
      <c r="C922" s="1825"/>
      <c r="D922" s="1825"/>
      <c r="E922" s="1825"/>
      <c r="F922" s="1825"/>
      <c r="G922" s="1825"/>
      <c r="H922" s="1825"/>
      <c r="I922" s="1825"/>
      <c r="J922" s="1825"/>
      <c r="K922" s="1825"/>
      <c r="L922" s="1825"/>
      <c r="M922" s="1825"/>
      <c r="N922" s="1825"/>
      <c r="O922" s="1825"/>
      <c r="P922" s="1825"/>
      <c r="Q922" s="1825"/>
    </row>
    <row r="923" spans="1:17" ht="15.75" customHeight="1">
      <c r="A923" s="1825"/>
      <c r="B923" s="1825"/>
      <c r="C923" s="1825"/>
      <c r="D923" s="1825"/>
      <c r="E923" s="1825"/>
      <c r="F923" s="1825"/>
      <c r="G923" s="1825"/>
      <c r="H923" s="1825"/>
      <c r="I923" s="1825"/>
      <c r="J923" s="1825"/>
      <c r="K923" s="1825"/>
      <c r="L923" s="1825"/>
      <c r="M923" s="1825"/>
      <c r="N923" s="1825"/>
      <c r="O923" s="1825"/>
      <c r="P923" s="1825"/>
      <c r="Q923" s="1825"/>
    </row>
    <row r="924" spans="1:17" ht="15.75" customHeight="1">
      <c r="A924" s="1825"/>
      <c r="B924" s="1825"/>
      <c r="C924" s="1825"/>
      <c r="D924" s="1825"/>
      <c r="E924" s="1825"/>
      <c r="F924" s="1825"/>
      <c r="G924" s="1825"/>
      <c r="H924" s="1825"/>
      <c r="I924" s="1825"/>
      <c r="J924" s="1825"/>
      <c r="K924" s="1825"/>
      <c r="L924" s="1825"/>
      <c r="M924" s="1825"/>
      <c r="N924" s="1825"/>
      <c r="O924" s="1825"/>
      <c r="P924" s="1825"/>
      <c r="Q924" s="1825"/>
    </row>
    <row r="925" spans="1:17" ht="15.75" customHeight="1">
      <c r="A925" s="1825"/>
      <c r="B925" s="1825"/>
      <c r="C925" s="1825"/>
      <c r="D925" s="1825"/>
      <c r="E925" s="1825"/>
      <c r="F925" s="1825"/>
      <c r="G925" s="1825"/>
      <c r="H925" s="1825"/>
      <c r="I925" s="1825"/>
      <c r="J925" s="1825"/>
      <c r="K925" s="1825"/>
      <c r="L925" s="1825"/>
      <c r="M925" s="1825"/>
      <c r="N925" s="1825"/>
      <c r="O925" s="1825"/>
      <c r="P925" s="1825"/>
      <c r="Q925" s="1825"/>
    </row>
    <row r="926" spans="1:17" ht="15.75" customHeight="1">
      <c r="A926" s="1825"/>
      <c r="B926" s="1825"/>
      <c r="C926" s="1825"/>
      <c r="D926" s="1825"/>
      <c r="E926" s="1825"/>
      <c r="F926" s="1825"/>
      <c r="G926" s="1825"/>
      <c r="H926" s="1825"/>
      <c r="I926" s="1825"/>
      <c r="J926" s="1825"/>
      <c r="K926" s="1825"/>
      <c r="L926" s="1825"/>
      <c r="M926" s="1825"/>
      <c r="N926" s="1825"/>
      <c r="O926" s="1825"/>
      <c r="P926" s="1825"/>
      <c r="Q926" s="1825"/>
    </row>
    <row r="927" spans="1:17" ht="15.75" customHeight="1">
      <c r="A927" s="1825"/>
      <c r="B927" s="1825"/>
      <c r="C927" s="1825"/>
      <c r="D927" s="1825"/>
      <c r="E927" s="1825"/>
      <c r="F927" s="1825"/>
      <c r="G927" s="1825"/>
      <c r="H927" s="1825"/>
      <c r="I927" s="1825"/>
      <c r="J927" s="1825"/>
      <c r="K927" s="1825"/>
      <c r="L927" s="1825"/>
      <c r="M927" s="1825"/>
      <c r="N927" s="1825"/>
      <c r="O927" s="1825"/>
      <c r="P927" s="1825"/>
      <c r="Q927" s="1825"/>
    </row>
    <row r="928" spans="1:17" ht="15.75" customHeight="1">
      <c r="A928" s="1825"/>
      <c r="B928" s="1825"/>
      <c r="C928" s="1825"/>
      <c r="D928" s="1825"/>
      <c r="E928" s="1825"/>
      <c r="F928" s="1825"/>
      <c r="G928" s="1825"/>
      <c r="H928" s="1825"/>
      <c r="I928" s="1825"/>
      <c r="J928" s="1825"/>
      <c r="K928" s="1825"/>
      <c r="L928" s="1825"/>
      <c r="M928" s="1825"/>
      <c r="N928" s="1825"/>
      <c r="O928" s="1825"/>
      <c r="P928" s="1825"/>
      <c r="Q928" s="1825"/>
    </row>
    <row r="929" spans="1:17" ht="15.75" customHeight="1">
      <c r="A929" s="1825"/>
      <c r="B929" s="1825"/>
      <c r="C929" s="1825"/>
      <c r="D929" s="1825"/>
      <c r="E929" s="1825"/>
      <c r="F929" s="1825"/>
      <c r="G929" s="1825"/>
      <c r="H929" s="1825"/>
      <c r="I929" s="1825"/>
      <c r="J929" s="1825"/>
      <c r="K929" s="1825"/>
      <c r="L929" s="1825"/>
      <c r="M929" s="1825"/>
      <c r="N929" s="1825"/>
      <c r="O929" s="1825"/>
      <c r="P929" s="1825"/>
      <c r="Q929" s="1825"/>
    </row>
    <row r="930" spans="1:17" ht="15.75" customHeight="1">
      <c r="A930" s="1825"/>
      <c r="B930" s="1825"/>
      <c r="C930" s="1825"/>
      <c r="D930" s="1825"/>
      <c r="E930" s="1825"/>
      <c r="F930" s="1825"/>
      <c r="G930" s="1825"/>
      <c r="H930" s="1825"/>
      <c r="I930" s="1825"/>
      <c r="J930" s="1825"/>
      <c r="K930" s="1825"/>
      <c r="L930" s="1825"/>
      <c r="M930" s="1825"/>
      <c r="N930" s="1825"/>
      <c r="O930" s="1825"/>
      <c r="P930" s="1825"/>
      <c r="Q930" s="1825"/>
    </row>
    <row r="931" spans="1:17" ht="15.75" customHeight="1">
      <c r="A931" s="1825"/>
      <c r="B931" s="1825"/>
      <c r="C931" s="1825"/>
      <c r="D931" s="1825"/>
      <c r="E931" s="1825"/>
      <c r="F931" s="1825"/>
      <c r="G931" s="1825"/>
      <c r="H931" s="1825"/>
      <c r="I931" s="1825"/>
      <c r="J931" s="1825"/>
      <c r="K931" s="1825"/>
      <c r="L931" s="1825"/>
      <c r="M931" s="1825"/>
      <c r="N931" s="1825"/>
      <c r="O931" s="1825"/>
      <c r="P931" s="1825"/>
      <c r="Q931" s="1825"/>
    </row>
    <row r="932" spans="1:17" ht="15.75" customHeight="1">
      <c r="A932" s="1825"/>
      <c r="B932" s="1825"/>
      <c r="C932" s="1825"/>
      <c r="D932" s="1825"/>
      <c r="E932" s="1825"/>
      <c r="F932" s="1825"/>
      <c r="G932" s="1825"/>
      <c r="H932" s="1825"/>
      <c r="I932" s="1825"/>
      <c r="J932" s="1825"/>
      <c r="K932" s="1825"/>
      <c r="L932" s="1825"/>
      <c r="M932" s="1825"/>
      <c r="N932" s="1825"/>
      <c r="O932" s="1825"/>
      <c r="P932" s="1825"/>
      <c r="Q932" s="1825"/>
    </row>
    <row r="933" spans="1:17" ht="15.75" customHeight="1">
      <c r="A933" s="1825"/>
      <c r="B933" s="1825"/>
      <c r="C933" s="1825"/>
      <c r="D933" s="1825"/>
      <c r="E933" s="1825"/>
      <c r="F933" s="1825"/>
      <c r="G933" s="1825"/>
      <c r="H933" s="1825"/>
      <c r="I933" s="1825"/>
      <c r="J933" s="1825"/>
      <c r="K933" s="1825"/>
      <c r="L933" s="1825"/>
      <c r="M933" s="1825"/>
      <c r="N933" s="1825"/>
      <c r="O933" s="1825"/>
      <c r="P933" s="1825"/>
      <c r="Q933" s="1825"/>
    </row>
    <row r="934" spans="1:17" ht="15.75" customHeight="1">
      <c r="A934" s="1825"/>
      <c r="B934" s="1825"/>
      <c r="C934" s="1825"/>
      <c r="D934" s="1825"/>
      <c r="E934" s="1825"/>
      <c r="F934" s="1825"/>
      <c r="G934" s="1825"/>
      <c r="H934" s="1825"/>
      <c r="I934" s="1825"/>
      <c r="J934" s="1825"/>
      <c r="K934" s="1825"/>
      <c r="L934" s="1825"/>
      <c r="M934" s="1825"/>
      <c r="N934" s="1825"/>
      <c r="O934" s="1825"/>
      <c r="P934" s="1825"/>
      <c r="Q934" s="1825"/>
    </row>
    <row r="935" spans="1:17" ht="15.75" customHeight="1">
      <c r="A935" s="1825"/>
      <c r="B935" s="1825"/>
      <c r="C935" s="1825"/>
      <c r="D935" s="1825"/>
      <c r="E935" s="1825"/>
      <c r="F935" s="1825"/>
      <c r="G935" s="1825"/>
      <c r="H935" s="1825"/>
      <c r="I935" s="1825"/>
      <c r="J935" s="1825"/>
      <c r="K935" s="1825"/>
      <c r="L935" s="1825"/>
      <c r="M935" s="1825"/>
      <c r="N935" s="1825"/>
      <c r="O935" s="1825"/>
      <c r="P935" s="1825"/>
      <c r="Q935" s="1825"/>
    </row>
    <row r="936" spans="1:17" ht="15.75" customHeight="1">
      <c r="A936" s="1825"/>
      <c r="B936" s="1825"/>
      <c r="C936" s="1825"/>
      <c r="D936" s="1825"/>
      <c r="E936" s="1825"/>
      <c r="F936" s="1825"/>
      <c r="G936" s="1825"/>
      <c r="H936" s="1825"/>
      <c r="I936" s="1825"/>
      <c r="J936" s="1825"/>
      <c r="K936" s="1825"/>
      <c r="L936" s="1825"/>
      <c r="M936" s="1825"/>
      <c r="N936" s="1825"/>
      <c r="O936" s="1825"/>
      <c r="P936" s="1825"/>
      <c r="Q936" s="1825"/>
    </row>
    <row r="937" spans="1:17" ht="15.75" customHeight="1">
      <c r="A937" s="1825"/>
      <c r="B937" s="1825"/>
      <c r="C937" s="1825"/>
      <c r="D937" s="1825"/>
      <c r="E937" s="1825"/>
      <c r="F937" s="1825"/>
      <c r="G937" s="1825"/>
      <c r="H937" s="1825"/>
      <c r="I937" s="1825"/>
      <c r="J937" s="1825"/>
      <c r="K937" s="1825"/>
      <c r="L937" s="1825"/>
      <c r="M937" s="1825"/>
      <c r="N937" s="1825"/>
      <c r="O937" s="1825"/>
      <c r="P937" s="1825"/>
      <c r="Q937" s="1825"/>
    </row>
    <row r="938" spans="1:17" ht="15.75" customHeight="1">
      <c r="A938" s="1825"/>
      <c r="B938" s="1825"/>
      <c r="C938" s="1825"/>
      <c r="D938" s="1825"/>
      <c r="E938" s="1825"/>
      <c r="F938" s="1825"/>
      <c r="G938" s="1825"/>
      <c r="H938" s="1825"/>
      <c r="I938" s="1825"/>
      <c r="J938" s="1825"/>
      <c r="K938" s="1825"/>
      <c r="L938" s="1825"/>
      <c r="M938" s="1825"/>
      <c r="N938" s="1825"/>
      <c r="O938" s="1825"/>
      <c r="P938" s="1825"/>
      <c r="Q938" s="1825"/>
    </row>
    <row r="939" spans="1:17" ht="15.75" customHeight="1">
      <c r="A939" s="1825"/>
      <c r="B939" s="1825"/>
      <c r="C939" s="1825"/>
      <c r="D939" s="1825"/>
      <c r="E939" s="1825"/>
      <c r="F939" s="1825"/>
      <c r="G939" s="1825"/>
      <c r="H939" s="1825"/>
      <c r="I939" s="1825"/>
      <c r="J939" s="1825"/>
      <c r="K939" s="1825"/>
      <c r="L939" s="1825"/>
      <c r="M939" s="1825"/>
      <c r="N939" s="1825"/>
      <c r="O939" s="1825"/>
      <c r="P939" s="1825"/>
      <c r="Q939" s="1825"/>
    </row>
    <row r="940" spans="1:17" ht="15.75" customHeight="1">
      <c r="A940" s="1825"/>
      <c r="B940" s="1825"/>
      <c r="C940" s="1825"/>
      <c r="D940" s="1825"/>
      <c r="E940" s="1825"/>
      <c r="F940" s="1825"/>
      <c r="G940" s="1825"/>
      <c r="H940" s="1825"/>
      <c r="I940" s="1825"/>
      <c r="J940" s="1825"/>
      <c r="K940" s="1825"/>
      <c r="L940" s="1825"/>
      <c r="M940" s="1825"/>
      <c r="N940" s="1825"/>
      <c r="O940" s="1825"/>
      <c r="P940" s="1825"/>
      <c r="Q940" s="1825"/>
    </row>
    <row r="941" spans="1:17" ht="15.75" customHeight="1">
      <c r="A941" s="1825"/>
      <c r="B941" s="1825"/>
      <c r="C941" s="1825"/>
      <c r="D941" s="1825"/>
      <c r="E941" s="1825"/>
      <c r="F941" s="1825"/>
      <c r="G941" s="1825"/>
      <c r="H941" s="1825"/>
      <c r="I941" s="1825"/>
      <c r="J941" s="1825"/>
      <c r="K941" s="1825"/>
      <c r="L941" s="1825"/>
      <c r="M941" s="1825"/>
      <c r="N941" s="1825"/>
      <c r="O941" s="1825"/>
      <c r="P941" s="1825"/>
      <c r="Q941" s="1825"/>
    </row>
    <row r="942" spans="1:17" ht="15.75" customHeight="1">
      <c r="A942" s="1825"/>
      <c r="B942" s="1825"/>
      <c r="C942" s="1825"/>
      <c r="D942" s="1825"/>
      <c r="E942" s="1825"/>
      <c r="F942" s="1825"/>
      <c r="G942" s="1825"/>
      <c r="H942" s="1825"/>
      <c r="I942" s="1825"/>
      <c r="J942" s="1825"/>
      <c r="K942" s="1825"/>
      <c r="L942" s="1825"/>
      <c r="M942" s="1825"/>
      <c r="N942" s="1825"/>
      <c r="O942" s="1825"/>
      <c r="P942" s="1825"/>
      <c r="Q942" s="1825"/>
    </row>
    <row r="943" spans="1:17" ht="15.75" customHeight="1">
      <c r="A943" s="1825"/>
      <c r="B943" s="1825"/>
      <c r="C943" s="1825"/>
      <c r="D943" s="1825"/>
      <c r="E943" s="1825"/>
      <c r="F943" s="1825"/>
      <c r="G943" s="1825"/>
      <c r="H943" s="1825"/>
      <c r="I943" s="1825"/>
      <c r="J943" s="1825"/>
      <c r="K943" s="1825"/>
      <c r="L943" s="1825"/>
      <c r="M943" s="1825"/>
      <c r="N943" s="1825"/>
      <c r="O943" s="1825"/>
      <c r="P943" s="1825"/>
      <c r="Q943" s="1825"/>
    </row>
    <row r="944" spans="1:17" ht="15.75" customHeight="1">
      <c r="A944" s="1825"/>
      <c r="B944" s="1825"/>
      <c r="C944" s="1825"/>
      <c r="D944" s="1825"/>
      <c r="E944" s="1825"/>
      <c r="F944" s="1825"/>
      <c r="G944" s="1825"/>
      <c r="H944" s="1825"/>
      <c r="I944" s="1825"/>
      <c r="J944" s="1825"/>
      <c r="K944" s="1825"/>
      <c r="L944" s="1825"/>
      <c r="M944" s="1825"/>
      <c r="N944" s="1825"/>
      <c r="O944" s="1825"/>
      <c r="P944" s="1825"/>
      <c r="Q944" s="1825"/>
    </row>
    <row r="945" spans="1:17" ht="15.75" customHeight="1">
      <c r="A945" s="1825"/>
      <c r="B945" s="1825"/>
      <c r="C945" s="1825"/>
      <c r="D945" s="1825"/>
      <c r="E945" s="1825"/>
      <c r="F945" s="1825"/>
      <c r="G945" s="1825"/>
      <c r="H945" s="1825"/>
      <c r="I945" s="1825"/>
      <c r="J945" s="1825"/>
      <c r="K945" s="1825"/>
      <c r="L945" s="1825"/>
      <c r="M945" s="1825"/>
      <c r="N945" s="1825"/>
      <c r="O945" s="1825"/>
      <c r="P945" s="1825"/>
      <c r="Q945" s="1825"/>
    </row>
    <row r="946" spans="1:17" ht="15.75" customHeight="1">
      <c r="A946" s="1825"/>
      <c r="B946" s="1825"/>
      <c r="C946" s="1825"/>
      <c r="D946" s="1825"/>
      <c r="E946" s="1825"/>
      <c r="F946" s="1825"/>
      <c r="G946" s="1825"/>
      <c r="H946" s="1825"/>
      <c r="I946" s="1825"/>
      <c r="J946" s="1825"/>
      <c r="K946" s="1825"/>
      <c r="L946" s="1825"/>
      <c r="M946" s="1825"/>
      <c r="N946" s="1825"/>
      <c r="O946" s="1825"/>
      <c r="P946" s="1825"/>
      <c r="Q946" s="1825"/>
    </row>
    <row r="947" spans="1:17" ht="15.75" customHeight="1">
      <c r="A947" s="1825"/>
      <c r="B947" s="1825"/>
      <c r="C947" s="1825"/>
      <c r="D947" s="1825"/>
      <c r="E947" s="1825"/>
      <c r="F947" s="1825"/>
      <c r="G947" s="1825"/>
      <c r="H947" s="1825"/>
      <c r="I947" s="1825"/>
      <c r="J947" s="1825"/>
      <c r="K947" s="1825"/>
      <c r="L947" s="1825"/>
      <c r="M947" s="1825"/>
      <c r="N947" s="1825"/>
      <c r="O947" s="1825"/>
      <c r="P947" s="1825"/>
      <c r="Q947" s="1825"/>
    </row>
    <row r="948" spans="1:17" ht="15.75" customHeight="1">
      <c r="A948" s="1825"/>
      <c r="B948" s="1825"/>
      <c r="C948" s="1825"/>
      <c r="D948" s="1825"/>
      <c r="E948" s="1825"/>
      <c r="F948" s="1825"/>
      <c r="G948" s="1825"/>
      <c r="H948" s="1825"/>
      <c r="I948" s="1825"/>
      <c r="J948" s="1825"/>
      <c r="K948" s="1825"/>
      <c r="L948" s="1825"/>
      <c r="M948" s="1825"/>
      <c r="N948" s="1825"/>
      <c r="O948" s="1825"/>
      <c r="P948" s="1825"/>
      <c r="Q948" s="1825"/>
    </row>
    <row r="949" spans="1:17" ht="15.75" customHeight="1">
      <c r="A949" s="1825"/>
      <c r="B949" s="1825"/>
      <c r="C949" s="1825"/>
      <c r="D949" s="1825"/>
      <c r="E949" s="1825"/>
      <c r="F949" s="1825"/>
      <c r="G949" s="1825"/>
      <c r="H949" s="1825"/>
      <c r="I949" s="1825"/>
      <c r="J949" s="1825"/>
      <c r="K949" s="1825"/>
      <c r="L949" s="1825"/>
      <c r="M949" s="1825"/>
      <c r="N949" s="1825"/>
      <c r="O949" s="1825"/>
      <c r="P949" s="1825"/>
      <c r="Q949" s="1825"/>
    </row>
    <row r="950" spans="1:17" ht="15.75" customHeight="1">
      <c r="A950" s="1825"/>
      <c r="B950" s="1825"/>
      <c r="C950" s="1825"/>
      <c r="D950" s="1825"/>
      <c r="E950" s="1825"/>
      <c r="F950" s="1825"/>
      <c r="G950" s="1825"/>
      <c r="H950" s="1825"/>
      <c r="I950" s="1825"/>
      <c r="J950" s="1825"/>
      <c r="K950" s="1825"/>
      <c r="L950" s="1825"/>
      <c r="M950" s="1825"/>
      <c r="N950" s="1825"/>
      <c r="O950" s="1825"/>
      <c r="P950" s="1825"/>
      <c r="Q950" s="1825"/>
    </row>
    <row r="951" spans="1:17" ht="15.75" customHeight="1">
      <c r="A951" s="1825"/>
      <c r="B951" s="1825"/>
      <c r="C951" s="1825"/>
      <c r="D951" s="1825"/>
      <c r="E951" s="1825"/>
      <c r="F951" s="1825"/>
      <c r="G951" s="1825"/>
      <c r="H951" s="1825"/>
      <c r="I951" s="1825"/>
      <c r="J951" s="1825"/>
      <c r="K951" s="1825"/>
      <c r="L951" s="1825"/>
      <c r="M951" s="1825"/>
      <c r="N951" s="1825"/>
      <c r="O951" s="1825"/>
      <c r="P951" s="1825"/>
      <c r="Q951" s="1825"/>
    </row>
    <row r="952" spans="1:17" ht="15.75" customHeight="1">
      <c r="A952" s="1825"/>
      <c r="B952" s="1825"/>
      <c r="C952" s="1825"/>
      <c r="D952" s="1825"/>
      <c r="E952" s="1825"/>
      <c r="F952" s="1825"/>
      <c r="G952" s="1825"/>
      <c r="H952" s="1825"/>
      <c r="I952" s="1825"/>
      <c r="J952" s="1825"/>
      <c r="K952" s="1825"/>
      <c r="L952" s="1825"/>
      <c r="M952" s="1825"/>
      <c r="N952" s="1825"/>
      <c r="O952" s="1825"/>
      <c r="P952" s="1825"/>
      <c r="Q952" s="1825"/>
    </row>
    <row r="953" spans="1:17" ht="15.75" customHeight="1">
      <c r="A953" s="1825"/>
      <c r="B953" s="1825"/>
      <c r="C953" s="1825"/>
      <c r="D953" s="1825"/>
      <c r="E953" s="1825"/>
      <c r="F953" s="1825"/>
      <c r="G953" s="1825"/>
      <c r="H953" s="1825"/>
      <c r="I953" s="1825"/>
      <c r="J953" s="1825"/>
      <c r="K953" s="1825"/>
      <c r="L953" s="1825"/>
      <c r="M953" s="1825"/>
      <c r="N953" s="1825"/>
      <c r="O953" s="1825"/>
      <c r="P953" s="1825"/>
      <c r="Q953" s="1825"/>
    </row>
    <row r="954" spans="1:17" ht="15.75" customHeight="1">
      <c r="A954" s="1825"/>
      <c r="B954" s="1825"/>
      <c r="C954" s="1825"/>
      <c r="D954" s="1825"/>
      <c r="E954" s="1825"/>
      <c r="F954" s="1825"/>
      <c r="G954" s="1825"/>
      <c r="H954" s="1825"/>
      <c r="I954" s="1825"/>
      <c r="J954" s="1825"/>
      <c r="K954" s="1825"/>
      <c r="L954" s="1825"/>
      <c r="M954" s="1825"/>
      <c r="N954" s="1825"/>
      <c r="O954" s="1825"/>
      <c r="P954" s="1825"/>
      <c r="Q954" s="1825"/>
    </row>
    <row r="955" spans="1:17" ht="15.75" customHeight="1">
      <c r="A955" s="1825"/>
      <c r="B955" s="1825"/>
      <c r="C955" s="1825"/>
      <c r="D955" s="1825"/>
      <c r="E955" s="1825"/>
      <c r="F955" s="1825"/>
      <c r="G955" s="1825"/>
      <c r="H955" s="1825"/>
      <c r="I955" s="1825"/>
      <c r="J955" s="1825"/>
      <c r="K955" s="1825"/>
      <c r="L955" s="1825"/>
      <c r="M955" s="1825"/>
      <c r="N955" s="1825"/>
      <c r="O955" s="1825"/>
      <c r="P955" s="1825"/>
      <c r="Q955" s="1825"/>
    </row>
    <row r="956" spans="1:17" ht="15.75" customHeight="1">
      <c r="A956" s="1825"/>
      <c r="B956" s="1825"/>
      <c r="C956" s="1825"/>
      <c r="D956" s="1825"/>
      <c r="E956" s="1825"/>
      <c r="F956" s="1825"/>
      <c r="G956" s="1825"/>
      <c r="H956" s="1825"/>
      <c r="I956" s="1825"/>
      <c r="J956" s="1825"/>
      <c r="K956" s="1825"/>
      <c r="L956" s="1825"/>
      <c r="M956" s="1825"/>
      <c r="N956" s="1825"/>
      <c r="O956" s="1825"/>
      <c r="P956" s="1825"/>
      <c r="Q956" s="1825"/>
    </row>
    <row r="957" spans="1:17" ht="15.75" customHeight="1">
      <c r="A957" s="1825"/>
      <c r="B957" s="1825"/>
      <c r="C957" s="1825"/>
      <c r="D957" s="1825"/>
      <c r="E957" s="1825"/>
      <c r="F957" s="1825"/>
      <c r="G957" s="1825"/>
      <c r="H957" s="1825"/>
      <c r="I957" s="1825"/>
      <c r="J957" s="1825"/>
      <c r="K957" s="1825"/>
      <c r="L957" s="1825"/>
      <c r="M957" s="1825"/>
      <c r="N957" s="1825"/>
      <c r="O957" s="1825"/>
      <c r="P957" s="1825"/>
      <c r="Q957" s="1825"/>
    </row>
    <row r="958" spans="1:17" ht="15.75" customHeight="1">
      <c r="A958" s="1825"/>
      <c r="B958" s="1825"/>
      <c r="C958" s="1825"/>
      <c r="D958" s="1825"/>
      <c r="E958" s="1825"/>
      <c r="F958" s="1825"/>
      <c r="G958" s="1825"/>
      <c r="H958" s="1825"/>
      <c r="I958" s="1825"/>
      <c r="J958" s="1825"/>
      <c r="K958" s="1825"/>
      <c r="L958" s="1825"/>
      <c r="M958" s="1825"/>
      <c r="N958" s="1825"/>
      <c r="O958" s="1825"/>
      <c r="P958" s="1825"/>
      <c r="Q958" s="1825"/>
    </row>
    <row r="959" spans="1:17" ht="15.75" customHeight="1">
      <c r="A959" s="1825"/>
      <c r="B959" s="1825"/>
      <c r="C959" s="1825"/>
      <c r="D959" s="1825"/>
      <c r="E959" s="1825"/>
      <c r="F959" s="1825"/>
      <c r="G959" s="1825"/>
      <c r="H959" s="1825"/>
      <c r="I959" s="1825"/>
      <c r="J959" s="1825"/>
      <c r="K959" s="1825"/>
      <c r="L959" s="1825"/>
      <c r="M959" s="1825"/>
      <c r="N959" s="1825"/>
      <c r="O959" s="1825"/>
      <c r="P959" s="1825"/>
      <c r="Q959" s="1825"/>
    </row>
    <row r="960" spans="1:17" ht="15.75" customHeight="1">
      <c r="A960" s="1825"/>
      <c r="B960" s="1825"/>
      <c r="C960" s="1825"/>
      <c r="D960" s="1825"/>
      <c r="E960" s="1825"/>
      <c r="F960" s="1825"/>
      <c r="G960" s="1825"/>
      <c r="H960" s="1825"/>
      <c r="I960" s="1825"/>
      <c r="J960" s="1825"/>
      <c r="K960" s="1825"/>
      <c r="L960" s="1825"/>
      <c r="M960" s="1825"/>
      <c r="N960" s="1825"/>
      <c r="O960" s="1825"/>
      <c r="P960" s="1825"/>
      <c r="Q960" s="1825"/>
    </row>
    <row r="961" spans="1:17" ht="15.75" customHeight="1">
      <c r="A961" s="1825"/>
      <c r="B961" s="1825"/>
      <c r="C961" s="1825"/>
      <c r="D961" s="1825"/>
      <c r="E961" s="1825"/>
      <c r="F961" s="1825"/>
      <c r="G961" s="1825"/>
      <c r="H961" s="1825"/>
      <c r="I961" s="1825"/>
      <c r="J961" s="1825"/>
      <c r="K961" s="1825"/>
      <c r="L961" s="1825"/>
      <c r="M961" s="1825"/>
      <c r="N961" s="1825"/>
      <c r="O961" s="1825"/>
      <c r="P961" s="1825"/>
      <c r="Q961" s="1825"/>
    </row>
    <row r="962" spans="1:17" ht="15.75" customHeight="1">
      <c r="A962" s="1825"/>
      <c r="B962" s="1825"/>
      <c r="C962" s="1825"/>
      <c r="D962" s="1825"/>
      <c r="E962" s="1825"/>
      <c r="F962" s="1825"/>
      <c r="G962" s="1825"/>
      <c r="H962" s="1825"/>
      <c r="I962" s="1825"/>
      <c r="J962" s="1825"/>
      <c r="K962" s="1825"/>
      <c r="L962" s="1825"/>
      <c r="M962" s="1825"/>
      <c r="N962" s="1825"/>
      <c r="O962" s="1825"/>
      <c r="P962" s="1825"/>
      <c r="Q962" s="1825"/>
    </row>
    <row r="963" spans="1:17" ht="15.75" customHeight="1">
      <c r="A963" s="1825"/>
      <c r="B963" s="1825"/>
      <c r="C963" s="1825"/>
      <c r="D963" s="1825"/>
      <c r="E963" s="1825"/>
      <c r="F963" s="1825"/>
      <c r="G963" s="1825"/>
      <c r="H963" s="1825"/>
      <c r="I963" s="1825"/>
      <c r="J963" s="1825"/>
      <c r="K963" s="1825"/>
      <c r="L963" s="1825"/>
      <c r="M963" s="1825"/>
      <c r="N963" s="1825"/>
      <c r="O963" s="1825"/>
      <c r="P963" s="1825"/>
      <c r="Q963" s="1825"/>
    </row>
    <row r="964" spans="1:17" ht="15.75" customHeight="1">
      <c r="A964" s="1825"/>
      <c r="B964" s="1825"/>
      <c r="C964" s="1825"/>
      <c r="D964" s="1825"/>
      <c r="E964" s="1825"/>
      <c r="F964" s="1825"/>
      <c r="G964" s="1825"/>
      <c r="H964" s="1825"/>
      <c r="I964" s="1825"/>
      <c r="J964" s="1825"/>
      <c r="K964" s="1825"/>
      <c r="L964" s="1825"/>
      <c r="M964" s="1825"/>
      <c r="N964" s="1825"/>
      <c r="O964" s="1825"/>
      <c r="P964" s="1825"/>
      <c r="Q964" s="1825"/>
    </row>
    <row r="965" spans="1:17" ht="15.75" customHeight="1">
      <c r="A965" s="1825"/>
      <c r="B965" s="1825"/>
      <c r="C965" s="1825"/>
      <c r="D965" s="1825"/>
      <c r="E965" s="1825"/>
      <c r="F965" s="1825"/>
      <c r="G965" s="1825"/>
      <c r="H965" s="1825"/>
      <c r="I965" s="1825"/>
      <c r="J965" s="1825"/>
      <c r="K965" s="1825"/>
      <c r="L965" s="1825"/>
      <c r="M965" s="1825"/>
      <c r="N965" s="1825"/>
      <c r="O965" s="1825"/>
      <c r="P965" s="1825"/>
      <c r="Q965" s="1825"/>
    </row>
    <row r="966" spans="1:17" ht="15.75" customHeight="1">
      <c r="A966" s="1825"/>
      <c r="B966" s="1825"/>
      <c r="C966" s="1825"/>
      <c r="D966" s="1825"/>
      <c r="E966" s="1825"/>
      <c r="F966" s="1825"/>
      <c r="G966" s="1825"/>
      <c r="H966" s="1825"/>
      <c r="I966" s="1825"/>
      <c r="J966" s="1825"/>
      <c r="K966" s="1825"/>
      <c r="L966" s="1825"/>
      <c r="M966" s="1825"/>
      <c r="N966" s="1825"/>
      <c r="O966" s="1825"/>
      <c r="P966" s="1825"/>
      <c r="Q966" s="1825"/>
    </row>
    <row r="967" spans="1:17" ht="15.75" customHeight="1">
      <c r="A967" s="1825"/>
      <c r="B967" s="1825"/>
      <c r="C967" s="1825"/>
      <c r="D967" s="1825"/>
      <c r="E967" s="1825"/>
      <c r="F967" s="1825"/>
      <c r="G967" s="1825"/>
      <c r="H967" s="1825"/>
      <c r="I967" s="1825"/>
      <c r="J967" s="1825"/>
      <c r="K967" s="1825"/>
      <c r="L967" s="1825"/>
      <c r="M967" s="1825"/>
      <c r="N967" s="1825"/>
      <c r="O967" s="1825"/>
      <c r="P967" s="1825"/>
      <c r="Q967" s="1825"/>
    </row>
    <row r="968" spans="1:17" ht="15.75" customHeight="1">
      <c r="A968" s="1825"/>
      <c r="B968" s="1825"/>
      <c r="C968" s="1825"/>
      <c r="D968" s="1825"/>
      <c r="E968" s="1825"/>
      <c r="F968" s="1825"/>
      <c r="G968" s="1825"/>
      <c r="H968" s="1825"/>
      <c r="I968" s="1825"/>
      <c r="J968" s="1825"/>
      <c r="K968" s="1825"/>
      <c r="L968" s="1825"/>
      <c r="M968" s="1825"/>
      <c r="N968" s="1825"/>
      <c r="O968" s="1825"/>
      <c r="P968" s="1825"/>
      <c r="Q968" s="1825"/>
    </row>
    <row r="969" spans="1:17" ht="15.75" customHeight="1">
      <c r="A969" s="1825"/>
      <c r="B969" s="1825"/>
      <c r="C969" s="1825"/>
      <c r="D969" s="1825"/>
      <c r="E969" s="1825"/>
      <c r="F969" s="1825"/>
      <c r="G969" s="1825"/>
      <c r="H969" s="1825"/>
      <c r="I969" s="1825"/>
      <c r="J969" s="1825"/>
      <c r="K969" s="1825"/>
      <c r="L969" s="1825"/>
      <c r="M969" s="1825"/>
      <c r="N969" s="1825"/>
      <c r="O969" s="1825"/>
      <c r="P969" s="1825"/>
      <c r="Q969" s="1825"/>
    </row>
    <row r="970" spans="1:17" ht="15.75" customHeight="1">
      <c r="A970" s="1825"/>
      <c r="B970" s="1825"/>
      <c r="C970" s="1825"/>
      <c r="D970" s="1825"/>
      <c r="E970" s="1825"/>
      <c r="F970" s="1825"/>
      <c r="G970" s="1825"/>
      <c r="H970" s="1825"/>
      <c r="I970" s="1825"/>
      <c r="J970" s="1825"/>
      <c r="K970" s="1825"/>
      <c r="L970" s="1825"/>
      <c r="M970" s="1825"/>
      <c r="N970" s="1825"/>
      <c r="O970" s="1825"/>
      <c r="P970" s="1825"/>
      <c r="Q970" s="1825"/>
    </row>
    <row r="971" spans="1:17" ht="15.75" customHeight="1">
      <c r="A971" s="1825"/>
      <c r="B971" s="1825"/>
      <c r="C971" s="1825"/>
      <c r="D971" s="1825"/>
      <c r="E971" s="1825"/>
      <c r="F971" s="1825"/>
      <c r="G971" s="1825"/>
      <c r="H971" s="1825"/>
      <c r="I971" s="1825"/>
      <c r="J971" s="1825"/>
      <c r="K971" s="1825"/>
      <c r="L971" s="1825"/>
      <c r="M971" s="1825"/>
      <c r="N971" s="1825"/>
      <c r="O971" s="1825"/>
      <c r="P971" s="1825"/>
      <c r="Q971" s="1825"/>
    </row>
    <row r="972" spans="1:17" ht="15.75" customHeight="1">
      <c r="A972" s="1825"/>
      <c r="B972" s="1825"/>
      <c r="C972" s="1825"/>
      <c r="D972" s="1825"/>
      <c r="E972" s="1825"/>
      <c r="F972" s="1825"/>
      <c r="G972" s="1825"/>
      <c r="H972" s="1825"/>
      <c r="I972" s="1825"/>
      <c r="J972" s="1825"/>
      <c r="K972" s="1825"/>
      <c r="L972" s="1825"/>
      <c r="M972" s="1825"/>
      <c r="N972" s="1825"/>
      <c r="O972" s="1825"/>
      <c r="P972" s="1825"/>
      <c r="Q972" s="1825"/>
    </row>
    <row r="973" spans="1:17" ht="15.75" customHeight="1">
      <c r="A973" s="1825"/>
      <c r="B973" s="1825"/>
      <c r="C973" s="1825"/>
      <c r="D973" s="1825"/>
      <c r="E973" s="1825"/>
      <c r="F973" s="1825"/>
      <c r="G973" s="1825"/>
      <c r="H973" s="1825"/>
      <c r="I973" s="1825"/>
      <c r="J973" s="1825"/>
      <c r="K973" s="1825"/>
      <c r="L973" s="1825"/>
      <c r="M973" s="1825"/>
      <c r="N973" s="1825"/>
      <c r="O973" s="1825"/>
      <c r="P973" s="1825"/>
      <c r="Q973" s="1825"/>
    </row>
    <row r="974" spans="1:17" ht="15.75" customHeight="1">
      <c r="A974" s="1825"/>
      <c r="B974" s="1825"/>
      <c r="C974" s="1825"/>
      <c r="D974" s="1825"/>
      <c r="E974" s="1825"/>
      <c r="F974" s="1825"/>
      <c r="G974" s="1825"/>
      <c r="H974" s="1825"/>
      <c r="I974" s="1825"/>
      <c r="J974" s="1825"/>
      <c r="K974" s="1825"/>
      <c r="L974" s="1825"/>
      <c r="M974" s="1825"/>
      <c r="N974" s="1825"/>
      <c r="O974" s="1825"/>
      <c r="P974" s="1825"/>
      <c r="Q974" s="1825"/>
    </row>
    <row r="975" spans="1:17" ht="15.75" customHeight="1">
      <c r="A975" s="1825"/>
      <c r="B975" s="1825"/>
      <c r="C975" s="1825"/>
      <c r="D975" s="1825"/>
      <c r="E975" s="1825"/>
      <c r="F975" s="1825"/>
      <c r="G975" s="1825"/>
      <c r="H975" s="1825"/>
      <c r="I975" s="1825"/>
      <c r="J975" s="1825"/>
      <c r="K975" s="1825"/>
      <c r="L975" s="1825"/>
      <c r="M975" s="1825"/>
      <c r="N975" s="1825"/>
      <c r="O975" s="1825"/>
      <c r="P975" s="1825"/>
      <c r="Q975" s="1825"/>
    </row>
    <row r="976" spans="1:17" ht="15.75" customHeight="1">
      <c r="A976" s="1825"/>
      <c r="B976" s="1825"/>
      <c r="C976" s="1825"/>
      <c r="D976" s="1825"/>
      <c r="E976" s="1825"/>
      <c r="F976" s="1825"/>
      <c r="G976" s="1825"/>
      <c r="H976" s="1825"/>
      <c r="I976" s="1825"/>
      <c r="J976" s="1825"/>
      <c r="K976" s="1825"/>
      <c r="L976" s="1825"/>
      <c r="M976" s="1825"/>
      <c r="N976" s="1825"/>
      <c r="O976" s="1825"/>
      <c r="P976" s="1825"/>
      <c r="Q976" s="1825"/>
    </row>
    <row r="977" spans="1:17" ht="15.75" customHeight="1">
      <c r="A977" s="1825"/>
      <c r="B977" s="1825"/>
      <c r="C977" s="1825"/>
      <c r="D977" s="1825"/>
      <c r="E977" s="1825"/>
      <c r="F977" s="1825"/>
      <c r="G977" s="1825"/>
      <c r="H977" s="1825"/>
      <c r="I977" s="1825"/>
      <c r="J977" s="1825"/>
      <c r="K977" s="1825"/>
      <c r="L977" s="1825"/>
      <c r="M977" s="1825"/>
      <c r="N977" s="1825"/>
      <c r="O977" s="1825"/>
      <c r="P977" s="1825"/>
      <c r="Q977" s="1825"/>
    </row>
    <row r="978" spans="1:17" ht="15.75" customHeight="1">
      <c r="A978" s="1825"/>
      <c r="B978" s="1825"/>
      <c r="C978" s="1825"/>
      <c r="D978" s="1825"/>
      <c r="E978" s="1825"/>
      <c r="F978" s="1825"/>
      <c r="G978" s="1825"/>
      <c r="H978" s="1825"/>
      <c r="I978" s="1825"/>
      <c r="J978" s="1825"/>
      <c r="K978" s="1825"/>
      <c r="L978" s="1825"/>
      <c r="M978" s="1825"/>
      <c r="N978" s="1825"/>
      <c r="O978" s="1825"/>
      <c r="P978" s="1825"/>
      <c r="Q978" s="1825"/>
    </row>
    <row r="979" spans="1:17" ht="15.75" customHeight="1">
      <c r="A979" s="1825"/>
      <c r="B979" s="1825"/>
      <c r="C979" s="1825"/>
      <c r="D979" s="1825"/>
      <c r="E979" s="1825"/>
      <c r="F979" s="1825"/>
      <c r="G979" s="1825"/>
      <c r="H979" s="1825"/>
      <c r="I979" s="1825"/>
      <c r="J979" s="1825"/>
      <c r="K979" s="1825"/>
      <c r="L979" s="1825"/>
      <c r="M979" s="1825"/>
      <c r="N979" s="1825"/>
      <c r="O979" s="1825"/>
      <c r="P979" s="1825"/>
      <c r="Q979" s="1825"/>
    </row>
    <row r="980" spans="1:17" ht="15.75" customHeight="1">
      <c r="A980" s="1825"/>
      <c r="B980" s="1825"/>
      <c r="C980" s="1825"/>
      <c r="D980" s="1825"/>
      <c r="E980" s="1825"/>
      <c r="F980" s="1825"/>
      <c r="G980" s="1825"/>
      <c r="H980" s="1825"/>
      <c r="I980" s="1825"/>
      <c r="J980" s="1825"/>
      <c r="K980" s="1825"/>
      <c r="L980" s="1825"/>
      <c r="M980" s="1825"/>
      <c r="N980" s="1825"/>
      <c r="O980" s="1825"/>
      <c r="P980" s="1825"/>
      <c r="Q980" s="1825"/>
    </row>
    <row r="981" spans="1:17" ht="15.75" customHeight="1">
      <c r="A981" s="1825"/>
      <c r="B981" s="1825"/>
      <c r="C981" s="1825"/>
      <c r="D981" s="1825"/>
      <c r="E981" s="1825"/>
      <c r="F981" s="1825"/>
      <c r="G981" s="1825"/>
      <c r="H981" s="1825"/>
      <c r="I981" s="1825"/>
      <c r="J981" s="1825"/>
      <c r="K981" s="1825"/>
      <c r="L981" s="1825"/>
      <c r="M981" s="1825"/>
      <c r="N981" s="1825"/>
      <c r="O981" s="1825"/>
      <c r="P981" s="1825"/>
      <c r="Q981" s="1825"/>
    </row>
    <row r="982" spans="1:17" ht="15.75" customHeight="1">
      <c r="A982" s="1825"/>
      <c r="B982" s="1825"/>
      <c r="C982" s="1825"/>
      <c r="D982" s="1825"/>
      <c r="E982" s="1825"/>
      <c r="F982" s="1825"/>
      <c r="G982" s="1825"/>
      <c r="H982" s="1825"/>
      <c r="I982" s="1825"/>
      <c r="J982" s="1825"/>
      <c r="K982" s="1825"/>
      <c r="L982" s="1825"/>
      <c r="M982" s="1825"/>
      <c r="N982" s="1825"/>
      <c r="O982" s="1825"/>
      <c r="P982" s="1825"/>
      <c r="Q982" s="1825"/>
    </row>
    <row r="983" spans="1:17" ht="15.75" customHeight="1">
      <c r="A983" s="1825"/>
      <c r="B983" s="1825"/>
      <c r="C983" s="1825"/>
      <c r="D983" s="1825"/>
      <c r="E983" s="1825"/>
      <c r="F983" s="1825"/>
      <c r="G983" s="1825"/>
      <c r="H983" s="1825"/>
      <c r="I983" s="1825"/>
      <c r="J983" s="1825"/>
      <c r="K983" s="1825"/>
      <c r="L983" s="1825"/>
      <c r="M983" s="1825"/>
      <c r="N983" s="1825"/>
      <c r="O983" s="1825"/>
      <c r="P983" s="1825"/>
      <c r="Q983" s="1825"/>
    </row>
    <row r="984" spans="1:17" ht="15.75" customHeight="1">
      <c r="A984" s="1825"/>
      <c r="B984" s="1825"/>
      <c r="C984" s="1825"/>
      <c r="D984" s="1825"/>
      <c r="E984" s="1825"/>
      <c r="F984" s="1825"/>
      <c r="G984" s="1825"/>
      <c r="H984" s="1825"/>
      <c r="I984" s="1825"/>
      <c r="J984" s="1825"/>
      <c r="K984" s="1825"/>
      <c r="L984" s="1825"/>
      <c r="M984" s="1825"/>
      <c r="N984" s="1825"/>
      <c r="O984" s="1825"/>
      <c r="P984" s="1825"/>
      <c r="Q984" s="1825"/>
    </row>
    <row r="985" spans="1:17" ht="15.75" customHeight="1">
      <c r="A985" s="1825"/>
      <c r="B985" s="1825"/>
      <c r="C985" s="1825"/>
      <c r="D985" s="1825"/>
      <c r="E985" s="1825"/>
      <c r="F985" s="1825"/>
      <c r="G985" s="1825"/>
      <c r="H985" s="1825"/>
      <c r="I985" s="1825"/>
      <c r="J985" s="1825"/>
      <c r="K985" s="1825"/>
      <c r="L985" s="1825"/>
      <c r="M985" s="1825"/>
      <c r="N985" s="1825"/>
      <c r="O985" s="1825"/>
      <c r="P985" s="1825"/>
      <c r="Q985" s="1825"/>
    </row>
    <row r="986" spans="1:17" ht="15.75" customHeight="1">
      <c r="A986" s="1825"/>
      <c r="B986" s="1825"/>
      <c r="C986" s="1825"/>
      <c r="D986" s="1825"/>
      <c r="E986" s="1825"/>
      <c r="F986" s="1825"/>
      <c r="G986" s="1825"/>
      <c r="H986" s="1825"/>
      <c r="I986" s="1825"/>
      <c r="J986" s="1825"/>
      <c r="K986" s="1825"/>
      <c r="L986" s="1825"/>
      <c r="M986" s="1825"/>
      <c r="N986" s="1825"/>
      <c r="O986" s="1825"/>
      <c r="P986" s="1825"/>
      <c r="Q986" s="1825"/>
    </row>
    <row r="987" spans="1:17" ht="15.75" customHeight="1">
      <c r="A987" s="1825"/>
      <c r="B987" s="1825"/>
      <c r="C987" s="1825"/>
      <c r="D987" s="1825"/>
      <c r="E987" s="1825"/>
      <c r="F987" s="1825"/>
      <c r="G987" s="1825"/>
      <c r="H987" s="1825"/>
      <c r="I987" s="1825"/>
      <c r="J987" s="1825"/>
      <c r="K987" s="1825"/>
      <c r="L987" s="1825"/>
      <c r="M987" s="1825"/>
      <c r="N987" s="1825"/>
      <c r="O987" s="1825"/>
      <c r="P987" s="1825"/>
      <c r="Q987" s="1825"/>
    </row>
    <row r="988" spans="1:17" ht="15.75" customHeight="1">
      <c r="A988" s="1825"/>
      <c r="B988" s="1825"/>
      <c r="C988" s="1825"/>
      <c r="D988" s="1825"/>
      <c r="E988" s="1825"/>
      <c r="F988" s="1825"/>
      <c r="G988" s="1825"/>
      <c r="H988" s="1825"/>
      <c r="I988" s="1825"/>
      <c r="J988" s="1825"/>
      <c r="K988" s="1825"/>
      <c r="L988" s="1825"/>
      <c r="M988" s="1825"/>
      <c r="N988" s="1825"/>
      <c r="O988" s="1825"/>
      <c r="P988" s="1825"/>
      <c r="Q988" s="1825"/>
    </row>
    <row r="989" spans="1:17" ht="15.75" customHeight="1">
      <c r="A989" s="1825"/>
      <c r="B989" s="1825"/>
      <c r="C989" s="1825"/>
      <c r="D989" s="1825"/>
      <c r="E989" s="1825"/>
      <c r="F989" s="1825"/>
      <c r="G989" s="1825"/>
      <c r="H989" s="1825"/>
      <c r="I989" s="1825"/>
      <c r="J989" s="1825"/>
      <c r="K989" s="1825"/>
      <c r="L989" s="1825"/>
      <c r="M989" s="1825"/>
      <c r="N989" s="1825"/>
      <c r="O989" s="1825"/>
      <c r="P989" s="1825"/>
      <c r="Q989" s="1825"/>
    </row>
    <row r="990" spans="1:17" ht="15.75" customHeight="1">
      <c r="A990" s="1825"/>
      <c r="B990" s="1825"/>
      <c r="C990" s="1825"/>
      <c r="D990" s="1825"/>
      <c r="E990" s="1825"/>
      <c r="F990" s="1825"/>
      <c r="G990" s="1825"/>
      <c r="H990" s="1825"/>
      <c r="I990" s="1825"/>
      <c r="J990" s="1825"/>
      <c r="K990" s="1825"/>
      <c r="L990" s="1825"/>
      <c r="M990" s="1825"/>
      <c r="N990" s="1825"/>
      <c r="O990" s="1825"/>
      <c r="P990" s="1825"/>
      <c r="Q990" s="1825"/>
    </row>
    <row r="991" spans="1:17" ht="15.75" customHeight="1">
      <c r="A991" s="1825"/>
      <c r="B991" s="1825"/>
      <c r="C991" s="1825"/>
      <c r="D991" s="1825"/>
      <c r="E991" s="1825"/>
      <c r="F991" s="1825"/>
      <c r="G991" s="1825"/>
      <c r="H991" s="1825"/>
      <c r="I991" s="1825"/>
      <c r="J991" s="1825"/>
      <c r="K991" s="1825"/>
      <c r="L991" s="1825"/>
      <c r="M991" s="1825"/>
      <c r="N991" s="1825"/>
      <c r="O991" s="1825"/>
      <c r="P991" s="1825"/>
      <c r="Q991" s="1825"/>
    </row>
    <row r="992" spans="1:17" ht="15.75" customHeight="1">
      <c r="A992" s="1825"/>
      <c r="B992" s="1825"/>
      <c r="C992" s="1825"/>
      <c r="D992" s="1825"/>
      <c r="E992" s="1825"/>
      <c r="F992" s="1825"/>
      <c r="G992" s="1825"/>
      <c r="H992" s="1825"/>
      <c r="I992" s="1825"/>
      <c r="J992" s="1825"/>
      <c r="K992" s="1825"/>
      <c r="L992" s="1825"/>
      <c r="M992" s="1825"/>
      <c r="N992" s="1825"/>
      <c r="O992" s="1825"/>
      <c r="P992" s="1825"/>
      <c r="Q992" s="1825"/>
    </row>
    <row r="993" spans="1:17" ht="15.75" customHeight="1">
      <c r="A993" s="1825"/>
      <c r="B993" s="1825"/>
      <c r="C993" s="1825"/>
      <c r="D993" s="1825"/>
      <c r="E993" s="1825"/>
      <c r="F993" s="1825"/>
      <c r="G993" s="1825"/>
      <c r="H993" s="1825"/>
      <c r="I993" s="1825"/>
      <c r="J993" s="1825"/>
      <c r="K993" s="1825"/>
      <c r="L993" s="1825"/>
      <c r="M993" s="1825"/>
      <c r="N993" s="1825"/>
      <c r="O993" s="1825"/>
      <c r="P993" s="1825"/>
      <c r="Q993" s="1825"/>
    </row>
    <row r="994" spans="1:17" ht="15.75" customHeight="1">
      <c r="A994" s="1825"/>
      <c r="B994" s="1825"/>
      <c r="C994" s="1825"/>
      <c r="D994" s="1825"/>
      <c r="E994" s="1825"/>
      <c r="F994" s="1825"/>
      <c r="G994" s="1825"/>
      <c r="H994" s="1825"/>
      <c r="I994" s="1825"/>
      <c r="J994" s="1825"/>
      <c r="K994" s="1825"/>
      <c r="L994" s="1825"/>
      <c r="M994" s="1825"/>
      <c r="N994" s="1825"/>
      <c r="O994" s="1825"/>
      <c r="P994" s="1825"/>
      <c r="Q994" s="1825"/>
    </row>
    <row r="995" spans="1:17" ht="15.75" customHeight="1">
      <c r="A995" s="1825"/>
      <c r="B995" s="1825"/>
      <c r="C995" s="1825"/>
      <c r="D995" s="1825"/>
      <c r="E995" s="1825"/>
      <c r="F995" s="1825"/>
      <c r="G995" s="1825"/>
      <c r="H995" s="1825"/>
      <c r="I995" s="1825"/>
      <c r="J995" s="1825"/>
      <c r="K995" s="1825"/>
      <c r="L995" s="1825"/>
      <c r="M995" s="1825"/>
      <c r="N995" s="1825"/>
      <c r="O995" s="1825"/>
      <c r="P995" s="1825"/>
      <c r="Q995" s="1825"/>
    </row>
    <row r="996" spans="1:17" ht="15.75" customHeight="1">
      <c r="A996" s="1825"/>
      <c r="B996" s="1825"/>
      <c r="C996" s="1825"/>
      <c r="D996" s="1825"/>
      <c r="E996" s="1825"/>
      <c r="F996" s="1825"/>
      <c r="G996" s="1825"/>
      <c r="H996" s="1825"/>
      <c r="I996" s="1825"/>
      <c r="J996" s="1825"/>
      <c r="K996" s="1825"/>
      <c r="L996" s="1825"/>
      <c r="M996" s="1825"/>
      <c r="N996" s="1825"/>
      <c r="O996" s="1825"/>
      <c r="P996" s="1825"/>
      <c r="Q996" s="1825"/>
    </row>
    <row r="997" spans="1:17" ht="15.75" customHeight="1">
      <c r="A997" s="1825"/>
      <c r="B997" s="1825"/>
      <c r="C997" s="1825"/>
      <c r="D997" s="1825"/>
      <c r="E997" s="1825"/>
      <c r="F997" s="1825"/>
      <c r="G997" s="1825"/>
      <c r="H997" s="1825"/>
      <c r="I997" s="1825"/>
      <c r="J997" s="1825"/>
      <c r="K997" s="1825"/>
      <c r="L997" s="1825"/>
      <c r="M997" s="1825"/>
      <c r="N997" s="1825"/>
      <c r="O997" s="1825"/>
      <c r="P997" s="1825"/>
      <c r="Q997" s="1825"/>
    </row>
    <row r="998" spans="1:17" ht="15.75" customHeight="1">
      <c r="A998" s="1825"/>
      <c r="B998" s="1825"/>
      <c r="C998" s="1825"/>
      <c r="D998" s="1825"/>
      <c r="E998" s="1825"/>
      <c r="F998" s="1825"/>
      <c r="G998" s="1825"/>
      <c r="H998" s="1825"/>
      <c r="I998" s="1825"/>
      <c r="J998" s="1825"/>
      <c r="K998" s="1825"/>
      <c r="L998" s="1825"/>
      <c r="M998" s="1825"/>
      <c r="N998" s="1825"/>
      <c r="O998" s="1825"/>
      <c r="P998" s="1825"/>
      <c r="Q998" s="1825"/>
    </row>
    <row r="999" spans="1:17" ht="15.75" customHeight="1">
      <c r="A999" s="1825"/>
      <c r="B999" s="1825"/>
      <c r="C999" s="1825"/>
      <c r="D999" s="1825"/>
      <c r="E999" s="1825"/>
      <c r="F999" s="1825"/>
      <c r="G999" s="1825"/>
      <c r="H999" s="1825"/>
      <c r="I999" s="1825"/>
      <c r="J999" s="1825"/>
      <c r="K999" s="1825"/>
      <c r="L999" s="1825"/>
      <c r="M999" s="1825"/>
      <c r="N999" s="1825"/>
      <c r="O999" s="1825"/>
      <c r="P999" s="1825"/>
      <c r="Q999" s="1825"/>
    </row>
    <row r="1000" spans="1:17" ht="15.75" customHeight="1">
      <c r="A1000" s="1825"/>
      <c r="B1000" s="1825"/>
      <c r="C1000" s="1825"/>
      <c r="D1000" s="1825"/>
      <c r="E1000" s="1825"/>
      <c r="F1000" s="1825"/>
      <c r="G1000" s="1825"/>
      <c r="H1000" s="1825"/>
      <c r="I1000" s="1825"/>
      <c r="J1000" s="1825"/>
      <c r="K1000" s="1825"/>
      <c r="L1000" s="1825"/>
      <c r="M1000" s="1825"/>
      <c r="N1000" s="1825"/>
      <c r="O1000" s="1825"/>
      <c r="P1000" s="1825"/>
      <c r="Q1000" s="1825"/>
    </row>
    <row r="1001" spans="1:17" ht="15.75" customHeight="1">
      <c r="A1001" s="1825"/>
      <c r="B1001" s="1825"/>
      <c r="C1001" s="1825"/>
      <c r="D1001" s="1825"/>
      <c r="E1001" s="1825"/>
      <c r="F1001" s="1825"/>
      <c r="G1001" s="1825"/>
      <c r="H1001" s="1825"/>
      <c r="I1001" s="1825"/>
      <c r="J1001" s="1825"/>
      <c r="K1001" s="1825"/>
      <c r="L1001" s="1825"/>
      <c r="M1001" s="1825"/>
      <c r="N1001" s="1825"/>
      <c r="O1001" s="1825"/>
      <c r="P1001" s="1825"/>
      <c r="Q1001" s="1825"/>
    </row>
    <row r="1002" spans="1:17" ht="15.75" customHeight="1">
      <c r="A1002" s="1825"/>
      <c r="B1002" s="1825"/>
      <c r="C1002" s="1825"/>
      <c r="D1002" s="1825"/>
      <c r="E1002" s="1825"/>
      <c r="F1002" s="1825"/>
      <c r="G1002" s="1825"/>
      <c r="H1002" s="1825"/>
      <c r="I1002" s="1825"/>
      <c r="J1002" s="1825"/>
      <c r="K1002" s="1825"/>
      <c r="L1002" s="1825"/>
      <c r="M1002" s="1825"/>
      <c r="N1002" s="1825"/>
      <c r="O1002" s="1825"/>
      <c r="P1002" s="1825"/>
      <c r="Q1002" s="1825"/>
    </row>
    <row r="1003" spans="1:17" ht="15.75" customHeight="1">
      <c r="A1003" s="1825"/>
      <c r="B1003" s="1825"/>
      <c r="C1003" s="1825"/>
      <c r="D1003" s="1825"/>
      <c r="E1003" s="1825"/>
      <c r="F1003" s="1825"/>
      <c r="G1003" s="1825"/>
      <c r="H1003" s="1825"/>
      <c r="I1003" s="1825"/>
      <c r="J1003" s="1825"/>
      <c r="K1003" s="1825"/>
      <c r="L1003" s="1825"/>
      <c r="M1003" s="1825"/>
      <c r="N1003" s="1825"/>
      <c r="O1003" s="1825"/>
      <c r="P1003" s="1825"/>
      <c r="Q1003" s="1825"/>
    </row>
    <row r="1004" spans="1:17" ht="15.75" customHeight="1">
      <c r="A1004" s="1825"/>
      <c r="B1004" s="1825"/>
      <c r="C1004" s="1825"/>
      <c r="D1004" s="1825"/>
      <c r="E1004" s="1825"/>
      <c r="F1004" s="1825"/>
      <c r="G1004" s="1825"/>
      <c r="H1004" s="1825"/>
      <c r="I1004" s="1825"/>
      <c r="J1004" s="1825"/>
      <c r="K1004" s="1825"/>
      <c r="L1004" s="1825"/>
      <c r="M1004" s="1825"/>
      <c r="N1004" s="1825"/>
      <c r="O1004" s="1825"/>
      <c r="P1004" s="1825"/>
      <c r="Q1004" s="1825"/>
    </row>
    <row r="1005" spans="1:17" ht="15.75" customHeight="1">
      <c r="A1005" s="1825"/>
      <c r="B1005" s="1825"/>
      <c r="C1005" s="1825"/>
      <c r="D1005" s="1825"/>
      <c r="E1005" s="1825"/>
      <c r="F1005" s="1825"/>
      <c r="G1005" s="1825"/>
      <c r="H1005" s="1825"/>
      <c r="I1005" s="1825"/>
      <c r="J1005" s="1825"/>
      <c r="K1005" s="1825"/>
      <c r="L1005" s="1825"/>
      <c r="M1005" s="1825"/>
      <c r="N1005" s="1825"/>
      <c r="O1005" s="1825"/>
      <c r="P1005" s="1825"/>
      <c r="Q1005" s="1825"/>
    </row>
    <row r="1006" spans="1:17" ht="15.75" customHeight="1">
      <c r="A1006" s="1825"/>
      <c r="B1006" s="1825"/>
      <c r="C1006" s="1825"/>
      <c r="D1006" s="1825"/>
      <c r="E1006" s="1825"/>
      <c r="F1006" s="1825"/>
      <c r="G1006" s="1825"/>
      <c r="H1006" s="1825"/>
      <c r="I1006" s="1825"/>
      <c r="J1006" s="1825"/>
      <c r="K1006" s="1825"/>
      <c r="L1006" s="1825"/>
      <c r="M1006" s="1825"/>
      <c r="N1006" s="1825"/>
      <c r="O1006" s="1825"/>
      <c r="P1006" s="1825"/>
      <c r="Q1006" s="1825"/>
    </row>
    <row r="1007" spans="1:17" ht="15.75" customHeight="1">
      <c r="A1007" s="1825"/>
      <c r="B1007" s="1825"/>
      <c r="C1007" s="1825"/>
      <c r="D1007" s="1825"/>
      <c r="E1007" s="1825"/>
      <c r="F1007" s="1825"/>
      <c r="G1007" s="1825"/>
      <c r="H1007" s="1825"/>
      <c r="I1007" s="1825"/>
      <c r="J1007" s="1825"/>
      <c r="K1007" s="1825"/>
      <c r="L1007" s="1825"/>
      <c r="M1007" s="1825"/>
      <c r="N1007" s="1825"/>
      <c r="O1007" s="1825"/>
      <c r="P1007" s="1825"/>
      <c r="Q1007" s="1825"/>
    </row>
    <row r="1008" spans="1:17" ht="15.75" customHeight="1">
      <c r="A1008" s="1825"/>
      <c r="B1008" s="1825"/>
      <c r="C1008" s="1825"/>
      <c r="D1008" s="1825"/>
      <c r="E1008" s="1825"/>
      <c r="F1008" s="1825"/>
      <c r="G1008" s="1825"/>
      <c r="H1008" s="1825"/>
      <c r="I1008" s="1825"/>
      <c r="J1008" s="1825"/>
      <c r="K1008" s="1825"/>
      <c r="L1008" s="1825"/>
      <c r="M1008" s="1825"/>
      <c r="N1008" s="1825"/>
      <c r="O1008" s="1825"/>
      <c r="P1008" s="1825"/>
      <c r="Q1008" s="1825"/>
    </row>
    <row r="1009" spans="1:17" ht="15.75" customHeight="1">
      <c r="A1009" s="1825"/>
      <c r="B1009" s="1825"/>
      <c r="C1009" s="1825"/>
      <c r="D1009" s="1825"/>
      <c r="E1009" s="1825"/>
      <c r="F1009" s="1825"/>
      <c r="G1009" s="1825"/>
      <c r="H1009" s="1825"/>
      <c r="I1009" s="1825"/>
      <c r="J1009" s="1825"/>
      <c r="K1009" s="1825"/>
      <c r="L1009" s="1825"/>
      <c r="M1009" s="1825"/>
      <c r="N1009" s="1825"/>
      <c r="O1009" s="1825"/>
      <c r="P1009" s="1825"/>
      <c r="Q1009" s="1825"/>
    </row>
    <row r="1010" spans="1:17" ht="15.75" customHeight="1">
      <c r="A1010" s="1825"/>
      <c r="B1010" s="1825"/>
      <c r="C1010" s="1825"/>
      <c r="D1010" s="1825"/>
      <c r="E1010" s="1825"/>
      <c r="F1010" s="1825"/>
      <c r="G1010" s="1825"/>
      <c r="H1010" s="1825"/>
      <c r="I1010" s="1825"/>
      <c r="J1010" s="1825"/>
      <c r="K1010" s="1825"/>
      <c r="L1010" s="1825"/>
      <c r="M1010" s="1825"/>
      <c r="N1010" s="1825"/>
      <c r="O1010" s="1825"/>
      <c r="P1010" s="1825"/>
      <c r="Q1010" s="1825"/>
    </row>
    <row r="1011" spans="1:17" ht="15.75" customHeight="1">
      <c r="A1011" s="1825"/>
      <c r="B1011" s="1825"/>
      <c r="C1011" s="1825"/>
      <c r="D1011" s="1825"/>
      <c r="E1011" s="1825"/>
      <c r="F1011" s="1825"/>
      <c r="G1011" s="1825"/>
      <c r="H1011" s="1825"/>
      <c r="I1011" s="1825"/>
      <c r="J1011" s="1825"/>
      <c r="K1011" s="1825"/>
      <c r="L1011" s="1825"/>
      <c r="M1011" s="1825"/>
      <c r="N1011" s="1825"/>
      <c r="O1011" s="1825"/>
      <c r="P1011" s="1825"/>
      <c r="Q1011" s="1825"/>
    </row>
    <row r="1012" spans="1:17" ht="15.75" customHeight="1">
      <c r="A1012" s="1825"/>
      <c r="B1012" s="1825"/>
      <c r="C1012" s="1825"/>
      <c r="D1012" s="1825"/>
      <c r="E1012" s="1825"/>
      <c r="F1012" s="1825"/>
      <c r="G1012" s="1825"/>
      <c r="H1012" s="1825"/>
      <c r="I1012" s="1825"/>
      <c r="J1012" s="1825"/>
      <c r="K1012" s="1825"/>
      <c r="L1012" s="1825"/>
      <c r="M1012" s="1825"/>
      <c r="N1012" s="1825"/>
      <c r="O1012" s="1825"/>
      <c r="P1012" s="1825"/>
      <c r="Q1012" s="1825"/>
    </row>
    <row r="1013" spans="1:17" ht="15.75" customHeight="1">
      <c r="A1013" s="1825"/>
      <c r="B1013" s="1825"/>
      <c r="C1013" s="1825"/>
      <c r="D1013" s="1825"/>
      <c r="E1013" s="1825"/>
      <c r="F1013" s="1825"/>
      <c r="G1013" s="1825"/>
      <c r="H1013" s="1825"/>
      <c r="I1013" s="1825"/>
      <c r="J1013" s="1825"/>
      <c r="K1013" s="1825"/>
      <c r="L1013" s="1825"/>
      <c r="M1013" s="1825"/>
      <c r="N1013" s="1825"/>
      <c r="O1013" s="1825"/>
      <c r="P1013" s="1825"/>
      <c r="Q1013" s="1825"/>
    </row>
    <row r="1014" spans="1:17" ht="15.75" customHeight="1">
      <c r="A1014" s="1825"/>
      <c r="B1014" s="1825"/>
      <c r="C1014" s="1825"/>
      <c r="D1014" s="1825"/>
      <c r="E1014" s="1825"/>
      <c r="F1014" s="1825"/>
      <c r="G1014" s="1825"/>
      <c r="H1014" s="1825"/>
      <c r="I1014" s="1825"/>
      <c r="J1014" s="1825"/>
      <c r="K1014" s="1825"/>
      <c r="L1014" s="1825"/>
      <c r="M1014" s="1825"/>
      <c r="N1014" s="1825"/>
      <c r="O1014" s="1825"/>
      <c r="P1014" s="1825"/>
      <c r="Q1014" s="1825"/>
    </row>
    <row r="1015" spans="1:17" ht="15.75" customHeight="1">
      <c r="A1015" s="1825"/>
      <c r="B1015" s="1825"/>
      <c r="C1015" s="1825"/>
      <c r="D1015" s="1825"/>
      <c r="E1015" s="1825"/>
      <c r="F1015" s="1825"/>
      <c r="G1015" s="1825"/>
      <c r="H1015" s="1825"/>
      <c r="I1015" s="1825"/>
      <c r="J1015" s="1825"/>
      <c r="K1015" s="1825"/>
      <c r="L1015" s="1825"/>
      <c r="M1015" s="1825"/>
      <c r="N1015" s="1825"/>
      <c r="O1015" s="1825"/>
      <c r="P1015" s="1825"/>
      <c r="Q1015" s="1825"/>
    </row>
    <row r="1016" spans="1:17" ht="15.75" customHeight="1">
      <c r="A1016" s="1825"/>
      <c r="B1016" s="1825"/>
      <c r="C1016" s="1825"/>
      <c r="D1016" s="1825"/>
      <c r="E1016" s="1825"/>
      <c r="F1016" s="1825"/>
      <c r="G1016" s="1825"/>
      <c r="H1016" s="1825"/>
      <c r="I1016" s="1825"/>
      <c r="J1016" s="1825"/>
      <c r="K1016" s="1825"/>
      <c r="L1016" s="1825"/>
      <c r="M1016" s="1825"/>
      <c r="N1016" s="1825"/>
      <c r="O1016" s="1825"/>
      <c r="P1016" s="1825"/>
      <c r="Q1016" s="1825"/>
    </row>
    <row r="1017" spans="1:17" ht="15.75" customHeight="1">
      <c r="A1017" s="1825"/>
      <c r="B1017" s="1825"/>
      <c r="C1017" s="1825"/>
      <c r="D1017" s="1825"/>
      <c r="E1017" s="1825"/>
      <c r="F1017" s="1825"/>
      <c r="G1017" s="1825"/>
      <c r="H1017" s="1825"/>
      <c r="I1017" s="1825"/>
      <c r="J1017" s="1825"/>
      <c r="K1017" s="1825"/>
      <c r="L1017" s="1825"/>
      <c r="M1017" s="1825"/>
      <c r="N1017" s="1825"/>
      <c r="O1017" s="1825"/>
      <c r="P1017" s="1825"/>
      <c r="Q1017" s="1825"/>
    </row>
    <row r="1018" spans="1:17" ht="15.75" customHeight="1">
      <c r="A1018" s="1825"/>
      <c r="B1018" s="1825"/>
      <c r="C1018" s="1825"/>
      <c r="D1018" s="1825"/>
      <c r="E1018" s="1825"/>
      <c r="F1018" s="1825"/>
      <c r="G1018" s="1825"/>
      <c r="H1018" s="1825"/>
      <c r="I1018" s="1825"/>
      <c r="J1018" s="1825"/>
      <c r="K1018" s="1825"/>
      <c r="L1018" s="1825"/>
      <c r="M1018" s="1825"/>
      <c r="N1018" s="1825"/>
      <c r="O1018" s="1825"/>
      <c r="P1018" s="1825"/>
      <c r="Q1018" s="1825"/>
    </row>
    <row r="1019" spans="1:17" ht="15.75" customHeight="1">
      <c r="A1019" s="1825"/>
      <c r="B1019" s="1825"/>
      <c r="C1019" s="1825"/>
      <c r="D1019" s="1825"/>
      <c r="E1019" s="1825"/>
      <c r="F1019" s="1825"/>
      <c r="G1019" s="1825"/>
      <c r="H1019" s="1825"/>
      <c r="I1019" s="1825"/>
      <c r="J1019" s="1825"/>
      <c r="K1019" s="1825"/>
      <c r="L1019" s="1825"/>
      <c r="M1019" s="1825"/>
      <c r="N1019" s="1825"/>
      <c r="O1019" s="1825"/>
      <c r="P1019" s="1825"/>
      <c r="Q1019" s="1825"/>
    </row>
    <row r="1020" spans="1:17" ht="15.75" customHeight="1">
      <c r="A1020" s="1825"/>
      <c r="B1020" s="1825"/>
      <c r="C1020" s="1825"/>
      <c r="D1020" s="1825"/>
      <c r="E1020" s="1825"/>
      <c r="F1020" s="1825"/>
      <c r="G1020" s="1825"/>
      <c r="H1020" s="1825"/>
      <c r="I1020" s="1825"/>
      <c r="J1020" s="1825"/>
      <c r="K1020" s="1825"/>
      <c r="L1020" s="1825"/>
      <c r="M1020" s="1825"/>
      <c r="N1020" s="1825"/>
      <c r="O1020" s="1825"/>
      <c r="P1020" s="1825"/>
      <c r="Q1020" s="1825"/>
    </row>
  </sheetData>
  <mergeCells count="13">
    <mergeCell ref="L5:M5"/>
    <mergeCell ref="J6:K6"/>
    <mergeCell ref="L6:M6"/>
    <mergeCell ref="C1:M1"/>
    <mergeCell ref="C2:M2"/>
    <mergeCell ref="C3:M3"/>
    <mergeCell ref="D4:M4"/>
    <mergeCell ref="C5:C7"/>
    <mergeCell ref="D5:D7"/>
    <mergeCell ref="E5:F6"/>
    <mergeCell ref="G5:H6"/>
    <mergeCell ref="I5:I6"/>
    <mergeCell ref="J5:K5"/>
  </mergeCells>
  <pageMargins left="0.5" right="0.5" top="0.5" bottom="0.5" header="0" footer="0"/>
  <pageSetup paperSize="9"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N38" sqref="N38"/>
    </sheetView>
  </sheetViews>
  <sheetFormatPr defaultColWidth="14.42578125" defaultRowHeight="15" customHeight="1"/>
  <cols>
    <col min="1" max="1" width="7.5703125" style="1584" customWidth="1"/>
    <col min="2" max="2" width="8.42578125" style="1584" customWidth="1"/>
    <col min="3" max="5" width="9.28515625" style="1584" hidden="1" customWidth="1"/>
    <col min="6" max="17" width="9.28515625" style="1584" customWidth="1"/>
    <col min="18" max="19" width="9.42578125" style="1584" customWidth="1"/>
    <col min="20" max="26" width="10.42578125" style="1584" customWidth="1"/>
    <col min="27" max="16384" width="14.42578125" style="1584"/>
  </cols>
  <sheetData>
    <row r="1" spans="1:26" ht="15.75" customHeight="1">
      <c r="A1" s="1862"/>
      <c r="B1" s="1884"/>
      <c r="C1" s="1884"/>
      <c r="D1" s="1884"/>
      <c r="E1" s="1884"/>
      <c r="F1" s="1884"/>
      <c r="G1" s="1884"/>
      <c r="H1" s="1884"/>
      <c r="I1" s="2951" t="s">
        <v>1615</v>
      </c>
      <c r="J1" s="2885"/>
      <c r="K1" s="2885"/>
      <c r="L1" s="2885"/>
      <c r="M1" s="2885"/>
      <c r="N1" s="1884"/>
      <c r="O1" s="1884"/>
      <c r="P1" s="1884"/>
      <c r="Q1" s="1884"/>
      <c r="R1" s="1862"/>
      <c r="S1" s="1862"/>
      <c r="T1" s="1862"/>
      <c r="U1" s="1862"/>
      <c r="V1" s="1862"/>
      <c r="W1" s="1862"/>
      <c r="X1" s="1862"/>
      <c r="Y1" s="1862"/>
      <c r="Z1" s="1862"/>
    </row>
    <row r="2" spans="1:26" ht="15.75" customHeight="1" thickBot="1">
      <c r="A2" s="1862"/>
      <c r="B2" s="2952" t="s">
        <v>1614</v>
      </c>
      <c r="C2" s="2885"/>
      <c r="D2" s="2885"/>
      <c r="E2" s="2885"/>
      <c r="F2" s="2885"/>
      <c r="G2" s="2885"/>
      <c r="H2" s="2885"/>
      <c r="I2" s="2885"/>
      <c r="J2" s="2885"/>
      <c r="K2" s="2885"/>
      <c r="L2" s="2885"/>
      <c r="M2" s="2885"/>
      <c r="N2" s="2885"/>
      <c r="O2" s="2885"/>
      <c r="P2" s="2885"/>
      <c r="Q2" s="2885"/>
      <c r="R2" s="1862"/>
      <c r="S2" s="1862"/>
      <c r="T2" s="1862"/>
      <c r="U2" s="1862"/>
      <c r="V2" s="1862"/>
      <c r="W2" s="1862"/>
      <c r="X2" s="1862"/>
      <c r="Y2" s="1862"/>
      <c r="Z2" s="1862"/>
    </row>
    <row r="3" spans="1:26" ht="24.75" customHeight="1" thickTop="1">
      <c r="A3" s="1862"/>
      <c r="B3" s="1883" t="s">
        <v>1095</v>
      </c>
      <c r="C3" s="2953">
        <v>2005</v>
      </c>
      <c r="D3" s="2953">
        <v>2006</v>
      </c>
      <c r="E3" s="2953">
        <v>2007</v>
      </c>
      <c r="F3" s="2953">
        <v>2008</v>
      </c>
      <c r="G3" s="2953">
        <v>2009</v>
      </c>
      <c r="H3" s="2953">
        <v>2010</v>
      </c>
      <c r="I3" s="2953">
        <v>2011</v>
      </c>
      <c r="J3" s="2953">
        <v>2012</v>
      </c>
      <c r="K3" s="2953">
        <v>2013</v>
      </c>
      <c r="L3" s="2953">
        <v>2014</v>
      </c>
      <c r="M3" s="2953">
        <v>2015</v>
      </c>
      <c r="N3" s="2953">
        <v>2016</v>
      </c>
      <c r="O3" s="2953">
        <v>2017</v>
      </c>
      <c r="P3" s="2953">
        <v>2018</v>
      </c>
      <c r="Q3" s="2953">
        <v>2019</v>
      </c>
      <c r="R3" s="2953" t="s">
        <v>1613</v>
      </c>
      <c r="S3" s="2954" t="s">
        <v>1612</v>
      </c>
      <c r="T3" s="1862"/>
      <c r="U3" s="1862"/>
      <c r="V3" s="1862"/>
      <c r="W3" s="1862"/>
      <c r="X3" s="1862"/>
      <c r="Y3" s="1862"/>
      <c r="Z3" s="1862"/>
    </row>
    <row r="4" spans="1:26" ht="24.75" customHeight="1">
      <c r="A4" s="1862"/>
      <c r="B4" s="1882" t="s">
        <v>1611</v>
      </c>
      <c r="C4" s="2881"/>
      <c r="D4" s="2881"/>
      <c r="E4" s="2881"/>
      <c r="F4" s="2881"/>
      <c r="G4" s="2881"/>
      <c r="H4" s="2881"/>
      <c r="I4" s="2881"/>
      <c r="J4" s="2881"/>
      <c r="K4" s="2881"/>
      <c r="L4" s="2881"/>
      <c r="M4" s="2881"/>
      <c r="N4" s="2881"/>
      <c r="O4" s="2881"/>
      <c r="P4" s="2881"/>
      <c r="Q4" s="2881"/>
      <c r="R4" s="2881"/>
      <c r="S4" s="2955"/>
      <c r="T4" s="1881"/>
      <c r="U4" s="1862"/>
      <c r="V4" s="1862"/>
      <c r="W4" s="1862"/>
      <c r="X4" s="1862"/>
      <c r="Y4" s="1862"/>
      <c r="Z4" s="1862"/>
    </row>
    <row r="5" spans="1:26" ht="24.75" customHeight="1">
      <c r="A5" s="1862"/>
      <c r="B5" s="1880" t="s">
        <v>1610</v>
      </c>
      <c r="C5" s="1879">
        <v>25477</v>
      </c>
      <c r="D5" s="1879">
        <v>28769</v>
      </c>
      <c r="E5" s="1879">
        <v>33192</v>
      </c>
      <c r="F5" s="1878">
        <v>36913</v>
      </c>
      <c r="G5" s="1878">
        <v>29278</v>
      </c>
      <c r="H5" s="1878">
        <v>33645</v>
      </c>
      <c r="I5" s="1878">
        <v>42622</v>
      </c>
      <c r="J5" s="1878">
        <v>52501</v>
      </c>
      <c r="K5" s="1878">
        <v>47846</v>
      </c>
      <c r="L5" s="1878">
        <v>70196</v>
      </c>
      <c r="M5" s="1878">
        <v>38616</v>
      </c>
      <c r="N5" s="1878">
        <v>42235</v>
      </c>
      <c r="O5" s="1878">
        <v>62632</v>
      </c>
      <c r="P5" s="1878">
        <v>73187</v>
      </c>
      <c r="Q5" s="1878">
        <v>81273</v>
      </c>
      <c r="R5" s="1878">
        <v>79702</v>
      </c>
      <c r="S5" s="1877">
        <v>8874</v>
      </c>
      <c r="T5" s="1862"/>
      <c r="U5" s="1862"/>
      <c r="V5" s="1862"/>
      <c r="W5" s="1862"/>
      <c r="X5" s="1862"/>
      <c r="Y5" s="1862"/>
      <c r="Z5" s="1862"/>
    </row>
    <row r="6" spans="1:26" ht="24.75" customHeight="1">
      <c r="A6" s="1862"/>
      <c r="B6" s="1876" t="s">
        <v>1609</v>
      </c>
      <c r="C6" s="1873">
        <v>20338</v>
      </c>
      <c r="D6" s="1873">
        <v>25728</v>
      </c>
      <c r="E6" s="1873">
        <v>39934</v>
      </c>
      <c r="F6" s="1872">
        <v>46675</v>
      </c>
      <c r="G6" s="1872">
        <v>40617</v>
      </c>
      <c r="H6" s="1872">
        <v>49264</v>
      </c>
      <c r="I6" s="1872">
        <v>56339</v>
      </c>
      <c r="J6" s="1872">
        <v>66459</v>
      </c>
      <c r="K6" s="1872">
        <v>67264</v>
      </c>
      <c r="L6" s="1872">
        <v>69009</v>
      </c>
      <c r="M6" s="1872">
        <v>58523</v>
      </c>
      <c r="N6" s="1872">
        <v>60821</v>
      </c>
      <c r="O6" s="1872">
        <v>84061</v>
      </c>
      <c r="P6" s="1872">
        <v>89507</v>
      </c>
      <c r="Q6" s="1872">
        <v>102423</v>
      </c>
      <c r="R6" s="1872">
        <v>98190</v>
      </c>
      <c r="S6" s="1868">
        <v>9146</v>
      </c>
      <c r="T6" s="1862"/>
      <c r="U6" s="1862"/>
      <c r="V6" s="1862"/>
      <c r="W6" s="1862"/>
      <c r="X6" s="1862"/>
      <c r="Y6" s="1862"/>
      <c r="Z6" s="1862"/>
    </row>
    <row r="7" spans="1:26" ht="24.75" customHeight="1">
      <c r="A7" s="1862"/>
      <c r="B7" s="1874" t="s">
        <v>1608</v>
      </c>
      <c r="C7" s="1873">
        <v>29875</v>
      </c>
      <c r="D7" s="1873">
        <v>36873</v>
      </c>
      <c r="E7" s="1873">
        <v>54722</v>
      </c>
      <c r="F7" s="1872">
        <v>58735</v>
      </c>
      <c r="G7" s="1872">
        <v>49567</v>
      </c>
      <c r="H7" s="1872">
        <v>63058</v>
      </c>
      <c r="I7" s="1872">
        <v>67565</v>
      </c>
      <c r="J7" s="1872">
        <v>89151</v>
      </c>
      <c r="K7" s="1872">
        <v>88697</v>
      </c>
      <c r="L7" s="1872">
        <v>79914</v>
      </c>
      <c r="M7" s="1872">
        <v>79187</v>
      </c>
      <c r="N7" s="1872">
        <v>76444</v>
      </c>
      <c r="O7" s="1872">
        <v>106291</v>
      </c>
      <c r="P7" s="1872">
        <v>124686</v>
      </c>
      <c r="Q7" s="1872">
        <v>127351</v>
      </c>
      <c r="R7" s="1872">
        <v>42776</v>
      </c>
      <c r="S7" s="1868">
        <v>14977</v>
      </c>
      <c r="T7" s="1862"/>
      <c r="U7" s="1862"/>
      <c r="V7" s="1862"/>
      <c r="W7" s="1862"/>
      <c r="X7" s="1862"/>
      <c r="Y7" s="1862"/>
      <c r="Z7" s="1862"/>
    </row>
    <row r="8" spans="1:26" ht="24.75" customHeight="1">
      <c r="A8" s="1862"/>
      <c r="B8" s="1874" t="s">
        <v>1607</v>
      </c>
      <c r="C8" s="1873">
        <v>23414</v>
      </c>
      <c r="D8" s="1873">
        <v>21983</v>
      </c>
      <c r="E8" s="1873">
        <v>40942</v>
      </c>
      <c r="F8" s="1872">
        <v>38475</v>
      </c>
      <c r="G8" s="1872">
        <v>43337</v>
      </c>
      <c r="H8" s="1872">
        <v>45509</v>
      </c>
      <c r="I8" s="1872">
        <v>59751</v>
      </c>
      <c r="J8" s="1872">
        <v>69796</v>
      </c>
      <c r="K8" s="1872">
        <v>65152</v>
      </c>
      <c r="L8" s="1872">
        <v>80053</v>
      </c>
      <c r="M8" s="1872">
        <v>65729</v>
      </c>
      <c r="N8" s="1872">
        <v>60214</v>
      </c>
      <c r="O8" s="1872">
        <v>88591</v>
      </c>
      <c r="P8" s="1872">
        <v>98650</v>
      </c>
      <c r="Q8" s="1872">
        <v>109399</v>
      </c>
      <c r="R8" s="1872">
        <v>14</v>
      </c>
      <c r="S8" s="1868">
        <v>22450</v>
      </c>
      <c r="T8" s="1862"/>
      <c r="U8" s="1862"/>
      <c r="V8" s="1862"/>
      <c r="W8" s="1862"/>
      <c r="X8" s="1862"/>
      <c r="Y8" s="1862"/>
      <c r="Z8" s="1862"/>
    </row>
    <row r="9" spans="1:26" ht="24.75" customHeight="1">
      <c r="A9" s="1862"/>
      <c r="B9" s="1874" t="s">
        <v>1606</v>
      </c>
      <c r="C9" s="1873">
        <v>25541</v>
      </c>
      <c r="D9" s="1873">
        <v>22870</v>
      </c>
      <c r="E9" s="1873">
        <v>35854</v>
      </c>
      <c r="F9" s="1872">
        <v>30410</v>
      </c>
      <c r="G9" s="1872">
        <v>30037</v>
      </c>
      <c r="H9" s="1872">
        <v>32542</v>
      </c>
      <c r="I9" s="1872">
        <v>46202</v>
      </c>
      <c r="J9" s="1872">
        <v>50317</v>
      </c>
      <c r="K9" s="1872">
        <v>52834</v>
      </c>
      <c r="L9" s="1872">
        <v>62558</v>
      </c>
      <c r="M9" s="1872">
        <v>17569</v>
      </c>
      <c r="N9" s="1872">
        <v>46683</v>
      </c>
      <c r="O9" s="1872">
        <v>62773</v>
      </c>
      <c r="P9" s="1872">
        <v>68825</v>
      </c>
      <c r="Q9" s="1872">
        <v>78329</v>
      </c>
      <c r="R9" s="1872">
        <v>31</v>
      </c>
      <c r="S9" s="1868">
        <v>1468</v>
      </c>
      <c r="T9" s="1862"/>
      <c r="U9" s="1862"/>
      <c r="V9" s="1862"/>
      <c r="W9" s="1862"/>
      <c r="X9" s="1862"/>
      <c r="Y9" s="1862"/>
      <c r="Z9" s="1862"/>
    </row>
    <row r="10" spans="1:26" ht="24.75" customHeight="1">
      <c r="A10" s="1862"/>
      <c r="B10" s="1874" t="s">
        <v>1605</v>
      </c>
      <c r="C10" s="1873">
        <v>22608</v>
      </c>
      <c r="D10" s="1873">
        <v>26210</v>
      </c>
      <c r="E10" s="1873">
        <v>31316</v>
      </c>
      <c r="F10" s="1872">
        <v>24349</v>
      </c>
      <c r="G10" s="1872">
        <v>31749</v>
      </c>
      <c r="H10" s="1872">
        <v>33263</v>
      </c>
      <c r="I10" s="1872">
        <v>46115</v>
      </c>
      <c r="J10" s="1872">
        <v>53630</v>
      </c>
      <c r="K10" s="1872">
        <v>54599</v>
      </c>
      <c r="L10" s="1872">
        <v>50731</v>
      </c>
      <c r="M10" s="1872">
        <v>18368</v>
      </c>
      <c r="N10" s="1872">
        <v>38852</v>
      </c>
      <c r="O10" s="1872">
        <v>55956</v>
      </c>
      <c r="P10" s="1872">
        <v>65159</v>
      </c>
      <c r="Q10" s="1872">
        <v>74883</v>
      </c>
      <c r="R10" s="1872">
        <v>102</v>
      </c>
      <c r="S10" s="1875">
        <v>1143</v>
      </c>
      <c r="T10" s="1862"/>
      <c r="U10" s="1862"/>
      <c r="V10" s="1862"/>
      <c r="W10" s="1862"/>
      <c r="X10" s="1862"/>
      <c r="Y10" s="1862"/>
      <c r="Z10" s="1862"/>
    </row>
    <row r="11" spans="1:26" ht="24.75" customHeight="1">
      <c r="A11" s="1862"/>
      <c r="B11" s="1874" t="s">
        <v>1604</v>
      </c>
      <c r="C11" s="1873">
        <v>23996</v>
      </c>
      <c r="D11" s="1873">
        <v>25183</v>
      </c>
      <c r="E11" s="1873">
        <v>35437</v>
      </c>
      <c r="F11" s="1872">
        <v>25427</v>
      </c>
      <c r="G11" s="1872">
        <v>30432</v>
      </c>
      <c r="H11" s="1872">
        <v>38991</v>
      </c>
      <c r="I11" s="1872">
        <v>42661</v>
      </c>
      <c r="J11" s="1872">
        <v>49995</v>
      </c>
      <c r="K11" s="1872">
        <v>54011</v>
      </c>
      <c r="L11" s="1872">
        <v>46546</v>
      </c>
      <c r="M11" s="1872">
        <v>22967</v>
      </c>
      <c r="N11" s="1872">
        <v>48115</v>
      </c>
      <c r="O11" s="1872">
        <v>42240</v>
      </c>
      <c r="P11" s="1872">
        <v>73281</v>
      </c>
      <c r="Q11" s="1872">
        <v>70916</v>
      </c>
      <c r="R11" s="1872">
        <v>196</v>
      </c>
      <c r="S11" s="1868">
        <v>2991</v>
      </c>
      <c r="T11" s="1862"/>
      <c r="U11" s="1862"/>
      <c r="V11" s="1862"/>
      <c r="W11" s="1862"/>
      <c r="X11" s="1862"/>
      <c r="Y11" s="1862"/>
      <c r="Z11" s="1862"/>
    </row>
    <row r="12" spans="1:26" ht="24.75" customHeight="1">
      <c r="A12" s="1862"/>
      <c r="B12" s="1874" t="s">
        <v>1603</v>
      </c>
      <c r="C12" s="1873">
        <v>36910</v>
      </c>
      <c r="D12" s="1873">
        <v>33150</v>
      </c>
      <c r="E12" s="1873">
        <v>44683</v>
      </c>
      <c r="F12" s="1872">
        <v>40011</v>
      </c>
      <c r="G12" s="1872">
        <v>44174</v>
      </c>
      <c r="H12" s="1872">
        <v>54672</v>
      </c>
      <c r="I12" s="1872">
        <v>71398</v>
      </c>
      <c r="J12" s="1872">
        <v>71964</v>
      </c>
      <c r="K12" s="1872">
        <v>68478</v>
      </c>
      <c r="L12" s="1872">
        <v>59761</v>
      </c>
      <c r="M12" s="1872">
        <v>38606</v>
      </c>
      <c r="N12" s="1872">
        <v>66341</v>
      </c>
      <c r="O12" s="1872">
        <v>73778</v>
      </c>
      <c r="P12" s="1872">
        <v>87679</v>
      </c>
      <c r="Q12" s="1872">
        <v>94749</v>
      </c>
      <c r="R12" s="1872">
        <v>267</v>
      </c>
      <c r="S12" s="1868">
        <v>5917</v>
      </c>
      <c r="T12" s="1862"/>
      <c r="U12" s="1862"/>
      <c r="V12" s="1862"/>
      <c r="W12" s="1862"/>
      <c r="X12" s="1862"/>
      <c r="Y12" s="1862"/>
      <c r="Z12" s="1862"/>
    </row>
    <row r="13" spans="1:26" ht="24.75" customHeight="1">
      <c r="A13" s="1862"/>
      <c r="B13" s="1874" t="s">
        <v>1602</v>
      </c>
      <c r="C13" s="1873">
        <v>36066</v>
      </c>
      <c r="D13" s="1873">
        <v>33362</v>
      </c>
      <c r="E13" s="1873">
        <v>45552</v>
      </c>
      <c r="F13" s="1872">
        <v>41622</v>
      </c>
      <c r="G13" s="1872">
        <v>42771</v>
      </c>
      <c r="H13" s="1872">
        <v>54848</v>
      </c>
      <c r="I13" s="1872">
        <v>63033</v>
      </c>
      <c r="J13" s="1872">
        <v>66383</v>
      </c>
      <c r="K13" s="1872">
        <v>66755</v>
      </c>
      <c r="L13" s="1872">
        <v>52894</v>
      </c>
      <c r="M13" s="1872">
        <v>39050</v>
      </c>
      <c r="N13" s="1872">
        <v>74670</v>
      </c>
      <c r="O13" s="1872">
        <v>68634</v>
      </c>
      <c r="P13" s="1872">
        <v>91874</v>
      </c>
      <c r="Q13" s="1872">
        <v>92604</v>
      </c>
      <c r="R13" s="1872">
        <v>584</v>
      </c>
      <c r="S13" s="1868">
        <v>9898</v>
      </c>
      <c r="T13" s="1862"/>
      <c r="U13" s="1862"/>
      <c r="V13" s="1862"/>
      <c r="W13" s="1862"/>
      <c r="X13" s="1862"/>
      <c r="Y13" s="1862"/>
      <c r="Z13" s="1862"/>
    </row>
    <row r="14" spans="1:26" ht="24.75" customHeight="1">
      <c r="A14" s="1862"/>
      <c r="B14" s="1874" t="s">
        <v>1601</v>
      </c>
      <c r="C14" s="1873">
        <v>51498</v>
      </c>
      <c r="D14" s="1873">
        <v>49670</v>
      </c>
      <c r="E14" s="1873">
        <v>70644</v>
      </c>
      <c r="F14" s="1872">
        <v>66421</v>
      </c>
      <c r="G14" s="1872">
        <v>72522</v>
      </c>
      <c r="H14" s="1872">
        <v>79130</v>
      </c>
      <c r="I14" s="1872">
        <v>96996</v>
      </c>
      <c r="J14" s="1872">
        <v>86379</v>
      </c>
      <c r="K14" s="1872">
        <v>99426</v>
      </c>
      <c r="L14" s="1872">
        <v>80993</v>
      </c>
      <c r="M14" s="1872">
        <v>56584</v>
      </c>
      <c r="N14" s="1872">
        <v>89281</v>
      </c>
      <c r="O14" s="1872">
        <v>112492</v>
      </c>
      <c r="P14" s="1872">
        <v>130745</v>
      </c>
      <c r="Q14" s="1872">
        <v>134096</v>
      </c>
      <c r="R14" s="1872">
        <v>2025</v>
      </c>
      <c r="S14" s="1868">
        <v>23284</v>
      </c>
      <c r="T14" s="1862"/>
      <c r="U14" s="1862"/>
      <c r="V14" s="1862"/>
      <c r="W14" s="1862"/>
      <c r="X14" s="1862"/>
      <c r="Y14" s="1862"/>
      <c r="Z14" s="1862"/>
    </row>
    <row r="15" spans="1:26" ht="24.75" customHeight="1">
      <c r="A15" s="1862"/>
      <c r="B15" s="1874" t="s">
        <v>1600</v>
      </c>
      <c r="C15" s="1873">
        <v>41505</v>
      </c>
      <c r="D15" s="1873">
        <v>44119</v>
      </c>
      <c r="E15" s="1873">
        <v>52273</v>
      </c>
      <c r="F15" s="1872">
        <v>52399</v>
      </c>
      <c r="G15" s="1872">
        <v>54423</v>
      </c>
      <c r="H15" s="1872">
        <v>67537</v>
      </c>
      <c r="I15" s="1872">
        <v>83460</v>
      </c>
      <c r="J15" s="1872">
        <v>83173</v>
      </c>
      <c r="K15" s="1872">
        <v>75485</v>
      </c>
      <c r="L15" s="1872">
        <v>76305</v>
      </c>
      <c r="M15" s="1872">
        <v>58304</v>
      </c>
      <c r="N15" s="1872">
        <v>72990</v>
      </c>
      <c r="O15" s="1872">
        <v>99804</v>
      </c>
      <c r="P15" s="1872">
        <v>147859</v>
      </c>
      <c r="Q15" s="1872">
        <v>130302</v>
      </c>
      <c r="R15" s="1872">
        <v>1953</v>
      </c>
      <c r="S15" s="1868"/>
      <c r="T15" s="1862"/>
      <c r="U15" s="1862"/>
      <c r="V15" s="1862"/>
      <c r="W15" s="1862"/>
      <c r="X15" s="1862"/>
      <c r="Y15" s="1862"/>
      <c r="Z15" s="1862"/>
    </row>
    <row r="16" spans="1:26" ht="24.75" customHeight="1">
      <c r="A16" s="1862"/>
      <c r="B16" s="1871" t="s">
        <v>1599</v>
      </c>
      <c r="C16" s="1870">
        <v>38170</v>
      </c>
      <c r="D16" s="1870">
        <v>36009</v>
      </c>
      <c r="E16" s="1870">
        <v>42156</v>
      </c>
      <c r="F16" s="1869">
        <v>38840</v>
      </c>
      <c r="G16" s="1869">
        <v>41049</v>
      </c>
      <c r="H16" s="1869">
        <v>50408</v>
      </c>
      <c r="I16" s="1869">
        <v>60073</v>
      </c>
      <c r="J16" s="1869">
        <v>63344</v>
      </c>
      <c r="K16" s="1869">
        <v>57069</v>
      </c>
      <c r="L16" s="1869">
        <v>61158</v>
      </c>
      <c r="M16" s="1869">
        <v>45467</v>
      </c>
      <c r="N16" s="1869">
        <v>76356</v>
      </c>
      <c r="O16" s="1869">
        <v>82966</v>
      </c>
      <c r="P16" s="1869">
        <v>121620</v>
      </c>
      <c r="Q16" s="1869">
        <v>100866</v>
      </c>
      <c r="R16" s="1869">
        <v>4245</v>
      </c>
      <c r="S16" s="1868"/>
      <c r="T16" s="1862"/>
      <c r="U16" s="1862"/>
      <c r="V16" s="1862"/>
      <c r="W16" s="1862"/>
      <c r="X16" s="1862"/>
      <c r="Y16" s="1862"/>
      <c r="Z16" s="1862"/>
    </row>
    <row r="17" spans="1:26" ht="24.75" customHeight="1" thickBot="1">
      <c r="A17" s="1862"/>
      <c r="B17" s="1867" t="s">
        <v>360</v>
      </c>
      <c r="C17" s="1866">
        <v>375398</v>
      </c>
      <c r="D17" s="1866">
        <v>383926</v>
      </c>
      <c r="E17" s="1866">
        <v>526705</v>
      </c>
      <c r="F17" s="1865">
        <v>500277</v>
      </c>
      <c r="G17" s="1865">
        <v>509956</v>
      </c>
      <c r="H17" s="1865">
        <v>602867</v>
      </c>
      <c r="I17" s="1865">
        <v>736215</v>
      </c>
      <c r="J17" s="1865">
        <v>803092</v>
      </c>
      <c r="K17" s="1865">
        <v>797616</v>
      </c>
      <c r="L17" s="1865">
        <v>790118</v>
      </c>
      <c r="M17" s="1865">
        <v>538970</v>
      </c>
      <c r="N17" s="1865">
        <v>753002</v>
      </c>
      <c r="O17" s="1865">
        <v>940218</v>
      </c>
      <c r="P17" s="1865">
        <v>1173072</v>
      </c>
      <c r="Q17" s="1865">
        <v>1197191</v>
      </c>
      <c r="R17" s="1865">
        <v>230085</v>
      </c>
      <c r="S17" s="1864">
        <f>SUM(S5:S16)</f>
        <v>100148</v>
      </c>
      <c r="T17" s="1862"/>
      <c r="U17" s="1862"/>
      <c r="V17" s="1862"/>
      <c r="W17" s="1862"/>
      <c r="X17" s="1862"/>
      <c r="Y17" s="1862"/>
      <c r="Z17" s="1862"/>
    </row>
    <row r="18" spans="1:26" ht="15.75" customHeight="1" thickTop="1">
      <c r="A18" s="1862"/>
      <c r="B18" s="2956" t="s">
        <v>1598</v>
      </c>
      <c r="C18" s="2957"/>
      <c r="D18" s="2957"/>
      <c r="E18" s="2957"/>
      <c r="F18" s="2957"/>
      <c r="G18" s="2957"/>
      <c r="H18" s="2957"/>
      <c r="I18" s="2957"/>
      <c r="J18" s="2957"/>
      <c r="K18" s="2957"/>
      <c r="L18" s="2957"/>
      <c r="M18" s="2957"/>
      <c r="N18" s="2957"/>
      <c r="O18" s="2957"/>
      <c r="P18" s="2957"/>
      <c r="Q18" s="2957"/>
      <c r="R18" s="1862"/>
      <c r="S18" s="1862"/>
      <c r="T18" s="1862"/>
      <c r="U18" s="1862"/>
      <c r="V18" s="1862"/>
      <c r="W18" s="1862"/>
      <c r="X18" s="1862"/>
      <c r="Y18" s="1862"/>
      <c r="Z18" s="1862"/>
    </row>
    <row r="19" spans="1:26" ht="15.75" customHeight="1">
      <c r="A19" s="1862"/>
      <c r="B19" s="1863" t="s">
        <v>1276</v>
      </c>
      <c r="C19" s="1862"/>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row>
    <row r="20" spans="1:26" ht="15.75" customHeight="1">
      <c r="A20" s="1862"/>
      <c r="B20" s="1863" t="s">
        <v>1597</v>
      </c>
      <c r="C20" s="1862"/>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row>
    <row r="21" spans="1:26" ht="15.75" customHeight="1">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row>
    <row r="22" spans="1:26" ht="15.75" customHeight="1">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row>
    <row r="23" spans="1:26" ht="15.75" customHeight="1">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row>
    <row r="24" spans="1:26" ht="15.75" customHeight="1">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row>
    <row r="25" spans="1:26" ht="15.75" customHeight="1">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row>
    <row r="26" spans="1:26" ht="15.75" customHeight="1">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row>
    <row r="27" spans="1:26" ht="15.75" customHeight="1">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row>
    <row r="28" spans="1:26" ht="15.75" customHeight="1">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c r="W28" s="1862"/>
      <c r="X28" s="1862"/>
      <c r="Y28" s="1862"/>
      <c r="Z28" s="1862"/>
    </row>
    <row r="29" spans="1:26" ht="15.75" customHeight="1">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row>
    <row r="30" spans="1:26" ht="15.75" customHeight="1">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row>
    <row r="31" spans="1:26" ht="15.75" customHeight="1">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c r="W31" s="1862"/>
      <c r="X31" s="1862"/>
      <c r="Y31" s="1862"/>
      <c r="Z31" s="1862"/>
    </row>
    <row r="32" spans="1:26" ht="15.75" customHeight="1">
      <c r="A32" s="1862"/>
      <c r="B32" s="1862"/>
      <c r="C32" s="1862"/>
      <c r="D32" s="1862"/>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row>
    <row r="33" spans="1:26" ht="15.75" customHeight="1">
      <c r="A33" s="1862"/>
      <c r="B33" s="1862"/>
      <c r="C33" s="1862"/>
      <c r="D33" s="1862"/>
      <c r="E33" s="1862"/>
      <c r="F33" s="1862"/>
      <c r="G33" s="1862"/>
      <c r="H33" s="1862"/>
      <c r="I33" s="1862"/>
      <c r="J33" s="1862"/>
      <c r="K33" s="1862"/>
      <c r="L33" s="1862"/>
      <c r="M33" s="1862"/>
      <c r="N33" s="1862"/>
      <c r="O33" s="1862"/>
      <c r="P33" s="1862"/>
      <c r="Q33" s="1862"/>
      <c r="R33" s="1862"/>
      <c r="S33" s="1862"/>
      <c r="T33" s="1862"/>
      <c r="U33" s="1862"/>
      <c r="V33" s="1862"/>
      <c r="W33" s="1862"/>
      <c r="X33" s="1862"/>
      <c r="Y33" s="1862"/>
      <c r="Z33" s="1862"/>
    </row>
    <row r="34" spans="1:26" ht="15.75" customHeight="1">
      <c r="A34" s="1862"/>
      <c r="B34" s="1862"/>
      <c r="C34" s="1862"/>
      <c r="D34" s="1862"/>
      <c r="E34" s="1862"/>
      <c r="F34" s="1862"/>
      <c r="G34" s="1862"/>
      <c r="H34" s="1862"/>
      <c r="I34" s="1862"/>
      <c r="J34" s="1862"/>
      <c r="K34" s="1862"/>
      <c r="L34" s="1862"/>
      <c r="M34" s="1862"/>
      <c r="N34" s="1862"/>
      <c r="O34" s="1862"/>
      <c r="P34" s="1862"/>
      <c r="Q34" s="1862"/>
      <c r="R34" s="1862"/>
      <c r="S34" s="1862"/>
      <c r="T34" s="1862"/>
      <c r="U34" s="1862"/>
      <c r="V34" s="1862"/>
      <c r="W34" s="1862"/>
      <c r="X34" s="1862"/>
      <c r="Y34" s="1862"/>
      <c r="Z34" s="1862"/>
    </row>
    <row r="35" spans="1:26" ht="15.75" customHeight="1">
      <c r="A35" s="1862"/>
      <c r="B35" s="1862"/>
      <c r="C35" s="1862"/>
      <c r="D35" s="1862"/>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row>
    <row r="36" spans="1:26" ht="15.75" customHeight="1">
      <c r="A36" s="1862"/>
      <c r="B36" s="1862"/>
      <c r="C36" s="1862"/>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row>
    <row r="37" spans="1:26" ht="15.75" customHeight="1">
      <c r="A37" s="1862"/>
      <c r="B37" s="1862"/>
      <c r="C37" s="1862"/>
      <c r="D37" s="1862"/>
      <c r="E37" s="1862"/>
      <c r="F37" s="1862"/>
      <c r="G37" s="1862"/>
      <c r="H37" s="1862"/>
      <c r="I37" s="1862"/>
      <c r="J37" s="1862"/>
      <c r="K37" s="1862"/>
      <c r="L37" s="1862"/>
      <c r="M37" s="1862"/>
      <c r="N37" s="1862"/>
      <c r="O37" s="1862"/>
      <c r="P37" s="1862"/>
      <c r="Q37" s="1862"/>
      <c r="R37" s="1862"/>
      <c r="S37" s="1862"/>
      <c r="T37" s="1862"/>
      <c r="U37" s="1862"/>
      <c r="V37" s="1862"/>
      <c r="W37" s="1862"/>
      <c r="X37" s="1862"/>
      <c r="Y37" s="1862"/>
      <c r="Z37" s="1862"/>
    </row>
    <row r="38" spans="1:26" ht="15.75" customHeight="1">
      <c r="A38" s="1862"/>
      <c r="B38" s="1862"/>
      <c r="C38" s="1862"/>
      <c r="D38" s="1862"/>
      <c r="E38" s="1862"/>
      <c r="F38" s="1862"/>
      <c r="G38" s="1862"/>
      <c r="H38" s="1862"/>
      <c r="I38" s="1862"/>
      <c r="J38" s="1862"/>
      <c r="K38" s="1862"/>
      <c r="L38" s="1862"/>
      <c r="M38" s="1862"/>
      <c r="N38" s="1862"/>
      <c r="O38" s="1862"/>
      <c r="P38" s="1862"/>
      <c r="Q38" s="1862"/>
      <c r="R38" s="1862"/>
      <c r="S38" s="1862"/>
      <c r="T38" s="1862"/>
      <c r="U38" s="1862"/>
      <c r="V38" s="1862"/>
      <c r="W38" s="1862"/>
      <c r="X38" s="1862"/>
      <c r="Y38" s="1862"/>
      <c r="Z38" s="1862"/>
    </row>
    <row r="39" spans="1:26" ht="15.75" customHeight="1">
      <c r="A39" s="1862"/>
      <c r="B39" s="1862"/>
      <c r="C39" s="1862"/>
      <c r="D39" s="1862"/>
      <c r="E39" s="1862"/>
      <c r="F39" s="1862"/>
      <c r="G39" s="1862"/>
      <c r="H39" s="1862"/>
      <c r="I39" s="1862"/>
      <c r="J39" s="1862"/>
      <c r="K39" s="1862"/>
      <c r="L39" s="1862"/>
      <c r="M39" s="1862"/>
      <c r="N39" s="1862"/>
      <c r="O39" s="1862"/>
      <c r="P39" s="1862"/>
      <c r="Q39" s="1862"/>
      <c r="R39" s="1862"/>
      <c r="S39" s="1862"/>
      <c r="T39" s="1862"/>
      <c r="U39" s="1862"/>
      <c r="V39" s="1862"/>
      <c r="W39" s="1862"/>
      <c r="X39" s="1862"/>
      <c r="Y39" s="1862"/>
      <c r="Z39" s="1862"/>
    </row>
    <row r="40" spans="1:26" ht="15.75" customHeight="1">
      <c r="A40" s="1862"/>
      <c r="B40" s="1862"/>
      <c r="C40" s="1862"/>
      <c r="D40" s="1862"/>
      <c r="E40" s="1862"/>
      <c r="F40" s="1862"/>
      <c r="G40" s="1862"/>
      <c r="H40" s="1862"/>
      <c r="I40" s="1862"/>
      <c r="J40" s="1862"/>
      <c r="K40" s="1862"/>
      <c r="L40" s="1862"/>
      <c r="M40" s="1862"/>
      <c r="N40" s="1862"/>
      <c r="O40" s="1862"/>
      <c r="P40" s="1862"/>
      <c r="Q40" s="1862"/>
      <c r="R40" s="1862"/>
      <c r="S40" s="1862"/>
      <c r="T40" s="1862"/>
      <c r="U40" s="1862"/>
      <c r="V40" s="1862"/>
      <c r="W40" s="1862"/>
      <c r="X40" s="1862"/>
      <c r="Y40" s="1862"/>
      <c r="Z40" s="1862"/>
    </row>
    <row r="41" spans="1:26" ht="15.75" customHeight="1">
      <c r="A41" s="1862"/>
      <c r="B41" s="1862"/>
      <c r="C41" s="1862"/>
      <c r="D41" s="1862"/>
      <c r="E41" s="1862"/>
      <c r="F41" s="1862"/>
      <c r="G41" s="1862"/>
      <c r="H41" s="1862"/>
      <c r="I41" s="1862"/>
      <c r="J41" s="1862"/>
      <c r="K41" s="1862"/>
      <c r="L41" s="1862"/>
      <c r="M41" s="1862"/>
      <c r="N41" s="1862"/>
      <c r="O41" s="1862"/>
      <c r="P41" s="1862"/>
      <c r="Q41" s="1862"/>
      <c r="R41" s="1862"/>
      <c r="S41" s="1862"/>
      <c r="T41" s="1862"/>
      <c r="U41" s="1862"/>
      <c r="V41" s="1862"/>
      <c r="W41" s="1862"/>
      <c r="X41" s="1862"/>
      <c r="Y41" s="1862"/>
      <c r="Z41" s="1862"/>
    </row>
    <row r="42" spans="1:26" ht="15.75" customHeight="1">
      <c r="A42" s="1862"/>
      <c r="B42" s="1862"/>
      <c r="C42" s="1862"/>
      <c r="D42" s="1862"/>
      <c r="E42" s="1862"/>
      <c r="F42" s="1862"/>
      <c r="G42" s="1862"/>
      <c r="H42" s="1862"/>
      <c r="I42" s="1862"/>
      <c r="J42" s="1862"/>
      <c r="K42" s="1862"/>
      <c r="L42" s="1862"/>
      <c r="M42" s="1862"/>
      <c r="N42" s="1862"/>
      <c r="O42" s="1862"/>
      <c r="P42" s="1862"/>
      <c r="Q42" s="1862"/>
      <c r="R42" s="1862"/>
      <c r="S42" s="1862"/>
      <c r="T42" s="1862"/>
      <c r="U42" s="1862"/>
      <c r="V42" s="1862"/>
      <c r="W42" s="1862"/>
      <c r="X42" s="1862"/>
      <c r="Y42" s="1862"/>
      <c r="Z42" s="1862"/>
    </row>
    <row r="43" spans="1:26" ht="15.75" customHeight="1">
      <c r="A43" s="1862"/>
      <c r="B43" s="1862"/>
      <c r="C43" s="1862"/>
      <c r="D43" s="1862"/>
      <c r="E43" s="1862"/>
      <c r="F43" s="1862"/>
      <c r="G43" s="1862"/>
      <c r="H43" s="1862"/>
      <c r="I43" s="1862"/>
      <c r="J43" s="1862"/>
      <c r="K43" s="1862"/>
      <c r="L43" s="1862"/>
      <c r="M43" s="1862"/>
      <c r="N43" s="1862"/>
      <c r="O43" s="1862"/>
      <c r="P43" s="1862"/>
      <c r="Q43" s="1862"/>
      <c r="R43" s="1862"/>
      <c r="S43" s="1862"/>
      <c r="T43" s="1862"/>
      <c r="U43" s="1862"/>
      <c r="V43" s="1862"/>
      <c r="W43" s="1862"/>
      <c r="X43" s="1862"/>
      <c r="Y43" s="1862"/>
      <c r="Z43" s="1862"/>
    </row>
    <row r="44" spans="1:26" ht="15.75" customHeight="1">
      <c r="A44" s="1862"/>
      <c r="B44" s="1862"/>
      <c r="C44" s="1862"/>
      <c r="D44" s="1862"/>
      <c r="E44" s="1862"/>
      <c r="F44" s="1862"/>
      <c r="G44" s="1862"/>
      <c r="H44" s="1862"/>
      <c r="I44" s="1862"/>
      <c r="J44" s="1862"/>
      <c r="K44" s="1862"/>
      <c r="L44" s="1862"/>
      <c r="M44" s="1862"/>
      <c r="N44" s="1862"/>
      <c r="O44" s="1862"/>
      <c r="P44" s="1862"/>
      <c r="Q44" s="1862"/>
      <c r="R44" s="1862"/>
      <c r="S44" s="1862"/>
      <c r="T44" s="1862"/>
      <c r="U44" s="1862"/>
      <c r="V44" s="1862"/>
      <c r="W44" s="1862"/>
      <c r="X44" s="1862"/>
      <c r="Y44" s="1862"/>
      <c r="Z44" s="1862"/>
    </row>
    <row r="45" spans="1:26" ht="15.75" customHeight="1">
      <c r="A45" s="1862"/>
      <c r="B45" s="1862"/>
      <c r="C45" s="1862"/>
      <c r="D45" s="1862"/>
      <c r="E45" s="1862"/>
      <c r="F45" s="1862"/>
      <c r="G45" s="1862"/>
      <c r="H45" s="1862"/>
      <c r="I45" s="1862"/>
      <c r="J45" s="1862"/>
      <c r="K45" s="1862"/>
      <c r="L45" s="1862"/>
      <c r="M45" s="1862"/>
      <c r="N45" s="1862"/>
      <c r="O45" s="1862"/>
      <c r="P45" s="1862"/>
      <c r="Q45" s="1862"/>
      <c r="R45" s="1862"/>
      <c r="S45" s="1862"/>
      <c r="T45" s="1862"/>
      <c r="U45" s="1862"/>
      <c r="V45" s="1862"/>
      <c r="W45" s="1862"/>
      <c r="X45" s="1862"/>
      <c r="Y45" s="1862"/>
      <c r="Z45" s="1862"/>
    </row>
    <row r="46" spans="1:26" ht="15.75" customHeight="1">
      <c r="A46" s="1862"/>
      <c r="B46" s="1862"/>
      <c r="C46" s="1862"/>
      <c r="D46" s="1862"/>
      <c r="E46" s="1862"/>
      <c r="F46" s="1862"/>
      <c r="G46" s="1862"/>
      <c r="H46" s="1862"/>
      <c r="I46" s="1862"/>
      <c r="J46" s="1862"/>
      <c r="K46" s="1862"/>
      <c r="L46" s="1862"/>
      <c r="M46" s="1862"/>
      <c r="N46" s="1862"/>
      <c r="O46" s="1862"/>
      <c r="P46" s="1862"/>
      <c r="Q46" s="1862"/>
      <c r="R46" s="1862"/>
      <c r="S46" s="1862"/>
      <c r="T46" s="1862"/>
      <c r="U46" s="1862"/>
      <c r="V46" s="1862"/>
      <c r="W46" s="1862"/>
      <c r="X46" s="1862"/>
      <c r="Y46" s="1862"/>
      <c r="Z46" s="1862"/>
    </row>
    <row r="47" spans="1:26" ht="15.75" customHeight="1">
      <c r="A47" s="1862"/>
      <c r="B47" s="1862"/>
      <c r="C47" s="1862"/>
      <c r="D47" s="1862"/>
      <c r="E47" s="1862"/>
      <c r="F47" s="1862"/>
      <c r="G47" s="1862"/>
      <c r="H47" s="1862"/>
      <c r="I47" s="1862"/>
      <c r="J47" s="1862"/>
      <c r="K47" s="1862"/>
      <c r="L47" s="1862"/>
      <c r="M47" s="1862"/>
      <c r="N47" s="1862"/>
      <c r="O47" s="1862"/>
      <c r="P47" s="1862"/>
      <c r="Q47" s="1862"/>
      <c r="R47" s="1862"/>
      <c r="S47" s="1862"/>
      <c r="T47" s="1862"/>
      <c r="U47" s="1862"/>
      <c r="V47" s="1862"/>
      <c r="W47" s="1862"/>
      <c r="X47" s="1862"/>
      <c r="Y47" s="1862"/>
      <c r="Z47" s="1862"/>
    </row>
    <row r="48" spans="1:26" ht="15.75" customHeight="1">
      <c r="A48" s="1862"/>
      <c r="B48" s="1862"/>
      <c r="C48" s="1862"/>
      <c r="D48" s="1862"/>
      <c r="E48" s="1862"/>
      <c r="F48" s="1862"/>
      <c r="G48" s="1862"/>
      <c r="H48" s="1862"/>
      <c r="I48" s="1862"/>
      <c r="J48" s="1862"/>
      <c r="K48" s="1862"/>
      <c r="L48" s="1862"/>
      <c r="M48" s="1862"/>
      <c r="N48" s="1862"/>
      <c r="O48" s="1862"/>
      <c r="P48" s="1862"/>
      <c r="Q48" s="1862"/>
      <c r="R48" s="1862"/>
      <c r="S48" s="1862"/>
      <c r="T48" s="1862"/>
      <c r="U48" s="1862"/>
      <c r="V48" s="1862"/>
      <c r="W48" s="1862"/>
      <c r="X48" s="1862"/>
      <c r="Y48" s="1862"/>
      <c r="Z48" s="1862"/>
    </row>
    <row r="49" spans="1:26" ht="15.75" customHeight="1">
      <c r="A49" s="1862"/>
      <c r="B49" s="1862"/>
      <c r="C49" s="1862"/>
      <c r="D49" s="1862"/>
      <c r="E49" s="1862"/>
      <c r="F49" s="1862"/>
      <c r="G49" s="1862"/>
      <c r="H49" s="1862"/>
      <c r="I49" s="1862"/>
      <c r="J49" s="1862"/>
      <c r="K49" s="1862"/>
      <c r="L49" s="1862"/>
      <c r="M49" s="1862"/>
      <c r="N49" s="1862"/>
      <c r="O49" s="1862"/>
      <c r="P49" s="1862"/>
      <c r="Q49" s="1862"/>
      <c r="R49" s="1862"/>
      <c r="S49" s="1862"/>
      <c r="T49" s="1862"/>
      <c r="U49" s="1862"/>
      <c r="V49" s="1862"/>
      <c r="W49" s="1862"/>
      <c r="X49" s="1862"/>
      <c r="Y49" s="1862"/>
      <c r="Z49" s="1862"/>
    </row>
    <row r="50" spans="1:26" ht="15.75" customHeight="1">
      <c r="A50" s="1862"/>
      <c r="B50" s="1862"/>
      <c r="C50" s="1862"/>
      <c r="D50" s="1862"/>
      <c r="E50" s="1862"/>
      <c r="F50" s="1862"/>
      <c r="G50" s="1862"/>
      <c r="H50" s="1862"/>
      <c r="I50" s="1862"/>
      <c r="J50" s="1862"/>
      <c r="K50" s="1862"/>
      <c r="L50" s="1862"/>
      <c r="M50" s="1862"/>
      <c r="N50" s="1862"/>
      <c r="O50" s="1862"/>
      <c r="P50" s="1862"/>
      <c r="Q50" s="1862"/>
      <c r="R50" s="1862"/>
      <c r="S50" s="1862"/>
      <c r="T50" s="1862"/>
      <c r="U50" s="1862"/>
      <c r="V50" s="1862"/>
      <c r="W50" s="1862"/>
      <c r="X50" s="1862"/>
      <c r="Y50" s="1862"/>
      <c r="Z50" s="1862"/>
    </row>
    <row r="51" spans="1:26" ht="15.75" customHeight="1">
      <c r="A51" s="1862"/>
      <c r="B51" s="1862"/>
      <c r="C51" s="1862"/>
      <c r="D51" s="1862"/>
      <c r="E51" s="1862"/>
      <c r="F51" s="1862"/>
      <c r="G51" s="1862"/>
      <c r="H51" s="1862"/>
      <c r="I51" s="1862"/>
      <c r="J51" s="1862"/>
      <c r="K51" s="1862"/>
      <c r="L51" s="1862"/>
      <c r="M51" s="1862"/>
      <c r="N51" s="1862"/>
      <c r="O51" s="1862"/>
      <c r="P51" s="1862"/>
      <c r="Q51" s="1862"/>
      <c r="R51" s="1862"/>
      <c r="S51" s="1862"/>
      <c r="T51" s="1862"/>
      <c r="U51" s="1862"/>
      <c r="V51" s="1862"/>
      <c r="W51" s="1862"/>
      <c r="X51" s="1862"/>
      <c r="Y51" s="1862"/>
      <c r="Z51" s="1862"/>
    </row>
    <row r="52" spans="1:26" ht="15.75" customHeight="1">
      <c r="A52" s="1862"/>
      <c r="B52" s="1862"/>
      <c r="C52" s="1862"/>
      <c r="D52" s="1862"/>
      <c r="E52" s="1862"/>
      <c r="F52" s="1862"/>
      <c r="G52" s="1862"/>
      <c r="H52" s="1862"/>
      <c r="I52" s="1862"/>
      <c r="J52" s="1862"/>
      <c r="K52" s="1862"/>
      <c r="L52" s="1862"/>
      <c r="M52" s="1862"/>
      <c r="N52" s="1862"/>
      <c r="O52" s="1862"/>
      <c r="P52" s="1862"/>
      <c r="Q52" s="1862"/>
      <c r="R52" s="1862"/>
      <c r="S52" s="1862"/>
      <c r="T52" s="1862"/>
      <c r="U52" s="1862"/>
      <c r="V52" s="1862"/>
      <c r="W52" s="1862"/>
      <c r="X52" s="1862"/>
      <c r="Y52" s="1862"/>
      <c r="Z52" s="1862"/>
    </row>
    <row r="53" spans="1:26" ht="15.75" customHeight="1">
      <c r="A53" s="1862"/>
      <c r="B53" s="1862"/>
      <c r="C53" s="1862"/>
      <c r="D53" s="1862"/>
      <c r="E53" s="1862"/>
      <c r="F53" s="1862"/>
      <c r="G53" s="1862"/>
      <c r="H53" s="1862"/>
      <c r="I53" s="1862"/>
      <c r="J53" s="1862"/>
      <c r="K53" s="1862"/>
      <c r="L53" s="1862"/>
      <c r="M53" s="1862"/>
      <c r="N53" s="1862"/>
      <c r="O53" s="1862"/>
      <c r="P53" s="1862"/>
      <c r="Q53" s="1862"/>
      <c r="R53" s="1862"/>
      <c r="S53" s="1862"/>
      <c r="T53" s="1862"/>
      <c r="U53" s="1862"/>
      <c r="V53" s="1862"/>
      <c r="W53" s="1862"/>
      <c r="X53" s="1862"/>
      <c r="Y53" s="1862"/>
      <c r="Z53" s="1862"/>
    </row>
    <row r="54" spans="1:26" ht="15.75" customHeight="1">
      <c r="A54" s="1862"/>
      <c r="B54" s="1862"/>
      <c r="C54" s="1862"/>
      <c r="D54" s="1862"/>
      <c r="E54" s="1862"/>
      <c r="F54" s="1862"/>
      <c r="G54" s="1862"/>
      <c r="H54" s="1862"/>
      <c r="I54" s="1862"/>
      <c r="J54" s="1862"/>
      <c r="K54" s="1862"/>
      <c r="L54" s="1862"/>
      <c r="M54" s="1862"/>
      <c r="N54" s="1862"/>
      <c r="O54" s="1862"/>
      <c r="P54" s="1862"/>
      <c r="Q54" s="1862"/>
      <c r="R54" s="1862"/>
      <c r="S54" s="1862"/>
      <c r="T54" s="1862"/>
      <c r="U54" s="1862"/>
      <c r="V54" s="1862"/>
      <c r="W54" s="1862"/>
      <c r="X54" s="1862"/>
      <c r="Y54" s="1862"/>
      <c r="Z54" s="1862"/>
    </row>
    <row r="55" spans="1:26" ht="15.75" customHeight="1">
      <c r="A55" s="1862"/>
      <c r="B55" s="1862"/>
      <c r="C55" s="1862"/>
      <c r="D55" s="1862"/>
      <c r="E55" s="1862"/>
      <c r="F55" s="1862"/>
      <c r="G55" s="1862"/>
      <c r="H55" s="1862"/>
      <c r="I55" s="1862"/>
      <c r="J55" s="1862"/>
      <c r="K55" s="1862"/>
      <c r="L55" s="1862"/>
      <c r="M55" s="1862"/>
      <c r="N55" s="1862"/>
      <c r="O55" s="1862"/>
      <c r="P55" s="1862"/>
      <c r="Q55" s="1862"/>
      <c r="R55" s="1862"/>
      <c r="S55" s="1862"/>
      <c r="T55" s="1862"/>
      <c r="U55" s="1862"/>
      <c r="V55" s="1862"/>
      <c r="W55" s="1862"/>
      <c r="X55" s="1862"/>
      <c r="Y55" s="1862"/>
      <c r="Z55" s="1862"/>
    </row>
    <row r="56" spans="1:26" ht="15.75" customHeight="1">
      <c r="A56" s="1862"/>
      <c r="B56" s="1862"/>
      <c r="C56" s="1862"/>
      <c r="D56" s="1862"/>
      <c r="E56" s="1862"/>
      <c r="F56" s="1862"/>
      <c r="G56" s="1862"/>
      <c r="H56" s="1862"/>
      <c r="I56" s="1862"/>
      <c r="J56" s="1862"/>
      <c r="K56" s="1862"/>
      <c r="L56" s="1862"/>
      <c r="M56" s="1862"/>
      <c r="N56" s="1862"/>
      <c r="O56" s="1862"/>
      <c r="P56" s="1862"/>
      <c r="Q56" s="1862"/>
      <c r="R56" s="1862"/>
      <c r="S56" s="1862"/>
      <c r="T56" s="1862"/>
      <c r="U56" s="1862"/>
      <c r="V56" s="1862"/>
      <c r="W56" s="1862"/>
      <c r="X56" s="1862"/>
      <c r="Y56" s="1862"/>
      <c r="Z56" s="1862"/>
    </row>
    <row r="57" spans="1:26" ht="15.75" customHeight="1">
      <c r="A57" s="1862"/>
      <c r="B57" s="1862"/>
      <c r="C57" s="1862"/>
      <c r="D57" s="1862"/>
      <c r="E57" s="1862"/>
      <c r="F57" s="1862"/>
      <c r="G57" s="1862"/>
      <c r="H57" s="1862"/>
      <c r="I57" s="1862"/>
      <c r="J57" s="1862"/>
      <c r="K57" s="1862"/>
      <c r="L57" s="1862"/>
      <c r="M57" s="1862"/>
      <c r="N57" s="1862"/>
      <c r="O57" s="1862"/>
      <c r="P57" s="1862"/>
      <c r="Q57" s="1862"/>
      <c r="R57" s="1862"/>
      <c r="S57" s="1862"/>
      <c r="T57" s="1862"/>
      <c r="U57" s="1862"/>
      <c r="V57" s="1862"/>
      <c r="W57" s="1862"/>
      <c r="X57" s="1862"/>
      <c r="Y57" s="1862"/>
      <c r="Z57" s="1862"/>
    </row>
    <row r="58" spans="1:26" ht="15.75" customHeight="1">
      <c r="A58" s="1862"/>
      <c r="B58" s="1862"/>
      <c r="C58" s="1862"/>
      <c r="D58" s="1862"/>
      <c r="E58" s="1862"/>
      <c r="F58" s="1862"/>
      <c r="G58" s="1862"/>
      <c r="H58" s="1862"/>
      <c r="I58" s="1862"/>
      <c r="J58" s="1862"/>
      <c r="K58" s="1862"/>
      <c r="L58" s="1862"/>
      <c r="M58" s="1862"/>
      <c r="N58" s="1862"/>
      <c r="O58" s="1862"/>
      <c r="P58" s="1862"/>
      <c r="Q58" s="1862"/>
      <c r="R58" s="1862"/>
      <c r="S58" s="1862"/>
      <c r="T58" s="1862"/>
      <c r="U58" s="1862"/>
      <c r="V58" s="1862"/>
      <c r="W58" s="1862"/>
      <c r="X58" s="1862"/>
      <c r="Y58" s="1862"/>
      <c r="Z58" s="1862"/>
    </row>
    <row r="59" spans="1:26" ht="15.75" customHeight="1">
      <c r="A59" s="1862"/>
      <c r="B59" s="1862"/>
      <c r="C59" s="1862"/>
      <c r="D59" s="1862"/>
      <c r="E59" s="1862"/>
      <c r="F59" s="1862"/>
      <c r="G59" s="1862"/>
      <c r="H59" s="1862"/>
      <c r="I59" s="1862"/>
      <c r="J59" s="1862"/>
      <c r="K59" s="1862"/>
      <c r="L59" s="1862"/>
      <c r="M59" s="1862"/>
      <c r="N59" s="1862"/>
      <c r="O59" s="1862"/>
      <c r="P59" s="1862"/>
      <c r="Q59" s="1862"/>
      <c r="R59" s="1862"/>
      <c r="S59" s="1862"/>
      <c r="T59" s="1862"/>
      <c r="U59" s="1862"/>
      <c r="V59" s="1862"/>
      <c r="W59" s="1862"/>
      <c r="X59" s="1862"/>
      <c r="Y59" s="1862"/>
      <c r="Z59" s="1862"/>
    </row>
    <row r="60" spans="1:26" ht="15.75" customHeight="1">
      <c r="A60" s="1862"/>
      <c r="B60" s="1862"/>
      <c r="C60" s="1862"/>
      <c r="D60" s="1862"/>
      <c r="E60" s="1862"/>
      <c r="F60" s="1862"/>
      <c r="G60" s="1862"/>
      <c r="H60" s="1862"/>
      <c r="I60" s="1862"/>
      <c r="J60" s="1862"/>
      <c r="K60" s="1862"/>
      <c r="L60" s="1862"/>
      <c r="M60" s="1862"/>
      <c r="N60" s="1862"/>
      <c r="O60" s="1862"/>
      <c r="P60" s="1862"/>
      <c r="Q60" s="1862"/>
      <c r="R60" s="1862"/>
      <c r="S60" s="1862"/>
      <c r="T60" s="1862"/>
      <c r="U60" s="1862"/>
      <c r="V60" s="1862"/>
      <c r="W60" s="1862"/>
      <c r="X60" s="1862"/>
      <c r="Y60" s="1862"/>
      <c r="Z60" s="1862"/>
    </row>
    <row r="61" spans="1:26" ht="15.75" customHeight="1">
      <c r="A61" s="1862"/>
      <c r="B61" s="1862"/>
      <c r="C61" s="1862"/>
      <c r="D61" s="1862"/>
      <c r="E61" s="1862"/>
      <c r="F61" s="1862"/>
      <c r="G61" s="1862"/>
      <c r="H61" s="1862"/>
      <c r="I61" s="1862"/>
      <c r="J61" s="1862"/>
      <c r="K61" s="1862"/>
      <c r="L61" s="1862"/>
      <c r="M61" s="1862"/>
      <c r="N61" s="1862"/>
      <c r="O61" s="1862"/>
      <c r="P61" s="1862"/>
      <c r="Q61" s="1862"/>
      <c r="R61" s="1862"/>
      <c r="S61" s="1862"/>
      <c r="T61" s="1862"/>
      <c r="U61" s="1862"/>
      <c r="V61" s="1862"/>
      <c r="W61" s="1862"/>
      <c r="X61" s="1862"/>
      <c r="Y61" s="1862"/>
      <c r="Z61" s="1862"/>
    </row>
    <row r="62" spans="1:26" ht="15.75" customHeight="1">
      <c r="A62" s="1862"/>
      <c r="B62" s="1862"/>
      <c r="C62" s="1862"/>
      <c r="D62" s="1862"/>
      <c r="E62" s="1862"/>
      <c r="F62" s="1862"/>
      <c r="G62" s="1862"/>
      <c r="H62" s="1862"/>
      <c r="I62" s="1862"/>
      <c r="J62" s="1862"/>
      <c r="K62" s="1862"/>
      <c r="L62" s="1862"/>
      <c r="M62" s="1862"/>
      <c r="N62" s="1862"/>
      <c r="O62" s="1862"/>
      <c r="P62" s="1862"/>
      <c r="Q62" s="1862"/>
      <c r="R62" s="1862"/>
      <c r="S62" s="1862"/>
      <c r="T62" s="1862"/>
      <c r="U62" s="1862"/>
      <c r="V62" s="1862"/>
      <c r="W62" s="1862"/>
      <c r="X62" s="1862"/>
      <c r="Y62" s="1862"/>
      <c r="Z62" s="1862"/>
    </row>
    <row r="63" spans="1:26" ht="15.75" customHeight="1">
      <c r="A63" s="1862"/>
      <c r="B63" s="1862"/>
      <c r="C63" s="1862"/>
      <c r="D63" s="1862"/>
      <c r="E63" s="1862"/>
      <c r="F63" s="1862"/>
      <c r="G63" s="1862"/>
      <c r="H63" s="1862"/>
      <c r="I63" s="1862"/>
      <c r="J63" s="1862"/>
      <c r="K63" s="1862"/>
      <c r="L63" s="1862"/>
      <c r="M63" s="1862"/>
      <c r="N63" s="1862"/>
      <c r="O63" s="1862"/>
      <c r="P63" s="1862"/>
      <c r="Q63" s="1862"/>
      <c r="R63" s="1862"/>
      <c r="S63" s="1862"/>
      <c r="T63" s="1862"/>
      <c r="U63" s="1862"/>
      <c r="V63" s="1862"/>
      <c r="W63" s="1862"/>
      <c r="X63" s="1862"/>
      <c r="Y63" s="1862"/>
      <c r="Z63" s="1862"/>
    </row>
    <row r="64" spans="1:26" ht="15.75" customHeight="1">
      <c r="A64" s="1862"/>
      <c r="B64" s="1862"/>
      <c r="C64" s="1862"/>
      <c r="D64" s="1862"/>
      <c r="E64" s="1862"/>
      <c r="F64" s="1862"/>
      <c r="G64" s="1862"/>
      <c r="H64" s="1862"/>
      <c r="I64" s="1862"/>
      <c r="J64" s="1862"/>
      <c r="K64" s="1862"/>
      <c r="L64" s="1862"/>
      <c r="M64" s="1862"/>
      <c r="N64" s="1862"/>
      <c r="O64" s="1862"/>
      <c r="P64" s="1862"/>
      <c r="Q64" s="1862"/>
      <c r="R64" s="1862"/>
      <c r="S64" s="1862"/>
      <c r="T64" s="1862"/>
      <c r="U64" s="1862"/>
      <c r="V64" s="1862"/>
      <c r="W64" s="1862"/>
      <c r="X64" s="1862"/>
      <c r="Y64" s="1862"/>
      <c r="Z64" s="1862"/>
    </row>
    <row r="65" spans="1:26" ht="15.75" customHeight="1">
      <c r="A65" s="1862"/>
      <c r="B65" s="1862"/>
      <c r="C65" s="1862"/>
      <c r="D65" s="1862"/>
      <c r="E65" s="1862"/>
      <c r="F65" s="1862"/>
      <c r="G65" s="1862"/>
      <c r="H65" s="1862"/>
      <c r="I65" s="1862"/>
      <c r="J65" s="1862"/>
      <c r="K65" s="1862"/>
      <c r="L65" s="1862"/>
      <c r="M65" s="1862"/>
      <c r="N65" s="1862"/>
      <c r="O65" s="1862"/>
      <c r="P65" s="1862"/>
      <c r="Q65" s="1862"/>
      <c r="R65" s="1862"/>
      <c r="S65" s="1862"/>
      <c r="T65" s="1862"/>
      <c r="U65" s="1862"/>
      <c r="V65" s="1862"/>
      <c r="W65" s="1862"/>
      <c r="X65" s="1862"/>
      <c r="Y65" s="1862"/>
      <c r="Z65" s="1862"/>
    </row>
    <row r="66" spans="1:26" ht="15.75" customHeight="1">
      <c r="A66" s="1862"/>
      <c r="B66" s="1862"/>
      <c r="C66" s="1862"/>
      <c r="D66" s="1862"/>
      <c r="E66" s="1862"/>
      <c r="F66" s="1862"/>
      <c r="G66" s="1862"/>
      <c r="H66" s="1862"/>
      <c r="I66" s="1862"/>
      <c r="J66" s="1862"/>
      <c r="K66" s="1862"/>
      <c r="L66" s="1862"/>
      <c r="M66" s="1862"/>
      <c r="N66" s="1862"/>
      <c r="O66" s="1862"/>
      <c r="P66" s="1862"/>
      <c r="Q66" s="1862"/>
      <c r="R66" s="1862"/>
      <c r="S66" s="1862"/>
      <c r="T66" s="1862"/>
      <c r="U66" s="1862"/>
      <c r="V66" s="1862"/>
      <c r="W66" s="1862"/>
      <c r="X66" s="1862"/>
      <c r="Y66" s="1862"/>
      <c r="Z66" s="1862"/>
    </row>
    <row r="67" spans="1:26" ht="15.75" customHeight="1">
      <c r="A67" s="1862"/>
      <c r="B67" s="1862"/>
      <c r="C67" s="1862"/>
      <c r="D67" s="1862"/>
      <c r="E67" s="1862"/>
      <c r="F67" s="1862"/>
      <c r="G67" s="1862"/>
      <c r="H67" s="1862"/>
      <c r="I67" s="1862"/>
      <c r="J67" s="1862"/>
      <c r="K67" s="1862"/>
      <c r="L67" s="1862"/>
      <c r="M67" s="1862"/>
      <c r="N67" s="1862"/>
      <c r="O67" s="1862"/>
      <c r="P67" s="1862"/>
      <c r="Q67" s="1862"/>
      <c r="R67" s="1862"/>
      <c r="S67" s="1862"/>
      <c r="T67" s="1862"/>
      <c r="U67" s="1862"/>
      <c r="V67" s="1862"/>
      <c r="W67" s="1862"/>
      <c r="X67" s="1862"/>
      <c r="Y67" s="1862"/>
      <c r="Z67" s="1862"/>
    </row>
    <row r="68" spans="1:26" ht="15.75" customHeight="1">
      <c r="A68" s="1862"/>
      <c r="B68" s="1862"/>
      <c r="C68" s="1862"/>
      <c r="D68" s="1862"/>
      <c r="E68" s="1862"/>
      <c r="F68" s="1862"/>
      <c r="G68" s="1862"/>
      <c r="H68" s="1862"/>
      <c r="I68" s="1862"/>
      <c r="J68" s="1862"/>
      <c r="K68" s="1862"/>
      <c r="L68" s="1862"/>
      <c r="M68" s="1862"/>
      <c r="N68" s="1862"/>
      <c r="O68" s="1862"/>
      <c r="P68" s="1862"/>
      <c r="Q68" s="1862"/>
      <c r="R68" s="1862"/>
      <c r="S68" s="1862"/>
      <c r="T68" s="1862"/>
      <c r="U68" s="1862"/>
      <c r="V68" s="1862"/>
      <c r="W68" s="1862"/>
      <c r="X68" s="1862"/>
      <c r="Y68" s="1862"/>
      <c r="Z68" s="1862"/>
    </row>
    <row r="69" spans="1:26" ht="15.75" customHeight="1">
      <c r="A69" s="1862"/>
      <c r="B69" s="1862"/>
      <c r="C69" s="1862"/>
      <c r="D69" s="1862"/>
      <c r="E69" s="1862"/>
      <c r="F69" s="1862"/>
      <c r="G69" s="1862"/>
      <c r="H69" s="1862"/>
      <c r="I69" s="1862"/>
      <c r="J69" s="1862"/>
      <c r="K69" s="1862"/>
      <c r="L69" s="1862"/>
      <c r="M69" s="1862"/>
      <c r="N69" s="1862"/>
      <c r="O69" s="1862"/>
      <c r="P69" s="1862"/>
      <c r="Q69" s="1862"/>
      <c r="R69" s="1862"/>
      <c r="S69" s="1862"/>
      <c r="T69" s="1862"/>
      <c r="U69" s="1862"/>
      <c r="V69" s="1862"/>
      <c r="W69" s="1862"/>
      <c r="X69" s="1862"/>
      <c r="Y69" s="1862"/>
      <c r="Z69" s="1862"/>
    </row>
    <row r="70" spans="1:26" ht="15.75" customHeight="1">
      <c r="A70" s="1862"/>
      <c r="B70" s="1862"/>
      <c r="C70" s="1862"/>
      <c r="D70" s="1862"/>
      <c r="E70" s="1862"/>
      <c r="F70" s="1862"/>
      <c r="G70" s="1862"/>
      <c r="H70" s="1862"/>
      <c r="I70" s="1862"/>
      <c r="J70" s="1862"/>
      <c r="K70" s="1862"/>
      <c r="L70" s="1862"/>
      <c r="M70" s="1862"/>
      <c r="N70" s="1862"/>
      <c r="O70" s="1862"/>
      <c r="P70" s="1862"/>
      <c r="Q70" s="1862"/>
      <c r="R70" s="1862"/>
      <c r="S70" s="1862"/>
      <c r="T70" s="1862"/>
      <c r="U70" s="1862"/>
      <c r="V70" s="1862"/>
      <c r="W70" s="1862"/>
      <c r="X70" s="1862"/>
      <c r="Y70" s="1862"/>
      <c r="Z70" s="1862"/>
    </row>
    <row r="71" spans="1:26" ht="15.75" customHeight="1">
      <c r="A71" s="1862"/>
      <c r="B71" s="1862"/>
      <c r="C71" s="1862"/>
      <c r="D71" s="1862"/>
      <c r="E71" s="1862"/>
      <c r="F71" s="1862"/>
      <c r="G71" s="1862"/>
      <c r="H71" s="1862"/>
      <c r="I71" s="1862"/>
      <c r="J71" s="1862"/>
      <c r="K71" s="1862"/>
      <c r="L71" s="1862"/>
      <c r="M71" s="1862"/>
      <c r="N71" s="1862"/>
      <c r="O71" s="1862"/>
      <c r="P71" s="1862"/>
      <c r="Q71" s="1862"/>
      <c r="R71" s="1862"/>
      <c r="S71" s="1862"/>
      <c r="T71" s="1862"/>
      <c r="U71" s="1862"/>
      <c r="V71" s="1862"/>
      <c r="W71" s="1862"/>
      <c r="X71" s="1862"/>
      <c r="Y71" s="1862"/>
      <c r="Z71" s="1862"/>
    </row>
    <row r="72" spans="1:26" ht="15.75" customHeight="1">
      <c r="A72" s="1862"/>
      <c r="B72" s="1862"/>
      <c r="C72" s="1862"/>
      <c r="D72" s="1862"/>
      <c r="E72" s="1862"/>
      <c r="F72" s="1862"/>
      <c r="G72" s="1862"/>
      <c r="H72" s="1862"/>
      <c r="I72" s="1862"/>
      <c r="J72" s="1862"/>
      <c r="K72" s="1862"/>
      <c r="L72" s="1862"/>
      <c r="M72" s="1862"/>
      <c r="N72" s="1862"/>
      <c r="O72" s="1862"/>
      <c r="P72" s="1862"/>
      <c r="Q72" s="1862"/>
      <c r="R72" s="1862"/>
      <c r="S72" s="1862"/>
      <c r="T72" s="1862"/>
      <c r="U72" s="1862"/>
      <c r="V72" s="1862"/>
      <c r="W72" s="1862"/>
      <c r="X72" s="1862"/>
      <c r="Y72" s="1862"/>
      <c r="Z72" s="1862"/>
    </row>
    <row r="73" spans="1:26" ht="15.75" customHeight="1">
      <c r="A73" s="1862"/>
      <c r="B73" s="1862"/>
      <c r="C73" s="1862"/>
      <c r="D73" s="1862"/>
      <c r="E73" s="1862"/>
      <c r="F73" s="1862"/>
      <c r="G73" s="1862"/>
      <c r="H73" s="1862"/>
      <c r="I73" s="1862"/>
      <c r="J73" s="1862"/>
      <c r="K73" s="1862"/>
      <c r="L73" s="1862"/>
      <c r="M73" s="1862"/>
      <c r="N73" s="1862"/>
      <c r="O73" s="1862"/>
      <c r="P73" s="1862"/>
      <c r="Q73" s="1862"/>
      <c r="R73" s="1862"/>
      <c r="S73" s="1862"/>
      <c r="T73" s="1862"/>
      <c r="U73" s="1862"/>
      <c r="V73" s="1862"/>
      <c r="W73" s="1862"/>
      <c r="X73" s="1862"/>
      <c r="Y73" s="1862"/>
      <c r="Z73" s="1862"/>
    </row>
    <row r="74" spans="1:26" ht="15.75" customHeight="1">
      <c r="A74" s="1862"/>
      <c r="B74" s="1862"/>
      <c r="C74" s="1862"/>
      <c r="D74" s="1862"/>
      <c r="E74" s="1862"/>
      <c r="F74" s="1862"/>
      <c r="G74" s="1862"/>
      <c r="H74" s="1862"/>
      <c r="I74" s="1862"/>
      <c r="J74" s="1862"/>
      <c r="K74" s="1862"/>
      <c r="L74" s="1862"/>
      <c r="M74" s="1862"/>
      <c r="N74" s="1862"/>
      <c r="O74" s="1862"/>
      <c r="P74" s="1862"/>
      <c r="Q74" s="1862"/>
      <c r="R74" s="1862"/>
      <c r="S74" s="1862"/>
      <c r="T74" s="1862"/>
      <c r="U74" s="1862"/>
      <c r="V74" s="1862"/>
      <c r="W74" s="1862"/>
      <c r="X74" s="1862"/>
      <c r="Y74" s="1862"/>
      <c r="Z74" s="1862"/>
    </row>
    <row r="75" spans="1:26" ht="15.75" customHeight="1">
      <c r="A75" s="1862"/>
      <c r="B75" s="1862"/>
      <c r="C75" s="1862"/>
      <c r="D75" s="1862"/>
      <c r="E75" s="1862"/>
      <c r="F75" s="1862"/>
      <c r="G75" s="1862"/>
      <c r="H75" s="1862"/>
      <c r="I75" s="1862"/>
      <c r="J75" s="1862"/>
      <c r="K75" s="1862"/>
      <c r="L75" s="1862"/>
      <c r="M75" s="1862"/>
      <c r="N75" s="1862"/>
      <c r="O75" s="1862"/>
      <c r="P75" s="1862"/>
      <c r="Q75" s="1862"/>
      <c r="R75" s="1862"/>
      <c r="S75" s="1862"/>
      <c r="T75" s="1862"/>
      <c r="U75" s="1862"/>
      <c r="V75" s="1862"/>
      <c r="W75" s="1862"/>
      <c r="X75" s="1862"/>
      <c r="Y75" s="1862"/>
      <c r="Z75" s="1862"/>
    </row>
    <row r="76" spans="1:26" ht="15.75" customHeight="1">
      <c r="A76" s="1862"/>
      <c r="B76" s="1862"/>
      <c r="C76" s="1862"/>
      <c r="D76" s="1862"/>
      <c r="E76" s="1862"/>
      <c r="F76" s="1862"/>
      <c r="G76" s="1862"/>
      <c r="H76" s="1862"/>
      <c r="I76" s="1862"/>
      <c r="J76" s="1862"/>
      <c r="K76" s="1862"/>
      <c r="L76" s="1862"/>
      <c r="M76" s="1862"/>
      <c r="N76" s="1862"/>
      <c r="O76" s="1862"/>
      <c r="P76" s="1862"/>
      <c r="Q76" s="1862"/>
      <c r="R76" s="1862"/>
      <c r="S76" s="1862"/>
      <c r="T76" s="1862"/>
      <c r="U76" s="1862"/>
      <c r="V76" s="1862"/>
      <c r="W76" s="1862"/>
      <c r="X76" s="1862"/>
      <c r="Y76" s="1862"/>
      <c r="Z76" s="1862"/>
    </row>
    <row r="77" spans="1:26" ht="15.75" customHeight="1">
      <c r="A77" s="1862"/>
      <c r="B77" s="1862"/>
      <c r="C77" s="1862"/>
      <c r="D77" s="1862"/>
      <c r="E77" s="1862"/>
      <c r="F77" s="1862"/>
      <c r="G77" s="1862"/>
      <c r="H77" s="1862"/>
      <c r="I77" s="1862"/>
      <c r="J77" s="1862"/>
      <c r="K77" s="1862"/>
      <c r="L77" s="1862"/>
      <c r="M77" s="1862"/>
      <c r="N77" s="1862"/>
      <c r="O77" s="1862"/>
      <c r="P77" s="1862"/>
      <c r="Q77" s="1862"/>
      <c r="R77" s="1862"/>
      <c r="S77" s="1862"/>
      <c r="T77" s="1862"/>
      <c r="U77" s="1862"/>
      <c r="V77" s="1862"/>
      <c r="W77" s="1862"/>
      <c r="X77" s="1862"/>
      <c r="Y77" s="1862"/>
      <c r="Z77" s="1862"/>
    </row>
    <row r="78" spans="1:26" ht="15.75" customHeight="1">
      <c r="A78" s="1862"/>
      <c r="B78" s="1862"/>
      <c r="C78" s="1862"/>
      <c r="D78" s="1862"/>
      <c r="E78" s="1862"/>
      <c r="F78" s="1862"/>
      <c r="G78" s="1862"/>
      <c r="H78" s="1862"/>
      <c r="I78" s="1862"/>
      <c r="J78" s="1862"/>
      <c r="K78" s="1862"/>
      <c r="L78" s="1862"/>
      <c r="M78" s="1862"/>
      <c r="N78" s="1862"/>
      <c r="O78" s="1862"/>
      <c r="P78" s="1862"/>
      <c r="Q78" s="1862"/>
      <c r="R78" s="1862"/>
      <c r="S78" s="1862"/>
      <c r="T78" s="1862"/>
      <c r="U78" s="1862"/>
      <c r="V78" s="1862"/>
      <c r="W78" s="1862"/>
      <c r="X78" s="1862"/>
      <c r="Y78" s="1862"/>
      <c r="Z78" s="1862"/>
    </row>
    <row r="79" spans="1:26" ht="15.75" customHeight="1">
      <c r="A79" s="1862"/>
      <c r="B79" s="1862"/>
      <c r="C79" s="1862"/>
      <c r="D79" s="1862"/>
      <c r="E79" s="1862"/>
      <c r="F79" s="1862"/>
      <c r="G79" s="1862"/>
      <c r="H79" s="1862"/>
      <c r="I79" s="1862"/>
      <c r="J79" s="1862"/>
      <c r="K79" s="1862"/>
      <c r="L79" s="1862"/>
      <c r="M79" s="1862"/>
      <c r="N79" s="1862"/>
      <c r="O79" s="1862"/>
      <c r="P79" s="1862"/>
      <c r="Q79" s="1862"/>
      <c r="R79" s="1862"/>
      <c r="S79" s="1862"/>
      <c r="T79" s="1862"/>
      <c r="U79" s="1862"/>
      <c r="V79" s="1862"/>
      <c r="W79" s="1862"/>
      <c r="X79" s="1862"/>
      <c r="Y79" s="1862"/>
      <c r="Z79" s="1862"/>
    </row>
    <row r="80" spans="1:26" ht="15.75" customHeight="1">
      <c r="A80" s="1862"/>
      <c r="B80" s="1862"/>
      <c r="C80" s="1862"/>
      <c r="D80" s="1862"/>
      <c r="E80" s="1862"/>
      <c r="F80" s="1862"/>
      <c r="G80" s="1862"/>
      <c r="H80" s="1862"/>
      <c r="I80" s="1862"/>
      <c r="J80" s="1862"/>
      <c r="K80" s="1862"/>
      <c r="L80" s="1862"/>
      <c r="M80" s="1862"/>
      <c r="N80" s="1862"/>
      <c r="O80" s="1862"/>
      <c r="P80" s="1862"/>
      <c r="Q80" s="1862"/>
      <c r="R80" s="1862"/>
      <c r="S80" s="1862"/>
      <c r="T80" s="1862"/>
      <c r="U80" s="1862"/>
      <c r="V80" s="1862"/>
      <c r="W80" s="1862"/>
      <c r="X80" s="1862"/>
      <c r="Y80" s="1862"/>
      <c r="Z80" s="1862"/>
    </row>
    <row r="81" spans="1:26" ht="15.75" customHeight="1">
      <c r="A81" s="1862"/>
      <c r="B81" s="1862"/>
      <c r="C81" s="1862"/>
      <c r="D81" s="1862"/>
      <c r="E81" s="1862"/>
      <c r="F81" s="1862"/>
      <c r="G81" s="1862"/>
      <c r="H81" s="1862"/>
      <c r="I81" s="1862"/>
      <c r="J81" s="1862"/>
      <c r="K81" s="1862"/>
      <c r="L81" s="1862"/>
      <c r="M81" s="1862"/>
      <c r="N81" s="1862"/>
      <c r="O81" s="1862"/>
      <c r="P81" s="1862"/>
      <c r="Q81" s="1862"/>
      <c r="R81" s="1862"/>
      <c r="S81" s="1862"/>
      <c r="T81" s="1862"/>
      <c r="U81" s="1862"/>
      <c r="V81" s="1862"/>
      <c r="W81" s="1862"/>
      <c r="X81" s="1862"/>
      <c r="Y81" s="1862"/>
      <c r="Z81" s="1862"/>
    </row>
    <row r="82" spans="1:26" ht="15.75" customHeight="1">
      <c r="A82" s="1862"/>
      <c r="B82" s="1862"/>
      <c r="C82" s="1862"/>
      <c r="D82" s="1862"/>
      <c r="E82" s="1862"/>
      <c r="F82" s="1862"/>
      <c r="G82" s="1862"/>
      <c r="H82" s="1862"/>
      <c r="I82" s="1862"/>
      <c r="J82" s="1862"/>
      <c r="K82" s="1862"/>
      <c r="L82" s="1862"/>
      <c r="M82" s="1862"/>
      <c r="N82" s="1862"/>
      <c r="O82" s="1862"/>
      <c r="P82" s="1862"/>
      <c r="Q82" s="1862"/>
      <c r="R82" s="1862"/>
      <c r="S82" s="1862"/>
      <c r="T82" s="1862"/>
      <c r="U82" s="1862"/>
      <c r="V82" s="1862"/>
      <c r="W82" s="1862"/>
      <c r="X82" s="1862"/>
      <c r="Y82" s="1862"/>
      <c r="Z82" s="1862"/>
    </row>
    <row r="83" spans="1:26" ht="15.75" customHeight="1">
      <c r="A83" s="1862"/>
      <c r="B83" s="1862"/>
      <c r="C83" s="1862"/>
      <c r="D83" s="1862"/>
      <c r="E83" s="1862"/>
      <c r="F83" s="1862"/>
      <c r="G83" s="1862"/>
      <c r="H83" s="1862"/>
      <c r="I83" s="1862"/>
      <c r="J83" s="1862"/>
      <c r="K83" s="1862"/>
      <c r="L83" s="1862"/>
      <c r="M83" s="1862"/>
      <c r="N83" s="1862"/>
      <c r="O83" s="1862"/>
      <c r="P83" s="1862"/>
      <c r="Q83" s="1862"/>
      <c r="R83" s="1862"/>
      <c r="S83" s="1862"/>
      <c r="T83" s="1862"/>
      <c r="U83" s="1862"/>
      <c r="V83" s="1862"/>
      <c r="W83" s="1862"/>
      <c r="X83" s="1862"/>
      <c r="Y83" s="1862"/>
      <c r="Z83" s="1862"/>
    </row>
    <row r="84" spans="1:26" ht="15.75" customHeight="1">
      <c r="A84" s="1862"/>
      <c r="B84" s="1862"/>
      <c r="C84" s="1862"/>
      <c r="D84" s="1862"/>
      <c r="E84" s="1862"/>
      <c r="F84" s="1862"/>
      <c r="G84" s="1862"/>
      <c r="H84" s="1862"/>
      <c r="I84" s="1862"/>
      <c r="J84" s="1862"/>
      <c r="K84" s="1862"/>
      <c r="L84" s="1862"/>
      <c r="M84" s="1862"/>
      <c r="N84" s="1862"/>
      <c r="O84" s="1862"/>
      <c r="P84" s="1862"/>
      <c r="Q84" s="1862"/>
      <c r="R84" s="1862"/>
      <c r="S84" s="1862"/>
      <c r="T84" s="1862"/>
      <c r="U84" s="1862"/>
      <c r="V84" s="1862"/>
      <c r="W84" s="1862"/>
      <c r="X84" s="1862"/>
      <c r="Y84" s="1862"/>
      <c r="Z84" s="1862"/>
    </row>
    <row r="85" spans="1:26" ht="15.75" customHeight="1">
      <c r="A85" s="1862"/>
      <c r="B85" s="1862"/>
      <c r="C85" s="1862"/>
      <c r="D85" s="1862"/>
      <c r="E85" s="1862"/>
      <c r="F85" s="1862"/>
      <c r="G85" s="1862"/>
      <c r="H85" s="1862"/>
      <c r="I85" s="1862"/>
      <c r="J85" s="1862"/>
      <c r="K85" s="1862"/>
      <c r="L85" s="1862"/>
      <c r="M85" s="1862"/>
      <c r="N85" s="1862"/>
      <c r="O85" s="1862"/>
      <c r="P85" s="1862"/>
      <c r="Q85" s="1862"/>
      <c r="R85" s="1862"/>
      <c r="S85" s="1862"/>
      <c r="T85" s="1862"/>
      <c r="U85" s="1862"/>
      <c r="V85" s="1862"/>
      <c r="W85" s="1862"/>
      <c r="X85" s="1862"/>
      <c r="Y85" s="1862"/>
      <c r="Z85" s="1862"/>
    </row>
    <row r="86" spans="1:26" ht="15.75" customHeight="1">
      <c r="A86" s="1862"/>
      <c r="B86" s="1862"/>
      <c r="C86" s="1862"/>
      <c r="D86" s="1862"/>
      <c r="E86" s="1862"/>
      <c r="F86" s="1862"/>
      <c r="G86" s="1862"/>
      <c r="H86" s="1862"/>
      <c r="I86" s="1862"/>
      <c r="J86" s="1862"/>
      <c r="K86" s="1862"/>
      <c r="L86" s="1862"/>
      <c r="M86" s="1862"/>
      <c r="N86" s="1862"/>
      <c r="O86" s="1862"/>
      <c r="P86" s="1862"/>
      <c r="Q86" s="1862"/>
      <c r="R86" s="1862"/>
      <c r="S86" s="1862"/>
      <c r="T86" s="1862"/>
      <c r="U86" s="1862"/>
      <c r="V86" s="1862"/>
      <c r="W86" s="1862"/>
      <c r="X86" s="1862"/>
      <c r="Y86" s="1862"/>
      <c r="Z86" s="1862"/>
    </row>
    <row r="87" spans="1:26" ht="15.75" customHeight="1">
      <c r="A87" s="1862"/>
      <c r="B87" s="1862"/>
      <c r="C87" s="1862"/>
      <c r="D87" s="1862"/>
      <c r="E87" s="1862"/>
      <c r="F87" s="1862"/>
      <c r="G87" s="1862"/>
      <c r="H87" s="1862"/>
      <c r="I87" s="1862"/>
      <c r="J87" s="1862"/>
      <c r="K87" s="1862"/>
      <c r="L87" s="1862"/>
      <c r="M87" s="1862"/>
      <c r="N87" s="1862"/>
      <c r="O87" s="1862"/>
      <c r="P87" s="1862"/>
      <c r="Q87" s="1862"/>
      <c r="R87" s="1862"/>
      <c r="S87" s="1862"/>
      <c r="T87" s="1862"/>
      <c r="U87" s="1862"/>
      <c r="V87" s="1862"/>
      <c r="W87" s="1862"/>
      <c r="X87" s="1862"/>
      <c r="Y87" s="1862"/>
      <c r="Z87" s="1862"/>
    </row>
    <row r="88" spans="1:26" ht="15.75" customHeight="1">
      <c r="A88" s="1862"/>
      <c r="B88" s="1862"/>
      <c r="C88" s="1862"/>
      <c r="D88" s="1862"/>
      <c r="E88" s="1862"/>
      <c r="F88" s="1862"/>
      <c r="G88" s="1862"/>
      <c r="H88" s="1862"/>
      <c r="I88" s="1862"/>
      <c r="J88" s="1862"/>
      <c r="K88" s="1862"/>
      <c r="L88" s="1862"/>
      <c r="M88" s="1862"/>
      <c r="N88" s="1862"/>
      <c r="O88" s="1862"/>
      <c r="P88" s="1862"/>
      <c r="Q88" s="1862"/>
      <c r="R88" s="1862"/>
      <c r="S88" s="1862"/>
      <c r="T88" s="1862"/>
      <c r="U88" s="1862"/>
      <c r="V88" s="1862"/>
      <c r="W88" s="1862"/>
      <c r="X88" s="1862"/>
      <c r="Y88" s="1862"/>
      <c r="Z88" s="1862"/>
    </row>
    <row r="89" spans="1:26" ht="15.75" customHeight="1">
      <c r="A89" s="1862"/>
      <c r="B89" s="1862"/>
      <c r="C89" s="1862"/>
      <c r="D89" s="1862"/>
      <c r="E89" s="1862"/>
      <c r="F89" s="1862"/>
      <c r="G89" s="1862"/>
      <c r="H89" s="1862"/>
      <c r="I89" s="1862"/>
      <c r="J89" s="1862"/>
      <c r="K89" s="1862"/>
      <c r="L89" s="1862"/>
      <c r="M89" s="1862"/>
      <c r="N89" s="1862"/>
      <c r="O89" s="1862"/>
      <c r="P89" s="1862"/>
      <c r="Q89" s="1862"/>
      <c r="R89" s="1862"/>
      <c r="S89" s="1862"/>
      <c r="T89" s="1862"/>
      <c r="U89" s="1862"/>
      <c r="V89" s="1862"/>
      <c r="W89" s="1862"/>
      <c r="X89" s="1862"/>
      <c r="Y89" s="1862"/>
      <c r="Z89" s="1862"/>
    </row>
    <row r="90" spans="1:26" ht="15.75" customHeight="1">
      <c r="A90" s="1862"/>
      <c r="B90" s="1862"/>
      <c r="C90" s="1862"/>
      <c r="D90" s="1862"/>
      <c r="E90" s="1862"/>
      <c r="F90" s="1862"/>
      <c r="G90" s="1862"/>
      <c r="H90" s="1862"/>
      <c r="I90" s="1862"/>
      <c r="J90" s="1862"/>
      <c r="K90" s="1862"/>
      <c r="L90" s="1862"/>
      <c r="M90" s="1862"/>
      <c r="N90" s="1862"/>
      <c r="O90" s="1862"/>
      <c r="P90" s="1862"/>
      <c r="Q90" s="1862"/>
      <c r="R90" s="1862"/>
      <c r="S90" s="1862"/>
      <c r="T90" s="1862"/>
      <c r="U90" s="1862"/>
      <c r="V90" s="1862"/>
      <c r="W90" s="1862"/>
      <c r="X90" s="1862"/>
      <c r="Y90" s="1862"/>
      <c r="Z90" s="1862"/>
    </row>
    <row r="91" spans="1:26" ht="15.75" customHeight="1">
      <c r="A91" s="1862"/>
      <c r="B91" s="1862"/>
      <c r="C91" s="1862"/>
      <c r="D91" s="1862"/>
      <c r="E91" s="1862"/>
      <c r="F91" s="1862"/>
      <c r="G91" s="1862"/>
      <c r="H91" s="1862"/>
      <c r="I91" s="1862"/>
      <c r="J91" s="1862"/>
      <c r="K91" s="1862"/>
      <c r="L91" s="1862"/>
      <c r="M91" s="1862"/>
      <c r="N91" s="1862"/>
      <c r="O91" s="1862"/>
      <c r="P91" s="1862"/>
      <c r="Q91" s="1862"/>
      <c r="R91" s="1862"/>
      <c r="S91" s="1862"/>
      <c r="T91" s="1862"/>
      <c r="U91" s="1862"/>
      <c r="V91" s="1862"/>
      <c r="W91" s="1862"/>
      <c r="X91" s="1862"/>
      <c r="Y91" s="1862"/>
      <c r="Z91" s="1862"/>
    </row>
    <row r="92" spans="1:26" ht="15.75" customHeight="1">
      <c r="A92" s="1862"/>
      <c r="B92" s="1862"/>
      <c r="C92" s="1862"/>
      <c r="D92" s="1862"/>
      <c r="E92" s="1862"/>
      <c r="F92" s="1862"/>
      <c r="G92" s="1862"/>
      <c r="H92" s="1862"/>
      <c r="I92" s="1862"/>
      <c r="J92" s="1862"/>
      <c r="K92" s="1862"/>
      <c r="L92" s="1862"/>
      <c r="M92" s="1862"/>
      <c r="N92" s="1862"/>
      <c r="O92" s="1862"/>
      <c r="P92" s="1862"/>
      <c r="Q92" s="1862"/>
      <c r="R92" s="1862"/>
      <c r="S92" s="1862"/>
      <c r="T92" s="1862"/>
      <c r="U92" s="1862"/>
      <c r="V92" s="1862"/>
      <c r="W92" s="1862"/>
      <c r="X92" s="1862"/>
      <c r="Y92" s="1862"/>
      <c r="Z92" s="1862"/>
    </row>
    <row r="93" spans="1:26" ht="15.75" customHeight="1">
      <c r="A93" s="1862"/>
      <c r="B93" s="1862"/>
      <c r="C93" s="1862"/>
      <c r="D93" s="1862"/>
      <c r="E93" s="1862"/>
      <c r="F93" s="1862"/>
      <c r="G93" s="1862"/>
      <c r="H93" s="1862"/>
      <c r="I93" s="1862"/>
      <c r="J93" s="1862"/>
      <c r="K93" s="1862"/>
      <c r="L93" s="1862"/>
      <c r="M93" s="1862"/>
      <c r="N93" s="1862"/>
      <c r="O93" s="1862"/>
      <c r="P93" s="1862"/>
      <c r="Q93" s="1862"/>
      <c r="R93" s="1862"/>
      <c r="S93" s="1862"/>
      <c r="T93" s="1862"/>
      <c r="U93" s="1862"/>
      <c r="V93" s="1862"/>
      <c r="W93" s="1862"/>
      <c r="X93" s="1862"/>
      <c r="Y93" s="1862"/>
      <c r="Z93" s="1862"/>
    </row>
    <row r="94" spans="1:26" ht="15.75" customHeight="1">
      <c r="A94" s="1862"/>
      <c r="B94" s="1862"/>
      <c r="C94" s="1862"/>
      <c r="D94" s="1862"/>
      <c r="E94" s="1862"/>
      <c r="F94" s="1862"/>
      <c r="G94" s="1862"/>
      <c r="H94" s="1862"/>
      <c r="I94" s="1862"/>
      <c r="J94" s="1862"/>
      <c r="K94" s="1862"/>
      <c r="L94" s="1862"/>
      <c r="M94" s="1862"/>
      <c r="N94" s="1862"/>
      <c r="O94" s="1862"/>
      <c r="P94" s="1862"/>
      <c r="Q94" s="1862"/>
      <c r="R94" s="1862"/>
      <c r="S94" s="1862"/>
      <c r="T94" s="1862"/>
      <c r="U94" s="1862"/>
      <c r="V94" s="1862"/>
      <c r="W94" s="1862"/>
      <c r="X94" s="1862"/>
      <c r="Y94" s="1862"/>
      <c r="Z94" s="1862"/>
    </row>
    <row r="95" spans="1:26" ht="15.75" customHeight="1">
      <c r="A95" s="1862"/>
      <c r="B95" s="1862"/>
      <c r="C95" s="1862"/>
      <c r="D95" s="1862"/>
      <c r="E95" s="1862"/>
      <c r="F95" s="1862"/>
      <c r="G95" s="1862"/>
      <c r="H95" s="1862"/>
      <c r="I95" s="1862"/>
      <c r="J95" s="1862"/>
      <c r="K95" s="1862"/>
      <c r="L95" s="1862"/>
      <c r="M95" s="1862"/>
      <c r="N95" s="1862"/>
      <c r="O95" s="1862"/>
      <c r="P95" s="1862"/>
      <c r="Q95" s="1862"/>
      <c r="R95" s="1862"/>
      <c r="S95" s="1862"/>
      <c r="T95" s="1862"/>
      <c r="U95" s="1862"/>
      <c r="V95" s="1862"/>
      <c r="W95" s="1862"/>
      <c r="X95" s="1862"/>
      <c r="Y95" s="1862"/>
      <c r="Z95" s="1862"/>
    </row>
    <row r="96" spans="1:26" ht="15.75" customHeight="1">
      <c r="A96" s="1862"/>
      <c r="B96" s="1862"/>
      <c r="C96" s="1862"/>
      <c r="D96" s="1862"/>
      <c r="E96" s="1862"/>
      <c r="F96" s="1862"/>
      <c r="G96" s="1862"/>
      <c r="H96" s="1862"/>
      <c r="I96" s="1862"/>
      <c r="J96" s="1862"/>
      <c r="K96" s="1862"/>
      <c r="L96" s="1862"/>
      <c r="M96" s="1862"/>
      <c r="N96" s="1862"/>
      <c r="O96" s="1862"/>
      <c r="P96" s="1862"/>
      <c r="Q96" s="1862"/>
      <c r="R96" s="1862"/>
      <c r="S96" s="1862"/>
      <c r="T96" s="1862"/>
      <c r="U96" s="1862"/>
      <c r="V96" s="1862"/>
      <c r="W96" s="1862"/>
      <c r="X96" s="1862"/>
      <c r="Y96" s="1862"/>
      <c r="Z96" s="1862"/>
    </row>
    <row r="97" spans="1:26" ht="15.75" customHeight="1">
      <c r="A97" s="1862"/>
      <c r="B97" s="1862"/>
      <c r="C97" s="1862"/>
      <c r="D97" s="1862"/>
      <c r="E97" s="1862"/>
      <c r="F97" s="1862"/>
      <c r="G97" s="1862"/>
      <c r="H97" s="1862"/>
      <c r="I97" s="1862"/>
      <c r="J97" s="1862"/>
      <c r="K97" s="1862"/>
      <c r="L97" s="1862"/>
      <c r="M97" s="1862"/>
      <c r="N97" s="1862"/>
      <c r="O97" s="1862"/>
      <c r="P97" s="1862"/>
      <c r="Q97" s="1862"/>
      <c r="R97" s="1862"/>
      <c r="S97" s="1862"/>
      <c r="T97" s="1862"/>
      <c r="U97" s="1862"/>
      <c r="V97" s="1862"/>
      <c r="W97" s="1862"/>
      <c r="X97" s="1862"/>
      <c r="Y97" s="1862"/>
      <c r="Z97" s="1862"/>
    </row>
    <row r="98" spans="1:26" ht="15.75" customHeight="1">
      <c r="A98" s="1862"/>
      <c r="B98" s="1862"/>
      <c r="C98" s="1862"/>
      <c r="D98" s="1862"/>
      <c r="E98" s="1862"/>
      <c r="F98" s="1862"/>
      <c r="G98" s="1862"/>
      <c r="H98" s="1862"/>
      <c r="I98" s="1862"/>
      <c r="J98" s="1862"/>
      <c r="K98" s="1862"/>
      <c r="L98" s="1862"/>
      <c r="M98" s="1862"/>
      <c r="N98" s="1862"/>
      <c r="O98" s="1862"/>
      <c r="P98" s="1862"/>
      <c r="Q98" s="1862"/>
      <c r="R98" s="1862"/>
      <c r="S98" s="1862"/>
      <c r="T98" s="1862"/>
      <c r="U98" s="1862"/>
      <c r="V98" s="1862"/>
      <c r="W98" s="1862"/>
      <c r="X98" s="1862"/>
      <c r="Y98" s="1862"/>
      <c r="Z98" s="1862"/>
    </row>
    <row r="99" spans="1:26" ht="15.75" customHeight="1">
      <c r="A99" s="1862"/>
      <c r="B99" s="1862"/>
      <c r="C99" s="1862"/>
      <c r="D99" s="1862"/>
      <c r="E99" s="1862"/>
      <c r="F99" s="1862"/>
      <c r="G99" s="1862"/>
      <c r="H99" s="1862"/>
      <c r="I99" s="1862"/>
      <c r="J99" s="1862"/>
      <c r="K99" s="1862"/>
      <c r="L99" s="1862"/>
      <c r="M99" s="1862"/>
      <c r="N99" s="1862"/>
      <c r="O99" s="1862"/>
      <c r="P99" s="1862"/>
      <c r="Q99" s="1862"/>
      <c r="R99" s="1862"/>
      <c r="S99" s="1862"/>
      <c r="T99" s="1862"/>
      <c r="U99" s="1862"/>
      <c r="V99" s="1862"/>
      <c r="W99" s="1862"/>
      <c r="X99" s="1862"/>
      <c r="Y99" s="1862"/>
      <c r="Z99" s="1862"/>
    </row>
    <row r="100" spans="1:26" ht="15.75" customHeight="1">
      <c r="A100" s="1862"/>
      <c r="B100" s="1862"/>
      <c r="C100" s="1862"/>
      <c r="D100" s="1862"/>
      <c r="E100" s="1862"/>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row>
    <row r="101" spans="1:26" ht="15.75" customHeight="1">
      <c r="A101" s="1862"/>
      <c r="B101" s="1862"/>
      <c r="C101" s="1862"/>
      <c r="D101" s="1862"/>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row>
    <row r="102" spans="1:26" ht="15.75" customHeight="1">
      <c r="A102" s="1862"/>
      <c r="B102" s="1862"/>
      <c r="C102" s="1862"/>
      <c r="D102" s="1862"/>
      <c r="E102" s="1862"/>
      <c r="F102" s="1862"/>
      <c r="G102" s="1862"/>
      <c r="H102" s="1862"/>
      <c r="I102" s="1862"/>
      <c r="J102" s="1862"/>
      <c r="K102" s="1862"/>
      <c r="L102" s="1862"/>
      <c r="M102" s="1862"/>
      <c r="N102" s="1862"/>
      <c r="O102" s="1862"/>
      <c r="P102" s="1862"/>
      <c r="Q102" s="1862"/>
      <c r="R102" s="1862"/>
      <c r="S102" s="1862"/>
      <c r="T102" s="1862"/>
      <c r="U102" s="1862"/>
      <c r="V102" s="1862"/>
      <c r="W102" s="1862"/>
      <c r="X102" s="1862"/>
      <c r="Y102" s="1862"/>
      <c r="Z102" s="1862"/>
    </row>
    <row r="103" spans="1:26" ht="15.75" customHeight="1">
      <c r="A103" s="1862"/>
      <c r="B103" s="1862"/>
      <c r="C103" s="1862"/>
      <c r="D103" s="1862"/>
      <c r="E103" s="1862"/>
      <c r="F103" s="1862"/>
      <c r="G103" s="1862"/>
      <c r="H103" s="1862"/>
      <c r="I103" s="1862"/>
      <c r="J103" s="1862"/>
      <c r="K103" s="1862"/>
      <c r="L103" s="1862"/>
      <c r="M103" s="1862"/>
      <c r="N103" s="1862"/>
      <c r="O103" s="1862"/>
      <c r="P103" s="1862"/>
      <c r="Q103" s="1862"/>
      <c r="R103" s="1862"/>
      <c r="S103" s="1862"/>
      <c r="T103" s="1862"/>
      <c r="U103" s="1862"/>
      <c r="V103" s="1862"/>
      <c r="W103" s="1862"/>
      <c r="X103" s="1862"/>
      <c r="Y103" s="1862"/>
      <c r="Z103" s="1862"/>
    </row>
    <row r="104" spans="1:26" ht="15.75" customHeight="1">
      <c r="A104" s="1862"/>
      <c r="B104" s="1862"/>
      <c r="C104" s="1862"/>
      <c r="D104" s="1862"/>
      <c r="E104" s="1862"/>
      <c r="F104" s="1862"/>
      <c r="G104" s="1862"/>
      <c r="H104" s="1862"/>
      <c r="I104" s="1862"/>
      <c r="J104" s="1862"/>
      <c r="K104" s="1862"/>
      <c r="L104" s="1862"/>
      <c r="M104" s="1862"/>
      <c r="N104" s="1862"/>
      <c r="O104" s="1862"/>
      <c r="P104" s="1862"/>
      <c r="Q104" s="1862"/>
      <c r="R104" s="1862"/>
      <c r="S104" s="1862"/>
      <c r="T104" s="1862"/>
      <c r="U104" s="1862"/>
      <c r="V104" s="1862"/>
      <c r="W104" s="1862"/>
      <c r="X104" s="1862"/>
      <c r="Y104" s="1862"/>
      <c r="Z104" s="1862"/>
    </row>
    <row r="105" spans="1:26" ht="15.75" customHeight="1">
      <c r="A105" s="1862"/>
      <c r="B105" s="1862"/>
      <c r="C105" s="1862"/>
      <c r="D105" s="1862"/>
      <c r="E105" s="1862"/>
      <c r="F105" s="1862"/>
      <c r="G105" s="1862"/>
      <c r="H105" s="1862"/>
      <c r="I105" s="1862"/>
      <c r="J105" s="1862"/>
      <c r="K105" s="1862"/>
      <c r="L105" s="1862"/>
      <c r="M105" s="1862"/>
      <c r="N105" s="1862"/>
      <c r="O105" s="1862"/>
      <c r="P105" s="1862"/>
      <c r="Q105" s="1862"/>
      <c r="R105" s="1862"/>
      <c r="S105" s="1862"/>
      <c r="T105" s="1862"/>
      <c r="U105" s="1862"/>
      <c r="V105" s="1862"/>
      <c r="W105" s="1862"/>
      <c r="X105" s="1862"/>
      <c r="Y105" s="1862"/>
      <c r="Z105" s="1862"/>
    </row>
    <row r="106" spans="1:26" ht="15.75" customHeight="1">
      <c r="A106" s="1862"/>
      <c r="B106" s="1862"/>
      <c r="C106" s="1862"/>
      <c r="D106" s="1862"/>
      <c r="E106" s="1862"/>
      <c r="F106" s="1862"/>
      <c r="G106" s="1862"/>
      <c r="H106" s="1862"/>
      <c r="I106" s="1862"/>
      <c r="J106" s="1862"/>
      <c r="K106" s="1862"/>
      <c r="L106" s="1862"/>
      <c r="M106" s="1862"/>
      <c r="N106" s="1862"/>
      <c r="O106" s="1862"/>
      <c r="P106" s="1862"/>
      <c r="Q106" s="1862"/>
      <c r="R106" s="1862"/>
      <c r="S106" s="1862"/>
      <c r="T106" s="1862"/>
      <c r="U106" s="1862"/>
      <c r="V106" s="1862"/>
      <c r="W106" s="1862"/>
      <c r="X106" s="1862"/>
      <c r="Y106" s="1862"/>
      <c r="Z106" s="1862"/>
    </row>
    <row r="107" spans="1:26" ht="15.75" customHeight="1">
      <c r="A107" s="1862"/>
      <c r="B107" s="1862"/>
      <c r="C107" s="1862"/>
      <c r="D107" s="1862"/>
      <c r="E107" s="1862"/>
      <c r="F107" s="1862"/>
      <c r="G107" s="1862"/>
      <c r="H107" s="1862"/>
      <c r="I107" s="1862"/>
      <c r="J107" s="1862"/>
      <c r="K107" s="1862"/>
      <c r="L107" s="1862"/>
      <c r="M107" s="1862"/>
      <c r="N107" s="1862"/>
      <c r="O107" s="1862"/>
      <c r="P107" s="1862"/>
      <c r="Q107" s="1862"/>
      <c r="R107" s="1862"/>
      <c r="S107" s="1862"/>
      <c r="T107" s="1862"/>
      <c r="U107" s="1862"/>
      <c r="V107" s="1862"/>
      <c r="W107" s="1862"/>
      <c r="X107" s="1862"/>
      <c r="Y107" s="1862"/>
      <c r="Z107" s="1862"/>
    </row>
    <row r="108" spans="1:26" ht="15.75" customHeight="1">
      <c r="A108" s="1862"/>
      <c r="B108" s="1862"/>
      <c r="C108" s="1862"/>
      <c r="D108" s="1862"/>
      <c r="E108" s="1862"/>
      <c r="F108" s="1862"/>
      <c r="G108" s="1862"/>
      <c r="H108" s="1862"/>
      <c r="I108" s="1862"/>
      <c r="J108" s="1862"/>
      <c r="K108" s="1862"/>
      <c r="L108" s="1862"/>
      <c r="M108" s="1862"/>
      <c r="N108" s="1862"/>
      <c r="O108" s="1862"/>
      <c r="P108" s="1862"/>
      <c r="Q108" s="1862"/>
      <c r="R108" s="1862"/>
      <c r="S108" s="1862"/>
      <c r="T108" s="1862"/>
      <c r="U108" s="1862"/>
      <c r="V108" s="1862"/>
      <c r="W108" s="1862"/>
      <c r="X108" s="1862"/>
      <c r="Y108" s="1862"/>
      <c r="Z108" s="1862"/>
    </row>
    <row r="109" spans="1:26" ht="15.75" customHeight="1">
      <c r="A109" s="1862"/>
      <c r="B109" s="1862"/>
      <c r="C109" s="1862"/>
      <c r="D109" s="1862"/>
      <c r="E109" s="1862"/>
      <c r="F109" s="1862"/>
      <c r="G109" s="1862"/>
      <c r="H109" s="1862"/>
      <c r="I109" s="1862"/>
      <c r="J109" s="1862"/>
      <c r="K109" s="1862"/>
      <c r="L109" s="1862"/>
      <c r="M109" s="1862"/>
      <c r="N109" s="1862"/>
      <c r="O109" s="1862"/>
      <c r="P109" s="1862"/>
      <c r="Q109" s="1862"/>
      <c r="R109" s="1862"/>
      <c r="S109" s="1862"/>
      <c r="T109" s="1862"/>
      <c r="U109" s="1862"/>
      <c r="V109" s="1862"/>
      <c r="W109" s="1862"/>
      <c r="X109" s="1862"/>
      <c r="Y109" s="1862"/>
      <c r="Z109" s="1862"/>
    </row>
    <row r="110" spans="1:26" ht="15.75" customHeight="1">
      <c r="A110" s="1862"/>
      <c r="B110" s="1862"/>
      <c r="C110" s="1862"/>
      <c r="D110" s="1862"/>
      <c r="E110" s="1862"/>
      <c r="F110" s="1862"/>
      <c r="G110" s="1862"/>
      <c r="H110" s="1862"/>
      <c r="I110" s="1862"/>
      <c r="J110" s="1862"/>
      <c r="K110" s="1862"/>
      <c r="L110" s="1862"/>
      <c r="M110" s="1862"/>
      <c r="N110" s="1862"/>
      <c r="O110" s="1862"/>
      <c r="P110" s="1862"/>
      <c r="Q110" s="1862"/>
      <c r="R110" s="1862"/>
      <c r="S110" s="1862"/>
      <c r="T110" s="1862"/>
      <c r="U110" s="1862"/>
      <c r="V110" s="1862"/>
      <c r="W110" s="1862"/>
      <c r="X110" s="1862"/>
      <c r="Y110" s="1862"/>
      <c r="Z110" s="1862"/>
    </row>
    <row r="111" spans="1:26" ht="15.75" customHeight="1">
      <c r="A111" s="1862"/>
      <c r="B111" s="1862"/>
      <c r="C111" s="1862"/>
      <c r="D111" s="1862"/>
      <c r="E111" s="1862"/>
      <c r="F111" s="1862"/>
      <c r="G111" s="1862"/>
      <c r="H111" s="1862"/>
      <c r="I111" s="1862"/>
      <c r="J111" s="1862"/>
      <c r="K111" s="1862"/>
      <c r="L111" s="1862"/>
      <c r="M111" s="1862"/>
      <c r="N111" s="1862"/>
      <c r="O111" s="1862"/>
      <c r="P111" s="1862"/>
      <c r="Q111" s="1862"/>
      <c r="R111" s="1862"/>
      <c r="S111" s="1862"/>
      <c r="T111" s="1862"/>
      <c r="U111" s="1862"/>
      <c r="V111" s="1862"/>
      <c r="W111" s="1862"/>
      <c r="X111" s="1862"/>
      <c r="Y111" s="1862"/>
      <c r="Z111" s="1862"/>
    </row>
    <row r="112" spans="1:26" ht="15.75" customHeight="1">
      <c r="A112" s="1862"/>
      <c r="B112" s="1862"/>
      <c r="C112" s="1862"/>
      <c r="D112" s="1862"/>
      <c r="E112" s="1862"/>
      <c r="F112" s="1862"/>
      <c r="G112" s="1862"/>
      <c r="H112" s="1862"/>
      <c r="I112" s="1862"/>
      <c r="J112" s="1862"/>
      <c r="K112" s="1862"/>
      <c r="L112" s="1862"/>
      <c r="M112" s="1862"/>
      <c r="N112" s="1862"/>
      <c r="O112" s="1862"/>
      <c r="P112" s="1862"/>
      <c r="Q112" s="1862"/>
      <c r="R112" s="1862"/>
      <c r="S112" s="1862"/>
      <c r="T112" s="1862"/>
      <c r="U112" s="1862"/>
      <c r="V112" s="1862"/>
      <c r="W112" s="1862"/>
      <c r="X112" s="1862"/>
      <c r="Y112" s="1862"/>
      <c r="Z112" s="1862"/>
    </row>
    <row r="113" spans="1:26" ht="15.75" customHeight="1">
      <c r="A113" s="1862"/>
      <c r="B113" s="1862"/>
      <c r="C113" s="1862"/>
      <c r="D113" s="1862"/>
      <c r="E113" s="1862"/>
      <c r="F113" s="1862"/>
      <c r="G113" s="1862"/>
      <c r="H113" s="1862"/>
      <c r="I113" s="1862"/>
      <c r="J113" s="1862"/>
      <c r="K113" s="1862"/>
      <c r="L113" s="1862"/>
      <c r="M113" s="1862"/>
      <c r="N113" s="1862"/>
      <c r="O113" s="1862"/>
      <c r="P113" s="1862"/>
      <c r="Q113" s="1862"/>
      <c r="R113" s="1862"/>
      <c r="S113" s="1862"/>
      <c r="T113" s="1862"/>
      <c r="U113" s="1862"/>
      <c r="V113" s="1862"/>
      <c r="W113" s="1862"/>
      <c r="X113" s="1862"/>
      <c r="Y113" s="1862"/>
      <c r="Z113" s="1862"/>
    </row>
    <row r="114" spans="1:26" ht="15.75" customHeight="1">
      <c r="A114" s="1862"/>
      <c r="B114" s="1862"/>
      <c r="C114" s="1862"/>
      <c r="D114" s="1862"/>
      <c r="E114" s="1862"/>
      <c r="F114" s="1862"/>
      <c r="G114" s="1862"/>
      <c r="H114" s="1862"/>
      <c r="I114" s="1862"/>
      <c r="J114" s="1862"/>
      <c r="K114" s="1862"/>
      <c r="L114" s="1862"/>
      <c r="M114" s="1862"/>
      <c r="N114" s="1862"/>
      <c r="O114" s="1862"/>
      <c r="P114" s="1862"/>
      <c r="Q114" s="1862"/>
      <c r="R114" s="1862"/>
      <c r="S114" s="1862"/>
      <c r="T114" s="1862"/>
      <c r="U114" s="1862"/>
      <c r="V114" s="1862"/>
      <c r="W114" s="1862"/>
      <c r="X114" s="1862"/>
      <c r="Y114" s="1862"/>
      <c r="Z114" s="1862"/>
    </row>
    <row r="115" spans="1:26" ht="15.75" customHeight="1">
      <c r="A115" s="1862"/>
      <c r="B115" s="1862"/>
      <c r="C115" s="1862"/>
      <c r="D115" s="1862"/>
      <c r="E115" s="1862"/>
      <c r="F115" s="1862"/>
      <c r="G115" s="1862"/>
      <c r="H115" s="1862"/>
      <c r="I115" s="1862"/>
      <c r="J115" s="1862"/>
      <c r="K115" s="1862"/>
      <c r="L115" s="1862"/>
      <c r="M115" s="1862"/>
      <c r="N115" s="1862"/>
      <c r="O115" s="1862"/>
      <c r="P115" s="1862"/>
      <c r="Q115" s="1862"/>
      <c r="R115" s="1862"/>
      <c r="S115" s="1862"/>
      <c r="T115" s="1862"/>
      <c r="U115" s="1862"/>
      <c r="V115" s="1862"/>
      <c r="W115" s="1862"/>
      <c r="X115" s="1862"/>
      <c r="Y115" s="1862"/>
      <c r="Z115" s="1862"/>
    </row>
    <row r="116" spans="1:26" ht="15.75" customHeight="1">
      <c r="A116" s="1862"/>
      <c r="B116" s="1862"/>
      <c r="C116" s="1862"/>
      <c r="D116" s="1862"/>
      <c r="E116" s="1862"/>
      <c r="F116" s="1862"/>
      <c r="G116" s="1862"/>
      <c r="H116" s="1862"/>
      <c r="I116" s="1862"/>
      <c r="J116" s="1862"/>
      <c r="K116" s="1862"/>
      <c r="L116" s="1862"/>
      <c r="M116" s="1862"/>
      <c r="N116" s="1862"/>
      <c r="O116" s="1862"/>
      <c r="P116" s="1862"/>
      <c r="Q116" s="1862"/>
      <c r="R116" s="1862"/>
      <c r="S116" s="1862"/>
      <c r="T116" s="1862"/>
      <c r="U116" s="1862"/>
      <c r="V116" s="1862"/>
      <c r="W116" s="1862"/>
      <c r="X116" s="1862"/>
      <c r="Y116" s="1862"/>
      <c r="Z116" s="1862"/>
    </row>
    <row r="117" spans="1:26" ht="15.75" customHeight="1">
      <c r="A117" s="1862"/>
      <c r="B117" s="1862"/>
      <c r="C117" s="1862"/>
      <c r="D117" s="1862"/>
      <c r="E117" s="1862"/>
      <c r="F117" s="1862"/>
      <c r="G117" s="1862"/>
      <c r="H117" s="1862"/>
      <c r="I117" s="1862"/>
      <c r="J117" s="1862"/>
      <c r="K117" s="1862"/>
      <c r="L117" s="1862"/>
      <c r="M117" s="1862"/>
      <c r="N117" s="1862"/>
      <c r="O117" s="1862"/>
      <c r="P117" s="1862"/>
      <c r="Q117" s="1862"/>
      <c r="R117" s="1862"/>
      <c r="S117" s="1862"/>
      <c r="T117" s="1862"/>
      <c r="U117" s="1862"/>
      <c r="V117" s="1862"/>
      <c r="W117" s="1862"/>
      <c r="X117" s="1862"/>
      <c r="Y117" s="1862"/>
      <c r="Z117" s="1862"/>
    </row>
    <row r="118" spans="1:26" ht="15.75" customHeight="1">
      <c r="A118" s="1862"/>
      <c r="B118" s="1862"/>
      <c r="C118" s="1862"/>
      <c r="D118" s="1862"/>
      <c r="E118" s="1862"/>
      <c r="F118" s="1862"/>
      <c r="G118" s="1862"/>
      <c r="H118" s="1862"/>
      <c r="I118" s="1862"/>
      <c r="J118" s="1862"/>
      <c r="K118" s="1862"/>
      <c r="L118" s="1862"/>
      <c r="M118" s="1862"/>
      <c r="N118" s="1862"/>
      <c r="O118" s="1862"/>
      <c r="P118" s="1862"/>
      <c r="Q118" s="1862"/>
      <c r="R118" s="1862"/>
      <c r="S118" s="1862"/>
      <c r="T118" s="1862"/>
      <c r="U118" s="1862"/>
      <c r="V118" s="1862"/>
      <c r="W118" s="1862"/>
      <c r="X118" s="1862"/>
      <c r="Y118" s="1862"/>
      <c r="Z118" s="1862"/>
    </row>
    <row r="119" spans="1:26" ht="15.75" customHeight="1">
      <c r="A119" s="1862"/>
      <c r="B119" s="1862"/>
      <c r="C119" s="1862"/>
      <c r="D119" s="1862"/>
      <c r="E119" s="1862"/>
      <c r="F119" s="1862"/>
      <c r="G119" s="1862"/>
      <c r="H119" s="1862"/>
      <c r="I119" s="1862"/>
      <c r="J119" s="1862"/>
      <c r="K119" s="1862"/>
      <c r="L119" s="1862"/>
      <c r="M119" s="1862"/>
      <c r="N119" s="1862"/>
      <c r="O119" s="1862"/>
      <c r="P119" s="1862"/>
      <c r="Q119" s="1862"/>
      <c r="R119" s="1862"/>
      <c r="S119" s="1862"/>
      <c r="T119" s="1862"/>
      <c r="U119" s="1862"/>
      <c r="V119" s="1862"/>
      <c r="W119" s="1862"/>
      <c r="X119" s="1862"/>
      <c r="Y119" s="1862"/>
      <c r="Z119" s="1862"/>
    </row>
    <row r="120" spans="1:26" ht="15.75" customHeight="1">
      <c r="A120" s="1862"/>
      <c r="B120" s="1862"/>
      <c r="C120" s="1862"/>
      <c r="D120" s="1862"/>
      <c r="E120" s="1862"/>
      <c r="F120" s="1862"/>
      <c r="G120" s="1862"/>
      <c r="H120" s="1862"/>
      <c r="I120" s="1862"/>
      <c r="J120" s="1862"/>
      <c r="K120" s="1862"/>
      <c r="L120" s="1862"/>
      <c r="M120" s="1862"/>
      <c r="N120" s="1862"/>
      <c r="O120" s="1862"/>
      <c r="P120" s="1862"/>
      <c r="Q120" s="1862"/>
      <c r="R120" s="1862"/>
      <c r="S120" s="1862"/>
      <c r="T120" s="1862"/>
      <c r="U120" s="1862"/>
      <c r="V120" s="1862"/>
      <c r="W120" s="1862"/>
      <c r="X120" s="1862"/>
      <c r="Y120" s="1862"/>
      <c r="Z120" s="1862"/>
    </row>
    <row r="121" spans="1:26" ht="15.75" customHeight="1">
      <c r="A121" s="1862"/>
      <c r="B121" s="1862"/>
      <c r="C121" s="1862"/>
      <c r="D121" s="1862"/>
      <c r="E121" s="1862"/>
      <c r="F121" s="1862"/>
      <c r="G121" s="1862"/>
      <c r="H121" s="1862"/>
      <c r="I121" s="1862"/>
      <c r="J121" s="1862"/>
      <c r="K121" s="1862"/>
      <c r="L121" s="1862"/>
      <c r="M121" s="1862"/>
      <c r="N121" s="1862"/>
      <c r="O121" s="1862"/>
      <c r="P121" s="1862"/>
      <c r="Q121" s="1862"/>
      <c r="R121" s="1862"/>
      <c r="S121" s="1862"/>
      <c r="T121" s="1862"/>
      <c r="U121" s="1862"/>
      <c r="V121" s="1862"/>
      <c r="W121" s="1862"/>
      <c r="X121" s="1862"/>
      <c r="Y121" s="1862"/>
      <c r="Z121" s="1862"/>
    </row>
    <row r="122" spans="1:26" ht="15.75" customHeight="1">
      <c r="A122" s="1862"/>
      <c r="B122" s="1862"/>
      <c r="C122" s="1862"/>
      <c r="D122" s="1862"/>
      <c r="E122" s="1862"/>
      <c r="F122" s="1862"/>
      <c r="G122" s="1862"/>
      <c r="H122" s="1862"/>
      <c r="I122" s="1862"/>
      <c r="J122" s="1862"/>
      <c r="K122" s="1862"/>
      <c r="L122" s="1862"/>
      <c r="M122" s="1862"/>
      <c r="N122" s="1862"/>
      <c r="O122" s="1862"/>
      <c r="P122" s="1862"/>
      <c r="Q122" s="1862"/>
      <c r="R122" s="1862"/>
      <c r="S122" s="1862"/>
      <c r="T122" s="1862"/>
      <c r="U122" s="1862"/>
      <c r="V122" s="1862"/>
      <c r="W122" s="1862"/>
      <c r="X122" s="1862"/>
      <c r="Y122" s="1862"/>
      <c r="Z122" s="1862"/>
    </row>
    <row r="123" spans="1:26" ht="15.75" customHeight="1">
      <c r="A123" s="1862"/>
      <c r="B123" s="1862"/>
      <c r="C123" s="1862"/>
      <c r="D123" s="1862"/>
      <c r="E123" s="1862"/>
      <c r="F123" s="1862"/>
      <c r="G123" s="1862"/>
      <c r="H123" s="1862"/>
      <c r="I123" s="1862"/>
      <c r="J123" s="1862"/>
      <c r="K123" s="1862"/>
      <c r="L123" s="1862"/>
      <c r="M123" s="1862"/>
      <c r="N123" s="1862"/>
      <c r="O123" s="1862"/>
      <c r="P123" s="1862"/>
      <c r="Q123" s="1862"/>
      <c r="R123" s="1862"/>
      <c r="S123" s="1862"/>
      <c r="T123" s="1862"/>
      <c r="U123" s="1862"/>
      <c r="V123" s="1862"/>
      <c r="W123" s="1862"/>
      <c r="X123" s="1862"/>
      <c r="Y123" s="1862"/>
      <c r="Z123" s="1862"/>
    </row>
    <row r="124" spans="1:26" ht="15.75" customHeight="1">
      <c r="A124" s="1862"/>
      <c r="B124" s="1862"/>
      <c r="C124" s="1862"/>
      <c r="D124" s="1862"/>
      <c r="E124" s="1862"/>
      <c r="F124" s="1862"/>
      <c r="G124" s="1862"/>
      <c r="H124" s="1862"/>
      <c r="I124" s="1862"/>
      <c r="J124" s="1862"/>
      <c r="K124" s="1862"/>
      <c r="L124" s="1862"/>
      <c r="M124" s="1862"/>
      <c r="N124" s="1862"/>
      <c r="O124" s="1862"/>
      <c r="P124" s="1862"/>
      <c r="Q124" s="1862"/>
      <c r="R124" s="1862"/>
      <c r="S124" s="1862"/>
      <c r="T124" s="1862"/>
      <c r="U124" s="1862"/>
      <c r="V124" s="1862"/>
      <c r="W124" s="1862"/>
      <c r="X124" s="1862"/>
      <c r="Y124" s="1862"/>
      <c r="Z124" s="1862"/>
    </row>
    <row r="125" spans="1:26" ht="15.75" customHeight="1">
      <c r="A125" s="1862"/>
      <c r="B125" s="1862"/>
      <c r="C125" s="1862"/>
      <c r="D125" s="1862"/>
      <c r="E125" s="1862"/>
      <c r="F125" s="1862"/>
      <c r="G125" s="1862"/>
      <c r="H125" s="1862"/>
      <c r="I125" s="1862"/>
      <c r="J125" s="1862"/>
      <c r="K125" s="1862"/>
      <c r="L125" s="1862"/>
      <c r="M125" s="1862"/>
      <c r="N125" s="1862"/>
      <c r="O125" s="1862"/>
      <c r="P125" s="1862"/>
      <c r="Q125" s="1862"/>
      <c r="R125" s="1862"/>
      <c r="S125" s="1862"/>
      <c r="T125" s="1862"/>
      <c r="U125" s="1862"/>
      <c r="V125" s="1862"/>
      <c r="W125" s="1862"/>
      <c r="X125" s="1862"/>
      <c r="Y125" s="1862"/>
      <c r="Z125" s="1862"/>
    </row>
    <row r="126" spans="1:26" ht="15.75" customHeight="1">
      <c r="A126" s="1862"/>
      <c r="B126" s="1862"/>
      <c r="C126" s="1862"/>
      <c r="D126" s="1862"/>
      <c r="E126" s="1862"/>
      <c r="F126" s="1862"/>
      <c r="G126" s="1862"/>
      <c r="H126" s="1862"/>
      <c r="I126" s="1862"/>
      <c r="J126" s="1862"/>
      <c r="K126" s="1862"/>
      <c r="L126" s="1862"/>
      <c r="M126" s="1862"/>
      <c r="N126" s="1862"/>
      <c r="O126" s="1862"/>
      <c r="P126" s="1862"/>
      <c r="Q126" s="1862"/>
      <c r="R126" s="1862"/>
      <c r="S126" s="1862"/>
      <c r="T126" s="1862"/>
      <c r="U126" s="1862"/>
      <c r="V126" s="1862"/>
      <c r="W126" s="1862"/>
      <c r="X126" s="1862"/>
      <c r="Y126" s="1862"/>
      <c r="Z126" s="1862"/>
    </row>
    <row r="127" spans="1:26" ht="15.75" customHeight="1">
      <c r="A127" s="1862"/>
      <c r="B127" s="1862"/>
      <c r="C127" s="1862"/>
      <c r="D127" s="1862"/>
      <c r="E127" s="1862"/>
      <c r="F127" s="1862"/>
      <c r="G127" s="1862"/>
      <c r="H127" s="1862"/>
      <c r="I127" s="1862"/>
      <c r="J127" s="1862"/>
      <c r="K127" s="1862"/>
      <c r="L127" s="1862"/>
      <c r="M127" s="1862"/>
      <c r="N127" s="1862"/>
      <c r="O127" s="1862"/>
      <c r="P127" s="1862"/>
      <c r="Q127" s="1862"/>
      <c r="R127" s="1862"/>
      <c r="S127" s="1862"/>
      <c r="T127" s="1862"/>
      <c r="U127" s="1862"/>
      <c r="V127" s="1862"/>
      <c r="W127" s="1862"/>
      <c r="X127" s="1862"/>
      <c r="Y127" s="1862"/>
      <c r="Z127" s="1862"/>
    </row>
    <row r="128" spans="1:26" ht="15.75" customHeight="1">
      <c r="A128" s="1862"/>
      <c r="B128" s="1862"/>
      <c r="C128" s="1862"/>
      <c r="D128" s="1862"/>
      <c r="E128" s="1862"/>
      <c r="F128" s="1862"/>
      <c r="G128" s="1862"/>
      <c r="H128" s="1862"/>
      <c r="I128" s="1862"/>
      <c r="J128" s="1862"/>
      <c r="K128" s="1862"/>
      <c r="L128" s="1862"/>
      <c r="M128" s="1862"/>
      <c r="N128" s="1862"/>
      <c r="O128" s="1862"/>
      <c r="P128" s="1862"/>
      <c r="Q128" s="1862"/>
      <c r="R128" s="1862"/>
      <c r="S128" s="1862"/>
      <c r="T128" s="1862"/>
      <c r="U128" s="1862"/>
      <c r="V128" s="1862"/>
      <c r="W128" s="1862"/>
      <c r="X128" s="1862"/>
      <c r="Y128" s="1862"/>
      <c r="Z128" s="1862"/>
    </row>
    <row r="129" spans="1:26" ht="15.75" customHeight="1">
      <c r="A129" s="1862"/>
      <c r="B129" s="1862"/>
      <c r="C129" s="1862"/>
      <c r="D129" s="1862"/>
      <c r="E129" s="1862"/>
      <c r="F129" s="1862"/>
      <c r="G129" s="1862"/>
      <c r="H129" s="1862"/>
      <c r="I129" s="1862"/>
      <c r="J129" s="1862"/>
      <c r="K129" s="1862"/>
      <c r="L129" s="1862"/>
      <c r="M129" s="1862"/>
      <c r="N129" s="1862"/>
      <c r="O129" s="1862"/>
      <c r="P129" s="1862"/>
      <c r="Q129" s="1862"/>
      <c r="R129" s="1862"/>
      <c r="S129" s="1862"/>
      <c r="T129" s="1862"/>
      <c r="U129" s="1862"/>
      <c r="V129" s="1862"/>
      <c r="W129" s="1862"/>
      <c r="X129" s="1862"/>
      <c r="Y129" s="1862"/>
      <c r="Z129" s="1862"/>
    </row>
    <row r="130" spans="1:26" ht="15.75" customHeight="1">
      <c r="A130" s="1862"/>
      <c r="B130" s="1862"/>
      <c r="C130" s="1862"/>
      <c r="D130" s="1862"/>
      <c r="E130" s="1862"/>
      <c r="F130" s="1862"/>
      <c r="G130" s="1862"/>
      <c r="H130" s="1862"/>
      <c r="I130" s="1862"/>
      <c r="J130" s="1862"/>
      <c r="K130" s="1862"/>
      <c r="L130" s="1862"/>
      <c r="M130" s="1862"/>
      <c r="N130" s="1862"/>
      <c r="O130" s="1862"/>
      <c r="P130" s="1862"/>
      <c r="Q130" s="1862"/>
      <c r="R130" s="1862"/>
      <c r="S130" s="1862"/>
      <c r="T130" s="1862"/>
      <c r="U130" s="1862"/>
      <c r="V130" s="1862"/>
      <c r="W130" s="1862"/>
      <c r="X130" s="1862"/>
      <c r="Y130" s="1862"/>
      <c r="Z130" s="1862"/>
    </row>
    <row r="131" spans="1:26" ht="15.75" customHeight="1">
      <c r="A131" s="1862"/>
      <c r="B131" s="1862"/>
      <c r="C131" s="1862"/>
      <c r="D131" s="1862"/>
      <c r="E131" s="1862"/>
      <c r="F131" s="1862"/>
      <c r="G131" s="1862"/>
      <c r="H131" s="1862"/>
      <c r="I131" s="1862"/>
      <c r="J131" s="1862"/>
      <c r="K131" s="1862"/>
      <c r="L131" s="1862"/>
      <c r="M131" s="1862"/>
      <c r="N131" s="1862"/>
      <c r="O131" s="1862"/>
      <c r="P131" s="1862"/>
      <c r="Q131" s="1862"/>
      <c r="R131" s="1862"/>
      <c r="S131" s="1862"/>
      <c r="T131" s="1862"/>
      <c r="U131" s="1862"/>
      <c r="V131" s="1862"/>
      <c r="W131" s="1862"/>
      <c r="X131" s="1862"/>
      <c r="Y131" s="1862"/>
      <c r="Z131" s="1862"/>
    </row>
    <row r="132" spans="1:26" ht="15.75" customHeight="1">
      <c r="A132" s="1862"/>
      <c r="B132" s="1862"/>
      <c r="C132" s="1862"/>
      <c r="D132" s="1862"/>
      <c r="E132" s="1862"/>
      <c r="F132" s="1862"/>
      <c r="G132" s="1862"/>
      <c r="H132" s="1862"/>
      <c r="I132" s="1862"/>
      <c r="J132" s="1862"/>
      <c r="K132" s="1862"/>
      <c r="L132" s="1862"/>
      <c r="M132" s="1862"/>
      <c r="N132" s="1862"/>
      <c r="O132" s="1862"/>
      <c r="P132" s="1862"/>
      <c r="Q132" s="1862"/>
      <c r="R132" s="1862"/>
      <c r="S132" s="1862"/>
      <c r="T132" s="1862"/>
      <c r="U132" s="1862"/>
      <c r="V132" s="1862"/>
      <c r="W132" s="1862"/>
      <c r="X132" s="1862"/>
      <c r="Y132" s="1862"/>
      <c r="Z132" s="1862"/>
    </row>
    <row r="133" spans="1:26" ht="15.75" customHeight="1">
      <c r="A133" s="1862"/>
      <c r="B133" s="1862"/>
      <c r="C133" s="1862"/>
      <c r="D133" s="1862"/>
      <c r="E133" s="1862"/>
      <c r="F133" s="1862"/>
      <c r="G133" s="1862"/>
      <c r="H133" s="1862"/>
      <c r="I133" s="1862"/>
      <c r="J133" s="1862"/>
      <c r="K133" s="1862"/>
      <c r="L133" s="1862"/>
      <c r="M133" s="1862"/>
      <c r="N133" s="1862"/>
      <c r="O133" s="1862"/>
      <c r="P133" s="1862"/>
      <c r="Q133" s="1862"/>
      <c r="R133" s="1862"/>
      <c r="S133" s="1862"/>
      <c r="T133" s="1862"/>
      <c r="U133" s="1862"/>
      <c r="V133" s="1862"/>
      <c r="W133" s="1862"/>
      <c r="X133" s="1862"/>
      <c r="Y133" s="1862"/>
      <c r="Z133" s="1862"/>
    </row>
    <row r="134" spans="1:26" ht="15.75" customHeight="1">
      <c r="A134" s="1862"/>
      <c r="B134" s="1862"/>
      <c r="C134" s="1862"/>
      <c r="D134" s="1862"/>
      <c r="E134" s="1862"/>
      <c r="F134" s="1862"/>
      <c r="G134" s="1862"/>
      <c r="H134" s="1862"/>
      <c r="I134" s="1862"/>
      <c r="J134" s="1862"/>
      <c r="K134" s="1862"/>
      <c r="L134" s="1862"/>
      <c r="M134" s="1862"/>
      <c r="N134" s="1862"/>
      <c r="O134" s="1862"/>
      <c r="P134" s="1862"/>
      <c r="Q134" s="1862"/>
      <c r="R134" s="1862"/>
      <c r="S134" s="1862"/>
      <c r="T134" s="1862"/>
      <c r="U134" s="1862"/>
      <c r="V134" s="1862"/>
      <c r="W134" s="1862"/>
      <c r="X134" s="1862"/>
      <c r="Y134" s="1862"/>
      <c r="Z134" s="1862"/>
    </row>
    <row r="135" spans="1:26" ht="15.75" customHeight="1">
      <c r="A135" s="1862"/>
      <c r="B135" s="1862"/>
      <c r="C135" s="1862"/>
      <c r="D135" s="1862"/>
      <c r="E135" s="1862"/>
      <c r="F135" s="1862"/>
      <c r="G135" s="1862"/>
      <c r="H135" s="1862"/>
      <c r="I135" s="1862"/>
      <c r="J135" s="1862"/>
      <c r="K135" s="1862"/>
      <c r="L135" s="1862"/>
      <c r="M135" s="1862"/>
      <c r="N135" s="1862"/>
      <c r="O135" s="1862"/>
      <c r="P135" s="1862"/>
      <c r="Q135" s="1862"/>
      <c r="R135" s="1862"/>
      <c r="S135" s="1862"/>
      <c r="T135" s="1862"/>
      <c r="U135" s="1862"/>
      <c r="V135" s="1862"/>
      <c r="W135" s="1862"/>
      <c r="X135" s="1862"/>
      <c r="Y135" s="1862"/>
      <c r="Z135" s="1862"/>
    </row>
    <row r="136" spans="1:26" ht="15.75" customHeight="1">
      <c r="A136" s="1862"/>
      <c r="B136" s="1862"/>
      <c r="C136" s="1862"/>
      <c r="D136" s="1862"/>
      <c r="E136" s="1862"/>
      <c r="F136" s="1862"/>
      <c r="G136" s="1862"/>
      <c r="H136" s="1862"/>
      <c r="I136" s="1862"/>
      <c r="J136" s="1862"/>
      <c r="K136" s="1862"/>
      <c r="L136" s="1862"/>
      <c r="M136" s="1862"/>
      <c r="N136" s="1862"/>
      <c r="O136" s="1862"/>
      <c r="P136" s="1862"/>
      <c r="Q136" s="1862"/>
      <c r="R136" s="1862"/>
      <c r="S136" s="1862"/>
      <c r="T136" s="1862"/>
      <c r="U136" s="1862"/>
      <c r="V136" s="1862"/>
      <c r="W136" s="1862"/>
      <c r="X136" s="1862"/>
      <c r="Y136" s="1862"/>
      <c r="Z136" s="1862"/>
    </row>
    <row r="137" spans="1:26" ht="15.75" customHeight="1">
      <c r="A137" s="1862"/>
      <c r="B137" s="1862"/>
      <c r="C137" s="1862"/>
      <c r="D137" s="1862"/>
      <c r="E137" s="1862"/>
      <c r="F137" s="1862"/>
      <c r="G137" s="1862"/>
      <c r="H137" s="1862"/>
      <c r="I137" s="1862"/>
      <c r="J137" s="1862"/>
      <c r="K137" s="1862"/>
      <c r="L137" s="1862"/>
      <c r="M137" s="1862"/>
      <c r="N137" s="1862"/>
      <c r="O137" s="1862"/>
      <c r="P137" s="1862"/>
      <c r="Q137" s="1862"/>
      <c r="R137" s="1862"/>
      <c r="S137" s="1862"/>
      <c r="T137" s="1862"/>
      <c r="U137" s="1862"/>
      <c r="V137" s="1862"/>
      <c r="W137" s="1862"/>
      <c r="X137" s="1862"/>
      <c r="Y137" s="1862"/>
      <c r="Z137" s="1862"/>
    </row>
    <row r="138" spans="1:26" ht="15.75" customHeight="1">
      <c r="A138" s="1862"/>
      <c r="B138" s="1862"/>
      <c r="C138" s="1862"/>
      <c r="D138" s="1862"/>
      <c r="E138" s="1862"/>
      <c r="F138" s="1862"/>
      <c r="G138" s="1862"/>
      <c r="H138" s="1862"/>
      <c r="I138" s="1862"/>
      <c r="J138" s="1862"/>
      <c r="K138" s="1862"/>
      <c r="L138" s="1862"/>
      <c r="M138" s="1862"/>
      <c r="N138" s="1862"/>
      <c r="O138" s="1862"/>
      <c r="P138" s="1862"/>
      <c r="Q138" s="1862"/>
      <c r="R138" s="1862"/>
      <c r="S138" s="1862"/>
      <c r="T138" s="1862"/>
      <c r="U138" s="1862"/>
      <c r="V138" s="1862"/>
      <c r="W138" s="1862"/>
      <c r="X138" s="1862"/>
      <c r="Y138" s="1862"/>
      <c r="Z138" s="1862"/>
    </row>
    <row r="139" spans="1:26" ht="15.75" customHeight="1">
      <c r="A139" s="1862"/>
      <c r="B139" s="1862"/>
      <c r="C139" s="1862"/>
      <c r="D139" s="1862"/>
      <c r="E139" s="1862"/>
      <c r="F139" s="1862"/>
      <c r="G139" s="1862"/>
      <c r="H139" s="1862"/>
      <c r="I139" s="1862"/>
      <c r="J139" s="1862"/>
      <c r="K139" s="1862"/>
      <c r="L139" s="1862"/>
      <c r="M139" s="1862"/>
      <c r="N139" s="1862"/>
      <c r="O139" s="1862"/>
      <c r="P139" s="1862"/>
      <c r="Q139" s="1862"/>
      <c r="R139" s="1862"/>
      <c r="S139" s="1862"/>
      <c r="T139" s="1862"/>
      <c r="U139" s="1862"/>
      <c r="V139" s="1862"/>
      <c r="W139" s="1862"/>
      <c r="X139" s="1862"/>
      <c r="Y139" s="1862"/>
      <c r="Z139" s="1862"/>
    </row>
    <row r="140" spans="1:26" ht="15.75" customHeight="1">
      <c r="A140" s="1862"/>
      <c r="B140" s="1862"/>
      <c r="C140" s="1862"/>
      <c r="D140" s="1862"/>
      <c r="E140" s="1862"/>
      <c r="F140" s="1862"/>
      <c r="G140" s="1862"/>
      <c r="H140" s="1862"/>
      <c r="I140" s="1862"/>
      <c r="J140" s="1862"/>
      <c r="K140" s="1862"/>
      <c r="L140" s="1862"/>
      <c r="M140" s="1862"/>
      <c r="N140" s="1862"/>
      <c r="O140" s="1862"/>
      <c r="P140" s="1862"/>
      <c r="Q140" s="1862"/>
      <c r="R140" s="1862"/>
      <c r="S140" s="1862"/>
      <c r="T140" s="1862"/>
      <c r="U140" s="1862"/>
      <c r="V140" s="1862"/>
      <c r="W140" s="1862"/>
      <c r="X140" s="1862"/>
      <c r="Y140" s="1862"/>
      <c r="Z140" s="1862"/>
    </row>
    <row r="141" spans="1:26" ht="15.75" customHeight="1">
      <c r="A141" s="1862"/>
      <c r="B141" s="1862"/>
      <c r="C141" s="1862"/>
      <c r="D141" s="1862"/>
      <c r="E141" s="1862"/>
      <c r="F141" s="1862"/>
      <c r="G141" s="1862"/>
      <c r="H141" s="1862"/>
      <c r="I141" s="1862"/>
      <c r="J141" s="1862"/>
      <c r="K141" s="1862"/>
      <c r="L141" s="1862"/>
      <c r="M141" s="1862"/>
      <c r="N141" s="1862"/>
      <c r="O141" s="1862"/>
      <c r="P141" s="1862"/>
      <c r="Q141" s="1862"/>
      <c r="R141" s="1862"/>
      <c r="S141" s="1862"/>
      <c r="T141" s="1862"/>
      <c r="U141" s="1862"/>
      <c r="V141" s="1862"/>
      <c r="W141" s="1862"/>
      <c r="X141" s="1862"/>
      <c r="Y141" s="1862"/>
      <c r="Z141" s="1862"/>
    </row>
    <row r="142" spans="1:26" ht="15.75" customHeight="1">
      <c r="A142" s="1862"/>
      <c r="B142" s="1862"/>
      <c r="C142" s="1862"/>
      <c r="D142" s="1862"/>
      <c r="E142" s="1862"/>
      <c r="F142" s="1862"/>
      <c r="G142" s="1862"/>
      <c r="H142" s="1862"/>
      <c r="I142" s="1862"/>
      <c r="J142" s="1862"/>
      <c r="K142" s="1862"/>
      <c r="L142" s="1862"/>
      <c r="M142" s="1862"/>
      <c r="N142" s="1862"/>
      <c r="O142" s="1862"/>
      <c r="P142" s="1862"/>
      <c r="Q142" s="1862"/>
      <c r="R142" s="1862"/>
      <c r="S142" s="1862"/>
      <c r="T142" s="1862"/>
      <c r="U142" s="1862"/>
      <c r="V142" s="1862"/>
      <c r="W142" s="1862"/>
      <c r="X142" s="1862"/>
      <c r="Y142" s="1862"/>
      <c r="Z142" s="1862"/>
    </row>
    <row r="143" spans="1:26" ht="15.75" customHeight="1">
      <c r="A143" s="1862"/>
      <c r="B143" s="1862"/>
      <c r="C143" s="1862"/>
      <c r="D143" s="1862"/>
      <c r="E143" s="1862"/>
      <c r="F143" s="1862"/>
      <c r="G143" s="1862"/>
      <c r="H143" s="1862"/>
      <c r="I143" s="1862"/>
      <c r="J143" s="1862"/>
      <c r="K143" s="1862"/>
      <c r="L143" s="1862"/>
      <c r="M143" s="1862"/>
      <c r="N143" s="1862"/>
      <c r="O143" s="1862"/>
      <c r="P143" s="1862"/>
      <c r="Q143" s="1862"/>
      <c r="R143" s="1862"/>
      <c r="S143" s="1862"/>
      <c r="T143" s="1862"/>
      <c r="U143" s="1862"/>
      <c r="V143" s="1862"/>
      <c r="W143" s="1862"/>
      <c r="X143" s="1862"/>
      <c r="Y143" s="1862"/>
      <c r="Z143" s="1862"/>
    </row>
    <row r="144" spans="1:26" ht="15.75" customHeight="1">
      <c r="A144" s="1862"/>
      <c r="B144" s="1862"/>
      <c r="C144" s="1862"/>
      <c r="D144" s="1862"/>
      <c r="E144" s="1862"/>
      <c r="F144" s="1862"/>
      <c r="G144" s="1862"/>
      <c r="H144" s="1862"/>
      <c r="I144" s="1862"/>
      <c r="J144" s="1862"/>
      <c r="K144" s="1862"/>
      <c r="L144" s="1862"/>
      <c r="M144" s="1862"/>
      <c r="N144" s="1862"/>
      <c r="O144" s="1862"/>
      <c r="P144" s="1862"/>
      <c r="Q144" s="1862"/>
      <c r="R144" s="1862"/>
      <c r="S144" s="1862"/>
      <c r="T144" s="1862"/>
      <c r="U144" s="1862"/>
      <c r="V144" s="1862"/>
      <c r="W144" s="1862"/>
      <c r="X144" s="1862"/>
      <c r="Y144" s="1862"/>
      <c r="Z144" s="1862"/>
    </row>
    <row r="145" spans="1:26" ht="15.75" customHeight="1">
      <c r="A145" s="1862"/>
      <c r="B145" s="1862"/>
      <c r="C145" s="1862"/>
      <c r="D145" s="1862"/>
      <c r="E145" s="1862"/>
      <c r="F145" s="1862"/>
      <c r="G145" s="1862"/>
      <c r="H145" s="1862"/>
      <c r="I145" s="1862"/>
      <c r="J145" s="1862"/>
      <c r="K145" s="1862"/>
      <c r="L145" s="1862"/>
      <c r="M145" s="1862"/>
      <c r="N145" s="1862"/>
      <c r="O145" s="1862"/>
      <c r="P145" s="1862"/>
      <c r="Q145" s="1862"/>
      <c r="R145" s="1862"/>
      <c r="S145" s="1862"/>
      <c r="T145" s="1862"/>
      <c r="U145" s="1862"/>
      <c r="V145" s="1862"/>
      <c r="W145" s="1862"/>
      <c r="X145" s="1862"/>
      <c r="Y145" s="1862"/>
      <c r="Z145" s="1862"/>
    </row>
    <row r="146" spans="1:26" ht="15.75" customHeight="1">
      <c r="A146" s="1862"/>
      <c r="B146" s="1862"/>
      <c r="C146" s="1862"/>
      <c r="D146" s="1862"/>
      <c r="E146" s="1862"/>
      <c r="F146" s="1862"/>
      <c r="G146" s="1862"/>
      <c r="H146" s="1862"/>
      <c r="I146" s="1862"/>
      <c r="J146" s="1862"/>
      <c r="K146" s="1862"/>
      <c r="L146" s="1862"/>
      <c r="M146" s="1862"/>
      <c r="N146" s="1862"/>
      <c r="O146" s="1862"/>
      <c r="P146" s="1862"/>
      <c r="Q146" s="1862"/>
      <c r="R146" s="1862"/>
      <c r="S146" s="1862"/>
      <c r="T146" s="1862"/>
      <c r="U146" s="1862"/>
      <c r="V146" s="1862"/>
      <c r="W146" s="1862"/>
      <c r="X146" s="1862"/>
      <c r="Y146" s="1862"/>
      <c r="Z146" s="1862"/>
    </row>
    <row r="147" spans="1:26" ht="15.75" customHeight="1">
      <c r="A147" s="1862"/>
      <c r="B147" s="1862"/>
      <c r="C147" s="1862"/>
      <c r="D147" s="1862"/>
      <c r="E147" s="1862"/>
      <c r="F147" s="1862"/>
      <c r="G147" s="1862"/>
      <c r="H147" s="1862"/>
      <c r="I147" s="1862"/>
      <c r="J147" s="1862"/>
      <c r="K147" s="1862"/>
      <c r="L147" s="1862"/>
      <c r="M147" s="1862"/>
      <c r="N147" s="1862"/>
      <c r="O147" s="1862"/>
      <c r="P147" s="1862"/>
      <c r="Q147" s="1862"/>
      <c r="R147" s="1862"/>
      <c r="S147" s="1862"/>
      <c r="T147" s="1862"/>
      <c r="U147" s="1862"/>
      <c r="V147" s="1862"/>
      <c r="W147" s="1862"/>
      <c r="X147" s="1862"/>
      <c r="Y147" s="1862"/>
      <c r="Z147" s="1862"/>
    </row>
    <row r="148" spans="1:26" ht="15.75" customHeight="1">
      <c r="A148" s="1862"/>
      <c r="B148" s="1862"/>
      <c r="C148" s="1862"/>
      <c r="D148" s="1862"/>
      <c r="E148" s="1862"/>
      <c r="F148" s="1862"/>
      <c r="G148" s="1862"/>
      <c r="H148" s="1862"/>
      <c r="I148" s="1862"/>
      <c r="J148" s="1862"/>
      <c r="K148" s="1862"/>
      <c r="L148" s="1862"/>
      <c r="M148" s="1862"/>
      <c r="N148" s="1862"/>
      <c r="O148" s="1862"/>
      <c r="P148" s="1862"/>
      <c r="Q148" s="1862"/>
      <c r="R148" s="1862"/>
      <c r="S148" s="1862"/>
      <c r="T148" s="1862"/>
      <c r="U148" s="1862"/>
      <c r="V148" s="1862"/>
      <c r="W148" s="1862"/>
      <c r="X148" s="1862"/>
      <c r="Y148" s="1862"/>
      <c r="Z148" s="1862"/>
    </row>
    <row r="149" spans="1:26" ht="15.75" customHeight="1">
      <c r="A149" s="1862"/>
      <c r="B149" s="1862"/>
      <c r="C149" s="1862"/>
      <c r="D149" s="1862"/>
      <c r="E149" s="1862"/>
      <c r="F149" s="1862"/>
      <c r="G149" s="1862"/>
      <c r="H149" s="1862"/>
      <c r="I149" s="1862"/>
      <c r="J149" s="1862"/>
      <c r="K149" s="1862"/>
      <c r="L149" s="1862"/>
      <c r="M149" s="1862"/>
      <c r="N149" s="1862"/>
      <c r="O149" s="1862"/>
      <c r="P149" s="1862"/>
      <c r="Q149" s="1862"/>
      <c r="R149" s="1862"/>
      <c r="S149" s="1862"/>
      <c r="T149" s="1862"/>
      <c r="U149" s="1862"/>
      <c r="V149" s="1862"/>
      <c r="W149" s="1862"/>
      <c r="X149" s="1862"/>
      <c r="Y149" s="1862"/>
      <c r="Z149" s="1862"/>
    </row>
    <row r="150" spans="1:26" ht="15.75" customHeight="1">
      <c r="A150" s="1862"/>
      <c r="B150" s="1862"/>
      <c r="C150" s="1862"/>
      <c r="D150" s="1862"/>
      <c r="E150" s="1862"/>
      <c r="F150" s="1862"/>
      <c r="G150" s="1862"/>
      <c r="H150" s="1862"/>
      <c r="I150" s="1862"/>
      <c r="J150" s="1862"/>
      <c r="K150" s="1862"/>
      <c r="L150" s="1862"/>
      <c r="M150" s="1862"/>
      <c r="N150" s="1862"/>
      <c r="O150" s="1862"/>
      <c r="P150" s="1862"/>
      <c r="Q150" s="1862"/>
      <c r="R150" s="1862"/>
      <c r="S150" s="1862"/>
      <c r="T150" s="1862"/>
      <c r="U150" s="1862"/>
      <c r="V150" s="1862"/>
      <c r="W150" s="1862"/>
      <c r="X150" s="1862"/>
      <c r="Y150" s="1862"/>
      <c r="Z150" s="1862"/>
    </row>
    <row r="151" spans="1:26" ht="15.75" customHeight="1">
      <c r="A151" s="1862"/>
      <c r="B151" s="1862"/>
      <c r="C151" s="1862"/>
      <c r="D151" s="1862"/>
      <c r="E151" s="1862"/>
      <c r="F151" s="1862"/>
      <c r="G151" s="1862"/>
      <c r="H151" s="1862"/>
      <c r="I151" s="1862"/>
      <c r="J151" s="1862"/>
      <c r="K151" s="1862"/>
      <c r="L151" s="1862"/>
      <c r="M151" s="1862"/>
      <c r="N151" s="1862"/>
      <c r="O151" s="1862"/>
      <c r="P151" s="1862"/>
      <c r="Q151" s="1862"/>
      <c r="R151" s="1862"/>
      <c r="S151" s="1862"/>
      <c r="T151" s="1862"/>
      <c r="U151" s="1862"/>
      <c r="V151" s="1862"/>
      <c r="W151" s="1862"/>
      <c r="X151" s="1862"/>
      <c r="Y151" s="1862"/>
      <c r="Z151" s="1862"/>
    </row>
    <row r="152" spans="1:26" ht="15.75" customHeight="1">
      <c r="A152" s="1862"/>
      <c r="B152" s="1862"/>
      <c r="C152" s="1862"/>
      <c r="D152" s="1862"/>
      <c r="E152" s="1862"/>
      <c r="F152" s="1862"/>
      <c r="G152" s="1862"/>
      <c r="H152" s="1862"/>
      <c r="I152" s="1862"/>
      <c r="J152" s="1862"/>
      <c r="K152" s="1862"/>
      <c r="L152" s="1862"/>
      <c r="M152" s="1862"/>
      <c r="N152" s="1862"/>
      <c r="O152" s="1862"/>
      <c r="P152" s="1862"/>
      <c r="Q152" s="1862"/>
      <c r="R152" s="1862"/>
      <c r="S152" s="1862"/>
      <c r="T152" s="1862"/>
      <c r="U152" s="1862"/>
      <c r="V152" s="1862"/>
      <c r="W152" s="1862"/>
      <c r="X152" s="1862"/>
      <c r="Y152" s="1862"/>
      <c r="Z152" s="1862"/>
    </row>
    <row r="153" spans="1:26" ht="15.75" customHeight="1">
      <c r="A153" s="1862"/>
      <c r="B153" s="1862"/>
      <c r="C153" s="1862"/>
      <c r="D153" s="1862"/>
      <c r="E153" s="1862"/>
      <c r="F153" s="1862"/>
      <c r="G153" s="1862"/>
      <c r="H153" s="1862"/>
      <c r="I153" s="1862"/>
      <c r="J153" s="1862"/>
      <c r="K153" s="1862"/>
      <c r="L153" s="1862"/>
      <c r="M153" s="1862"/>
      <c r="N153" s="1862"/>
      <c r="O153" s="1862"/>
      <c r="P153" s="1862"/>
      <c r="Q153" s="1862"/>
      <c r="R153" s="1862"/>
      <c r="S153" s="1862"/>
      <c r="T153" s="1862"/>
      <c r="U153" s="1862"/>
      <c r="V153" s="1862"/>
      <c r="W153" s="1862"/>
      <c r="X153" s="1862"/>
      <c r="Y153" s="1862"/>
      <c r="Z153" s="1862"/>
    </row>
    <row r="154" spans="1:26" ht="15.75" customHeight="1">
      <c r="A154" s="1862"/>
      <c r="B154" s="1862"/>
      <c r="C154" s="1862"/>
      <c r="D154" s="1862"/>
      <c r="E154" s="1862"/>
      <c r="F154" s="1862"/>
      <c r="G154" s="1862"/>
      <c r="H154" s="1862"/>
      <c r="I154" s="1862"/>
      <c r="J154" s="1862"/>
      <c r="K154" s="1862"/>
      <c r="L154" s="1862"/>
      <c r="M154" s="1862"/>
      <c r="N154" s="1862"/>
      <c r="O154" s="1862"/>
      <c r="P154" s="1862"/>
      <c r="Q154" s="1862"/>
      <c r="R154" s="1862"/>
      <c r="S154" s="1862"/>
      <c r="T154" s="1862"/>
      <c r="U154" s="1862"/>
      <c r="V154" s="1862"/>
      <c r="W154" s="1862"/>
      <c r="X154" s="1862"/>
      <c r="Y154" s="1862"/>
      <c r="Z154" s="1862"/>
    </row>
    <row r="155" spans="1:26" ht="15.75" customHeight="1">
      <c r="A155" s="1862"/>
      <c r="B155" s="1862"/>
      <c r="C155" s="1862"/>
      <c r="D155" s="1862"/>
      <c r="E155" s="1862"/>
      <c r="F155" s="1862"/>
      <c r="G155" s="1862"/>
      <c r="H155" s="1862"/>
      <c r="I155" s="1862"/>
      <c r="J155" s="1862"/>
      <c r="K155" s="1862"/>
      <c r="L155" s="1862"/>
      <c r="M155" s="1862"/>
      <c r="N155" s="1862"/>
      <c r="O155" s="1862"/>
      <c r="P155" s="1862"/>
      <c r="Q155" s="1862"/>
      <c r="R155" s="1862"/>
      <c r="S155" s="1862"/>
      <c r="T155" s="1862"/>
      <c r="U155" s="1862"/>
      <c r="V155" s="1862"/>
      <c r="W155" s="1862"/>
      <c r="X155" s="1862"/>
      <c r="Y155" s="1862"/>
      <c r="Z155" s="1862"/>
    </row>
    <row r="156" spans="1:26" ht="15.75" customHeight="1">
      <c r="A156" s="1862"/>
      <c r="B156" s="1862"/>
      <c r="C156" s="1862"/>
      <c r="D156" s="1862"/>
      <c r="E156" s="1862"/>
      <c r="F156" s="1862"/>
      <c r="G156" s="1862"/>
      <c r="H156" s="1862"/>
      <c r="I156" s="1862"/>
      <c r="J156" s="1862"/>
      <c r="K156" s="1862"/>
      <c r="L156" s="1862"/>
      <c r="M156" s="1862"/>
      <c r="N156" s="1862"/>
      <c r="O156" s="1862"/>
      <c r="P156" s="1862"/>
      <c r="Q156" s="1862"/>
      <c r="R156" s="1862"/>
      <c r="S156" s="1862"/>
      <c r="T156" s="1862"/>
      <c r="U156" s="1862"/>
      <c r="V156" s="1862"/>
      <c r="W156" s="1862"/>
      <c r="X156" s="1862"/>
      <c r="Y156" s="1862"/>
      <c r="Z156" s="1862"/>
    </row>
    <row r="157" spans="1:26" ht="15.75" customHeight="1">
      <c r="A157" s="1862"/>
      <c r="B157" s="1862"/>
      <c r="C157" s="1862"/>
      <c r="D157" s="1862"/>
      <c r="E157" s="1862"/>
      <c r="F157" s="1862"/>
      <c r="G157" s="1862"/>
      <c r="H157" s="1862"/>
      <c r="I157" s="1862"/>
      <c r="J157" s="1862"/>
      <c r="K157" s="1862"/>
      <c r="L157" s="1862"/>
      <c r="M157" s="1862"/>
      <c r="N157" s="1862"/>
      <c r="O157" s="1862"/>
      <c r="P157" s="1862"/>
      <c r="Q157" s="1862"/>
      <c r="R157" s="1862"/>
      <c r="S157" s="1862"/>
      <c r="T157" s="1862"/>
      <c r="U157" s="1862"/>
      <c r="V157" s="1862"/>
      <c r="W157" s="1862"/>
      <c r="X157" s="1862"/>
      <c r="Y157" s="1862"/>
      <c r="Z157" s="1862"/>
    </row>
    <row r="158" spans="1:26" ht="15.75" customHeight="1">
      <c r="A158" s="1862"/>
      <c r="B158" s="1862"/>
      <c r="C158" s="1862"/>
      <c r="D158" s="1862"/>
      <c r="E158" s="1862"/>
      <c r="F158" s="1862"/>
      <c r="G158" s="1862"/>
      <c r="H158" s="1862"/>
      <c r="I158" s="1862"/>
      <c r="J158" s="1862"/>
      <c r="K158" s="1862"/>
      <c r="L158" s="1862"/>
      <c r="M158" s="1862"/>
      <c r="N158" s="1862"/>
      <c r="O158" s="1862"/>
      <c r="P158" s="1862"/>
      <c r="Q158" s="1862"/>
      <c r="R158" s="1862"/>
      <c r="S158" s="1862"/>
      <c r="T158" s="1862"/>
      <c r="U158" s="1862"/>
      <c r="V158" s="1862"/>
      <c r="W158" s="1862"/>
      <c r="X158" s="1862"/>
      <c r="Y158" s="1862"/>
      <c r="Z158" s="1862"/>
    </row>
    <row r="159" spans="1:26" ht="15.75" customHeight="1">
      <c r="A159" s="1862"/>
      <c r="B159" s="1862"/>
      <c r="C159" s="1862"/>
      <c r="D159" s="1862"/>
      <c r="E159" s="1862"/>
      <c r="F159" s="1862"/>
      <c r="G159" s="1862"/>
      <c r="H159" s="1862"/>
      <c r="I159" s="1862"/>
      <c r="J159" s="1862"/>
      <c r="K159" s="1862"/>
      <c r="L159" s="1862"/>
      <c r="M159" s="1862"/>
      <c r="N159" s="1862"/>
      <c r="O159" s="1862"/>
      <c r="P159" s="1862"/>
      <c r="Q159" s="1862"/>
      <c r="R159" s="1862"/>
      <c r="S159" s="1862"/>
      <c r="T159" s="1862"/>
      <c r="U159" s="1862"/>
      <c r="V159" s="1862"/>
      <c r="W159" s="1862"/>
      <c r="X159" s="1862"/>
      <c r="Y159" s="1862"/>
      <c r="Z159" s="1862"/>
    </row>
    <row r="160" spans="1:26" ht="15.75" customHeight="1">
      <c r="A160" s="1862"/>
      <c r="B160" s="1862"/>
      <c r="C160" s="1862"/>
      <c r="D160" s="1862"/>
      <c r="E160" s="1862"/>
      <c r="F160" s="1862"/>
      <c r="G160" s="1862"/>
      <c r="H160" s="1862"/>
      <c r="I160" s="1862"/>
      <c r="J160" s="1862"/>
      <c r="K160" s="1862"/>
      <c r="L160" s="1862"/>
      <c r="M160" s="1862"/>
      <c r="N160" s="1862"/>
      <c r="O160" s="1862"/>
      <c r="P160" s="1862"/>
      <c r="Q160" s="1862"/>
      <c r="R160" s="1862"/>
      <c r="S160" s="1862"/>
      <c r="T160" s="1862"/>
      <c r="U160" s="1862"/>
      <c r="V160" s="1862"/>
      <c r="W160" s="1862"/>
      <c r="X160" s="1862"/>
      <c r="Y160" s="1862"/>
      <c r="Z160" s="1862"/>
    </row>
    <row r="161" spans="1:26" ht="15.75" customHeight="1">
      <c r="A161" s="1862"/>
      <c r="B161" s="1862"/>
      <c r="C161" s="1862"/>
      <c r="D161" s="1862"/>
      <c r="E161" s="1862"/>
      <c r="F161" s="1862"/>
      <c r="G161" s="1862"/>
      <c r="H161" s="1862"/>
      <c r="I161" s="1862"/>
      <c r="J161" s="1862"/>
      <c r="K161" s="1862"/>
      <c r="L161" s="1862"/>
      <c r="M161" s="1862"/>
      <c r="N161" s="1862"/>
      <c r="O161" s="1862"/>
      <c r="P161" s="1862"/>
      <c r="Q161" s="1862"/>
      <c r="R161" s="1862"/>
      <c r="S161" s="1862"/>
      <c r="T161" s="1862"/>
      <c r="U161" s="1862"/>
      <c r="V161" s="1862"/>
      <c r="W161" s="1862"/>
      <c r="X161" s="1862"/>
      <c r="Y161" s="1862"/>
      <c r="Z161" s="1862"/>
    </row>
    <row r="162" spans="1:26" ht="15.75" customHeight="1">
      <c r="A162" s="1862"/>
      <c r="B162" s="1862"/>
      <c r="C162" s="1862"/>
      <c r="D162" s="1862"/>
      <c r="E162" s="1862"/>
      <c r="F162" s="1862"/>
      <c r="G162" s="1862"/>
      <c r="H162" s="1862"/>
      <c r="I162" s="1862"/>
      <c r="J162" s="1862"/>
      <c r="K162" s="1862"/>
      <c r="L162" s="1862"/>
      <c r="M162" s="1862"/>
      <c r="N162" s="1862"/>
      <c r="O162" s="1862"/>
      <c r="P162" s="1862"/>
      <c r="Q162" s="1862"/>
      <c r="R162" s="1862"/>
      <c r="S162" s="1862"/>
      <c r="T162" s="1862"/>
      <c r="U162" s="1862"/>
      <c r="V162" s="1862"/>
      <c r="W162" s="1862"/>
      <c r="X162" s="1862"/>
      <c r="Y162" s="1862"/>
      <c r="Z162" s="1862"/>
    </row>
    <row r="163" spans="1:26" ht="15.75" customHeight="1">
      <c r="A163" s="1862"/>
      <c r="B163" s="1862"/>
      <c r="C163" s="1862"/>
      <c r="D163" s="1862"/>
      <c r="E163" s="1862"/>
      <c r="F163" s="1862"/>
      <c r="G163" s="1862"/>
      <c r="H163" s="1862"/>
      <c r="I163" s="1862"/>
      <c r="J163" s="1862"/>
      <c r="K163" s="1862"/>
      <c r="L163" s="1862"/>
      <c r="M163" s="1862"/>
      <c r="N163" s="1862"/>
      <c r="O163" s="1862"/>
      <c r="P163" s="1862"/>
      <c r="Q163" s="1862"/>
      <c r="R163" s="1862"/>
      <c r="S163" s="1862"/>
      <c r="T163" s="1862"/>
      <c r="U163" s="1862"/>
      <c r="V163" s="1862"/>
      <c r="W163" s="1862"/>
      <c r="X163" s="1862"/>
      <c r="Y163" s="1862"/>
      <c r="Z163" s="1862"/>
    </row>
    <row r="164" spans="1:26" ht="15.75" customHeight="1">
      <c r="A164" s="1862"/>
      <c r="B164" s="1862"/>
      <c r="C164" s="1862"/>
      <c r="D164" s="1862"/>
      <c r="E164" s="1862"/>
      <c r="F164" s="1862"/>
      <c r="G164" s="1862"/>
      <c r="H164" s="1862"/>
      <c r="I164" s="1862"/>
      <c r="J164" s="1862"/>
      <c r="K164" s="1862"/>
      <c r="L164" s="1862"/>
      <c r="M164" s="1862"/>
      <c r="N164" s="1862"/>
      <c r="O164" s="1862"/>
      <c r="P164" s="1862"/>
      <c r="Q164" s="1862"/>
      <c r="R164" s="1862"/>
      <c r="S164" s="1862"/>
      <c r="T164" s="1862"/>
      <c r="U164" s="1862"/>
      <c r="V164" s="1862"/>
      <c r="W164" s="1862"/>
      <c r="X164" s="1862"/>
      <c r="Y164" s="1862"/>
      <c r="Z164" s="1862"/>
    </row>
    <row r="165" spans="1:26" ht="15.75" customHeight="1">
      <c r="A165" s="1862"/>
      <c r="B165" s="1862"/>
      <c r="C165" s="1862"/>
      <c r="D165" s="1862"/>
      <c r="E165" s="1862"/>
      <c r="F165" s="1862"/>
      <c r="G165" s="1862"/>
      <c r="H165" s="1862"/>
      <c r="I165" s="1862"/>
      <c r="J165" s="1862"/>
      <c r="K165" s="1862"/>
      <c r="L165" s="1862"/>
      <c r="M165" s="1862"/>
      <c r="N165" s="1862"/>
      <c r="O165" s="1862"/>
      <c r="P165" s="1862"/>
      <c r="Q165" s="1862"/>
      <c r="R165" s="1862"/>
      <c r="S165" s="1862"/>
      <c r="T165" s="1862"/>
      <c r="U165" s="1862"/>
      <c r="V165" s="1862"/>
      <c r="W165" s="1862"/>
      <c r="X165" s="1862"/>
      <c r="Y165" s="1862"/>
      <c r="Z165" s="1862"/>
    </row>
    <row r="166" spans="1:26" ht="15.75" customHeight="1">
      <c r="A166" s="1862"/>
      <c r="B166" s="1862"/>
      <c r="C166" s="1862"/>
      <c r="D166" s="1862"/>
      <c r="E166" s="1862"/>
      <c r="F166" s="1862"/>
      <c r="G166" s="1862"/>
      <c r="H166" s="1862"/>
      <c r="I166" s="1862"/>
      <c r="J166" s="1862"/>
      <c r="K166" s="1862"/>
      <c r="L166" s="1862"/>
      <c r="M166" s="1862"/>
      <c r="N166" s="1862"/>
      <c r="O166" s="1862"/>
      <c r="P166" s="1862"/>
      <c r="Q166" s="1862"/>
      <c r="R166" s="1862"/>
      <c r="S166" s="1862"/>
      <c r="T166" s="1862"/>
      <c r="U166" s="1862"/>
      <c r="V166" s="1862"/>
      <c r="W166" s="1862"/>
      <c r="X166" s="1862"/>
      <c r="Y166" s="1862"/>
      <c r="Z166" s="1862"/>
    </row>
    <row r="167" spans="1:26" ht="15.75" customHeight="1">
      <c r="A167" s="1862"/>
      <c r="B167" s="1862"/>
      <c r="C167" s="1862"/>
      <c r="D167" s="1862"/>
      <c r="E167" s="1862"/>
      <c r="F167" s="1862"/>
      <c r="G167" s="1862"/>
      <c r="H167" s="1862"/>
      <c r="I167" s="1862"/>
      <c r="J167" s="1862"/>
      <c r="K167" s="1862"/>
      <c r="L167" s="1862"/>
      <c r="M167" s="1862"/>
      <c r="N167" s="1862"/>
      <c r="O167" s="1862"/>
      <c r="P167" s="1862"/>
      <c r="Q167" s="1862"/>
      <c r="R167" s="1862"/>
      <c r="S167" s="1862"/>
      <c r="T167" s="1862"/>
      <c r="U167" s="1862"/>
      <c r="V167" s="1862"/>
      <c r="W167" s="1862"/>
      <c r="X167" s="1862"/>
      <c r="Y167" s="1862"/>
      <c r="Z167" s="1862"/>
    </row>
    <row r="168" spans="1:26" ht="15.75" customHeight="1">
      <c r="A168" s="1862"/>
      <c r="B168" s="1862"/>
      <c r="C168" s="1862"/>
      <c r="D168" s="1862"/>
      <c r="E168" s="1862"/>
      <c r="F168" s="1862"/>
      <c r="G168" s="1862"/>
      <c r="H168" s="1862"/>
      <c r="I168" s="1862"/>
      <c r="J168" s="1862"/>
      <c r="K168" s="1862"/>
      <c r="L168" s="1862"/>
      <c r="M168" s="1862"/>
      <c r="N168" s="1862"/>
      <c r="O168" s="1862"/>
      <c r="P168" s="1862"/>
      <c r="Q168" s="1862"/>
      <c r="R168" s="1862"/>
      <c r="S168" s="1862"/>
      <c r="T168" s="1862"/>
      <c r="U168" s="1862"/>
      <c r="V168" s="1862"/>
      <c r="W168" s="1862"/>
      <c r="X168" s="1862"/>
      <c r="Y168" s="1862"/>
      <c r="Z168" s="1862"/>
    </row>
    <row r="169" spans="1:26" ht="15.75" customHeight="1">
      <c r="A169" s="1862"/>
      <c r="B169" s="1862"/>
      <c r="C169" s="1862"/>
      <c r="D169" s="1862"/>
      <c r="E169" s="1862"/>
      <c r="F169" s="1862"/>
      <c r="G169" s="1862"/>
      <c r="H169" s="1862"/>
      <c r="I169" s="1862"/>
      <c r="J169" s="1862"/>
      <c r="K169" s="1862"/>
      <c r="L169" s="1862"/>
      <c r="M169" s="1862"/>
      <c r="N169" s="1862"/>
      <c r="O169" s="1862"/>
      <c r="P169" s="1862"/>
      <c r="Q169" s="1862"/>
      <c r="R169" s="1862"/>
      <c r="S169" s="1862"/>
      <c r="T169" s="1862"/>
      <c r="U169" s="1862"/>
      <c r="V169" s="1862"/>
      <c r="W169" s="1862"/>
      <c r="X169" s="1862"/>
      <c r="Y169" s="1862"/>
      <c r="Z169" s="1862"/>
    </row>
    <row r="170" spans="1:26" ht="15.75" customHeight="1">
      <c r="A170" s="1862"/>
      <c r="B170" s="1862"/>
      <c r="C170" s="1862"/>
      <c r="D170" s="1862"/>
      <c r="E170" s="1862"/>
      <c r="F170" s="1862"/>
      <c r="G170" s="1862"/>
      <c r="H170" s="1862"/>
      <c r="I170" s="1862"/>
      <c r="J170" s="1862"/>
      <c r="K170" s="1862"/>
      <c r="L170" s="1862"/>
      <c r="M170" s="1862"/>
      <c r="N170" s="1862"/>
      <c r="O170" s="1862"/>
      <c r="P170" s="1862"/>
      <c r="Q170" s="1862"/>
      <c r="R170" s="1862"/>
      <c r="S170" s="1862"/>
      <c r="T170" s="1862"/>
      <c r="U170" s="1862"/>
      <c r="V170" s="1862"/>
      <c r="W170" s="1862"/>
      <c r="X170" s="1862"/>
      <c r="Y170" s="1862"/>
      <c r="Z170" s="1862"/>
    </row>
    <row r="171" spans="1:26" ht="15.75" customHeight="1">
      <c r="A171" s="1862"/>
      <c r="B171" s="1862"/>
      <c r="C171" s="1862"/>
      <c r="D171" s="1862"/>
      <c r="E171" s="1862"/>
      <c r="F171" s="1862"/>
      <c r="G171" s="1862"/>
      <c r="H171" s="1862"/>
      <c r="I171" s="1862"/>
      <c r="J171" s="1862"/>
      <c r="K171" s="1862"/>
      <c r="L171" s="1862"/>
      <c r="M171" s="1862"/>
      <c r="N171" s="1862"/>
      <c r="O171" s="1862"/>
      <c r="P171" s="1862"/>
      <c r="Q171" s="1862"/>
      <c r="R171" s="1862"/>
      <c r="S171" s="1862"/>
      <c r="T171" s="1862"/>
      <c r="U171" s="1862"/>
      <c r="V171" s="1862"/>
      <c r="W171" s="1862"/>
      <c r="X171" s="1862"/>
      <c r="Y171" s="1862"/>
      <c r="Z171" s="1862"/>
    </row>
    <row r="172" spans="1:26" ht="15.75" customHeight="1">
      <c r="A172" s="1862"/>
      <c r="B172" s="1862"/>
      <c r="C172" s="1862"/>
      <c r="D172" s="1862"/>
      <c r="E172" s="1862"/>
      <c r="F172" s="1862"/>
      <c r="G172" s="1862"/>
      <c r="H172" s="1862"/>
      <c r="I172" s="1862"/>
      <c r="J172" s="1862"/>
      <c r="K172" s="1862"/>
      <c r="L172" s="1862"/>
      <c r="M172" s="1862"/>
      <c r="N172" s="1862"/>
      <c r="O172" s="1862"/>
      <c r="P172" s="1862"/>
      <c r="Q172" s="1862"/>
      <c r="R172" s="1862"/>
      <c r="S172" s="1862"/>
      <c r="T172" s="1862"/>
      <c r="U172" s="1862"/>
      <c r="V172" s="1862"/>
      <c r="W172" s="1862"/>
      <c r="X172" s="1862"/>
      <c r="Y172" s="1862"/>
      <c r="Z172" s="1862"/>
    </row>
    <row r="173" spans="1:26" ht="15.75" customHeight="1">
      <c r="A173" s="1862"/>
      <c r="B173" s="1862"/>
      <c r="C173" s="1862"/>
      <c r="D173" s="1862"/>
      <c r="E173" s="1862"/>
      <c r="F173" s="1862"/>
      <c r="G173" s="1862"/>
      <c r="H173" s="1862"/>
      <c r="I173" s="1862"/>
      <c r="J173" s="1862"/>
      <c r="K173" s="1862"/>
      <c r="L173" s="1862"/>
      <c r="M173" s="1862"/>
      <c r="N173" s="1862"/>
      <c r="O173" s="1862"/>
      <c r="P173" s="1862"/>
      <c r="Q173" s="1862"/>
      <c r="R173" s="1862"/>
      <c r="S173" s="1862"/>
      <c r="T173" s="1862"/>
      <c r="U173" s="1862"/>
      <c r="V173" s="1862"/>
      <c r="W173" s="1862"/>
      <c r="X173" s="1862"/>
      <c r="Y173" s="1862"/>
      <c r="Z173" s="1862"/>
    </row>
    <row r="174" spans="1:26" ht="15.75" customHeight="1">
      <c r="A174" s="1862"/>
      <c r="B174" s="1862"/>
      <c r="C174" s="1862"/>
      <c r="D174" s="1862"/>
      <c r="E174" s="1862"/>
      <c r="F174" s="1862"/>
      <c r="G174" s="1862"/>
      <c r="H174" s="1862"/>
      <c r="I174" s="1862"/>
      <c r="J174" s="1862"/>
      <c r="K174" s="1862"/>
      <c r="L174" s="1862"/>
      <c r="M174" s="1862"/>
      <c r="N174" s="1862"/>
      <c r="O174" s="1862"/>
      <c r="P174" s="1862"/>
      <c r="Q174" s="1862"/>
      <c r="R174" s="1862"/>
      <c r="S174" s="1862"/>
      <c r="T174" s="1862"/>
      <c r="U174" s="1862"/>
      <c r="V174" s="1862"/>
      <c r="W174" s="1862"/>
      <c r="X174" s="1862"/>
      <c r="Y174" s="1862"/>
      <c r="Z174" s="1862"/>
    </row>
    <row r="175" spans="1:26" ht="15.75" customHeight="1">
      <c r="A175" s="1862"/>
      <c r="B175" s="1862"/>
      <c r="C175" s="1862"/>
      <c r="D175" s="1862"/>
      <c r="E175" s="1862"/>
      <c r="F175" s="1862"/>
      <c r="G175" s="1862"/>
      <c r="H175" s="1862"/>
      <c r="I175" s="1862"/>
      <c r="J175" s="1862"/>
      <c r="K175" s="1862"/>
      <c r="L175" s="1862"/>
      <c r="M175" s="1862"/>
      <c r="N175" s="1862"/>
      <c r="O175" s="1862"/>
      <c r="P175" s="1862"/>
      <c r="Q175" s="1862"/>
      <c r="R175" s="1862"/>
      <c r="S175" s="1862"/>
      <c r="T175" s="1862"/>
      <c r="U175" s="1862"/>
      <c r="V175" s="1862"/>
      <c r="W175" s="1862"/>
      <c r="X175" s="1862"/>
      <c r="Y175" s="1862"/>
      <c r="Z175" s="1862"/>
    </row>
    <row r="176" spans="1:26" ht="15.75" customHeight="1">
      <c r="A176" s="1862"/>
      <c r="B176" s="1862"/>
      <c r="C176" s="1862"/>
      <c r="D176" s="1862"/>
      <c r="E176" s="1862"/>
      <c r="F176" s="1862"/>
      <c r="G176" s="1862"/>
      <c r="H176" s="1862"/>
      <c r="I176" s="1862"/>
      <c r="J176" s="1862"/>
      <c r="K176" s="1862"/>
      <c r="L176" s="1862"/>
      <c r="M176" s="1862"/>
      <c r="N176" s="1862"/>
      <c r="O176" s="1862"/>
      <c r="P176" s="1862"/>
      <c r="Q176" s="1862"/>
      <c r="R176" s="1862"/>
      <c r="S176" s="1862"/>
      <c r="T176" s="1862"/>
      <c r="U176" s="1862"/>
      <c r="V176" s="1862"/>
      <c r="W176" s="1862"/>
      <c r="X176" s="1862"/>
      <c r="Y176" s="1862"/>
      <c r="Z176" s="1862"/>
    </row>
    <row r="177" spans="1:26" ht="15.75" customHeight="1">
      <c r="A177" s="1862"/>
      <c r="B177" s="1862"/>
      <c r="C177" s="1862"/>
      <c r="D177" s="1862"/>
      <c r="E177" s="1862"/>
      <c r="F177" s="1862"/>
      <c r="G177" s="1862"/>
      <c r="H177" s="1862"/>
      <c r="I177" s="1862"/>
      <c r="J177" s="1862"/>
      <c r="K177" s="1862"/>
      <c r="L177" s="1862"/>
      <c r="M177" s="1862"/>
      <c r="N177" s="1862"/>
      <c r="O177" s="1862"/>
      <c r="P177" s="1862"/>
      <c r="Q177" s="1862"/>
      <c r="R177" s="1862"/>
      <c r="S177" s="1862"/>
      <c r="T177" s="1862"/>
      <c r="U177" s="1862"/>
      <c r="V177" s="1862"/>
      <c r="W177" s="1862"/>
      <c r="X177" s="1862"/>
      <c r="Y177" s="1862"/>
      <c r="Z177" s="1862"/>
    </row>
    <row r="178" spans="1:26" ht="15.75" customHeight="1">
      <c r="A178" s="1862"/>
      <c r="B178" s="1862"/>
      <c r="C178" s="1862"/>
      <c r="D178" s="1862"/>
      <c r="E178" s="1862"/>
      <c r="F178" s="1862"/>
      <c r="G178" s="1862"/>
      <c r="H178" s="1862"/>
      <c r="I178" s="1862"/>
      <c r="J178" s="1862"/>
      <c r="K178" s="1862"/>
      <c r="L178" s="1862"/>
      <c r="M178" s="1862"/>
      <c r="N178" s="1862"/>
      <c r="O178" s="1862"/>
      <c r="P178" s="1862"/>
      <c r="Q178" s="1862"/>
      <c r="R178" s="1862"/>
      <c r="S178" s="1862"/>
      <c r="T178" s="1862"/>
      <c r="U178" s="1862"/>
      <c r="V178" s="1862"/>
      <c r="W178" s="1862"/>
      <c r="X178" s="1862"/>
      <c r="Y178" s="1862"/>
      <c r="Z178" s="1862"/>
    </row>
    <row r="179" spans="1:26" ht="15.75" customHeight="1">
      <c r="A179" s="1862"/>
      <c r="B179" s="1862"/>
      <c r="C179" s="1862"/>
      <c r="D179" s="1862"/>
      <c r="E179" s="1862"/>
      <c r="F179" s="1862"/>
      <c r="G179" s="1862"/>
      <c r="H179" s="1862"/>
      <c r="I179" s="1862"/>
      <c r="J179" s="1862"/>
      <c r="K179" s="1862"/>
      <c r="L179" s="1862"/>
      <c r="M179" s="1862"/>
      <c r="N179" s="1862"/>
      <c r="O179" s="1862"/>
      <c r="P179" s="1862"/>
      <c r="Q179" s="1862"/>
      <c r="R179" s="1862"/>
      <c r="S179" s="1862"/>
      <c r="T179" s="1862"/>
      <c r="U179" s="1862"/>
      <c r="V179" s="1862"/>
      <c r="W179" s="1862"/>
      <c r="X179" s="1862"/>
      <c r="Y179" s="1862"/>
      <c r="Z179" s="1862"/>
    </row>
    <row r="180" spans="1:26" ht="15.75" customHeight="1">
      <c r="A180" s="1862"/>
      <c r="B180" s="1862"/>
      <c r="C180" s="1862"/>
      <c r="D180" s="1862"/>
      <c r="E180" s="1862"/>
      <c r="F180" s="1862"/>
      <c r="G180" s="1862"/>
      <c r="H180" s="1862"/>
      <c r="I180" s="1862"/>
      <c r="J180" s="1862"/>
      <c r="K180" s="1862"/>
      <c r="L180" s="1862"/>
      <c r="M180" s="1862"/>
      <c r="N180" s="1862"/>
      <c r="O180" s="1862"/>
      <c r="P180" s="1862"/>
      <c r="Q180" s="1862"/>
      <c r="R180" s="1862"/>
      <c r="S180" s="1862"/>
      <c r="T180" s="1862"/>
      <c r="U180" s="1862"/>
      <c r="V180" s="1862"/>
      <c r="W180" s="1862"/>
      <c r="X180" s="1862"/>
      <c r="Y180" s="1862"/>
      <c r="Z180" s="1862"/>
    </row>
    <row r="181" spans="1:26" ht="15.75" customHeight="1">
      <c r="A181" s="1862"/>
      <c r="B181" s="1862"/>
      <c r="C181" s="1862"/>
      <c r="D181" s="1862"/>
      <c r="E181" s="1862"/>
      <c r="F181" s="1862"/>
      <c r="G181" s="1862"/>
      <c r="H181" s="1862"/>
      <c r="I181" s="1862"/>
      <c r="J181" s="1862"/>
      <c r="K181" s="1862"/>
      <c r="L181" s="1862"/>
      <c r="M181" s="1862"/>
      <c r="N181" s="1862"/>
      <c r="O181" s="1862"/>
      <c r="P181" s="1862"/>
      <c r="Q181" s="1862"/>
      <c r="R181" s="1862"/>
      <c r="S181" s="1862"/>
      <c r="T181" s="1862"/>
      <c r="U181" s="1862"/>
      <c r="V181" s="1862"/>
      <c r="W181" s="1862"/>
      <c r="X181" s="1862"/>
      <c r="Y181" s="1862"/>
      <c r="Z181" s="1862"/>
    </row>
    <row r="182" spans="1:26" ht="15.75" customHeight="1">
      <c r="A182" s="1862"/>
      <c r="B182" s="1862"/>
      <c r="C182" s="1862"/>
      <c r="D182" s="1862"/>
      <c r="E182" s="1862"/>
      <c r="F182" s="1862"/>
      <c r="G182" s="1862"/>
      <c r="H182" s="1862"/>
      <c r="I182" s="1862"/>
      <c r="J182" s="1862"/>
      <c r="K182" s="1862"/>
      <c r="L182" s="1862"/>
      <c r="M182" s="1862"/>
      <c r="N182" s="1862"/>
      <c r="O182" s="1862"/>
      <c r="P182" s="1862"/>
      <c r="Q182" s="1862"/>
      <c r="R182" s="1862"/>
      <c r="S182" s="1862"/>
      <c r="T182" s="1862"/>
      <c r="U182" s="1862"/>
      <c r="V182" s="1862"/>
      <c r="W182" s="1862"/>
      <c r="X182" s="1862"/>
      <c r="Y182" s="1862"/>
      <c r="Z182" s="1862"/>
    </row>
    <row r="183" spans="1:26" ht="15.75" customHeight="1">
      <c r="A183" s="1862"/>
      <c r="B183" s="1862"/>
      <c r="C183" s="1862"/>
      <c r="D183" s="1862"/>
      <c r="E183" s="1862"/>
      <c r="F183" s="1862"/>
      <c r="G183" s="1862"/>
      <c r="H183" s="1862"/>
      <c r="I183" s="1862"/>
      <c r="J183" s="1862"/>
      <c r="K183" s="1862"/>
      <c r="L183" s="1862"/>
      <c r="M183" s="1862"/>
      <c r="N183" s="1862"/>
      <c r="O183" s="1862"/>
      <c r="P183" s="1862"/>
      <c r="Q183" s="1862"/>
      <c r="R183" s="1862"/>
      <c r="S183" s="1862"/>
      <c r="T183" s="1862"/>
      <c r="U183" s="1862"/>
      <c r="V183" s="1862"/>
      <c r="W183" s="1862"/>
      <c r="X183" s="1862"/>
      <c r="Y183" s="1862"/>
      <c r="Z183" s="1862"/>
    </row>
    <row r="184" spans="1:26" ht="15.75" customHeight="1">
      <c r="A184" s="1862"/>
      <c r="B184" s="1862"/>
      <c r="C184" s="1862"/>
      <c r="D184" s="1862"/>
      <c r="E184" s="1862"/>
      <c r="F184" s="1862"/>
      <c r="G184" s="1862"/>
      <c r="H184" s="1862"/>
      <c r="I184" s="1862"/>
      <c r="J184" s="1862"/>
      <c r="K184" s="1862"/>
      <c r="L184" s="1862"/>
      <c r="M184" s="1862"/>
      <c r="N184" s="1862"/>
      <c r="O184" s="1862"/>
      <c r="P184" s="1862"/>
      <c r="Q184" s="1862"/>
      <c r="R184" s="1862"/>
      <c r="S184" s="1862"/>
      <c r="T184" s="1862"/>
      <c r="U184" s="1862"/>
      <c r="V184" s="1862"/>
      <c r="W184" s="1862"/>
      <c r="X184" s="1862"/>
      <c r="Y184" s="1862"/>
      <c r="Z184" s="1862"/>
    </row>
    <row r="185" spans="1:26" ht="15.75" customHeight="1">
      <c r="A185" s="1862"/>
      <c r="B185" s="1862"/>
      <c r="C185" s="1862"/>
      <c r="D185" s="1862"/>
      <c r="E185" s="1862"/>
      <c r="F185" s="1862"/>
      <c r="G185" s="1862"/>
      <c r="H185" s="1862"/>
      <c r="I185" s="1862"/>
      <c r="J185" s="1862"/>
      <c r="K185" s="1862"/>
      <c r="L185" s="1862"/>
      <c r="M185" s="1862"/>
      <c r="N185" s="1862"/>
      <c r="O185" s="1862"/>
      <c r="P185" s="1862"/>
      <c r="Q185" s="1862"/>
      <c r="R185" s="1862"/>
      <c r="S185" s="1862"/>
      <c r="T185" s="1862"/>
      <c r="U185" s="1862"/>
      <c r="V185" s="1862"/>
      <c r="W185" s="1862"/>
      <c r="X185" s="1862"/>
      <c r="Y185" s="1862"/>
      <c r="Z185" s="1862"/>
    </row>
    <row r="186" spans="1:26" ht="15.75" customHeight="1">
      <c r="A186" s="1862"/>
      <c r="B186" s="1862"/>
      <c r="C186" s="1862"/>
      <c r="D186" s="1862"/>
      <c r="E186" s="1862"/>
      <c r="F186" s="1862"/>
      <c r="G186" s="1862"/>
      <c r="H186" s="1862"/>
      <c r="I186" s="1862"/>
      <c r="J186" s="1862"/>
      <c r="K186" s="1862"/>
      <c r="L186" s="1862"/>
      <c r="M186" s="1862"/>
      <c r="N186" s="1862"/>
      <c r="O186" s="1862"/>
      <c r="P186" s="1862"/>
      <c r="Q186" s="1862"/>
      <c r="R186" s="1862"/>
      <c r="S186" s="1862"/>
      <c r="T186" s="1862"/>
      <c r="U186" s="1862"/>
      <c r="V186" s="1862"/>
      <c r="W186" s="1862"/>
      <c r="X186" s="1862"/>
      <c r="Y186" s="1862"/>
      <c r="Z186" s="1862"/>
    </row>
    <row r="187" spans="1:26" ht="15.75" customHeight="1">
      <c r="A187" s="1862"/>
      <c r="B187" s="1862"/>
      <c r="C187" s="1862"/>
      <c r="D187" s="1862"/>
      <c r="E187" s="1862"/>
      <c r="F187" s="1862"/>
      <c r="G187" s="1862"/>
      <c r="H187" s="1862"/>
      <c r="I187" s="1862"/>
      <c r="J187" s="1862"/>
      <c r="K187" s="1862"/>
      <c r="L187" s="1862"/>
      <c r="M187" s="1862"/>
      <c r="N187" s="1862"/>
      <c r="O187" s="1862"/>
      <c r="P187" s="1862"/>
      <c r="Q187" s="1862"/>
      <c r="R187" s="1862"/>
      <c r="S187" s="1862"/>
      <c r="T187" s="1862"/>
      <c r="U187" s="1862"/>
      <c r="V187" s="1862"/>
      <c r="W187" s="1862"/>
      <c r="X187" s="1862"/>
      <c r="Y187" s="1862"/>
      <c r="Z187" s="1862"/>
    </row>
    <row r="188" spans="1:26" ht="15.75" customHeight="1">
      <c r="A188" s="1862"/>
      <c r="B188" s="1862"/>
      <c r="C188" s="1862"/>
      <c r="D188" s="1862"/>
      <c r="E188" s="1862"/>
      <c r="F188" s="1862"/>
      <c r="G188" s="1862"/>
      <c r="H188" s="1862"/>
      <c r="I188" s="1862"/>
      <c r="J188" s="1862"/>
      <c r="K188" s="1862"/>
      <c r="L188" s="1862"/>
      <c r="M188" s="1862"/>
      <c r="N188" s="1862"/>
      <c r="O188" s="1862"/>
      <c r="P188" s="1862"/>
      <c r="Q188" s="1862"/>
      <c r="R188" s="1862"/>
      <c r="S188" s="1862"/>
      <c r="T188" s="1862"/>
      <c r="U188" s="1862"/>
      <c r="V188" s="1862"/>
      <c r="W188" s="1862"/>
      <c r="X188" s="1862"/>
      <c r="Y188" s="1862"/>
      <c r="Z188" s="1862"/>
    </row>
    <row r="189" spans="1:26" ht="15.75" customHeight="1">
      <c r="A189" s="1862"/>
      <c r="B189" s="1862"/>
      <c r="C189" s="1862"/>
      <c r="D189" s="1862"/>
      <c r="E189" s="1862"/>
      <c r="F189" s="1862"/>
      <c r="G189" s="1862"/>
      <c r="H189" s="1862"/>
      <c r="I189" s="1862"/>
      <c r="J189" s="1862"/>
      <c r="K189" s="1862"/>
      <c r="L189" s="1862"/>
      <c r="M189" s="1862"/>
      <c r="N189" s="1862"/>
      <c r="O189" s="1862"/>
      <c r="P189" s="1862"/>
      <c r="Q189" s="1862"/>
      <c r="R189" s="1862"/>
      <c r="S189" s="1862"/>
      <c r="T189" s="1862"/>
      <c r="U189" s="1862"/>
      <c r="V189" s="1862"/>
      <c r="W189" s="1862"/>
      <c r="X189" s="1862"/>
      <c r="Y189" s="1862"/>
      <c r="Z189" s="1862"/>
    </row>
    <row r="190" spans="1:26" ht="15.75" customHeight="1">
      <c r="A190" s="1862"/>
      <c r="B190" s="1862"/>
      <c r="C190" s="1862"/>
      <c r="D190" s="1862"/>
      <c r="E190" s="1862"/>
      <c r="F190" s="1862"/>
      <c r="G190" s="1862"/>
      <c r="H190" s="1862"/>
      <c r="I190" s="1862"/>
      <c r="J190" s="1862"/>
      <c r="K190" s="1862"/>
      <c r="L190" s="1862"/>
      <c r="M190" s="1862"/>
      <c r="N190" s="1862"/>
      <c r="O190" s="1862"/>
      <c r="P190" s="1862"/>
      <c r="Q190" s="1862"/>
      <c r="R190" s="1862"/>
      <c r="S190" s="1862"/>
      <c r="T190" s="1862"/>
      <c r="U190" s="1862"/>
      <c r="V190" s="1862"/>
      <c r="W190" s="1862"/>
      <c r="X190" s="1862"/>
      <c r="Y190" s="1862"/>
      <c r="Z190" s="1862"/>
    </row>
    <row r="191" spans="1:26" ht="15.75" customHeight="1">
      <c r="A191" s="1862"/>
      <c r="B191" s="1862"/>
      <c r="C191" s="1862"/>
      <c r="D191" s="1862"/>
      <c r="E191" s="1862"/>
      <c r="F191" s="1862"/>
      <c r="G191" s="1862"/>
      <c r="H191" s="1862"/>
      <c r="I191" s="1862"/>
      <c r="J191" s="1862"/>
      <c r="K191" s="1862"/>
      <c r="L191" s="1862"/>
      <c r="M191" s="1862"/>
      <c r="N191" s="1862"/>
      <c r="O191" s="1862"/>
      <c r="P191" s="1862"/>
      <c r="Q191" s="1862"/>
      <c r="R191" s="1862"/>
      <c r="S191" s="1862"/>
      <c r="T191" s="1862"/>
      <c r="U191" s="1862"/>
      <c r="V191" s="1862"/>
      <c r="W191" s="1862"/>
      <c r="X191" s="1862"/>
      <c r="Y191" s="1862"/>
      <c r="Z191" s="1862"/>
    </row>
    <row r="192" spans="1:26" ht="15.75" customHeight="1">
      <c r="A192" s="1862"/>
      <c r="B192" s="1862"/>
      <c r="C192" s="1862"/>
      <c r="D192" s="1862"/>
      <c r="E192" s="1862"/>
      <c r="F192" s="1862"/>
      <c r="G192" s="1862"/>
      <c r="H192" s="1862"/>
      <c r="I192" s="1862"/>
      <c r="J192" s="1862"/>
      <c r="K192" s="1862"/>
      <c r="L192" s="1862"/>
      <c r="M192" s="1862"/>
      <c r="N192" s="1862"/>
      <c r="O192" s="1862"/>
      <c r="P192" s="1862"/>
      <c r="Q192" s="1862"/>
      <c r="R192" s="1862"/>
      <c r="S192" s="1862"/>
      <c r="T192" s="1862"/>
      <c r="U192" s="1862"/>
      <c r="V192" s="1862"/>
      <c r="W192" s="1862"/>
      <c r="X192" s="1862"/>
      <c r="Y192" s="1862"/>
      <c r="Z192" s="1862"/>
    </row>
    <row r="193" spans="1:26" ht="15.75" customHeight="1">
      <c r="A193" s="1862"/>
      <c r="B193" s="1862"/>
      <c r="C193" s="1862"/>
      <c r="D193" s="1862"/>
      <c r="E193" s="1862"/>
      <c r="F193" s="1862"/>
      <c r="G193" s="1862"/>
      <c r="H193" s="1862"/>
      <c r="I193" s="1862"/>
      <c r="J193" s="1862"/>
      <c r="K193" s="1862"/>
      <c r="L193" s="1862"/>
      <c r="M193" s="1862"/>
      <c r="N193" s="1862"/>
      <c r="O193" s="1862"/>
      <c r="P193" s="1862"/>
      <c r="Q193" s="1862"/>
      <c r="R193" s="1862"/>
      <c r="S193" s="1862"/>
      <c r="T193" s="1862"/>
      <c r="U193" s="1862"/>
      <c r="V193" s="1862"/>
      <c r="W193" s="1862"/>
      <c r="X193" s="1862"/>
      <c r="Y193" s="1862"/>
      <c r="Z193" s="1862"/>
    </row>
    <row r="194" spans="1:26" ht="15.75" customHeight="1">
      <c r="A194" s="1862"/>
      <c r="B194" s="1862"/>
      <c r="C194" s="1862"/>
      <c r="D194" s="1862"/>
      <c r="E194" s="1862"/>
      <c r="F194" s="1862"/>
      <c r="G194" s="1862"/>
      <c r="H194" s="1862"/>
      <c r="I194" s="1862"/>
      <c r="J194" s="1862"/>
      <c r="K194" s="1862"/>
      <c r="L194" s="1862"/>
      <c r="M194" s="1862"/>
      <c r="N194" s="1862"/>
      <c r="O194" s="1862"/>
      <c r="P194" s="1862"/>
      <c r="Q194" s="1862"/>
      <c r="R194" s="1862"/>
      <c r="S194" s="1862"/>
      <c r="T194" s="1862"/>
      <c r="U194" s="1862"/>
      <c r="V194" s="1862"/>
      <c r="W194" s="1862"/>
      <c r="X194" s="1862"/>
      <c r="Y194" s="1862"/>
      <c r="Z194" s="1862"/>
    </row>
    <row r="195" spans="1:26" ht="15.75" customHeight="1">
      <c r="A195" s="1862"/>
      <c r="B195" s="1862"/>
      <c r="C195" s="1862"/>
      <c r="D195" s="1862"/>
      <c r="E195" s="1862"/>
      <c r="F195" s="1862"/>
      <c r="G195" s="1862"/>
      <c r="H195" s="1862"/>
      <c r="I195" s="1862"/>
      <c r="J195" s="1862"/>
      <c r="K195" s="1862"/>
      <c r="L195" s="1862"/>
      <c r="M195" s="1862"/>
      <c r="N195" s="1862"/>
      <c r="O195" s="1862"/>
      <c r="P195" s="1862"/>
      <c r="Q195" s="1862"/>
      <c r="R195" s="1862"/>
      <c r="S195" s="1862"/>
      <c r="T195" s="1862"/>
      <c r="U195" s="1862"/>
      <c r="V195" s="1862"/>
      <c r="W195" s="1862"/>
      <c r="X195" s="1862"/>
      <c r="Y195" s="1862"/>
      <c r="Z195" s="1862"/>
    </row>
    <row r="196" spans="1:26" ht="15.75" customHeight="1">
      <c r="A196" s="1862"/>
      <c r="B196" s="1862"/>
      <c r="C196" s="1862"/>
      <c r="D196" s="1862"/>
      <c r="E196" s="1862"/>
      <c r="F196" s="1862"/>
      <c r="G196" s="1862"/>
      <c r="H196" s="1862"/>
      <c r="I196" s="1862"/>
      <c r="J196" s="1862"/>
      <c r="K196" s="1862"/>
      <c r="L196" s="1862"/>
      <c r="M196" s="1862"/>
      <c r="N196" s="1862"/>
      <c r="O196" s="1862"/>
      <c r="P196" s="1862"/>
      <c r="Q196" s="1862"/>
      <c r="R196" s="1862"/>
      <c r="S196" s="1862"/>
      <c r="T196" s="1862"/>
      <c r="U196" s="1862"/>
      <c r="V196" s="1862"/>
      <c r="W196" s="1862"/>
      <c r="X196" s="1862"/>
      <c r="Y196" s="1862"/>
      <c r="Z196" s="1862"/>
    </row>
    <row r="197" spans="1:26" ht="15.75" customHeight="1">
      <c r="A197" s="1862"/>
      <c r="B197" s="1862"/>
      <c r="C197" s="1862"/>
      <c r="D197" s="1862"/>
      <c r="E197" s="1862"/>
      <c r="F197" s="1862"/>
      <c r="G197" s="1862"/>
      <c r="H197" s="1862"/>
      <c r="I197" s="1862"/>
      <c r="J197" s="1862"/>
      <c r="K197" s="1862"/>
      <c r="L197" s="1862"/>
      <c r="M197" s="1862"/>
      <c r="N197" s="1862"/>
      <c r="O197" s="1862"/>
      <c r="P197" s="1862"/>
      <c r="Q197" s="1862"/>
      <c r="R197" s="1862"/>
      <c r="S197" s="1862"/>
      <c r="T197" s="1862"/>
      <c r="U197" s="1862"/>
      <c r="V197" s="1862"/>
      <c r="W197" s="1862"/>
      <c r="X197" s="1862"/>
      <c r="Y197" s="1862"/>
      <c r="Z197" s="1862"/>
    </row>
    <row r="198" spans="1:26" ht="15.75" customHeight="1">
      <c r="A198" s="1862"/>
      <c r="B198" s="1862"/>
      <c r="C198" s="1862"/>
      <c r="D198" s="1862"/>
      <c r="E198" s="1862"/>
      <c r="F198" s="1862"/>
      <c r="G198" s="1862"/>
      <c r="H198" s="1862"/>
      <c r="I198" s="1862"/>
      <c r="J198" s="1862"/>
      <c r="K198" s="1862"/>
      <c r="L198" s="1862"/>
      <c r="M198" s="1862"/>
      <c r="N198" s="1862"/>
      <c r="O198" s="1862"/>
      <c r="P198" s="1862"/>
      <c r="Q198" s="1862"/>
      <c r="R198" s="1862"/>
      <c r="S198" s="1862"/>
      <c r="T198" s="1862"/>
      <c r="U198" s="1862"/>
      <c r="V198" s="1862"/>
      <c r="W198" s="1862"/>
      <c r="X198" s="1862"/>
      <c r="Y198" s="1862"/>
      <c r="Z198" s="1862"/>
    </row>
    <row r="199" spans="1:26" ht="15.75" customHeight="1">
      <c r="A199" s="1862"/>
      <c r="B199" s="1862"/>
      <c r="C199" s="1862"/>
      <c r="D199" s="1862"/>
      <c r="E199" s="1862"/>
      <c r="F199" s="1862"/>
      <c r="G199" s="1862"/>
      <c r="H199" s="1862"/>
      <c r="I199" s="1862"/>
      <c r="J199" s="1862"/>
      <c r="K199" s="1862"/>
      <c r="L199" s="1862"/>
      <c r="M199" s="1862"/>
      <c r="N199" s="1862"/>
      <c r="O199" s="1862"/>
      <c r="P199" s="1862"/>
      <c r="Q199" s="1862"/>
      <c r="R199" s="1862"/>
      <c r="S199" s="1862"/>
      <c r="T199" s="1862"/>
      <c r="U199" s="1862"/>
      <c r="V199" s="1862"/>
      <c r="W199" s="1862"/>
      <c r="X199" s="1862"/>
      <c r="Y199" s="1862"/>
      <c r="Z199" s="1862"/>
    </row>
    <row r="200" spans="1:26" ht="15.75" customHeight="1">
      <c r="A200" s="1862"/>
      <c r="B200" s="1862"/>
      <c r="C200" s="1862"/>
      <c r="D200" s="1862"/>
      <c r="E200" s="1862"/>
      <c r="F200" s="1862"/>
      <c r="G200" s="1862"/>
      <c r="H200" s="1862"/>
      <c r="I200" s="1862"/>
      <c r="J200" s="1862"/>
      <c r="K200" s="1862"/>
      <c r="L200" s="1862"/>
      <c r="M200" s="1862"/>
      <c r="N200" s="1862"/>
      <c r="O200" s="1862"/>
      <c r="P200" s="1862"/>
      <c r="Q200" s="1862"/>
      <c r="R200" s="1862"/>
      <c r="S200" s="1862"/>
      <c r="T200" s="1862"/>
      <c r="U200" s="1862"/>
      <c r="V200" s="1862"/>
      <c r="W200" s="1862"/>
      <c r="X200" s="1862"/>
      <c r="Y200" s="1862"/>
      <c r="Z200" s="1862"/>
    </row>
    <row r="201" spans="1:26" ht="15.75" customHeight="1">
      <c r="A201" s="1862"/>
      <c r="B201" s="1862"/>
      <c r="C201" s="1862"/>
      <c r="D201" s="1862"/>
      <c r="E201" s="1862"/>
      <c r="F201" s="1862"/>
      <c r="G201" s="1862"/>
      <c r="H201" s="1862"/>
      <c r="I201" s="1862"/>
      <c r="J201" s="1862"/>
      <c r="K201" s="1862"/>
      <c r="L201" s="1862"/>
      <c r="M201" s="1862"/>
      <c r="N201" s="1862"/>
      <c r="O201" s="1862"/>
      <c r="P201" s="1862"/>
      <c r="Q201" s="1862"/>
      <c r="R201" s="1862"/>
      <c r="S201" s="1862"/>
      <c r="T201" s="1862"/>
      <c r="U201" s="1862"/>
      <c r="V201" s="1862"/>
      <c r="W201" s="1862"/>
      <c r="X201" s="1862"/>
      <c r="Y201" s="1862"/>
      <c r="Z201" s="1862"/>
    </row>
    <row r="202" spans="1:26" ht="15.75" customHeight="1">
      <c r="A202" s="1862"/>
      <c r="B202" s="1862"/>
      <c r="C202" s="1862"/>
      <c r="D202" s="1862"/>
      <c r="E202" s="1862"/>
      <c r="F202" s="1862"/>
      <c r="G202" s="1862"/>
      <c r="H202" s="1862"/>
      <c r="I202" s="1862"/>
      <c r="J202" s="1862"/>
      <c r="K202" s="1862"/>
      <c r="L202" s="1862"/>
      <c r="M202" s="1862"/>
      <c r="N202" s="1862"/>
      <c r="O202" s="1862"/>
      <c r="P202" s="1862"/>
      <c r="Q202" s="1862"/>
      <c r="R202" s="1862"/>
      <c r="S202" s="1862"/>
      <c r="T202" s="1862"/>
      <c r="U202" s="1862"/>
      <c r="V202" s="1862"/>
      <c r="W202" s="1862"/>
      <c r="X202" s="1862"/>
      <c r="Y202" s="1862"/>
      <c r="Z202" s="1862"/>
    </row>
    <row r="203" spans="1:26" ht="15.75" customHeight="1">
      <c r="A203" s="1862"/>
      <c r="B203" s="1862"/>
      <c r="C203" s="1862"/>
      <c r="D203" s="1862"/>
      <c r="E203" s="1862"/>
      <c r="F203" s="1862"/>
      <c r="G203" s="1862"/>
      <c r="H203" s="1862"/>
      <c r="I203" s="1862"/>
      <c r="J203" s="1862"/>
      <c r="K203" s="1862"/>
      <c r="L203" s="1862"/>
      <c r="M203" s="1862"/>
      <c r="N203" s="1862"/>
      <c r="O203" s="1862"/>
      <c r="P203" s="1862"/>
      <c r="Q203" s="1862"/>
      <c r="R203" s="1862"/>
      <c r="S203" s="1862"/>
      <c r="T203" s="1862"/>
      <c r="U203" s="1862"/>
      <c r="V203" s="1862"/>
      <c r="W203" s="1862"/>
      <c r="X203" s="1862"/>
      <c r="Y203" s="1862"/>
      <c r="Z203" s="1862"/>
    </row>
    <row r="204" spans="1:26" ht="15.75" customHeight="1">
      <c r="A204" s="1862"/>
      <c r="B204" s="1862"/>
      <c r="C204" s="1862"/>
      <c r="D204" s="1862"/>
      <c r="E204" s="1862"/>
      <c r="F204" s="1862"/>
      <c r="G204" s="1862"/>
      <c r="H204" s="1862"/>
      <c r="I204" s="1862"/>
      <c r="J204" s="1862"/>
      <c r="K204" s="1862"/>
      <c r="L204" s="1862"/>
      <c r="M204" s="1862"/>
      <c r="N204" s="1862"/>
      <c r="O204" s="1862"/>
      <c r="P204" s="1862"/>
      <c r="Q204" s="1862"/>
      <c r="R204" s="1862"/>
      <c r="S204" s="1862"/>
      <c r="T204" s="1862"/>
      <c r="U204" s="1862"/>
      <c r="V204" s="1862"/>
      <c r="W204" s="1862"/>
      <c r="X204" s="1862"/>
      <c r="Y204" s="1862"/>
      <c r="Z204" s="1862"/>
    </row>
    <row r="205" spans="1:26" ht="15.75" customHeight="1">
      <c r="A205" s="1862"/>
      <c r="B205" s="1862"/>
      <c r="C205" s="1862"/>
      <c r="D205" s="1862"/>
      <c r="E205" s="1862"/>
      <c r="F205" s="1862"/>
      <c r="G205" s="1862"/>
      <c r="H205" s="1862"/>
      <c r="I205" s="1862"/>
      <c r="J205" s="1862"/>
      <c r="K205" s="1862"/>
      <c r="L205" s="1862"/>
      <c r="M205" s="1862"/>
      <c r="N205" s="1862"/>
      <c r="O205" s="1862"/>
      <c r="P205" s="1862"/>
      <c r="Q205" s="1862"/>
      <c r="R205" s="1862"/>
      <c r="S205" s="1862"/>
      <c r="T205" s="1862"/>
      <c r="U205" s="1862"/>
      <c r="V205" s="1862"/>
      <c r="W205" s="1862"/>
      <c r="X205" s="1862"/>
      <c r="Y205" s="1862"/>
      <c r="Z205" s="1862"/>
    </row>
    <row r="206" spans="1:26" ht="15.75" customHeight="1">
      <c r="A206" s="1862"/>
      <c r="B206" s="1862"/>
      <c r="C206" s="1862"/>
      <c r="D206" s="1862"/>
      <c r="E206" s="1862"/>
      <c r="F206" s="1862"/>
      <c r="G206" s="1862"/>
      <c r="H206" s="1862"/>
      <c r="I206" s="1862"/>
      <c r="J206" s="1862"/>
      <c r="K206" s="1862"/>
      <c r="L206" s="1862"/>
      <c r="M206" s="1862"/>
      <c r="N206" s="1862"/>
      <c r="O206" s="1862"/>
      <c r="P206" s="1862"/>
      <c r="Q206" s="1862"/>
      <c r="R206" s="1862"/>
      <c r="S206" s="1862"/>
      <c r="T206" s="1862"/>
      <c r="U206" s="1862"/>
      <c r="V206" s="1862"/>
      <c r="W206" s="1862"/>
      <c r="X206" s="1862"/>
      <c r="Y206" s="1862"/>
      <c r="Z206" s="1862"/>
    </row>
    <row r="207" spans="1:26" ht="15.75" customHeight="1">
      <c r="A207" s="1862"/>
      <c r="B207" s="1862"/>
      <c r="C207" s="1862"/>
      <c r="D207" s="1862"/>
      <c r="E207" s="1862"/>
      <c r="F207" s="1862"/>
      <c r="G207" s="1862"/>
      <c r="H207" s="1862"/>
      <c r="I207" s="1862"/>
      <c r="J207" s="1862"/>
      <c r="K207" s="1862"/>
      <c r="L207" s="1862"/>
      <c r="M207" s="1862"/>
      <c r="N207" s="1862"/>
      <c r="O207" s="1862"/>
      <c r="P207" s="1862"/>
      <c r="Q207" s="1862"/>
      <c r="R207" s="1862"/>
      <c r="S207" s="1862"/>
      <c r="T207" s="1862"/>
      <c r="U207" s="1862"/>
      <c r="V207" s="1862"/>
      <c r="W207" s="1862"/>
      <c r="X207" s="1862"/>
      <c r="Y207" s="1862"/>
      <c r="Z207" s="1862"/>
    </row>
    <row r="208" spans="1:26" ht="15.75" customHeight="1">
      <c r="A208" s="1862"/>
      <c r="B208" s="1862"/>
      <c r="C208" s="1862"/>
      <c r="D208" s="1862"/>
      <c r="E208" s="1862"/>
      <c r="F208" s="1862"/>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row>
    <row r="209" spans="1:26" ht="15.75" customHeight="1">
      <c r="A209" s="1862"/>
      <c r="B209" s="1862"/>
      <c r="C209" s="1862"/>
      <c r="D209" s="1862"/>
      <c r="E209" s="1862"/>
      <c r="F209" s="1862"/>
      <c r="G209" s="1862"/>
      <c r="H209" s="1862"/>
      <c r="I209" s="1862"/>
      <c r="J209" s="1862"/>
      <c r="K209" s="1862"/>
      <c r="L209" s="1862"/>
      <c r="M209" s="1862"/>
      <c r="N209" s="1862"/>
      <c r="O209" s="1862"/>
      <c r="P209" s="1862"/>
      <c r="Q209" s="1862"/>
      <c r="R209" s="1862"/>
      <c r="S209" s="1862"/>
      <c r="T209" s="1862"/>
      <c r="U209" s="1862"/>
      <c r="V209" s="1862"/>
      <c r="W209" s="1862"/>
      <c r="X209" s="1862"/>
      <c r="Y209" s="1862"/>
      <c r="Z209" s="1862"/>
    </row>
    <row r="210" spans="1:26" ht="15.75" customHeight="1">
      <c r="A210" s="1862"/>
      <c r="B210" s="1862"/>
      <c r="C210" s="1862"/>
      <c r="D210" s="1862"/>
      <c r="E210" s="1862"/>
      <c r="F210" s="1862"/>
      <c r="G210" s="1862"/>
      <c r="H210" s="1862"/>
      <c r="I210" s="1862"/>
      <c r="J210" s="1862"/>
      <c r="K210" s="1862"/>
      <c r="L210" s="1862"/>
      <c r="M210" s="1862"/>
      <c r="N210" s="1862"/>
      <c r="O210" s="1862"/>
      <c r="P210" s="1862"/>
      <c r="Q210" s="1862"/>
      <c r="R210" s="1862"/>
      <c r="S210" s="1862"/>
      <c r="T210" s="1862"/>
      <c r="U210" s="1862"/>
      <c r="V210" s="1862"/>
      <c r="W210" s="1862"/>
      <c r="X210" s="1862"/>
      <c r="Y210" s="1862"/>
      <c r="Z210" s="1862"/>
    </row>
    <row r="211" spans="1:26" ht="15.75" customHeight="1">
      <c r="A211" s="1862"/>
      <c r="B211" s="1862"/>
      <c r="C211" s="1862"/>
      <c r="D211" s="1862"/>
      <c r="E211" s="1862"/>
      <c r="F211" s="1862"/>
      <c r="G211" s="1862"/>
      <c r="H211" s="1862"/>
      <c r="I211" s="1862"/>
      <c r="J211" s="1862"/>
      <c r="K211" s="1862"/>
      <c r="L211" s="1862"/>
      <c r="M211" s="1862"/>
      <c r="N211" s="1862"/>
      <c r="O211" s="1862"/>
      <c r="P211" s="1862"/>
      <c r="Q211" s="1862"/>
      <c r="R211" s="1862"/>
      <c r="S211" s="1862"/>
      <c r="T211" s="1862"/>
      <c r="U211" s="1862"/>
      <c r="V211" s="1862"/>
      <c r="W211" s="1862"/>
      <c r="X211" s="1862"/>
      <c r="Y211" s="1862"/>
      <c r="Z211" s="1862"/>
    </row>
    <row r="212" spans="1:26" ht="15.75" customHeight="1">
      <c r="A212" s="1862"/>
      <c r="B212" s="1862"/>
      <c r="C212" s="1862"/>
      <c r="D212" s="1862"/>
      <c r="E212" s="1862"/>
      <c r="F212" s="1862"/>
      <c r="G212" s="1862"/>
      <c r="H212" s="1862"/>
      <c r="I212" s="1862"/>
      <c r="J212" s="1862"/>
      <c r="K212" s="1862"/>
      <c r="L212" s="1862"/>
      <c r="M212" s="1862"/>
      <c r="N212" s="1862"/>
      <c r="O212" s="1862"/>
      <c r="P212" s="1862"/>
      <c r="Q212" s="1862"/>
      <c r="R212" s="1862"/>
      <c r="S212" s="1862"/>
      <c r="T212" s="1862"/>
      <c r="U212" s="1862"/>
      <c r="V212" s="1862"/>
      <c r="W212" s="1862"/>
      <c r="X212" s="1862"/>
      <c r="Y212" s="1862"/>
      <c r="Z212" s="1862"/>
    </row>
    <row r="213" spans="1:26" ht="15.75" customHeight="1">
      <c r="A213" s="1862"/>
      <c r="B213" s="1862"/>
      <c r="C213" s="1862"/>
      <c r="D213" s="1862"/>
      <c r="E213" s="1862"/>
      <c r="F213" s="1862"/>
      <c r="G213" s="1862"/>
      <c r="H213" s="1862"/>
      <c r="I213" s="1862"/>
      <c r="J213" s="1862"/>
      <c r="K213" s="1862"/>
      <c r="L213" s="1862"/>
      <c r="M213" s="1862"/>
      <c r="N213" s="1862"/>
      <c r="O213" s="1862"/>
      <c r="P213" s="1862"/>
      <c r="Q213" s="1862"/>
      <c r="R213" s="1862"/>
      <c r="S213" s="1862"/>
      <c r="T213" s="1862"/>
      <c r="U213" s="1862"/>
      <c r="V213" s="1862"/>
      <c r="W213" s="1862"/>
      <c r="X213" s="1862"/>
      <c r="Y213" s="1862"/>
      <c r="Z213" s="1862"/>
    </row>
    <row r="214" spans="1:26" ht="15.75" customHeight="1">
      <c r="A214" s="1862"/>
      <c r="B214" s="1862"/>
      <c r="C214" s="1862"/>
      <c r="D214" s="1862"/>
      <c r="E214" s="1862"/>
      <c r="F214" s="1862"/>
      <c r="G214" s="1862"/>
      <c r="H214" s="1862"/>
      <c r="I214" s="1862"/>
      <c r="J214" s="1862"/>
      <c r="K214" s="1862"/>
      <c r="L214" s="1862"/>
      <c r="M214" s="1862"/>
      <c r="N214" s="1862"/>
      <c r="O214" s="1862"/>
      <c r="P214" s="1862"/>
      <c r="Q214" s="1862"/>
      <c r="R214" s="1862"/>
      <c r="S214" s="1862"/>
      <c r="T214" s="1862"/>
      <c r="U214" s="1862"/>
      <c r="V214" s="1862"/>
      <c r="W214" s="1862"/>
      <c r="X214" s="1862"/>
      <c r="Y214" s="1862"/>
      <c r="Z214" s="1862"/>
    </row>
    <row r="215" spans="1:26" ht="15.75" customHeight="1">
      <c r="A215" s="1862"/>
      <c r="B215" s="1862"/>
      <c r="C215" s="1862"/>
      <c r="D215" s="1862"/>
      <c r="E215" s="1862"/>
      <c r="F215" s="1862"/>
      <c r="G215" s="1862"/>
      <c r="H215" s="1862"/>
      <c r="I215" s="1862"/>
      <c r="J215" s="1862"/>
      <c r="K215" s="1862"/>
      <c r="L215" s="1862"/>
      <c r="M215" s="1862"/>
      <c r="N215" s="1862"/>
      <c r="O215" s="1862"/>
      <c r="P215" s="1862"/>
      <c r="Q215" s="1862"/>
      <c r="R215" s="1862"/>
      <c r="S215" s="1862"/>
      <c r="T215" s="1862"/>
      <c r="U215" s="1862"/>
      <c r="V215" s="1862"/>
      <c r="W215" s="1862"/>
      <c r="X215" s="1862"/>
      <c r="Y215" s="1862"/>
      <c r="Z215" s="1862"/>
    </row>
    <row r="216" spans="1:26" ht="15.75" customHeight="1">
      <c r="A216" s="1862"/>
      <c r="B216" s="1862"/>
      <c r="C216" s="1862"/>
      <c r="D216" s="1862"/>
      <c r="E216" s="1862"/>
      <c r="F216" s="1862"/>
      <c r="G216" s="1862"/>
      <c r="H216" s="1862"/>
      <c r="I216" s="1862"/>
      <c r="J216" s="1862"/>
      <c r="K216" s="1862"/>
      <c r="L216" s="1862"/>
      <c r="M216" s="1862"/>
      <c r="N216" s="1862"/>
      <c r="O216" s="1862"/>
      <c r="P216" s="1862"/>
      <c r="Q216" s="1862"/>
      <c r="R216" s="1862"/>
      <c r="S216" s="1862"/>
      <c r="T216" s="1862"/>
      <c r="U216" s="1862"/>
      <c r="V216" s="1862"/>
      <c r="W216" s="1862"/>
      <c r="X216" s="1862"/>
      <c r="Y216" s="1862"/>
      <c r="Z216" s="1862"/>
    </row>
    <row r="217" spans="1:26" ht="15.75" customHeight="1">
      <c r="A217" s="1862"/>
      <c r="B217" s="1862"/>
      <c r="C217" s="1862"/>
      <c r="D217" s="1862"/>
      <c r="E217" s="1862"/>
      <c r="F217" s="1862"/>
      <c r="G217" s="1862"/>
      <c r="H217" s="1862"/>
      <c r="I217" s="1862"/>
      <c r="J217" s="1862"/>
      <c r="K217" s="1862"/>
      <c r="L217" s="1862"/>
      <c r="M217" s="1862"/>
      <c r="N217" s="1862"/>
      <c r="O217" s="1862"/>
      <c r="P217" s="1862"/>
      <c r="Q217" s="1862"/>
      <c r="R217" s="1862"/>
      <c r="S217" s="1862"/>
      <c r="T217" s="1862"/>
      <c r="U217" s="1862"/>
      <c r="V217" s="1862"/>
      <c r="W217" s="1862"/>
      <c r="X217" s="1862"/>
      <c r="Y217" s="1862"/>
      <c r="Z217" s="1862"/>
    </row>
    <row r="218" spans="1:26" ht="15.75" customHeight="1">
      <c r="A218" s="1862"/>
      <c r="B218" s="1862"/>
      <c r="C218" s="1862"/>
      <c r="D218" s="1862"/>
      <c r="E218" s="1862"/>
      <c r="F218" s="1862"/>
      <c r="G218" s="1862"/>
      <c r="H218" s="1862"/>
      <c r="I218" s="1862"/>
      <c r="J218" s="1862"/>
      <c r="K218" s="1862"/>
      <c r="L218" s="1862"/>
      <c r="M218" s="1862"/>
      <c r="N218" s="1862"/>
      <c r="O218" s="1862"/>
      <c r="P218" s="1862"/>
      <c r="Q218" s="1862"/>
      <c r="R218" s="1862"/>
      <c r="S218" s="1862"/>
      <c r="T218" s="1862"/>
      <c r="U218" s="1862"/>
      <c r="V218" s="1862"/>
      <c r="W218" s="1862"/>
      <c r="X218" s="1862"/>
      <c r="Y218" s="1862"/>
      <c r="Z218" s="1862"/>
    </row>
    <row r="219" spans="1:26" ht="15.75" customHeight="1">
      <c r="A219" s="1862"/>
      <c r="B219" s="1862"/>
      <c r="C219" s="1862"/>
      <c r="D219" s="1862"/>
      <c r="E219" s="1862"/>
      <c r="F219" s="1862"/>
      <c r="G219" s="1862"/>
      <c r="H219" s="1862"/>
      <c r="I219" s="1862"/>
      <c r="J219" s="1862"/>
      <c r="K219" s="1862"/>
      <c r="L219" s="1862"/>
      <c r="M219" s="1862"/>
      <c r="N219" s="1862"/>
      <c r="O219" s="1862"/>
      <c r="P219" s="1862"/>
      <c r="Q219" s="1862"/>
      <c r="R219" s="1862"/>
      <c r="S219" s="1862"/>
      <c r="T219" s="1862"/>
      <c r="U219" s="1862"/>
      <c r="V219" s="1862"/>
      <c r="W219" s="1862"/>
      <c r="X219" s="1862"/>
      <c r="Y219" s="1862"/>
      <c r="Z219" s="1862"/>
    </row>
    <row r="220" spans="1:26" ht="15.75" customHeight="1">
      <c r="A220" s="1862"/>
      <c r="B220" s="1862"/>
      <c r="C220" s="1862"/>
      <c r="D220" s="1862"/>
      <c r="E220" s="1862"/>
      <c r="F220" s="1862"/>
      <c r="G220" s="1862"/>
      <c r="H220" s="1862"/>
      <c r="I220" s="1862"/>
      <c r="J220" s="1862"/>
      <c r="K220" s="1862"/>
      <c r="L220" s="1862"/>
      <c r="M220" s="1862"/>
      <c r="N220" s="1862"/>
      <c r="O220" s="1862"/>
      <c r="P220" s="1862"/>
      <c r="Q220" s="1862"/>
      <c r="R220" s="1862"/>
      <c r="S220" s="1862"/>
      <c r="T220" s="1862"/>
      <c r="U220" s="1862"/>
      <c r="V220" s="1862"/>
      <c r="W220" s="1862"/>
      <c r="X220" s="1862"/>
      <c r="Y220" s="1862"/>
      <c r="Z220" s="1862"/>
    </row>
    <row r="221" spans="1:26" ht="15.75" customHeight="1">
      <c r="A221" s="1862"/>
      <c r="B221" s="1862"/>
      <c r="C221" s="1862"/>
      <c r="D221" s="1862"/>
      <c r="E221" s="1862"/>
      <c r="F221" s="1862"/>
      <c r="G221" s="1862"/>
      <c r="H221" s="1862"/>
      <c r="I221" s="1862"/>
      <c r="J221" s="1862"/>
      <c r="K221" s="1862"/>
      <c r="L221" s="1862"/>
      <c r="M221" s="1862"/>
      <c r="N221" s="1862"/>
      <c r="O221" s="1862"/>
      <c r="P221" s="1862"/>
      <c r="Q221" s="1862"/>
      <c r="R221" s="1862"/>
      <c r="S221" s="1862"/>
      <c r="T221" s="1862"/>
      <c r="U221" s="1862"/>
      <c r="V221" s="1862"/>
      <c r="W221" s="1862"/>
      <c r="X221" s="1862"/>
      <c r="Y221" s="1862"/>
      <c r="Z221" s="1862"/>
    </row>
    <row r="222" spans="1:26" ht="15.75" customHeight="1">
      <c r="A222" s="1862"/>
      <c r="B222" s="1862"/>
      <c r="C222" s="1862"/>
      <c r="D222" s="1862"/>
      <c r="E222" s="1862"/>
      <c r="F222" s="1862"/>
      <c r="G222" s="1862"/>
      <c r="H222" s="1862"/>
      <c r="I222" s="1862"/>
      <c r="J222" s="1862"/>
      <c r="K222" s="1862"/>
      <c r="L222" s="1862"/>
      <c r="M222" s="1862"/>
      <c r="N222" s="1862"/>
      <c r="O222" s="1862"/>
      <c r="P222" s="1862"/>
      <c r="Q222" s="1862"/>
      <c r="R222" s="1862"/>
      <c r="S222" s="1862"/>
      <c r="T222" s="1862"/>
      <c r="U222" s="1862"/>
      <c r="V222" s="1862"/>
      <c r="W222" s="1862"/>
      <c r="X222" s="1862"/>
      <c r="Y222" s="1862"/>
      <c r="Z222" s="1862"/>
    </row>
    <row r="223" spans="1:26" ht="15.75" customHeight="1">
      <c r="A223" s="1862"/>
      <c r="B223" s="1862"/>
      <c r="C223" s="1862"/>
      <c r="D223" s="1862"/>
      <c r="E223" s="1862"/>
      <c r="F223" s="1862"/>
      <c r="G223" s="1862"/>
      <c r="H223" s="1862"/>
      <c r="I223" s="1862"/>
      <c r="J223" s="1862"/>
      <c r="K223" s="1862"/>
      <c r="L223" s="1862"/>
      <c r="M223" s="1862"/>
      <c r="N223" s="1862"/>
      <c r="O223" s="1862"/>
      <c r="P223" s="1862"/>
      <c r="Q223" s="1862"/>
      <c r="R223" s="1862"/>
      <c r="S223" s="1862"/>
      <c r="T223" s="1862"/>
      <c r="U223" s="1862"/>
      <c r="V223" s="1862"/>
      <c r="W223" s="1862"/>
      <c r="X223" s="1862"/>
      <c r="Y223" s="1862"/>
      <c r="Z223" s="1862"/>
    </row>
    <row r="224" spans="1:26" ht="15.75" customHeight="1">
      <c r="A224" s="1862"/>
      <c r="B224" s="1862"/>
      <c r="C224" s="1862"/>
      <c r="D224" s="1862"/>
      <c r="E224" s="1862"/>
      <c r="F224" s="1862"/>
      <c r="G224" s="1862"/>
      <c r="H224" s="1862"/>
      <c r="I224" s="1862"/>
      <c r="J224" s="1862"/>
      <c r="K224" s="1862"/>
      <c r="L224" s="1862"/>
      <c r="M224" s="1862"/>
      <c r="N224" s="1862"/>
      <c r="O224" s="1862"/>
      <c r="P224" s="1862"/>
      <c r="Q224" s="1862"/>
      <c r="R224" s="1862"/>
      <c r="S224" s="1862"/>
      <c r="T224" s="1862"/>
      <c r="U224" s="1862"/>
      <c r="V224" s="1862"/>
      <c r="W224" s="1862"/>
      <c r="X224" s="1862"/>
      <c r="Y224" s="1862"/>
      <c r="Z224" s="1862"/>
    </row>
    <row r="225" spans="1:26" ht="15.75" customHeight="1">
      <c r="A225" s="1862"/>
      <c r="B225" s="1862"/>
      <c r="C225" s="1862"/>
      <c r="D225" s="1862"/>
      <c r="E225" s="1862"/>
      <c r="F225" s="1862"/>
      <c r="G225" s="1862"/>
      <c r="H225" s="1862"/>
      <c r="I225" s="1862"/>
      <c r="J225" s="1862"/>
      <c r="K225" s="1862"/>
      <c r="L225" s="1862"/>
      <c r="M225" s="1862"/>
      <c r="N225" s="1862"/>
      <c r="O225" s="1862"/>
      <c r="P225" s="1862"/>
      <c r="Q225" s="1862"/>
      <c r="R225" s="1862"/>
      <c r="S225" s="1862"/>
      <c r="T225" s="1862"/>
      <c r="U225" s="1862"/>
      <c r="V225" s="1862"/>
      <c r="W225" s="1862"/>
      <c r="X225" s="1862"/>
      <c r="Y225" s="1862"/>
      <c r="Z225" s="1862"/>
    </row>
    <row r="226" spans="1:26" ht="15.75" customHeight="1">
      <c r="A226" s="1862"/>
      <c r="B226" s="1862"/>
      <c r="C226" s="1862"/>
      <c r="D226" s="1862"/>
      <c r="E226" s="1862"/>
      <c r="F226" s="1862"/>
      <c r="G226" s="1862"/>
      <c r="H226" s="1862"/>
      <c r="I226" s="1862"/>
      <c r="J226" s="1862"/>
      <c r="K226" s="1862"/>
      <c r="L226" s="1862"/>
      <c r="M226" s="1862"/>
      <c r="N226" s="1862"/>
      <c r="O226" s="1862"/>
      <c r="P226" s="1862"/>
      <c r="Q226" s="1862"/>
      <c r="R226" s="1862"/>
      <c r="S226" s="1862"/>
      <c r="T226" s="1862"/>
      <c r="U226" s="1862"/>
      <c r="V226" s="1862"/>
      <c r="W226" s="1862"/>
      <c r="X226" s="1862"/>
      <c r="Y226" s="1862"/>
      <c r="Z226" s="1862"/>
    </row>
    <row r="227" spans="1:26" ht="15.75" customHeight="1">
      <c r="A227" s="1862"/>
      <c r="B227" s="1862"/>
      <c r="C227" s="1862"/>
      <c r="D227" s="1862"/>
      <c r="E227" s="1862"/>
      <c r="F227" s="1862"/>
      <c r="G227" s="1862"/>
      <c r="H227" s="1862"/>
      <c r="I227" s="1862"/>
      <c r="J227" s="1862"/>
      <c r="K227" s="1862"/>
      <c r="L227" s="1862"/>
      <c r="M227" s="1862"/>
      <c r="N227" s="1862"/>
      <c r="O227" s="1862"/>
      <c r="P227" s="1862"/>
      <c r="Q227" s="1862"/>
      <c r="R227" s="1862"/>
      <c r="S227" s="1862"/>
      <c r="T227" s="1862"/>
      <c r="U227" s="1862"/>
      <c r="V227" s="1862"/>
      <c r="W227" s="1862"/>
      <c r="X227" s="1862"/>
      <c r="Y227" s="1862"/>
      <c r="Z227" s="1862"/>
    </row>
    <row r="228" spans="1:26" ht="15.75" customHeight="1">
      <c r="A228" s="1862"/>
      <c r="B228" s="1862"/>
      <c r="C228" s="1862"/>
      <c r="D228" s="1862"/>
      <c r="E228" s="1862"/>
      <c r="F228" s="1862"/>
      <c r="G228" s="1862"/>
      <c r="H228" s="1862"/>
      <c r="I228" s="1862"/>
      <c r="J228" s="1862"/>
      <c r="K228" s="1862"/>
      <c r="L228" s="1862"/>
      <c r="M228" s="1862"/>
      <c r="N228" s="1862"/>
      <c r="O228" s="1862"/>
      <c r="P228" s="1862"/>
      <c r="Q228" s="1862"/>
      <c r="R228" s="1862"/>
      <c r="S228" s="1862"/>
      <c r="T228" s="1862"/>
      <c r="U228" s="1862"/>
      <c r="V228" s="1862"/>
      <c r="W228" s="1862"/>
      <c r="X228" s="1862"/>
      <c r="Y228" s="1862"/>
      <c r="Z228" s="1862"/>
    </row>
    <row r="229" spans="1:26" ht="15.75" customHeight="1">
      <c r="A229" s="1862"/>
      <c r="B229" s="1862"/>
      <c r="C229" s="1862"/>
      <c r="D229" s="1862"/>
      <c r="E229" s="1862"/>
      <c r="F229" s="1862"/>
      <c r="G229" s="1862"/>
      <c r="H229" s="1862"/>
      <c r="I229" s="1862"/>
      <c r="J229" s="1862"/>
      <c r="K229" s="1862"/>
      <c r="L229" s="1862"/>
      <c r="M229" s="1862"/>
      <c r="N229" s="1862"/>
      <c r="O229" s="1862"/>
      <c r="P229" s="1862"/>
      <c r="Q229" s="1862"/>
      <c r="R229" s="1862"/>
      <c r="S229" s="1862"/>
      <c r="T229" s="1862"/>
      <c r="U229" s="1862"/>
      <c r="V229" s="1862"/>
      <c r="W229" s="1862"/>
      <c r="X229" s="1862"/>
      <c r="Y229" s="1862"/>
      <c r="Z229" s="1862"/>
    </row>
    <row r="230" spans="1:26" ht="15.75" customHeight="1">
      <c r="A230" s="1862"/>
      <c r="B230" s="1862"/>
      <c r="C230" s="1862"/>
      <c r="D230" s="1862"/>
      <c r="E230" s="1862"/>
      <c r="F230" s="1862"/>
      <c r="G230" s="1862"/>
      <c r="H230" s="1862"/>
      <c r="I230" s="1862"/>
      <c r="J230" s="1862"/>
      <c r="K230" s="1862"/>
      <c r="L230" s="1862"/>
      <c r="M230" s="1862"/>
      <c r="N230" s="1862"/>
      <c r="O230" s="1862"/>
      <c r="P230" s="1862"/>
      <c r="Q230" s="1862"/>
      <c r="R230" s="1862"/>
      <c r="S230" s="1862"/>
      <c r="T230" s="1862"/>
      <c r="U230" s="1862"/>
      <c r="V230" s="1862"/>
      <c r="W230" s="1862"/>
      <c r="X230" s="1862"/>
      <c r="Y230" s="1862"/>
      <c r="Z230" s="1862"/>
    </row>
    <row r="231" spans="1:26" ht="15.75" customHeight="1">
      <c r="A231" s="1862"/>
      <c r="B231" s="1862"/>
      <c r="C231" s="1862"/>
      <c r="D231" s="1862"/>
      <c r="E231" s="1862"/>
      <c r="F231" s="1862"/>
      <c r="G231" s="1862"/>
      <c r="H231" s="1862"/>
      <c r="I231" s="1862"/>
      <c r="J231" s="1862"/>
      <c r="K231" s="1862"/>
      <c r="L231" s="1862"/>
      <c r="M231" s="1862"/>
      <c r="N231" s="1862"/>
      <c r="O231" s="1862"/>
      <c r="P231" s="1862"/>
      <c r="Q231" s="1862"/>
      <c r="R231" s="1862"/>
      <c r="S231" s="1862"/>
      <c r="T231" s="1862"/>
      <c r="U231" s="1862"/>
      <c r="V231" s="1862"/>
      <c r="W231" s="1862"/>
      <c r="X231" s="1862"/>
      <c r="Y231" s="1862"/>
      <c r="Z231" s="1862"/>
    </row>
    <row r="232" spans="1:26" ht="15.75" customHeight="1">
      <c r="A232" s="1862"/>
      <c r="B232" s="1862"/>
      <c r="C232" s="1862"/>
      <c r="D232" s="1862"/>
      <c r="E232" s="1862"/>
      <c r="F232" s="1862"/>
      <c r="G232" s="1862"/>
      <c r="H232" s="1862"/>
      <c r="I232" s="1862"/>
      <c r="J232" s="1862"/>
      <c r="K232" s="1862"/>
      <c r="L232" s="1862"/>
      <c r="M232" s="1862"/>
      <c r="N232" s="1862"/>
      <c r="O232" s="1862"/>
      <c r="P232" s="1862"/>
      <c r="Q232" s="1862"/>
      <c r="R232" s="1862"/>
      <c r="S232" s="1862"/>
      <c r="T232" s="1862"/>
      <c r="U232" s="1862"/>
      <c r="V232" s="1862"/>
      <c r="W232" s="1862"/>
      <c r="X232" s="1862"/>
      <c r="Y232" s="1862"/>
      <c r="Z232" s="1862"/>
    </row>
    <row r="233" spans="1:26" ht="15.75" customHeight="1">
      <c r="A233" s="1862"/>
      <c r="B233" s="1862"/>
      <c r="C233" s="1862"/>
      <c r="D233" s="1862"/>
      <c r="E233" s="1862"/>
      <c r="F233" s="1862"/>
      <c r="G233" s="1862"/>
      <c r="H233" s="1862"/>
      <c r="I233" s="1862"/>
      <c r="J233" s="1862"/>
      <c r="K233" s="1862"/>
      <c r="L233" s="1862"/>
      <c r="M233" s="1862"/>
      <c r="N233" s="1862"/>
      <c r="O233" s="1862"/>
      <c r="P233" s="1862"/>
      <c r="Q233" s="1862"/>
      <c r="R233" s="1862"/>
      <c r="S233" s="1862"/>
      <c r="T233" s="1862"/>
      <c r="U233" s="1862"/>
      <c r="V233" s="1862"/>
      <c r="W233" s="1862"/>
      <c r="X233" s="1862"/>
      <c r="Y233" s="1862"/>
      <c r="Z233" s="1862"/>
    </row>
    <row r="234" spans="1:26" ht="15.75" customHeight="1">
      <c r="A234" s="1862"/>
      <c r="B234" s="1862"/>
      <c r="C234" s="1862"/>
      <c r="D234" s="1862"/>
      <c r="E234" s="1862"/>
      <c r="F234" s="1862"/>
      <c r="G234" s="1862"/>
      <c r="H234" s="1862"/>
      <c r="I234" s="1862"/>
      <c r="J234" s="1862"/>
      <c r="K234" s="1862"/>
      <c r="L234" s="1862"/>
      <c r="M234" s="1862"/>
      <c r="N234" s="1862"/>
      <c r="O234" s="1862"/>
      <c r="P234" s="1862"/>
      <c r="Q234" s="1862"/>
      <c r="R234" s="1862"/>
      <c r="S234" s="1862"/>
      <c r="T234" s="1862"/>
      <c r="U234" s="1862"/>
      <c r="V234" s="1862"/>
      <c r="W234" s="1862"/>
      <c r="X234" s="1862"/>
      <c r="Y234" s="1862"/>
      <c r="Z234" s="1862"/>
    </row>
    <row r="235" spans="1:26" ht="15.75" customHeight="1">
      <c r="A235" s="1862"/>
      <c r="B235" s="1862"/>
      <c r="C235" s="1862"/>
      <c r="D235" s="1862"/>
      <c r="E235" s="1862"/>
      <c r="F235" s="1862"/>
      <c r="G235" s="1862"/>
      <c r="H235" s="1862"/>
      <c r="I235" s="1862"/>
      <c r="J235" s="1862"/>
      <c r="K235" s="1862"/>
      <c r="L235" s="1862"/>
      <c r="M235" s="1862"/>
      <c r="N235" s="1862"/>
      <c r="O235" s="1862"/>
      <c r="P235" s="1862"/>
      <c r="Q235" s="1862"/>
      <c r="R235" s="1862"/>
      <c r="S235" s="1862"/>
      <c r="T235" s="1862"/>
      <c r="U235" s="1862"/>
      <c r="V235" s="1862"/>
      <c r="W235" s="1862"/>
      <c r="X235" s="1862"/>
      <c r="Y235" s="1862"/>
      <c r="Z235" s="1862"/>
    </row>
    <row r="236" spans="1:26" ht="15.75" customHeight="1">
      <c r="A236" s="1862"/>
      <c r="B236" s="1862"/>
      <c r="C236" s="1862"/>
      <c r="D236" s="1862"/>
      <c r="E236" s="1862"/>
      <c r="F236" s="1862"/>
      <c r="G236" s="1862"/>
      <c r="H236" s="1862"/>
      <c r="I236" s="1862"/>
      <c r="J236" s="1862"/>
      <c r="K236" s="1862"/>
      <c r="L236" s="1862"/>
      <c r="M236" s="1862"/>
      <c r="N236" s="1862"/>
      <c r="O236" s="1862"/>
      <c r="P236" s="1862"/>
      <c r="Q236" s="1862"/>
      <c r="R236" s="1862"/>
      <c r="S236" s="1862"/>
      <c r="T236" s="1862"/>
      <c r="U236" s="1862"/>
      <c r="V236" s="1862"/>
      <c r="W236" s="1862"/>
      <c r="X236" s="1862"/>
      <c r="Y236" s="1862"/>
      <c r="Z236" s="1862"/>
    </row>
    <row r="237" spans="1:26" ht="15.75" customHeight="1">
      <c r="A237" s="1862"/>
      <c r="B237" s="1862"/>
      <c r="C237" s="1862"/>
      <c r="D237" s="1862"/>
      <c r="E237" s="1862"/>
      <c r="F237" s="1862"/>
      <c r="G237" s="1862"/>
      <c r="H237" s="1862"/>
      <c r="I237" s="1862"/>
      <c r="J237" s="1862"/>
      <c r="K237" s="1862"/>
      <c r="L237" s="1862"/>
      <c r="M237" s="1862"/>
      <c r="N237" s="1862"/>
      <c r="O237" s="1862"/>
      <c r="P237" s="1862"/>
      <c r="Q237" s="1862"/>
      <c r="R237" s="1862"/>
      <c r="S237" s="1862"/>
      <c r="T237" s="1862"/>
      <c r="U237" s="1862"/>
      <c r="V237" s="1862"/>
      <c r="W237" s="1862"/>
      <c r="X237" s="1862"/>
      <c r="Y237" s="1862"/>
      <c r="Z237" s="1862"/>
    </row>
    <row r="238" spans="1:26" ht="15.75" customHeight="1">
      <c r="A238" s="1862"/>
      <c r="B238" s="1862"/>
      <c r="C238" s="1862"/>
      <c r="D238" s="1862"/>
      <c r="E238" s="1862"/>
      <c r="F238" s="1862"/>
      <c r="G238" s="1862"/>
      <c r="H238" s="1862"/>
      <c r="I238" s="1862"/>
      <c r="J238" s="1862"/>
      <c r="K238" s="1862"/>
      <c r="L238" s="1862"/>
      <c r="M238" s="1862"/>
      <c r="N238" s="1862"/>
      <c r="O238" s="1862"/>
      <c r="P238" s="1862"/>
      <c r="Q238" s="1862"/>
      <c r="R238" s="1862"/>
      <c r="S238" s="1862"/>
      <c r="T238" s="1862"/>
      <c r="U238" s="1862"/>
      <c r="V238" s="1862"/>
      <c r="W238" s="1862"/>
      <c r="X238" s="1862"/>
      <c r="Y238" s="1862"/>
      <c r="Z238" s="1862"/>
    </row>
    <row r="239" spans="1:26" ht="15.75" customHeight="1">
      <c r="A239" s="1862"/>
      <c r="B239" s="1862"/>
      <c r="C239" s="1862"/>
      <c r="D239" s="1862"/>
      <c r="E239" s="1862"/>
      <c r="F239" s="1862"/>
      <c r="G239" s="1862"/>
      <c r="H239" s="1862"/>
      <c r="I239" s="1862"/>
      <c r="J239" s="1862"/>
      <c r="K239" s="1862"/>
      <c r="L239" s="1862"/>
      <c r="M239" s="1862"/>
      <c r="N239" s="1862"/>
      <c r="O239" s="1862"/>
      <c r="P239" s="1862"/>
      <c r="Q239" s="1862"/>
      <c r="R239" s="1862"/>
      <c r="S239" s="1862"/>
      <c r="T239" s="1862"/>
      <c r="U239" s="1862"/>
      <c r="V239" s="1862"/>
      <c r="W239" s="1862"/>
      <c r="X239" s="1862"/>
      <c r="Y239" s="1862"/>
      <c r="Z239" s="1862"/>
    </row>
    <row r="240" spans="1:26" ht="15.75" customHeight="1">
      <c r="A240" s="1862"/>
      <c r="B240" s="1862"/>
      <c r="C240" s="1862"/>
      <c r="D240" s="1862"/>
      <c r="E240" s="1862"/>
      <c r="F240" s="1862"/>
      <c r="G240" s="1862"/>
      <c r="H240" s="1862"/>
      <c r="I240" s="1862"/>
      <c r="J240" s="1862"/>
      <c r="K240" s="1862"/>
      <c r="L240" s="1862"/>
      <c r="M240" s="1862"/>
      <c r="N240" s="1862"/>
      <c r="O240" s="1862"/>
      <c r="P240" s="1862"/>
      <c r="Q240" s="1862"/>
      <c r="R240" s="1862"/>
      <c r="S240" s="1862"/>
      <c r="T240" s="1862"/>
      <c r="U240" s="1862"/>
      <c r="V240" s="1862"/>
      <c r="W240" s="1862"/>
      <c r="X240" s="1862"/>
      <c r="Y240" s="1862"/>
      <c r="Z240" s="1862"/>
    </row>
    <row r="241" spans="1:26" ht="15.75" customHeight="1">
      <c r="A241" s="1862"/>
      <c r="B241" s="1862"/>
      <c r="C241" s="1862"/>
      <c r="D241" s="1862"/>
      <c r="E241" s="1862"/>
      <c r="F241" s="1862"/>
      <c r="G241" s="1862"/>
      <c r="H241" s="1862"/>
      <c r="I241" s="1862"/>
      <c r="J241" s="1862"/>
      <c r="K241" s="1862"/>
      <c r="L241" s="1862"/>
      <c r="M241" s="1862"/>
      <c r="N241" s="1862"/>
      <c r="O241" s="1862"/>
      <c r="P241" s="1862"/>
      <c r="Q241" s="1862"/>
      <c r="R241" s="1862"/>
      <c r="S241" s="1862"/>
      <c r="T241" s="1862"/>
      <c r="U241" s="1862"/>
      <c r="V241" s="1862"/>
      <c r="W241" s="1862"/>
      <c r="X241" s="1862"/>
      <c r="Y241" s="1862"/>
      <c r="Z241" s="1862"/>
    </row>
    <row r="242" spans="1:26" ht="15.75" customHeight="1">
      <c r="A242" s="1862"/>
      <c r="B242" s="1862"/>
      <c r="C242" s="1862"/>
      <c r="D242" s="1862"/>
      <c r="E242" s="1862"/>
      <c r="F242" s="1862"/>
      <c r="G242" s="1862"/>
      <c r="H242" s="1862"/>
      <c r="I242" s="1862"/>
      <c r="J242" s="1862"/>
      <c r="K242" s="1862"/>
      <c r="L242" s="1862"/>
      <c r="M242" s="1862"/>
      <c r="N242" s="1862"/>
      <c r="O242" s="1862"/>
      <c r="P242" s="1862"/>
      <c r="Q242" s="1862"/>
      <c r="R242" s="1862"/>
      <c r="S242" s="1862"/>
      <c r="T242" s="1862"/>
      <c r="U242" s="1862"/>
      <c r="V242" s="1862"/>
      <c r="W242" s="1862"/>
      <c r="X242" s="1862"/>
      <c r="Y242" s="1862"/>
      <c r="Z242" s="1862"/>
    </row>
    <row r="243" spans="1:26" ht="15.75" customHeight="1">
      <c r="A243" s="1862"/>
      <c r="B243" s="1862"/>
      <c r="C243" s="1862"/>
      <c r="D243" s="1862"/>
      <c r="E243" s="1862"/>
      <c r="F243" s="1862"/>
      <c r="G243" s="1862"/>
      <c r="H243" s="1862"/>
      <c r="I243" s="1862"/>
      <c r="J243" s="1862"/>
      <c r="K243" s="1862"/>
      <c r="L243" s="1862"/>
      <c r="M243" s="1862"/>
      <c r="N243" s="1862"/>
      <c r="O243" s="1862"/>
      <c r="P243" s="1862"/>
      <c r="Q243" s="1862"/>
      <c r="R243" s="1862"/>
      <c r="S243" s="1862"/>
      <c r="T243" s="1862"/>
      <c r="U243" s="1862"/>
      <c r="V243" s="1862"/>
      <c r="W243" s="1862"/>
      <c r="X243" s="1862"/>
      <c r="Y243" s="1862"/>
      <c r="Z243" s="1862"/>
    </row>
    <row r="244" spans="1:26" ht="15.75" customHeight="1">
      <c r="A244" s="1862"/>
      <c r="B244" s="1862"/>
      <c r="C244" s="1862"/>
      <c r="D244" s="1862"/>
      <c r="E244" s="1862"/>
      <c r="F244" s="1862"/>
      <c r="G244" s="1862"/>
      <c r="H244" s="1862"/>
      <c r="I244" s="1862"/>
      <c r="J244" s="1862"/>
      <c r="K244" s="1862"/>
      <c r="L244" s="1862"/>
      <c r="M244" s="1862"/>
      <c r="N244" s="1862"/>
      <c r="O244" s="1862"/>
      <c r="P244" s="1862"/>
      <c r="Q244" s="1862"/>
      <c r="R244" s="1862"/>
      <c r="S244" s="1862"/>
      <c r="T244" s="1862"/>
      <c r="U244" s="1862"/>
      <c r="V244" s="1862"/>
      <c r="W244" s="1862"/>
      <c r="X244" s="1862"/>
      <c r="Y244" s="1862"/>
      <c r="Z244" s="1862"/>
    </row>
    <row r="245" spans="1:26" ht="15.75" customHeight="1">
      <c r="A245" s="1862"/>
      <c r="B245" s="1862"/>
      <c r="C245" s="1862"/>
      <c r="D245" s="1862"/>
      <c r="E245" s="1862"/>
      <c r="F245" s="1862"/>
      <c r="G245" s="1862"/>
      <c r="H245" s="1862"/>
      <c r="I245" s="1862"/>
      <c r="J245" s="1862"/>
      <c r="K245" s="1862"/>
      <c r="L245" s="1862"/>
      <c r="M245" s="1862"/>
      <c r="N245" s="1862"/>
      <c r="O245" s="1862"/>
      <c r="P245" s="1862"/>
      <c r="Q245" s="1862"/>
      <c r="R245" s="1862"/>
      <c r="S245" s="1862"/>
      <c r="T245" s="1862"/>
      <c r="U245" s="1862"/>
      <c r="V245" s="1862"/>
      <c r="W245" s="1862"/>
      <c r="X245" s="1862"/>
      <c r="Y245" s="1862"/>
      <c r="Z245" s="1862"/>
    </row>
    <row r="246" spans="1:26" ht="15.75" customHeight="1">
      <c r="A246" s="1862"/>
      <c r="B246" s="1862"/>
      <c r="C246" s="1862"/>
      <c r="D246" s="1862"/>
      <c r="E246" s="1862"/>
      <c r="F246" s="1862"/>
      <c r="G246" s="1862"/>
      <c r="H246" s="1862"/>
      <c r="I246" s="1862"/>
      <c r="J246" s="1862"/>
      <c r="K246" s="1862"/>
      <c r="L246" s="1862"/>
      <c r="M246" s="1862"/>
      <c r="N246" s="1862"/>
      <c r="O246" s="1862"/>
      <c r="P246" s="1862"/>
      <c r="Q246" s="1862"/>
      <c r="R246" s="1862"/>
      <c r="S246" s="1862"/>
      <c r="T246" s="1862"/>
      <c r="U246" s="1862"/>
      <c r="V246" s="1862"/>
      <c r="W246" s="1862"/>
      <c r="X246" s="1862"/>
      <c r="Y246" s="1862"/>
      <c r="Z246" s="1862"/>
    </row>
    <row r="247" spans="1:26" ht="15.75" customHeight="1">
      <c r="A247" s="1862"/>
      <c r="B247" s="1862"/>
      <c r="C247" s="1862"/>
      <c r="D247" s="1862"/>
      <c r="E247" s="1862"/>
      <c r="F247" s="1862"/>
      <c r="G247" s="1862"/>
      <c r="H247" s="1862"/>
      <c r="I247" s="1862"/>
      <c r="J247" s="1862"/>
      <c r="K247" s="1862"/>
      <c r="L247" s="1862"/>
      <c r="M247" s="1862"/>
      <c r="N247" s="1862"/>
      <c r="O247" s="1862"/>
      <c r="P247" s="1862"/>
      <c r="Q247" s="1862"/>
      <c r="R247" s="1862"/>
      <c r="S247" s="1862"/>
      <c r="T247" s="1862"/>
      <c r="U247" s="1862"/>
      <c r="V247" s="1862"/>
      <c r="W247" s="1862"/>
      <c r="X247" s="1862"/>
      <c r="Y247" s="1862"/>
      <c r="Z247" s="1862"/>
    </row>
    <row r="248" spans="1:26" ht="15.75" customHeight="1">
      <c r="A248" s="1862"/>
      <c r="B248" s="1862"/>
      <c r="C248" s="1862"/>
      <c r="D248" s="1862"/>
      <c r="E248" s="1862"/>
      <c r="F248" s="1862"/>
      <c r="G248" s="1862"/>
      <c r="H248" s="1862"/>
      <c r="I248" s="1862"/>
      <c r="J248" s="1862"/>
      <c r="K248" s="1862"/>
      <c r="L248" s="1862"/>
      <c r="M248" s="1862"/>
      <c r="N248" s="1862"/>
      <c r="O248" s="1862"/>
      <c r="P248" s="1862"/>
      <c r="Q248" s="1862"/>
      <c r="R248" s="1862"/>
      <c r="S248" s="1862"/>
      <c r="T248" s="1862"/>
      <c r="U248" s="1862"/>
      <c r="V248" s="1862"/>
      <c r="W248" s="1862"/>
      <c r="X248" s="1862"/>
      <c r="Y248" s="1862"/>
      <c r="Z248" s="1862"/>
    </row>
    <row r="249" spans="1:26" ht="15.75" customHeight="1">
      <c r="A249" s="1862"/>
      <c r="B249" s="1862"/>
      <c r="C249" s="1862"/>
      <c r="D249" s="1862"/>
      <c r="E249" s="1862"/>
      <c r="F249" s="1862"/>
      <c r="G249" s="1862"/>
      <c r="H249" s="1862"/>
      <c r="I249" s="1862"/>
      <c r="J249" s="1862"/>
      <c r="K249" s="1862"/>
      <c r="L249" s="1862"/>
      <c r="M249" s="1862"/>
      <c r="N249" s="1862"/>
      <c r="O249" s="1862"/>
      <c r="P249" s="1862"/>
      <c r="Q249" s="1862"/>
      <c r="R249" s="1862"/>
      <c r="S249" s="1862"/>
      <c r="T249" s="1862"/>
      <c r="U249" s="1862"/>
      <c r="V249" s="1862"/>
      <c r="W249" s="1862"/>
      <c r="X249" s="1862"/>
      <c r="Y249" s="1862"/>
      <c r="Z249" s="1862"/>
    </row>
    <row r="250" spans="1:26" ht="15.75" customHeight="1">
      <c r="A250" s="1862"/>
      <c r="B250" s="1862"/>
      <c r="C250" s="1862"/>
      <c r="D250" s="1862"/>
      <c r="E250" s="1862"/>
      <c r="F250" s="1862"/>
      <c r="G250" s="1862"/>
      <c r="H250" s="1862"/>
      <c r="I250" s="1862"/>
      <c r="J250" s="1862"/>
      <c r="K250" s="1862"/>
      <c r="L250" s="1862"/>
      <c r="M250" s="1862"/>
      <c r="N250" s="1862"/>
      <c r="O250" s="1862"/>
      <c r="P250" s="1862"/>
      <c r="Q250" s="1862"/>
      <c r="R250" s="1862"/>
      <c r="S250" s="1862"/>
      <c r="T250" s="1862"/>
      <c r="U250" s="1862"/>
      <c r="V250" s="1862"/>
      <c r="W250" s="1862"/>
      <c r="X250" s="1862"/>
      <c r="Y250" s="1862"/>
      <c r="Z250" s="1862"/>
    </row>
    <row r="251" spans="1:26" ht="15.75" customHeight="1">
      <c r="A251" s="1862"/>
      <c r="B251" s="1862"/>
      <c r="C251" s="1862"/>
      <c r="D251" s="1862"/>
      <c r="E251" s="1862"/>
      <c r="F251" s="1862"/>
      <c r="G251" s="1862"/>
      <c r="H251" s="1862"/>
      <c r="I251" s="1862"/>
      <c r="J251" s="1862"/>
      <c r="K251" s="1862"/>
      <c r="L251" s="1862"/>
      <c r="M251" s="1862"/>
      <c r="N251" s="1862"/>
      <c r="O251" s="1862"/>
      <c r="P251" s="1862"/>
      <c r="Q251" s="1862"/>
      <c r="R251" s="1862"/>
      <c r="S251" s="1862"/>
      <c r="T251" s="1862"/>
      <c r="U251" s="1862"/>
      <c r="V251" s="1862"/>
      <c r="W251" s="1862"/>
      <c r="X251" s="1862"/>
      <c r="Y251" s="1862"/>
      <c r="Z251" s="1862"/>
    </row>
    <row r="252" spans="1:26" ht="15.75" customHeight="1">
      <c r="A252" s="1862"/>
      <c r="B252" s="1862"/>
      <c r="C252" s="1862"/>
      <c r="D252" s="1862"/>
      <c r="E252" s="1862"/>
      <c r="F252" s="1862"/>
      <c r="G252" s="1862"/>
      <c r="H252" s="1862"/>
      <c r="I252" s="1862"/>
      <c r="J252" s="1862"/>
      <c r="K252" s="1862"/>
      <c r="L252" s="1862"/>
      <c r="M252" s="1862"/>
      <c r="N252" s="1862"/>
      <c r="O252" s="1862"/>
      <c r="P252" s="1862"/>
      <c r="Q252" s="1862"/>
      <c r="R252" s="1862"/>
      <c r="S252" s="1862"/>
      <c r="T252" s="1862"/>
      <c r="U252" s="1862"/>
      <c r="V252" s="1862"/>
      <c r="W252" s="1862"/>
      <c r="X252" s="1862"/>
      <c r="Y252" s="1862"/>
      <c r="Z252" s="1862"/>
    </row>
    <row r="253" spans="1:26" ht="15.75" customHeight="1">
      <c r="A253" s="1862"/>
      <c r="B253" s="1862"/>
      <c r="C253" s="1862"/>
      <c r="D253" s="1862"/>
      <c r="E253" s="1862"/>
      <c r="F253" s="1862"/>
      <c r="G253" s="1862"/>
      <c r="H253" s="1862"/>
      <c r="I253" s="1862"/>
      <c r="J253" s="1862"/>
      <c r="K253" s="1862"/>
      <c r="L253" s="1862"/>
      <c r="M253" s="1862"/>
      <c r="N253" s="1862"/>
      <c r="O253" s="1862"/>
      <c r="P253" s="1862"/>
      <c r="Q253" s="1862"/>
      <c r="R253" s="1862"/>
      <c r="S253" s="1862"/>
      <c r="T253" s="1862"/>
      <c r="U253" s="1862"/>
      <c r="V253" s="1862"/>
      <c r="W253" s="1862"/>
      <c r="X253" s="1862"/>
      <c r="Y253" s="1862"/>
      <c r="Z253" s="1862"/>
    </row>
    <row r="254" spans="1:26" ht="15.75" customHeight="1">
      <c r="A254" s="1862"/>
      <c r="B254" s="1862"/>
      <c r="C254" s="1862"/>
      <c r="D254" s="1862"/>
      <c r="E254" s="1862"/>
      <c r="F254" s="1862"/>
      <c r="G254" s="1862"/>
      <c r="H254" s="1862"/>
      <c r="I254" s="1862"/>
      <c r="J254" s="1862"/>
      <c r="K254" s="1862"/>
      <c r="L254" s="1862"/>
      <c r="M254" s="1862"/>
      <c r="N254" s="1862"/>
      <c r="O254" s="1862"/>
      <c r="P254" s="1862"/>
      <c r="Q254" s="1862"/>
      <c r="R254" s="1862"/>
      <c r="S254" s="1862"/>
      <c r="T254" s="1862"/>
      <c r="U254" s="1862"/>
      <c r="V254" s="1862"/>
      <c r="W254" s="1862"/>
      <c r="X254" s="1862"/>
      <c r="Y254" s="1862"/>
      <c r="Z254" s="1862"/>
    </row>
    <row r="255" spans="1:26" ht="15.75" customHeight="1">
      <c r="A255" s="1862"/>
      <c r="B255" s="1862"/>
      <c r="C255" s="1862"/>
      <c r="D255" s="1862"/>
      <c r="E255" s="1862"/>
      <c r="F255" s="1862"/>
      <c r="G255" s="1862"/>
      <c r="H255" s="1862"/>
      <c r="I255" s="1862"/>
      <c r="J255" s="1862"/>
      <c r="K255" s="1862"/>
      <c r="L255" s="1862"/>
      <c r="M255" s="1862"/>
      <c r="N255" s="1862"/>
      <c r="O255" s="1862"/>
      <c r="P255" s="1862"/>
      <c r="Q255" s="1862"/>
      <c r="R255" s="1862"/>
      <c r="S255" s="1862"/>
      <c r="T255" s="1862"/>
      <c r="U255" s="1862"/>
      <c r="V255" s="1862"/>
      <c r="W255" s="1862"/>
      <c r="X255" s="1862"/>
      <c r="Y255" s="1862"/>
      <c r="Z255" s="1862"/>
    </row>
    <row r="256" spans="1:26" ht="15.75" customHeight="1">
      <c r="A256" s="1862"/>
      <c r="B256" s="1862"/>
      <c r="C256" s="1862"/>
      <c r="D256" s="1862"/>
      <c r="E256" s="1862"/>
      <c r="F256" s="1862"/>
      <c r="G256" s="1862"/>
      <c r="H256" s="1862"/>
      <c r="I256" s="1862"/>
      <c r="J256" s="1862"/>
      <c r="K256" s="1862"/>
      <c r="L256" s="1862"/>
      <c r="M256" s="1862"/>
      <c r="N256" s="1862"/>
      <c r="O256" s="1862"/>
      <c r="P256" s="1862"/>
      <c r="Q256" s="1862"/>
      <c r="R256" s="1862"/>
      <c r="S256" s="1862"/>
      <c r="T256" s="1862"/>
      <c r="U256" s="1862"/>
      <c r="V256" s="1862"/>
      <c r="W256" s="1862"/>
      <c r="X256" s="1862"/>
      <c r="Y256" s="1862"/>
      <c r="Z256" s="1862"/>
    </row>
    <row r="257" spans="1:26" ht="15.75" customHeight="1">
      <c r="A257" s="1862"/>
      <c r="B257" s="1862"/>
      <c r="C257" s="1862"/>
      <c r="D257" s="1862"/>
      <c r="E257" s="1862"/>
      <c r="F257" s="1862"/>
      <c r="G257" s="1862"/>
      <c r="H257" s="1862"/>
      <c r="I257" s="1862"/>
      <c r="J257" s="1862"/>
      <c r="K257" s="1862"/>
      <c r="L257" s="1862"/>
      <c r="M257" s="1862"/>
      <c r="N257" s="1862"/>
      <c r="O257" s="1862"/>
      <c r="P257" s="1862"/>
      <c r="Q257" s="1862"/>
      <c r="R257" s="1862"/>
      <c r="S257" s="1862"/>
      <c r="T257" s="1862"/>
      <c r="U257" s="1862"/>
      <c r="V257" s="1862"/>
      <c r="W257" s="1862"/>
      <c r="X257" s="1862"/>
      <c r="Y257" s="1862"/>
      <c r="Z257" s="1862"/>
    </row>
    <row r="258" spans="1:26" ht="15.75" customHeight="1">
      <c r="A258" s="1862"/>
      <c r="B258" s="1862"/>
      <c r="C258" s="1862"/>
      <c r="D258" s="1862"/>
      <c r="E258" s="1862"/>
      <c r="F258" s="1862"/>
      <c r="G258" s="1862"/>
      <c r="H258" s="1862"/>
      <c r="I258" s="1862"/>
      <c r="J258" s="1862"/>
      <c r="K258" s="1862"/>
      <c r="L258" s="1862"/>
      <c r="M258" s="1862"/>
      <c r="N258" s="1862"/>
      <c r="O258" s="1862"/>
      <c r="P258" s="1862"/>
      <c r="Q258" s="1862"/>
      <c r="R258" s="1862"/>
      <c r="S258" s="1862"/>
      <c r="T258" s="1862"/>
      <c r="U258" s="1862"/>
      <c r="V258" s="1862"/>
      <c r="W258" s="1862"/>
      <c r="X258" s="1862"/>
      <c r="Y258" s="1862"/>
      <c r="Z258" s="1862"/>
    </row>
    <row r="259" spans="1:26" ht="15.75" customHeight="1">
      <c r="A259" s="1862"/>
      <c r="B259" s="1862"/>
      <c r="C259" s="1862"/>
      <c r="D259" s="1862"/>
      <c r="E259" s="1862"/>
      <c r="F259" s="1862"/>
      <c r="G259" s="1862"/>
      <c r="H259" s="1862"/>
      <c r="I259" s="1862"/>
      <c r="J259" s="1862"/>
      <c r="K259" s="1862"/>
      <c r="L259" s="1862"/>
      <c r="M259" s="1862"/>
      <c r="N259" s="1862"/>
      <c r="O259" s="1862"/>
      <c r="P259" s="1862"/>
      <c r="Q259" s="1862"/>
      <c r="R259" s="1862"/>
      <c r="S259" s="1862"/>
      <c r="T259" s="1862"/>
      <c r="U259" s="1862"/>
      <c r="V259" s="1862"/>
      <c r="W259" s="1862"/>
      <c r="X259" s="1862"/>
      <c r="Y259" s="1862"/>
      <c r="Z259" s="1862"/>
    </row>
    <row r="260" spans="1:26" ht="15.75" customHeight="1">
      <c r="A260" s="1862"/>
      <c r="B260" s="1862"/>
      <c r="C260" s="1862"/>
      <c r="D260" s="1862"/>
      <c r="E260" s="1862"/>
      <c r="F260" s="1862"/>
      <c r="G260" s="1862"/>
      <c r="H260" s="1862"/>
      <c r="I260" s="1862"/>
      <c r="J260" s="1862"/>
      <c r="K260" s="1862"/>
      <c r="L260" s="1862"/>
      <c r="M260" s="1862"/>
      <c r="N260" s="1862"/>
      <c r="O260" s="1862"/>
      <c r="P260" s="1862"/>
      <c r="Q260" s="1862"/>
      <c r="R260" s="1862"/>
      <c r="S260" s="1862"/>
      <c r="T260" s="1862"/>
      <c r="U260" s="1862"/>
      <c r="V260" s="1862"/>
      <c r="W260" s="1862"/>
      <c r="X260" s="1862"/>
      <c r="Y260" s="1862"/>
      <c r="Z260" s="1862"/>
    </row>
    <row r="261" spans="1:26" ht="15.75" customHeight="1">
      <c r="A261" s="1862"/>
      <c r="B261" s="1862"/>
      <c r="C261" s="1862"/>
      <c r="D261" s="1862"/>
      <c r="E261" s="1862"/>
      <c r="F261" s="1862"/>
      <c r="G261" s="1862"/>
      <c r="H261" s="1862"/>
      <c r="I261" s="1862"/>
      <c r="J261" s="1862"/>
      <c r="K261" s="1862"/>
      <c r="L261" s="1862"/>
      <c r="M261" s="1862"/>
      <c r="N261" s="1862"/>
      <c r="O261" s="1862"/>
      <c r="P261" s="1862"/>
      <c r="Q261" s="1862"/>
      <c r="R261" s="1862"/>
      <c r="S261" s="1862"/>
      <c r="T261" s="1862"/>
      <c r="U261" s="1862"/>
      <c r="V261" s="1862"/>
      <c r="W261" s="1862"/>
      <c r="X261" s="1862"/>
      <c r="Y261" s="1862"/>
      <c r="Z261" s="1862"/>
    </row>
    <row r="262" spans="1:26" ht="15.75" customHeight="1">
      <c r="A262" s="1862"/>
      <c r="B262" s="1862"/>
      <c r="C262" s="1862"/>
      <c r="D262" s="1862"/>
      <c r="E262" s="1862"/>
      <c r="F262" s="1862"/>
      <c r="G262" s="1862"/>
      <c r="H262" s="1862"/>
      <c r="I262" s="1862"/>
      <c r="J262" s="1862"/>
      <c r="K262" s="1862"/>
      <c r="L262" s="1862"/>
      <c r="M262" s="1862"/>
      <c r="N262" s="1862"/>
      <c r="O262" s="1862"/>
      <c r="P262" s="1862"/>
      <c r="Q262" s="1862"/>
      <c r="R262" s="1862"/>
      <c r="S262" s="1862"/>
      <c r="T262" s="1862"/>
      <c r="U262" s="1862"/>
      <c r="V262" s="1862"/>
      <c r="W262" s="1862"/>
      <c r="X262" s="1862"/>
      <c r="Y262" s="1862"/>
      <c r="Z262" s="1862"/>
    </row>
    <row r="263" spans="1:26" ht="15.75" customHeight="1">
      <c r="A263" s="1862"/>
      <c r="B263" s="1862"/>
      <c r="C263" s="1862"/>
      <c r="D263" s="1862"/>
      <c r="E263" s="1862"/>
      <c r="F263" s="1862"/>
      <c r="G263" s="1862"/>
      <c r="H263" s="1862"/>
      <c r="I263" s="1862"/>
      <c r="J263" s="1862"/>
      <c r="K263" s="1862"/>
      <c r="L263" s="1862"/>
      <c r="M263" s="1862"/>
      <c r="N263" s="1862"/>
      <c r="O263" s="1862"/>
      <c r="P263" s="1862"/>
      <c r="Q263" s="1862"/>
      <c r="R263" s="1862"/>
      <c r="S263" s="1862"/>
      <c r="T263" s="1862"/>
      <c r="U263" s="1862"/>
      <c r="V263" s="1862"/>
      <c r="W263" s="1862"/>
      <c r="X263" s="1862"/>
      <c r="Y263" s="1862"/>
      <c r="Z263" s="1862"/>
    </row>
    <row r="264" spans="1:26" ht="15.75" customHeight="1">
      <c r="A264" s="1862"/>
      <c r="B264" s="1862"/>
      <c r="C264" s="1862"/>
      <c r="D264" s="1862"/>
      <c r="E264" s="1862"/>
      <c r="F264" s="1862"/>
      <c r="G264" s="1862"/>
      <c r="H264" s="1862"/>
      <c r="I264" s="1862"/>
      <c r="J264" s="1862"/>
      <c r="K264" s="1862"/>
      <c r="L264" s="1862"/>
      <c r="M264" s="1862"/>
      <c r="N264" s="1862"/>
      <c r="O264" s="1862"/>
      <c r="P264" s="1862"/>
      <c r="Q264" s="1862"/>
      <c r="R264" s="1862"/>
      <c r="S264" s="1862"/>
      <c r="T264" s="1862"/>
      <c r="U264" s="1862"/>
      <c r="V264" s="1862"/>
      <c r="W264" s="1862"/>
      <c r="X264" s="1862"/>
      <c r="Y264" s="1862"/>
      <c r="Z264" s="1862"/>
    </row>
    <row r="265" spans="1:26" ht="15.75" customHeight="1">
      <c r="A265" s="1862"/>
      <c r="B265" s="1862"/>
      <c r="C265" s="1862"/>
      <c r="D265" s="1862"/>
      <c r="E265" s="1862"/>
      <c r="F265" s="1862"/>
      <c r="G265" s="1862"/>
      <c r="H265" s="1862"/>
      <c r="I265" s="1862"/>
      <c r="J265" s="1862"/>
      <c r="K265" s="1862"/>
      <c r="L265" s="1862"/>
      <c r="M265" s="1862"/>
      <c r="N265" s="1862"/>
      <c r="O265" s="1862"/>
      <c r="P265" s="1862"/>
      <c r="Q265" s="1862"/>
      <c r="R265" s="1862"/>
      <c r="S265" s="1862"/>
      <c r="T265" s="1862"/>
      <c r="U265" s="1862"/>
      <c r="V265" s="1862"/>
      <c r="W265" s="1862"/>
      <c r="X265" s="1862"/>
      <c r="Y265" s="1862"/>
      <c r="Z265" s="1862"/>
    </row>
    <row r="266" spans="1:26" ht="15.75" customHeight="1">
      <c r="A266" s="1862"/>
      <c r="B266" s="1862"/>
      <c r="C266" s="1862"/>
      <c r="D266" s="1862"/>
      <c r="E266" s="1862"/>
      <c r="F266" s="1862"/>
      <c r="G266" s="1862"/>
      <c r="H266" s="1862"/>
      <c r="I266" s="1862"/>
      <c r="J266" s="1862"/>
      <c r="K266" s="1862"/>
      <c r="L266" s="1862"/>
      <c r="M266" s="1862"/>
      <c r="N266" s="1862"/>
      <c r="O266" s="1862"/>
      <c r="P266" s="1862"/>
      <c r="Q266" s="1862"/>
      <c r="R266" s="1862"/>
      <c r="S266" s="1862"/>
      <c r="T266" s="1862"/>
      <c r="U266" s="1862"/>
      <c r="V266" s="1862"/>
      <c r="W266" s="1862"/>
      <c r="X266" s="1862"/>
      <c r="Y266" s="1862"/>
      <c r="Z266" s="1862"/>
    </row>
    <row r="267" spans="1:26" ht="15.75" customHeight="1">
      <c r="A267" s="1862"/>
      <c r="B267" s="1862"/>
      <c r="C267" s="1862"/>
      <c r="D267" s="1862"/>
      <c r="E267" s="1862"/>
      <c r="F267" s="1862"/>
      <c r="G267" s="1862"/>
      <c r="H267" s="1862"/>
      <c r="I267" s="1862"/>
      <c r="J267" s="1862"/>
      <c r="K267" s="1862"/>
      <c r="L267" s="1862"/>
      <c r="M267" s="1862"/>
      <c r="N267" s="1862"/>
      <c r="O267" s="1862"/>
      <c r="P267" s="1862"/>
      <c r="Q267" s="1862"/>
      <c r="R267" s="1862"/>
      <c r="S267" s="1862"/>
      <c r="T267" s="1862"/>
      <c r="U267" s="1862"/>
      <c r="V267" s="1862"/>
      <c r="W267" s="1862"/>
      <c r="X267" s="1862"/>
      <c r="Y267" s="1862"/>
      <c r="Z267" s="1862"/>
    </row>
    <row r="268" spans="1:26" ht="15.75" customHeight="1">
      <c r="A268" s="1862"/>
      <c r="B268" s="1862"/>
      <c r="C268" s="1862"/>
      <c r="D268" s="1862"/>
      <c r="E268" s="1862"/>
      <c r="F268" s="1862"/>
      <c r="G268" s="1862"/>
      <c r="H268" s="1862"/>
      <c r="I268" s="1862"/>
      <c r="J268" s="1862"/>
      <c r="K268" s="1862"/>
      <c r="L268" s="1862"/>
      <c r="M268" s="1862"/>
      <c r="N268" s="1862"/>
      <c r="O268" s="1862"/>
      <c r="P268" s="1862"/>
      <c r="Q268" s="1862"/>
      <c r="R268" s="1862"/>
      <c r="S268" s="1862"/>
      <c r="T268" s="1862"/>
      <c r="U268" s="1862"/>
      <c r="V268" s="1862"/>
      <c r="W268" s="1862"/>
      <c r="X268" s="1862"/>
      <c r="Y268" s="1862"/>
      <c r="Z268" s="1862"/>
    </row>
    <row r="269" spans="1:26" ht="15.75" customHeight="1">
      <c r="A269" s="1862"/>
      <c r="B269" s="1862"/>
      <c r="C269" s="1862"/>
      <c r="D269" s="1862"/>
      <c r="E269" s="1862"/>
      <c r="F269" s="1862"/>
      <c r="G269" s="1862"/>
      <c r="H269" s="1862"/>
      <c r="I269" s="1862"/>
      <c r="J269" s="1862"/>
      <c r="K269" s="1862"/>
      <c r="L269" s="1862"/>
      <c r="M269" s="1862"/>
      <c r="N269" s="1862"/>
      <c r="O269" s="1862"/>
      <c r="P269" s="1862"/>
      <c r="Q269" s="1862"/>
      <c r="R269" s="1862"/>
      <c r="S269" s="1862"/>
      <c r="T269" s="1862"/>
      <c r="U269" s="1862"/>
      <c r="V269" s="1862"/>
      <c r="W269" s="1862"/>
      <c r="X269" s="1862"/>
      <c r="Y269" s="1862"/>
      <c r="Z269" s="1862"/>
    </row>
    <row r="270" spans="1:26" ht="15.75" customHeight="1">
      <c r="A270" s="1862"/>
      <c r="B270" s="1862"/>
      <c r="C270" s="1862"/>
      <c r="D270" s="1862"/>
      <c r="E270" s="1862"/>
      <c r="F270" s="1862"/>
      <c r="G270" s="1862"/>
      <c r="H270" s="1862"/>
      <c r="I270" s="1862"/>
      <c r="J270" s="1862"/>
      <c r="K270" s="1862"/>
      <c r="L270" s="1862"/>
      <c r="M270" s="1862"/>
      <c r="N270" s="1862"/>
      <c r="O270" s="1862"/>
      <c r="P270" s="1862"/>
      <c r="Q270" s="1862"/>
      <c r="R270" s="1862"/>
      <c r="S270" s="1862"/>
      <c r="T270" s="1862"/>
      <c r="U270" s="1862"/>
      <c r="V270" s="1862"/>
      <c r="W270" s="1862"/>
      <c r="X270" s="1862"/>
      <c r="Y270" s="1862"/>
      <c r="Z270" s="1862"/>
    </row>
    <row r="271" spans="1:26" ht="15.75" customHeight="1">
      <c r="A271" s="1862"/>
      <c r="B271" s="1862"/>
      <c r="C271" s="1862"/>
      <c r="D271" s="1862"/>
      <c r="E271" s="1862"/>
      <c r="F271" s="1862"/>
      <c r="G271" s="1862"/>
      <c r="H271" s="1862"/>
      <c r="I271" s="1862"/>
      <c r="J271" s="1862"/>
      <c r="K271" s="1862"/>
      <c r="L271" s="1862"/>
      <c r="M271" s="1862"/>
      <c r="N271" s="1862"/>
      <c r="O271" s="1862"/>
      <c r="P271" s="1862"/>
      <c r="Q271" s="1862"/>
      <c r="R271" s="1862"/>
      <c r="S271" s="1862"/>
      <c r="T271" s="1862"/>
      <c r="U271" s="1862"/>
      <c r="V271" s="1862"/>
      <c r="W271" s="1862"/>
      <c r="X271" s="1862"/>
      <c r="Y271" s="1862"/>
      <c r="Z271" s="1862"/>
    </row>
    <row r="272" spans="1:26" ht="15.75" customHeight="1">
      <c r="A272" s="1862"/>
      <c r="B272" s="1862"/>
      <c r="C272" s="1862"/>
      <c r="D272" s="1862"/>
      <c r="E272" s="1862"/>
      <c r="F272" s="1862"/>
      <c r="G272" s="1862"/>
      <c r="H272" s="1862"/>
      <c r="I272" s="1862"/>
      <c r="J272" s="1862"/>
      <c r="K272" s="1862"/>
      <c r="L272" s="1862"/>
      <c r="M272" s="1862"/>
      <c r="N272" s="1862"/>
      <c r="O272" s="1862"/>
      <c r="P272" s="1862"/>
      <c r="Q272" s="1862"/>
      <c r="R272" s="1862"/>
      <c r="S272" s="1862"/>
      <c r="T272" s="1862"/>
      <c r="U272" s="1862"/>
      <c r="V272" s="1862"/>
      <c r="W272" s="1862"/>
      <c r="X272" s="1862"/>
      <c r="Y272" s="1862"/>
      <c r="Z272" s="1862"/>
    </row>
    <row r="273" spans="1:26" ht="15.75" customHeight="1">
      <c r="A273" s="1862"/>
      <c r="B273" s="1862"/>
      <c r="C273" s="1862"/>
      <c r="D273" s="1862"/>
      <c r="E273" s="1862"/>
      <c r="F273" s="1862"/>
      <c r="G273" s="1862"/>
      <c r="H273" s="1862"/>
      <c r="I273" s="1862"/>
      <c r="J273" s="1862"/>
      <c r="K273" s="1862"/>
      <c r="L273" s="1862"/>
      <c r="M273" s="1862"/>
      <c r="N273" s="1862"/>
      <c r="O273" s="1862"/>
      <c r="P273" s="1862"/>
      <c r="Q273" s="1862"/>
      <c r="R273" s="1862"/>
      <c r="S273" s="1862"/>
      <c r="T273" s="1862"/>
      <c r="U273" s="1862"/>
      <c r="V273" s="1862"/>
      <c r="W273" s="1862"/>
      <c r="X273" s="1862"/>
      <c r="Y273" s="1862"/>
      <c r="Z273" s="1862"/>
    </row>
    <row r="274" spans="1:26" ht="15.75" customHeight="1">
      <c r="A274" s="1862"/>
      <c r="B274" s="1862"/>
      <c r="C274" s="1862"/>
      <c r="D274" s="1862"/>
      <c r="E274" s="1862"/>
      <c r="F274" s="1862"/>
      <c r="G274" s="1862"/>
      <c r="H274" s="1862"/>
      <c r="I274" s="1862"/>
      <c r="J274" s="1862"/>
      <c r="K274" s="1862"/>
      <c r="L274" s="1862"/>
      <c r="M274" s="1862"/>
      <c r="N274" s="1862"/>
      <c r="O274" s="1862"/>
      <c r="P274" s="1862"/>
      <c r="Q274" s="1862"/>
      <c r="R274" s="1862"/>
      <c r="S274" s="1862"/>
      <c r="T274" s="1862"/>
      <c r="U274" s="1862"/>
      <c r="V274" s="1862"/>
      <c r="W274" s="1862"/>
      <c r="X274" s="1862"/>
      <c r="Y274" s="1862"/>
      <c r="Z274" s="1862"/>
    </row>
    <row r="275" spans="1:26" ht="15.75" customHeight="1">
      <c r="A275" s="1862"/>
      <c r="B275" s="1862"/>
      <c r="C275" s="1862"/>
      <c r="D275" s="1862"/>
      <c r="E275" s="1862"/>
      <c r="F275" s="1862"/>
      <c r="G275" s="1862"/>
      <c r="H275" s="1862"/>
      <c r="I275" s="1862"/>
      <c r="J275" s="1862"/>
      <c r="K275" s="1862"/>
      <c r="L275" s="1862"/>
      <c r="M275" s="1862"/>
      <c r="N275" s="1862"/>
      <c r="O275" s="1862"/>
      <c r="P275" s="1862"/>
      <c r="Q275" s="1862"/>
      <c r="R275" s="1862"/>
      <c r="S275" s="1862"/>
      <c r="T275" s="1862"/>
      <c r="U275" s="1862"/>
      <c r="V275" s="1862"/>
      <c r="W275" s="1862"/>
      <c r="X275" s="1862"/>
      <c r="Y275" s="1862"/>
      <c r="Z275" s="1862"/>
    </row>
    <row r="276" spans="1:26" ht="15.75" customHeight="1">
      <c r="A276" s="1862"/>
      <c r="B276" s="1862"/>
      <c r="C276" s="1862"/>
      <c r="D276" s="1862"/>
      <c r="E276" s="1862"/>
      <c r="F276" s="1862"/>
      <c r="G276" s="1862"/>
      <c r="H276" s="1862"/>
      <c r="I276" s="1862"/>
      <c r="J276" s="1862"/>
      <c r="K276" s="1862"/>
      <c r="L276" s="1862"/>
      <c r="M276" s="1862"/>
      <c r="N276" s="1862"/>
      <c r="O276" s="1862"/>
      <c r="P276" s="1862"/>
      <c r="Q276" s="1862"/>
      <c r="R276" s="1862"/>
      <c r="S276" s="1862"/>
      <c r="T276" s="1862"/>
      <c r="U276" s="1862"/>
      <c r="V276" s="1862"/>
      <c r="W276" s="1862"/>
      <c r="X276" s="1862"/>
      <c r="Y276" s="1862"/>
      <c r="Z276" s="1862"/>
    </row>
    <row r="277" spans="1:26" ht="15.75" customHeight="1">
      <c r="A277" s="1862"/>
      <c r="B277" s="1862"/>
      <c r="C277" s="1862"/>
      <c r="D277" s="1862"/>
      <c r="E277" s="1862"/>
      <c r="F277" s="1862"/>
      <c r="G277" s="1862"/>
      <c r="H277" s="1862"/>
      <c r="I277" s="1862"/>
      <c r="J277" s="1862"/>
      <c r="K277" s="1862"/>
      <c r="L277" s="1862"/>
      <c r="M277" s="1862"/>
      <c r="N277" s="1862"/>
      <c r="O277" s="1862"/>
      <c r="P277" s="1862"/>
      <c r="Q277" s="1862"/>
      <c r="R277" s="1862"/>
      <c r="S277" s="1862"/>
      <c r="T277" s="1862"/>
      <c r="U277" s="1862"/>
      <c r="V277" s="1862"/>
      <c r="W277" s="1862"/>
      <c r="X277" s="1862"/>
      <c r="Y277" s="1862"/>
      <c r="Z277" s="1862"/>
    </row>
    <row r="278" spans="1:26" ht="15.75" customHeight="1">
      <c r="A278" s="1862"/>
      <c r="B278" s="1862"/>
      <c r="C278" s="1862"/>
      <c r="D278" s="1862"/>
      <c r="E278" s="1862"/>
      <c r="F278" s="1862"/>
      <c r="G278" s="1862"/>
      <c r="H278" s="1862"/>
      <c r="I278" s="1862"/>
      <c r="J278" s="1862"/>
      <c r="K278" s="1862"/>
      <c r="L278" s="1862"/>
      <c r="M278" s="1862"/>
      <c r="N278" s="1862"/>
      <c r="O278" s="1862"/>
      <c r="P278" s="1862"/>
      <c r="Q278" s="1862"/>
      <c r="R278" s="1862"/>
      <c r="S278" s="1862"/>
      <c r="T278" s="1862"/>
      <c r="U278" s="1862"/>
      <c r="V278" s="1862"/>
      <c r="W278" s="1862"/>
      <c r="X278" s="1862"/>
      <c r="Y278" s="1862"/>
      <c r="Z278" s="1862"/>
    </row>
    <row r="279" spans="1:26" ht="15.75" customHeight="1">
      <c r="A279" s="1862"/>
      <c r="B279" s="1862"/>
      <c r="C279" s="1862"/>
      <c r="D279" s="1862"/>
      <c r="E279" s="1862"/>
      <c r="F279" s="1862"/>
      <c r="G279" s="1862"/>
      <c r="H279" s="1862"/>
      <c r="I279" s="1862"/>
      <c r="J279" s="1862"/>
      <c r="K279" s="1862"/>
      <c r="L279" s="1862"/>
      <c r="M279" s="1862"/>
      <c r="N279" s="1862"/>
      <c r="O279" s="1862"/>
      <c r="P279" s="1862"/>
      <c r="Q279" s="1862"/>
      <c r="R279" s="1862"/>
      <c r="S279" s="1862"/>
      <c r="T279" s="1862"/>
      <c r="U279" s="1862"/>
      <c r="V279" s="1862"/>
      <c r="W279" s="1862"/>
      <c r="X279" s="1862"/>
      <c r="Y279" s="1862"/>
      <c r="Z279" s="1862"/>
    </row>
    <row r="280" spans="1:26" ht="15.75" customHeight="1">
      <c r="A280" s="1862"/>
      <c r="B280" s="1862"/>
      <c r="C280" s="1862"/>
      <c r="D280" s="1862"/>
      <c r="E280" s="1862"/>
      <c r="F280" s="1862"/>
      <c r="G280" s="1862"/>
      <c r="H280" s="1862"/>
      <c r="I280" s="1862"/>
      <c r="J280" s="1862"/>
      <c r="K280" s="1862"/>
      <c r="L280" s="1862"/>
      <c r="M280" s="1862"/>
      <c r="N280" s="1862"/>
      <c r="O280" s="1862"/>
      <c r="P280" s="1862"/>
      <c r="Q280" s="1862"/>
      <c r="R280" s="1862"/>
      <c r="S280" s="1862"/>
      <c r="T280" s="1862"/>
      <c r="U280" s="1862"/>
      <c r="V280" s="1862"/>
      <c r="W280" s="1862"/>
      <c r="X280" s="1862"/>
      <c r="Y280" s="1862"/>
      <c r="Z280" s="1862"/>
    </row>
    <row r="281" spans="1:26" ht="15.75" customHeight="1">
      <c r="A281" s="1862"/>
      <c r="B281" s="1862"/>
      <c r="C281" s="1862"/>
      <c r="D281" s="1862"/>
      <c r="E281" s="1862"/>
      <c r="F281" s="1862"/>
      <c r="G281" s="1862"/>
      <c r="H281" s="1862"/>
      <c r="I281" s="1862"/>
      <c r="J281" s="1862"/>
      <c r="K281" s="1862"/>
      <c r="L281" s="1862"/>
      <c r="M281" s="1862"/>
      <c r="N281" s="1862"/>
      <c r="O281" s="1862"/>
      <c r="P281" s="1862"/>
      <c r="Q281" s="1862"/>
      <c r="R281" s="1862"/>
      <c r="S281" s="1862"/>
      <c r="T281" s="1862"/>
      <c r="U281" s="1862"/>
      <c r="V281" s="1862"/>
      <c r="W281" s="1862"/>
      <c r="X281" s="1862"/>
      <c r="Y281" s="1862"/>
      <c r="Z281" s="1862"/>
    </row>
    <row r="282" spans="1:26" ht="15.75" customHeight="1">
      <c r="A282" s="1862"/>
      <c r="B282" s="1862"/>
      <c r="C282" s="1862"/>
      <c r="D282" s="1862"/>
      <c r="E282" s="1862"/>
      <c r="F282" s="1862"/>
      <c r="G282" s="1862"/>
      <c r="H282" s="1862"/>
      <c r="I282" s="1862"/>
      <c r="J282" s="1862"/>
      <c r="K282" s="1862"/>
      <c r="L282" s="1862"/>
      <c r="M282" s="1862"/>
      <c r="N282" s="1862"/>
      <c r="O282" s="1862"/>
      <c r="P282" s="1862"/>
      <c r="Q282" s="1862"/>
      <c r="R282" s="1862"/>
      <c r="S282" s="1862"/>
      <c r="T282" s="1862"/>
      <c r="U282" s="1862"/>
      <c r="V282" s="1862"/>
      <c r="W282" s="1862"/>
      <c r="X282" s="1862"/>
      <c r="Y282" s="1862"/>
      <c r="Z282" s="1862"/>
    </row>
    <row r="283" spans="1:26" ht="15.75" customHeight="1">
      <c r="A283" s="1862"/>
      <c r="B283" s="1862"/>
      <c r="C283" s="1862"/>
      <c r="D283" s="1862"/>
      <c r="E283" s="1862"/>
      <c r="F283" s="1862"/>
      <c r="G283" s="1862"/>
      <c r="H283" s="1862"/>
      <c r="I283" s="1862"/>
      <c r="J283" s="1862"/>
      <c r="K283" s="1862"/>
      <c r="L283" s="1862"/>
      <c r="M283" s="1862"/>
      <c r="N283" s="1862"/>
      <c r="O283" s="1862"/>
      <c r="P283" s="1862"/>
      <c r="Q283" s="1862"/>
      <c r="R283" s="1862"/>
      <c r="S283" s="1862"/>
      <c r="T283" s="1862"/>
      <c r="U283" s="1862"/>
      <c r="V283" s="1862"/>
      <c r="W283" s="1862"/>
      <c r="X283" s="1862"/>
      <c r="Y283" s="1862"/>
      <c r="Z283" s="1862"/>
    </row>
    <row r="284" spans="1:26" ht="15.75" customHeight="1">
      <c r="A284" s="1862"/>
      <c r="B284" s="1862"/>
      <c r="C284" s="1862"/>
      <c r="D284" s="1862"/>
      <c r="E284" s="1862"/>
      <c r="F284" s="1862"/>
      <c r="G284" s="1862"/>
      <c r="H284" s="1862"/>
      <c r="I284" s="1862"/>
      <c r="J284" s="1862"/>
      <c r="K284" s="1862"/>
      <c r="L284" s="1862"/>
      <c r="M284" s="1862"/>
      <c r="N284" s="1862"/>
      <c r="O284" s="1862"/>
      <c r="P284" s="1862"/>
      <c r="Q284" s="1862"/>
      <c r="R284" s="1862"/>
      <c r="S284" s="1862"/>
      <c r="T284" s="1862"/>
      <c r="U284" s="1862"/>
      <c r="V284" s="1862"/>
      <c r="W284" s="1862"/>
      <c r="X284" s="1862"/>
      <c r="Y284" s="1862"/>
      <c r="Z284" s="1862"/>
    </row>
    <row r="285" spans="1:26" ht="15.75" customHeight="1">
      <c r="A285" s="1862"/>
      <c r="B285" s="1862"/>
      <c r="C285" s="1862"/>
      <c r="D285" s="1862"/>
      <c r="E285" s="1862"/>
      <c r="F285" s="1862"/>
      <c r="G285" s="1862"/>
      <c r="H285" s="1862"/>
      <c r="I285" s="1862"/>
      <c r="J285" s="1862"/>
      <c r="K285" s="1862"/>
      <c r="L285" s="1862"/>
      <c r="M285" s="1862"/>
      <c r="N285" s="1862"/>
      <c r="O285" s="1862"/>
      <c r="P285" s="1862"/>
      <c r="Q285" s="1862"/>
      <c r="R285" s="1862"/>
      <c r="S285" s="1862"/>
      <c r="T285" s="1862"/>
      <c r="U285" s="1862"/>
      <c r="V285" s="1862"/>
      <c r="W285" s="1862"/>
      <c r="X285" s="1862"/>
      <c r="Y285" s="1862"/>
      <c r="Z285" s="1862"/>
    </row>
    <row r="286" spans="1:26" ht="15.75" customHeight="1">
      <c r="A286" s="1862"/>
      <c r="B286" s="1862"/>
      <c r="C286" s="1862"/>
      <c r="D286" s="1862"/>
      <c r="E286" s="1862"/>
      <c r="F286" s="1862"/>
      <c r="G286" s="1862"/>
      <c r="H286" s="1862"/>
      <c r="I286" s="1862"/>
      <c r="J286" s="1862"/>
      <c r="K286" s="1862"/>
      <c r="L286" s="1862"/>
      <c r="M286" s="1862"/>
      <c r="N286" s="1862"/>
      <c r="O286" s="1862"/>
      <c r="P286" s="1862"/>
      <c r="Q286" s="1862"/>
      <c r="R286" s="1862"/>
      <c r="S286" s="1862"/>
      <c r="T286" s="1862"/>
      <c r="U286" s="1862"/>
      <c r="V286" s="1862"/>
      <c r="W286" s="1862"/>
      <c r="X286" s="1862"/>
      <c r="Y286" s="1862"/>
      <c r="Z286" s="1862"/>
    </row>
    <row r="287" spans="1:26" ht="15.75" customHeight="1">
      <c r="A287" s="1862"/>
      <c r="B287" s="1862"/>
      <c r="C287" s="1862"/>
      <c r="D287" s="1862"/>
      <c r="E287" s="1862"/>
      <c r="F287" s="1862"/>
      <c r="G287" s="1862"/>
      <c r="H287" s="1862"/>
      <c r="I287" s="1862"/>
      <c r="J287" s="1862"/>
      <c r="K287" s="1862"/>
      <c r="L287" s="1862"/>
      <c r="M287" s="1862"/>
      <c r="N287" s="1862"/>
      <c r="O287" s="1862"/>
      <c r="P287" s="1862"/>
      <c r="Q287" s="1862"/>
      <c r="R287" s="1862"/>
      <c r="S287" s="1862"/>
      <c r="T287" s="1862"/>
      <c r="U287" s="1862"/>
      <c r="V287" s="1862"/>
      <c r="W287" s="1862"/>
      <c r="X287" s="1862"/>
      <c r="Y287" s="1862"/>
      <c r="Z287" s="1862"/>
    </row>
    <row r="288" spans="1:26" ht="15.75" customHeight="1">
      <c r="A288" s="1862"/>
      <c r="B288" s="1862"/>
      <c r="C288" s="1862"/>
      <c r="D288" s="1862"/>
      <c r="E288" s="1862"/>
      <c r="F288" s="1862"/>
      <c r="G288" s="1862"/>
      <c r="H288" s="1862"/>
      <c r="I288" s="1862"/>
      <c r="J288" s="1862"/>
      <c r="K288" s="1862"/>
      <c r="L288" s="1862"/>
      <c r="M288" s="1862"/>
      <c r="N288" s="1862"/>
      <c r="O288" s="1862"/>
      <c r="P288" s="1862"/>
      <c r="Q288" s="1862"/>
      <c r="R288" s="1862"/>
      <c r="S288" s="1862"/>
      <c r="T288" s="1862"/>
      <c r="U288" s="1862"/>
      <c r="V288" s="1862"/>
      <c r="W288" s="1862"/>
      <c r="X288" s="1862"/>
      <c r="Y288" s="1862"/>
      <c r="Z288" s="1862"/>
    </row>
    <row r="289" spans="1:26" ht="15.75" customHeight="1">
      <c r="A289" s="1862"/>
      <c r="B289" s="1862"/>
      <c r="C289" s="1862"/>
      <c r="D289" s="1862"/>
      <c r="E289" s="1862"/>
      <c r="F289" s="1862"/>
      <c r="G289" s="1862"/>
      <c r="H289" s="1862"/>
      <c r="I289" s="1862"/>
      <c r="J289" s="1862"/>
      <c r="K289" s="1862"/>
      <c r="L289" s="1862"/>
      <c r="M289" s="1862"/>
      <c r="N289" s="1862"/>
      <c r="O289" s="1862"/>
      <c r="P289" s="1862"/>
      <c r="Q289" s="1862"/>
      <c r="R289" s="1862"/>
      <c r="S289" s="1862"/>
      <c r="T289" s="1862"/>
      <c r="U289" s="1862"/>
      <c r="V289" s="1862"/>
      <c r="W289" s="1862"/>
      <c r="X289" s="1862"/>
      <c r="Y289" s="1862"/>
      <c r="Z289" s="1862"/>
    </row>
    <row r="290" spans="1:26" ht="15.75" customHeight="1">
      <c r="A290" s="1862"/>
      <c r="B290" s="1862"/>
      <c r="C290" s="1862"/>
      <c r="D290" s="1862"/>
      <c r="E290" s="1862"/>
      <c r="F290" s="1862"/>
      <c r="G290" s="1862"/>
      <c r="H290" s="1862"/>
      <c r="I290" s="1862"/>
      <c r="J290" s="1862"/>
      <c r="K290" s="1862"/>
      <c r="L290" s="1862"/>
      <c r="M290" s="1862"/>
      <c r="N290" s="1862"/>
      <c r="O290" s="1862"/>
      <c r="P290" s="1862"/>
      <c r="Q290" s="1862"/>
      <c r="R290" s="1862"/>
      <c r="S290" s="1862"/>
      <c r="T290" s="1862"/>
      <c r="U290" s="1862"/>
      <c r="V290" s="1862"/>
      <c r="W290" s="1862"/>
      <c r="X290" s="1862"/>
      <c r="Y290" s="1862"/>
      <c r="Z290" s="1862"/>
    </row>
    <row r="291" spans="1:26" ht="15.75" customHeight="1">
      <c r="A291" s="1862"/>
      <c r="B291" s="1862"/>
      <c r="C291" s="1862"/>
      <c r="D291" s="1862"/>
      <c r="E291" s="1862"/>
      <c r="F291" s="1862"/>
      <c r="G291" s="1862"/>
      <c r="H291" s="1862"/>
      <c r="I291" s="1862"/>
      <c r="J291" s="1862"/>
      <c r="K291" s="1862"/>
      <c r="L291" s="1862"/>
      <c r="M291" s="1862"/>
      <c r="N291" s="1862"/>
      <c r="O291" s="1862"/>
      <c r="P291" s="1862"/>
      <c r="Q291" s="1862"/>
      <c r="R291" s="1862"/>
      <c r="S291" s="1862"/>
      <c r="T291" s="1862"/>
      <c r="U291" s="1862"/>
      <c r="V291" s="1862"/>
      <c r="W291" s="1862"/>
      <c r="X291" s="1862"/>
      <c r="Y291" s="1862"/>
      <c r="Z291" s="1862"/>
    </row>
    <row r="292" spans="1:26" ht="15.75" customHeight="1">
      <c r="A292" s="1862"/>
      <c r="B292" s="1862"/>
      <c r="C292" s="1862"/>
      <c r="D292" s="1862"/>
      <c r="E292" s="1862"/>
      <c r="F292" s="1862"/>
      <c r="G292" s="1862"/>
      <c r="H292" s="1862"/>
      <c r="I292" s="1862"/>
      <c r="J292" s="1862"/>
      <c r="K292" s="1862"/>
      <c r="L292" s="1862"/>
      <c r="M292" s="1862"/>
      <c r="N292" s="1862"/>
      <c r="O292" s="1862"/>
      <c r="P292" s="1862"/>
      <c r="Q292" s="1862"/>
      <c r="R292" s="1862"/>
      <c r="S292" s="1862"/>
      <c r="T292" s="1862"/>
      <c r="U292" s="1862"/>
      <c r="V292" s="1862"/>
      <c r="W292" s="1862"/>
      <c r="X292" s="1862"/>
      <c r="Y292" s="1862"/>
      <c r="Z292" s="1862"/>
    </row>
    <row r="293" spans="1:26" ht="15.75" customHeight="1">
      <c r="A293" s="1862"/>
      <c r="B293" s="1862"/>
      <c r="C293" s="1862"/>
      <c r="D293" s="1862"/>
      <c r="E293" s="1862"/>
      <c r="F293" s="1862"/>
      <c r="G293" s="1862"/>
      <c r="H293" s="1862"/>
      <c r="I293" s="1862"/>
      <c r="J293" s="1862"/>
      <c r="K293" s="1862"/>
      <c r="L293" s="1862"/>
      <c r="M293" s="1862"/>
      <c r="N293" s="1862"/>
      <c r="O293" s="1862"/>
      <c r="P293" s="1862"/>
      <c r="Q293" s="1862"/>
      <c r="R293" s="1862"/>
      <c r="S293" s="1862"/>
      <c r="T293" s="1862"/>
      <c r="U293" s="1862"/>
      <c r="V293" s="1862"/>
      <c r="W293" s="1862"/>
      <c r="X293" s="1862"/>
      <c r="Y293" s="1862"/>
      <c r="Z293" s="1862"/>
    </row>
    <row r="294" spans="1:26" ht="15.75" customHeight="1">
      <c r="A294" s="1862"/>
      <c r="B294" s="1862"/>
      <c r="C294" s="1862"/>
      <c r="D294" s="1862"/>
      <c r="E294" s="1862"/>
      <c r="F294" s="1862"/>
      <c r="G294" s="1862"/>
      <c r="H294" s="1862"/>
      <c r="I294" s="1862"/>
      <c r="J294" s="1862"/>
      <c r="K294" s="1862"/>
      <c r="L294" s="1862"/>
      <c r="M294" s="1862"/>
      <c r="N294" s="1862"/>
      <c r="O294" s="1862"/>
      <c r="P294" s="1862"/>
      <c r="Q294" s="1862"/>
      <c r="R294" s="1862"/>
      <c r="S294" s="1862"/>
      <c r="T294" s="1862"/>
      <c r="U294" s="1862"/>
      <c r="V294" s="1862"/>
      <c r="W294" s="1862"/>
      <c r="X294" s="1862"/>
      <c r="Y294" s="1862"/>
      <c r="Z294" s="1862"/>
    </row>
    <row r="295" spans="1:26" ht="15.75" customHeight="1">
      <c r="A295" s="1862"/>
      <c r="B295" s="1862"/>
      <c r="C295" s="1862"/>
      <c r="D295" s="1862"/>
      <c r="E295" s="1862"/>
      <c r="F295" s="1862"/>
      <c r="G295" s="1862"/>
      <c r="H295" s="1862"/>
      <c r="I295" s="1862"/>
      <c r="J295" s="1862"/>
      <c r="K295" s="1862"/>
      <c r="L295" s="1862"/>
      <c r="M295" s="1862"/>
      <c r="N295" s="1862"/>
      <c r="O295" s="1862"/>
      <c r="P295" s="1862"/>
      <c r="Q295" s="1862"/>
      <c r="R295" s="1862"/>
      <c r="S295" s="1862"/>
      <c r="T295" s="1862"/>
      <c r="U295" s="1862"/>
      <c r="V295" s="1862"/>
      <c r="W295" s="1862"/>
      <c r="X295" s="1862"/>
      <c r="Y295" s="1862"/>
      <c r="Z295" s="1862"/>
    </row>
    <row r="296" spans="1:26" ht="15.75" customHeight="1">
      <c r="A296" s="1862"/>
      <c r="B296" s="1862"/>
      <c r="C296" s="1862"/>
      <c r="D296" s="1862"/>
      <c r="E296" s="1862"/>
      <c r="F296" s="1862"/>
      <c r="G296" s="1862"/>
      <c r="H296" s="1862"/>
      <c r="I296" s="1862"/>
      <c r="J296" s="1862"/>
      <c r="K296" s="1862"/>
      <c r="L296" s="1862"/>
      <c r="M296" s="1862"/>
      <c r="N296" s="1862"/>
      <c r="O296" s="1862"/>
      <c r="P296" s="1862"/>
      <c r="Q296" s="1862"/>
      <c r="R296" s="1862"/>
      <c r="S296" s="1862"/>
      <c r="T296" s="1862"/>
      <c r="U296" s="1862"/>
      <c r="V296" s="1862"/>
      <c r="W296" s="1862"/>
      <c r="X296" s="1862"/>
      <c r="Y296" s="1862"/>
      <c r="Z296" s="1862"/>
    </row>
    <row r="297" spans="1:26" ht="15.75" customHeight="1">
      <c r="A297" s="1862"/>
      <c r="B297" s="1862"/>
      <c r="C297" s="1862"/>
      <c r="D297" s="1862"/>
      <c r="E297" s="1862"/>
      <c r="F297" s="1862"/>
      <c r="G297" s="1862"/>
      <c r="H297" s="1862"/>
      <c r="I297" s="1862"/>
      <c r="J297" s="1862"/>
      <c r="K297" s="1862"/>
      <c r="L297" s="1862"/>
      <c r="M297" s="1862"/>
      <c r="N297" s="1862"/>
      <c r="O297" s="1862"/>
      <c r="P297" s="1862"/>
      <c r="Q297" s="1862"/>
      <c r="R297" s="1862"/>
      <c r="S297" s="1862"/>
      <c r="T297" s="1862"/>
      <c r="U297" s="1862"/>
      <c r="V297" s="1862"/>
      <c r="W297" s="1862"/>
      <c r="X297" s="1862"/>
      <c r="Y297" s="1862"/>
      <c r="Z297" s="1862"/>
    </row>
    <row r="298" spans="1:26" ht="15.75" customHeight="1">
      <c r="A298" s="1862"/>
      <c r="B298" s="1862"/>
      <c r="C298" s="1862"/>
      <c r="D298" s="1862"/>
      <c r="E298" s="1862"/>
      <c r="F298" s="1862"/>
      <c r="G298" s="1862"/>
      <c r="H298" s="1862"/>
      <c r="I298" s="1862"/>
      <c r="J298" s="1862"/>
      <c r="K298" s="1862"/>
      <c r="L298" s="1862"/>
      <c r="M298" s="1862"/>
      <c r="N298" s="1862"/>
      <c r="O298" s="1862"/>
      <c r="P298" s="1862"/>
      <c r="Q298" s="1862"/>
      <c r="R298" s="1862"/>
      <c r="S298" s="1862"/>
      <c r="T298" s="1862"/>
      <c r="U298" s="1862"/>
      <c r="V298" s="1862"/>
      <c r="W298" s="1862"/>
      <c r="X298" s="1862"/>
      <c r="Y298" s="1862"/>
      <c r="Z298" s="1862"/>
    </row>
    <row r="299" spans="1:26" ht="15.75" customHeight="1">
      <c r="A299" s="1862"/>
      <c r="B299" s="1862"/>
      <c r="C299" s="1862"/>
      <c r="D299" s="1862"/>
      <c r="E299" s="1862"/>
      <c r="F299" s="1862"/>
      <c r="G299" s="1862"/>
      <c r="H299" s="1862"/>
      <c r="I299" s="1862"/>
      <c r="J299" s="1862"/>
      <c r="K299" s="1862"/>
      <c r="L299" s="1862"/>
      <c r="M299" s="1862"/>
      <c r="N299" s="1862"/>
      <c r="O299" s="1862"/>
      <c r="P299" s="1862"/>
      <c r="Q299" s="1862"/>
      <c r="R299" s="1862"/>
      <c r="S299" s="1862"/>
      <c r="T299" s="1862"/>
      <c r="U299" s="1862"/>
      <c r="V299" s="1862"/>
      <c r="W299" s="1862"/>
      <c r="X299" s="1862"/>
      <c r="Y299" s="1862"/>
      <c r="Z299" s="1862"/>
    </row>
    <row r="300" spans="1:26" ht="15.75" customHeight="1">
      <c r="A300" s="1862"/>
      <c r="B300" s="1862"/>
      <c r="C300" s="1862"/>
      <c r="D300" s="1862"/>
      <c r="E300" s="1862"/>
      <c r="F300" s="1862"/>
      <c r="G300" s="1862"/>
      <c r="H300" s="1862"/>
      <c r="I300" s="1862"/>
      <c r="J300" s="1862"/>
      <c r="K300" s="1862"/>
      <c r="L300" s="1862"/>
      <c r="M300" s="1862"/>
      <c r="N300" s="1862"/>
      <c r="O300" s="1862"/>
      <c r="P300" s="1862"/>
      <c r="Q300" s="1862"/>
      <c r="R300" s="1862"/>
      <c r="S300" s="1862"/>
      <c r="T300" s="1862"/>
      <c r="U300" s="1862"/>
      <c r="V300" s="1862"/>
      <c r="W300" s="1862"/>
      <c r="X300" s="1862"/>
      <c r="Y300" s="1862"/>
      <c r="Z300" s="1862"/>
    </row>
    <row r="301" spans="1:26" ht="15.75" customHeight="1">
      <c r="A301" s="1862"/>
      <c r="B301" s="1862"/>
      <c r="C301" s="1862"/>
      <c r="D301" s="1862"/>
      <c r="E301" s="1862"/>
      <c r="F301" s="1862"/>
      <c r="G301" s="1862"/>
      <c r="H301" s="1862"/>
      <c r="I301" s="1862"/>
      <c r="J301" s="1862"/>
      <c r="K301" s="1862"/>
      <c r="L301" s="1862"/>
      <c r="M301" s="1862"/>
      <c r="N301" s="1862"/>
      <c r="O301" s="1862"/>
      <c r="P301" s="1862"/>
      <c r="Q301" s="1862"/>
      <c r="R301" s="1862"/>
      <c r="S301" s="1862"/>
      <c r="T301" s="1862"/>
      <c r="U301" s="1862"/>
      <c r="V301" s="1862"/>
      <c r="W301" s="1862"/>
      <c r="X301" s="1862"/>
      <c r="Y301" s="1862"/>
      <c r="Z301" s="1862"/>
    </row>
    <row r="302" spans="1:26" ht="15.75" customHeight="1">
      <c r="A302" s="1862"/>
      <c r="B302" s="1862"/>
      <c r="C302" s="1862"/>
      <c r="D302" s="1862"/>
      <c r="E302" s="1862"/>
      <c r="F302" s="1862"/>
      <c r="G302" s="1862"/>
      <c r="H302" s="1862"/>
      <c r="I302" s="1862"/>
      <c r="J302" s="1862"/>
      <c r="K302" s="1862"/>
      <c r="L302" s="1862"/>
      <c r="M302" s="1862"/>
      <c r="N302" s="1862"/>
      <c r="O302" s="1862"/>
      <c r="P302" s="1862"/>
      <c r="Q302" s="1862"/>
      <c r="R302" s="1862"/>
      <c r="S302" s="1862"/>
      <c r="T302" s="1862"/>
      <c r="U302" s="1862"/>
      <c r="V302" s="1862"/>
      <c r="W302" s="1862"/>
      <c r="X302" s="1862"/>
      <c r="Y302" s="1862"/>
      <c r="Z302" s="1862"/>
    </row>
    <row r="303" spans="1:26" ht="15.75" customHeight="1">
      <c r="A303" s="1862"/>
      <c r="B303" s="1862"/>
      <c r="C303" s="1862"/>
      <c r="D303" s="1862"/>
      <c r="E303" s="1862"/>
      <c r="F303" s="1862"/>
      <c r="G303" s="1862"/>
      <c r="H303" s="1862"/>
      <c r="I303" s="1862"/>
      <c r="J303" s="1862"/>
      <c r="K303" s="1862"/>
      <c r="L303" s="1862"/>
      <c r="M303" s="1862"/>
      <c r="N303" s="1862"/>
      <c r="O303" s="1862"/>
      <c r="P303" s="1862"/>
      <c r="Q303" s="1862"/>
      <c r="R303" s="1862"/>
      <c r="S303" s="1862"/>
      <c r="T303" s="1862"/>
      <c r="U303" s="1862"/>
      <c r="V303" s="1862"/>
      <c r="W303" s="1862"/>
      <c r="X303" s="1862"/>
      <c r="Y303" s="1862"/>
      <c r="Z303" s="1862"/>
    </row>
    <row r="304" spans="1:26" ht="15.75" customHeight="1">
      <c r="A304" s="1862"/>
      <c r="B304" s="1862"/>
      <c r="C304" s="1862"/>
      <c r="D304" s="1862"/>
      <c r="E304" s="1862"/>
      <c r="F304" s="1862"/>
      <c r="G304" s="1862"/>
      <c r="H304" s="1862"/>
      <c r="I304" s="1862"/>
      <c r="J304" s="1862"/>
      <c r="K304" s="1862"/>
      <c r="L304" s="1862"/>
      <c r="M304" s="1862"/>
      <c r="N304" s="1862"/>
      <c r="O304" s="1862"/>
      <c r="P304" s="1862"/>
      <c r="Q304" s="1862"/>
      <c r="R304" s="1862"/>
      <c r="S304" s="1862"/>
      <c r="T304" s="1862"/>
      <c r="U304" s="1862"/>
      <c r="V304" s="1862"/>
      <c r="W304" s="1862"/>
      <c r="X304" s="1862"/>
      <c r="Y304" s="1862"/>
      <c r="Z304" s="1862"/>
    </row>
    <row r="305" spans="1:26" ht="15.75" customHeight="1">
      <c r="A305" s="1862"/>
      <c r="B305" s="1862"/>
      <c r="C305" s="1862"/>
      <c r="D305" s="1862"/>
      <c r="E305" s="1862"/>
      <c r="F305" s="1862"/>
      <c r="G305" s="1862"/>
      <c r="H305" s="1862"/>
      <c r="I305" s="1862"/>
      <c r="J305" s="1862"/>
      <c r="K305" s="1862"/>
      <c r="L305" s="1862"/>
      <c r="M305" s="1862"/>
      <c r="N305" s="1862"/>
      <c r="O305" s="1862"/>
      <c r="P305" s="1862"/>
      <c r="Q305" s="1862"/>
      <c r="R305" s="1862"/>
      <c r="S305" s="1862"/>
      <c r="T305" s="1862"/>
      <c r="U305" s="1862"/>
      <c r="V305" s="1862"/>
      <c r="W305" s="1862"/>
      <c r="X305" s="1862"/>
      <c r="Y305" s="1862"/>
      <c r="Z305" s="1862"/>
    </row>
    <row r="306" spans="1:26" ht="15.75" customHeight="1">
      <c r="A306" s="1862"/>
      <c r="B306" s="1862"/>
      <c r="C306" s="1862"/>
      <c r="D306" s="1862"/>
      <c r="E306" s="1862"/>
      <c r="F306" s="1862"/>
      <c r="G306" s="1862"/>
      <c r="H306" s="1862"/>
      <c r="I306" s="1862"/>
      <c r="J306" s="1862"/>
      <c r="K306" s="1862"/>
      <c r="L306" s="1862"/>
      <c r="M306" s="1862"/>
      <c r="N306" s="1862"/>
      <c r="O306" s="1862"/>
      <c r="P306" s="1862"/>
      <c r="Q306" s="1862"/>
      <c r="R306" s="1862"/>
      <c r="S306" s="1862"/>
      <c r="T306" s="1862"/>
      <c r="U306" s="1862"/>
      <c r="V306" s="1862"/>
      <c r="W306" s="1862"/>
      <c r="X306" s="1862"/>
      <c r="Y306" s="1862"/>
      <c r="Z306" s="1862"/>
    </row>
    <row r="307" spans="1:26" ht="15.75" customHeight="1">
      <c r="A307" s="1862"/>
      <c r="B307" s="1862"/>
      <c r="C307" s="1862"/>
      <c r="D307" s="1862"/>
      <c r="E307" s="1862"/>
      <c r="F307" s="1862"/>
      <c r="G307" s="1862"/>
      <c r="H307" s="1862"/>
      <c r="I307" s="1862"/>
      <c r="J307" s="1862"/>
      <c r="K307" s="1862"/>
      <c r="L307" s="1862"/>
      <c r="M307" s="1862"/>
      <c r="N307" s="1862"/>
      <c r="O307" s="1862"/>
      <c r="P307" s="1862"/>
      <c r="Q307" s="1862"/>
      <c r="R307" s="1862"/>
      <c r="S307" s="1862"/>
      <c r="T307" s="1862"/>
      <c r="U307" s="1862"/>
      <c r="V307" s="1862"/>
      <c r="W307" s="1862"/>
      <c r="X307" s="1862"/>
      <c r="Y307" s="1862"/>
      <c r="Z307" s="1862"/>
    </row>
    <row r="308" spans="1:26" ht="15.75" customHeight="1">
      <c r="A308" s="1862"/>
      <c r="B308" s="1862"/>
      <c r="C308" s="1862"/>
      <c r="D308" s="1862"/>
      <c r="E308" s="1862"/>
      <c r="F308" s="1862"/>
      <c r="G308" s="1862"/>
      <c r="H308" s="1862"/>
      <c r="I308" s="1862"/>
      <c r="J308" s="1862"/>
      <c r="K308" s="1862"/>
      <c r="L308" s="1862"/>
      <c r="M308" s="1862"/>
      <c r="N308" s="1862"/>
      <c r="O308" s="1862"/>
      <c r="P308" s="1862"/>
      <c r="Q308" s="1862"/>
      <c r="R308" s="1862"/>
      <c r="S308" s="1862"/>
      <c r="T308" s="1862"/>
      <c r="U308" s="1862"/>
      <c r="V308" s="1862"/>
      <c r="W308" s="1862"/>
      <c r="X308" s="1862"/>
      <c r="Y308" s="1862"/>
      <c r="Z308" s="1862"/>
    </row>
    <row r="309" spans="1:26" ht="15.75" customHeight="1">
      <c r="A309" s="1862"/>
      <c r="B309" s="1862"/>
      <c r="C309" s="1862"/>
      <c r="D309" s="1862"/>
      <c r="E309" s="1862"/>
      <c r="F309" s="1862"/>
      <c r="G309" s="1862"/>
      <c r="H309" s="1862"/>
      <c r="I309" s="1862"/>
      <c r="J309" s="1862"/>
      <c r="K309" s="1862"/>
      <c r="L309" s="1862"/>
      <c r="M309" s="1862"/>
      <c r="N309" s="1862"/>
      <c r="O309" s="1862"/>
      <c r="P309" s="1862"/>
      <c r="Q309" s="1862"/>
      <c r="R309" s="1862"/>
      <c r="S309" s="1862"/>
      <c r="T309" s="1862"/>
      <c r="U309" s="1862"/>
      <c r="V309" s="1862"/>
      <c r="W309" s="1862"/>
      <c r="X309" s="1862"/>
      <c r="Y309" s="1862"/>
      <c r="Z309" s="1862"/>
    </row>
    <row r="310" spans="1:26" ht="15.75" customHeight="1">
      <c r="A310" s="1862"/>
      <c r="B310" s="1862"/>
      <c r="C310" s="1862"/>
      <c r="D310" s="1862"/>
      <c r="E310" s="1862"/>
      <c r="F310" s="1862"/>
      <c r="G310" s="1862"/>
      <c r="H310" s="1862"/>
      <c r="I310" s="1862"/>
      <c r="J310" s="1862"/>
      <c r="K310" s="1862"/>
      <c r="L310" s="1862"/>
      <c r="M310" s="1862"/>
      <c r="N310" s="1862"/>
      <c r="O310" s="1862"/>
      <c r="P310" s="1862"/>
      <c r="Q310" s="1862"/>
      <c r="R310" s="1862"/>
      <c r="S310" s="1862"/>
      <c r="T310" s="1862"/>
      <c r="U310" s="1862"/>
      <c r="V310" s="1862"/>
      <c r="W310" s="1862"/>
      <c r="X310" s="1862"/>
      <c r="Y310" s="1862"/>
      <c r="Z310" s="1862"/>
    </row>
    <row r="311" spans="1:26" ht="15.75" customHeight="1">
      <c r="A311" s="1862"/>
      <c r="B311" s="1862"/>
      <c r="C311" s="1862"/>
      <c r="D311" s="1862"/>
      <c r="E311" s="1862"/>
      <c r="F311" s="1862"/>
      <c r="G311" s="1862"/>
      <c r="H311" s="1862"/>
      <c r="I311" s="1862"/>
      <c r="J311" s="1862"/>
      <c r="K311" s="1862"/>
      <c r="L311" s="1862"/>
      <c r="M311" s="1862"/>
      <c r="N311" s="1862"/>
      <c r="O311" s="1862"/>
      <c r="P311" s="1862"/>
      <c r="Q311" s="1862"/>
      <c r="R311" s="1862"/>
      <c r="S311" s="1862"/>
      <c r="T311" s="1862"/>
      <c r="U311" s="1862"/>
      <c r="V311" s="1862"/>
      <c r="W311" s="1862"/>
      <c r="X311" s="1862"/>
      <c r="Y311" s="1862"/>
      <c r="Z311" s="1862"/>
    </row>
    <row r="312" spans="1:26" ht="15.75" customHeight="1">
      <c r="A312" s="1862"/>
      <c r="B312" s="1862"/>
      <c r="C312" s="1862"/>
      <c r="D312" s="1862"/>
      <c r="E312" s="1862"/>
      <c r="F312" s="1862"/>
      <c r="G312" s="1862"/>
      <c r="H312" s="1862"/>
      <c r="I312" s="1862"/>
      <c r="J312" s="1862"/>
      <c r="K312" s="1862"/>
      <c r="L312" s="1862"/>
      <c r="M312" s="1862"/>
      <c r="N312" s="1862"/>
      <c r="O312" s="1862"/>
      <c r="P312" s="1862"/>
      <c r="Q312" s="1862"/>
      <c r="R312" s="1862"/>
      <c r="S312" s="1862"/>
      <c r="T312" s="1862"/>
      <c r="U312" s="1862"/>
      <c r="V312" s="1862"/>
      <c r="W312" s="1862"/>
      <c r="X312" s="1862"/>
      <c r="Y312" s="1862"/>
      <c r="Z312" s="1862"/>
    </row>
    <row r="313" spans="1:26" ht="15.75" customHeight="1">
      <c r="A313" s="1862"/>
      <c r="B313" s="1862"/>
      <c r="C313" s="1862"/>
      <c r="D313" s="1862"/>
      <c r="E313" s="1862"/>
      <c r="F313" s="1862"/>
      <c r="G313" s="1862"/>
      <c r="H313" s="1862"/>
      <c r="I313" s="1862"/>
      <c r="J313" s="1862"/>
      <c r="K313" s="1862"/>
      <c r="L313" s="1862"/>
      <c r="M313" s="1862"/>
      <c r="N313" s="1862"/>
      <c r="O313" s="1862"/>
      <c r="P313" s="1862"/>
      <c r="Q313" s="1862"/>
      <c r="R313" s="1862"/>
      <c r="S313" s="1862"/>
      <c r="T313" s="1862"/>
      <c r="U313" s="1862"/>
      <c r="V313" s="1862"/>
      <c r="W313" s="1862"/>
      <c r="X313" s="1862"/>
      <c r="Y313" s="1862"/>
      <c r="Z313" s="1862"/>
    </row>
    <row r="314" spans="1:26" ht="15.75" customHeight="1">
      <c r="A314" s="1862"/>
      <c r="B314" s="1862"/>
      <c r="C314" s="1862"/>
      <c r="D314" s="1862"/>
      <c r="E314" s="1862"/>
      <c r="F314" s="1862"/>
      <c r="G314" s="1862"/>
      <c r="H314" s="1862"/>
      <c r="I314" s="1862"/>
      <c r="J314" s="1862"/>
      <c r="K314" s="1862"/>
      <c r="L314" s="1862"/>
      <c r="M314" s="1862"/>
      <c r="N314" s="1862"/>
      <c r="O314" s="1862"/>
      <c r="P314" s="1862"/>
      <c r="Q314" s="1862"/>
      <c r="R314" s="1862"/>
      <c r="S314" s="1862"/>
      <c r="T314" s="1862"/>
      <c r="U314" s="1862"/>
      <c r="V314" s="1862"/>
      <c r="W314" s="1862"/>
      <c r="X314" s="1862"/>
      <c r="Y314" s="1862"/>
      <c r="Z314" s="1862"/>
    </row>
    <row r="315" spans="1:26" ht="15.75" customHeight="1">
      <c r="A315" s="1862"/>
      <c r="B315" s="1862"/>
      <c r="C315" s="1862"/>
      <c r="D315" s="1862"/>
      <c r="E315" s="1862"/>
      <c r="F315" s="1862"/>
      <c r="G315" s="1862"/>
      <c r="H315" s="1862"/>
      <c r="I315" s="1862"/>
      <c r="J315" s="1862"/>
      <c r="K315" s="1862"/>
      <c r="L315" s="1862"/>
      <c r="M315" s="1862"/>
      <c r="N315" s="1862"/>
      <c r="O315" s="1862"/>
      <c r="P315" s="1862"/>
      <c r="Q315" s="1862"/>
      <c r="R315" s="1862"/>
      <c r="S315" s="1862"/>
      <c r="T315" s="1862"/>
      <c r="U315" s="1862"/>
      <c r="V315" s="1862"/>
      <c r="W315" s="1862"/>
      <c r="X315" s="1862"/>
      <c r="Y315" s="1862"/>
      <c r="Z315" s="1862"/>
    </row>
    <row r="316" spans="1:26" ht="15.75" customHeight="1">
      <c r="A316" s="1862"/>
      <c r="B316" s="1862"/>
      <c r="C316" s="1862"/>
      <c r="D316" s="1862"/>
      <c r="E316" s="1862"/>
      <c r="F316" s="1862"/>
      <c r="G316" s="1862"/>
      <c r="H316" s="1862"/>
      <c r="I316" s="1862"/>
      <c r="J316" s="1862"/>
      <c r="K316" s="1862"/>
      <c r="L316" s="1862"/>
      <c r="M316" s="1862"/>
      <c r="N316" s="1862"/>
      <c r="O316" s="1862"/>
      <c r="P316" s="1862"/>
      <c r="Q316" s="1862"/>
      <c r="R316" s="1862"/>
      <c r="S316" s="1862"/>
      <c r="T316" s="1862"/>
      <c r="U316" s="1862"/>
      <c r="V316" s="1862"/>
      <c r="W316" s="1862"/>
      <c r="X316" s="1862"/>
      <c r="Y316" s="1862"/>
      <c r="Z316" s="1862"/>
    </row>
    <row r="317" spans="1:26" ht="15.75" customHeight="1">
      <c r="A317" s="1862"/>
      <c r="B317" s="1862"/>
      <c r="C317" s="1862"/>
      <c r="D317" s="1862"/>
      <c r="E317" s="1862"/>
      <c r="F317" s="1862"/>
      <c r="G317" s="1862"/>
      <c r="H317" s="1862"/>
      <c r="I317" s="1862"/>
      <c r="J317" s="1862"/>
      <c r="K317" s="1862"/>
      <c r="L317" s="1862"/>
      <c r="M317" s="1862"/>
      <c r="N317" s="1862"/>
      <c r="O317" s="1862"/>
      <c r="P317" s="1862"/>
      <c r="Q317" s="1862"/>
      <c r="R317" s="1862"/>
      <c r="S317" s="1862"/>
      <c r="T317" s="1862"/>
      <c r="U317" s="1862"/>
      <c r="V317" s="1862"/>
      <c r="W317" s="1862"/>
      <c r="X317" s="1862"/>
      <c r="Y317" s="1862"/>
      <c r="Z317" s="1862"/>
    </row>
    <row r="318" spans="1:26" ht="15.75" customHeight="1">
      <c r="A318" s="1862"/>
      <c r="B318" s="1862"/>
      <c r="C318" s="1862"/>
      <c r="D318" s="1862"/>
      <c r="E318" s="1862"/>
      <c r="F318" s="1862"/>
      <c r="G318" s="1862"/>
      <c r="H318" s="1862"/>
      <c r="I318" s="1862"/>
      <c r="J318" s="1862"/>
      <c r="K318" s="1862"/>
      <c r="L318" s="1862"/>
      <c r="M318" s="1862"/>
      <c r="N318" s="1862"/>
      <c r="O318" s="1862"/>
      <c r="P318" s="1862"/>
      <c r="Q318" s="1862"/>
      <c r="R318" s="1862"/>
      <c r="S318" s="1862"/>
      <c r="T318" s="1862"/>
      <c r="U318" s="1862"/>
      <c r="V318" s="1862"/>
      <c r="W318" s="1862"/>
      <c r="X318" s="1862"/>
      <c r="Y318" s="1862"/>
      <c r="Z318" s="1862"/>
    </row>
    <row r="319" spans="1:26" ht="15.75" customHeight="1">
      <c r="A319" s="1862"/>
      <c r="B319" s="1862"/>
      <c r="C319" s="1862"/>
      <c r="D319" s="1862"/>
      <c r="E319" s="1862"/>
      <c r="F319" s="1862"/>
      <c r="G319" s="1862"/>
      <c r="H319" s="1862"/>
      <c r="I319" s="1862"/>
      <c r="J319" s="1862"/>
      <c r="K319" s="1862"/>
      <c r="L319" s="1862"/>
      <c r="M319" s="1862"/>
      <c r="N319" s="1862"/>
      <c r="O319" s="1862"/>
      <c r="P319" s="1862"/>
      <c r="Q319" s="1862"/>
      <c r="R319" s="1862"/>
      <c r="S319" s="1862"/>
      <c r="T319" s="1862"/>
      <c r="U319" s="1862"/>
      <c r="V319" s="1862"/>
      <c r="W319" s="1862"/>
      <c r="X319" s="1862"/>
      <c r="Y319" s="1862"/>
      <c r="Z319" s="1862"/>
    </row>
    <row r="320" spans="1:26" ht="15.75" customHeight="1">
      <c r="A320" s="1862"/>
      <c r="B320" s="1862"/>
      <c r="C320" s="1862"/>
      <c r="D320" s="1862"/>
      <c r="E320" s="1862"/>
      <c r="F320" s="1862"/>
      <c r="G320" s="1862"/>
      <c r="H320" s="1862"/>
      <c r="I320" s="1862"/>
      <c r="J320" s="1862"/>
      <c r="K320" s="1862"/>
      <c r="L320" s="1862"/>
      <c r="M320" s="1862"/>
      <c r="N320" s="1862"/>
      <c r="O320" s="1862"/>
      <c r="P320" s="1862"/>
      <c r="Q320" s="1862"/>
      <c r="R320" s="1862"/>
      <c r="S320" s="1862"/>
      <c r="T320" s="1862"/>
      <c r="U320" s="1862"/>
      <c r="V320" s="1862"/>
      <c r="W320" s="1862"/>
      <c r="X320" s="1862"/>
      <c r="Y320" s="1862"/>
      <c r="Z320" s="1862"/>
    </row>
    <row r="321" spans="1:26" ht="15.75" customHeight="1">
      <c r="A321" s="1862"/>
      <c r="B321" s="1862"/>
      <c r="C321" s="1862"/>
      <c r="D321" s="1862"/>
      <c r="E321" s="1862"/>
      <c r="F321" s="1862"/>
      <c r="G321" s="1862"/>
      <c r="H321" s="1862"/>
      <c r="I321" s="1862"/>
      <c r="J321" s="1862"/>
      <c r="K321" s="1862"/>
      <c r="L321" s="1862"/>
      <c r="M321" s="1862"/>
      <c r="N321" s="1862"/>
      <c r="O321" s="1862"/>
      <c r="P321" s="1862"/>
      <c r="Q321" s="1862"/>
      <c r="R321" s="1862"/>
      <c r="S321" s="1862"/>
      <c r="T321" s="1862"/>
      <c r="U321" s="1862"/>
      <c r="V321" s="1862"/>
      <c r="W321" s="1862"/>
      <c r="X321" s="1862"/>
      <c r="Y321" s="1862"/>
      <c r="Z321" s="1862"/>
    </row>
    <row r="322" spans="1:26" ht="15.75" customHeight="1">
      <c r="A322" s="1862"/>
      <c r="B322" s="1862"/>
      <c r="C322" s="1862"/>
      <c r="D322" s="1862"/>
      <c r="E322" s="1862"/>
      <c r="F322" s="1862"/>
      <c r="G322" s="1862"/>
      <c r="H322" s="1862"/>
      <c r="I322" s="1862"/>
      <c r="J322" s="1862"/>
      <c r="K322" s="1862"/>
      <c r="L322" s="1862"/>
      <c r="M322" s="1862"/>
      <c r="N322" s="1862"/>
      <c r="O322" s="1862"/>
      <c r="P322" s="1862"/>
      <c r="Q322" s="1862"/>
      <c r="R322" s="1862"/>
      <c r="S322" s="1862"/>
      <c r="T322" s="1862"/>
      <c r="U322" s="1862"/>
      <c r="V322" s="1862"/>
      <c r="W322" s="1862"/>
      <c r="X322" s="1862"/>
      <c r="Y322" s="1862"/>
      <c r="Z322" s="1862"/>
    </row>
    <row r="323" spans="1:26" ht="15.75" customHeight="1">
      <c r="A323" s="1862"/>
      <c r="B323" s="1862"/>
      <c r="C323" s="1862"/>
      <c r="D323" s="1862"/>
      <c r="E323" s="1862"/>
      <c r="F323" s="1862"/>
      <c r="G323" s="1862"/>
      <c r="H323" s="1862"/>
      <c r="I323" s="1862"/>
      <c r="J323" s="1862"/>
      <c r="K323" s="1862"/>
      <c r="L323" s="1862"/>
      <c r="M323" s="1862"/>
      <c r="N323" s="1862"/>
      <c r="O323" s="1862"/>
      <c r="P323" s="1862"/>
      <c r="Q323" s="1862"/>
      <c r="R323" s="1862"/>
      <c r="S323" s="1862"/>
      <c r="T323" s="1862"/>
      <c r="U323" s="1862"/>
      <c r="V323" s="1862"/>
      <c r="W323" s="1862"/>
      <c r="X323" s="1862"/>
      <c r="Y323" s="1862"/>
      <c r="Z323" s="1862"/>
    </row>
    <row r="324" spans="1:26" ht="15.75" customHeight="1">
      <c r="A324" s="1862"/>
      <c r="B324" s="1862"/>
      <c r="C324" s="1862"/>
      <c r="D324" s="1862"/>
      <c r="E324" s="1862"/>
      <c r="F324" s="1862"/>
      <c r="G324" s="1862"/>
      <c r="H324" s="1862"/>
      <c r="I324" s="1862"/>
      <c r="J324" s="1862"/>
      <c r="K324" s="1862"/>
      <c r="L324" s="1862"/>
      <c r="M324" s="1862"/>
      <c r="N324" s="1862"/>
      <c r="O324" s="1862"/>
      <c r="P324" s="1862"/>
      <c r="Q324" s="1862"/>
      <c r="R324" s="1862"/>
      <c r="S324" s="1862"/>
      <c r="T324" s="1862"/>
      <c r="U324" s="1862"/>
      <c r="V324" s="1862"/>
      <c r="W324" s="1862"/>
      <c r="X324" s="1862"/>
      <c r="Y324" s="1862"/>
      <c r="Z324" s="1862"/>
    </row>
    <row r="325" spans="1:26" ht="15.75" customHeight="1">
      <c r="A325" s="1862"/>
      <c r="B325" s="1862"/>
      <c r="C325" s="1862"/>
      <c r="D325" s="1862"/>
      <c r="E325" s="1862"/>
      <c r="F325" s="1862"/>
      <c r="G325" s="1862"/>
      <c r="H325" s="1862"/>
      <c r="I325" s="1862"/>
      <c r="J325" s="1862"/>
      <c r="K325" s="1862"/>
      <c r="L325" s="1862"/>
      <c r="M325" s="1862"/>
      <c r="N325" s="1862"/>
      <c r="O325" s="1862"/>
      <c r="P325" s="1862"/>
      <c r="Q325" s="1862"/>
      <c r="R325" s="1862"/>
      <c r="S325" s="1862"/>
      <c r="T325" s="1862"/>
      <c r="U325" s="1862"/>
      <c r="V325" s="1862"/>
      <c r="W325" s="1862"/>
      <c r="X325" s="1862"/>
      <c r="Y325" s="1862"/>
      <c r="Z325" s="1862"/>
    </row>
    <row r="326" spans="1:26" ht="15.75" customHeight="1">
      <c r="A326" s="1862"/>
      <c r="B326" s="1862"/>
      <c r="C326" s="1862"/>
      <c r="D326" s="1862"/>
      <c r="E326" s="1862"/>
      <c r="F326" s="1862"/>
      <c r="G326" s="1862"/>
      <c r="H326" s="1862"/>
      <c r="I326" s="1862"/>
      <c r="J326" s="1862"/>
      <c r="K326" s="1862"/>
      <c r="L326" s="1862"/>
      <c r="M326" s="1862"/>
      <c r="N326" s="1862"/>
      <c r="O326" s="1862"/>
      <c r="P326" s="1862"/>
      <c r="Q326" s="1862"/>
      <c r="R326" s="1862"/>
      <c r="S326" s="1862"/>
      <c r="T326" s="1862"/>
      <c r="U326" s="1862"/>
      <c r="V326" s="1862"/>
      <c r="W326" s="1862"/>
      <c r="X326" s="1862"/>
      <c r="Y326" s="1862"/>
      <c r="Z326" s="1862"/>
    </row>
    <row r="327" spans="1:26" ht="15.75" customHeight="1">
      <c r="A327" s="1862"/>
      <c r="B327" s="1862"/>
      <c r="C327" s="1862"/>
      <c r="D327" s="1862"/>
      <c r="E327" s="1862"/>
      <c r="F327" s="1862"/>
      <c r="G327" s="1862"/>
      <c r="H327" s="1862"/>
      <c r="I327" s="1862"/>
      <c r="J327" s="1862"/>
      <c r="K327" s="1862"/>
      <c r="L327" s="1862"/>
      <c r="M327" s="1862"/>
      <c r="N327" s="1862"/>
      <c r="O327" s="1862"/>
      <c r="P327" s="1862"/>
      <c r="Q327" s="1862"/>
      <c r="R327" s="1862"/>
      <c r="S327" s="1862"/>
      <c r="T327" s="1862"/>
      <c r="U327" s="1862"/>
      <c r="V327" s="1862"/>
      <c r="W327" s="1862"/>
      <c r="X327" s="1862"/>
      <c r="Y327" s="1862"/>
      <c r="Z327" s="1862"/>
    </row>
    <row r="328" spans="1:26" ht="15.75" customHeight="1">
      <c r="A328" s="1862"/>
      <c r="B328" s="1862"/>
      <c r="C328" s="1862"/>
      <c r="D328" s="1862"/>
      <c r="E328" s="1862"/>
      <c r="F328" s="1862"/>
      <c r="G328" s="1862"/>
      <c r="H328" s="1862"/>
      <c r="I328" s="1862"/>
      <c r="J328" s="1862"/>
      <c r="K328" s="1862"/>
      <c r="L328" s="1862"/>
      <c r="M328" s="1862"/>
      <c r="N328" s="1862"/>
      <c r="O328" s="1862"/>
      <c r="P328" s="1862"/>
      <c r="Q328" s="1862"/>
      <c r="R328" s="1862"/>
      <c r="S328" s="1862"/>
      <c r="T328" s="1862"/>
      <c r="U328" s="1862"/>
      <c r="V328" s="1862"/>
      <c r="W328" s="1862"/>
      <c r="X328" s="1862"/>
      <c r="Y328" s="1862"/>
      <c r="Z328" s="1862"/>
    </row>
    <row r="329" spans="1:26" ht="15.75" customHeight="1">
      <c r="A329" s="1862"/>
      <c r="B329" s="1862"/>
      <c r="C329" s="1862"/>
      <c r="D329" s="1862"/>
      <c r="E329" s="1862"/>
      <c r="F329" s="1862"/>
      <c r="G329" s="1862"/>
      <c r="H329" s="1862"/>
      <c r="I329" s="1862"/>
      <c r="J329" s="1862"/>
      <c r="K329" s="1862"/>
      <c r="L329" s="1862"/>
      <c r="M329" s="1862"/>
      <c r="N329" s="1862"/>
      <c r="O329" s="1862"/>
      <c r="P329" s="1862"/>
      <c r="Q329" s="1862"/>
      <c r="R329" s="1862"/>
      <c r="S329" s="1862"/>
      <c r="T329" s="1862"/>
      <c r="U329" s="1862"/>
      <c r="V329" s="1862"/>
      <c r="W329" s="1862"/>
      <c r="X329" s="1862"/>
      <c r="Y329" s="1862"/>
      <c r="Z329" s="1862"/>
    </row>
    <row r="330" spans="1:26" ht="15.75" customHeight="1">
      <c r="A330" s="1862"/>
      <c r="B330" s="1862"/>
      <c r="C330" s="1862"/>
      <c r="D330" s="1862"/>
      <c r="E330" s="1862"/>
      <c r="F330" s="1862"/>
      <c r="G330" s="1862"/>
      <c r="H330" s="1862"/>
      <c r="I330" s="1862"/>
      <c r="J330" s="1862"/>
      <c r="K330" s="1862"/>
      <c r="L330" s="1862"/>
      <c r="M330" s="1862"/>
      <c r="N330" s="1862"/>
      <c r="O330" s="1862"/>
      <c r="P330" s="1862"/>
      <c r="Q330" s="1862"/>
      <c r="R330" s="1862"/>
      <c r="S330" s="1862"/>
      <c r="T330" s="1862"/>
      <c r="U330" s="1862"/>
      <c r="V330" s="1862"/>
      <c r="W330" s="1862"/>
      <c r="X330" s="1862"/>
      <c r="Y330" s="1862"/>
      <c r="Z330" s="1862"/>
    </row>
    <row r="331" spans="1:26" ht="15.75" customHeight="1">
      <c r="A331" s="1862"/>
      <c r="B331" s="1862"/>
      <c r="C331" s="1862"/>
      <c r="D331" s="1862"/>
      <c r="E331" s="1862"/>
      <c r="F331" s="1862"/>
      <c r="G331" s="1862"/>
      <c r="H331" s="1862"/>
      <c r="I331" s="1862"/>
      <c r="J331" s="1862"/>
      <c r="K331" s="1862"/>
      <c r="L331" s="1862"/>
      <c r="M331" s="1862"/>
      <c r="N331" s="1862"/>
      <c r="O331" s="1862"/>
      <c r="P331" s="1862"/>
      <c r="Q331" s="1862"/>
      <c r="R331" s="1862"/>
      <c r="S331" s="1862"/>
      <c r="T331" s="1862"/>
      <c r="U331" s="1862"/>
      <c r="V331" s="1862"/>
      <c r="W331" s="1862"/>
      <c r="X331" s="1862"/>
      <c r="Y331" s="1862"/>
      <c r="Z331" s="1862"/>
    </row>
    <row r="332" spans="1:26" ht="15.75" customHeight="1">
      <c r="A332" s="1862"/>
      <c r="B332" s="1862"/>
      <c r="C332" s="1862"/>
      <c r="D332" s="1862"/>
      <c r="E332" s="1862"/>
      <c r="F332" s="1862"/>
      <c r="G332" s="1862"/>
      <c r="H332" s="1862"/>
      <c r="I332" s="1862"/>
      <c r="J332" s="1862"/>
      <c r="K332" s="1862"/>
      <c r="L332" s="1862"/>
      <c r="M332" s="1862"/>
      <c r="N332" s="1862"/>
      <c r="O332" s="1862"/>
      <c r="P332" s="1862"/>
      <c r="Q332" s="1862"/>
      <c r="R332" s="1862"/>
      <c r="S332" s="1862"/>
      <c r="T332" s="1862"/>
      <c r="U332" s="1862"/>
      <c r="V332" s="1862"/>
      <c r="W332" s="1862"/>
      <c r="X332" s="1862"/>
      <c r="Y332" s="1862"/>
      <c r="Z332" s="1862"/>
    </row>
    <row r="333" spans="1:26" ht="15.75" customHeight="1">
      <c r="A333" s="1862"/>
      <c r="B333" s="1862"/>
      <c r="C333" s="1862"/>
      <c r="D333" s="1862"/>
      <c r="E333" s="1862"/>
      <c r="F333" s="1862"/>
      <c r="G333" s="1862"/>
      <c r="H333" s="1862"/>
      <c r="I333" s="1862"/>
      <c r="J333" s="1862"/>
      <c r="K333" s="1862"/>
      <c r="L333" s="1862"/>
      <c r="M333" s="1862"/>
      <c r="N333" s="1862"/>
      <c r="O333" s="1862"/>
      <c r="P333" s="1862"/>
      <c r="Q333" s="1862"/>
      <c r="R333" s="1862"/>
      <c r="S333" s="1862"/>
      <c r="T333" s="1862"/>
      <c r="U333" s="1862"/>
      <c r="V333" s="1862"/>
      <c r="W333" s="1862"/>
      <c r="X333" s="1862"/>
      <c r="Y333" s="1862"/>
      <c r="Z333" s="1862"/>
    </row>
    <row r="334" spans="1:26" ht="15.75" customHeight="1">
      <c r="A334" s="1862"/>
      <c r="B334" s="1862"/>
      <c r="C334" s="1862"/>
      <c r="D334" s="1862"/>
      <c r="E334" s="1862"/>
      <c r="F334" s="1862"/>
      <c r="G334" s="1862"/>
      <c r="H334" s="1862"/>
      <c r="I334" s="1862"/>
      <c r="J334" s="1862"/>
      <c r="K334" s="1862"/>
      <c r="L334" s="1862"/>
      <c r="M334" s="1862"/>
      <c r="N334" s="1862"/>
      <c r="O334" s="1862"/>
      <c r="P334" s="1862"/>
      <c r="Q334" s="1862"/>
      <c r="R334" s="1862"/>
      <c r="S334" s="1862"/>
      <c r="T334" s="1862"/>
      <c r="U334" s="1862"/>
      <c r="V334" s="1862"/>
      <c r="W334" s="1862"/>
      <c r="X334" s="1862"/>
      <c r="Y334" s="1862"/>
      <c r="Z334" s="1862"/>
    </row>
    <row r="335" spans="1:26" ht="15.75" customHeight="1">
      <c r="A335" s="1862"/>
      <c r="B335" s="1862"/>
      <c r="C335" s="1862"/>
      <c r="D335" s="1862"/>
      <c r="E335" s="1862"/>
      <c r="F335" s="1862"/>
      <c r="G335" s="1862"/>
      <c r="H335" s="1862"/>
      <c r="I335" s="1862"/>
      <c r="J335" s="1862"/>
      <c r="K335" s="1862"/>
      <c r="L335" s="1862"/>
      <c r="M335" s="1862"/>
      <c r="N335" s="1862"/>
      <c r="O335" s="1862"/>
      <c r="P335" s="1862"/>
      <c r="Q335" s="1862"/>
      <c r="R335" s="1862"/>
      <c r="S335" s="1862"/>
      <c r="T335" s="1862"/>
      <c r="U335" s="1862"/>
      <c r="V335" s="1862"/>
      <c r="W335" s="1862"/>
      <c r="X335" s="1862"/>
      <c r="Y335" s="1862"/>
      <c r="Z335" s="1862"/>
    </row>
    <row r="336" spans="1:26" ht="15.75" customHeight="1">
      <c r="A336" s="1862"/>
      <c r="B336" s="1862"/>
      <c r="C336" s="1862"/>
      <c r="D336" s="1862"/>
      <c r="E336" s="1862"/>
      <c r="F336" s="1862"/>
      <c r="G336" s="1862"/>
      <c r="H336" s="1862"/>
      <c r="I336" s="1862"/>
      <c r="J336" s="1862"/>
      <c r="K336" s="1862"/>
      <c r="L336" s="1862"/>
      <c r="M336" s="1862"/>
      <c r="N336" s="1862"/>
      <c r="O336" s="1862"/>
      <c r="P336" s="1862"/>
      <c r="Q336" s="1862"/>
      <c r="R336" s="1862"/>
      <c r="S336" s="1862"/>
      <c r="T336" s="1862"/>
      <c r="U336" s="1862"/>
      <c r="V336" s="1862"/>
      <c r="W336" s="1862"/>
      <c r="X336" s="1862"/>
      <c r="Y336" s="1862"/>
      <c r="Z336" s="1862"/>
    </row>
    <row r="337" spans="1:26" ht="15.75" customHeight="1">
      <c r="A337" s="1862"/>
      <c r="B337" s="1862"/>
      <c r="C337" s="1862"/>
      <c r="D337" s="1862"/>
      <c r="E337" s="1862"/>
      <c r="F337" s="1862"/>
      <c r="G337" s="1862"/>
      <c r="H337" s="1862"/>
      <c r="I337" s="1862"/>
      <c r="J337" s="1862"/>
      <c r="K337" s="1862"/>
      <c r="L337" s="1862"/>
      <c r="M337" s="1862"/>
      <c r="N337" s="1862"/>
      <c r="O337" s="1862"/>
      <c r="P337" s="1862"/>
      <c r="Q337" s="1862"/>
      <c r="R337" s="1862"/>
      <c r="S337" s="1862"/>
      <c r="T337" s="1862"/>
      <c r="U337" s="1862"/>
      <c r="V337" s="1862"/>
      <c r="W337" s="1862"/>
      <c r="X337" s="1862"/>
      <c r="Y337" s="1862"/>
      <c r="Z337" s="1862"/>
    </row>
    <row r="338" spans="1:26" ht="15.75" customHeight="1">
      <c r="A338" s="1862"/>
      <c r="B338" s="1862"/>
      <c r="C338" s="1862"/>
      <c r="D338" s="1862"/>
      <c r="E338" s="1862"/>
      <c r="F338" s="1862"/>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row>
    <row r="339" spans="1:26" ht="15.75" customHeight="1">
      <c r="A339" s="1862"/>
      <c r="B339" s="1862"/>
      <c r="C339" s="1862"/>
      <c r="D339" s="1862"/>
      <c r="E339" s="1862"/>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row>
    <row r="340" spans="1:26" ht="15.75" customHeight="1">
      <c r="A340" s="1862"/>
      <c r="B340" s="1862"/>
      <c r="C340" s="1862"/>
      <c r="D340" s="1862"/>
      <c r="E340" s="1862"/>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row>
    <row r="341" spans="1:26" ht="15.75" customHeight="1">
      <c r="A341" s="1862"/>
      <c r="B341" s="1862"/>
      <c r="C341" s="1862"/>
      <c r="D341" s="1862"/>
      <c r="E341" s="1862"/>
      <c r="F341" s="1862"/>
      <c r="G341" s="1862"/>
      <c r="H341" s="1862"/>
      <c r="I341" s="1862"/>
      <c r="J341" s="1862"/>
      <c r="K341" s="1862"/>
      <c r="L341" s="1862"/>
      <c r="M341" s="1862"/>
      <c r="N341" s="1862"/>
      <c r="O341" s="1862"/>
      <c r="P341" s="1862"/>
      <c r="Q341" s="1862"/>
      <c r="R341" s="1862"/>
      <c r="S341" s="1862"/>
      <c r="T341" s="1862"/>
      <c r="U341" s="1862"/>
      <c r="V341" s="1862"/>
      <c r="W341" s="1862"/>
      <c r="X341" s="1862"/>
      <c r="Y341" s="1862"/>
      <c r="Z341" s="1862"/>
    </row>
    <row r="342" spans="1:26" ht="15.75" customHeight="1">
      <c r="A342" s="1862"/>
      <c r="B342" s="1862"/>
      <c r="C342" s="1862"/>
      <c r="D342" s="1862"/>
      <c r="E342" s="1862"/>
      <c r="F342" s="1862"/>
      <c r="G342" s="1862"/>
      <c r="H342" s="1862"/>
      <c r="I342" s="1862"/>
      <c r="J342" s="1862"/>
      <c r="K342" s="1862"/>
      <c r="L342" s="1862"/>
      <c r="M342" s="1862"/>
      <c r="N342" s="1862"/>
      <c r="O342" s="1862"/>
      <c r="P342" s="1862"/>
      <c r="Q342" s="1862"/>
      <c r="R342" s="1862"/>
      <c r="S342" s="1862"/>
      <c r="T342" s="1862"/>
      <c r="U342" s="1862"/>
      <c r="V342" s="1862"/>
      <c r="W342" s="1862"/>
      <c r="X342" s="1862"/>
      <c r="Y342" s="1862"/>
      <c r="Z342" s="1862"/>
    </row>
    <row r="343" spans="1:26" ht="15.75" customHeight="1">
      <c r="A343" s="1862"/>
      <c r="B343" s="1862"/>
      <c r="C343" s="1862"/>
      <c r="D343" s="1862"/>
      <c r="E343" s="1862"/>
      <c r="F343" s="1862"/>
      <c r="G343" s="1862"/>
      <c r="H343" s="1862"/>
      <c r="I343" s="1862"/>
      <c r="J343" s="1862"/>
      <c r="K343" s="1862"/>
      <c r="L343" s="1862"/>
      <c r="M343" s="1862"/>
      <c r="N343" s="1862"/>
      <c r="O343" s="1862"/>
      <c r="P343" s="1862"/>
      <c r="Q343" s="1862"/>
      <c r="R343" s="1862"/>
      <c r="S343" s="1862"/>
      <c r="T343" s="1862"/>
      <c r="U343" s="1862"/>
      <c r="V343" s="1862"/>
      <c r="W343" s="1862"/>
      <c r="X343" s="1862"/>
      <c r="Y343" s="1862"/>
      <c r="Z343" s="1862"/>
    </row>
    <row r="344" spans="1:26" ht="15.75" customHeight="1">
      <c r="A344" s="1862"/>
      <c r="B344" s="1862"/>
      <c r="C344" s="1862"/>
      <c r="D344" s="1862"/>
      <c r="E344" s="1862"/>
      <c r="F344" s="1862"/>
      <c r="G344" s="1862"/>
      <c r="H344" s="1862"/>
      <c r="I344" s="1862"/>
      <c r="J344" s="1862"/>
      <c r="K344" s="1862"/>
      <c r="L344" s="1862"/>
      <c r="M344" s="1862"/>
      <c r="N344" s="1862"/>
      <c r="O344" s="1862"/>
      <c r="P344" s="1862"/>
      <c r="Q344" s="1862"/>
      <c r="R344" s="1862"/>
      <c r="S344" s="1862"/>
      <c r="T344" s="1862"/>
      <c r="U344" s="1862"/>
      <c r="V344" s="1862"/>
      <c r="W344" s="1862"/>
      <c r="X344" s="1862"/>
      <c r="Y344" s="1862"/>
      <c r="Z344" s="1862"/>
    </row>
    <row r="345" spans="1:26" ht="15.75" customHeight="1">
      <c r="A345" s="1862"/>
      <c r="B345" s="1862"/>
      <c r="C345" s="1862"/>
      <c r="D345" s="1862"/>
      <c r="E345" s="1862"/>
      <c r="F345" s="1862"/>
      <c r="G345" s="1862"/>
      <c r="H345" s="1862"/>
      <c r="I345" s="1862"/>
      <c r="J345" s="1862"/>
      <c r="K345" s="1862"/>
      <c r="L345" s="1862"/>
      <c r="M345" s="1862"/>
      <c r="N345" s="1862"/>
      <c r="O345" s="1862"/>
      <c r="P345" s="1862"/>
      <c r="Q345" s="1862"/>
      <c r="R345" s="1862"/>
      <c r="S345" s="1862"/>
      <c r="T345" s="1862"/>
      <c r="U345" s="1862"/>
      <c r="V345" s="1862"/>
      <c r="W345" s="1862"/>
      <c r="X345" s="1862"/>
      <c r="Y345" s="1862"/>
      <c r="Z345" s="1862"/>
    </row>
    <row r="346" spans="1:26" ht="15.75" customHeight="1">
      <c r="A346" s="1862"/>
      <c r="B346" s="1862"/>
      <c r="C346" s="1862"/>
      <c r="D346" s="1862"/>
      <c r="E346" s="1862"/>
      <c r="F346" s="1862"/>
      <c r="G346" s="1862"/>
      <c r="H346" s="1862"/>
      <c r="I346" s="1862"/>
      <c r="J346" s="1862"/>
      <c r="K346" s="1862"/>
      <c r="L346" s="1862"/>
      <c r="M346" s="1862"/>
      <c r="N346" s="1862"/>
      <c r="O346" s="1862"/>
      <c r="P346" s="1862"/>
      <c r="Q346" s="1862"/>
      <c r="R346" s="1862"/>
      <c r="S346" s="1862"/>
      <c r="T346" s="1862"/>
      <c r="U346" s="1862"/>
      <c r="V346" s="1862"/>
      <c r="W346" s="1862"/>
      <c r="X346" s="1862"/>
      <c r="Y346" s="1862"/>
      <c r="Z346" s="1862"/>
    </row>
    <row r="347" spans="1:26" ht="15.75" customHeight="1">
      <c r="A347" s="1862"/>
      <c r="B347" s="1862"/>
      <c r="C347" s="1862"/>
      <c r="D347" s="1862"/>
      <c r="E347" s="1862"/>
      <c r="F347" s="1862"/>
      <c r="G347" s="1862"/>
      <c r="H347" s="1862"/>
      <c r="I347" s="1862"/>
      <c r="J347" s="1862"/>
      <c r="K347" s="1862"/>
      <c r="L347" s="1862"/>
      <c r="M347" s="1862"/>
      <c r="N347" s="1862"/>
      <c r="O347" s="1862"/>
      <c r="P347" s="1862"/>
      <c r="Q347" s="1862"/>
      <c r="R347" s="1862"/>
      <c r="S347" s="1862"/>
      <c r="T347" s="1862"/>
      <c r="U347" s="1862"/>
      <c r="V347" s="1862"/>
      <c r="W347" s="1862"/>
      <c r="X347" s="1862"/>
      <c r="Y347" s="1862"/>
      <c r="Z347" s="1862"/>
    </row>
    <row r="348" spans="1:26" ht="15.75" customHeight="1">
      <c r="A348" s="1862"/>
      <c r="B348" s="1862"/>
      <c r="C348" s="1862"/>
      <c r="D348" s="1862"/>
      <c r="E348" s="1862"/>
      <c r="F348" s="1862"/>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row>
    <row r="349" spans="1:26" ht="15.75" customHeight="1">
      <c r="A349" s="1862"/>
      <c r="B349" s="1862"/>
      <c r="C349" s="1862"/>
      <c r="D349" s="1862"/>
      <c r="E349" s="1862"/>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row>
    <row r="350" spans="1:26" ht="15.75" customHeight="1">
      <c r="A350" s="1862"/>
      <c r="B350" s="1862"/>
      <c r="C350" s="1862"/>
      <c r="D350" s="1862"/>
      <c r="E350" s="1862"/>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row>
    <row r="351" spans="1:26" ht="15.75" customHeight="1">
      <c r="A351" s="1862"/>
      <c r="B351" s="1862"/>
      <c r="C351" s="1862"/>
      <c r="D351" s="1862"/>
      <c r="E351" s="1862"/>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row>
    <row r="352" spans="1:26" ht="15.75" customHeight="1">
      <c r="A352" s="1862"/>
      <c r="B352" s="1862"/>
      <c r="C352" s="1862"/>
      <c r="D352" s="1862"/>
      <c r="E352" s="1862"/>
      <c r="F352" s="1862"/>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row>
    <row r="353" spans="1:26" ht="15.75" customHeight="1">
      <c r="A353" s="1862"/>
      <c r="B353" s="1862"/>
      <c r="C353" s="1862"/>
      <c r="D353" s="1862"/>
      <c r="E353" s="1862"/>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row>
    <row r="354" spans="1:26" ht="15.75" customHeight="1">
      <c r="A354" s="1862"/>
      <c r="B354" s="1862"/>
      <c r="C354" s="1862"/>
      <c r="D354" s="1862"/>
      <c r="E354" s="1862"/>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row>
    <row r="355" spans="1:26" ht="15.75" customHeight="1">
      <c r="A355" s="1862"/>
      <c r="B355" s="1862"/>
      <c r="C355" s="1862"/>
      <c r="D355" s="1862"/>
      <c r="E355" s="1862"/>
      <c r="F355" s="1862"/>
      <c r="G355" s="1862"/>
      <c r="H355" s="1862"/>
      <c r="I355" s="1862"/>
      <c r="J355" s="1862"/>
      <c r="K355" s="1862"/>
      <c r="L355" s="1862"/>
      <c r="M355" s="1862"/>
      <c r="N355" s="1862"/>
      <c r="O355" s="1862"/>
      <c r="P355" s="1862"/>
      <c r="Q355" s="1862"/>
      <c r="R355" s="1862"/>
      <c r="S355" s="1862"/>
      <c r="T355" s="1862"/>
      <c r="U355" s="1862"/>
      <c r="V355" s="1862"/>
      <c r="W355" s="1862"/>
      <c r="X355" s="1862"/>
      <c r="Y355" s="1862"/>
      <c r="Z355" s="1862"/>
    </row>
    <row r="356" spans="1:26" ht="15.75" customHeight="1">
      <c r="A356" s="1862"/>
      <c r="B356" s="1862"/>
      <c r="C356" s="1862"/>
      <c r="D356" s="1862"/>
      <c r="E356" s="1862"/>
      <c r="F356" s="1862"/>
      <c r="G356" s="1862"/>
      <c r="H356" s="1862"/>
      <c r="I356" s="1862"/>
      <c r="J356" s="1862"/>
      <c r="K356" s="1862"/>
      <c r="L356" s="1862"/>
      <c r="M356" s="1862"/>
      <c r="N356" s="1862"/>
      <c r="O356" s="1862"/>
      <c r="P356" s="1862"/>
      <c r="Q356" s="1862"/>
      <c r="R356" s="1862"/>
      <c r="S356" s="1862"/>
      <c r="T356" s="1862"/>
      <c r="U356" s="1862"/>
      <c r="V356" s="1862"/>
      <c r="W356" s="1862"/>
      <c r="X356" s="1862"/>
      <c r="Y356" s="1862"/>
      <c r="Z356" s="1862"/>
    </row>
    <row r="357" spans="1:26" ht="15.75" customHeight="1">
      <c r="A357" s="1862"/>
      <c r="B357" s="1862"/>
      <c r="C357" s="1862"/>
      <c r="D357" s="1862"/>
      <c r="E357" s="1862"/>
      <c r="F357" s="1862"/>
      <c r="G357" s="1862"/>
      <c r="H357" s="1862"/>
      <c r="I357" s="1862"/>
      <c r="J357" s="1862"/>
      <c r="K357" s="1862"/>
      <c r="L357" s="1862"/>
      <c r="M357" s="1862"/>
      <c r="N357" s="1862"/>
      <c r="O357" s="1862"/>
      <c r="P357" s="1862"/>
      <c r="Q357" s="1862"/>
      <c r="R357" s="1862"/>
      <c r="S357" s="1862"/>
      <c r="T357" s="1862"/>
      <c r="U357" s="1862"/>
      <c r="V357" s="1862"/>
      <c r="W357" s="1862"/>
      <c r="X357" s="1862"/>
      <c r="Y357" s="1862"/>
      <c r="Z357" s="1862"/>
    </row>
    <row r="358" spans="1:26" ht="15.75" customHeight="1">
      <c r="A358" s="1862"/>
      <c r="B358" s="1862"/>
      <c r="C358" s="1862"/>
      <c r="D358" s="1862"/>
      <c r="E358" s="1862"/>
      <c r="F358" s="1862"/>
      <c r="G358" s="1862"/>
      <c r="H358" s="1862"/>
      <c r="I358" s="1862"/>
      <c r="J358" s="1862"/>
      <c r="K358" s="1862"/>
      <c r="L358" s="1862"/>
      <c r="M358" s="1862"/>
      <c r="N358" s="1862"/>
      <c r="O358" s="1862"/>
      <c r="P358" s="1862"/>
      <c r="Q358" s="1862"/>
      <c r="R358" s="1862"/>
      <c r="S358" s="1862"/>
      <c r="T358" s="1862"/>
      <c r="U358" s="1862"/>
      <c r="V358" s="1862"/>
      <c r="W358" s="1862"/>
      <c r="X358" s="1862"/>
      <c r="Y358" s="1862"/>
      <c r="Z358" s="1862"/>
    </row>
    <row r="359" spans="1:26" ht="15.75" customHeight="1">
      <c r="A359" s="1862"/>
      <c r="B359" s="1862"/>
      <c r="C359" s="1862"/>
      <c r="D359" s="1862"/>
      <c r="E359" s="1862"/>
      <c r="F359" s="1862"/>
      <c r="G359" s="1862"/>
      <c r="H359" s="1862"/>
      <c r="I359" s="1862"/>
      <c r="J359" s="1862"/>
      <c r="K359" s="1862"/>
      <c r="L359" s="1862"/>
      <c r="M359" s="1862"/>
      <c r="N359" s="1862"/>
      <c r="O359" s="1862"/>
      <c r="P359" s="1862"/>
      <c r="Q359" s="1862"/>
      <c r="R359" s="1862"/>
      <c r="S359" s="1862"/>
      <c r="T359" s="1862"/>
      <c r="U359" s="1862"/>
      <c r="V359" s="1862"/>
      <c r="W359" s="1862"/>
      <c r="X359" s="1862"/>
      <c r="Y359" s="1862"/>
      <c r="Z359" s="1862"/>
    </row>
    <row r="360" spans="1:26" ht="15.75" customHeight="1">
      <c r="A360" s="1862"/>
      <c r="B360" s="1862"/>
      <c r="C360" s="1862"/>
      <c r="D360" s="1862"/>
      <c r="E360" s="1862"/>
      <c r="F360" s="1862"/>
      <c r="G360" s="1862"/>
      <c r="H360" s="1862"/>
      <c r="I360" s="1862"/>
      <c r="J360" s="1862"/>
      <c r="K360" s="1862"/>
      <c r="L360" s="1862"/>
      <c r="M360" s="1862"/>
      <c r="N360" s="1862"/>
      <c r="O360" s="1862"/>
      <c r="P360" s="1862"/>
      <c r="Q360" s="1862"/>
      <c r="R360" s="1862"/>
      <c r="S360" s="1862"/>
      <c r="T360" s="1862"/>
      <c r="U360" s="1862"/>
      <c r="V360" s="1862"/>
      <c r="W360" s="1862"/>
      <c r="X360" s="1862"/>
      <c r="Y360" s="1862"/>
      <c r="Z360" s="1862"/>
    </row>
    <row r="361" spans="1:26" ht="15.75" customHeight="1">
      <c r="A361" s="1862"/>
      <c r="B361" s="1862"/>
      <c r="C361" s="1862"/>
      <c r="D361" s="1862"/>
      <c r="E361" s="1862"/>
      <c r="F361" s="1862"/>
      <c r="G361" s="1862"/>
      <c r="H361" s="1862"/>
      <c r="I361" s="1862"/>
      <c r="J361" s="1862"/>
      <c r="K361" s="1862"/>
      <c r="L361" s="1862"/>
      <c r="M361" s="1862"/>
      <c r="N361" s="1862"/>
      <c r="O361" s="1862"/>
      <c r="P361" s="1862"/>
      <c r="Q361" s="1862"/>
      <c r="R361" s="1862"/>
      <c r="S361" s="1862"/>
      <c r="T361" s="1862"/>
      <c r="U361" s="1862"/>
      <c r="V361" s="1862"/>
      <c r="W361" s="1862"/>
      <c r="X361" s="1862"/>
      <c r="Y361" s="1862"/>
      <c r="Z361" s="1862"/>
    </row>
    <row r="362" spans="1:26" ht="15.75" customHeight="1">
      <c r="A362" s="1862"/>
      <c r="B362" s="1862"/>
      <c r="C362" s="1862"/>
      <c r="D362" s="1862"/>
      <c r="E362" s="1862"/>
      <c r="F362" s="1862"/>
      <c r="G362" s="1862"/>
      <c r="H362" s="1862"/>
      <c r="I362" s="1862"/>
      <c r="J362" s="1862"/>
      <c r="K362" s="1862"/>
      <c r="L362" s="1862"/>
      <c r="M362" s="1862"/>
      <c r="N362" s="1862"/>
      <c r="O362" s="1862"/>
      <c r="P362" s="1862"/>
      <c r="Q362" s="1862"/>
      <c r="R362" s="1862"/>
      <c r="S362" s="1862"/>
      <c r="T362" s="1862"/>
      <c r="U362" s="1862"/>
      <c r="V362" s="1862"/>
      <c r="W362" s="1862"/>
      <c r="X362" s="1862"/>
      <c r="Y362" s="1862"/>
      <c r="Z362" s="1862"/>
    </row>
    <row r="363" spans="1:26" ht="15.75" customHeight="1">
      <c r="A363" s="1862"/>
      <c r="B363" s="1862"/>
      <c r="C363" s="1862"/>
      <c r="D363" s="1862"/>
      <c r="E363" s="1862"/>
      <c r="F363" s="1862"/>
      <c r="G363" s="1862"/>
      <c r="H363" s="1862"/>
      <c r="I363" s="1862"/>
      <c r="J363" s="1862"/>
      <c r="K363" s="1862"/>
      <c r="L363" s="1862"/>
      <c r="M363" s="1862"/>
      <c r="N363" s="1862"/>
      <c r="O363" s="1862"/>
      <c r="P363" s="1862"/>
      <c r="Q363" s="1862"/>
      <c r="R363" s="1862"/>
      <c r="S363" s="1862"/>
      <c r="T363" s="1862"/>
      <c r="U363" s="1862"/>
      <c r="V363" s="1862"/>
      <c r="W363" s="1862"/>
      <c r="X363" s="1862"/>
      <c r="Y363" s="1862"/>
      <c r="Z363" s="1862"/>
    </row>
    <row r="364" spans="1:26" ht="15.75" customHeight="1">
      <c r="A364" s="1862"/>
      <c r="B364" s="1862"/>
      <c r="C364" s="1862"/>
      <c r="D364" s="1862"/>
      <c r="E364" s="1862"/>
      <c r="F364" s="1862"/>
      <c r="G364" s="1862"/>
      <c r="H364" s="1862"/>
      <c r="I364" s="1862"/>
      <c r="J364" s="1862"/>
      <c r="K364" s="1862"/>
      <c r="L364" s="1862"/>
      <c r="M364" s="1862"/>
      <c r="N364" s="1862"/>
      <c r="O364" s="1862"/>
      <c r="P364" s="1862"/>
      <c r="Q364" s="1862"/>
      <c r="R364" s="1862"/>
      <c r="S364" s="1862"/>
      <c r="T364" s="1862"/>
      <c r="U364" s="1862"/>
      <c r="V364" s="1862"/>
      <c r="W364" s="1862"/>
      <c r="X364" s="1862"/>
      <c r="Y364" s="1862"/>
      <c r="Z364" s="1862"/>
    </row>
    <row r="365" spans="1:26" ht="15.75" customHeight="1">
      <c r="A365" s="1862"/>
      <c r="B365" s="1862"/>
      <c r="C365" s="1862"/>
      <c r="D365" s="1862"/>
      <c r="E365" s="1862"/>
      <c r="F365" s="1862"/>
      <c r="G365" s="1862"/>
      <c r="H365" s="1862"/>
      <c r="I365" s="1862"/>
      <c r="J365" s="1862"/>
      <c r="K365" s="1862"/>
      <c r="L365" s="1862"/>
      <c r="M365" s="1862"/>
      <c r="N365" s="1862"/>
      <c r="O365" s="1862"/>
      <c r="P365" s="1862"/>
      <c r="Q365" s="1862"/>
      <c r="R365" s="1862"/>
      <c r="S365" s="1862"/>
      <c r="T365" s="1862"/>
      <c r="U365" s="1862"/>
      <c r="V365" s="1862"/>
      <c r="W365" s="1862"/>
      <c r="X365" s="1862"/>
      <c r="Y365" s="1862"/>
      <c r="Z365" s="1862"/>
    </row>
    <row r="366" spans="1:26" ht="15.75" customHeight="1">
      <c r="A366" s="1862"/>
      <c r="B366" s="1862"/>
      <c r="C366" s="1862"/>
      <c r="D366" s="1862"/>
      <c r="E366" s="1862"/>
      <c r="F366" s="1862"/>
      <c r="G366" s="1862"/>
      <c r="H366" s="1862"/>
      <c r="I366" s="1862"/>
      <c r="J366" s="1862"/>
      <c r="K366" s="1862"/>
      <c r="L366" s="1862"/>
      <c r="M366" s="1862"/>
      <c r="N366" s="1862"/>
      <c r="O366" s="1862"/>
      <c r="P366" s="1862"/>
      <c r="Q366" s="1862"/>
      <c r="R366" s="1862"/>
      <c r="S366" s="1862"/>
      <c r="T366" s="1862"/>
      <c r="U366" s="1862"/>
      <c r="V366" s="1862"/>
      <c r="W366" s="1862"/>
      <c r="X366" s="1862"/>
      <c r="Y366" s="1862"/>
      <c r="Z366" s="1862"/>
    </row>
    <row r="367" spans="1:26" ht="15.75" customHeight="1">
      <c r="A367" s="1862"/>
      <c r="B367" s="1862"/>
      <c r="C367" s="1862"/>
      <c r="D367" s="1862"/>
      <c r="E367" s="1862"/>
      <c r="F367" s="1862"/>
      <c r="G367" s="1862"/>
      <c r="H367" s="1862"/>
      <c r="I367" s="1862"/>
      <c r="J367" s="1862"/>
      <c r="K367" s="1862"/>
      <c r="L367" s="1862"/>
      <c r="M367" s="1862"/>
      <c r="N367" s="1862"/>
      <c r="O367" s="1862"/>
      <c r="P367" s="1862"/>
      <c r="Q367" s="1862"/>
      <c r="R367" s="1862"/>
      <c r="S367" s="1862"/>
      <c r="T367" s="1862"/>
      <c r="U367" s="1862"/>
      <c r="V367" s="1862"/>
      <c r="W367" s="1862"/>
      <c r="X367" s="1862"/>
      <c r="Y367" s="1862"/>
      <c r="Z367" s="1862"/>
    </row>
    <row r="368" spans="1:26" ht="15.75" customHeight="1">
      <c r="A368" s="1862"/>
      <c r="B368" s="1862"/>
      <c r="C368" s="1862"/>
      <c r="D368" s="1862"/>
      <c r="E368" s="1862"/>
      <c r="F368" s="1862"/>
      <c r="G368" s="1862"/>
      <c r="H368" s="1862"/>
      <c r="I368" s="1862"/>
      <c r="J368" s="1862"/>
      <c r="K368" s="1862"/>
      <c r="L368" s="1862"/>
      <c r="M368" s="1862"/>
      <c r="N368" s="1862"/>
      <c r="O368" s="1862"/>
      <c r="P368" s="1862"/>
      <c r="Q368" s="1862"/>
      <c r="R368" s="1862"/>
      <c r="S368" s="1862"/>
      <c r="T368" s="1862"/>
      <c r="U368" s="1862"/>
      <c r="V368" s="1862"/>
      <c r="W368" s="1862"/>
      <c r="X368" s="1862"/>
      <c r="Y368" s="1862"/>
      <c r="Z368" s="1862"/>
    </row>
    <row r="369" spans="1:26" ht="15.75" customHeight="1">
      <c r="A369" s="1862"/>
      <c r="B369" s="1862"/>
      <c r="C369" s="1862"/>
      <c r="D369" s="1862"/>
      <c r="E369" s="1862"/>
      <c r="F369" s="1862"/>
      <c r="G369" s="1862"/>
      <c r="H369" s="1862"/>
      <c r="I369" s="1862"/>
      <c r="J369" s="1862"/>
      <c r="K369" s="1862"/>
      <c r="L369" s="1862"/>
      <c r="M369" s="1862"/>
      <c r="N369" s="1862"/>
      <c r="O369" s="1862"/>
      <c r="P369" s="1862"/>
      <c r="Q369" s="1862"/>
      <c r="R369" s="1862"/>
      <c r="S369" s="1862"/>
      <c r="T369" s="1862"/>
      <c r="U369" s="1862"/>
      <c r="V369" s="1862"/>
      <c r="W369" s="1862"/>
      <c r="X369" s="1862"/>
      <c r="Y369" s="1862"/>
      <c r="Z369" s="1862"/>
    </row>
    <row r="370" spans="1:26" ht="15.75" customHeight="1">
      <c r="A370" s="1862"/>
      <c r="B370" s="1862"/>
      <c r="C370" s="1862"/>
      <c r="D370" s="1862"/>
      <c r="E370" s="1862"/>
      <c r="F370" s="1862"/>
      <c r="G370" s="1862"/>
      <c r="H370" s="1862"/>
      <c r="I370" s="1862"/>
      <c r="J370" s="1862"/>
      <c r="K370" s="1862"/>
      <c r="L370" s="1862"/>
      <c r="M370" s="1862"/>
      <c r="N370" s="1862"/>
      <c r="O370" s="1862"/>
      <c r="P370" s="1862"/>
      <c r="Q370" s="1862"/>
      <c r="R370" s="1862"/>
      <c r="S370" s="1862"/>
      <c r="T370" s="1862"/>
      <c r="U370" s="1862"/>
      <c r="V370" s="1862"/>
      <c r="W370" s="1862"/>
      <c r="X370" s="1862"/>
      <c r="Y370" s="1862"/>
      <c r="Z370" s="1862"/>
    </row>
    <row r="371" spans="1:26" ht="15.75" customHeight="1">
      <c r="A371" s="1862"/>
      <c r="B371" s="1862"/>
      <c r="C371" s="1862"/>
      <c r="D371" s="1862"/>
      <c r="E371" s="1862"/>
      <c r="F371" s="1862"/>
      <c r="G371" s="1862"/>
      <c r="H371" s="1862"/>
      <c r="I371" s="1862"/>
      <c r="J371" s="1862"/>
      <c r="K371" s="1862"/>
      <c r="L371" s="1862"/>
      <c r="M371" s="1862"/>
      <c r="N371" s="1862"/>
      <c r="O371" s="1862"/>
      <c r="P371" s="1862"/>
      <c r="Q371" s="1862"/>
      <c r="R371" s="1862"/>
      <c r="S371" s="1862"/>
      <c r="T371" s="1862"/>
      <c r="U371" s="1862"/>
      <c r="V371" s="1862"/>
      <c r="W371" s="1862"/>
      <c r="X371" s="1862"/>
      <c r="Y371" s="1862"/>
      <c r="Z371" s="1862"/>
    </row>
    <row r="372" spans="1:26" ht="15.75" customHeight="1">
      <c r="A372" s="1862"/>
      <c r="B372" s="1862"/>
      <c r="C372" s="1862"/>
      <c r="D372" s="1862"/>
      <c r="E372" s="1862"/>
      <c r="F372" s="1862"/>
      <c r="G372" s="1862"/>
      <c r="H372" s="1862"/>
      <c r="I372" s="1862"/>
      <c r="J372" s="1862"/>
      <c r="K372" s="1862"/>
      <c r="L372" s="1862"/>
      <c r="M372" s="1862"/>
      <c r="N372" s="1862"/>
      <c r="O372" s="1862"/>
      <c r="P372" s="1862"/>
      <c r="Q372" s="1862"/>
      <c r="R372" s="1862"/>
      <c r="S372" s="1862"/>
      <c r="T372" s="1862"/>
      <c r="U372" s="1862"/>
      <c r="V372" s="1862"/>
      <c r="W372" s="1862"/>
      <c r="X372" s="1862"/>
      <c r="Y372" s="1862"/>
      <c r="Z372" s="1862"/>
    </row>
    <row r="373" spans="1:26" ht="15.75" customHeight="1">
      <c r="A373" s="1862"/>
      <c r="B373" s="1862"/>
      <c r="C373" s="1862"/>
      <c r="D373" s="1862"/>
      <c r="E373" s="1862"/>
      <c r="F373" s="1862"/>
      <c r="G373" s="1862"/>
      <c r="H373" s="1862"/>
      <c r="I373" s="1862"/>
      <c r="J373" s="1862"/>
      <c r="K373" s="1862"/>
      <c r="L373" s="1862"/>
      <c r="M373" s="1862"/>
      <c r="N373" s="1862"/>
      <c r="O373" s="1862"/>
      <c r="P373" s="1862"/>
      <c r="Q373" s="1862"/>
      <c r="R373" s="1862"/>
      <c r="S373" s="1862"/>
      <c r="T373" s="1862"/>
      <c r="U373" s="1862"/>
      <c r="V373" s="1862"/>
      <c r="W373" s="1862"/>
      <c r="X373" s="1862"/>
      <c r="Y373" s="1862"/>
      <c r="Z373" s="1862"/>
    </row>
    <row r="374" spans="1:26" ht="15.75" customHeight="1">
      <c r="A374" s="1862"/>
      <c r="B374" s="1862"/>
      <c r="C374" s="1862"/>
      <c r="D374" s="1862"/>
      <c r="E374" s="1862"/>
      <c r="F374" s="1862"/>
      <c r="G374" s="1862"/>
      <c r="H374" s="1862"/>
      <c r="I374" s="1862"/>
      <c r="J374" s="1862"/>
      <c r="K374" s="1862"/>
      <c r="L374" s="1862"/>
      <c r="M374" s="1862"/>
      <c r="N374" s="1862"/>
      <c r="O374" s="1862"/>
      <c r="P374" s="1862"/>
      <c r="Q374" s="1862"/>
      <c r="R374" s="1862"/>
      <c r="S374" s="1862"/>
      <c r="T374" s="1862"/>
      <c r="U374" s="1862"/>
      <c r="V374" s="1862"/>
      <c r="W374" s="1862"/>
      <c r="X374" s="1862"/>
      <c r="Y374" s="1862"/>
      <c r="Z374" s="1862"/>
    </row>
    <row r="375" spans="1:26" ht="15.75" customHeight="1">
      <c r="A375" s="1862"/>
      <c r="B375" s="1862"/>
      <c r="C375" s="1862"/>
      <c r="D375" s="1862"/>
      <c r="E375" s="1862"/>
      <c r="F375" s="1862"/>
      <c r="G375" s="1862"/>
      <c r="H375" s="1862"/>
      <c r="I375" s="1862"/>
      <c r="J375" s="1862"/>
      <c r="K375" s="1862"/>
      <c r="L375" s="1862"/>
      <c r="M375" s="1862"/>
      <c r="N375" s="1862"/>
      <c r="O375" s="1862"/>
      <c r="P375" s="1862"/>
      <c r="Q375" s="1862"/>
      <c r="R375" s="1862"/>
      <c r="S375" s="1862"/>
      <c r="T375" s="1862"/>
      <c r="U375" s="1862"/>
      <c r="V375" s="1862"/>
      <c r="W375" s="1862"/>
      <c r="X375" s="1862"/>
      <c r="Y375" s="1862"/>
      <c r="Z375" s="1862"/>
    </row>
    <row r="376" spans="1:26" ht="15.75" customHeight="1">
      <c r="A376" s="1862"/>
      <c r="B376" s="1862"/>
      <c r="C376" s="1862"/>
      <c r="D376" s="1862"/>
      <c r="E376" s="1862"/>
      <c r="F376" s="1862"/>
      <c r="G376" s="1862"/>
      <c r="H376" s="1862"/>
      <c r="I376" s="1862"/>
      <c r="J376" s="1862"/>
      <c r="K376" s="1862"/>
      <c r="L376" s="1862"/>
      <c r="M376" s="1862"/>
      <c r="N376" s="1862"/>
      <c r="O376" s="1862"/>
      <c r="P376" s="1862"/>
      <c r="Q376" s="1862"/>
      <c r="R376" s="1862"/>
      <c r="S376" s="1862"/>
      <c r="T376" s="1862"/>
      <c r="U376" s="1862"/>
      <c r="V376" s="1862"/>
      <c r="W376" s="1862"/>
      <c r="X376" s="1862"/>
      <c r="Y376" s="1862"/>
      <c r="Z376" s="1862"/>
    </row>
    <row r="377" spans="1:26" ht="15.75" customHeight="1">
      <c r="A377" s="1862"/>
      <c r="B377" s="1862"/>
      <c r="C377" s="1862"/>
      <c r="D377" s="1862"/>
      <c r="E377" s="1862"/>
      <c r="F377" s="1862"/>
      <c r="G377" s="1862"/>
      <c r="H377" s="1862"/>
      <c r="I377" s="1862"/>
      <c r="J377" s="1862"/>
      <c r="K377" s="1862"/>
      <c r="L377" s="1862"/>
      <c r="M377" s="1862"/>
      <c r="N377" s="1862"/>
      <c r="O377" s="1862"/>
      <c r="P377" s="1862"/>
      <c r="Q377" s="1862"/>
      <c r="R377" s="1862"/>
      <c r="S377" s="1862"/>
      <c r="T377" s="1862"/>
      <c r="U377" s="1862"/>
      <c r="V377" s="1862"/>
      <c r="W377" s="1862"/>
      <c r="X377" s="1862"/>
      <c r="Y377" s="1862"/>
      <c r="Z377" s="1862"/>
    </row>
    <row r="378" spans="1:26" ht="15.75" customHeight="1">
      <c r="A378" s="1862"/>
      <c r="B378" s="1862"/>
      <c r="C378" s="1862"/>
      <c r="D378" s="1862"/>
      <c r="E378" s="1862"/>
      <c r="F378" s="1862"/>
      <c r="G378" s="1862"/>
      <c r="H378" s="1862"/>
      <c r="I378" s="1862"/>
      <c r="J378" s="1862"/>
      <c r="K378" s="1862"/>
      <c r="L378" s="1862"/>
      <c r="M378" s="1862"/>
      <c r="N378" s="1862"/>
      <c r="O378" s="1862"/>
      <c r="P378" s="1862"/>
      <c r="Q378" s="1862"/>
      <c r="R378" s="1862"/>
      <c r="S378" s="1862"/>
      <c r="T378" s="1862"/>
      <c r="U378" s="1862"/>
      <c r="V378" s="1862"/>
      <c r="W378" s="1862"/>
      <c r="X378" s="1862"/>
      <c r="Y378" s="1862"/>
      <c r="Z378" s="1862"/>
    </row>
    <row r="379" spans="1:26" ht="15.75" customHeight="1">
      <c r="A379" s="1862"/>
      <c r="B379" s="1862"/>
      <c r="C379" s="1862"/>
      <c r="D379" s="1862"/>
      <c r="E379" s="1862"/>
      <c r="F379" s="1862"/>
      <c r="G379" s="1862"/>
      <c r="H379" s="1862"/>
      <c r="I379" s="1862"/>
      <c r="J379" s="1862"/>
      <c r="K379" s="1862"/>
      <c r="L379" s="1862"/>
      <c r="M379" s="1862"/>
      <c r="N379" s="1862"/>
      <c r="O379" s="1862"/>
      <c r="P379" s="1862"/>
      <c r="Q379" s="1862"/>
      <c r="R379" s="1862"/>
      <c r="S379" s="1862"/>
      <c r="T379" s="1862"/>
      <c r="U379" s="1862"/>
      <c r="V379" s="1862"/>
      <c r="W379" s="1862"/>
      <c r="X379" s="1862"/>
      <c r="Y379" s="1862"/>
      <c r="Z379" s="1862"/>
    </row>
    <row r="380" spans="1:26" ht="15.75" customHeight="1">
      <c r="A380" s="1862"/>
      <c r="B380" s="1862"/>
      <c r="C380" s="1862"/>
      <c r="D380" s="1862"/>
      <c r="E380" s="1862"/>
      <c r="F380" s="1862"/>
      <c r="G380" s="1862"/>
      <c r="H380" s="1862"/>
      <c r="I380" s="1862"/>
      <c r="J380" s="1862"/>
      <c r="K380" s="1862"/>
      <c r="L380" s="1862"/>
      <c r="M380" s="1862"/>
      <c r="N380" s="1862"/>
      <c r="O380" s="1862"/>
      <c r="P380" s="1862"/>
      <c r="Q380" s="1862"/>
      <c r="R380" s="1862"/>
      <c r="S380" s="1862"/>
      <c r="T380" s="1862"/>
      <c r="U380" s="1862"/>
      <c r="V380" s="1862"/>
      <c r="W380" s="1862"/>
      <c r="X380" s="1862"/>
      <c r="Y380" s="1862"/>
      <c r="Z380" s="1862"/>
    </row>
    <row r="381" spans="1:26" ht="15.75" customHeight="1">
      <c r="A381" s="1862"/>
      <c r="B381" s="1862"/>
      <c r="C381" s="1862"/>
      <c r="D381" s="1862"/>
      <c r="E381" s="1862"/>
      <c r="F381" s="1862"/>
      <c r="G381" s="1862"/>
      <c r="H381" s="1862"/>
      <c r="I381" s="1862"/>
      <c r="J381" s="1862"/>
      <c r="K381" s="1862"/>
      <c r="L381" s="1862"/>
      <c r="M381" s="1862"/>
      <c r="N381" s="1862"/>
      <c r="O381" s="1862"/>
      <c r="P381" s="1862"/>
      <c r="Q381" s="1862"/>
      <c r="R381" s="1862"/>
      <c r="S381" s="1862"/>
      <c r="T381" s="1862"/>
      <c r="U381" s="1862"/>
      <c r="V381" s="1862"/>
      <c r="W381" s="1862"/>
      <c r="X381" s="1862"/>
      <c r="Y381" s="1862"/>
      <c r="Z381" s="1862"/>
    </row>
    <row r="382" spans="1:26" ht="15.75" customHeight="1">
      <c r="A382" s="1862"/>
      <c r="B382" s="1862"/>
      <c r="C382" s="1862"/>
      <c r="D382" s="1862"/>
      <c r="E382" s="1862"/>
      <c r="F382" s="1862"/>
      <c r="G382" s="1862"/>
      <c r="H382" s="1862"/>
      <c r="I382" s="1862"/>
      <c r="J382" s="1862"/>
      <c r="K382" s="1862"/>
      <c r="L382" s="1862"/>
      <c r="M382" s="1862"/>
      <c r="N382" s="1862"/>
      <c r="O382" s="1862"/>
      <c r="P382" s="1862"/>
      <c r="Q382" s="1862"/>
      <c r="R382" s="1862"/>
      <c r="S382" s="1862"/>
      <c r="T382" s="1862"/>
      <c r="U382" s="1862"/>
      <c r="V382" s="1862"/>
      <c r="W382" s="1862"/>
      <c r="X382" s="1862"/>
      <c r="Y382" s="1862"/>
      <c r="Z382" s="1862"/>
    </row>
    <row r="383" spans="1:26" ht="15.75" customHeight="1">
      <c r="A383" s="1862"/>
      <c r="B383" s="1862"/>
      <c r="C383" s="1862"/>
      <c r="D383" s="1862"/>
      <c r="E383" s="1862"/>
      <c r="F383" s="1862"/>
      <c r="G383" s="1862"/>
      <c r="H383" s="1862"/>
      <c r="I383" s="1862"/>
      <c r="J383" s="1862"/>
      <c r="K383" s="1862"/>
      <c r="L383" s="1862"/>
      <c r="M383" s="1862"/>
      <c r="N383" s="1862"/>
      <c r="O383" s="1862"/>
      <c r="P383" s="1862"/>
      <c r="Q383" s="1862"/>
      <c r="R383" s="1862"/>
      <c r="S383" s="1862"/>
      <c r="T383" s="1862"/>
      <c r="U383" s="1862"/>
      <c r="V383" s="1862"/>
      <c r="W383" s="1862"/>
      <c r="X383" s="1862"/>
      <c r="Y383" s="1862"/>
      <c r="Z383" s="1862"/>
    </row>
    <row r="384" spans="1:26" ht="15.75" customHeight="1">
      <c r="A384" s="1862"/>
      <c r="B384" s="1862"/>
      <c r="C384" s="1862"/>
      <c r="D384" s="1862"/>
      <c r="E384" s="1862"/>
      <c r="F384" s="1862"/>
      <c r="G384" s="1862"/>
      <c r="H384" s="1862"/>
      <c r="I384" s="1862"/>
      <c r="J384" s="1862"/>
      <c r="K384" s="1862"/>
      <c r="L384" s="1862"/>
      <c r="M384" s="1862"/>
      <c r="N384" s="1862"/>
      <c r="O384" s="1862"/>
      <c r="P384" s="1862"/>
      <c r="Q384" s="1862"/>
      <c r="R384" s="1862"/>
      <c r="S384" s="1862"/>
      <c r="T384" s="1862"/>
      <c r="U384" s="1862"/>
      <c r="V384" s="1862"/>
      <c r="W384" s="1862"/>
      <c r="X384" s="1862"/>
      <c r="Y384" s="1862"/>
      <c r="Z384" s="1862"/>
    </row>
    <row r="385" spans="1:26" ht="15.75" customHeight="1">
      <c r="A385" s="1862"/>
      <c r="B385" s="1862"/>
      <c r="C385" s="1862"/>
      <c r="D385" s="1862"/>
      <c r="E385" s="1862"/>
      <c r="F385" s="1862"/>
      <c r="G385" s="1862"/>
      <c r="H385" s="1862"/>
      <c r="I385" s="1862"/>
      <c r="J385" s="1862"/>
      <c r="K385" s="1862"/>
      <c r="L385" s="1862"/>
      <c r="M385" s="1862"/>
      <c r="N385" s="1862"/>
      <c r="O385" s="1862"/>
      <c r="P385" s="1862"/>
      <c r="Q385" s="1862"/>
      <c r="R385" s="1862"/>
      <c r="S385" s="1862"/>
      <c r="T385" s="1862"/>
      <c r="U385" s="1862"/>
      <c r="V385" s="1862"/>
      <c r="W385" s="1862"/>
      <c r="X385" s="1862"/>
      <c r="Y385" s="1862"/>
      <c r="Z385" s="1862"/>
    </row>
    <row r="386" spans="1:26" ht="15.75" customHeight="1">
      <c r="A386" s="1862"/>
      <c r="B386" s="1862"/>
      <c r="C386" s="1862"/>
      <c r="D386" s="1862"/>
      <c r="E386" s="1862"/>
      <c r="F386" s="1862"/>
      <c r="G386" s="1862"/>
      <c r="H386" s="1862"/>
      <c r="I386" s="1862"/>
      <c r="J386" s="1862"/>
      <c r="K386" s="1862"/>
      <c r="L386" s="1862"/>
      <c r="M386" s="1862"/>
      <c r="N386" s="1862"/>
      <c r="O386" s="1862"/>
      <c r="P386" s="1862"/>
      <c r="Q386" s="1862"/>
      <c r="R386" s="1862"/>
      <c r="S386" s="1862"/>
      <c r="T386" s="1862"/>
      <c r="U386" s="1862"/>
      <c r="V386" s="1862"/>
      <c r="W386" s="1862"/>
      <c r="X386" s="1862"/>
      <c r="Y386" s="1862"/>
      <c r="Z386" s="1862"/>
    </row>
    <row r="387" spans="1:26" ht="15.75" customHeight="1">
      <c r="A387" s="1862"/>
      <c r="B387" s="1862"/>
      <c r="C387" s="1862"/>
      <c r="D387" s="1862"/>
      <c r="E387" s="1862"/>
      <c r="F387" s="1862"/>
      <c r="G387" s="1862"/>
      <c r="H387" s="1862"/>
      <c r="I387" s="1862"/>
      <c r="J387" s="1862"/>
      <c r="K387" s="1862"/>
      <c r="L387" s="1862"/>
      <c r="M387" s="1862"/>
      <c r="N387" s="1862"/>
      <c r="O387" s="1862"/>
      <c r="P387" s="1862"/>
      <c r="Q387" s="1862"/>
      <c r="R387" s="1862"/>
      <c r="S387" s="1862"/>
      <c r="T387" s="1862"/>
      <c r="U387" s="1862"/>
      <c r="V387" s="1862"/>
      <c r="W387" s="1862"/>
      <c r="X387" s="1862"/>
      <c r="Y387" s="1862"/>
      <c r="Z387" s="1862"/>
    </row>
    <row r="388" spans="1:26" ht="15.75" customHeight="1">
      <c r="A388" s="1862"/>
      <c r="B388" s="1862"/>
      <c r="C388" s="1862"/>
      <c r="D388" s="1862"/>
      <c r="E388" s="1862"/>
      <c r="F388" s="1862"/>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row>
    <row r="389" spans="1:26" ht="15.75" customHeight="1">
      <c r="A389" s="1862"/>
      <c r="B389" s="1862"/>
      <c r="C389" s="1862"/>
      <c r="D389" s="1862"/>
      <c r="E389" s="1862"/>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row>
    <row r="390" spans="1:26" ht="15.75" customHeight="1">
      <c r="A390" s="1862"/>
      <c r="B390" s="1862"/>
      <c r="C390" s="1862"/>
      <c r="D390" s="1862"/>
      <c r="E390" s="1862"/>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row>
    <row r="391" spans="1:26" ht="15.75" customHeight="1">
      <c r="A391" s="1862"/>
      <c r="B391" s="1862"/>
      <c r="C391" s="1862"/>
      <c r="D391" s="1862"/>
      <c r="E391" s="1862"/>
      <c r="F391" s="1862"/>
      <c r="G391" s="1862"/>
      <c r="H391" s="1862"/>
      <c r="I391" s="1862"/>
      <c r="J391" s="1862"/>
      <c r="K391" s="1862"/>
      <c r="L391" s="1862"/>
      <c r="M391" s="1862"/>
      <c r="N391" s="1862"/>
      <c r="O391" s="1862"/>
      <c r="P391" s="1862"/>
      <c r="Q391" s="1862"/>
      <c r="R391" s="1862"/>
      <c r="S391" s="1862"/>
      <c r="T391" s="1862"/>
      <c r="U391" s="1862"/>
      <c r="V391" s="1862"/>
      <c r="W391" s="1862"/>
      <c r="X391" s="1862"/>
      <c r="Y391" s="1862"/>
      <c r="Z391" s="1862"/>
    </row>
    <row r="392" spans="1:26" ht="15.75" customHeight="1">
      <c r="A392" s="1862"/>
      <c r="B392" s="1862"/>
      <c r="C392" s="1862"/>
      <c r="D392" s="1862"/>
      <c r="E392" s="1862"/>
      <c r="F392" s="1862"/>
      <c r="G392" s="1862"/>
      <c r="H392" s="1862"/>
      <c r="I392" s="1862"/>
      <c r="J392" s="1862"/>
      <c r="K392" s="1862"/>
      <c r="L392" s="1862"/>
      <c r="M392" s="1862"/>
      <c r="N392" s="1862"/>
      <c r="O392" s="1862"/>
      <c r="P392" s="1862"/>
      <c r="Q392" s="1862"/>
      <c r="R392" s="1862"/>
      <c r="S392" s="1862"/>
      <c r="T392" s="1862"/>
      <c r="U392" s="1862"/>
      <c r="V392" s="1862"/>
      <c r="W392" s="1862"/>
      <c r="X392" s="1862"/>
      <c r="Y392" s="1862"/>
      <c r="Z392" s="1862"/>
    </row>
    <row r="393" spans="1:26" ht="15.75" customHeight="1">
      <c r="A393" s="1862"/>
      <c r="B393" s="1862"/>
      <c r="C393" s="1862"/>
      <c r="D393" s="1862"/>
      <c r="E393" s="1862"/>
      <c r="F393" s="1862"/>
      <c r="G393" s="1862"/>
      <c r="H393" s="1862"/>
      <c r="I393" s="1862"/>
      <c r="J393" s="1862"/>
      <c r="K393" s="1862"/>
      <c r="L393" s="1862"/>
      <c r="M393" s="1862"/>
      <c r="N393" s="1862"/>
      <c r="O393" s="1862"/>
      <c r="P393" s="1862"/>
      <c r="Q393" s="1862"/>
      <c r="R393" s="1862"/>
      <c r="S393" s="1862"/>
      <c r="T393" s="1862"/>
      <c r="U393" s="1862"/>
      <c r="V393" s="1862"/>
      <c r="W393" s="1862"/>
      <c r="X393" s="1862"/>
      <c r="Y393" s="1862"/>
      <c r="Z393" s="1862"/>
    </row>
    <row r="394" spans="1:26" ht="15.75" customHeight="1">
      <c r="A394" s="1862"/>
      <c r="B394" s="1862"/>
      <c r="C394" s="1862"/>
      <c r="D394" s="1862"/>
      <c r="E394" s="1862"/>
      <c r="F394" s="1862"/>
      <c r="G394" s="1862"/>
      <c r="H394" s="1862"/>
      <c r="I394" s="1862"/>
      <c r="J394" s="1862"/>
      <c r="K394" s="1862"/>
      <c r="L394" s="1862"/>
      <c r="M394" s="1862"/>
      <c r="N394" s="1862"/>
      <c r="O394" s="1862"/>
      <c r="P394" s="1862"/>
      <c r="Q394" s="1862"/>
      <c r="R394" s="1862"/>
      <c r="S394" s="1862"/>
      <c r="T394" s="1862"/>
      <c r="U394" s="1862"/>
      <c r="V394" s="1862"/>
      <c r="W394" s="1862"/>
      <c r="X394" s="1862"/>
      <c r="Y394" s="1862"/>
      <c r="Z394" s="1862"/>
    </row>
    <row r="395" spans="1:26" ht="15.75" customHeight="1">
      <c r="A395" s="1862"/>
      <c r="B395" s="1862"/>
      <c r="C395" s="1862"/>
      <c r="D395" s="1862"/>
      <c r="E395" s="1862"/>
      <c r="F395" s="1862"/>
      <c r="G395" s="1862"/>
      <c r="H395" s="1862"/>
      <c r="I395" s="1862"/>
      <c r="J395" s="1862"/>
      <c r="K395" s="1862"/>
      <c r="L395" s="1862"/>
      <c r="M395" s="1862"/>
      <c r="N395" s="1862"/>
      <c r="O395" s="1862"/>
      <c r="P395" s="1862"/>
      <c r="Q395" s="1862"/>
      <c r="R395" s="1862"/>
      <c r="S395" s="1862"/>
      <c r="T395" s="1862"/>
      <c r="U395" s="1862"/>
      <c r="V395" s="1862"/>
      <c r="W395" s="1862"/>
      <c r="X395" s="1862"/>
      <c r="Y395" s="1862"/>
      <c r="Z395" s="1862"/>
    </row>
    <row r="396" spans="1:26" ht="15.75" customHeight="1">
      <c r="A396" s="1862"/>
      <c r="B396" s="1862"/>
      <c r="C396" s="1862"/>
      <c r="D396" s="1862"/>
      <c r="E396" s="1862"/>
      <c r="F396" s="1862"/>
      <c r="G396" s="1862"/>
      <c r="H396" s="1862"/>
      <c r="I396" s="1862"/>
      <c r="J396" s="1862"/>
      <c r="K396" s="1862"/>
      <c r="L396" s="1862"/>
      <c r="M396" s="1862"/>
      <c r="N396" s="1862"/>
      <c r="O396" s="1862"/>
      <c r="P396" s="1862"/>
      <c r="Q396" s="1862"/>
      <c r="R396" s="1862"/>
      <c r="S396" s="1862"/>
      <c r="T396" s="1862"/>
      <c r="U396" s="1862"/>
      <c r="V396" s="1862"/>
      <c r="W396" s="1862"/>
      <c r="X396" s="1862"/>
      <c r="Y396" s="1862"/>
      <c r="Z396" s="1862"/>
    </row>
    <row r="397" spans="1:26" ht="15.75" customHeight="1">
      <c r="A397" s="1862"/>
      <c r="B397" s="1862"/>
      <c r="C397" s="1862"/>
      <c r="D397" s="1862"/>
      <c r="E397" s="1862"/>
      <c r="F397" s="1862"/>
      <c r="G397" s="1862"/>
      <c r="H397" s="1862"/>
      <c r="I397" s="1862"/>
      <c r="J397" s="1862"/>
      <c r="K397" s="1862"/>
      <c r="L397" s="1862"/>
      <c r="M397" s="1862"/>
      <c r="N397" s="1862"/>
      <c r="O397" s="1862"/>
      <c r="P397" s="1862"/>
      <c r="Q397" s="1862"/>
      <c r="R397" s="1862"/>
      <c r="S397" s="1862"/>
      <c r="T397" s="1862"/>
      <c r="U397" s="1862"/>
      <c r="V397" s="1862"/>
      <c r="W397" s="1862"/>
      <c r="X397" s="1862"/>
      <c r="Y397" s="1862"/>
      <c r="Z397" s="1862"/>
    </row>
    <row r="398" spans="1:26" ht="15.75" customHeight="1">
      <c r="A398" s="1862"/>
      <c r="B398" s="1862"/>
      <c r="C398" s="1862"/>
      <c r="D398" s="1862"/>
      <c r="E398" s="1862"/>
      <c r="F398" s="1862"/>
      <c r="G398" s="1862"/>
      <c r="H398" s="1862"/>
      <c r="I398" s="1862"/>
      <c r="J398" s="1862"/>
      <c r="K398" s="1862"/>
      <c r="L398" s="1862"/>
      <c r="M398" s="1862"/>
      <c r="N398" s="1862"/>
      <c r="O398" s="1862"/>
      <c r="P398" s="1862"/>
      <c r="Q398" s="1862"/>
      <c r="R398" s="1862"/>
      <c r="S398" s="1862"/>
      <c r="T398" s="1862"/>
      <c r="U398" s="1862"/>
      <c r="V398" s="1862"/>
      <c r="W398" s="1862"/>
      <c r="X398" s="1862"/>
      <c r="Y398" s="1862"/>
      <c r="Z398" s="1862"/>
    </row>
    <row r="399" spans="1:26" ht="15.75" customHeight="1">
      <c r="A399" s="1862"/>
      <c r="B399" s="1862"/>
      <c r="C399" s="1862"/>
      <c r="D399" s="1862"/>
      <c r="E399" s="1862"/>
      <c r="F399" s="1862"/>
      <c r="G399" s="1862"/>
      <c r="H399" s="1862"/>
      <c r="I399" s="1862"/>
      <c r="J399" s="1862"/>
      <c r="K399" s="1862"/>
      <c r="L399" s="1862"/>
      <c r="M399" s="1862"/>
      <c r="N399" s="1862"/>
      <c r="O399" s="1862"/>
      <c r="P399" s="1862"/>
      <c r="Q399" s="1862"/>
      <c r="R399" s="1862"/>
      <c r="S399" s="1862"/>
      <c r="T399" s="1862"/>
      <c r="U399" s="1862"/>
      <c r="V399" s="1862"/>
      <c r="W399" s="1862"/>
      <c r="X399" s="1862"/>
      <c r="Y399" s="1862"/>
      <c r="Z399" s="1862"/>
    </row>
    <row r="400" spans="1:26" ht="15.75" customHeight="1">
      <c r="A400" s="1862"/>
      <c r="B400" s="1862"/>
      <c r="C400" s="1862"/>
      <c r="D400" s="1862"/>
      <c r="E400" s="1862"/>
      <c r="F400" s="1862"/>
      <c r="G400" s="1862"/>
      <c r="H400" s="1862"/>
      <c r="I400" s="1862"/>
      <c r="J400" s="1862"/>
      <c r="K400" s="1862"/>
      <c r="L400" s="1862"/>
      <c r="M400" s="1862"/>
      <c r="N400" s="1862"/>
      <c r="O400" s="1862"/>
      <c r="P400" s="1862"/>
      <c r="Q400" s="1862"/>
      <c r="R400" s="1862"/>
      <c r="S400" s="1862"/>
      <c r="T400" s="1862"/>
      <c r="U400" s="1862"/>
      <c r="V400" s="1862"/>
      <c r="W400" s="1862"/>
      <c r="X400" s="1862"/>
      <c r="Y400" s="1862"/>
      <c r="Z400" s="1862"/>
    </row>
    <row r="401" spans="1:26" ht="15.75" customHeight="1">
      <c r="A401" s="1862"/>
      <c r="B401" s="1862"/>
      <c r="C401" s="1862"/>
      <c r="D401" s="1862"/>
      <c r="E401" s="1862"/>
      <c r="F401" s="1862"/>
      <c r="G401" s="1862"/>
      <c r="H401" s="1862"/>
      <c r="I401" s="1862"/>
      <c r="J401" s="1862"/>
      <c r="K401" s="1862"/>
      <c r="L401" s="1862"/>
      <c r="M401" s="1862"/>
      <c r="N401" s="1862"/>
      <c r="O401" s="1862"/>
      <c r="P401" s="1862"/>
      <c r="Q401" s="1862"/>
      <c r="R401" s="1862"/>
      <c r="S401" s="1862"/>
      <c r="T401" s="1862"/>
      <c r="U401" s="1862"/>
      <c r="V401" s="1862"/>
      <c r="W401" s="1862"/>
      <c r="X401" s="1862"/>
      <c r="Y401" s="1862"/>
      <c r="Z401" s="1862"/>
    </row>
    <row r="402" spans="1:26" ht="15.75" customHeight="1">
      <c r="A402" s="1862"/>
      <c r="B402" s="1862"/>
      <c r="C402" s="1862"/>
      <c r="D402" s="1862"/>
      <c r="E402" s="1862"/>
      <c r="F402" s="1862"/>
      <c r="G402" s="1862"/>
      <c r="H402" s="1862"/>
      <c r="I402" s="1862"/>
      <c r="J402" s="1862"/>
      <c r="K402" s="1862"/>
      <c r="L402" s="1862"/>
      <c r="M402" s="1862"/>
      <c r="N402" s="1862"/>
      <c r="O402" s="1862"/>
      <c r="P402" s="1862"/>
      <c r="Q402" s="1862"/>
      <c r="R402" s="1862"/>
      <c r="S402" s="1862"/>
      <c r="T402" s="1862"/>
      <c r="U402" s="1862"/>
      <c r="V402" s="1862"/>
      <c r="W402" s="1862"/>
      <c r="X402" s="1862"/>
      <c r="Y402" s="1862"/>
      <c r="Z402" s="1862"/>
    </row>
    <row r="403" spans="1:26" ht="15.75" customHeight="1">
      <c r="A403" s="1862"/>
      <c r="B403" s="1862"/>
      <c r="C403" s="1862"/>
      <c r="D403" s="1862"/>
      <c r="E403" s="1862"/>
      <c r="F403" s="1862"/>
      <c r="G403" s="1862"/>
      <c r="H403" s="1862"/>
      <c r="I403" s="1862"/>
      <c r="J403" s="1862"/>
      <c r="K403" s="1862"/>
      <c r="L403" s="1862"/>
      <c r="M403" s="1862"/>
      <c r="N403" s="1862"/>
      <c r="O403" s="1862"/>
      <c r="P403" s="1862"/>
      <c r="Q403" s="1862"/>
      <c r="R403" s="1862"/>
      <c r="S403" s="1862"/>
      <c r="T403" s="1862"/>
      <c r="U403" s="1862"/>
      <c r="V403" s="1862"/>
      <c r="W403" s="1862"/>
      <c r="X403" s="1862"/>
      <c r="Y403" s="1862"/>
      <c r="Z403" s="1862"/>
    </row>
    <row r="404" spans="1:26" ht="15.75" customHeight="1">
      <c r="A404" s="1862"/>
      <c r="B404" s="1862"/>
      <c r="C404" s="1862"/>
      <c r="D404" s="1862"/>
      <c r="E404" s="1862"/>
      <c r="F404" s="1862"/>
      <c r="G404" s="1862"/>
      <c r="H404" s="1862"/>
      <c r="I404" s="1862"/>
      <c r="J404" s="1862"/>
      <c r="K404" s="1862"/>
      <c r="L404" s="1862"/>
      <c r="M404" s="1862"/>
      <c r="N404" s="1862"/>
      <c r="O404" s="1862"/>
      <c r="P404" s="1862"/>
      <c r="Q404" s="1862"/>
      <c r="R404" s="1862"/>
      <c r="S404" s="1862"/>
      <c r="T404" s="1862"/>
      <c r="U404" s="1862"/>
      <c r="V404" s="1862"/>
      <c r="W404" s="1862"/>
      <c r="X404" s="1862"/>
      <c r="Y404" s="1862"/>
      <c r="Z404" s="1862"/>
    </row>
    <row r="405" spans="1:26" ht="15.75" customHeight="1">
      <c r="A405" s="1862"/>
      <c r="B405" s="1862"/>
      <c r="C405" s="1862"/>
      <c r="D405" s="1862"/>
      <c r="E405" s="1862"/>
      <c r="F405" s="1862"/>
      <c r="G405" s="1862"/>
      <c r="H405" s="1862"/>
      <c r="I405" s="1862"/>
      <c r="J405" s="1862"/>
      <c r="K405" s="1862"/>
      <c r="L405" s="1862"/>
      <c r="M405" s="1862"/>
      <c r="N405" s="1862"/>
      <c r="O405" s="1862"/>
      <c r="P405" s="1862"/>
      <c r="Q405" s="1862"/>
      <c r="R405" s="1862"/>
      <c r="S405" s="1862"/>
      <c r="T405" s="1862"/>
      <c r="U405" s="1862"/>
      <c r="V405" s="1862"/>
      <c r="W405" s="1862"/>
      <c r="X405" s="1862"/>
      <c r="Y405" s="1862"/>
      <c r="Z405" s="1862"/>
    </row>
    <row r="406" spans="1:26" ht="15.75" customHeight="1">
      <c r="A406" s="1862"/>
      <c r="B406" s="1862"/>
      <c r="C406" s="1862"/>
      <c r="D406" s="1862"/>
      <c r="E406" s="1862"/>
      <c r="F406" s="1862"/>
      <c r="G406" s="1862"/>
      <c r="H406" s="1862"/>
      <c r="I406" s="1862"/>
      <c r="J406" s="1862"/>
      <c r="K406" s="1862"/>
      <c r="L406" s="1862"/>
      <c r="M406" s="1862"/>
      <c r="N406" s="1862"/>
      <c r="O406" s="1862"/>
      <c r="P406" s="1862"/>
      <c r="Q406" s="1862"/>
      <c r="R406" s="1862"/>
      <c r="S406" s="1862"/>
      <c r="T406" s="1862"/>
      <c r="U406" s="1862"/>
      <c r="V406" s="1862"/>
      <c r="W406" s="1862"/>
      <c r="X406" s="1862"/>
      <c r="Y406" s="1862"/>
      <c r="Z406" s="1862"/>
    </row>
    <row r="407" spans="1:26" ht="15.75" customHeight="1">
      <c r="A407" s="1862"/>
      <c r="B407" s="1862"/>
      <c r="C407" s="1862"/>
      <c r="D407" s="1862"/>
      <c r="E407" s="1862"/>
      <c r="F407" s="1862"/>
      <c r="G407" s="1862"/>
      <c r="H407" s="1862"/>
      <c r="I407" s="1862"/>
      <c r="J407" s="1862"/>
      <c r="K407" s="1862"/>
      <c r="L407" s="1862"/>
      <c r="M407" s="1862"/>
      <c r="N407" s="1862"/>
      <c r="O407" s="1862"/>
      <c r="P407" s="1862"/>
      <c r="Q407" s="1862"/>
      <c r="R407" s="1862"/>
      <c r="S407" s="1862"/>
      <c r="T407" s="1862"/>
      <c r="U407" s="1862"/>
      <c r="V407" s="1862"/>
      <c r="W407" s="1862"/>
      <c r="X407" s="1862"/>
      <c r="Y407" s="1862"/>
      <c r="Z407" s="1862"/>
    </row>
    <row r="408" spans="1:26" ht="15.75" customHeight="1">
      <c r="A408" s="1862"/>
      <c r="B408" s="1862"/>
      <c r="C408" s="1862"/>
      <c r="D408" s="1862"/>
      <c r="E408" s="1862"/>
      <c r="F408" s="1862"/>
      <c r="G408" s="1862"/>
      <c r="H408" s="1862"/>
      <c r="I408" s="1862"/>
      <c r="J408" s="1862"/>
      <c r="K408" s="1862"/>
      <c r="L408" s="1862"/>
      <c r="M408" s="1862"/>
      <c r="N408" s="1862"/>
      <c r="O408" s="1862"/>
      <c r="P408" s="1862"/>
      <c r="Q408" s="1862"/>
      <c r="R408" s="1862"/>
      <c r="S408" s="1862"/>
      <c r="T408" s="1862"/>
      <c r="U408" s="1862"/>
      <c r="V408" s="1862"/>
      <c r="W408" s="1862"/>
      <c r="X408" s="1862"/>
      <c r="Y408" s="1862"/>
      <c r="Z408" s="1862"/>
    </row>
    <row r="409" spans="1:26" ht="15.75" customHeight="1">
      <c r="A409" s="1862"/>
      <c r="B409" s="1862"/>
      <c r="C409" s="1862"/>
      <c r="D409" s="1862"/>
      <c r="E409" s="1862"/>
      <c r="F409" s="1862"/>
      <c r="G409" s="1862"/>
      <c r="H409" s="1862"/>
      <c r="I409" s="1862"/>
      <c r="J409" s="1862"/>
      <c r="K409" s="1862"/>
      <c r="L409" s="1862"/>
      <c r="M409" s="1862"/>
      <c r="N409" s="1862"/>
      <c r="O409" s="1862"/>
      <c r="P409" s="1862"/>
      <c r="Q409" s="1862"/>
      <c r="R409" s="1862"/>
      <c r="S409" s="1862"/>
      <c r="T409" s="1862"/>
      <c r="U409" s="1862"/>
      <c r="V409" s="1862"/>
      <c r="W409" s="1862"/>
      <c r="X409" s="1862"/>
      <c r="Y409" s="1862"/>
      <c r="Z409" s="1862"/>
    </row>
    <row r="410" spans="1:26" ht="15.75" customHeight="1">
      <c r="A410" s="1862"/>
      <c r="B410" s="1862"/>
      <c r="C410" s="1862"/>
      <c r="D410" s="1862"/>
      <c r="E410" s="1862"/>
      <c r="F410" s="1862"/>
      <c r="G410" s="1862"/>
      <c r="H410" s="1862"/>
      <c r="I410" s="1862"/>
      <c r="J410" s="1862"/>
      <c r="K410" s="1862"/>
      <c r="L410" s="1862"/>
      <c r="M410" s="1862"/>
      <c r="N410" s="1862"/>
      <c r="O410" s="1862"/>
      <c r="P410" s="1862"/>
      <c r="Q410" s="1862"/>
      <c r="R410" s="1862"/>
      <c r="S410" s="1862"/>
      <c r="T410" s="1862"/>
      <c r="U410" s="1862"/>
      <c r="V410" s="1862"/>
      <c r="W410" s="1862"/>
      <c r="X410" s="1862"/>
      <c r="Y410" s="1862"/>
      <c r="Z410" s="1862"/>
    </row>
    <row r="411" spans="1:26" ht="15.75" customHeight="1">
      <c r="A411" s="1862"/>
      <c r="B411" s="1862"/>
      <c r="C411" s="1862"/>
      <c r="D411" s="1862"/>
      <c r="E411" s="1862"/>
      <c r="F411" s="1862"/>
      <c r="G411" s="1862"/>
      <c r="H411" s="1862"/>
      <c r="I411" s="1862"/>
      <c r="J411" s="1862"/>
      <c r="K411" s="1862"/>
      <c r="L411" s="1862"/>
      <c r="M411" s="1862"/>
      <c r="N411" s="1862"/>
      <c r="O411" s="1862"/>
      <c r="P411" s="1862"/>
      <c r="Q411" s="1862"/>
      <c r="R411" s="1862"/>
      <c r="S411" s="1862"/>
      <c r="T411" s="1862"/>
      <c r="U411" s="1862"/>
      <c r="V411" s="1862"/>
      <c r="W411" s="1862"/>
      <c r="X411" s="1862"/>
      <c r="Y411" s="1862"/>
      <c r="Z411" s="1862"/>
    </row>
    <row r="412" spans="1:26" ht="15.75" customHeight="1">
      <c r="A412" s="1862"/>
      <c r="B412" s="1862"/>
      <c r="C412" s="1862"/>
      <c r="D412" s="1862"/>
      <c r="E412" s="1862"/>
      <c r="F412" s="1862"/>
      <c r="G412" s="1862"/>
      <c r="H412" s="1862"/>
      <c r="I412" s="1862"/>
      <c r="J412" s="1862"/>
      <c r="K412" s="1862"/>
      <c r="L412" s="1862"/>
      <c r="M412" s="1862"/>
      <c r="N412" s="1862"/>
      <c r="O412" s="1862"/>
      <c r="P412" s="1862"/>
      <c r="Q412" s="1862"/>
      <c r="R412" s="1862"/>
      <c r="S412" s="1862"/>
      <c r="T412" s="1862"/>
      <c r="U412" s="1862"/>
      <c r="V412" s="1862"/>
      <c r="W412" s="1862"/>
      <c r="X412" s="1862"/>
      <c r="Y412" s="1862"/>
      <c r="Z412" s="1862"/>
    </row>
    <row r="413" spans="1:26" ht="15.75" customHeight="1">
      <c r="A413" s="1862"/>
      <c r="B413" s="1862"/>
      <c r="C413" s="1862"/>
      <c r="D413" s="1862"/>
      <c r="E413" s="1862"/>
      <c r="F413" s="1862"/>
      <c r="G413" s="1862"/>
      <c r="H413" s="1862"/>
      <c r="I413" s="1862"/>
      <c r="J413" s="1862"/>
      <c r="K413" s="1862"/>
      <c r="L413" s="1862"/>
      <c r="M413" s="1862"/>
      <c r="N413" s="1862"/>
      <c r="O413" s="1862"/>
      <c r="P413" s="1862"/>
      <c r="Q413" s="1862"/>
      <c r="R413" s="1862"/>
      <c r="S413" s="1862"/>
      <c r="T413" s="1862"/>
      <c r="U413" s="1862"/>
      <c r="V413" s="1862"/>
      <c r="W413" s="1862"/>
      <c r="X413" s="1862"/>
      <c r="Y413" s="1862"/>
      <c r="Z413" s="1862"/>
    </row>
    <row r="414" spans="1:26" ht="15.75" customHeight="1">
      <c r="A414" s="1862"/>
      <c r="B414" s="1862"/>
      <c r="C414" s="1862"/>
      <c r="D414" s="1862"/>
      <c r="E414" s="1862"/>
      <c r="F414" s="1862"/>
      <c r="G414" s="1862"/>
      <c r="H414" s="1862"/>
      <c r="I414" s="1862"/>
      <c r="J414" s="1862"/>
      <c r="K414" s="1862"/>
      <c r="L414" s="1862"/>
      <c r="M414" s="1862"/>
      <c r="N414" s="1862"/>
      <c r="O414" s="1862"/>
      <c r="P414" s="1862"/>
      <c r="Q414" s="1862"/>
      <c r="R414" s="1862"/>
      <c r="S414" s="1862"/>
      <c r="T414" s="1862"/>
      <c r="U414" s="1862"/>
      <c r="V414" s="1862"/>
      <c r="W414" s="1862"/>
      <c r="X414" s="1862"/>
      <c r="Y414" s="1862"/>
      <c r="Z414" s="1862"/>
    </row>
    <row r="415" spans="1:26" ht="15.75" customHeight="1">
      <c r="A415" s="1862"/>
      <c r="B415" s="1862"/>
      <c r="C415" s="1862"/>
      <c r="D415" s="1862"/>
      <c r="E415" s="1862"/>
      <c r="F415" s="1862"/>
      <c r="G415" s="1862"/>
      <c r="H415" s="1862"/>
      <c r="I415" s="1862"/>
      <c r="J415" s="1862"/>
      <c r="K415" s="1862"/>
      <c r="L415" s="1862"/>
      <c r="M415" s="1862"/>
      <c r="N415" s="1862"/>
      <c r="O415" s="1862"/>
      <c r="P415" s="1862"/>
      <c r="Q415" s="1862"/>
      <c r="R415" s="1862"/>
      <c r="S415" s="1862"/>
      <c r="T415" s="1862"/>
      <c r="U415" s="1862"/>
      <c r="V415" s="1862"/>
      <c r="W415" s="1862"/>
      <c r="X415" s="1862"/>
      <c r="Y415" s="1862"/>
      <c r="Z415" s="1862"/>
    </row>
    <row r="416" spans="1:26" ht="15.75" customHeight="1">
      <c r="A416" s="1862"/>
      <c r="B416" s="1862"/>
      <c r="C416" s="1862"/>
      <c r="D416" s="1862"/>
      <c r="E416" s="1862"/>
      <c r="F416" s="1862"/>
      <c r="G416" s="1862"/>
      <c r="H416" s="1862"/>
      <c r="I416" s="1862"/>
      <c r="J416" s="1862"/>
      <c r="K416" s="1862"/>
      <c r="L416" s="1862"/>
      <c r="M416" s="1862"/>
      <c r="N416" s="1862"/>
      <c r="O416" s="1862"/>
      <c r="P416" s="1862"/>
      <c r="Q416" s="1862"/>
      <c r="R416" s="1862"/>
      <c r="S416" s="1862"/>
      <c r="T416" s="1862"/>
      <c r="U416" s="1862"/>
      <c r="V416" s="1862"/>
      <c r="W416" s="1862"/>
      <c r="X416" s="1862"/>
      <c r="Y416" s="1862"/>
      <c r="Z416" s="1862"/>
    </row>
    <row r="417" spans="1:26" ht="15.75" customHeight="1">
      <c r="A417" s="1862"/>
      <c r="B417" s="1862"/>
      <c r="C417" s="1862"/>
      <c r="D417" s="1862"/>
      <c r="E417" s="1862"/>
      <c r="F417" s="1862"/>
      <c r="G417" s="1862"/>
      <c r="H417" s="1862"/>
      <c r="I417" s="1862"/>
      <c r="J417" s="1862"/>
      <c r="K417" s="1862"/>
      <c r="L417" s="1862"/>
      <c r="M417" s="1862"/>
      <c r="N417" s="1862"/>
      <c r="O417" s="1862"/>
      <c r="P417" s="1862"/>
      <c r="Q417" s="1862"/>
      <c r="R417" s="1862"/>
      <c r="S417" s="1862"/>
      <c r="T417" s="1862"/>
      <c r="U417" s="1862"/>
      <c r="V417" s="1862"/>
      <c r="W417" s="1862"/>
      <c r="X417" s="1862"/>
      <c r="Y417" s="1862"/>
      <c r="Z417" s="1862"/>
    </row>
    <row r="418" spans="1:26" ht="15.75" customHeight="1">
      <c r="A418" s="1862"/>
      <c r="B418" s="1862"/>
      <c r="C418" s="1862"/>
      <c r="D418" s="1862"/>
      <c r="E418" s="1862"/>
      <c r="F418" s="1862"/>
      <c r="G418" s="1862"/>
      <c r="H418" s="1862"/>
      <c r="I418" s="1862"/>
      <c r="J418" s="1862"/>
      <c r="K418" s="1862"/>
      <c r="L418" s="1862"/>
      <c r="M418" s="1862"/>
      <c r="N418" s="1862"/>
      <c r="O418" s="1862"/>
      <c r="P418" s="1862"/>
      <c r="Q418" s="1862"/>
      <c r="R418" s="1862"/>
      <c r="S418" s="1862"/>
      <c r="T418" s="1862"/>
      <c r="U418" s="1862"/>
      <c r="V418" s="1862"/>
      <c r="W418" s="1862"/>
      <c r="X418" s="1862"/>
      <c r="Y418" s="1862"/>
      <c r="Z418" s="1862"/>
    </row>
    <row r="419" spans="1:26" ht="15.75" customHeight="1">
      <c r="A419" s="1862"/>
      <c r="B419" s="1862"/>
      <c r="C419" s="1862"/>
      <c r="D419" s="1862"/>
      <c r="E419" s="1862"/>
      <c r="F419" s="1862"/>
      <c r="G419" s="1862"/>
      <c r="H419" s="1862"/>
      <c r="I419" s="1862"/>
      <c r="J419" s="1862"/>
      <c r="K419" s="1862"/>
      <c r="L419" s="1862"/>
      <c r="M419" s="1862"/>
      <c r="N419" s="1862"/>
      <c r="O419" s="1862"/>
      <c r="P419" s="1862"/>
      <c r="Q419" s="1862"/>
      <c r="R419" s="1862"/>
      <c r="S419" s="1862"/>
      <c r="T419" s="1862"/>
      <c r="U419" s="1862"/>
      <c r="V419" s="1862"/>
      <c r="W419" s="1862"/>
      <c r="X419" s="1862"/>
      <c r="Y419" s="1862"/>
      <c r="Z419" s="1862"/>
    </row>
    <row r="420" spans="1:26" ht="15.75" customHeight="1">
      <c r="A420" s="1862"/>
      <c r="B420" s="1862"/>
      <c r="C420" s="1862"/>
      <c r="D420" s="1862"/>
      <c r="E420" s="1862"/>
      <c r="F420" s="1862"/>
      <c r="G420" s="1862"/>
      <c r="H420" s="1862"/>
      <c r="I420" s="1862"/>
      <c r="J420" s="1862"/>
      <c r="K420" s="1862"/>
      <c r="L420" s="1862"/>
      <c r="M420" s="1862"/>
      <c r="N420" s="1862"/>
      <c r="O420" s="1862"/>
      <c r="P420" s="1862"/>
      <c r="Q420" s="1862"/>
      <c r="R420" s="1862"/>
      <c r="S420" s="1862"/>
      <c r="T420" s="1862"/>
      <c r="U420" s="1862"/>
      <c r="V420" s="1862"/>
      <c r="W420" s="1862"/>
      <c r="X420" s="1862"/>
      <c r="Y420" s="1862"/>
      <c r="Z420" s="1862"/>
    </row>
    <row r="421" spans="1:26" ht="15.75" customHeight="1">
      <c r="A421" s="1862"/>
      <c r="B421" s="1862"/>
      <c r="C421" s="1862"/>
      <c r="D421" s="1862"/>
      <c r="E421" s="1862"/>
      <c r="F421" s="1862"/>
      <c r="G421" s="1862"/>
      <c r="H421" s="1862"/>
      <c r="I421" s="1862"/>
      <c r="J421" s="1862"/>
      <c r="K421" s="1862"/>
      <c r="L421" s="1862"/>
      <c r="M421" s="1862"/>
      <c r="N421" s="1862"/>
      <c r="O421" s="1862"/>
      <c r="P421" s="1862"/>
      <c r="Q421" s="1862"/>
      <c r="R421" s="1862"/>
      <c r="S421" s="1862"/>
      <c r="T421" s="1862"/>
      <c r="U421" s="1862"/>
      <c r="V421" s="1862"/>
      <c r="W421" s="1862"/>
      <c r="X421" s="1862"/>
      <c r="Y421" s="1862"/>
      <c r="Z421" s="1862"/>
    </row>
    <row r="422" spans="1:26" ht="15.75" customHeight="1">
      <c r="A422" s="1862"/>
      <c r="B422" s="1862"/>
      <c r="C422" s="1862"/>
      <c r="D422" s="1862"/>
      <c r="E422" s="1862"/>
      <c r="F422" s="1862"/>
      <c r="G422" s="1862"/>
      <c r="H422" s="1862"/>
      <c r="I422" s="1862"/>
      <c r="J422" s="1862"/>
      <c r="K422" s="1862"/>
      <c r="L422" s="1862"/>
      <c r="M422" s="1862"/>
      <c r="N422" s="1862"/>
      <c r="O422" s="1862"/>
      <c r="P422" s="1862"/>
      <c r="Q422" s="1862"/>
      <c r="R422" s="1862"/>
      <c r="S422" s="1862"/>
      <c r="T422" s="1862"/>
      <c r="U422" s="1862"/>
      <c r="V422" s="1862"/>
      <c r="W422" s="1862"/>
      <c r="X422" s="1862"/>
      <c r="Y422" s="1862"/>
      <c r="Z422" s="1862"/>
    </row>
    <row r="423" spans="1:26" ht="15.75" customHeight="1">
      <c r="A423" s="1862"/>
      <c r="B423" s="1862"/>
      <c r="C423" s="1862"/>
      <c r="D423" s="1862"/>
      <c r="E423" s="1862"/>
      <c r="F423" s="1862"/>
      <c r="G423" s="1862"/>
      <c r="H423" s="1862"/>
      <c r="I423" s="1862"/>
      <c r="J423" s="1862"/>
      <c r="K423" s="1862"/>
      <c r="L423" s="1862"/>
      <c r="M423" s="1862"/>
      <c r="N423" s="1862"/>
      <c r="O423" s="1862"/>
      <c r="P423" s="1862"/>
      <c r="Q423" s="1862"/>
      <c r="R423" s="1862"/>
      <c r="S423" s="1862"/>
      <c r="T423" s="1862"/>
      <c r="U423" s="1862"/>
      <c r="V423" s="1862"/>
      <c r="W423" s="1862"/>
      <c r="X423" s="1862"/>
      <c r="Y423" s="1862"/>
      <c r="Z423" s="1862"/>
    </row>
    <row r="424" spans="1:26" ht="15.75" customHeight="1">
      <c r="A424" s="1862"/>
      <c r="B424" s="1862"/>
      <c r="C424" s="1862"/>
      <c r="D424" s="1862"/>
      <c r="E424" s="1862"/>
      <c r="F424" s="1862"/>
      <c r="G424" s="1862"/>
      <c r="H424" s="1862"/>
      <c r="I424" s="1862"/>
      <c r="J424" s="1862"/>
      <c r="K424" s="1862"/>
      <c r="L424" s="1862"/>
      <c r="M424" s="1862"/>
      <c r="N424" s="1862"/>
      <c r="O424" s="1862"/>
      <c r="P424" s="1862"/>
      <c r="Q424" s="1862"/>
      <c r="R424" s="1862"/>
      <c r="S424" s="1862"/>
      <c r="T424" s="1862"/>
      <c r="U424" s="1862"/>
      <c r="V424" s="1862"/>
      <c r="W424" s="1862"/>
      <c r="X424" s="1862"/>
      <c r="Y424" s="1862"/>
      <c r="Z424" s="1862"/>
    </row>
    <row r="425" spans="1:26" ht="15.75" customHeight="1">
      <c r="A425" s="1862"/>
      <c r="B425" s="1862"/>
      <c r="C425" s="1862"/>
      <c r="D425" s="1862"/>
      <c r="E425" s="1862"/>
      <c r="F425" s="1862"/>
      <c r="G425" s="1862"/>
      <c r="H425" s="1862"/>
      <c r="I425" s="1862"/>
      <c r="J425" s="1862"/>
      <c r="K425" s="1862"/>
      <c r="L425" s="1862"/>
      <c r="M425" s="1862"/>
      <c r="N425" s="1862"/>
      <c r="O425" s="1862"/>
      <c r="P425" s="1862"/>
      <c r="Q425" s="1862"/>
      <c r="R425" s="1862"/>
      <c r="S425" s="1862"/>
      <c r="T425" s="1862"/>
      <c r="U425" s="1862"/>
      <c r="V425" s="1862"/>
      <c r="W425" s="1862"/>
      <c r="X425" s="1862"/>
      <c r="Y425" s="1862"/>
      <c r="Z425" s="1862"/>
    </row>
    <row r="426" spans="1:26" ht="15.75" customHeight="1">
      <c r="A426" s="1862"/>
      <c r="B426" s="1862"/>
      <c r="C426" s="1862"/>
      <c r="D426" s="1862"/>
      <c r="E426" s="1862"/>
      <c r="F426" s="1862"/>
      <c r="G426" s="1862"/>
      <c r="H426" s="1862"/>
      <c r="I426" s="1862"/>
      <c r="J426" s="1862"/>
      <c r="K426" s="1862"/>
      <c r="L426" s="1862"/>
      <c r="M426" s="1862"/>
      <c r="N426" s="1862"/>
      <c r="O426" s="1862"/>
      <c r="P426" s="1862"/>
      <c r="Q426" s="1862"/>
      <c r="R426" s="1862"/>
      <c r="S426" s="1862"/>
      <c r="T426" s="1862"/>
      <c r="U426" s="1862"/>
      <c r="V426" s="1862"/>
      <c r="W426" s="1862"/>
      <c r="X426" s="1862"/>
      <c r="Y426" s="1862"/>
      <c r="Z426" s="1862"/>
    </row>
    <row r="427" spans="1:26" ht="15.75" customHeight="1">
      <c r="A427" s="1862"/>
      <c r="B427" s="1862"/>
      <c r="C427" s="1862"/>
      <c r="D427" s="1862"/>
      <c r="E427" s="1862"/>
      <c r="F427" s="1862"/>
      <c r="G427" s="1862"/>
      <c r="H427" s="1862"/>
      <c r="I427" s="1862"/>
      <c r="J427" s="1862"/>
      <c r="K427" s="1862"/>
      <c r="L427" s="1862"/>
      <c r="M427" s="1862"/>
      <c r="N427" s="1862"/>
      <c r="O427" s="1862"/>
      <c r="P427" s="1862"/>
      <c r="Q427" s="1862"/>
      <c r="R427" s="1862"/>
      <c r="S427" s="1862"/>
      <c r="T427" s="1862"/>
      <c r="U427" s="1862"/>
      <c r="V427" s="1862"/>
      <c r="W427" s="1862"/>
      <c r="X427" s="1862"/>
      <c r="Y427" s="1862"/>
      <c r="Z427" s="1862"/>
    </row>
    <row r="428" spans="1:26" ht="15.75" customHeight="1">
      <c r="A428" s="1862"/>
      <c r="B428" s="1862"/>
      <c r="C428" s="1862"/>
      <c r="D428" s="1862"/>
      <c r="E428" s="1862"/>
      <c r="F428" s="1862"/>
      <c r="G428" s="1862"/>
      <c r="H428" s="1862"/>
      <c r="I428" s="1862"/>
      <c r="J428" s="1862"/>
      <c r="K428" s="1862"/>
      <c r="L428" s="1862"/>
      <c r="M428" s="1862"/>
      <c r="N428" s="1862"/>
      <c r="O428" s="1862"/>
      <c r="P428" s="1862"/>
      <c r="Q428" s="1862"/>
      <c r="R428" s="1862"/>
      <c r="S428" s="1862"/>
      <c r="T428" s="1862"/>
      <c r="U428" s="1862"/>
      <c r="V428" s="1862"/>
      <c r="W428" s="1862"/>
      <c r="X428" s="1862"/>
      <c r="Y428" s="1862"/>
      <c r="Z428" s="1862"/>
    </row>
    <row r="429" spans="1:26" ht="15.75" customHeight="1">
      <c r="A429" s="1862"/>
      <c r="B429" s="1862"/>
      <c r="C429" s="1862"/>
      <c r="D429" s="1862"/>
      <c r="E429" s="1862"/>
      <c r="F429" s="1862"/>
      <c r="G429" s="1862"/>
      <c r="H429" s="1862"/>
      <c r="I429" s="1862"/>
      <c r="J429" s="1862"/>
      <c r="K429" s="1862"/>
      <c r="L429" s="1862"/>
      <c r="M429" s="1862"/>
      <c r="N429" s="1862"/>
      <c r="O429" s="1862"/>
      <c r="P429" s="1862"/>
      <c r="Q429" s="1862"/>
      <c r="R429" s="1862"/>
      <c r="S429" s="1862"/>
      <c r="T429" s="1862"/>
      <c r="U429" s="1862"/>
      <c r="V429" s="1862"/>
      <c r="W429" s="1862"/>
      <c r="X429" s="1862"/>
      <c r="Y429" s="1862"/>
      <c r="Z429" s="1862"/>
    </row>
    <row r="430" spans="1:26" ht="15.75" customHeight="1">
      <c r="A430" s="1862"/>
      <c r="B430" s="1862"/>
      <c r="C430" s="1862"/>
      <c r="D430" s="1862"/>
      <c r="E430" s="1862"/>
      <c r="F430" s="1862"/>
      <c r="G430" s="1862"/>
      <c r="H430" s="1862"/>
      <c r="I430" s="1862"/>
      <c r="J430" s="1862"/>
      <c r="K430" s="1862"/>
      <c r="L430" s="1862"/>
      <c r="M430" s="1862"/>
      <c r="N430" s="1862"/>
      <c r="O430" s="1862"/>
      <c r="P430" s="1862"/>
      <c r="Q430" s="1862"/>
      <c r="R430" s="1862"/>
      <c r="S430" s="1862"/>
      <c r="T430" s="1862"/>
      <c r="U430" s="1862"/>
      <c r="V430" s="1862"/>
      <c r="W430" s="1862"/>
      <c r="X430" s="1862"/>
      <c r="Y430" s="1862"/>
      <c r="Z430" s="1862"/>
    </row>
    <row r="431" spans="1:26" ht="15.75" customHeight="1">
      <c r="A431" s="1862"/>
      <c r="B431" s="1862"/>
      <c r="C431" s="1862"/>
      <c r="D431" s="1862"/>
      <c r="E431" s="1862"/>
      <c r="F431" s="1862"/>
      <c r="G431" s="1862"/>
      <c r="H431" s="1862"/>
      <c r="I431" s="1862"/>
      <c r="J431" s="1862"/>
      <c r="K431" s="1862"/>
      <c r="L431" s="1862"/>
      <c r="M431" s="1862"/>
      <c r="N431" s="1862"/>
      <c r="O431" s="1862"/>
      <c r="P431" s="1862"/>
      <c r="Q431" s="1862"/>
      <c r="R431" s="1862"/>
      <c r="S431" s="1862"/>
      <c r="T431" s="1862"/>
      <c r="U431" s="1862"/>
      <c r="V431" s="1862"/>
      <c r="W431" s="1862"/>
      <c r="X431" s="1862"/>
      <c r="Y431" s="1862"/>
      <c r="Z431" s="1862"/>
    </row>
    <row r="432" spans="1:26" ht="15.75" customHeight="1">
      <c r="A432" s="1862"/>
      <c r="B432" s="1862"/>
      <c r="C432" s="1862"/>
      <c r="D432" s="1862"/>
      <c r="E432" s="1862"/>
      <c r="F432" s="1862"/>
      <c r="G432" s="1862"/>
      <c r="H432" s="1862"/>
      <c r="I432" s="1862"/>
      <c r="J432" s="1862"/>
      <c r="K432" s="1862"/>
      <c r="L432" s="1862"/>
      <c r="M432" s="1862"/>
      <c r="N432" s="1862"/>
      <c r="O432" s="1862"/>
      <c r="P432" s="1862"/>
      <c r="Q432" s="1862"/>
      <c r="R432" s="1862"/>
      <c r="S432" s="1862"/>
      <c r="T432" s="1862"/>
      <c r="U432" s="1862"/>
      <c r="V432" s="1862"/>
      <c r="W432" s="1862"/>
      <c r="X432" s="1862"/>
      <c r="Y432" s="1862"/>
      <c r="Z432" s="1862"/>
    </row>
    <row r="433" spans="1:26" ht="15.75" customHeight="1">
      <c r="A433" s="1862"/>
      <c r="B433" s="1862"/>
      <c r="C433" s="1862"/>
      <c r="D433" s="1862"/>
      <c r="E433" s="1862"/>
      <c r="F433" s="1862"/>
      <c r="G433" s="1862"/>
      <c r="H433" s="1862"/>
      <c r="I433" s="1862"/>
      <c r="J433" s="1862"/>
      <c r="K433" s="1862"/>
      <c r="L433" s="1862"/>
      <c r="M433" s="1862"/>
      <c r="N433" s="1862"/>
      <c r="O433" s="1862"/>
      <c r="P433" s="1862"/>
      <c r="Q433" s="1862"/>
      <c r="R433" s="1862"/>
      <c r="S433" s="1862"/>
      <c r="T433" s="1862"/>
      <c r="U433" s="1862"/>
      <c r="V433" s="1862"/>
      <c r="W433" s="1862"/>
      <c r="X433" s="1862"/>
      <c r="Y433" s="1862"/>
      <c r="Z433" s="1862"/>
    </row>
    <row r="434" spans="1:26" ht="15.75" customHeight="1">
      <c r="A434" s="1862"/>
      <c r="B434" s="1862"/>
      <c r="C434" s="1862"/>
      <c r="D434" s="1862"/>
      <c r="E434" s="1862"/>
      <c r="F434" s="1862"/>
      <c r="G434" s="1862"/>
      <c r="H434" s="1862"/>
      <c r="I434" s="1862"/>
      <c r="J434" s="1862"/>
      <c r="K434" s="1862"/>
      <c r="L434" s="1862"/>
      <c r="M434" s="1862"/>
      <c r="N434" s="1862"/>
      <c r="O434" s="1862"/>
      <c r="P434" s="1862"/>
      <c r="Q434" s="1862"/>
      <c r="R434" s="1862"/>
      <c r="S434" s="1862"/>
      <c r="T434" s="1862"/>
      <c r="U434" s="1862"/>
      <c r="V434" s="1862"/>
      <c r="W434" s="1862"/>
      <c r="X434" s="1862"/>
      <c r="Y434" s="1862"/>
      <c r="Z434" s="1862"/>
    </row>
    <row r="435" spans="1:26" ht="15.75" customHeight="1">
      <c r="A435" s="1862"/>
      <c r="B435" s="1862"/>
      <c r="C435" s="1862"/>
      <c r="D435" s="1862"/>
      <c r="E435" s="1862"/>
      <c r="F435" s="1862"/>
      <c r="G435" s="1862"/>
      <c r="H435" s="1862"/>
      <c r="I435" s="1862"/>
      <c r="J435" s="1862"/>
      <c r="K435" s="1862"/>
      <c r="L435" s="1862"/>
      <c r="M435" s="1862"/>
      <c r="N435" s="1862"/>
      <c r="O435" s="1862"/>
      <c r="P435" s="1862"/>
      <c r="Q435" s="1862"/>
      <c r="R435" s="1862"/>
      <c r="S435" s="1862"/>
      <c r="T435" s="1862"/>
      <c r="U435" s="1862"/>
      <c r="V435" s="1862"/>
      <c r="W435" s="1862"/>
      <c r="X435" s="1862"/>
      <c r="Y435" s="1862"/>
      <c r="Z435" s="1862"/>
    </row>
    <row r="436" spans="1:26" ht="15.75" customHeight="1">
      <c r="A436" s="1862"/>
      <c r="B436" s="1862"/>
      <c r="C436" s="1862"/>
      <c r="D436" s="1862"/>
      <c r="E436" s="1862"/>
      <c r="F436" s="1862"/>
      <c r="G436" s="1862"/>
      <c r="H436" s="1862"/>
      <c r="I436" s="1862"/>
      <c r="J436" s="1862"/>
      <c r="K436" s="1862"/>
      <c r="L436" s="1862"/>
      <c r="M436" s="1862"/>
      <c r="N436" s="1862"/>
      <c r="O436" s="1862"/>
      <c r="P436" s="1862"/>
      <c r="Q436" s="1862"/>
      <c r="R436" s="1862"/>
      <c r="S436" s="1862"/>
      <c r="T436" s="1862"/>
      <c r="U436" s="1862"/>
      <c r="V436" s="1862"/>
      <c r="W436" s="1862"/>
      <c r="X436" s="1862"/>
      <c r="Y436" s="1862"/>
      <c r="Z436" s="1862"/>
    </row>
    <row r="437" spans="1:26" ht="15.75" customHeight="1">
      <c r="A437" s="1862"/>
      <c r="B437" s="1862"/>
      <c r="C437" s="1862"/>
      <c r="D437" s="1862"/>
      <c r="E437" s="1862"/>
      <c r="F437" s="1862"/>
      <c r="G437" s="1862"/>
      <c r="H437" s="1862"/>
      <c r="I437" s="1862"/>
      <c r="J437" s="1862"/>
      <c r="K437" s="1862"/>
      <c r="L437" s="1862"/>
      <c r="M437" s="1862"/>
      <c r="N437" s="1862"/>
      <c r="O437" s="1862"/>
      <c r="P437" s="1862"/>
      <c r="Q437" s="1862"/>
      <c r="R437" s="1862"/>
      <c r="S437" s="1862"/>
      <c r="T437" s="1862"/>
      <c r="U437" s="1862"/>
      <c r="V437" s="1862"/>
      <c r="W437" s="1862"/>
      <c r="X437" s="1862"/>
      <c r="Y437" s="1862"/>
      <c r="Z437" s="1862"/>
    </row>
    <row r="438" spans="1:26" ht="15.75" customHeight="1">
      <c r="A438" s="1862"/>
      <c r="B438" s="1862"/>
      <c r="C438" s="1862"/>
      <c r="D438" s="1862"/>
      <c r="E438" s="1862"/>
      <c r="F438" s="1862"/>
      <c r="G438" s="1862"/>
      <c r="H438" s="1862"/>
      <c r="I438" s="1862"/>
      <c r="J438" s="1862"/>
      <c r="K438" s="1862"/>
      <c r="L438" s="1862"/>
      <c r="M438" s="1862"/>
      <c r="N438" s="1862"/>
      <c r="O438" s="1862"/>
      <c r="P438" s="1862"/>
      <c r="Q438" s="1862"/>
      <c r="R438" s="1862"/>
      <c r="S438" s="1862"/>
      <c r="T438" s="1862"/>
      <c r="U438" s="1862"/>
      <c r="V438" s="1862"/>
      <c r="W438" s="1862"/>
      <c r="X438" s="1862"/>
      <c r="Y438" s="1862"/>
      <c r="Z438" s="1862"/>
    </row>
    <row r="439" spans="1:26" ht="15.75" customHeight="1">
      <c r="A439" s="1862"/>
      <c r="B439" s="1862"/>
      <c r="C439" s="1862"/>
      <c r="D439" s="1862"/>
      <c r="E439" s="1862"/>
      <c r="F439" s="1862"/>
      <c r="G439" s="1862"/>
      <c r="H439" s="1862"/>
      <c r="I439" s="1862"/>
      <c r="J439" s="1862"/>
      <c r="K439" s="1862"/>
      <c r="L439" s="1862"/>
      <c r="M439" s="1862"/>
      <c r="N439" s="1862"/>
      <c r="O439" s="1862"/>
      <c r="P439" s="1862"/>
      <c r="Q439" s="1862"/>
      <c r="R439" s="1862"/>
      <c r="S439" s="1862"/>
      <c r="T439" s="1862"/>
      <c r="U439" s="1862"/>
      <c r="V439" s="1862"/>
      <c r="W439" s="1862"/>
      <c r="X439" s="1862"/>
      <c r="Y439" s="1862"/>
      <c r="Z439" s="1862"/>
    </row>
    <row r="440" spans="1:26" ht="15.75" customHeight="1">
      <c r="A440" s="1862"/>
      <c r="B440" s="1862"/>
      <c r="C440" s="1862"/>
      <c r="D440" s="1862"/>
      <c r="E440" s="1862"/>
      <c r="F440" s="1862"/>
      <c r="G440" s="1862"/>
      <c r="H440" s="1862"/>
      <c r="I440" s="1862"/>
      <c r="J440" s="1862"/>
      <c r="K440" s="1862"/>
      <c r="L440" s="1862"/>
      <c r="M440" s="1862"/>
      <c r="N440" s="1862"/>
      <c r="O440" s="1862"/>
      <c r="P440" s="1862"/>
      <c r="Q440" s="1862"/>
      <c r="R440" s="1862"/>
      <c r="S440" s="1862"/>
      <c r="T440" s="1862"/>
      <c r="U440" s="1862"/>
      <c r="V440" s="1862"/>
      <c r="W440" s="1862"/>
      <c r="X440" s="1862"/>
      <c r="Y440" s="1862"/>
      <c r="Z440" s="1862"/>
    </row>
    <row r="441" spans="1:26" ht="15.75" customHeight="1">
      <c r="A441" s="1862"/>
      <c r="B441" s="1862"/>
      <c r="C441" s="1862"/>
      <c r="D441" s="1862"/>
      <c r="E441" s="1862"/>
      <c r="F441" s="1862"/>
      <c r="G441" s="1862"/>
      <c r="H441" s="1862"/>
      <c r="I441" s="1862"/>
      <c r="J441" s="1862"/>
      <c r="K441" s="1862"/>
      <c r="L441" s="1862"/>
      <c r="M441" s="1862"/>
      <c r="N441" s="1862"/>
      <c r="O441" s="1862"/>
      <c r="P441" s="1862"/>
      <c r="Q441" s="1862"/>
      <c r="R441" s="1862"/>
      <c r="S441" s="1862"/>
      <c r="T441" s="1862"/>
      <c r="U441" s="1862"/>
      <c r="V441" s="1862"/>
      <c r="W441" s="1862"/>
      <c r="X441" s="1862"/>
      <c r="Y441" s="1862"/>
      <c r="Z441" s="1862"/>
    </row>
    <row r="442" spans="1:26" ht="15.75" customHeight="1">
      <c r="A442" s="1862"/>
      <c r="B442" s="1862"/>
      <c r="C442" s="1862"/>
      <c r="D442" s="1862"/>
      <c r="E442" s="1862"/>
      <c r="F442" s="1862"/>
      <c r="G442" s="1862"/>
      <c r="H442" s="1862"/>
      <c r="I442" s="1862"/>
      <c r="J442" s="1862"/>
      <c r="K442" s="1862"/>
      <c r="L442" s="1862"/>
      <c r="M442" s="1862"/>
      <c r="N442" s="1862"/>
      <c r="O442" s="1862"/>
      <c r="P442" s="1862"/>
      <c r="Q442" s="1862"/>
      <c r="R442" s="1862"/>
      <c r="S442" s="1862"/>
      <c r="T442" s="1862"/>
      <c r="U442" s="1862"/>
      <c r="V442" s="1862"/>
      <c r="W442" s="1862"/>
      <c r="X442" s="1862"/>
      <c r="Y442" s="1862"/>
      <c r="Z442" s="1862"/>
    </row>
    <row r="443" spans="1:26" ht="15.75" customHeight="1">
      <c r="A443" s="1862"/>
      <c r="B443" s="1862"/>
      <c r="C443" s="1862"/>
      <c r="D443" s="1862"/>
      <c r="E443" s="1862"/>
      <c r="F443" s="1862"/>
      <c r="G443" s="1862"/>
      <c r="H443" s="1862"/>
      <c r="I443" s="1862"/>
      <c r="J443" s="1862"/>
      <c r="K443" s="1862"/>
      <c r="L443" s="1862"/>
      <c r="M443" s="1862"/>
      <c r="N443" s="1862"/>
      <c r="O443" s="1862"/>
      <c r="P443" s="1862"/>
      <c r="Q443" s="1862"/>
      <c r="R443" s="1862"/>
      <c r="S443" s="1862"/>
      <c r="T443" s="1862"/>
      <c r="U443" s="1862"/>
      <c r="V443" s="1862"/>
      <c r="W443" s="1862"/>
      <c r="X443" s="1862"/>
      <c r="Y443" s="1862"/>
      <c r="Z443" s="1862"/>
    </row>
    <row r="444" spans="1:26" ht="15.75" customHeight="1">
      <c r="A444" s="1862"/>
      <c r="B444" s="1862"/>
      <c r="C444" s="1862"/>
      <c r="D444" s="1862"/>
      <c r="E444" s="1862"/>
      <c r="F444" s="1862"/>
      <c r="G444" s="1862"/>
      <c r="H444" s="1862"/>
      <c r="I444" s="1862"/>
      <c r="J444" s="1862"/>
      <c r="K444" s="1862"/>
      <c r="L444" s="1862"/>
      <c r="M444" s="1862"/>
      <c r="N444" s="1862"/>
      <c r="O444" s="1862"/>
      <c r="P444" s="1862"/>
      <c r="Q444" s="1862"/>
      <c r="R444" s="1862"/>
      <c r="S444" s="1862"/>
      <c r="T444" s="1862"/>
      <c r="U444" s="1862"/>
      <c r="V444" s="1862"/>
      <c r="W444" s="1862"/>
      <c r="X444" s="1862"/>
      <c r="Y444" s="1862"/>
      <c r="Z444" s="1862"/>
    </row>
    <row r="445" spans="1:26" ht="15.75" customHeight="1">
      <c r="A445" s="1862"/>
      <c r="B445" s="1862"/>
      <c r="C445" s="1862"/>
      <c r="D445" s="1862"/>
      <c r="E445" s="1862"/>
      <c r="F445" s="1862"/>
      <c r="G445" s="1862"/>
      <c r="H445" s="1862"/>
      <c r="I445" s="1862"/>
      <c r="J445" s="1862"/>
      <c r="K445" s="1862"/>
      <c r="L445" s="1862"/>
      <c r="M445" s="1862"/>
      <c r="N445" s="1862"/>
      <c r="O445" s="1862"/>
      <c r="P445" s="1862"/>
      <c r="Q445" s="1862"/>
      <c r="R445" s="1862"/>
      <c r="S445" s="1862"/>
      <c r="T445" s="1862"/>
      <c r="U445" s="1862"/>
      <c r="V445" s="1862"/>
      <c r="W445" s="1862"/>
      <c r="X445" s="1862"/>
      <c r="Y445" s="1862"/>
      <c r="Z445" s="1862"/>
    </row>
    <row r="446" spans="1:26" ht="15.75" customHeight="1">
      <c r="A446" s="1862"/>
      <c r="B446" s="1862"/>
      <c r="C446" s="1862"/>
      <c r="D446" s="1862"/>
      <c r="E446" s="1862"/>
      <c r="F446" s="1862"/>
      <c r="G446" s="1862"/>
      <c r="H446" s="1862"/>
      <c r="I446" s="1862"/>
      <c r="J446" s="1862"/>
      <c r="K446" s="1862"/>
      <c r="L446" s="1862"/>
      <c r="M446" s="1862"/>
      <c r="N446" s="1862"/>
      <c r="O446" s="1862"/>
      <c r="P446" s="1862"/>
      <c r="Q446" s="1862"/>
      <c r="R446" s="1862"/>
      <c r="S446" s="1862"/>
      <c r="T446" s="1862"/>
      <c r="U446" s="1862"/>
      <c r="V446" s="1862"/>
      <c r="W446" s="1862"/>
      <c r="X446" s="1862"/>
      <c r="Y446" s="1862"/>
      <c r="Z446" s="1862"/>
    </row>
    <row r="447" spans="1:26" ht="15.75" customHeight="1">
      <c r="A447" s="1862"/>
      <c r="B447" s="1862"/>
      <c r="C447" s="1862"/>
      <c r="D447" s="1862"/>
      <c r="E447" s="1862"/>
      <c r="F447" s="1862"/>
      <c r="G447" s="1862"/>
      <c r="H447" s="1862"/>
      <c r="I447" s="1862"/>
      <c r="J447" s="1862"/>
      <c r="K447" s="1862"/>
      <c r="L447" s="1862"/>
      <c r="M447" s="1862"/>
      <c r="N447" s="1862"/>
      <c r="O447" s="1862"/>
      <c r="P447" s="1862"/>
      <c r="Q447" s="1862"/>
      <c r="R447" s="1862"/>
      <c r="S447" s="1862"/>
      <c r="T447" s="1862"/>
      <c r="U447" s="1862"/>
      <c r="V447" s="1862"/>
      <c r="W447" s="1862"/>
      <c r="X447" s="1862"/>
      <c r="Y447" s="1862"/>
      <c r="Z447" s="1862"/>
    </row>
    <row r="448" spans="1:26" ht="15.75" customHeight="1">
      <c r="A448" s="1862"/>
      <c r="B448" s="1862"/>
      <c r="C448" s="1862"/>
      <c r="D448" s="1862"/>
      <c r="E448" s="1862"/>
      <c r="F448" s="1862"/>
      <c r="G448" s="1862"/>
      <c r="H448" s="1862"/>
      <c r="I448" s="1862"/>
      <c r="J448" s="1862"/>
      <c r="K448" s="1862"/>
      <c r="L448" s="1862"/>
      <c r="M448" s="1862"/>
      <c r="N448" s="1862"/>
      <c r="O448" s="1862"/>
      <c r="P448" s="1862"/>
      <c r="Q448" s="1862"/>
      <c r="R448" s="1862"/>
      <c r="S448" s="1862"/>
      <c r="T448" s="1862"/>
      <c r="U448" s="1862"/>
      <c r="V448" s="1862"/>
      <c r="W448" s="1862"/>
      <c r="X448" s="1862"/>
      <c r="Y448" s="1862"/>
      <c r="Z448" s="1862"/>
    </row>
    <row r="449" spans="1:26" ht="15.75" customHeight="1">
      <c r="A449" s="1862"/>
      <c r="B449" s="1862"/>
      <c r="C449" s="1862"/>
      <c r="D449" s="1862"/>
      <c r="E449" s="1862"/>
      <c r="F449" s="1862"/>
      <c r="G449" s="1862"/>
      <c r="H449" s="1862"/>
      <c r="I449" s="1862"/>
      <c r="J449" s="1862"/>
      <c r="K449" s="1862"/>
      <c r="L449" s="1862"/>
      <c r="M449" s="1862"/>
      <c r="N449" s="1862"/>
      <c r="O449" s="1862"/>
      <c r="P449" s="1862"/>
      <c r="Q449" s="1862"/>
      <c r="R449" s="1862"/>
      <c r="S449" s="1862"/>
      <c r="T449" s="1862"/>
      <c r="U449" s="1862"/>
      <c r="V449" s="1862"/>
      <c r="W449" s="1862"/>
      <c r="X449" s="1862"/>
      <c r="Y449" s="1862"/>
      <c r="Z449" s="1862"/>
    </row>
    <row r="450" spans="1:26" ht="15.75" customHeight="1">
      <c r="A450" s="1862"/>
      <c r="B450" s="1862"/>
      <c r="C450" s="1862"/>
      <c r="D450" s="1862"/>
      <c r="E450" s="1862"/>
      <c r="F450" s="1862"/>
      <c r="G450" s="1862"/>
      <c r="H450" s="1862"/>
      <c r="I450" s="1862"/>
      <c r="J450" s="1862"/>
      <c r="K450" s="1862"/>
      <c r="L450" s="1862"/>
      <c r="M450" s="1862"/>
      <c r="N450" s="1862"/>
      <c r="O450" s="1862"/>
      <c r="P450" s="1862"/>
      <c r="Q450" s="1862"/>
      <c r="R450" s="1862"/>
      <c r="S450" s="1862"/>
      <c r="T450" s="1862"/>
      <c r="U450" s="1862"/>
      <c r="V450" s="1862"/>
      <c r="W450" s="1862"/>
      <c r="X450" s="1862"/>
      <c r="Y450" s="1862"/>
      <c r="Z450" s="1862"/>
    </row>
    <row r="451" spans="1:26" ht="15.75" customHeight="1">
      <c r="A451" s="1862"/>
      <c r="B451" s="1862"/>
      <c r="C451" s="1862"/>
      <c r="D451" s="1862"/>
      <c r="E451" s="1862"/>
      <c r="F451" s="1862"/>
      <c r="G451" s="1862"/>
      <c r="H451" s="1862"/>
      <c r="I451" s="1862"/>
      <c r="J451" s="1862"/>
      <c r="K451" s="1862"/>
      <c r="L451" s="1862"/>
      <c r="M451" s="1862"/>
      <c r="N451" s="1862"/>
      <c r="O451" s="1862"/>
      <c r="P451" s="1862"/>
      <c r="Q451" s="1862"/>
      <c r="R451" s="1862"/>
      <c r="S451" s="1862"/>
      <c r="T451" s="1862"/>
      <c r="U451" s="1862"/>
      <c r="V451" s="1862"/>
      <c r="W451" s="1862"/>
      <c r="X451" s="1862"/>
      <c r="Y451" s="1862"/>
      <c r="Z451" s="1862"/>
    </row>
    <row r="452" spans="1:26" ht="15.75" customHeight="1">
      <c r="A452" s="1862"/>
      <c r="B452" s="1862"/>
      <c r="C452" s="1862"/>
      <c r="D452" s="1862"/>
      <c r="E452" s="1862"/>
      <c r="F452" s="1862"/>
      <c r="G452" s="1862"/>
      <c r="H452" s="1862"/>
      <c r="I452" s="1862"/>
      <c r="J452" s="1862"/>
      <c r="K452" s="1862"/>
      <c r="L452" s="1862"/>
      <c r="M452" s="1862"/>
      <c r="N452" s="1862"/>
      <c r="O452" s="1862"/>
      <c r="P452" s="1862"/>
      <c r="Q452" s="1862"/>
      <c r="R452" s="1862"/>
      <c r="S452" s="1862"/>
      <c r="T452" s="1862"/>
      <c r="U452" s="1862"/>
      <c r="V452" s="1862"/>
      <c r="W452" s="1862"/>
      <c r="X452" s="1862"/>
      <c r="Y452" s="1862"/>
      <c r="Z452" s="1862"/>
    </row>
    <row r="453" spans="1:26" ht="15.75" customHeight="1">
      <c r="A453" s="1862"/>
      <c r="B453" s="1862"/>
      <c r="C453" s="1862"/>
      <c r="D453" s="1862"/>
      <c r="E453" s="1862"/>
      <c r="F453" s="1862"/>
      <c r="G453" s="1862"/>
      <c r="H453" s="1862"/>
      <c r="I453" s="1862"/>
      <c r="J453" s="1862"/>
      <c r="K453" s="1862"/>
      <c r="L453" s="1862"/>
      <c r="M453" s="1862"/>
      <c r="N453" s="1862"/>
      <c r="O453" s="1862"/>
      <c r="P453" s="1862"/>
      <c r="Q453" s="1862"/>
      <c r="R453" s="1862"/>
      <c r="S453" s="1862"/>
      <c r="T453" s="1862"/>
      <c r="U453" s="1862"/>
      <c r="V453" s="1862"/>
      <c r="W453" s="1862"/>
      <c r="X453" s="1862"/>
      <c r="Y453" s="1862"/>
      <c r="Z453" s="1862"/>
    </row>
    <row r="454" spans="1:26" ht="15.75" customHeight="1">
      <c r="A454" s="1862"/>
      <c r="B454" s="1862"/>
      <c r="C454" s="1862"/>
      <c r="D454" s="1862"/>
      <c r="E454" s="1862"/>
      <c r="F454" s="1862"/>
      <c r="G454" s="1862"/>
      <c r="H454" s="1862"/>
      <c r="I454" s="1862"/>
      <c r="J454" s="1862"/>
      <c r="K454" s="1862"/>
      <c r="L454" s="1862"/>
      <c r="M454" s="1862"/>
      <c r="N454" s="1862"/>
      <c r="O454" s="1862"/>
      <c r="P454" s="1862"/>
      <c r="Q454" s="1862"/>
      <c r="R454" s="1862"/>
      <c r="S454" s="1862"/>
      <c r="T454" s="1862"/>
      <c r="U454" s="1862"/>
      <c r="V454" s="1862"/>
      <c r="W454" s="1862"/>
      <c r="X454" s="1862"/>
      <c r="Y454" s="1862"/>
      <c r="Z454" s="1862"/>
    </row>
    <row r="455" spans="1:26" ht="15.75" customHeight="1">
      <c r="A455" s="1862"/>
      <c r="B455" s="1862"/>
      <c r="C455" s="1862"/>
      <c r="D455" s="1862"/>
      <c r="E455" s="1862"/>
      <c r="F455" s="1862"/>
      <c r="G455" s="1862"/>
      <c r="H455" s="1862"/>
      <c r="I455" s="1862"/>
      <c r="J455" s="1862"/>
      <c r="K455" s="1862"/>
      <c r="L455" s="1862"/>
      <c r="M455" s="1862"/>
      <c r="N455" s="1862"/>
      <c r="O455" s="1862"/>
      <c r="P455" s="1862"/>
      <c r="Q455" s="1862"/>
      <c r="R455" s="1862"/>
      <c r="S455" s="1862"/>
      <c r="T455" s="1862"/>
      <c r="U455" s="1862"/>
      <c r="V455" s="1862"/>
      <c r="W455" s="1862"/>
      <c r="X455" s="1862"/>
      <c r="Y455" s="1862"/>
      <c r="Z455" s="1862"/>
    </row>
    <row r="456" spans="1:26" ht="15.75" customHeight="1">
      <c r="A456" s="1862"/>
      <c r="B456" s="1862"/>
      <c r="C456" s="1862"/>
      <c r="D456" s="1862"/>
      <c r="E456" s="1862"/>
      <c r="F456" s="1862"/>
      <c r="G456" s="1862"/>
      <c r="H456" s="1862"/>
      <c r="I456" s="1862"/>
      <c r="J456" s="1862"/>
      <c r="K456" s="1862"/>
      <c r="L456" s="1862"/>
      <c r="M456" s="1862"/>
      <c r="N456" s="1862"/>
      <c r="O456" s="1862"/>
      <c r="P456" s="1862"/>
      <c r="Q456" s="1862"/>
      <c r="R456" s="1862"/>
      <c r="S456" s="1862"/>
      <c r="T456" s="1862"/>
      <c r="U456" s="1862"/>
      <c r="V456" s="1862"/>
      <c r="W456" s="1862"/>
      <c r="X456" s="1862"/>
      <c r="Y456" s="1862"/>
      <c r="Z456" s="1862"/>
    </row>
    <row r="457" spans="1:26" ht="15.75" customHeight="1">
      <c r="A457" s="1862"/>
      <c r="B457" s="1862"/>
      <c r="C457" s="1862"/>
      <c r="D457" s="1862"/>
      <c r="E457" s="1862"/>
      <c r="F457" s="1862"/>
      <c r="G457" s="1862"/>
      <c r="H457" s="1862"/>
      <c r="I457" s="1862"/>
      <c r="J457" s="1862"/>
      <c r="K457" s="1862"/>
      <c r="L457" s="1862"/>
      <c r="M457" s="1862"/>
      <c r="N457" s="1862"/>
      <c r="O457" s="1862"/>
      <c r="P457" s="1862"/>
      <c r="Q457" s="1862"/>
      <c r="R457" s="1862"/>
      <c r="S457" s="1862"/>
      <c r="T457" s="1862"/>
      <c r="U457" s="1862"/>
      <c r="V457" s="1862"/>
      <c r="W457" s="1862"/>
      <c r="X457" s="1862"/>
      <c r="Y457" s="1862"/>
      <c r="Z457" s="1862"/>
    </row>
    <row r="458" spans="1:26" ht="15.75" customHeight="1">
      <c r="A458" s="1862"/>
      <c r="B458" s="1862"/>
      <c r="C458" s="1862"/>
      <c r="D458" s="1862"/>
      <c r="E458" s="1862"/>
      <c r="F458" s="1862"/>
      <c r="G458" s="1862"/>
      <c r="H458" s="1862"/>
      <c r="I458" s="1862"/>
      <c r="J458" s="1862"/>
      <c r="K458" s="1862"/>
      <c r="L458" s="1862"/>
      <c r="M458" s="1862"/>
      <c r="N458" s="1862"/>
      <c r="O458" s="1862"/>
      <c r="P458" s="1862"/>
      <c r="Q458" s="1862"/>
      <c r="R458" s="1862"/>
      <c r="S458" s="1862"/>
      <c r="T458" s="1862"/>
      <c r="U458" s="1862"/>
      <c r="V458" s="1862"/>
      <c r="W458" s="1862"/>
      <c r="X458" s="1862"/>
      <c r="Y458" s="1862"/>
      <c r="Z458" s="1862"/>
    </row>
    <row r="459" spans="1:26" ht="15.75" customHeight="1">
      <c r="A459" s="1862"/>
      <c r="B459" s="1862"/>
      <c r="C459" s="1862"/>
      <c r="D459" s="1862"/>
      <c r="E459" s="1862"/>
      <c r="F459" s="1862"/>
      <c r="G459" s="1862"/>
      <c r="H459" s="1862"/>
      <c r="I459" s="1862"/>
      <c r="J459" s="1862"/>
      <c r="K459" s="1862"/>
      <c r="L459" s="1862"/>
      <c r="M459" s="1862"/>
      <c r="N459" s="1862"/>
      <c r="O459" s="1862"/>
      <c r="P459" s="1862"/>
      <c r="Q459" s="1862"/>
      <c r="R459" s="1862"/>
      <c r="S459" s="1862"/>
      <c r="T459" s="1862"/>
      <c r="U459" s="1862"/>
      <c r="V459" s="1862"/>
      <c r="W459" s="1862"/>
      <c r="X459" s="1862"/>
      <c r="Y459" s="1862"/>
      <c r="Z459" s="1862"/>
    </row>
    <row r="460" spans="1:26" ht="15.75" customHeight="1">
      <c r="A460" s="1862"/>
      <c r="B460" s="1862"/>
      <c r="C460" s="1862"/>
      <c r="D460" s="1862"/>
      <c r="E460" s="1862"/>
      <c r="F460" s="1862"/>
      <c r="G460" s="1862"/>
      <c r="H460" s="1862"/>
      <c r="I460" s="1862"/>
      <c r="J460" s="1862"/>
      <c r="K460" s="1862"/>
      <c r="L460" s="1862"/>
      <c r="M460" s="1862"/>
      <c r="N460" s="1862"/>
      <c r="O460" s="1862"/>
      <c r="P460" s="1862"/>
      <c r="Q460" s="1862"/>
      <c r="R460" s="1862"/>
      <c r="S460" s="1862"/>
      <c r="T460" s="1862"/>
      <c r="U460" s="1862"/>
      <c r="V460" s="1862"/>
      <c r="W460" s="1862"/>
      <c r="X460" s="1862"/>
      <c r="Y460" s="1862"/>
      <c r="Z460" s="1862"/>
    </row>
    <row r="461" spans="1:26" ht="15.75" customHeight="1">
      <c r="A461" s="1862"/>
      <c r="B461" s="1862"/>
      <c r="C461" s="1862"/>
      <c r="D461" s="1862"/>
      <c r="E461" s="1862"/>
      <c r="F461" s="1862"/>
      <c r="G461" s="1862"/>
      <c r="H461" s="1862"/>
      <c r="I461" s="1862"/>
      <c r="J461" s="1862"/>
      <c r="K461" s="1862"/>
      <c r="L461" s="1862"/>
      <c r="M461" s="1862"/>
      <c r="N461" s="1862"/>
      <c r="O461" s="1862"/>
      <c r="P461" s="1862"/>
      <c r="Q461" s="1862"/>
      <c r="R461" s="1862"/>
      <c r="S461" s="1862"/>
      <c r="T461" s="1862"/>
      <c r="U461" s="1862"/>
      <c r="V461" s="1862"/>
      <c r="W461" s="1862"/>
      <c r="X461" s="1862"/>
      <c r="Y461" s="1862"/>
      <c r="Z461" s="1862"/>
    </row>
    <row r="462" spans="1:26" ht="15.75" customHeight="1">
      <c r="A462" s="1862"/>
      <c r="B462" s="1862"/>
      <c r="C462" s="1862"/>
      <c r="D462" s="1862"/>
      <c r="E462" s="1862"/>
      <c r="F462" s="1862"/>
      <c r="G462" s="1862"/>
      <c r="H462" s="1862"/>
      <c r="I462" s="1862"/>
      <c r="J462" s="1862"/>
      <c r="K462" s="1862"/>
      <c r="L462" s="1862"/>
      <c r="M462" s="1862"/>
      <c r="N462" s="1862"/>
      <c r="O462" s="1862"/>
      <c r="P462" s="1862"/>
      <c r="Q462" s="1862"/>
      <c r="R462" s="1862"/>
      <c r="S462" s="1862"/>
      <c r="T462" s="1862"/>
      <c r="U462" s="1862"/>
      <c r="V462" s="1862"/>
      <c r="W462" s="1862"/>
      <c r="X462" s="1862"/>
      <c r="Y462" s="1862"/>
      <c r="Z462" s="1862"/>
    </row>
    <row r="463" spans="1:26" ht="15.75" customHeight="1">
      <c r="A463" s="1862"/>
      <c r="B463" s="1862"/>
      <c r="C463" s="1862"/>
      <c r="D463" s="1862"/>
      <c r="E463" s="1862"/>
      <c r="F463" s="1862"/>
      <c r="G463" s="1862"/>
      <c r="H463" s="1862"/>
      <c r="I463" s="1862"/>
      <c r="J463" s="1862"/>
      <c r="K463" s="1862"/>
      <c r="L463" s="1862"/>
      <c r="M463" s="1862"/>
      <c r="N463" s="1862"/>
      <c r="O463" s="1862"/>
      <c r="P463" s="1862"/>
      <c r="Q463" s="1862"/>
      <c r="R463" s="1862"/>
      <c r="S463" s="1862"/>
      <c r="T463" s="1862"/>
      <c r="U463" s="1862"/>
      <c r="V463" s="1862"/>
      <c r="W463" s="1862"/>
      <c r="X463" s="1862"/>
      <c r="Y463" s="1862"/>
      <c r="Z463" s="1862"/>
    </row>
    <row r="464" spans="1:26" ht="15.75" customHeight="1">
      <c r="A464" s="1862"/>
      <c r="B464" s="1862"/>
      <c r="C464" s="1862"/>
      <c r="D464" s="1862"/>
      <c r="E464" s="1862"/>
      <c r="F464" s="1862"/>
      <c r="G464" s="1862"/>
      <c r="H464" s="1862"/>
      <c r="I464" s="1862"/>
      <c r="J464" s="1862"/>
      <c r="K464" s="1862"/>
      <c r="L464" s="1862"/>
      <c r="M464" s="1862"/>
      <c r="N464" s="1862"/>
      <c r="O464" s="1862"/>
      <c r="P464" s="1862"/>
      <c r="Q464" s="1862"/>
      <c r="R464" s="1862"/>
      <c r="S464" s="1862"/>
      <c r="T464" s="1862"/>
      <c r="U464" s="1862"/>
      <c r="V464" s="1862"/>
      <c r="W464" s="1862"/>
      <c r="X464" s="1862"/>
      <c r="Y464" s="1862"/>
      <c r="Z464" s="1862"/>
    </row>
    <row r="465" spans="1:26" ht="15.75" customHeight="1">
      <c r="A465" s="1862"/>
      <c r="B465" s="1862"/>
      <c r="C465" s="1862"/>
      <c r="D465" s="1862"/>
      <c r="E465" s="1862"/>
      <c r="F465" s="1862"/>
      <c r="G465" s="1862"/>
      <c r="H465" s="1862"/>
      <c r="I465" s="1862"/>
      <c r="J465" s="1862"/>
      <c r="K465" s="1862"/>
      <c r="L465" s="1862"/>
      <c r="M465" s="1862"/>
      <c r="N465" s="1862"/>
      <c r="O465" s="1862"/>
      <c r="P465" s="1862"/>
      <c r="Q465" s="1862"/>
      <c r="R465" s="1862"/>
      <c r="S465" s="1862"/>
      <c r="T465" s="1862"/>
      <c r="U465" s="1862"/>
      <c r="V465" s="1862"/>
      <c r="W465" s="1862"/>
      <c r="X465" s="1862"/>
      <c r="Y465" s="1862"/>
      <c r="Z465" s="1862"/>
    </row>
    <row r="466" spans="1:26" ht="15.75" customHeight="1">
      <c r="A466" s="1862"/>
      <c r="B466" s="1862"/>
      <c r="C466" s="1862"/>
      <c r="D466" s="1862"/>
      <c r="E466" s="1862"/>
      <c r="F466" s="1862"/>
      <c r="G466" s="1862"/>
      <c r="H466" s="1862"/>
      <c r="I466" s="1862"/>
      <c r="J466" s="1862"/>
      <c r="K466" s="1862"/>
      <c r="L466" s="1862"/>
      <c r="M466" s="1862"/>
      <c r="N466" s="1862"/>
      <c r="O466" s="1862"/>
      <c r="P466" s="1862"/>
      <c r="Q466" s="1862"/>
      <c r="R466" s="1862"/>
      <c r="S466" s="1862"/>
      <c r="T466" s="1862"/>
      <c r="U466" s="1862"/>
      <c r="V466" s="1862"/>
      <c r="W466" s="1862"/>
      <c r="X466" s="1862"/>
      <c r="Y466" s="1862"/>
      <c r="Z466" s="1862"/>
    </row>
    <row r="467" spans="1:26" ht="15.75" customHeight="1">
      <c r="A467" s="1862"/>
      <c r="B467" s="1862"/>
      <c r="C467" s="1862"/>
      <c r="D467" s="1862"/>
      <c r="E467" s="1862"/>
      <c r="F467" s="1862"/>
      <c r="G467" s="1862"/>
      <c r="H467" s="1862"/>
      <c r="I467" s="1862"/>
      <c r="J467" s="1862"/>
      <c r="K467" s="1862"/>
      <c r="L467" s="1862"/>
      <c r="M467" s="1862"/>
      <c r="N467" s="1862"/>
      <c r="O467" s="1862"/>
      <c r="P467" s="1862"/>
      <c r="Q467" s="1862"/>
      <c r="R467" s="1862"/>
      <c r="S467" s="1862"/>
      <c r="T467" s="1862"/>
      <c r="U467" s="1862"/>
      <c r="V467" s="1862"/>
      <c r="W467" s="1862"/>
      <c r="X467" s="1862"/>
      <c r="Y467" s="1862"/>
      <c r="Z467" s="1862"/>
    </row>
    <row r="468" spans="1:26" ht="15.75" customHeight="1">
      <c r="A468" s="1862"/>
      <c r="B468" s="1862"/>
      <c r="C468" s="1862"/>
      <c r="D468" s="1862"/>
      <c r="E468" s="1862"/>
      <c r="F468" s="1862"/>
      <c r="G468" s="1862"/>
      <c r="H468" s="1862"/>
      <c r="I468" s="1862"/>
      <c r="J468" s="1862"/>
      <c r="K468" s="1862"/>
      <c r="L468" s="1862"/>
      <c r="M468" s="1862"/>
      <c r="N468" s="1862"/>
      <c r="O468" s="1862"/>
      <c r="P468" s="1862"/>
      <c r="Q468" s="1862"/>
      <c r="R468" s="1862"/>
      <c r="S468" s="1862"/>
      <c r="T468" s="1862"/>
      <c r="U468" s="1862"/>
      <c r="V468" s="1862"/>
      <c r="W468" s="1862"/>
      <c r="X468" s="1862"/>
      <c r="Y468" s="1862"/>
      <c r="Z468" s="1862"/>
    </row>
    <row r="469" spans="1:26" ht="15.75" customHeight="1">
      <c r="A469" s="1862"/>
      <c r="B469" s="1862"/>
      <c r="C469" s="1862"/>
      <c r="D469" s="1862"/>
      <c r="E469" s="1862"/>
      <c r="F469" s="1862"/>
      <c r="G469" s="1862"/>
      <c r="H469" s="1862"/>
      <c r="I469" s="1862"/>
      <c r="J469" s="1862"/>
      <c r="K469" s="1862"/>
      <c r="L469" s="1862"/>
      <c r="M469" s="1862"/>
      <c r="N469" s="1862"/>
      <c r="O469" s="1862"/>
      <c r="P469" s="1862"/>
      <c r="Q469" s="1862"/>
      <c r="R469" s="1862"/>
      <c r="S469" s="1862"/>
      <c r="T469" s="1862"/>
      <c r="U469" s="1862"/>
      <c r="V469" s="1862"/>
      <c r="W469" s="1862"/>
      <c r="X469" s="1862"/>
      <c r="Y469" s="1862"/>
      <c r="Z469" s="1862"/>
    </row>
    <row r="470" spans="1:26" ht="15.75" customHeight="1">
      <c r="A470" s="1862"/>
      <c r="B470" s="1862"/>
      <c r="C470" s="1862"/>
      <c r="D470" s="1862"/>
      <c r="E470" s="1862"/>
      <c r="F470" s="1862"/>
      <c r="G470" s="1862"/>
      <c r="H470" s="1862"/>
      <c r="I470" s="1862"/>
      <c r="J470" s="1862"/>
      <c r="K470" s="1862"/>
      <c r="L470" s="1862"/>
      <c r="M470" s="1862"/>
      <c r="N470" s="1862"/>
      <c r="O470" s="1862"/>
      <c r="P470" s="1862"/>
      <c r="Q470" s="1862"/>
      <c r="R470" s="1862"/>
      <c r="S470" s="1862"/>
      <c r="T470" s="1862"/>
      <c r="U470" s="1862"/>
      <c r="V470" s="1862"/>
      <c r="W470" s="1862"/>
      <c r="X470" s="1862"/>
      <c r="Y470" s="1862"/>
      <c r="Z470" s="1862"/>
    </row>
    <row r="471" spans="1:26" ht="15.75" customHeight="1">
      <c r="A471" s="1862"/>
      <c r="B471" s="1862"/>
      <c r="C471" s="1862"/>
      <c r="D471" s="1862"/>
      <c r="E471" s="1862"/>
      <c r="F471" s="1862"/>
      <c r="G471" s="1862"/>
      <c r="H471" s="1862"/>
      <c r="I471" s="1862"/>
      <c r="J471" s="1862"/>
      <c r="K471" s="1862"/>
      <c r="L471" s="1862"/>
      <c r="M471" s="1862"/>
      <c r="N471" s="1862"/>
      <c r="O471" s="1862"/>
      <c r="P471" s="1862"/>
      <c r="Q471" s="1862"/>
      <c r="R471" s="1862"/>
      <c r="S471" s="1862"/>
      <c r="T471" s="1862"/>
      <c r="U471" s="1862"/>
      <c r="V471" s="1862"/>
      <c r="W471" s="1862"/>
      <c r="X471" s="1862"/>
      <c r="Y471" s="1862"/>
      <c r="Z471" s="1862"/>
    </row>
    <row r="472" spans="1:26" ht="15.75" customHeight="1">
      <c r="A472" s="1862"/>
      <c r="B472" s="1862"/>
      <c r="C472" s="1862"/>
      <c r="D472" s="1862"/>
      <c r="E472" s="1862"/>
      <c r="F472" s="1862"/>
      <c r="G472" s="1862"/>
      <c r="H472" s="1862"/>
      <c r="I472" s="1862"/>
      <c r="J472" s="1862"/>
      <c r="K472" s="1862"/>
      <c r="L472" s="1862"/>
      <c r="M472" s="1862"/>
      <c r="N472" s="1862"/>
      <c r="O472" s="1862"/>
      <c r="P472" s="1862"/>
      <c r="Q472" s="1862"/>
      <c r="R472" s="1862"/>
      <c r="S472" s="1862"/>
      <c r="T472" s="1862"/>
      <c r="U472" s="1862"/>
      <c r="V472" s="1862"/>
      <c r="W472" s="1862"/>
      <c r="X472" s="1862"/>
      <c r="Y472" s="1862"/>
      <c r="Z472" s="1862"/>
    </row>
    <row r="473" spans="1:26" ht="15.75" customHeight="1">
      <c r="A473" s="1862"/>
      <c r="B473" s="1862"/>
      <c r="C473" s="1862"/>
      <c r="D473" s="1862"/>
      <c r="E473" s="1862"/>
      <c r="F473" s="1862"/>
      <c r="G473" s="1862"/>
      <c r="H473" s="1862"/>
      <c r="I473" s="1862"/>
      <c r="J473" s="1862"/>
      <c r="K473" s="1862"/>
      <c r="L473" s="1862"/>
      <c r="M473" s="1862"/>
      <c r="N473" s="1862"/>
      <c r="O473" s="1862"/>
      <c r="P473" s="1862"/>
      <c r="Q473" s="1862"/>
      <c r="R473" s="1862"/>
      <c r="S473" s="1862"/>
      <c r="T473" s="1862"/>
      <c r="U473" s="1862"/>
      <c r="V473" s="1862"/>
      <c r="W473" s="1862"/>
      <c r="X473" s="1862"/>
      <c r="Y473" s="1862"/>
      <c r="Z473" s="1862"/>
    </row>
    <row r="474" spans="1:26" ht="15.75" customHeight="1">
      <c r="A474" s="1862"/>
      <c r="B474" s="1862"/>
      <c r="C474" s="1862"/>
      <c r="D474" s="1862"/>
      <c r="E474" s="1862"/>
      <c r="F474" s="1862"/>
      <c r="G474" s="1862"/>
      <c r="H474" s="1862"/>
      <c r="I474" s="1862"/>
      <c r="J474" s="1862"/>
      <c r="K474" s="1862"/>
      <c r="L474" s="1862"/>
      <c r="M474" s="1862"/>
      <c r="N474" s="1862"/>
      <c r="O474" s="1862"/>
      <c r="P474" s="1862"/>
      <c r="Q474" s="1862"/>
      <c r="R474" s="1862"/>
      <c r="S474" s="1862"/>
      <c r="T474" s="1862"/>
      <c r="U474" s="1862"/>
      <c r="V474" s="1862"/>
      <c r="W474" s="1862"/>
      <c r="X474" s="1862"/>
      <c r="Y474" s="1862"/>
      <c r="Z474" s="1862"/>
    </row>
    <row r="475" spans="1:26" ht="15.75" customHeight="1">
      <c r="A475" s="1862"/>
      <c r="B475" s="1862"/>
      <c r="C475" s="1862"/>
      <c r="D475" s="1862"/>
      <c r="E475" s="1862"/>
      <c r="F475" s="1862"/>
      <c r="G475" s="1862"/>
      <c r="H475" s="1862"/>
      <c r="I475" s="1862"/>
      <c r="J475" s="1862"/>
      <c r="K475" s="1862"/>
      <c r="L475" s="1862"/>
      <c r="M475" s="1862"/>
      <c r="N475" s="1862"/>
      <c r="O475" s="1862"/>
      <c r="P475" s="1862"/>
      <c r="Q475" s="1862"/>
      <c r="R475" s="1862"/>
      <c r="S475" s="1862"/>
      <c r="T475" s="1862"/>
      <c r="U475" s="1862"/>
      <c r="V475" s="1862"/>
      <c r="W475" s="1862"/>
      <c r="X475" s="1862"/>
      <c r="Y475" s="1862"/>
      <c r="Z475" s="1862"/>
    </row>
    <row r="476" spans="1:26" ht="15.75" customHeight="1">
      <c r="A476" s="1862"/>
      <c r="B476" s="1862"/>
      <c r="C476" s="1862"/>
      <c r="D476" s="1862"/>
      <c r="E476" s="1862"/>
      <c r="F476" s="1862"/>
      <c r="G476" s="1862"/>
      <c r="H476" s="1862"/>
      <c r="I476" s="1862"/>
      <c r="J476" s="1862"/>
      <c r="K476" s="1862"/>
      <c r="L476" s="1862"/>
      <c r="M476" s="1862"/>
      <c r="N476" s="1862"/>
      <c r="O476" s="1862"/>
      <c r="P476" s="1862"/>
      <c r="Q476" s="1862"/>
      <c r="R476" s="1862"/>
      <c r="S476" s="1862"/>
      <c r="T476" s="1862"/>
      <c r="U476" s="1862"/>
      <c r="V476" s="1862"/>
      <c r="W476" s="1862"/>
      <c r="X476" s="1862"/>
      <c r="Y476" s="1862"/>
      <c r="Z476" s="1862"/>
    </row>
    <row r="477" spans="1:26" ht="15.75" customHeight="1">
      <c r="A477" s="1862"/>
      <c r="B477" s="1862"/>
      <c r="C477" s="1862"/>
      <c r="D477" s="1862"/>
      <c r="E477" s="1862"/>
      <c r="F477" s="1862"/>
      <c r="G477" s="1862"/>
      <c r="H477" s="1862"/>
      <c r="I477" s="1862"/>
      <c r="J477" s="1862"/>
      <c r="K477" s="1862"/>
      <c r="L477" s="1862"/>
      <c r="M477" s="1862"/>
      <c r="N477" s="1862"/>
      <c r="O477" s="1862"/>
      <c r="P477" s="1862"/>
      <c r="Q477" s="1862"/>
      <c r="R477" s="1862"/>
      <c r="S477" s="1862"/>
      <c r="T477" s="1862"/>
      <c r="U477" s="1862"/>
      <c r="V477" s="1862"/>
      <c r="W477" s="1862"/>
      <c r="X477" s="1862"/>
      <c r="Y477" s="1862"/>
      <c r="Z477" s="1862"/>
    </row>
    <row r="478" spans="1:26" ht="15.75" customHeight="1">
      <c r="A478" s="1862"/>
      <c r="B478" s="1862"/>
      <c r="C478" s="1862"/>
      <c r="D478" s="1862"/>
      <c r="E478" s="1862"/>
      <c r="F478" s="1862"/>
      <c r="G478" s="1862"/>
      <c r="H478" s="1862"/>
      <c r="I478" s="1862"/>
      <c r="J478" s="1862"/>
      <c r="K478" s="1862"/>
      <c r="L478" s="1862"/>
      <c r="M478" s="1862"/>
      <c r="N478" s="1862"/>
      <c r="O478" s="1862"/>
      <c r="P478" s="1862"/>
      <c r="Q478" s="1862"/>
      <c r="R478" s="1862"/>
      <c r="S478" s="1862"/>
      <c r="T478" s="1862"/>
      <c r="U478" s="1862"/>
      <c r="V478" s="1862"/>
      <c r="W478" s="1862"/>
      <c r="X478" s="1862"/>
      <c r="Y478" s="1862"/>
      <c r="Z478" s="1862"/>
    </row>
    <row r="479" spans="1:26" ht="15.75" customHeight="1">
      <c r="A479" s="1862"/>
      <c r="B479" s="1862"/>
      <c r="C479" s="1862"/>
      <c r="D479" s="1862"/>
      <c r="E479" s="1862"/>
      <c r="F479" s="1862"/>
      <c r="G479" s="1862"/>
      <c r="H479" s="1862"/>
      <c r="I479" s="1862"/>
      <c r="J479" s="1862"/>
      <c r="K479" s="1862"/>
      <c r="L479" s="1862"/>
      <c r="M479" s="1862"/>
      <c r="N479" s="1862"/>
      <c r="O479" s="1862"/>
      <c r="P479" s="1862"/>
      <c r="Q479" s="1862"/>
      <c r="R479" s="1862"/>
      <c r="S479" s="1862"/>
      <c r="T479" s="1862"/>
      <c r="U479" s="1862"/>
      <c r="V479" s="1862"/>
      <c r="W479" s="1862"/>
      <c r="X479" s="1862"/>
      <c r="Y479" s="1862"/>
      <c r="Z479" s="1862"/>
    </row>
    <row r="480" spans="1:26" ht="15.75" customHeight="1">
      <c r="A480" s="1862"/>
      <c r="B480" s="1862"/>
      <c r="C480" s="1862"/>
      <c r="D480" s="1862"/>
      <c r="E480" s="1862"/>
      <c r="F480" s="1862"/>
      <c r="G480" s="1862"/>
      <c r="H480" s="1862"/>
      <c r="I480" s="1862"/>
      <c r="J480" s="1862"/>
      <c r="K480" s="1862"/>
      <c r="L480" s="1862"/>
      <c r="M480" s="1862"/>
      <c r="N480" s="1862"/>
      <c r="O480" s="1862"/>
      <c r="P480" s="1862"/>
      <c r="Q480" s="1862"/>
      <c r="R480" s="1862"/>
      <c r="S480" s="1862"/>
      <c r="T480" s="1862"/>
      <c r="U480" s="1862"/>
      <c r="V480" s="1862"/>
      <c r="W480" s="1862"/>
      <c r="X480" s="1862"/>
      <c r="Y480" s="1862"/>
      <c r="Z480" s="1862"/>
    </row>
    <row r="481" spans="1:26" ht="15.75" customHeight="1">
      <c r="A481" s="1862"/>
      <c r="B481" s="1862"/>
      <c r="C481" s="1862"/>
      <c r="D481" s="1862"/>
      <c r="E481" s="1862"/>
      <c r="F481" s="1862"/>
      <c r="G481" s="1862"/>
      <c r="H481" s="1862"/>
      <c r="I481" s="1862"/>
      <c r="J481" s="1862"/>
      <c r="K481" s="1862"/>
      <c r="L481" s="1862"/>
      <c r="M481" s="1862"/>
      <c r="N481" s="1862"/>
      <c r="O481" s="1862"/>
      <c r="P481" s="1862"/>
      <c r="Q481" s="1862"/>
      <c r="R481" s="1862"/>
      <c r="S481" s="1862"/>
      <c r="T481" s="1862"/>
      <c r="U481" s="1862"/>
      <c r="V481" s="1862"/>
      <c r="W481" s="1862"/>
      <c r="X481" s="1862"/>
      <c r="Y481" s="1862"/>
      <c r="Z481" s="1862"/>
    </row>
    <row r="482" spans="1:26" ht="15.75" customHeight="1">
      <c r="A482" s="1862"/>
      <c r="B482" s="1862"/>
      <c r="C482" s="1862"/>
      <c r="D482" s="1862"/>
      <c r="E482" s="1862"/>
      <c r="F482" s="1862"/>
      <c r="G482" s="1862"/>
      <c r="H482" s="1862"/>
      <c r="I482" s="1862"/>
      <c r="J482" s="1862"/>
      <c r="K482" s="1862"/>
      <c r="L482" s="1862"/>
      <c r="M482" s="1862"/>
      <c r="N482" s="1862"/>
      <c r="O482" s="1862"/>
      <c r="P482" s="1862"/>
      <c r="Q482" s="1862"/>
      <c r="R482" s="1862"/>
      <c r="S482" s="1862"/>
      <c r="T482" s="1862"/>
      <c r="U482" s="1862"/>
      <c r="V482" s="1862"/>
      <c r="W482" s="1862"/>
      <c r="X482" s="1862"/>
      <c r="Y482" s="1862"/>
      <c r="Z482" s="1862"/>
    </row>
    <row r="483" spans="1:26" ht="15.75" customHeight="1">
      <c r="A483" s="1862"/>
      <c r="B483" s="1862"/>
      <c r="C483" s="1862"/>
      <c r="D483" s="1862"/>
      <c r="E483" s="1862"/>
      <c r="F483" s="1862"/>
      <c r="G483" s="1862"/>
      <c r="H483" s="1862"/>
      <c r="I483" s="1862"/>
      <c r="J483" s="1862"/>
      <c r="K483" s="1862"/>
      <c r="L483" s="1862"/>
      <c r="M483" s="1862"/>
      <c r="N483" s="1862"/>
      <c r="O483" s="1862"/>
      <c r="P483" s="1862"/>
      <c r="Q483" s="1862"/>
      <c r="R483" s="1862"/>
      <c r="S483" s="1862"/>
      <c r="T483" s="1862"/>
      <c r="U483" s="1862"/>
      <c r="V483" s="1862"/>
      <c r="W483" s="1862"/>
      <c r="X483" s="1862"/>
      <c r="Y483" s="1862"/>
      <c r="Z483" s="1862"/>
    </row>
    <row r="484" spans="1:26" ht="15.75" customHeight="1">
      <c r="A484" s="1862"/>
      <c r="B484" s="1862"/>
      <c r="C484" s="1862"/>
      <c r="D484" s="1862"/>
      <c r="E484" s="1862"/>
      <c r="F484" s="1862"/>
      <c r="G484" s="1862"/>
      <c r="H484" s="1862"/>
      <c r="I484" s="1862"/>
      <c r="J484" s="1862"/>
      <c r="K484" s="1862"/>
      <c r="L484" s="1862"/>
      <c r="M484" s="1862"/>
      <c r="N484" s="1862"/>
      <c r="O484" s="1862"/>
      <c r="P484" s="1862"/>
      <c r="Q484" s="1862"/>
      <c r="R484" s="1862"/>
      <c r="S484" s="1862"/>
      <c r="T484" s="1862"/>
      <c r="U484" s="1862"/>
      <c r="V484" s="1862"/>
      <c r="W484" s="1862"/>
      <c r="X484" s="1862"/>
      <c r="Y484" s="1862"/>
      <c r="Z484" s="1862"/>
    </row>
    <row r="485" spans="1:26" ht="15.75" customHeight="1">
      <c r="A485" s="1862"/>
      <c r="B485" s="1862"/>
      <c r="C485" s="1862"/>
      <c r="D485" s="1862"/>
      <c r="E485" s="1862"/>
      <c r="F485" s="1862"/>
      <c r="G485" s="1862"/>
      <c r="H485" s="1862"/>
      <c r="I485" s="1862"/>
      <c r="J485" s="1862"/>
      <c r="K485" s="1862"/>
      <c r="L485" s="1862"/>
      <c r="M485" s="1862"/>
      <c r="N485" s="1862"/>
      <c r="O485" s="1862"/>
      <c r="P485" s="1862"/>
      <c r="Q485" s="1862"/>
      <c r="R485" s="1862"/>
      <c r="S485" s="1862"/>
      <c r="T485" s="1862"/>
      <c r="U485" s="1862"/>
      <c r="V485" s="1862"/>
      <c r="W485" s="1862"/>
      <c r="X485" s="1862"/>
      <c r="Y485" s="1862"/>
      <c r="Z485" s="1862"/>
    </row>
    <row r="486" spans="1:26" ht="15.75" customHeight="1">
      <c r="A486" s="1862"/>
      <c r="B486" s="1862"/>
      <c r="C486" s="1862"/>
      <c r="D486" s="1862"/>
      <c r="E486" s="1862"/>
      <c r="F486" s="1862"/>
      <c r="G486" s="1862"/>
      <c r="H486" s="1862"/>
      <c r="I486" s="1862"/>
      <c r="J486" s="1862"/>
      <c r="K486" s="1862"/>
      <c r="L486" s="1862"/>
      <c r="M486" s="1862"/>
      <c r="N486" s="1862"/>
      <c r="O486" s="1862"/>
      <c r="P486" s="1862"/>
      <c r="Q486" s="1862"/>
      <c r="R486" s="1862"/>
      <c r="S486" s="1862"/>
      <c r="T486" s="1862"/>
      <c r="U486" s="1862"/>
      <c r="V486" s="1862"/>
      <c r="W486" s="1862"/>
      <c r="X486" s="1862"/>
      <c r="Y486" s="1862"/>
      <c r="Z486" s="1862"/>
    </row>
    <row r="487" spans="1:26" ht="15.75" customHeight="1">
      <c r="A487" s="1862"/>
      <c r="B487" s="1862"/>
      <c r="C487" s="1862"/>
      <c r="D487" s="1862"/>
      <c r="E487" s="1862"/>
      <c r="F487" s="1862"/>
      <c r="G487" s="1862"/>
      <c r="H487" s="1862"/>
      <c r="I487" s="1862"/>
      <c r="J487" s="1862"/>
      <c r="K487" s="1862"/>
      <c r="L487" s="1862"/>
      <c r="M487" s="1862"/>
      <c r="N487" s="1862"/>
      <c r="O487" s="1862"/>
      <c r="P487" s="1862"/>
      <c r="Q487" s="1862"/>
      <c r="R487" s="1862"/>
      <c r="S487" s="1862"/>
      <c r="T487" s="1862"/>
      <c r="U487" s="1862"/>
      <c r="V487" s="1862"/>
      <c r="W487" s="1862"/>
      <c r="X487" s="1862"/>
      <c r="Y487" s="1862"/>
      <c r="Z487" s="1862"/>
    </row>
    <row r="488" spans="1:26" ht="15.75" customHeight="1">
      <c r="A488" s="1862"/>
      <c r="B488" s="1862"/>
      <c r="C488" s="1862"/>
      <c r="D488" s="1862"/>
      <c r="E488" s="1862"/>
      <c r="F488" s="1862"/>
      <c r="G488" s="1862"/>
      <c r="H488" s="1862"/>
      <c r="I488" s="1862"/>
      <c r="J488" s="1862"/>
      <c r="K488" s="1862"/>
      <c r="L488" s="1862"/>
      <c r="M488" s="1862"/>
      <c r="N488" s="1862"/>
      <c r="O488" s="1862"/>
      <c r="P488" s="1862"/>
      <c r="Q488" s="1862"/>
      <c r="R488" s="1862"/>
      <c r="S488" s="1862"/>
      <c r="T488" s="1862"/>
      <c r="U488" s="1862"/>
      <c r="V488" s="1862"/>
      <c r="W488" s="1862"/>
      <c r="X488" s="1862"/>
      <c r="Y488" s="1862"/>
      <c r="Z488" s="1862"/>
    </row>
    <row r="489" spans="1:26" ht="15.75" customHeight="1">
      <c r="A489" s="1862"/>
      <c r="B489" s="1862"/>
      <c r="C489" s="1862"/>
      <c r="D489" s="1862"/>
      <c r="E489" s="1862"/>
      <c r="F489" s="1862"/>
      <c r="G489" s="1862"/>
      <c r="H489" s="1862"/>
      <c r="I489" s="1862"/>
      <c r="J489" s="1862"/>
      <c r="K489" s="1862"/>
      <c r="L489" s="1862"/>
      <c r="M489" s="1862"/>
      <c r="N489" s="1862"/>
      <c r="O489" s="1862"/>
      <c r="P489" s="1862"/>
      <c r="Q489" s="1862"/>
      <c r="R489" s="1862"/>
      <c r="S489" s="1862"/>
      <c r="T489" s="1862"/>
      <c r="U489" s="1862"/>
      <c r="V489" s="1862"/>
      <c r="W489" s="1862"/>
      <c r="X489" s="1862"/>
      <c r="Y489" s="1862"/>
      <c r="Z489" s="1862"/>
    </row>
    <row r="490" spans="1:26" ht="15.75" customHeight="1">
      <c r="A490" s="1862"/>
      <c r="B490" s="1862"/>
      <c r="C490" s="1862"/>
      <c r="D490" s="1862"/>
      <c r="E490" s="1862"/>
      <c r="F490" s="1862"/>
      <c r="G490" s="1862"/>
      <c r="H490" s="1862"/>
      <c r="I490" s="1862"/>
      <c r="J490" s="1862"/>
      <c r="K490" s="1862"/>
      <c r="L490" s="1862"/>
      <c r="M490" s="1862"/>
      <c r="N490" s="1862"/>
      <c r="O490" s="1862"/>
      <c r="P490" s="1862"/>
      <c r="Q490" s="1862"/>
      <c r="R490" s="1862"/>
      <c r="S490" s="1862"/>
      <c r="T490" s="1862"/>
      <c r="U490" s="1862"/>
      <c r="V490" s="1862"/>
      <c r="W490" s="1862"/>
      <c r="X490" s="1862"/>
      <c r="Y490" s="1862"/>
      <c r="Z490" s="1862"/>
    </row>
    <row r="491" spans="1:26" ht="15.75" customHeight="1">
      <c r="A491" s="1862"/>
      <c r="B491" s="1862"/>
      <c r="C491" s="1862"/>
      <c r="D491" s="1862"/>
      <c r="E491" s="1862"/>
      <c r="F491" s="1862"/>
      <c r="G491" s="1862"/>
      <c r="H491" s="1862"/>
      <c r="I491" s="1862"/>
      <c r="J491" s="1862"/>
      <c r="K491" s="1862"/>
      <c r="L491" s="1862"/>
      <c r="M491" s="1862"/>
      <c r="N491" s="1862"/>
      <c r="O491" s="1862"/>
      <c r="P491" s="1862"/>
      <c r="Q491" s="1862"/>
      <c r="R491" s="1862"/>
      <c r="S491" s="1862"/>
      <c r="T491" s="1862"/>
      <c r="U491" s="1862"/>
      <c r="V491" s="1862"/>
      <c r="W491" s="1862"/>
      <c r="X491" s="1862"/>
      <c r="Y491" s="1862"/>
      <c r="Z491" s="1862"/>
    </row>
    <row r="492" spans="1:26" ht="15.75" customHeight="1">
      <c r="A492" s="1862"/>
      <c r="B492" s="1862"/>
      <c r="C492" s="1862"/>
      <c r="D492" s="1862"/>
      <c r="E492" s="1862"/>
      <c r="F492" s="1862"/>
      <c r="G492" s="1862"/>
      <c r="H492" s="1862"/>
      <c r="I492" s="1862"/>
      <c r="J492" s="1862"/>
      <c r="K492" s="1862"/>
      <c r="L492" s="1862"/>
      <c r="M492" s="1862"/>
      <c r="N492" s="1862"/>
      <c r="O492" s="1862"/>
      <c r="P492" s="1862"/>
      <c r="Q492" s="1862"/>
      <c r="R492" s="1862"/>
      <c r="S492" s="1862"/>
      <c r="T492" s="1862"/>
      <c r="U492" s="1862"/>
      <c r="V492" s="1862"/>
      <c r="W492" s="1862"/>
      <c r="X492" s="1862"/>
      <c r="Y492" s="1862"/>
      <c r="Z492" s="1862"/>
    </row>
    <row r="493" spans="1:26" ht="15.75" customHeight="1">
      <c r="A493" s="1862"/>
      <c r="B493" s="1862"/>
      <c r="C493" s="1862"/>
      <c r="D493" s="1862"/>
      <c r="E493" s="1862"/>
      <c r="F493" s="1862"/>
      <c r="G493" s="1862"/>
      <c r="H493" s="1862"/>
      <c r="I493" s="1862"/>
      <c r="J493" s="1862"/>
      <c r="K493" s="1862"/>
      <c r="L493" s="1862"/>
      <c r="M493" s="1862"/>
      <c r="N493" s="1862"/>
      <c r="O493" s="1862"/>
      <c r="P493" s="1862"/>
      <c r="Q493" s="1862"/>
      <c r="R493" s="1862"/>
      <c r="S493" s="1862"/>
      <c r="T493" s="1862"/>
      <c r="U493" s="1862"/>
      <c r="V493" s="1862"/>
      <c r="W493" s="1862"/>
      <c r="X493" s="1862"/>
      <c r="Y493" s="1862"/>
      <c r="Z493" s="1862"/>
    </row>
    <row r="494" spans="1:26" ht="15.75" customHeight="1">
      <c r="A494" s="1862"/>
      <c r="B494" s="1862"/>
      <c r="C494" s="1862"/>
      <c r="D494" s="1862"/>
      <c r="E494" s="1862"/>
      <c r="F494" s="1862"/>
      <c r="G494" s="1862"/>
      <c r="H494" s="1862"/>
      <c r="I494" s="1862"/>
      <c r="J494" s="1862"/>
      <c r="K494" s="1862"/>
      <c r="L494" s="1862"/>
      <c r="M494" s="1862"/>
      <c r="N494" s="1862"/>
      <c r="O494" s="1862"/>
      <c r="P494" s="1862"/>
      <c r="Q494" s="1862"/>
      <c r="R494" s="1862"/>
      <c r="S494" s="1862"/>
      <c r="T494" s="1862"/>
      <c r="U494" s="1862"/>
      <c r="V494" s="1862"/>
      <c r="W494" s="1862"/>
      <c r="X494" s="1862"/>
      <c r="Y494" s="1862"/>
      <c r="Z494" s="1862"/>
    </row>
    <row r="495" spans="1:26" ht="15.75" customHeight="1">
      <c r="A495" s="1862"/>
      <c r="B495" s="1862"/>
      <c r="C495" s="1862"/>
      <c r="D495" s="1862"/>
      <c r="E495" s="1862"/>
      <c r="F495" s="1862"/>
      <c r="G495" s="1862"/>
      <c r="H495" s="1862"/>
      <c r="I495" s="1862"/>
      <c r="J495" s="1862"/>
      <c r="K495" s="1862"/>
      <c r="L495" s="1862"/>
      <c r="M495" s="1862"/>
      <c r="N495" s="1862"/>
      <c r="O495" s="1862"/>
      <c r="P495" s="1862"/>
      <c r="Q495" s="1862"/>
      <c r="R495" s="1862"/>
      <c r="S495" s="1862"/>
      <c r="T495" s="1862"/>
      <c r="U495" s="1862"/>
      <c r="V495" s="1862"/>
      <c r="W495" s="1862"/>
      <c r="X495" s="1862"/>
      <c r="Y495" s="1862"/>
      <c r="Z495" s="1862"/>
    </row>
    <row r="496" spans="1:26" ht="15.75" customHeight="1">
      <c r="A496" s="1862"/>
      <c r="B496" s="1862"/>
      <c r="C496" s="1862"/>
      <c r="D496" s="1862"/>
      <c r="E496" s="1862"/>
      <c r="F496" s="1862"/>
      <c r="G496" s="1862"/>
      <c r="H496" s="1862"/>
      <c r="I496" s="1862"/>
      <c r="J496" s="1862"/>
      <c r="K496" s="1862"/>
      <c r="L496" s="1862"/>
      <c r="M496" s="1862"/>
      <c r="N496" s="1862"/>
      <c r="O496" s="1862"/>
      <c r="P496" s="1862"/>
      <c r="Q496" s="1862"/>
      <c r="R496" s="1862"/>
      <c r="S496" s="1862"/>
      <c r="T496" s="1862"/>
      <c r="U496" s="1862"/>
      <c r="V496" s="1862"/>
      <c r="W496" s="1862"/>
      <c r="X496" s="1862"/>
      <c r="Y496" s="1862"/>
      <c r="Z496" s="1862"/>
    </row>
    <row r="497" spans="1:26" ht="15.75" customHeight="1">
      <c r="A497" s="1862"/>
      <c r="B497" s="1862"/>
      <c r="C497" s="1862"/>
      <c r="D497" s="1862"/>
      <c r="E497" s="1862"/>
      <c r="F497" s="1862"/>
      <c r="G497" s="1862"/>
      <c r="H497" s="1862"/>
      <c r="I497" s="1862"/>
      <c r="J497" s="1862"/>
      <c r="K497" s="1862"/>
      <c r="L497" s="1862"/>
      <c r="M497" s="1862"/>
      <c r="N497" s="1862"/>
      <c r="O497" s="1862"/>
      <c r="P497" s="1862"/>
      <c r="Q497" s="1862"/>
      <c r="R497" s="1862"/>
      <c r="S497" s="1862"/>
      <c r="T497" s="1862"/>
      <c r="U497" s="1862"/>
      <c r="V497" s="1862"/>
      <c r="W497" s="1862"/>
      <c r="X497" s="1862"/>
      <c r="Y497" s="1862"/>
      <c r="Z497" s="1862"/>
    </row>
    <row r="498" spans="1:26" ht="15.75" customHeight="1">
      <c r="A498" s="1862"/>
      <c r="B498" s="1862"/>
      <c r="C498" s="1862"/>
      <c r="D498" s="1862"/>
      <c r="E498" s="1862"/>
      <c r="F498" s="1862"/>
      <c r="G498" s="1862"/>
      <c r="H498" s="1862"/>
      <c r="I498" s="1862"/>
      <c r="J498" s="1862"/>
      <c r="K498" s="1862"/>
      <c r="L498" s="1862"/>
      <c r="M498" s="1862"/>
      <c r="N498" s="1862"/>
      <c r="O498" s="1862"/>
      <c r="P498" s="1862"/>
      <c r="Q498" s="1862"/>
      <c r="R498" s="1862"/>
      <c r="S498" s="1862"/>
      <c r="T498" s="1862"/>
      <c r="U498" s="1862"/>
      <c r="V498" s="1862"/>
      <c r="W498" s="1862"/>
      <c r="X498" s="1862"/>
      <c r="Y498" s="1862"/>
      <c r="Z498" s="1862"/>
    </row>
    <row r="499" spans="1:26" ht="15.75" customHeight="1">
      <c r="A499" s="1862"/>
      <c r="B499" s="1862"/>
      <c r="C499" s="1862"/>
      <c r="D499" s="1862"/>
      <c r="E499" s="1862"/>
      <c r="F499" s="1862"/>
      <c r="G499" s="1862"/>
      <c r="H499" s="1862"/>
      <c r="I499" s="1862"/>
      <c r="J499" s="1862"/>
      <c r="K499" s="1862"/>
      <c r="L499" s="1862"/>
      <c r="M499" s="1862"/>
      <c r="N499" s="1862"/>
      <c r="O499" s="1862"/>
      <c r="P499" s="1862"/>
      <c r="Q499" s="1862"/>
      <c r="R499" s="1862"/>
      <c r="S499" s="1862"/>
      <c r="T499" s="1862"/>
      <c r="U499" s="1862"/>
      <c r="V499" s="1862"/>
      <c r="W499" s="1862"/>
      <c r="X499" s="1862"/>
      <c r="Y499" s="1862"/>
      <c r="Z499" s="1862"/>
    </row>
    <row r="500" spans="1:26" ht="15.75" customHeight="1">
      <c r="A500" s="1862"/>
      <c r="B500" s="1862"/>
      <c r="C500" s="1862"/>
      <c r="D500" s="1862"/>
      <c r="E500" s="1862"/>
      <c r="F500" s="1862"/>
      <c r="G500" s="1862"/>
      <c r="H500" s="1862"/>
      <c r="I500" s="1862"/>
      <c r="J500" s="1862"/>
      <c r="K500" s="1862"/>
      <c r="L500" s="1862"/>
      <c r="M500" s="1862"/>
      <c r="N500" s="1862"/>
      <c r="O500" s="1862"/>
      <c r="P500" s="1862"/>
      <c r="Q500" s="1862"/>
      <c r="R500" s="1862"/>
      <c r="S500" s="1862"/>
      <c r="T500" s="1862"/>
      <c r="U500" s="1862"/>
      <c r="V500" s="1862"/>
      <c r="W500" s="1862"/>
      <c r="X500" s="1862"/>
      <c r="Y500" s="1862"/>
      <c r="Z500" s="1862"/>
    </row>
    <row r="501" spans="1:26" ht="15.75" customHeight="1">
      <c r="A501" s="1862"/>
      <c r="B501" s="1862"/>
      <c r="C501" s="1862"/>
      <c r="D501" s="1862"/>
      <c r="E501" s="1862"/>
      <c r="F501" s="1862"/>
      <c r="G501" s="1862"/>
      <c r="H501" s="1862"/>
      <c r="I501" s="1862"/>
      <c r="J501" s="1862"/>
      <c r="K501" s="1862"/>
      <c r="L501" s="1862"/>
      <c r="M501" s="1862"/>
      <c r="N501" s="1862"/>
      <c r="O501" s="1862"/>
      <c r="P501" s="1862"/>
      <c r="Q501" s="1862"/>
      <c r="R501" s="1862"/>
      <c r="S501" s="1862"/>
      <c r="T501" s="1862"/>
      <c r="U501" s="1862"/>
      <c r="V501" s="1862"/>
      <c r="W501" s="1862"/>
      <c r="X501" s="1862"/>
      <c r="Y501" s="1862"/>
      <c r="Z501" s="1862"/>
    </row>
    <row r="502" spans="1:26" ht="15.75" customHeight="1">
      <c r="A502" s="1862"/>
      <c r="B502" s="1862"/>
      <c r="C502" s="1862"/>
      <c r="D502" s="1862"/>
      <c r="E502" s="1862"/>
      <c r="F502" s="1862"/>
      <c r="G502" s="1862"/>
      <c r="H502" s="1862"/>
      <c r="I502" s="1862"/>
      <c r="J502" s="1862"/>
      <c r="K502" s="1862"/>
      <c r="L502" s="1862"/>
      <c r="M502" s="1862"/>
      <c r="N502" s="1862"/>
      <c r="O502" s="1862"/>
      <c r="P502" s="1862"/>
      <c r="Q502" s="1862"/>
      <c r="R502" s="1862"/>
      <c r="S502" s="1862"/>
      <c r="T502" s="1862"/>
      <c r="U502" s="1862"/>
      <c r="V502" s="1862"/>
      <c r="W502" s="1862"/>
      <c r="X502" s="1862"/>
      <c r="Y502" s="1862"/>
      <c r="Z502" s="1862"/>
    </row>
    <row r="503" spans="1:26" ht="15.75" customHeight="1">
      <c r="A503" s="1862"/>
      <c r="B503" s="1862"/>
      <c r="C503" s="1862"/>
      <c r="D503" s="1862"/>
      <c r="E503" s="1862"/>
      <c r="F503" s="1862"/>
      <c r="G503" s="1862"/>
      <c r="H503" s="1862"/>
      <c r="I503" s="1862"/>
      <c r="J503" s="1862"/>
      <c r="K503" s="1862"/>
      <c r="L503" s="1862"/>
      <c r="M503" s="1862"/>
      <c r="N503" s="1862"/>
      <c r="O503" s="1862"/>
      <c r="P503" s="1862"/>
      <c r="Q503" s="1862"/>
      <c r="R503" s="1862"/>
      <c r="S503" s="1862"/>
      <c r="T503" s="1862"/>
      <c r="U503" s="1862"/>
      <c r="V503" s="1862"/>
      <c r="W503" s="1862"/>
      <c r="X503" s="1862"/>
      <c r="Y503" s="1862"/>
      <c r="Z503" s="1862"/>
    </row>
    <row r="504" spans="1:26" ht="15.75" customHeight="1">
      <c r="A504" s="1862"/>
      <c r="B504" s="1862"/>
      <c r="C504" s="1862"/>
      <c r="D504" s="1862"/>
      <c r="E504" s="1862"/>
      <c r="F504" s="1862"/>
      <c r="G504" s="1862"/>
      <c r="H504" s="1862"/>
      <c r="I504" s="1862"/>
      <c r="J504" s="1862"/>
      <c r="K504" s="1862"/>
      <c r="L504" s="1862"/>
      <c r="M504" s="1862"/>
      <c r="N504" s="1862"/>
      <c r="O504" s="1862"/>
      <c r="P504" s="1862"/>
      <c r="Q504" s="1862"/>
      <c r="R504" s="1862"/>
      <c r="S504" s="1862"/>
      <c r="T504" s="1862"/>
      <c r="U504" s="1862"/>
      <c r="V504" s="1862"/>
      <c r="W504" s="1862"/>
      <c r="X504" s="1862"/>
      <c r="Y504" s="1862"/>
      <c r="Z504" s="1862"/>
    </row>
    <row r="505" spans="1:26" ht="15.75" customHeight="1">
      <c r="A505" s="1862"/>
      <c r="B505" s="1862"/>
      <c r="C505" s="1862"/>
      <c r="D505" s="1862"/>
      <c r="E505" s="1862"/>
      <c r="F505" s="1862"/>
      <c r="G505" s="1862"/>
      <c r="H505" s="1862"/>
      <c r="I505" s="1862"/>
      <c r="J505" s="1862"/>
      <c r="K505" s="1862"/>
      <c r="L505" s="1862"/>
      <c r="M505" s="1862"/>
      <c r="N505" s="1862"/>
      <c r="O505" s="1862"/>
      <c r="P505" s="1862"/>
      <c r="Q505" s="1862"/>
      <c r="R505" s="1862"/>
      <c r="S505" s="1862"/>
      <c r="T505" s="1862"/>
      <c r="U505" s="1862"/>
      <c r="V505" s="1862"/>
      <c r="W505" s="1862"/>
      <c r="X505" s="1862"/>
      <c r="Y505" s="1862"/>
      <c r="Z505" s="1862"/>
    </row>
    <row r="506" spans="1:26" ht="15.75" customHeight="1">
      <c r="A506" s="1862"/>
      <c r="B506" s="1862"/>
      <c r="C506" s="1862"/>
      <c r="D506" s="1862"/>
      <c r="E506" s="1862"/>
      <c r="F506" s="1862"/>
      <c r="G506" s="1862"/>
      <c r="H506" s="1862"/>
      <c r="I506" s="1862"/>
      <c r="J506" s="1862"/>
      <c r="K506" s="1862"/>
      <c r="L506" s="1862"/>
      <c r="M506" s="1862"/>
      <c r="N506" s="1862"/>
      <c r="O506" s="1862"/>
      <c r="P506" s="1862"/>
      <c r="Q506" s="1862"/>
      <c r="R506" s="1862"/>
      <c r="S506" s="1862"/>
      <c r="T506" s="1862"/>
      <c r="U506" s="1862"/>
      <c r="V506" s="1862"/>
      <c r="W506" s="1862"/>
      <c r="X506" s="1862"/>
      <c r="Y506" s="1862"/>
      <c r="Z506" s="1862"/>
    </row>
    <row r="507" spans="1:26" ht="15.75" customHeight="1">
      <c r="A507" s="1862"/>
      <c r="B507" s="1862"/>
      <c r="C507" s="1862"/>
      <c r="D507" s="1862"/>
      <c r="E507" s="1862"/>
      <c r="F507" s="1862"/>
      <c r="G507" s="1862"/>
      <c r="H507" s="1862"/>
      <c r="I507" s="1862"/>
      <c r="J507" s="1862"/>
      <c r="K507" s="1862"/>
      <c r="L507" s="1862"/>
      <c r="M507" s="1862"/>
      <c r="N507" s="1862"/>
      <c r="O507" s="1862"/>
      <c r="P507" s="1862"/>
      <c r="Q507" s="1862"/>
      <c r="R507" s="1862"/>
      <c r="S507" s="1862"/>
      <c r="T507" s="1862"/>
      <c r="U507" s="1862"/>
      <c r="V507" s="1862"/>
      <c r="W507" s="1862"/>
      <c r="X507" s="1862"/>
      <c r="Y507" s="1862"/>
      <c r="Z507" s="1862"/>
    </row>
    <row r="508" spans="1:26" ht="15.75" customHeight="1">
      <c r="A508" s="1862"/>
      <c r="B508" s="1862"/>
      <c r="C508" s="1862"/>
      <c r="D508" s="1862"/>
      <c r="E508" s="1862"/>
      <c r="F508" s="1862"/>
      <c r="G508" s="1862"/>
      <c r="H508" s="1862"/>
      <c r="I508" s="1862"/>
      <c r="J508" s="1862"/>
      <c r="K508" s="1862"/>
      <c r="L508" s="1862"/>
      <c r="M508" s="1862"/>
      <c r="N508" s="1862"/>
      <c r="O508" s="1862"/>
      <c r="P508" s="1862"/>
      <c r="Q508" s="1862"/>
      <c r="R508" s="1862"/>
      <c r="S508" s="1862"/>
      <c r="T508" s="1862"/>
      <c r="U508" s="1862"/>
      <c r="V508" s="1862"/>
      <c r="W508" s="1862"/>
      <c r="X508" s="1862"/>
      <c r="Y508" s="1862"/>
      <c r="Z508" s="1862"/>
    </row>
    <row r="509" spans="1:26" ht="15.75" customHeight="1">
      <c r="A509" s="1862"/>
      <c r="B509" s="1862"/>
      <c r="C509" s="1862"/>
      <c r="D509" s="1862"/>
      <c r="E509" s="1862"/>
      <c r="F509" s="1862"/>
      <c r="G509" s="1862"/>
      <c r="H509" s="1862"/>
      <c r="I509" s="1862"/>
      <c r="J509" s="1862"/>
      <c r="K509" s="1862"/>
      <c r="L509" s="1862"/>
      <c r="M509" s="1862"/>
      <c r="N509" s="1862"/>
      <c r="O509" s="1862"/>
      <c r="P509" s="1862"/>
      <c r="Q509" s="1862"/>
      <c r="R509" s="1862"/>
      <c r="S509" s="1862"/>
      <c r="T509" s="1862"/>
      <c r="U509" s="1862"/>
      <c r="V509" s="1862"/>
      <c r="W509" s="1862"/>
      <c r="X509" s="1862"/>
      <c r="Y509" s="1862"/>
      <c r="Z509" s="1862"/>
    </row>
    <row r="510" spans="1:26" ht="15.75" customHeight="1">
      <c r="A510" s="1862"/>
      <c r="B510" s="1862"/>
      <c r="C510" s="1862"/>
      <c r="D510" s="1862"/>
      <c r="E510" s="1862"/>
      <c r="F510" s="1862"/>
      <c r="G510" s="1862"/>
      <c r="H510" s="1862"/>
      <c r="I510" s="1862"/>
      <c r="J510" s="1862"/>
      <c r="K510" s="1862"/>
      <c r="L510" s="1862"/>
      <c r="M510" s="1862"/>
      <c r="N510" s="1862"/>
      <c r="O510" s="1862"/>
      <c r="P510" s="1862"/>
      <c r="Q510" s="1862"/>
      <c r="R510" s="1862"/>
      <c r="S510" s="1862"/>
      <c r="T510" s="1862"/>
      <c r="U510" s="1862"/>
      <c r="V510" s="1862"/>
      <c r="W510" s="1862"/>
      <c r="X510" s="1862"/>
      <c r="Y510" s="1862"/>
      <c r="Z510" s="1862"/>
    </row>
    <row r="511" spans="1:26" ht="15.75" customHeight="1">
      <c r="A511" s="1862"/>
      <c r="B511" s="1862"/>
      <c r="C511" s="1862"/>
      <c r="D511" s="1862"/>
      <c r="E511" s="1862"/>
      <c r="F511" s="1862"/>
      <c r="G511" s="1862"/>
      <c r="H511" s="1862"/>
      <c r="I511" s="1862"/>
      <c r="J511" s="1862"/>
      <c r="K511" s="1862"/>
      <c r="L511" s="1862"/>
      <c r="M511" s="1862"/>
      <c r="N511" s="1862"/>
      <c r="O511" s="1862"/>
      <c r="P511" s="1862"/>
      <c r="Q511" s="1862"/>
      <c r="R511" s="1862"/>
      <c r="S511" s="1862"/>
      <c r="T511" s="1862"/>
      <c r="U511" s="1862"/>
      <c r="V511" s="1862"/>
      <c r="W511" s="1862"/>
      <c r="X511" s="1862"/>
      <c r="Y511" s="1862"/>
      <c r="Z511" s="1862"/>
    </row>
    <row r="512" spans="1:26" ht="15.75" customHeight="1">
      <c r="A512" s="1862"/>
      <c r="B512" s="1862"/>
      <c r="C512" s="1862"/>
      <c r="D512" s="1862"/>
      <c r="E512" s="1862"/>
      <c r="F512" s="1862"/>
      <c r="G512" s="1862"/>
      <c r="H512" s="1862"/>
      <c r="I512" s="1862"/>
      <c r="J512" s="1862"/>
      <c r="K512" s="1862"/>
      <c r="L512" s="1862"/>
      <c r="M512" s="1862"/>
      <c r="N512" s="1862"/>
      <c r="O512" s="1862"/>
      <c r="P512" s="1862"/>
      <c r="Q512" s="1862"/>
      <c r="R512" s="1862"/>
      <c r="S512" s="1862"/>
      <c r="T512" s="1862"/>
      <c r="U512" s="1862"/>
      <c r="V512" s="1862"/>
      <c r="W512" s="1862"/>
      <c r="X512" s="1862"/>
      <c r="Y512" s="1862"/>
      <c r="Z512" s="1862"/>
    </row>
    <row r="513" spans="1:26" ht="15.75" customHeight="1">
      <c r="A513" s="1862"/>
      <c r="B513" s="1862"/>
      <c r="C513" s="1862"/>
      <c r="D513" s="1862"/>
      <c r="E513" s="1862"/>
      <c r="F513" s="1862"/>
      <c r="G513" s="1862"/>
      <c r="H513" s="1862"/>
      <c r="I513" s="1862"/>
      <c r="J513" s="1862"/>
      <c r="K513" s="1862"/>
      <c r="L513" s="1862"/>
      <c r="M513" s="1862"/>
      <c r="N513" s="1862"/>
      <c r="O513" s="1862"/>
      <c r="P513" s="1862"/>
      <c r="Q513" s="1862"/>
      <c r="R513" s="1862"/>
      <c r="S513" s="1862"/>
      <c r="T513" s="1862"/>
      <c r="U513" s="1862"/>
      <c r="V513" s="1862"/>
      <c r="W513" s="1862"/>
      <c r="X513" s="1862"/>
      <c r="Y513" s="1862"/>
      <c r="Z513" s="1862"/>
    </row>
    <row r="514" spans="1:26" ht="15.75" customHeight="1">
      <c r="A514" s="1862"/>
      <c r="B514" s="1862"/>
      <c r="C514" s="1862"/>
      <c r="D514" s="1862"/>
      <c r="E514" s="1862"/>
      <c r="F514" s="1862"/>
      <c r="G514" s="1862"/>
      <c r="H514" s="1862"/>
      <c r="I514" s="1862"/>
      <c r="J514" s="1862"/>
      <c r="K514" s="1862"/>
      <c r="L514" s="1862"/>
      <c r="M514" s="1862"/>
      <c r="N514" s="1862"/>
      <c r="O514" s="1862"/>
      <c r="P514" s="1862"/>
      <c r="Q514" s="1862"/>
      <c r="R514" s="1862"/>
      <c r="S514" s="1862"/>
      <c r="T514" s="1862"/>
      <c r="U514" s="1862"/>
      <c r="V514" s="1862"/>
      <c r="W514" s="1862"/>
      <c r="X514" s="1862"/>
      <c r="Y514" s="1862"/>
      <c r="Z514" s="1862"/>
    </row>
    <row r="515" spans="1:26" ht="15.75" customHeight="1">
      <c r="A515" s="1862"/>
      <c r="B515" s="1862"/>
      <c r="C515" s="1862"/>
      <c r="D515" s="1862"/>
      <c r="E515" s="1862"/>
      <c r="F515" s="1862"/>
      <c r="G515" s="1862"/>
      <c r="H515" s="1862"/>
      <c r="I515" s="1862"/>
      <c r="J515" s="1862"/>
      <c r="K515" s="1862"/>
      <c r="L515" s="1862"/>
      <c r="M515" s="1862"/>
      <c r="N515" s="1862"/>
      <c r="O515" s="1862"/>
      <c r="P515" s="1862"/>
      <c r="Q515" s="1862"/>
      <c r="R515" s="1862"/>
      <c r="S515" s="1862"/>
      <c r="T515" s="1862"/>
      <c r="U515" s="1862"/>
      <c r="V515" s="1862"/>
      <c r="W515" s="1862"/>
      <c r="X515" s="1862"/>
      <c r="Y515" s="1862"/>
      <c r="Z515" s="1862"/>
    </row>
    <row r="516" spans="1:26" ht="15.75" customHeight="1">
      <c r="A516" s="1862"/>
      <c r="B516" s="1862"/>
      <c r="C516" s="1862"/>
      <c r="D516" s="1862"/>
      <c r="E516" s="1862"/>
      <c r="F516" s="1862"/>
      <c r="G516" s="1862"/>
      <c r="H516" s="1862"/>
      <c r="I516" s="1862"/>
      <c r="J516" s="1862"/>
      <c r="K516" s="1862"/>
      <c r="L516" s="1862"/>
      <c r="M516" s="1862"/>
      <c r="N516" s="1862"/>
      <c r="O516" s="1862"/>
      <c r="P516" s="1862"/>
      <c r="Q516" s="1862"/>
      <c r="R516" s="1862"/>
      <c r="S516" s="1862"/>
      <c r="T516" s="1862"/>
      <c r="U516" s="1862"/>
      <c r="V516" s="1862"/>
      <c r="W516" s="1862"/>
      <c r="X516" s="1862"/>
      <c r="Y516" s="1862"/>
      <c r="Z516" s="1862"/>
    </row>
    <row r="517" spans="1:26" ht="15.75" customHeight="1">
      <c r="A517" s="1862"/>
      <c r="B517" s="1862"/>
      <c r="C517" s="1862"/>
      <c r="D517" s="1862"/>
      <c r="E517" s="1862"/>
      <c r="F517" s="1862"/>
      <c r="G517" s="1862"/>
      <c r="H517" s="1862"/>
      <c r="I517" s="1862"/>
      <c r="J517" s="1862"/>
      <c r="K517" s="1862"/>
      <c r="L517" s="1862"/>
      <c r="M517" s="1862"/>
      <c r="N517" s="1862"/>
      <c r="O517" s="1862"/>
      <c r="P517" s="1862"/>
      <c r="Q517" s="1862"/>
      <c r="R517" s="1862"/>
      <c r="S517" s="1862"/>
      <c r="T517" s="1862"/>
      <c r="U517" s="1862"/>
      <c r="V517" s="1862"/>
      <c r="W517" s="1862"/>
      <c r="X517" s="1862"/>
      <c r="Y517" s="1862"/>
      <c r="Z517" s="1862"/>
    </row>
    <row r="518" spans="1:26" ht="15.75" customHeight="1">
      <c r="A518" s="1862"/>
      <c r="B518" s="1862"/>
      <c r="C518" s="1862"/>
      <c r="D518" s="1862"/>
      <c r="E518" s="1862"/>
      <c r="F518" s="1862"/>
      <c r="G518" s="1862"/>
      <c r="H518" s="1862"/>
      <c r="I518" s="1862"/>
      <c r="J518" s="1862"/>
      <c r="K518" s="1862"/>
      <c r="L518" s="1862"/>
      <c r="M518" s="1862"/>
      <c r="N518" s="1862"/>
      <c r="O518" s="1862"/>
      <c r="P518" s="1862"/>
      <c r="Q518" s="1862"/>
      <c r="R518" s="1862"/>
      <c r="S518" s="1862"/>
      <c r="T518" s="1862"/>
      <c r="U518" s="1862"/>
      <c r="V518" s="1862"/>
      <c r="W518" s="1862"/>
      <c r="X518" s="1862"/>
      <c r="Y518" s="1862"/>
      <c r="Z518" s="1862"/>
    </row>
    <row r="519" spans="1:26" ht="15.75" customHeight="1">
      <c r="A519" s="1862"/>
      <c r="B519" s="1862"/>
      <c r="C519" s="1862"/>
      <c r="D519" s="1862"/>
      <c r="E519" s="1862"/>
      <c r="F519" s="1862"/>
      <c r="G519" s="1862"/>
      <c r="H519" s="1862"/>
      <c r="I519" s="1862"/>
      <c r="J519" s="1862"/>
      <c r="K519" s="1862"/>
      <c r="L519" s="1862"/>
      <c r="M519" s="1862"/>
      <c r="N519" s="1862"/>
      <c r="O519" s="1862"/>
      <c r="P519" s="1862"/>
      <c r="Q519" s="1862"/>
      <c r="R519" s="1862"/>
      <c r="S519" s="1862"/>
      <c r="T519" s="1862"/>
      <c r="U519" s="1862"/>
      <c r="V519" s="1862"/>
      <c r="W519" s="1862"/>
      <c r="X519" s="1862"/>
      <c r="Y519" s="1862"/>
      <c r="Z519" s="1862"/>
    </row>
    <row r="520" spans="1:26" ht="15.75" customHeight="1">
      <c r="A520" s="1862"/>
      <c r="B520" s="1862"/>
      <c r="C520" s="1862"/>
      <c r="D520" s="1862"/>
      <c r="E520" s="1862"/>
      <c r="F520" s="1862"/>
      <c r="G520" s="1862"/>
      <c r="H520" s="1862"/>
      <c r="I520" s="1862"/>
      <c r="J520" s="1862"/>
      <c r="K520" s="1862"/>
      <c r="L520" s="1862"/>
      <c r="M520" s="1862"/>
      <c r="N520" s="1862"/>
      <c r="O520" s="1862"/>
      <c r="P520" s="1862"/>
      <c r="Q520" s="1862"/>
      <c r="R520" s="1862"/>
      <c r="S520" s="1862"/>
      <c r="T520" s="1862"/>
      <c r="U520" s="1862"/>
      <c r="V520" s="1862"/>
      <c r="W520" s="1862"/>
      <c r="X520" s="1862"/>
      <c r="Y520" s="1862"/>
      <c r="Z520" s="1862"/>
    </row>
    <row r="521" spans="1:26" ht="15.75" customHeight="1">
      <c r="A521" s="1862"/>
      <c r="B521" s="1862"/>
      <c r="C521" s="1862"/>
      <c r="D521" s="1862"/>
      <c r="E521" s="1862"/>
      <c r="F521" s="1862"/>
      <c r="G521" s="1862"/>
      <c r="H521" s="1862"/>
      <c r="I521" s="1862"/>
      <c r="J521" s="1862"/>
      <c r="K521" s="1862"/>
      <c r="L521" s="1862"/>
      <c r="M521" s="1862"/>
      <c r="N521" s="1862"/>
      <c r="O521" s="1862"/>
      <c r="P521" s="1862"/>
      <c r="Q521" s="1862"/>
      <c r="R521" s="1862"/>
      <c r="S521" s="1862"/>
      <c r="T521" s="1862"/>
      <c r="U521" s="1862"/>
      <c r="V521" s="1862"/>
      <c r="W521" s="1862"/>
      <c r="X521" s="1862"/>
      <c r="Y521" s="1862"/>
      <c r="Z521" s="1862"/>
    </row>
    <row r="522" spans="1:26" ht="15.75" customHeight="1">
      <c r="A522" s="1862"/>
      <c r="B522" s="1862"/>
      <c r="C522" s="1862"/>
      <c r="D522" s="1862"/>
      <c r="E522" s="1862"/>
      <c r="F522" s="1862"/>
      <c r="G522" s="1862"/>
      <c r="H522" s="1862"/>
      <c r="I522" s="1862"/>
      <c r="J522" s="1862"/>
      <c r="K522" s="1862"/>
      <c r="L522" s="1862"/>
      <c r="M522" s="1862"/>
      <c r="N522" s="1862"/>
      <c r="O522" s="1862"/>
      <c r="P522" s="1862"/>
      <c r="Q522" s="1862"/>
      <c r="R522" s="1862"/>
      <c r="S522" s="1862"/>
      <c r="T522" s="1862"/>
      <c r="U522" s="1862"/>
      <c r="V522" s="1862"/>
      <c r="W522" s="1862"/>
      <c r="X522" s="1862"/>
      <c r="Y522" s="1862"/>
      <c r="Z522" s="1862"/>
    </row>
    <row r="523" spans="1:26" ht="15.75" customHeight="1">
      <c r="A523" s="1862"/>
      <c r="B523" s="1862"/>
      <c r="C523" s="1862"/>
      <c r="D523" s="1862"/>
      <c r="E523" s="1862"/>
      <c r="F523" s="1862"/>
      <c r="G523" s="1862"/>
      <c r="H523" s="1862"/>
      <c r="I523" s="1862"/>
      <c r="J523" s="1862"/>
      <c r="K523" s="1862"/>
      <c r="L523" s="1862"/>
      <c r="M523" s="1862"/>
      <c r="N523" s="1862"/>
      <c r="O523" s="1862"/>
      <c r="P523" s="1862"/>
      <c r="Q523" s="1862"/>
      <c r="R523" s="1862"/>
      <c r="S523" s="1862"/>
      <c r="T523" s="1862"/>
      <c r="U523" s="1862"/>
      <c r="V523" s="1862"/>
      <c r="W523" s="1862"/>
      <c r="X523" s="1862"/>
      <c r="Y523" s="1862"/>
      <c r="Z523" s="1862"/>
    </row>
    <row r="524" spans="1:26" ht="15.75" customHeight="1">
      <c r="A524" s="1862"/>
      <c r="B524" s="1862"/>
      <c r="C524" s="1862"/>
      <c r="D524" s="1862"/>
      <c r="E524" s="1862"/>
      <c r="F524" s="1862"/>
      <c r="G524" s="1862"/>
      <c r="H524" s="1862"/>
      <c r="I524" s="1862"/>
      <c r="J524" s="1862"/>
      <c r="K524" s="1862"/>
      <c r="L524" s="1862"/>
      <c r="M524" s="1862"/>
      <c r="N524" s="1862"/>
      <c r="O524" s="1862"/>
      <c r="P524" s="1862"/>
      <c r="Q524" s="1862"/>
      <c r="R524" s="1862"/>
      <c r="S524" s="1862"/>
      <c r="T524" s="1862"/>
      <c r="U524" s="1862"/>
      <c r="V524" s="1862"/>
      <c r="W524" s="1862"/>
      <c r="X524" s="1862"/>
      <c r="Y524" s="1862"/>
      <c r="Z524" s="1862"/>
    </row>
    <row r="525" spans="1:26" ht="15.75" customHeight="1">
      <c r="A525" s="1862"/>
      <c r="B525" s="1862"/>
      <c r="C525" s="1862"/>
      <c r="D525" s="1862"/>
      <c r="E525" s="1862"/>
      <c r="F525" s="1862"/>
      <c r="G525" s="1862"/>
      <c r="H525" s="1862"/>
      <c r="I525" s="1862"/>
      <c r="J525" s="1862"/>
      <c r="K525" s="1862"/>
      <c r="L525" s="1862"/>
      <c r="M525" s="1862"/>
      <c r="N525" s="1862"/>
      <c r="O525" s="1862"/>
      <c r="P525" s="1862"/>
      <c r="Q525" s="1862"/>
      <c r="R525" s="1862"/>
      <c r="S525" s="1862"/>
      <c r="T525" s="1862"/>
      <c r="U525" s="1862"/>
      <c r="V525" s="1862"/>
      <c r="W525" s="1862"/>
      <c r="X525" s="1862"/>
      <c r="Y525" s="1862"/>
      <c r="Z525" s="1862"/>
    </row>
    <row r="526" spans="1:26" ht="15.75" customHeight="1">
      <c r="A526" s="1862"/>
      <c r="B526" s="1862"/>
      <c r="C526" s="1862"/>
      <c r="D526" s="1862"/>
      <c r="E526" s="1862"/>
      <c r="F526" s="1862"/>
      <c r="G526" s="1862"/>
      <c r="H526" s="1862"/>
      <c r="I526" s="1862"/>
      <c r="J526" s="1862"/>
      <c r="K526" s="1862"/>
      <c r="L526" s="1862"/>
      <c r="M526" s="1862"/>
      <c r="N526" s="1862"/>
      <c r="O526" s="1862"/>
      <c r="P526" s="1862"/>
      <c r="Q526" s="1862"/>
      <c r="R526" s="1862"/>
      <c r="S526" s="1862"/>
      <c r="T526" s="1862"/>
      <c r="U526" s="1862"/>
      <c r="V526" s="1862"/>
      <c r="W526" s="1862"/>
      <c r="X526" s="1862"/>
      <c r="Y526" s="1862"/>
      <c r="Z526" s="1862"/>
    </row>
    <row r="527" spans="1:26" ht="15.75" customHeight="1">
      <c r="A527" s="1862"/>
      <c r="B527" s="1862"/>
      <c r="C527" s="1862"/>
      <c r="D527" s="1862"/>
      <c r="E527" s="1862"/>
      <c r="F527" s="1862"/>
      <c r="G527" s="1862"/>
      <c r="H527" s="1862"/>
      <c r="I527" s="1862"/>
      <c r="J527" s="1862"/>
      <c r="K527" s="1862"/>
      <c r="L527" s="1862"/>
      <c r="M527" s="1862"/>
      <c r="N527" s="1862"/>
      <c r="O527" s="1862"/>
      <c r="P527" s="1862"/>
      <c r="Q527" s="1862"/>
      <c r="R527" s="1862"/>
      <c r="S527" s="1862"/>
      <c r="T527" s="1862"/>
      <c r="U527" s="1862"/>
      <c r="V527" s="1862"/>
      <c r="W527" s="1862"/>
      <c r="X527" s="1862"/>
      <c r="Y527" s="1862"/>
      <c r="Z527" s="1862"/>
    </row>
    <row r="528" spans="1:26" ht="15.75" customHeight="1">
      <c r="A528" s="1862"/>
      <c r="B528" s="1862"/>
      <c r="C528" s="1862"/>
      <c r="D528" s="1862"/>
      <c r="E528" s="1862"/>
      <c r="F528" s="1862"/>
      <c r="G528" s="1862"/>
      <c r="H528" s="1862"/>
      <c r="I528" s="1862"/>
      <c r="J528" s="1862"/>
      <c r="K528" s="1862"/>
      <c r="L528" s="1862"/>
      <c r="M528" s="1862"/>
      <c r="N528" s="1862"/>
      <c r="O528" s="1862"/>
      <c r="P528" s="1862"/>
      <c r="Q528" s="1862"/>
      <c r="R528" s="1862"/>
      <c r="S528" s="1862"/>
      <c r="T528" s="1862"/>
      <c r="U528" s="1862"/>
      <c r="V528" s="1862"/>
      <c r="W528" s="1862"/>
      <c r="X528" s="1862"/>
      <c r="Y528" s="1862"/>
      <c r="Z528" s="1862"/>
    </row>
    <row r="529" spans="1:26" ht="15.75" customHeight="1">
      <c r="A529" s="1862"/>
      <c r="B529" s="1862"/>
      <c r="C529" s="1862"/>
      <c r="D529" s="1862"/>
      <c r="E529" s="1862"/>
      <c r="F529" s="1862"/>
      <c r="G529" s="1862"/>
      <c r="H529" s="1862"/>
      <c r="I529" s="1862"/>
      <c r="J529" s="1862"/>
      <c r="K529" s="1862"/>
      <c r="L529" s="1862"/>
      <c r="M529" s="1862"/>
      <c r="N529" s="1862"/>
      <c r="O529" s="1862"/>
      <c r="P529" s="1862"/>
      <c r="Q529" s="1862"/>
      <c r="R529" s="1862"/>
      <c r="S529" s="1862"/>
      <c r="T529" s="1862"/>
      <c r="U529" s="1862"/>
      <c r="V529" s="1862"/>
      <c r="W529" s="1862"/>
      <c r="X529" s="1862"/>
      <c r="Y529" s="1862"/>
      <c r="Z529" s="1862"/>
    </row>
    <row r="530" spans="1:26" ht="15.75" customHeight="1">
      <c r="A530" s="1862"/>
      <c r="B530" s="1862"/>
      <c r="C530" s="1862"/>
      <c r="D530" s="1862"/>
      <c r="E530" s="1862"/>
      <c r="F530" s="1862"/>
      <c r="G530" s="1862"/>
      <c r="H530" s="1862"/>
      <c r="I530" s="1862"/>
      <c r="J530" s="1862"/>
      <c r="K530" s="1862"/>
      <c r="L530" s="1862"/>
      <c r="M530" s="1862"/>
      <c r="N530" s="1862"/>
      <c r="O530" s="1862"/>
      <c r="P530" s="1862"/>
      <c r="Q530" s="1862"/>
      <c r="R530" s="1862"/>
      <c r="S530" s="1862"/>
      <c r="T530" s="1862"/>
      <c r="U530" s="1862"/>
      <c r="V530" s="1862"/>
      <c r="W530" s="1862"/>
      <c r="X530" s="1862"/>
      <c r="Y530" s="1862"/>
      <c r="Z530" s="1862"/>
    </row>
    <row r="531" spans="1:26" ht="15.75" customHeight="1">
      <c r="A531" s="1862"/>
      <c r="B531" s="1862"/>
      <c r="C531" s="1862"/>
      <c r="D531" s="1862"/>
      <c r="E531" s="1862"/>
      <c r="F531" s="1862"/>
      <c r="G531" s="1862"/>
      <c r="H531" s="1862"/>
      <c r="I531" s="1862"/>
      <c r="J531" s="1862"/>
      <c r="K531" s="1862"/>
      <c r="L531" s="1862"/>
      <c r="M531" s="1862"/>
      <c r="N531" s="1862"/>
      <c r="O531" s="1862"/>
      <c r="P531" s="1862"/>
      <c r="Q531" s="1862"/>
      <c r="R531" s="1862"/>
      <c r="S531" s="1862"/>
      <c r="T531" s="1862"/>
      <c r="U531" s="1862"/>
      <c r="V531" s="1862"/>
      <c r="W531" s="1862"/>
      <c r="X531" s="1862"/>
      <c r="Y531" s="1862"/>
      <c r="Z531" s="1862"/>
    </row>
    <row r="532" spans="1:26" ht="15.75" customHeight="1">
      <c r="A532" s="1862"/>
      <c r="B532" s="1862"/>
      <c r="C532" s="1862"/>
      <c r="D532" s="1862"/>
      <c r="E532" s="1862"/>
      <c r="F532" s="1862"/>
      <c r="G532" s="1862"/>
      <c r="H532" s="1862"/>
      <c r="I532" s="1862"/>
      <c r="J532" s="1862"/>
      <c r="K532" s="1862"/>
      <c r="L532" s="1862"/>
      <c r="M532" s="1862"/>
      <c r="N532" s="1862"/>
      <c r="O532" s="1862"/>
      <c r="P532" s="1862"/>
      <c r="Q532" s="1862"/>
      <c r="R532" s="1862"/>
      <c r="S532" s="1862"/>
      <c r="T532" s="1862"/>
      <c r="U532" s="1862"/>
      <c r="V532" s="1862"/>
      <c r="W532" s="1862"/>
      <c r="X532" s="1862"/>
      <c r="Y532" s="1862"/>
      <c r="Z532" s="1862"/>
    </row>
    <row r="533" spans="1:26" ht="15.75" customHeight="1">
      <c r="A533" s="1862"/>
      <c r="B533" s="1862"/>
      <c r="C533" s="1862"/>
      <c r="D533" s="1862"/>
      <c r="E533" s="1862"/>
      <c r="F533" s="1862"/>
      <c r="G533" s="1862"/>
      <c r="H533" s="1862"/>
      <c r="I533" s="1862"/>
      <c r="J533" s="1862"/>
      <c r="K533" s="1862"/>
      <c r="L533" s="1862"/>
      <c r="M533" s="1862"/>
      <c r="N533" s="1862"/>
      <c r="O533" s="1862"/>
      <c r="P533" s="1862"/>
      <c r="Q533" s="1862"/>
      <c r="R533" s="1862"/>
      <c r="S533" s="1862"/>
      <c r="T533" s="1862"/>
      <c r="U533" s="1862"/>
      <c r="V533" s="1862"/>
      <c r="W533" s="1862"/>
      <c r="X533" s="1862"/>
      <c r="Y533" s="1862"/>
      <c r="Z533" s="1862"/>
    </row>
    <row r="534" spans="1:26" ht="15.75" customHeight="1">
      <c r="A534" s="1862"/>
      <c r="B534" s="1862"/>
      <c r="C534" s="1862"/>
      <c r="D534" s="1862"/>
      <c r="E534" s="1862"/>
      <c r="F534" s="1862"/>
      <c r="G534" s="1862"/>
      <c r="H534" s="1862"/>
      <c r="I534" s="1862"/>
      <c r="J534" s="1862"/>
      <c r="K534" s="1862"/>
      <c r="L534" s="1862"/>
      <c r="M534" s="1862"/>
      <c r="N534" s="1862"/>
      <c r="O534" s="1862"/>
      <c r="P534" s="1862"/>
      <c r="Q534" s="1862"/>
      <c r="R534" s="1862"/>
      <c r="S534" s="1862"/>
      <c r="T534" s="1862"/>
      <c r="U534" s="1862"/>
      <c r="V534" s="1862"/>
      <c r="W534" s="1862"/>
      <c r="X534" s="1862"/>
      <c r="Y534" s="1862"/>
      <c r="Z534" s="1862"/>
    </row>
    <row r="535" spans="1:26" ht="15.75" customHeight="1">
      <c r="A535" s="1862"/>
      <c r="B535" s="1862"/>
      <c r="C535" s="1862"/>
      <c r="D535" s="1862"/>
      <c r="E535" s="1862"/>
      <c r="F535" s="1862"/>
      <c r="G535" s="1862"/>
      <c r="H535" s="1862"/>
      <c r="I535" s="1862"/>
      <c r="J535" s="1862"/>
      <c r="K535" s="1862"/>
      <c r="L535" s="1862"/>
      <c r="M535" s="1862"/>
      <c r="N535" s="1862"/>
      <c r="O535" s="1862"/>
      <c r="P535" s="1862"/>
      <c r="Q535" s="1862"/>
      <c r="R535" s="1862"/>
      <c r="S535" s="1862"/>
      <c r="T535" s="1862"/>
      <c r="U535" s="1862"/>
      <c r="V535" s="1862"/>
      <c r="W535" s="1862"/>
      <c r="X535" s="1862"/>
      <c r="Y535" s="1862"/>
      <c r="Z535" s="1862"/>
    </row>
    <row r="536" spans="1:26" ht="15.75" customHeight="1">
      <c r="A536" s="1862"/>
      <c r="B536" s="1862"/>
      <c r="C536" s="1862"/>
      <c r="D536" s="1862"/>
      <c r="E536" s="1862"/>
      <c r="F536" s="1862"/>
      <c r="G536" s="1862"/>
      <c r="H536" s="1862"/>
      <c r="I536" s="1862"/>
      <c r="J536" s="1862"/>
      <c r="K536" s="1862"/>
      <c r="L536" s="1862"/>
      <c r="M536" s="1862"/>
      <c r="N536" s="1862"/>
      <c r="O536" s="1862"/>
      <c r="P536" s="1862"/>
      <c r="Q536" s="1862"/>
      <c r="R536" s="1862"/>
      <c r="S536" s="1862"/>
      <c r="T536" s="1862"/>
      <c r="U536" s="1862"/>
      <c r="V536" s="1862"/>
      <c r="W536" s="1862"/>
      <c r="X536" s="1862"/>
      <c r="Y536" s="1862"/>
      <c r="Z536" s="1862"/>
    </row>
    <row r="537" spans="1:26" ht="15.75" customHeight="1">
      <c r="A537" s="1862"/>
      <c r="B537" s="1862"/>
      <c r="C537" s="1862"/>
      <c r="D537" s="1862"/>
      <c r="E537" s="1862"/>
      <c r="F537" s="1862"/>
      <c r="G537" s="1862"/>
      <c r="H537" s="1862"/>
      <c r="I537" s="1862"/>
      <c r="J537" s="1862"/>
      <c r="K537" s="1862"/>
      <c r="L537" s="1862"/>
      <c r="M537" s="1862"/>
      <c r="N537" s="1862"/>
      <c r="O537" s="1862"/>
      <c r="P537" s="1862"/>
      <c r="Q537" s="1862"/>
      <c r="R537" s="1862"/>
      <c r="S537" s="1862"/>
      <c r="T537" s="1862"/>
      <c r="U537" s="1862"/>
      <c r="V537" s="1862"/>
      <c r="W537" s="1862"/>
      <c r="X537" s="1862"/>
      <c r="Y537" s="1862"/>
      <c r="Z537" s="1862"/>
    </row>
    <row r="538" spans="1:26" ht="15.75" customHeight="1">
      <c r="A538" s="1862"/>
      <c r="B538" s="1862"/>
      <c r="C538" s="1862"/>
      <c r="D538" s="1862"/>
      <c r="E538" s="1862"/>
      <c r="F538" s="1862"/>
      <c r="G538" s="1862"/>
      <c r="H538" s="1862"/>
      <c r="I538" s="1862"/>
      <c r="J538" s="1862"/>
      <c r="K538" s="1862"/>
      <c r="L538" s="1862"/>
      <c r="M538" s="1862"/>
      <c r="N538" s="1862"/>
      <c r="O538" s="1862"/>
      <c r="P538" s="1862"/>
      <c r="Q538" s="1862"/>
      <c r="R538" s="1862"/>
      <c r="S538" s="1862"/>
      <c r="T538" s="1862"/>
      <c r="U538" s="1862"/>
      <c r="V538" s="1862"/>
      <c r="W538" s="1862"/>
      <c r="X538" s="1862"/>
      <c r="Y538" s="1862"/>
      <c r="Z538" s="1862"/>
    </row>
    <row r="539" spans="1:26" ht="15.75" customHeight="1">
      <c r="A539" s="1862"/>
      <c r="B539" s="1862"/>
      <c r="C539" s="1862"/>
      <c r="D539" s="1862"/>
      <c r="E539" s="1862"/>
      <c r="F539" s="1862"/>
      <c r="G539" s="1862"/>
      <c r="H539" s="1862"/>
      <c r="I539" s="1862"/>
      <c r="J539" s="1862"/>
      <c r="K539" s="1862"/>
      <c r="L539" s="1862"/>
      <c r="M539" s="1862"/>
      <c r="N539" s="1862"/>
      <c r="O539" s="1862"/>
      <c r="P539" s="1862"/>
      <c r="Q539" s="1862"/>
      <c r="R539" s="1862"/>
      <c r="S539" s="1862"/>
      <c r="T539" s="1862"/>
      <c r="U539" s="1862"/>
      <c r="V539" s="1862"/>
      <c r="W539" s="1862"/>
      <c r="X539" s="1862"/>
      <c r="Y539" s="1862"/>
      <c r="Z539" s="1862"/>
    </row>
    <row r="540" spans="1:26" ht="15.75" customHeight="1">
      <c r="A540" s="1862"/>
      <c r="B540" s="1862"/>
      <c r="C540" s="1862"/>
      <c r="D540" s="1862"/>
      <c r="E540" s="1862"/>
      <c r="F540" s="1862"/>
      <c r="G540" s="1862"/>
      <c r="H540" s="1862"/>
      <c r="I540" s="1862"/>
      <c r="J540" s="1862"/>
      <c r="K540" s="1862"/>
      <c r="L540" s="1862"/>
      <c r="M540" s="1862"/>
      <c r="N540" s="1862"/>
      <c r="O540" s="1862"/>
      <c r="P540" s="1862"/>
      <c r="Q540" s="1862"/>
      <c r="R540" s="1862"/>
      <c r="S540" s="1862"/>
      <c r="T540" s="1862"/>
      <c r="U540" s="1862"/>
      <c r="V540" s="1862"/>
      <c r="W540" s="1862"/>
      <c r="X540" s="1862"/>
      <c r="Y540" s="1862"/>
      <c r="Z540" s="1862"/>
    </row>
    <row r="541" spans="1:26" ht="15.75" customHeight="1">
      <c r="A541" s="1862"/>
      <c r="B541" s="1862"/>
      <c r="C541" s="1862"/>
      <c r="D541" s="1862"/>
      <c r="E541" s="1862"/>
      <c r="F541" s="1862"/>
      <c r="G541" s="1862"/>
      <c r="H541" s="1862"/>
      <c r="I541" s="1862"/>
      <c r="J541" s="1862"/>
      <c r="K541" s="1862"/>
      <c r="L541" s="1862"/>
      <c r="M541" s="1862"/>
      <c r="N541" s="1862"/>
      <c r="O541" s="1862"/>
      <c r="P541" s="1862"/>
      <c r="Q541" s="1862"/>
      <c r="R541" s="1862"/>
      <c r="S541" s="1862"/>
      <c r="T541" s="1862"/>
      <c r="U541" s="1862"/>
      <c r="V541" s="1862"/>
      <c r="W541" s="1862"/>
      <c r="X541" s="1862"/>
      <c r="Y541" s="1862"/>
      <c r="Z541" s="1862"/>
    </row>
    <row r="542" spans="1:26" ht="15.75" customHeight="1">
      <c r="A542" s="1862"/>
      <c r="B542" s="1862"/>
      <c r="C542" s="1862"/>
      <c r="D542" s="1862"/>
      <c r="E542" s="1862"/>
      <c r="F542" s="1862"/>
      <c r="G542" s="1862"/>
      <c r="H542" s="1862"/>
      <c r="I542" s="1862"/>
      <c r="J542" s="1862"/>
      <c r="K542" s="1862"/>
      <c r="L542" s="1862"/>
      <c r="M542" s="1862"/>
      <c r="N542" s="1862"/>
      <c r="O542" s="1862"/>
      <c r="P542" s="1862"/>
      <c r="Q542" s="1862"/>
      <c r="R542" s="1862"/>
      <c r="S542" s="1862"/>
      <c r="T542" s="1862"/>
      <c r="U542" s="1862"/>
      <c r="V542" s="1862"/>
      <c r="W542" s="1862"/>
      <c r="X542" s="1862"/>
      <c r="Y542" s="1862"/>
      <c r="Z542" s="1862"/>
    </row>
    <row r="543" spans="1:26" ht="15.75" customHeight="1">
      <c r="A543" s="1862"/>
      <c r="B543" s="1862"/>
      <c r="C543" s="1862"/>
      <c r="D543" s="1862"/>
      <c r="E543" s="1862"/>
      <c r="F543" s="1862"/>
      <c r="G543" s="1862"/>
      <c r="H543" s="1862"/>
      <c r="I543" s="1862"/>
      <c r="J543" s="1862"/>
      <c r="K543" s="1862"/>
      <c r="L543" s="1862"/>
      <c r="M543" s="1862"/>
      <c r="N543" s="1862"/>
      <c r="O543" s="1862"/>
      <c r="P543" s="1862"/>
      <c r="Q543" s="1862"/>
      <c r="R543" s="1862"/>
      <c r="S543" s="1862"/>
      <c r="T543" s="1862"/>
      <c r="U543" s="1862"/>
      <c r="V543" s="1862"/>
      <c r="W543" s="1862"/>
      <c r="X543" s="1862"/>
      <c r="Y543" s="1862"/>
      <c r="Z543" s="1862"/>
    </row>
    <row r="544" spans="1:26" ht="15.75" customHeight="1">
      <c r="A544" s="1862"/>
      <c r="B544" s="1862"/>
      <c r="C544" s="1862"/>
      <c r="D544" s="1862"/>
      <c r="E544" s="1862"/>
      <c r="F544" s="1862"/>
      <c r="G544" s="1862"/>
      <c r="H544" s="1862"/>
      <c r="I544" s="1862"/>
      <c r="J544" s="1862"/>
      <c r="K544" s="1862"/>
      <c r="L544" s="1862"/>
      <c r="M544" s="1862"/>
      <c r="N544" s="1862"/>
      <c r="O544" s="1862"/>
      <c r="P544" s="1862"/>
      <c r="Q544" s="1862"/>
      <c r="R544" s="1862"/>
      <c r="S544" s="1862"/>
      <c r="T544" s="1862"/>
      <c r="U544" s="1862"/>
      <c r="V544" s="1862"/>
      <c r="W544" s="1862"/>
      <c r="X544" s="1862"/>
      <c r="Y544" s="1862"/>
      <c r="Z544" s="1862"/>
    </row>
    <row r="545" spans="1:26" ht="15.75" customHeight="1">
      <c r="A545" s="1862"/>
      <c r="B545" s="1862"/>
      <c r="C545" s="1862"/>
      <c r="D545" s="1862"/>
      <c r="E545" s="1862"/>
      <c r="F545" s="1862"/>
      <c r="G545" s="1862"/>
      <c r="H545" s="1862"/>
      <c r="I545" s="1862"/>
      <c r="J545" s="1862"/>
      <c r="K545" s="1862"/>
      <c r="L545" s="1862"/>
      <c r="M545" s="1862"/>
      <c r="N545" s="1862"/>
      <c r="O545" s="1862"/>
      <c r="P545" s="1862"/>
      <c r="Q545" s="1862"/>
      <c r="R545" s="1862"/>
      <c r="S545" s="1862"/>
      <c r="T545" s="1862"/>
      <c r="U545" s="1862"/>
      <c r="V545" s="1862"/>
      <c r="W545" s="1862"/>
      <c r="X545" s="1862"/>
      <c r="Y545" s="1862"/>
      <c r="Z545" s="1862"/>
    </row>
    <row r="546" spans="1:26" ht="15.75" customHeight="1">
      <c r="A546" s="1862"/>
      <c r="B546" s="1862"/>
      <c r="C546" s="1862"/>
      <c r="D546" s="1862"/>
      <c r="E546" s="1862"/>
      <c r="F546" s="1862"/>
      <c r="G546" s="1862"/>
      <c r="H546" s="1862"/>
      <c r="I546" s="1862"/>
      <c r="J546" s="1862"/>
      <c r="K546" s="1862"/>
      <c r="L546" s="1862"/>
      <c r="M546" s="1862"/>
      <c r="N546" s="1862"/>
      <c r="O546" s="1862"/>
      <c r="P546" s="1862"/>
      <c r="Q546" s="1862"/>
      <c r="R546" s="1862"/>
      <c r="S546" s="1862"/>
      <c r="T546" s="1862"/>
      <c r="U546" s="1862"/>
      <c r="V546" s="1862"/>
      <c r="W546" s="1862"/>
      <c r="X546" s="1862"/>
      <c r="Y546" s="1862"/>
      <c r="Z546" s="1862"/>
    </row>
    <row r="547" spans="1:26" ht="15.75" customHeight="1">
      <c r="A547" s="1862"/>
      <c r="B547" s="1862"/>
      <c r="C547" s="1862"/>
      <c r="D547" s="1862"/>
      <c r="E547" s="1862"/>
      <c r="F547" s="1862"/>
      <c r="G547" s="1862"/>
      <c r="H547" s="1862"/>
      <c r="I547" s="1862"/>
      <c r="J547" s="1862"/>
      <c r="K547" s="1862"/>
      <c r="L547" s="1862"/>
      <c r="M547" s="1862"/>
      <c r="N547" s="1862"/>
      <c r="O547" s="1862"/>
      <c r="P547" s="1862"/>
      <c r="Q547" s="1862"/>
      <c r="R547" s="1862"/>
      <c r="S547" s="1862"/>
      <c r="T547" s="1862"/>
      <c r="U547" s="1862"/>
      <c r="V547" s="1862"/>
      <c r="W547" s="1862"/>
      <c r="X547" s="1862"/>
      <c r="Y547" s="1862"/>
      <c r="Z547" s="1862"/>
    </row>
    <row r="548" spans="1:26" ht="15.75" customHeight="1">
      <c r="A548" s="1862"/>
      <c r="B548" s="1862"/>
      <c r="C548" s="1862"/>
      <c r="D548" s="1862"/>
      <c r="E548" s="1862"/>
      <c r="F548" s="1862"/>
      <c r="G548" s="1862"/>
      <c r="H548" s="1862"/>
      <c r="I548" s="1862"/>
      <c r="J548" s="1862"/>
      <c r="K548" s="1862"/>
      <c r="L548" s="1862"/>
      <c r="M548" s="1862"/>
      <c r="N548" s="1862"/>
      <c r="O548" s="1862"/>
      <c r="P548" s="1862"/>
      <c r="Q548" s="1862"/>
      <c r="R548" s="1862"/>
      <c r="S548" s="1862"/>
      <c r="T548" s="1862"/>
      <c r="U548" s="1862"/>
      <c r="V548" s="1862"/>
      <c r="W548" s="1862"/>
      <c r="X548" s="1862"/>
      <c r="Y548" s="1862"/>
      <c r="Z548" s="1862"/>
    </row>
    <row r="549" spans="1:26" ht="15.75" customHeight="1">
      <c r="A549" s="1862"/>
      <c r="B549" s="1862"/>
      <c r="C549" s="1862"/>
      <c r="D549" s="1862"/>
      <c r="E549" s="1862"/>
      <c r="F549" s="1862"/>
      <c r="G549" s="1862"/>
      <c r="H549" s="1862"/>
      <c r="I549" s="1862"/>
      <c r="J549" s="1862"/>
      <c r="K549" s="1862"/>
      <c r="L549" s="1862"/>
      <c r="M549" s="1862"/>
      <c r="N549" s="1862"/>
      <c r="O549" s="1862"/>
      <c r="P549" s="1862"/>
      <c r="Q549" s="1862"/>
      <c r="R549" s="1862"/>
      <c r="S549" s="1862"/>
      <c r="T549" s="1862"/>
      <c r="U549" s="1862"/>
      <c r="V549" s="1862"/>
      <c r="W549" s="1862"/>
      <c r="X549" s="1862"/>
      <c r="Y549" s="1862"/>
      <c r="Z549" s="1862"/>
    </row>
    <row r="550" spans="1:26" ht="15.75" customHeight="1">
      <c r="A550" s="1862"/>
      <c r="B550" s="1862"/>
      <c r="C550" s="1862"/>
      <c r="D550" s="1862"/>
      <c r="E550" s="1862"/>
      <c r="F550" s="1862"/>
      <c r="G550" s="1862"/>
      <c r="H550" s="1862"/>
      <c r="I550" s="1862"/>
      <c r="J550" s="1862"/>
      <c r="K550" s="1862"/>
      <c r="L550" s="1862"/>
      <c r="M550" s="1862"/>
      <c r="N550" s="1862"/>
      <c r="O550" s="1862"/>
      <c r="P550" s="1862"/>
      <c r="Q550" s="1862"/>
      <c r="R550" s="1862"/>
      <c r="S550" s="1862"/>
      <c r="T550" s="1862"/>
      <c r="U550" s="1862"/>
      <c r="V550" s="1862"/>
      <c r="W550" s="1862"/>
      <c r="X550" s="1862"/>
      <c r="Y550" s="1862"/>
      <c r="Z550" s="1862"/>
    </row>
    <row r="551" spans="1:26" ht="15.75" customHeight="1">
      <c r="A551" s="1862"/>
      <c r="B551" s="1862"/>
      <c r="C551" s="1862"/>
      <c r="D551" s="1862"/>
      <c r="E551" s="1862"/>
      <c r="F551" s="1862"/>
      <c r="G551" s="1862"/>
      <c r="H551" s="1862"/>
      <c r="I551" s="1862"/>
      <c r="J551" s="1862"/>
      <c r="K551" s="1862"/>
      <c r="L551" s="1862"/>
      <c r="M551" s="1862"/>
      <c r="N551" s="1862"/>
      <c r="O551" s="1862"/>
      <c r="P551" s="1862"/>
      <c r="Q551" s="1862"/>
      <c r="R551" s="1862"/>
      <c r="S551" s="1862"/>
      <c r="T551" s="1862"/>
      <c r="U551" s="1862"/>
      <c r="V551" s="1862"/>
      <c r="W551" s="1862"/>
      <c r="X551" s="1862"/>
      <c r="Y551" s="1862"/>
      <c r="Z551" s="1862"/>
    </row>
    <row r="552" spans="1:26" ht="15.75" customHeight="1">
      <c r="A552" s="1862"/>
      <c r="B552" s="1862"/>
      <c r="C552" s="1862"/>
      <c r="D552" s="1862"/>
      <c r="E552" s="1862"/>
      <c r="F552" s="1862"/>
      <c r="G552" s="1862"/>
      <c r="H552" s="1862"/>
      <c r="I552" s="1862"/>
      <c r="J552" s="1862"/>
      <c r="K552" s="1862"/>
      <c r="L552" s="1862"/>
      <c r="M552" s="1862"/>
      <c r="N552" s="1862"/>
      <c r="O552" s="1862"/>
      <c r="P552" s="1862"/>
      <c r="Q552" s="1862"/>
      <c r="R552" s="1862"/>
      <c r="S552" s="1862"/>
      <c r="T552" s="1862"/>
      <c r="U552" s="1862"/>
      <c r="V552" s="1862"/>
      <c r="W552" s="1862"/>
      <c r="X552" s="1862"/>
      <c r="Y552" s="1862"/>
      <c r="Z552" s="1862"/>
    </row>
    <row r="553" spans="1:26" ht="15.75" customHeight="1">
      <c r="A553" s="1862"/>
      <c r="B553" s="1862"/>
      <c r="C553" s="1862"/>
      <c r="D553" s="1862"/>
      <c r="E553" s="1862"/>
      <c r="F553" s="1862"/>
      <c r="G553" s="1862"/>
      <c r="H553" s="1862"/>
      <c r="I553" s="1862"/>
      <c r="J553" s="1862"/>
      <c r="K553" s="1862"/>
      <c r="L553" s="1862"/>
      <c r="M553" s="1862"/>
      <c r="N553" s="1862"/>
      <c r="O553" s="1862"/>
      <c r="P553" s="1862"/>
      <c r="Q553" s="1862"/>
      <c r="R553" s="1862"/>
      <c r="S553" s="1862"/>
      <c r="T553" s="1862"/>
      <c r="U553" s="1862"/>
      <c r="V553" s="1862"/>
      <c r="W553" s="1862"/>
      <c r="X553" s="1862"/>
      <c r="Y553" s="1862"/>
      <c r="Z553" s="1862"/>
    </row>
    <row r="554" spans="1:26" ht="15.75" customHeight="1">
      <c r="A554" s="1862"/>
      <c r="B554" s="1862"/>
      <c r="C554" s="1862"/>
      <c r="D554" s="1862"/>
      <c r="E554" s="1862"/>
      <c r="F554" s="1862"/>
      <c r="G554" s="1862"/>
      <c r="H554" s="1862"/>
      <c r="I554" s="1862"/>
      <c r="J554" s="1862"/>
      <c r="K554" s="1862"/>
      <c r="L554" s="1862"/>
      <c r="M554" s="1862"/>
      <c r="N554" s="1862"/>
      <c r="O554" s="1862"/>
      <c r="P554" s="1862"/>
      <c r="Q554" s="1862"/>
      <c r="R554" s="1862"/>
      <c r="S554" s="1862"/>
      <c r="T554" s="1862"/>
      <c r="U554" s="1862"/>
      <c r="V554" s="1862"/>
      <c r="W554" s="1862"/>
      <c r="X554" s="1862"/>
      <c r="Y554" s="1862"/>
      <c r="Z554" s="1862"/>
    </row>
    <row r="555" spans="1:26" ht="15.75" customHeight="1">
      <c r="A555" s="1862"/>
      <c r="B555" s="1862"/>
      <c r="C555" s="1862"/>
      <c r="D555" s="1862"/>
      <c r="E555" s="1862"/>
      <c r="F555" s="1862"/>
      <c r="G555" s="1862"/>
      <c r="H555" s="1862"/>
      <c r="I555" s="1862"/>
      <c r="J555" s="1862"/>
      <c r="K555" s="1862"/>
      <c r="L555" s="1862"/>
      <c r="M555" s="1862"/>
      <c r="N555" s="1862"/>
      <c r="O555" s="1862"/>
      <c r="P555" s="1862"/>
      <c r="Q555" s="1862"/>
      <c r="R555" s="1862"/>
      <c r="S555" s="1862"/>
      <c r="T555" s="1862"/>
      <c r="U555" s="1862"/>
      <c r="V555" s="1862"/>
      <c r="W555" s="1862"/>
      <c r="X555" s="1862"/>
      <c r="Y555" s="1862"/>
      <c r="Z555" s="1862"/>
    </row>
    <row r="556" spans="1:26" ht="15.75" customHeight="1">
      <c r="A556" s="1862"/>
      <c r="B556" s="1862"/>
      <c r="C556" s="1862"/>
      <c r="D556" s="1862"/>
      <c r="E556" s="1862"/>
      <c r="F556" s="1862"/>
      <c r="G556" s="1862"/>
      <c r="H556" s="1862"/>
      <c r="I556" s="1862"/>
      <c r="J556" s="1862"/>
      <c r="K556" s="1862"/>
      <c r="L556" s="1862"/>
      <c r="M556" s="1862"/>
      <c r="N556" s="1862"/>
      <c r="O556" s="1862"/>
      <c r="P556" s="1862"/>
      <c r="Q556" s="1862"/>
      <c r="R556" s="1862"/>
      <c r="S556" s="1862"/>
      <c r="T556" s="1862"/>
      <c r="U556" s="1862"/>
      <c r="V556" s="1862"/>
      <c r="W556" s="1862"/>
      <c r="X556" s="1862"/>
      <c r="Y556" s="1862"/>
      <c r="Z556" s="1862"/>
    </row>
    <row r="557" spans="1:26" ht="15.75" customHeight="1">
      <c r="A557" s="1862"/>
      <c r="B557" s="1862"/>
      <c r="C557" s="1862"/>
      <c r="D557" s="1862"/>
      <c r="E557" s="1862"/>
      <c r="F557" s="1862"/>
      <c r="G557" s="1862"/>
      <c r="H557" s="1862"/>
      <c r="I557" s="1862"/>
      <c r="J557" s="1862"/>
      <c r="K557" s="1862"/>
      <c r="L557" s="1862"/>
      <c r="M557" s="1862"/>
      <c r="N557" s="1862"/>
      <c r="O557" s="1862"/>
      <c r="P557" s="1862"/>
      <c r="Q557" s="1862"/>
      <c r="R557" s="1862"/>
      <c r="S557" s="1862"/>
      <c r="T557" s="1862"/>
      <c r="U557" s="1862"/>
      <c r="V557" s="1862"/>
      <c r="W557" s="1862"/>
      <c r="X557" s="1862"/>
      <c r="Y557" s="1862"/>
      <c r="Z557" s="1862"/>
    </row>
    <row r="558" spans="1:26" ht="15.75" customHeight="1">
      <c r="A558" s="1862"/>
      <c r="B558" s="1862"/>
      <c r="C558" s="1862"/>
      <c r="D558" s="1862"/>
      <c r="E558" s="1862"/>
      <c r="F558" s="1862"/>
      <c r="G558" s="1862"/>
      <c r="H558" s="1862"/>
      <c r="I558" s="1862"/>
      <c r="J558" s="1862"/>
      <c r="K558" s="1862"/>
      <c r="L558" s="1862"/>
      <c r="M558" s="1862"/>
      <c r="N558" s="1862"/>
      <c r="O558" s="1862"/>
      <c r="P558" s="1862"/>
      <c r="Q558" s="1862"/>
      <c r="R558" s="1862"/>
      <c r="S558" s="1862"/>
      <c r="T558" s="1862"/>
      <c r="U558" s="1862"/>
      <c r="V558" s="1862"/>
      <c r="W558" s="1862"/>
      <c r="X558" s="1862"/>
      <c r="Y558" s="1862"/>
      <c r="Z558" s="1862"/>
    </row>
    <row r="559" spans="1:26" ht="15.75" customHeight="1">
      <c r="A559" s="1862"/>
      <c r="B559" s="1862"/>
      <c r="C559" s="1862"/>
      <c r="D559" s="1862"/>
      <c r="E559" s="1862"/>
      <c r="F559" s="1862"/>
      <c r="G559" s="1862"/>
      <c r="H559" s="1862"/>
      <c r="I559" s="1862"/>
      <c r="J559" s="1862"/>
      <c r="K559" s="1862"/>
      <c r="L559" s="1862"/>
      <c r="M559" s="1862"/>
      <c r="N559" s="1862"/>
      <c r="O559" s="1862"/>
      <c r="P559" s="1862"/>
      <c r="Q559" s="1862"/>
      <c r="R559" s="1862"/>
      <c r="S559" s="1862"/>
      <c r="T559" s="1862"/>
      <c r="U559" s="1862"/>
      <c r="V559" s="1862"/>
      <c r="W559" s="1862"/>
      <c r="X559" s="1862"/>
      <c r="Y559" s="1862"/>
      <c r="Z559" s="1862"/>
    </row>
    <row r="560" spans="1:26" ht="15.75" customHeight="1">
      <c r="A560" s="1862"/>
      <c r="B560" s="1862"/>
      <c r="C560" s="1862"/>
      <c r="D560" s="1862"/>
      <c r="E560" s="1862"/>
      <c r="F560" s="1862"/>
      <c r="G560" s="1862"/>
      <c r="H560" s="1862"/>
      <c r="I560" s="1862"/>
      <c r="J560" s="1862"/>
      <c r="K560" s="1862"/>
      <c r="L560" s="1862"/>
      <c r="M560" s="1862"/>
      <c r="N560" s="1862"/>
      <c r="O560" s="1862"/>
      <c r="P560" s="1862"/>
      <c r="Q560" s="1862"/>
      <c r="R560" s="1862"/>
      <c r="S560" s="1862"/>
      <c r="T560" s="1862"/>
      <c r="U560" s="1862"/>
      <c r="V560" s="1862"/>
      <c r="W560" s="1862"/>
      <c r="X560" s="1862"/>
      <c r="Y560" s="1862"/>
      <c r="Z560" s="1862"/>
    </row>
    <row r="561" spans="1:26" ht="15.75" customHeight="1">
      <c r="A561" s="1862"/>
      <c r="B561" s="1862"/>
      <c r="C561" s="1862"/>
      <c r="D561" s="1862"/>
      <c r="E561" s="1862"/>
      <c r="F561" s="1862"/>
      <c r="G561" s="1862"/>
      <c r="H561" s="1862"/>
      <c r="I561" s="1862"/>
      <c r="J561" s="1862"/>
      <c r="K561" s="1862"/>
      <c r="L561" s="1862"/>
      <c r="M561" s="1862"/>
      <c r="N561" s="1862"/>
      <c r="O561" s="1862"/>
      <c r="P561" s="1862"/>
      <c r="Q561" s="1862"/>
      <c r="R561" s="1862"/>
      <c r="S561" s="1862"/>
      <c r="T561" s="1862"/>
      <c r="U561" s="1862"/>
      <c r="V561" s="1862"/>
      <c r="W561" s="1862"/>
      <c r="X561" s="1862"/>
      <c r="Y561" s="1862"/>
      <c r="Z561" s="1862"/>
    </row>
    <row r="562" spans="1:26" ht="15.75" customHeight="1">
      <c r="A562" s="1862"/>
      <c r="B562" s="1862"/>
      <c r="C562" s="1862"/>
      <c r="D562" s="1862"/>
      <c r="E562" s="1862"/>
      <c r="F562" s="1862"/>
      <c r="G562" s="1862"/>
      <c r="H562" s="1862"/>
      <c r="I562" s="1862"/>
      <c r="J562" s="1862"/>
      <c r="K562" s="1862"/>
      <c r="L562" s="1862"/>
      <c r="M562" s="1862"/>
      <c r="N562" s="1862"/>
      <c r="O562" s="1862"/>
      <c r="P562" s="1862"/>
      <c r="Q562" s="1862"/>
      <c r="R562" s="1862"/>
      <c r="S562" s="1862"/>
      <c r="T562" s="1862"/>
      <c r="U562" s="1862"/>
      <c r="V562" s="1862"/>
      <c r="W562" s="1862"/>
      <c r="X562" s="1862"/>
      <c r="Y562" s="1862"/>
      <c r="Z562" s="1862"/>
    </row>
    <row r="563" spans="1:26" ht="15.75" customHeight="1">
      <c r="A563" s="1862"/>
      <c r="B563" s="1862"/>
      <c r="C563" s="1862"/>
      <c r="D563" s="1862"/>
      <c r="E563" s="1862"/>
      <c r="F563" s="1862"/>
      <c r="G563" s="1862"/>
      <c r="H563" s="1862"/>
      <c r="I563" s="1862"/>
      <c r="J563" s="1862"/>
      <c r="K563" s="1862"/>
      <c r="L563" s="1862"/>
      <c r="M563" s="1862"/>
      <c r="N563" s="1862"/>
      <c r="O563" s="1862"/>
      <c r="P563" s="1862"/>
      <c r="Q563" s="1862"/>
      <c r="R563" s="1862"/>
      <c r="S563" s="1862"/>
      <c r="T563" s="1862"/>
      <c r="U563" s="1862"/>
      <c r="V563" s="1862"/>
      <c r="W563" s="1862"/>
      <c r="X563" s="1862"/>
      <c r="Y563" s="1862"/>
      <c r="Z563" s="1862"/>
    </row>
    <row r="564" spans="1:26" ht="15.75" customHeight="1">
      <c r="A564" s="1862"/>
      <c r="B564" s="1862"/>
      <c r="C564" s="1862"/>
      <c r="D564" s="1862"/>
      <c r="E564" s="1862"/>
      <c r="F564" s="1862"/>
      <c r="G564" s="1862"/>
      <c r="H564" s="1862"/>
      <c r="I564" s="1862"/>
      <c r="J564" s="1862"/>
      <c r="K564" s="1862"/>
      <c r="L564" s="1862"/>
      <c r="M564" s="1862"/>
      <c r="N564" s="1862"/>
      <c r="O564" s="1862"/>
      <c r="P564" s="1862"/>
      <c r="Q564" s="1862"/>
      <c r="R564" s="1862"/>
      <c r="S564" s="1862"/>
      <c r="T564" s="1862"/>
      <c r="U564" s="1862"/>
      <c r="V564" s="1862"/>
      <c r="W564" s="1862"/>
      <c r="X564" s="1862"/>
      <c r="Y564" s="1862"/>
      <c r="Z564" s="1862"/>
    </row>
    <row r="565" spans="1:26" ht="15.75" customHeight="1">
      <c r="A565" s="1862"/>
      <c r="B565" s="1862"/>
      <c r="C565" s="1862"/>
      <c r="D565" s="1862"/>
      <c r="E565" s="1862"/>
      <c r="F565" s="1862"/>
      <c r="G565" s="1862"/>
      <c r="H565" s="1862"/>
      <c r="I565" s="1862"/>
      <c r="J565" s="1862"/>
      <c r="K565" s="1862"/>
      <c r="L565" s="1862"/>
      <c r="M565" s="1862"/>
      <c r="N565" s="1862"/>
      <c r="O565" s="1862"/>
      <c r="P565" s="1862"/>
      <c r="Q565" s="1862"/>
      <c r="R565" s="1862"/>
      <c r="S565" s="1862"/>
      <c r="T565" s="1862"/>
      <c r="U565" s="1862"/>
      <c r="V565" s="1862"/>
      <c r="W565" s="1862"/>
      <c r="X565" s="1862"/>
      <c r="Y565" s="1862"/>
      <c r="Z565" s="1862"/>
    </row>
    <row r="566" spans="1:26" ht="15.75" customHeight="1">
      <c r="A566" s="1862"/>
      <c r="B566" s="1862"/>
      <c r="C566" s="1862"/>
      <c r="D566" s="1862"/>
      <c r="E566" s="1862"/>
      <c r="F566" s="1862"/>
      <c r="G566" s="1862"/>
      <c r="H566" s="1862"/>
      <c r="I566" s="1862"/>
      <c r="J566" s="1862"/>
      <c r="K566" s="1862"/>
      <c r="L566" s="1862"/>
      <c r="M566" s="1862"/>
      <c r="N566" s="1862"/>
      <c r="O566" s="1862"/>
      <c r="P566" s="1862"/>
      <c r="Q566" s="1862"/>
      <c r="R566" s="1862"/>
      <c r="S566" s="1862"/>
      <c r="T566" s="1862"/>
      <c r="U566" s="1862"/>
      <c r="V566" s="1862"/>
      <c r="W566" s="1862"/>
      <c r="X566" s="1862"/>
      <c r="Y566" s="1862"/>
      <c r="Z566" s="1862"/>
    </row>
    <row r="567" spans="1:26" ht="15.75" customHeight="1">
      <c r="A567" s="1862"/>
      <c r="B567" s="1862"/>
      <c r="C567" s="1862"/>
      <c r="D567" s="1862"/>
      <c r="E567" s="1862"/>
      <c r="F567" s="1862"/>
      <c r="G567" s="1862"/>
      <c r="H567" s="1862"/>
      <c r="I567" s="1862"/>
      <c r="J567" s="1862"/>
      <c r="K567" s="1862"/>
      <c r="L567" s="1862"/>
      <c r="M567" s="1862"/>
      <c r="N567" s="1862"/>
      <c r="O567" s="1862"/>
      <c r="P567" s="1862"/>
      <c r="Q567" s="1862"/>
      <c r="R567" s="1862"/>
      <c r="S567" s="1862"/>
      <c r="T567" s="1862"/>
      <c r="U567" s="1862"/>
      <c r="V567" s="1862"/>
      <c r="W567" s="1862"/>
      <c r="X567" s="1862"/>
      <c r="Y567" s="1862"/>
      <c r="Z567" s="1862"/>
    </row>
    <row r="568" spans="1:26" ht="15.75" customHeight="1">
      <c r="A568" s="1862"/>
      <c r="B568" s="1862"/>
      <c r="C568" s="1862"/>
      <c r="D568" s="1862"/>
      <c r="E568" s="1862"/>
      <c r="F568" s="1862"/>
      <c r="G568" s="1862"/>
      <c r="H568" s="1862"/>
      <c r="I568" s="1862"/>
      <c r="J568" s="1862"/>
      <c r="K568" s="1862"/>
      <c r="L568" s="1862"/>
      <c r="M568" s="1862"/>
      <c r="N568" s="1862"/>
      <c r="O568" s="1862"/>
      <c r="P568" s="1862"/>
      <c r="Q568" s="1862"/>
      <c r="R568" s="1862"/>
      <c r="S568" s="1862"/>
      <c r="T568" s="1862"/>
      <c r="U568" s="1862"/>
      <c r="V568" s="1862"/>
      <c r="W568" s="1862"/>
      <c r="X568" s="1862"/>
      <c r="Y568" s="1862"/>
      <c r="Z568" s="1862"/>
    </row>
    <row r="569" spans="1:26" ht="15.75" customHeight="1">
      <c r="A569" s="1862"/>
      <c r="B569" s="1862"/>
      <c r="C569" s="1862"/>
      <c r="D569" s="1862"/>
      <c r="E569" s="1862"/>
      <c r="F569" s="1862"/>
      <c r="G569" s="1862"/>
      <c r="H569" s="1862"/>
      <c r="I569" s="1862"/>
      <c r="J569" s="1862"/>
      <c r="K569" s="1862"/>
      <c r="L569" s="1862"/>
      <c r="M569" s="1862"/>
      <c r="N569" s="1862"/>
      <c r="O569" s="1862"/>
      <c r="P569" s="1862"/>
      <c r="Q569" s="1862"/>
      <c r="R569" s="1862"/>
      <c r="S569" s="1862"/>
      <c r="T569" s="1862"/>
      <c r="U569" s="1862"/>
      <c r="V569" s="1862"/>
      <c r="W569" s="1862"/>
      <c r="X569" s="1862"/>
      <c r="Y569" s="1862"/>
      <c r="Z569" s="1862"/>
    </row>
    <row r="570" spans="1:26" ht="15.75" customHeight="1">
      <c r="A570" s="1862"/>
      <c r="B570" s="1862"/>
      <c r="C570" s="1862"/>
      <c r="D570" s="1862"/>
      <c r="E570" s="1862"/>
      <c r="F570" s="1862"/>
      <c r="G570" s="1862"/>
      <c r="H570" s="1862"/>
      <c r="I570" s="1862"/>
      <c r="J570" s="1862"/>
      <c r="K570" s="1862"/>
      <c r="L570" s="1862"/>
      <c r="M570" s="1862"/>
      <c r="N570" s="1862"/>
      <c r="O570" s="1862"/>
      <c r="P570" s="1862"/>
      <c r="Q570" s="1862"/>
      <c r="R570" s="1862"/>
      <c r="S570" s="1862"/>
      <c r="T570" s="1862"/>
      <c r="U570" s="1862"/>
      <c r="V570" s="1862"/>
      <c r="W570" s="1862"/>
      <c r="X570" s="1862"/>
      <c r="Y570" s="1862"/>
      <c r="Z570" s="1862"/>
    </row>
    <row r="571" spans="1:26" ht="15.75" customHeight="1">
      <c r="A571" s="1862"/>
      <c r="B571" s="1862"/>
      <c r="C571" s="1862"/>
      <c r="D571" s="1862"/>
      <c r="E571" s="1862"/>
      <c r="F571" s="1862"/>
      <c r="G571" s="1862"/>
      <c r="H571" s="1862"/>
      <c r="I571" s="1862"/>
      <c r="J571" s="1862"/>
      <c r="K571" s="1862"/>
      <c r="L571" s="1862"/>
      <c r="M571" s="1862"/>
      <c r="N571" s="1862"/>
      <c r="O571" s="1862"/>
      <c r="P571" s="1862"/>
      <c r="Q571" s="1862"/>
      <c r="R571" s="1862"/>
      <c r="S571" s="1862"/>
      <c r="T571" s="1862"/>
      <c r="U571" s="1862"/>
      <c r="V571" s="1862"/>
      <c r="W571" s="1862"/>
      <c r="X571" s="1862"/>
      <c r="Y571" s="1862"/>
      <c r="Z571" s="1862"/>
    </row>
    <row r="572" spans="1:26" ht="15.75" customHeight="1">
      <c r="A572" s="1862"/>
      <c r="B572" s="1862"/>
      <c r="C572" s="1862"/>
      <c r="D572" s="1862"/>
      <c r="E572" s="1862"/>
      <c r="F572" s="1862"/>
      <c r="G572" s="1862"/>
      <c r="H572" s="1862"/>
      <c r="I572" s="1862"/>
      <c r="J572" s="1862"/>
      <c r="K572" s="1862"/>
      <c r="L572" s="1862"/>
      <c r="M572" s="1862"/>
      <c r="N572" s="1862"/>
      <c r="O572" s="1862"/>
      <c r="P572" s="1862"/>
      <c r="Q572" s="1862"/>
      <c r="R572" s="1862"/>
      <c r="S572" s="1862"/>
      <c r="T572" s="1862"/>
      <c r="U572" s="1862"/>
      <c r="V572" s="1862"/>
      <c r="W572" s="1862"/>
      <c r="X572" s="1862"/>
      <c r="Y572" s="1862"/>
      <c r="Z572" s="1862"/>
    </row>
    <row r="573" spans="1:26" ht="15.75" customHeight="1">
      <c r="A573" s="1862"/>
      <c r="B573" s="1862"/>
      <c r="C573" s="1862"/>
      <c r="D573" s="1862"/>
      <c r="E573" s="1862"/>
      <c r="F573" s="1862"/>
      <c r="G573" s="1862"/>
      <c r="H573" s="1862"/>
      <c r="I573" s="1862"/>
      <c r="J573" s="1862"/>
      <c r="K573" s="1862"/>
      <c r="L573" s="1862"/>
      <c r="M573" s="1862"/>
      <c r="N573" s="1862"/>
      <c r="O573" s="1862"/>
      <c r="P573" s="1862"/>
      <c r="Q573" s="1862"/>
      <c r="R573" s="1862"/>
      <c r="S573" s="1862"/>
      <c r="T573" s="1862"/>
      <c r="U573" s="1862"/>
      <c r="V573" s="1862"/>
      <c r="W573" s="1862"/>
      <c r="X573" s="1862"/>
      <c r="Y573" s="1862"/>
      <c r="Z573" s="1862"/>
    </row>
    <row r="574" spans="1:26" ht="15.75" customHeight="1">
      <c r="A574" s="1862"/>
      <c r="B574" s="1862"/>
      <c r="C574" s="1862"/>
      <c r="D574" s="1862"/>
      <c r="E574" s="1862"/>
      <c r="F574" s="1862"/>
      <c r="G574" s="1862"/>
      <c r="H574" s="1862"/>
      <c r="I574" s="1862"/>
      <c r="J574" s="1862"/>
      <c r="K574" s="1862"/>
      <c r="L574" s="1862"/>
      <c r="M574" s="1862"/>
      <c r="N574" s="1862"/>
      <c r="O574" s="1862"/>
      <c r="P574" s="1862"/>
      <c r="Q574" s="1862"/>
      <c r="R574" s="1862"/>
      <c r="S574" s="1862"/>
      <c r="T574" s="1862"/>
      <c r="U574" s="1862"/>
      <c r="V574" s="1862"/>
      <c r="W574" s="1862"/>
      <c r="X574" s="1862"/>
      <c r="Y574" s="1862"/>
      <c r="Z574" s="1862"/>
    </row>
    <row r="575" spans="1:26" ht="15.75" customHeight="1">
      <c r="A575" s="1862"/>
      <c r="B575" s="1862"/>
      <c r="C575" s="1862"/>
      <c r="D575" s="1862"/>
      <c r="E575" s="1862"/>
      <c r="F575" s="1862"/>
      <c r="G575" s="1862"/>
      <c r="H575" s="1862"/>
      <c r="I575" s="1862"/>
      <c r="J575" s="1862"/>
      <c r="K575" s="1862"/>
      <c r="L575" s="1862"/>
      <c r="M575" s="1862"/>
      <c r="N575" s="1862"/>
      <c r="O575" s="1862"/>
      <c r="P575" s="1862"/>
      <c r="Q575" s="1862"/>
      <c r="R575" s="1862"/>
      <c r="S575" s="1862"/>
      <c r="T575" s="1862"/>
      <c r="U575" s="1862"/>
      <c r="V575" s="1862"/>
      <c r="W575" s="1862"/>
      <c r="X575" s="1862"/>
      <c r="Y575" s="1862"/>
      <c r="Z575" s="1862"/>
    </row>
    <row r="576" spans="1:26" ht="15.75" customHeight="1">
      <c r="A576" s="1862"/>
      <c r="B576" s="1862"/>
      <c r="C576" s="1862"/>
      <c r="D576" s="1862"/>
      <c r="E576" s="1862"/>
      <c r="F576" s="1862"/>
      <c r="G576" s="1862"/>
      <c r="H576" s="1862"/>
      <c r="I576" s="1862"/>
      <c r="J576" s="1862"/>
      <c r="K576" s="1862"/>
      <c r="L576" s="1862"/>
      <c r="M576" s="1862"/>
      <c r="N576" s="1862"/>
      <c r="O576" s="1862"/>
      <c r="P576" s="1862"/>
      <c r="Q576" s="1862"/>
      <c r="R576" s="1862"/>
      <c r="S576" s="1862"/>
      <c r="T576" s="1862"/>
      <c r="U576" s="1862"/>
      <c r="V576" s="1862"/>
      <c r="W576" s="1862"/>
      <c r="X576" s="1862"/>
      <c r="Y576" s="1862"/>
      <c r="Z576" s="1862"/>
    </row>
    <row r="577" spans="1:26" ht="15.75" customHeight="1">
      <c r="A577" s="1862"/>
      <c r="B577" s="1862"/>
      <c r="C577" s="1862"/>
      <c r="D577" s="1862"/>
      <c r="E577" s="1862"/>
      <c r="F577" s="1862"/>
      <c r="G577" s="1862"/>
      <c r="H577" s="1862"/>
      <c r="I577" s="1862"/>
      <c r="J577" s="1862"/>
      <c r="K577" s="1862"/>
      <c r="L577" s="1862"/>
      <c r="M577" s="1862"/>
      <c r="N577" s="1862"/>
      <c r="O577" s="1862"/>
      <c r="P577" s="1862"/>
      <c r="Q577" s="1862"/>
      <c r="R577" s="1862"/>
      <c r="S577" s="1862"/>
      <c r="T577" s="1862"/>
      <c r="U577" s="1862"/>
      <c r="V577" s="1862"/>
      <c r="W577" s="1862"/>
      <c r="X577" s="1862"/>
      <c r="Y577" s="1862"/>
      <c r="Z577" s="1862"/>
    </row>
    <row r="578" spans="1:26" ht="15.75" customHeight="1">
      <c r="A578" s="1862"/>
      <c r="B578" s="1862"/>
      <c r="C578" s="1862"/>
      <c r="D578" s="1862"/>
      <c r="E578" s="1862"/>
      <c r="F578" s="1862"/>
      <c r="G578" s="1862"/>
      <c r="H578" s="1862"/>
      <c r="I578" s="1862"/>
      <c r="J578" s="1862"/>
      <c r="K578" s="1862"/>
      <c r="L578" s="1862"/>
      <c r="M578" s="1862"/>
      <c r="N578" s="1862"/>
      <c r="O578" s="1862"/>
      <c r="P578" s="1862"/>
      <c r="Q578" s="1862"/>
      <c r="R578" s="1862"/>
      <c r="S578" s="1862"/>
      <c r="T578" s="1862"/>
      <c r="U578" s="1862"/>
      <c r="V578" s="1862"/>
      <c r="W578" s="1862"/>
      <c r="X578" s="1862"/>
      <c r="Y578" s="1862"/>
      <c r="Z578" s="1862"/>
    </row>
    <row r="579" spans="1:26" ht="15.75" customHeight="1">
      <c r="A579" s="1862"/>
      <c r="B579" s="1862"/>
      <c r="C579" s="1862"/>
      <c r="D579" s="1862"/>
      <c r="E579" s="1862"/>
      <c r="F579" s="1862"/>
      <c r="G579" s="1862"/>
      <c r="H579" s="1862"/>
      <c r="I579" s="1862"/>
      <c r="J579" s="1862"/>
      <c r="K579" s="1862"/>
      <c r="L579" s="1862"/>
      <c r="M579" s="1862"/>
      <c r="N579" s="1862"/>
      <c r="O579" s="1862"/>
      <c r="P579" s="1862"/>
      <c r="Q579" s="1862"/>
      <c r="R579" s="1862"/>
      <c r="S579" s="1862"/>
      <c r="T579" s="1862"/>
      <c r="U579" s="1862"/>
      <c r="V579" s="1862"/>
      <c r="W579" s="1862"/>
      <c r="X579" s="1862"/>
      <c r="Y579" s="1862"/>
      <c r="Z579" s="1862"/>
    </row>
    <row r="580" spans="1:26" ht="15.75" customHeight="1">
      <c r="A580" s="1862"/>
      <c r="B580" s="1862"/>
      <c r="C580" s="1862"/>
      <c r="D580" s="1862"/>
      <c r="E580" s="1862"/>
      <c r="F580" s="1862"/>
      <c r="G580" s="1862"/>
      <c r="H580" s="1862"/>
      <c r="I580" s="1862"/>
      <c r="J580" s="1862"/>
      <c r="K580" s="1862"/>
      <c r="L580" s="1862"/>
      <c r="M580" s="1862"/>
      <c r="N580" s="1862"/>
      <c r="O580" s="1862"/>
      <c r="P580" s="1862"/>
      <c r="Q580" s="1862"/>
      <c r="R580" s="1862"/>
      <c r="S580" s="1862"/>
      <c r="T580" s="1862"/>
      <c r="U580" s="1862"/>
      <c r="V580" s="1862"/>
      <c r="W580" s="1862"/>
      <c r="X580" s="1862"/>
      <c r="Y580" s="1862"/>
      <c r="Z580" s="1862"/>
    </row>
    <row r="581" spans="1:26" ht="15.75" customHeight="1">
      <c r="A581" s="1862"/>
      <c r="B581" s="1862"/>
      <c r="C581" s="1862"/>
      <c r="D581" s="1862"/>
      <c r="E581" s="1862"/>
      <c r="F581" s="1862"/>
      <c r="G581" s="1862"/>
      <c r="H581" s="1862"/>
      <c r="I581" s="1862"/>
      <c r="J581" s="1862"/>
      <c r="K581" s="1862"/>
      <c r="L581" s="1862"/>
      <c r="M581" s="1862"/>
      <c r="N581" s="1862"/>
      <c r="O581" s="1862"/>
      <c r="P581" s="1862"/>
      <c r="Q581" s="1862"/>
      <c r="R581" s="1862"/>
      <c r="S581" s="1862"/>
      <c r="T581" s="1862"/>
      <c r="U581" s="1862"/>
      <c r="V581" s="1862"/>
      <c r="W581" s="1862"/>
      <c r="X581" s="1862"/>
      <c r="Y581" s="1862"/>
      <c r="Z581" s="1862"/>
    </row>
    <row r="582" spans="1:26" ht="15.75" customHeight="1">
      <c r="A582" s="1862"/>
      <c r="B582" s="1862"/>
      <c r="C582" s="1862"/>
      <c r="D582" s="1862"/>
      <c r="E582" s="1862"/>
      <c r="F582" s="1862"/>
      <c r="G582" s="1862"/>
      <c r="H582" s="1862"/>
      <c r="I582" s="1862"/>
      <c r="J582" s="1862"/>
      <c r="K582" s="1862"/>
      <c r="L582" s="1862"/>
      <c r="M582" s="1862"/>
      <c r="N582" s="1862"/>
      <c r="O582" s="1862"/>
      <c r="P582" s="1862"/>
      <c r="Q582" s="1862"/>
      <c r="R582" s="1862"/>
      <c r="S582" s="1862"/>
      <c r="T582" s="1862"/>
      <c r="U582" s="1862"/>
      <c r="V582" s="1862"/>
      <c r="W582" s="1862"/>
      <c r="X582" s="1862"/>
      <c r="Y582" s="1862"/>
      <c r="Z582" s="1862"/>
    </row>
    <row r="583" spans="1:26" ht="15.75" customHeight="1">
      <c r="A583" s="1862"/>
      <c r="B583" s="1862"/>
      <c r="C583" s="1862"/>
      <c r="D583" s="1862"/>
      <c r="E583" s="1862"/>
      <c r="F583" s="1862"/>
      <c r="G583" s="1862"/>
      <c r="H583" s="1862"/>
      <c r="I583" s="1862"/>
      <c r="J583" s="1862"/>
      <c r="K583" s="1862"/>
      <c r="L583" s="1862"/>
      <c r="M583" s="1862"/>
      <c r="N583" s="1862"/>
      <c r="O583" s="1862"/>
      <c r="P583" s="1862"/>
      <c r="Q583" s="1862"/>
      <c r="R583" s="1862"/>
      <c r="S583" s="1862"/>
      <c r="T583" s="1862"/>
      <c r="U583" s="1862"/>
      <c r="V583" s="1862"/>
      <c r="W583" s="1862"/>
      <c r="X583" s="1862"/>
      <c r="Y583" s="1862"/>
      <c r="Z583" s="1862"/>
    </row>
    <row r="584" spans="1:26" ht="15.75" customHeight="1">
      <c r="A584" s="1862"/>
      <c r="B584" s="1862"/>
      <c r="C584" s="1862"/>
      <c r="D584" s="1862"/>
      <c r="E584" s="1862"/>
      <c r="F584" s="1862"/>
      <c r="G584" s="1862"/>
      <c r="H584" s="1862"/>
      <c r="I584" s="1862"/>
      <c r="J584" s="1862"/>
      <c r="K584" s="1862"/>
      <c r="L584" s="1862"/>
      <c r="M584" s="1862"/>
      <c r="N584" s="1862"/>
      <c r="O584" s="1862"/>
      <c r="P584" s="1862"/>
      <c r="Q584" s="1862"/>
      <c r="R584" s="1862"/>
      <c r="S584" s="1862"/>
      <c r="T584" s="1862"/>
      <c r="U584" s="1862"/>
      <c r="V584" s="1862"/>
      <c r="W584" s="1862"/>
      <c r="X584" s="1862"/>
      <c r="Y584" s="1862"/>
      <c r="Z584" s="1862"/>
    </row>
    <row r="585" spans="1:26" ht="15.75" customHeight="1">
      <c r="A585" s="1862"/>
      <c r="B585" s="1862"/>
      <c r="C585" s="1862"/>
      <c r="D585" s="1862"/>
      <c r="E585" s="1862"/>
      <c r="F585" s="1862"/>
      <c r="G585" s="1862"/>
      <c r="H585" s="1862"/>
      <c r="I585" s="1862"/>
      <c r="J585" s="1862"/>
      <c r="K585" s="1862"/>
      <c r="L585" s="1862"/>
      <c r="M585" s="1862"/>
      <c r="N585" s="1862"/>
      <c r="O585" s="1862"/>
      <c r="P585" s="1862"/>
      <c r="Q585" s="1862"/>
      <c r="R585" s="1862"/>
      <c r="S585" s="1862"/>
      <c r="T585" s="1862"/>
      <c r="U585" s="1862"/>
      <c r="V585" s="1862"/>
      <c r="W585" s="1862"/>
      <c r="X585" s="1862"/>
      <c r="Y585" s="1862"/>
      <c r="Z585" s="1862"/>
    </row>
    <row r="586" spans="1:26" ht="15.75" customHeight="1">
      <c r="A586" s="1862"/>
      <c r="B586" s="1862"/>
      <c r="C586" s="1862"/>
      <c r="D586" s="1862"/>
      <c r="E586" s="1862"/>
      <c r="F586" s="1862"/>
      <c r="G586" s="1862"/>
      <c r="H586" s="1862"/>
      <c r="I586" s="1862"/>
      <c r="J586" s="1862"/>
      <c r="K586" s="1862"/>
      <c r="L586" s="1862"/>
      <c r="M586" s="1862"/>
      <c r="N586" s="1862"/>
      <c r="O586" s="1862"/>
      <c r="P586" s="1862"/>
      <c r="Q586" s="1862"/>
      <c r="R586" s="1862"/>
      <c r="S586" s="1862"/>
      <c r="T586" s="1862"/>
      <c r="U586" s="1862"/>
      <c r="V586" s="1862"/>
      <c r="W586" s="1862"/>
      <c r="X586" s="1862"/>
      <c r="Y586" s="1862"/>
      <c r="Z586" s="1862"/>
    </row>
    <row r="587" spans="1:26" ht="15.75" customHeight="1">
      <c r="A587" s="1862"/>
      <c r="B587" s="1862"/>
      <c r="C587" s="1862"/>
      <c r="D587" s="1862"/>
      <c r="E587" s="1862"/>
      <c r="F587" s="1862"/>
      <c r="G587" s="1862"/>
      <c r="H587" s="1862"/>
      <c r="I587" s="1862"/>
      <c r="J587" s="1862"/>
      <c r="K587" s="1862"/>
      <c r="L587" s="1862"/>
      <c r="M587" s="1862"/>
      <c r="N587" s="1862"/>
      <c r="O587" s="1862"/>
      <c r="P587" s="1862"/>
      <c r="Q587" s="1862"/>
      <c r="R587" s="1862"/>
      <c r="S587" s="1862"/>
      <c r="T587" s="1862"/>
      <c r="U587" s="1862"/>
      <c r="V587" s="1862"/>
      <c r="W587" s="1862"/>
      <c r="X587" s="1862"/>
      <c r="Y587" s="1862"/>
      <c r="Z587" s="1862"/>
    </row>
    <row r="588" spans="1:26" ht="15.75" customHeight="1">
      <c r="A588" s="1862"/>
      <c r="B588" s="1862"/>
      <c r="C588" s="1862"/>
      <c r="D588" s="1862"/>
      <c r="E588" s="1862"/>
      <c r="F588" s="1862"/>
      <c r="G588" s="1862"/>
      <c r="H588" s="1862"/>
      <c r="I588" s="1862"/>
      <c r="J588" s="1862"/>
      <c r="K588" s="1862"/>
      <c r="L588" s="1862"/>
      <c r="M588" s="1862"/>
      <c r="N588" s="1862"/>
      <c r="O588" s="1862"/>
      <c r="P588" s="1862"/>
      <c r="Q588" s="1862"/>
      <c r="R588" s="1862"/>
      <c r="S588" s="1862"/>
      <c r="T588" s="1862"/>
      <c r="U588" s="1862"/>
      <c r="V588" s="1862"/>
      <c r="W588" s="1862"/>
      <c r="X588" s="1862"/>
      <c r="Y588" s="1862"/>
      <c r="Z588" s="1862"/>
    </row>
    <row r="589" spans="1:26" ht="15.75" customHeight="1">
      <c r="A589" s="1862"/>
      <c r="B589" s="1862"/>
      <c r="C589" s="1862"/>
      <c r="D589" s="1862"/>
      <c r="E589" s="1862"/>
      <c r="F589" s="1862"/>
      <c r="G589" s="1862"/>
      <c r="H589" s="1862"/>
      <c r="I589" s="1862"/>
      <c r="J589" s="1862"/>
      <c r="K589" s="1862"/>
      <c r="L589" s="1862"/>
      <c r="M589" s="1862"/>
      <c r="N589" s="1862"/>
      <c r="O589" s="1862"/>
      <c r="P589" s="1862"/>
      <c r="Q589" s="1862"/>
      <c r="R589" s="1862"/>
      <c r="S589" s="1862"/>
      <c r="T589" s="1862"/>
      <c r="U589" s="1862"/>
      <c r="V589" s="1862"/>
      <c r="W589" s="1862"/>
      <c r="X589" s="1862"/>
      <c r="Y589" s="1862"/>
      <c r="Z589" s="1862"/>
    </row>
    <row r="590" spans="1:26" ht="15.75" customHeight="1">
      <c r="A590" s="1862"/>
      <c r="B590" s="1862"/>
      <c r="C590" s="1862"/>
      <c r="D590" s="1862"/>
      <c r="E590" s="1862"/>
      <c r="F590" s="1862"/>
      <c r="G590" s="1862"/>
      <c r="H590" s="1862"/>
      <c r="I590" s="1862"/>
      <c r="J590" s="1862"/>
      <c r="K590" s="1862"/>
      <c r="L590" s="1862"/>
      <c r="M590" s="1862"/>
      <c r="N590" s="1862"/>
      <c r="O590" s="1862"/>
      <c r="P590" s="1862"/>
      <c r="Q590" s="1862"/>
      <c r="R590" s="1862"/>
      <c r="S590" s="1862"/>
      <c r="T590" s="1862"/>
      <c r="U590" s="1862"/>
      <c r="V590" s="1862"/>
      <c r="W590" s="1862"/>
      <c r="X590" s="1862"/>
      <c r="Y590" s="1862"/>
      <c r="Z590" s="1862"/>
    </row>
    <row r="591" spans="1:26" ht="15.75" customHeight="1">
      <c r="A591" s="1862"/>
      <c r="B591" s="1862"/>
      <c r="C591" s="1862"/>
      <c r="D591" s="1862"/>
      <c r="E591" s="1862"/>
      <c r="F591" s="1862"/>
      <c r="G591" s="1862"/>
      <c r="H591" s="1862"/>
      <c r="I591" s="1862"/>
      <c r="J591" s="1862"/>
      <c r="K591" s="1862"/>
      <c r="L591" s="1862"/>
      <c r="M591" s="1862"/>
      <c r="N591" s="1862"/>
      <c r="O591" s="1862"/>
      <c r="P591" s="1862"/>
      <c r="Q591" s="1862"/>
      <c r="R591" s="1862"/>
      <c r="S591" s="1862"/>
      <c r="T591" s="1862"/>
      <c r="U591" s="1862"/>
      <c r="V591" s="1862"/>
      <c r="W591" s="1862"/>
      <c r="X591" s="1862"/>
      <c r="Y591" s="1862"/>
      <c r="Z591" s="1862"/>
    </row>
    <row r="592" spans="1:26" ht="15.75" customHeight="1">
      <c r="A592" s="1862"/>
      <c r="B592" s="1862"/>
      <c r="C592" s="1862"/>
      <c r="D592" s="1862"/>
      <c r="E592" s="1862"/>
      <c r="F592" s="1862"/>
      <c r="G592" s="1862"/>
      <c r="H592" s="1862"/>
      <c r="I592" s="1862"/>
      <c r="J592" s="1862"/>
      <c r="K592" s="1862"/>
      <c r="L592" s="1862"/>
      <c r="M592" s="1862"/>
      <c r="N592" s="1862"/>
      <c r="O592" s="1862"/>
      <c r="P592" s="1862"/>
      <c r="Q592" s="1862"/>
      <c r="R592" s="1862"/>
      <c r="S592" s="1862"/>
      <c r="T592" s="1862"/>
      <c r="U592" s="1862"/>
      <c r="V592" s="1862"/>
      <c r="W592" s="1862"/>
      <c r="X592" s="1862"/>
      <c r="Y592" s="1862"/>
      <c r="Z592" s="1862"/>
    </row>
    <row r="593" spans="1:26" ht="15.75" customHeight="1">
      <c r="A593" s="1862"/>
      <c r="B593" s="1862"/>
      <c r="C593" s="1862"/>
      <c r="D593" s="1862"/>
      <c r="E593" s="1862"/>
      <c r="F593" s="1862"/>
      <c r="G593" s="1862"/>
      <c r="H593" s="1862"/>
      <c r="I593" s="1862"/>
      <c r="J593" s="1862"/>
      <c r="K593" s="1862"/>
      <c r="L593" s="1862"/>
      <c r="M593" s="1862"/>
      <c r="N593" s="1862"/>
      <c r="O593" s="1862"/>
      <c r="P593" s="1862"/>
      <c r="Q593" s="1862"/>
      <c r="R593" s="1862"/>
      <c r="S593" s="1862"/>
      <c r="T593" s="1862"/>
      <c r="U593" s="1862"/>
      <c r="V593" s="1862"/>
      <c r="W593" s="1862"/>
      <c r="X593" s="1862"/>
      <c r="Y593" s="1862"/>
      <c r="Z593" s="1862"/>
    </row>
    <row r="594" spans="1:26" ht="15.75" customHeight="1">
      <c r="A594" s="1862"/>
      <c r="B594" s="1862"/>
      <c r="C594" s="1862"/>
      <c r="D594" s="1862"/>
      <c r="E594" s="1862"/>
      <c r="F594" s="1862"/>
      <c r="G594" s="1862"/>
      <c r="H594" s="1862"/>
      <c r="I594" s="1862"/>
      <c r="J594" s="1862"/>
      <c r="K594" s="1862"/>
      <c r="L594" s="1862"/>
      <c r="M594" s="1862"/>
      <c r="N594" s="1862"/>
      <c r="O594" s="1862"/>
      <c r="P594" s="1862"/>
      <c r="Q594" s="1862"/>
      <c r="R594" s="1862"/>
      <c r="S594" s="1862"/>
      <c r="T594" s="1862"/>
      <c r="U594" s="1862"/>
      <c r="V594" s="1862"/>
      <c r="W594" s="1862"/>
      <c r="X594" s="1862"/>
      <c r="Y594" s="1862"/>
      <c r="Z594" s="1862"/>
    </row>
    <row r="595" spans="1:26" ht="15.75" customHeight="1">
      <c r="A595" s="1862"/>
      <c r="B595" s="1862"/>
      <c r="C595" s="1862"/>
      <c r="D595" s="1862"/>
      <c r="E595" s="1862"/>
      <c r="F595" s="1862"/>
      <c r="G595" s="1862"/>
      <c r="H595" s="1862"/>
      <c r="I595" s="1862"/>
      <c r="J595" s="1862"/>
      <c r="K595" s="1862"/>
      <c r="L595" s="1862"/>
      <c r="M595" s="1862"/>
      <c r="N595" s="1862"/>
      <c r="O595" s="1862"/>
      <c r="P595" s="1862"/>
      <c r="Q595" s="1862"/>
      <c r="R595" s="1862"/>
      <c r="S595" s="1862"/>
      <c r="T595" s="1862"/>
      <c r="U595" s="1862"/>
      <c r="V595" s="1862"/>
      <c r="W595" s="1862"/>
      <c r="X595" s="1862"/>
      <c r="Y595" s="1862"/>
      <c r="Z595" s="1862"/>
    </row>
    <row r="596" spans="1:26" ht="15.75" customHeight="1">
      <c r="A596" s="1862"/>
      <c r="B596" s="1862"/>
      <c r="C596" s="1862"/>
      <c r="D596" s="1862"/>
      <c r="E596" s="1862"/>
      <c r="F596" s="1862"/>
      <c r="G596" s="1862"/>
      <c r="H596" s="1862"/>
      <c r="I596" s="1862"/>
      <c r="J596" s="1862"/>
      <c r="K596" s="1862"/>
      <c r="L596" s="1862"/>
      <c r="M596" s="1862"/>
      <c r="N596" s="1862"/>
      <c r="O596" s="1862"/>
      <c r="P596" s="1862"/>
      <c r="Q596" s="1862"/>
      <c r="R596" s="1862"/>
      <c r="S596" s="1862"/>
      <c r="T596" s="1862"/>
      <c r="U596" s="1862"/>
      <c r="V596" s="1862"/>
      <c r="W596" s="1862"/>
      <c r="X596" s="1862"/>
      <c r="Y596" s="1862"/>
      <c r="Z596" s="1862"/>
    </row>
    <row r="597" spans="1:26" ht="15.75" customHeight="1">
      <c r="A597" s="1862"/>
      <c r="B597" s="1862"/>
      <c r="C597" s="1862"/>
      <c r="D597" s="1862"/>
      <c r="E597" s="1862"/>
      <c r="F597" s="1862"/>
      <c r="G597" s="1862"/>
      <c r="H597" s="1862"/>
      <c r="I597" s="1862"/>
      <c r="J597" s="1862"/>
      <c r="K597" s="1862"/>
      <c r="L597" s="1862"/>
      <c r="M597" s="1862"/>
      <c r="N597" s="1862"/>
      <c r="O597" s="1862"/>
      <c r="P597" s="1862"/>
      <c r="Q597" s="1862"/>
      <c r="R597" s="1862"/>
      <c r="S597" s="1862"/>
      <c r="T597" s="1862"/>
      <c r="U597" s="1862"/>
      <c r="V597" s="1862"/>
      <c r="W597" s="1862"/>
      <c r="X597" s="1862"/>
      <c r="Y597" s="1862"/>
      <c r="Z597" s="1862"/>
    </row>
    <row r="598" spans="1:26" ht="15.75" customHeight="1">
      <c r="A598" s="1862"/>
      <c r="B598" s="1862"/>
      <c r="C598" s="1862"/>
      <c r="D598" s="1862"/>
      <c r="E598" s="1862"/>
      <c r="F598" s="1862"/>
      <c r="G598" s="1862"/>
      <c r="H598" s="1862"/>
      <c r="I598" s="1862"/>
      <c r="J598" s="1862"/>
      <c r="K598" s="1862"/>
      <c r="L598" s="1862"/>
      <c r="M598" s="1862"/>
      <c r="N598" s="1862"/>
      <c r="O598" s="1862"/>
      <c r="P598" s="1862"/>
      <c r="Q598" s="1862"/>
      <c r="R598" s="1862"/>
      <c r="S598" s="1862"/>
      <c r="T598" s="1862"/>
      <c r="U598" s="1862"/>
      <c r="V598" s="1862"/>
      <c r="W598" s="1862"/>
      <c r="X598" s="1862"/>
      <c r="Y598" s="1862"/>
      <c r="Z598" s="1862"/>
    </row>
    <row r="599" spans="1:26" ht="15.75" customHeight="1">
      <c r="A599" s="1862"/>
      <c r="B599" s="1862"/>
      <c r="C599" s="1862"/>
      <c r="D599" s="1862"/>
      <c r="E599" s="1862"/>
      <c r="F599" s="1862"/>
      <c r="G599" s="1862"/>
      <c r="H599" s="1862"/>
      <c r="I599" s="1862"/>
      <c r="J599" s="1862"/>
      <c r="K599" s="1862"/>
      <c r="L599" s="1862"/>
      <c r="M599" s="1862"/>
      <c r="N599" s="1862"/>
      <c r="O599" s="1862"/>
      <c r="P599" s="1862"/>
      <c r="Q599" s="1862"/>
      <c r="R599" s="1862"/>
      <c r="S599" s="1862"/>
      <c r="T599" s="1862"/>
      <c r="U599" s="1862"/>
      <c r="V599" s="1862"/>
      <c r="W599" s="1862"/>
      <c r="X599" s="1862"/>
      <c r="Y599" s="1862"/>
      <c r="Z599" s="1862"/>
    </row>
    <row r="600" spans="1:26" ht="15.75" customHeight="1">
      <c r="A600" s="1862"/>
      <c r="B600" s="1862"/>
      <c r="C600" s="1862"/>
      <c r="D600" s="1862"/>
      <c r="E600" s="1862"/>
      <c r="F600" s="1862"/>
      <c r="G600" s="1862"/>
      <c r="H600" s="1862"/>
      <c r="I600" s="1862"/>
      <c r="J600" s="1862"/>
      <c r="K600" s="1862"/>
      <c r="L600" s="1862"/>
      <c r="M600" s="1862"/>
      <c r="N600" s="1862"/>
      <c r="O600" s="1862"/>
      <c r="P600" s="1862"/>
      <c r="Q600" s="1862"/>
      <c r="R600" s="1862"/>
      <c r="S600" s="1862"/>
      <c r="T600" s="1862"/>
      <c r="U600" s="1862"/>
      <c r="V600" s="1862"/>
      <c r="W600" s="1862"/>
      <c r="X600" s="1862"/>
      <c r="Y600" s="1862"/>
      <c r="Z600" s="1862"/>
    </row>
    <row r="601" spans="1:26" ht="15.75" customHeight="1">
      <c r="A601" s="1862"/>
      <c r="B601" s="1862"/>
      <c r="C601" s="1862"/>
      <c r="D601" s="1862"/>
      <c r="E601" s="1862"/>
      <c r="F601" s="1862"/>
      <c r="G601" s="1862"/>
      <c r="H601" s="1862"/>
      <c r="I601" s="1862"/>
      <c r="J601" s="1862"/>
      <c r="K601" s="1862"/>
      <c r="L601" s="1862"/>
      <c r="M601" s="1862"/>
      <c r="N601" s="1862"/>
      <c r="O601" s="1862"/>
      <c r="P601" s="1862"/>
      <c r="Q601" s="1862"/>
      <c r="R601" s="1862"/>
      <c r="S601" s="1862"/>
      <c r="T601" s="1862"/>
      <c r="U601" s="1862"/>
      <c r="V601" s="1862"/>
      <c r="W601" s="1862"/>
      <c r="X601" s="1862"/>
      <c r="Y601" s="1862"/>
      <c r="Z601" s="1862"/>
    </row>
    <row r="602" spans="1:26" ht="15.75" customHeight="1">
      <c r="A602" s="1862"/>
      <c r="B602" s="1862"/>
      <c r="C602" s="1862"/>
      <c r="D602" s="1862"/>
      <c r="E602" s="1862"/>
      <c r="F602" s="1862"/>
      <c r="G602" s="1862"/>
      <c r="H602" s="1862"/>
      <c r="I602" s="1862"/>
      <c r="J602" s="1862"/>
      <c r="K602" s="1862"/>
      <c r="L602" s="1862"/>
      <c r="M602" s="1862"/>
      <c r="N602" s="1862"/>
      <c r="O602" s="1862"/>
      <c r="P602" s="1862"/>
      <c r="Q602" s="1862"/>
      <c r="R602" s="1862"/>
      <c r="S602" s="1862"/>
      <c r="T602" s="1862"/>
      <c r="U602" s="1862"/>
      <c r="V602" s="1862"/>
      <c r="W602" s="1862"/>
      <c r="X602" s="1862"/>
      <c r="Y602" s="1862"/>
      <c r="Z602" s="1862"/>
    </row>
    <row r="603" spans="1:26" ht="15.75" customHeight="1">
      <c r="A603" s="1862"/>
      <c r="B603" s="1862"/>
      <c r="C603" s="1862"/>
      <c r="D603" s="1862"/>
      <c r="E603" s="1862"/>
      <c r="F603" s="1862"/>
      <c r="G603" s="1862"/>
      <c r="H603" s="1862"/>
      <c r="I603" s="1862"/>
      <c r="J603" s="1862"/>
      <c r="K603" s="1862"/>
      <c r="L603" s="1862"/>
      <c r="M603" s="1862"/>
      <c r="N603" s="1862"/>
      <c r="O603" s="1862"/>
      <c r="P603" s="1862"/>
      <c r="Q603" s="1862"/>
      <c r="R603" s="1862"/>
      <c r="S603" s="1862"/>
      <c r="T603" s="1862"/>
      <c r="U603" s="1862"/>
      <c r="V603" s="1862"/>
      <c r="W603" s="1862"/>
      <c r="X603" s="1862"/>
      <c r="Y603" s="1862"/>
      <c r="Z603" s="1862"/>
    </row>
    <row r="604" spans="1:26" ht="15.75" customHeight="1">
      <c r="A604" s="1862"/>
      <c r="B604" s="1862"/>
      <c r="C604" s="1862"/>
      <c r="D604" s="1862"/>
      <c r="E604" s="1862"/>
      <c r="F604" s="1862"/>
      <c r="G604" s="1862"/>
      <c r="H604" s="1862"/>
      <c r="I604" s="1862"/>
      <c r="J604" s="1862"/>
      <c r="K604" s="1862"/>
      <c r="L604" s="1862"/>
      <c r="M604" s="1862"/>
      <c r="N604" s="1862"/>
      <c r="O604" s="1862"/>
      <c r="P604" s="1862"/>
      <c r="Q604" s="1862"/>
      <c r="R604" s="1862"/>
      <c r="S604" s="1862"/>
      <c r="T604" s="1862"/>
      <c r="U604" s="1862"/>
      <c r="V604" s="1862"/>
      <c r="W604" s="1862"/>
      <c r="X604" s="1862"/>
      <c r="Y604" s="1862"/>
      <c r="Z604" s="1862"/>
    </row>
    <row r="605" spans="1:26" ht="15.75" customHeight="1">
      <c r="A605" s="1862"/>
      <c r="B605" s="1862"/>
      <c r="C605" s="1862"/>
      <c r="D605" s="1862"/>
      <c r="E605" s="1862"/>
      <c r="F605" s="1862"/>
      <c r="G605" s="1862"/>
      <c r="H605" s="1862"/>
      <c r="I605" s="1862"/>
      <c r="J605" s="1862"/>
      <c r="K605" s="1862"/>
      <c r="L605" s="1862"/>
      <c r="M605" s="1862"/>
      <c r="N605" s="1862"/>
      <c r="O605" s="1862"/>
      <c r="P605" s="1862"/>
      <c r="Q605" s="1862"/>
      <c r="R605" s="1862"/>
      <c r="S605" s="1862"/>
      <c r="T605" s="1862"/>
      <c r="U605" s="1862"/>
      <c r="V605" s="1862"/>
      <c r="W605" s="1862"/>
      <c r="X605" s="1862"/>
      <c r="Y605" s="1862"/>
      <c r="Z605" s="1862"/>
    </row>
    <row r="606" spans="1:26" ht="15.75" customHeight="1">
      <c r="A606" s="1862"/>
      <c r="B606" s="1862"/>
      <c r="C606" s="1862"/>
      <c r="D606" s="1862"/>
      <c r="E606" s="1862"/>
      <c r="F606" s="1862"/>
      <c r="G606" s="1862"/>
      <c r="H606" s="1862"/>
      <c r="I606" s="1862"/>
      <c r="J606" s="1862"/>
      <c r="K606" s="1862"/>
      <c r="L606" s="1862"/>
      <c r="M606" s="1862"/>
      <c r="N606" s="1862"/>
      <c r="O606" s="1862"/>
      <c r="P606" s="1862"/>
      <c r="Q606" s="1862"/>
      <c r="R606" s="1862"/>
      <c r="S606" s="1862"/>
      <c r="T606" s="1862"/>
      <c r="U606" s="1862"/>
      <c r="V606" s="1862"/>
      <c r="W606" s="1862"/>
      <c r="X606" s="1862"/>
      <c r="Y606" s="1862"/>
      <c r="Z606" s="1862"/>
    </row>
    <row r="607" spans="1:26" ht="15.75" customHeight="1">
      <c r="A607" s="1862"/>
      <c r="B607" s="1862"/>
      <c r="C607" s="1862"/>
      <c r="D607" s="1862"/>
      <c r="E607" s="1862"/>
      <c r="F607" s="1862"/>
      <c r="G607" s="1862"/>
      <c r="H607" s="1862"/>
      <c r="I607" s="1862"/>
      <c r="J607" s="1862"/>
      <c r="K607" s="1862"/>
      <c r="L607" s="1862"/>
      <c r="M607" s="1862"/>
      <c r="N607" s="1862"/>
      <c r="O607" s="1862"/>
      <c r="P607" s="1862"/>
      <c r="Q607" s="1862"/>
      <c r="R607" s="1862"/>
      <c r="S607" s="1862"/>
      <c r="T607" s="1862"/>
      <c r="U607" s="1862"/>
      <c r="V607" s="1862"/>
      <c r="W607" s="1862"/>
      <c r="X607" s="1862"/>
      <c r="Y607" s="1862"/>
      <c r="Z607" s="1862"/>
    </row>
    <row r="608" spans="1:26" ht="15.75" customHeight="1">
      <c r="A608" s="1862"/>
      <c r="B608" s="1862"/>
      <c r="C608" s="1862"/>
      <c r="D608" s="1862"/>
      <c r="E608" s="1862"/>
      <c r="F608" s="1862"/>
      <c r="G608" s="1862"/>
      <c r="H608" s="1862"/>
      <c r="I608" s="1862"/>
      <c r="J608" s="1862"/>
      <c r="K608" s="1862"/>
      <c r="L608" s="1862"/>
      <c r="M608" s="1862"/>
      <c r="N608" s="1862"/>
      <c r="O608" s="1862"/>
      <c r="P608" s="1862"/>
      <c r="Q608" s="1862"/>
      <c r="R608" s="1862"/>
      <c r="S608" s="1862"/>
      <c r="T608" s="1862"/>
      <c r="U608" s="1862"/>
      <c r="V608" s="1862"/>
      <c r="W608" s="1862"/>
      <c r="X608" s="1862"/>
      <c r="Y608" s="1862"/>
      <c r="Z608" s="1862"/>
    </row>
    <row r="609" spans="1:26" ht="15.75" customHeight="1">
      <c r="A609" s="1862"/>
      <c r="B609" s="1862"/>
      <c r="C609" s="1862"/>
      <c r="D609" s="1862"/>
      <c r="E609" s="1862"/>
      <c r="F609" s="1862"/>
      <c r="G609" s="1862"/>
      <c r="H609" s="1862"/>
      <c r="I609" s="1862"/>
      <c r="J609" s="1862"/>
      <c r="K609" s="1862"/>
      <c r="L609" s="1862"/>
      <c r="M609" s="1862"/>
      <c r="N609" s="1862"/>
      <c r="O609" s="1862"/>
      <c r="P609" s="1862"/>
      <c r="Q609" s="1862"/>
      <c r="R609" s="1862"/>
      <c r="S609" s="1862"/>
      <c r="T609" s="1862"/>
      <c r="U609" s="1862"/>
      <c r="V609" s="1862"/>
      <c r="W609" s="1862"/>
      <c r="X609" s="1862"/>
      <c r="Y609" s="1862"/>
      <c r="Z609" s="1862"/>
    </row>
    <row r="610" spans="1:26" ht="15.75" customHeight="1">
      <c r="A610" s="1862"/>
      <c r="B610" s="1862"/>
      <c r="C610" s="1862"/>
      <c r="D610" s="1862"/>
      <c r="E610" s="1862"/>
      <c r="F610" s="1862"/>
      <c r="G610" s="1862"/>
      <c r="H610" s="1862"/>
      <c r="I610" s="1862"/>
      <c r="J610" s="1862"/>
      <c r="K610" s="1862"/>
      <c r="L610" s="1862"/>
      <c r="M610" s="1862"/>
      <c r="N610" s="1862"/>
      <c r="O610" s="1862"/>
      <c r="P610" s="1862"/>
      <c r="Q610" s="1862"/>
      <c r="R610" s="1862"/>
      <c r="S610" s="1862"/>
      <c r="T610" s="1862"/>
      <c r="U610" s="1862"/>
      <c r="V610" s="1862"/>
      <c r="W610" s="1862"/>
      <c r="X610" s="1862"/>
      <c r="Y610" s="1862"/>
      <c r="Z610" s="1862"/>
    </row>
    <row r="611" spans="1:26" ht="15.75" customHeight="1">
      <c r="A611" s="1862"/>
      <c r="B611" s="1862"/>
      <c r="C611" s="1862"/>
      <c r="D611" s="1862"/>
      <c r="E611" s="1862"/>
      <c r="F611" s="1862"/>
      <c r="G611" s="1862"/>
      <c r="H611" s="1862"/>
      <c r="I611" s="1862"/>
      <c r="J611" s="1862"/>
      <c r="K611" s="1862"/>
      <c r="L611" s="1862"/>
      <c r="M611" s="1862"/>
      <c r="N611" s="1862"/>
      <c r="O611" s="1862"/>
      <c r="P611" s="1862"/>
      <c r="Q611" s="1862"/>
      <c r="R611" s="1862"/>
      <c r="S611" s="1862"/>
      <c r="T611" s="1862"/>
      <c r="U611" s="1862"/>
      <c r="V611" s="1862"/>
      <c r="W611" s="1862"/>
      <c r="X611" s="1862"/>
      <c r="Y611" s="1862"/>
      <c r="Z611" s="1862"/>
    </row>
    <row r="612" spans="1:26" ht="15.75" customHeight="1">
      <c r="A612" s="1862"/>
      <c r="B612" s="1862"/>
      <c r="C612" s="1862"/>
      <c r="D612" s="1862"/>
      <c r="E612" s="1862"/>
      <c r="F612" s="1862"/>
      <c r="G612" s="1862"/>
      <c r="H612" s="1862"/>
      <c r="I612" s="1862"/>
      <c r="J612" s="1862"/>
      <c r="K612" s="1862"/>
      <c r="L612" s="1862"/>
      <c r="M612" s="1862"/>
      <c r="N612" s="1862"/>
      <c r="O612" s="1862"/>
      <c r="P612" s="1862"/>
      <c r="Q612" s="1862"/>
      <c r="R612" s="1862"/>
      <c r="S612" s="1862"/>
      <c r="T612" s="1862"/>
      <c r="U612" s="1862"/>
      <c r="V612" s="1862"/>
      <c r="W612" s="1862"/>
      <c r="X612" s="1862"/>
      <c r="Y612" s="1862"/>
      <c r="Z612" s="1862"/>
    </row>
    <row r="613" spans="1:26" ht="15.75" customHeight="1">
      <c r="A613" s="1862"/>
      <c r="B613" s="1862"/>
      <c r="C613" s="1862"/>
      <c r="D613" s="1862"/>
      <c r="E613" s="1862"/>
      <c r="F613" s="1862"/>
      <c r="G613" s="1862"/>
      <c r="H613" s="1862"/>
      <c r="I613" s="1862"/>
      <c r="J613" s="1862"/>
      <c r="K613" s="1862"/>
      <c r="L613" s="1862"/>
      <c r="M613" s="1862"/>
      <c r="N613" s="1862"/>
      <c r="O613" s="1862"/>
      <c r="P613" s="1862"/>
      <c r="Q613" s="1862"/>
      <c r="R613" s="1862"/>
      <c r="S613" s="1862"/>
      <c r="T613" s="1862"/>
      <c r="U613" s="1862"/>
      <c r="V613" s="1862"/>
      <c r="W613" s="1862"/>
      <c r="X613" s="1862"/>
      <c r="Y613" s="1862"/>
      <c r="Z613" s="1862"/>
    </row>
    <row r="614" spans="1:26" ht="15.75" customHeight="1">
      <c r="A614" s="1862"/>
      <c r="B614" s="1862"/>
      <c r="C614" s="1862"/>
      <c r="D614" s="1862"/>
      <c r="E614" s="1862"/>
      <c r="F614" s="1862"/>
      <c r="G614" s="1862"/>
      <c r="H614" s="1862"/>
      <c r="I614" s="1862"/>
      <c r="J614" s="1862"/>
      <c r="K614" s="1862"/>
      <c r="L614" s="1862"/>
      <c r="M614" s="1862"/>
      <c r="N614" s="1862"/>
      <c r="O614" s="1862"/>
      <c r="P614" s="1862"/>
      <c r="Q614" s="1862"/>
      <c r="R614" s="1862"/>
      <c r="S614" s="1862"/>
      <c r="T614" s="1862"/>
      <c r="U614" s="1862"/>
      <c r="V614" s="1862"/>
      <c r="W614" s="1862"/>
      <c r="X614" s="1862"/>
      <c r="Y614" s="1862"/>
      <c r="Z614" s="1862"/>
    </row>
    <row r="615" spans="1:26" ht="15.75" customHeight="1">
      <c r="A615" s="1862"/>
      <c r="B615" s="1862"/>
      <c r="C615" s="1862"/>
      <c r="D615" s="1862"/>
      <c r="E615" s="1862"/>
      <c r="F615" s="1862"/>
      <c r="G615" s="1862"/>
      <c r="H615" s="1862"/>
      <c r="I615" s="1862"/>
      <c r="J615" s="1862"/>
      <c r="K615" s="1862"/>
      <c r="L615" s="1862"/>
      <c r="M615" s="1862"/>
      <c r="N615" s="1862"/>
      <c r="O615" s="1862"/>
      <c r="P615" s="1862"/>
      <c r="Q615" s="1862"/>
      <c r="R615" s="1862"/>
      <c r="S615" s="1862"/>
      <c r="T615" s="1862"/>
      <c r="U615" s="1862"/>
      <c r="V615" s="1862"/>
      <c r="W615" s="1862"/>
      <c r="X615" s="1862"/>
      <c r="Y615" s="1862"/>
      <c r="Z615" s="1862"/>
    </row>
    <row r="616" spans="1:26" ht="15.75" customHeight="1">
      <c r="A616" s="1862"/>
      <c r="B616" s="1862"/>
      <c r="C616" s="1862"/>
      <c r="D616" s="1862"/>
      <c r="E616" s="1862"/>
      <c r="F616" s="1862"/>
      <c r="G616" s="1862"/>
      <c r="H616" s="1862"/>
      <c r="I616" s="1862"/>
      <c r="J616" s="1862"/>
      <c r="K616" s="1862"/>
      <c r="L616" s="1862"/>
      <c r="M616" s="1862"/>
      <c r="N616" s="1862"/>
      <c r="O616" s="1862"/>
      <c r="P616" s="1862"/>
      <c r="Q616" s="1862"/>
      <c r="R616" s="1862"/>
      <c r="S616" s="1862"/>
      <c r="T616" s="1862"/>
      <c r="U616" s="1862"/>
      <c r="V616" s="1862"/>
      <c r="W616" s="1862"/>
      <c r="X616" s="1862"/>
      <c r="Y616" s="1862"/>
      <c r="Z616" s="1862"/>
    </row>
    <row r="617" spans="1:26" ht="15.75" customHeight="1">
      <c r="A617" s="1862"/>
      <c r="B617" s="1862"/>
      <c r="C617" s="1862"/>
      <c r="D617" s="1862"/>
      <c r="E617" s="1862"/>
      <c r="F617" s="1862"/>
      <c r="G617" s="1862"/>
      <c r="H617" s="1862"/>
      <c r="I617" s="1862"/>
      <c r="J617" s="1862"/>
      <c r="K617" s="1862"/>
      <c r="L617" s="1862"/>
      <c r="M617" s="1862"/>
      <c r="N617" s="1862"/>
      <c r="O617" s="1862"/>
      <c r="P617" s="1862"/>
      <c r="Q617" s="1862"/>
      <c r="R617" s="1862"/>
      <c r="S617" s="1862"/>
      <c r="T617" s="1862"/>
      <c r="U617" s="1862"/>
      <c r="V617" s="1862"/>
      <c r="W617" s="1862"/>
      <c r="X617" s="1862"/>
      <c r="Y617" s="1862"/>
      <c r="Z617" s="1862"/>
    </row>
    <row r="618" spans="1:26" ht="15.75" customHeight="1">
      <c r="A618" s="1862"/>
      <c r="B618" s="1862"/>
      <c r="C618" s="1862"/>
      <c r="D618" s="1862"/>
      <c r="E618" s="1862"/>
      <c r="F618" s="1862"/>
      <c r="G618" s="1862"/>
      <c r="H618" s="1862"/>
      <c r="I618" s="1862"/>
      <c r="J618" s="1862"/>
      <c r="K618" s="1862"/>
      <c r="L618" s="1862"/>
      <c r="M618" s="1862"/>
      <c r="N618" s="1862"/>
      <c r="O618" s="1862"/>
      <c r="P618" s="1862"/>
      <c r="Q618" s="1862"/>
      <c r="R618" s="1862"/>
      <c r="S618" s="1862"/>
      <c r="T618" s="1862"/>
      <c r="U618" s="1862"/>
      <c r="V618" s="1862"/>
      <c r="W618" s="1862"/>
      <c r="X618" s="1862"/>
      <c r="Y618" s="1862"/>
      <c r="Z618" s="1862"/>
    </row>
    <row r="619" spans="1:26" ht="15.75" customHeight="1">
      <c r="A619" s="1862"/>
      <c r="B619" s="1862"/>
      <c r="C619" s="1862"/>
      <c r="D619" s="1862"/>
      <c r="E619" s="1862"/>
      <c r="F619" s="1862"/>
      <c r="G619" s="1862"/>
      <c r="H619" s="1862"/>
      <c r="I619" s="1862"/>
      <c r="J619" s="1862"/>
      <c r="K619" s="1862"/>
      <c r="L619" s="1862"/>
      <c r="M619" s="1862"/>
      <c r="N619" s="1862"/>
      <c r="O619" s="1862"/>
      <c r="P619" s="1862"/>
      <c r="Q619" s="1862"/>
      <c r="R619" s="1862"/>
      <c r="S619" s="1862"/>
      <c r="T619" s="1862"/>
      <c r="U619" s="1862"/>
      <c r="V619" s="1862"/>
      <c r="W619" s="1862"/>
      <c r="X619" s="1862"/>
      <c r="Y619" s="1862"/>
      <c r="Z619" s="1862"/>
    </row>
    <row r="620" spans="1:26" ht="15.75" customHeight="1">
      <c r="A620" s="1862"/>
      <c r="B620" s="1862"/>
      <c r="C620" s="1862"/>
      <c r="D620" s="1862"/>
      <c r="E620" s="1862"/>
      <c r="F620" s="1862"/>
      <c r="G620" s="1862"/>
      <c r="H620" s="1862"/>
      <c r="I620" s="1862"/>
      <c r="J620" s="1862"/>
      <c r="K620" s="1862"/>
      <c r="L620" s="1862"/>
      <c r="M620" s="1862"/>
      <c r="N620" s="1862"/>
      <c r="O620" s="1862"/>
      <c r="P620" s="1862"/>
      <c r="Q620" s="1862"/>
      <c r="R620" s="1862"/>
      <c r="S620" s="1862"/>
      <c r="T620" s="1862"/>
      <c r="U620" s="1862"/>
      <c r="V620" s="1862"/>
      <c r="W620" s="1862"/>
      <c r="X620" s="1862"/>
      <c r="Y620" s="1862"/>
      <c r="Z620" s="1862"/>
    </row>
    <row r="621" spans="1:26" ht="15.75" customHeight="1">
      <c r="A621" s="1862"/>
      <c r="B621" s="1862"/>
      <c r="C621" s="1862"/>
      <c r="D621" s="1862"/>
      <c r="E621" s="1862"/>
      <c r="F621" s="1862"/>
      <c r="G621" s="1862"/>
      <c r="H621" s="1862"/>
      <c r="I621" s="1862"/>
      <c r="J621" s="1862"/>
      <c r="K621" s="1862"/>
      <c r="L621" s="1862"/>
      <c r="M621" s="1862"/>
      <c r="N621" s="1862"/>
      <c r="O621" s="1862"/>
      <c r="P621" s="1862"/>
      <c r="Q621" s="1862"/>
      <c r="R621" s="1862"/>
      <c r="S621" s="1862"/>
      <c r="T621" s="1862"/>
      <c r="U621" s="1862"/>
      <c r="V621" s="1862"/>
      <c r="W621" s="1862"/>
      <c r="X621" s="1862"/>
      <c r="Y621" s="1862"/>
      <c r="Z621" s="1862"/>
    </row>
    <row r="622" spans="1:26" ht="15.75" customHeight="1">
      <c r="A622" s="1862"/>
      <c r="B622" s="1862"/>
      <c r="C622" s="1862"/>
      <c r="D622" s="1862"/>
      <c r="E622" s="1862"/>
      <c r="F622" s="1862"/>
      <c r="G622" s="1862"/>
      <c r="H622" s="1862"/>
      <c r="I622" s="1862"/>
      <c r="J622" s="1862"/>
      <c r="K622" s="1862"/>
      <c r="L622" s="1862"/>
      <c r="M622" s="1862"/>
      <c r="N622" s="1862"/>
      <c r="O622" s="1862"/>
      <c r="P622" s="1862"/>
      <c r="Q622" s="1862"/>
      <c r="R622" s="1862"/>
      <c r="S622" s="1862"/>
      <c r="T622" s="1862"/>
      <c r="U622" s="1862"/>
      <c r="V622" s="1862"/>
      <c r="W622" s="1862"/>
      <c r="X622" s="1862"/>
      <c r="Y622" s="1862"/>
      <c r="Z622" s="1862"/>
    </row>
    <row r="623" spans="1:26" ht="15.75" customHeight="1">
      <c r="A623" s="1862"/>
      <c r="B623" s="1862"/>
      <c r="C623" s="1862"/>
      <c r="D623" s="1862"/>
      <c r="E623" s="1862"/>
      <c r="F623" s="1862"/>
      <c r="G623" s="1862"/>
      <c r="H623" s="1862"/>
      <c r="I623" s="1862"/>
      <c r="J623" s="1862"/>
      <c r="K623" s="1862"/>
      <c r="L623" s="1862"/>
      <c r="M623" s="1862"/>
      <c r="N623" s="1862"/>
      <c r="O623" s="1862"/>
      <c r="P623" s="1862"/>
      <c r="Q623" s="1862"/>
      <c r="R623" s="1862"/>
      <c r="S623" s="1862"/>
      <c r="T623" s="1862"/>
      <c r="U623" s="1862"/>
      <c r="V623" s="1862"/>
      <c r="W623" s="1862"/>
      <c r="X623" s="1862"/>
      <c r="Y623" s="1862"/>
      <c r="Z623" s="1862"/>
    </row>
    <row r="624" spans="1:26" ht="15.75" customHeight="1">
      <c r="A624" s="1862"/>
      <c r="B624" s="1862"/>
      <c r="C624" s="1862"/>
      <c r="D624" s="1862"/>
      <c r="E624" s="1862"/>
      <c r="F624" s="1862"/>
      <c r="G624" s="1862"/>
      <c r="H624" s="1862"/>
      <c r="I624" s="1862"/>
      <c r="J624" s="1862"/>
      <c r="K624" s="1862"/>
      <c r="L624" s="1862"/>
      <c r="M624" s="1862"/>
      <c r="N624" s="1862"/>
      <c r="O624" s="1862"/>
      <c r="P624" s="1862"/>
      <c r="Q624" s="1862"/>
      <c r="R624" s="1862"/>
      <c r="S624" s="1862"/>
      <c r="T624" s="1862"/>
      <c r="U624" s="1862"/>
      <c r="V624" s="1862"/>
      <c r="W624" s="1862"/>
      <c r="X624" s="1862"/>
      <c r="Y624" s="1862"/>
      <c r="Z624" s="1862"/>
    </row>
    <row r="625" spans="1:26" ht="15.75" customHeight="1">
      <c r="A625" s="1862"/>
      <c r="B625" s="1862"/>
      <c r="C625" s="1862"/>
      <c r="D625" s="1862"/>
      <c r="E625" s="1862"/>
      <c r="F625" s="1862"/>
      <c r="G625" s="1862"/>
      <c r="H625" s="1862"/>
      <c r="I625" s="1862"/>
      <c r="J625" s="1862"/>
      <c r="K625" s="1862"/>
      <c r="L625" s="1862"/>
      <c r="M625" s="1862"/>
      <c r="N625" s="1862"/>
      <c r="O625" s="1862"/>
      <c r="P625" s="1862"/>
      <c r="Q625" s="1862"/>
      <c r="R625" s="1862"/>
      <c r="S625" s="1862"/>
      <c r="T625" s="1862"/>
      <c r="U625" s="1862"/>
      <c r="V625" s="1862"/>
      <c r="W625" s="1862"/>
      <c r="X625" s="1862"/>
      <c r="Y625" s="1862"/>
      <c r="Z625" s="1862"/>
    </row>
    <row r="626" spans="1:26" ht="15.75" customHeight="1">
      <c r="A626" s="1862"/>
      <c r="B626" s="1862"/>
      <c r="C626" s="1862"/>
      <c r="D626" s="1862"/>
      <c r="E626" s="1862"/>
      <c r="F626" s="1862"/>
      <c r="G626" s="1862"/>
      <c r="H626" s="1862"/>
      <c r="I626" s="1862"/>
      <c r="J626" s="1862"/>
      <c r="K626" s="1862"/>
      <c r="L626" s="1862"/>
      <c r="M626" s="1862"/>
      <c r="N626" s="1862"/>
      <c r="O626" s="1862"/>
      <c r="P626" s="1862"/>
      <c r="Q626" s="1862"/>
      <c r="R626" s="1862"/>
      <c r="S626" s="1862"/>
      <c r="T626" s="1862"/>
      <c r="U626" s="1862"/>
      <c r="V626" s="1862"/>
      <c r="W626" s="1862"/>
      <c r="X626" s="1862"/>
      <c r="Y626" s="1862"/>
      <c r="Z626" s="1862"/>
    </row>
    <row r="627" spans="1:26" ht="15.75" customHeight="1">
      <c r="A627" s="1862"/>
      <c r="B627" s="1862"/>
      <c r="C627" s="1862"/>
      <c r="D627" s="1862"/>
      <c r="E627" s="1862"/>
      <c r="F627" s="1862"/>
      <c r="G627" s="1862"/>
      <c r="H627" s="1862"/>
      <c r="I627" s="1862"/>
      <c r="J627" s="1862"/>
      <c r="K627" s="1862"/>
      <c r="L627" s="1862"/>
      <c r="M627" s="1862"/>
      <c r="N627" s="1862"/>
      <c r="O627" s="1862"/>
      <c r="P627" s="1862"/>
      <c r="Q627" s="1862"/>
      <c r="R627" s="1862"/>
      <c r="S627" s="1862"/>
      <c r="T627" s="1862"/>
      <c r="U627" s="1862"/>
      <c r="V627" s="1862"/>
      <c r="W627" s="1862"/>
      <c r="X627" s="1862"/>
      <c r="Y627" s="1862"/>
      <c r="Z627" s="1862"/>
    </row>
    <row r="628" spans="1:26" ht="15.75" customHeight="1">
      <c r="A628" s="1862"/>
      <c r="B628" s="1862"/>
      <c r="C628" s="1862"/>
      <c r="D628" s="1862"/>
      <c r="E628" s="1862"/>
      <c r="F628" s="1862"/>
      <c r="G628" s="1862"/>
      <c r="H628" s="1862"/>
      <c r="I628" s="1862"/>
      <c r="J628" s="1862"/>
      <c r="K628" s="1862"/>
      <c r="L628" s="1862"/>
      <c r="M628" s="1862"/>
      <c r="N628" s="1862"/>
      <c r="O628" s="1862"/>
      <c r="P628" s="1862"/>
      <c r="Q628" s="1862"/>
      <c r="R628" s="1862"/>
      <c r="S628" s="1862"/>
      <c r="T628" s="1862"/>
      <c r="U628" s="1862"/>
      <c r="V628" s="1862"/>
      <c r="W628" s="1862"/>
      <c r="X628" s="1862"/>
      <c r="Y628" s="1862"/>
      <c r="Z628" s="1862"/>
    </row>
    <row r="629" spans="1:26" ht="15.75" customHeight="1">
      <c r="A629" s="1862"/>
      <c r="B629" s="1862"/>
      <c r="C629" s="1862"/>
      <c r="D629" s="1862"/>
      <c r="E629" s="1862"/>
      <c r="F629" s="1862"/>
      <c r="G629" s="1862"/>
      <c r="H629" s="1862"/>
      <c r="I629" s="1862"/>
      <c r="J629" s="1862"/>
      <c r="K629" s="1862"/>
      <c r="L629" s="1862"/>
      <c r="M629" s="1862"/>
      <c r="N629" s="1862"/>
      <c r="O629" s="1862"/>
      <c r="P629" s="1862"/>
      <c r="Q629" s="1862"/>
      <c r="R629" s="1862"/>
      <c r="S629" s="1862"/>
      <c r="T629" s="1862"/>
      <c r="U629" s="1862"/>
      <c r="V629" s="1862"/>
      <c r="W629" s="1862"/>
      <c r="X629" s="1862"/>
      <c r="Y629" s="1862"/>
      <c r="Z629" s="1862"/>
    </row>
    <row r="630" spans="1:26" ht="15.75" customHeight="1">
      <c r="A630" s="1862"/>
      <c r="B630" s="1862"/>
      <c r="C630" s="1862"/>
      <c r="D630" s="1862"/>
      <c r="E630" s="1862"/>
      <c r="F630" s="1862"/>
      <c r="G630" s="1862"/>
      <c r="H630" s="1862"/>
      <c r="I630" s="1862"/>
      <c r="J630" s="1862"/>
      <c r="K630" s="1862"/>
      <c r="L630" s="1862"/>
      <c r="M630" s="1862"/>
      <c r="N630" s="1862"/>
      <c r="O630" s="1862"/>
      <c r="P630" s="1862"/>
      <c r="Q630" s="1862"/>
      <c r="R630" s="1862"/>
      <c r="S630" s="1862"/>
      <c r="T630" s="1862"/>
      <c r="U630" s="1862"/>
      <c r="V630" s="1862"/>
      <c r="W630" s="1862"/>
      <c r="X630" s="1862"/>
      <c r="Y630" s="1862"/>
      <c r="Z630" s="1862"/>
    </row>
    <row r="631" spans="1:26" ht="15.75" customHeight="1">
      <c r="A631" s="1862"/>
      <c r="B631" s="1862"/>
      <c r="C631" s="1862"/>
      <c r="D631" s="1862"/>
      <c r="E631" s="1862"/>
      <c r="F631" s="1862"/>
      <c r="G631" s="1862"/>
      <c r="H631" s="1862"/>
      <c r="I631" s="1862"/>
      <c r="J631" s="1862"/>
      <c r="K631" s="1862"/>
      <c r="L631" s="1862"/>
      <c r="M631" s="1862"/>
      <c r="N631" s="1862"/>
      <c r="O631" s="1862"/>
      <c r="P631" s="1862"/>
      <c r="Q631" s="1862"/>
      <c r="R631" s="1862"/>
      <c r="S631" s="1862"/>
      <c r="T631" s="1862"/>
      <c r="U631" s="1862"/>
      <c r="V631" s="1862"/>
      <c r="W631" s="1862"/>
      <c r="X631" s="1862"/>
      <c r="Y631" s="1862"/>
      <c r="Z631" s="1862"/>
    </row>
    <row r="632" spans="1:26" ht="15.75" customHeight="1">
      <c r="A632" s="1862"/>
      <c r="B632" s="1862"/>
      <c r="C632" s="1862"/>
      <c r="D632" s="1862"/>
      <c r="E632" s="1862"/>
      <c r="F632" s="1862"/>
      <c r="G632" s="1862"/>
      <c r="H632" s="1862"/>
      <c r="I632" s="1862"/>
      <c r="J632" s="1862"/>
      <c r="K632" s="1862"/>
      <c r="L632" s="1862"/>
      <c r="M632" s="1862"/>
      <c r="N632" s="1862"/>
      <c r="O632" s="1862"/>
      <c r="P632" s="1862"/>
      <c r="Q632" s="1862"/>
      <c r="R632" s="1862"/>
      <c r="S632" s="1862"/>
      <c r="T632" s="1862"/>
      <c r="U632" s="1862"/>
      <c r="V632" s="1862"/>
      <c r="W632" s="1862"/>
      <c r="X632" s="1862"/>
      <c r="Y632" s="1862"/>
      <c r="Z632" s="1862"/>
    </row>
    <row r="633" spans="1:26" ht="15.75" customHeight="1">
      <c r="A633" s="1862"/>
      <c r="B633" s="1862"/>
      <c r="C633" s="1862"/>
      <c r="D633" s="1862"/>
      <c r="E633" s="1862"/>
      <c r="F633" s="1862"/>
      <c r="G633" s="1862"/>
      <c r="H633" s="1862"/>
      <c r="I633" s="1862"/>
      <c r="J633" s="1862"/>
      <c r="K633" s="1862"/>
      <c r="L633" s="1862"/>
      <c r="M633" s="1862"/>
      <c r="N633" s="1862"/>
      <c r="O633" s="1862"/>
      <c r="P633" s="1862"/>
      <c r="Q633" s="1862"/>
      <c r="R633" s="1862"/>
      <c r="S633" s="1862"/>
      <c r="T633" s="1862"/>
      <c r="U633" s="1862"/>
      <c r="V633" s="1862"/>
      <c r="W633" s="1862"/>
      <c r="X633" s="1862"/>
      <c r="Y633" s="1862"/>
      <c r="Z633" s="1862"/>
    </row>
    <row r="634" spans="1:26" ht="15.75" customHeight="1">
      <c r="A634" s="1862"/>
      <c r="B634" s="1862"/>
      <c r="C634" s="1862"/>
      <c r="D634" s="1862"/>
      <c r="E634" s="1862"/>
      <c r="F634" s="1862"/>
      <c r="G634" s="1862"/>
      <c r="H634" s="1862"/>
      <c r="I634" s="1862"/>
      <c r="J634" s="1862"/>
      <c r="K634" s="1862"/>
      <c r="L634" s="1862"/>
      <c r="M634" s="1862"/>
      <c r="N634" s="1862"/>
      <c r="O634" s="1862"/>
      <c r="P634" s="1862"/>
      <c r="Q634" s="1862"/>
      <c r="R634" s="1862"/>
      <c r="S634" s="1862"/>
      <c r="T634" s="1862"/>
      <c r="U634" s="1862"/>
      <c r="V634" s="1862"/>
      <c r="W634" s="1862"/>
      <c r="X634" s="1862"/>
      <c r="Y634" s="1862"/>
      <c r="Z634" s="1862"/>
    </row>
    <row r="635" spans="1:26" ht="15.75" customHeight="1">
      <c r="A635" s="1862"/>
      <c r="B635" s="1862"/>
      <c r="C635" s="1862"/>
      <c r="D635" s="1862"/>
      <c r="E635" s="1862"/>
      <c r="F635" s="1862"/>
      <c r="G635" s="1862"/>
      <c r="H635" s="1862"/>
      <c r="I635" s="1862"/>
      <c r="J635" s="1862"/>
      <c r="K635" s="1862"/>
      <c r="L635" s="1862"/>
      <c r="M635" s="1862"/>
      <c r="N635" s="1862"/>
      <c r="O635" s="1862"/>
      <c r="P635" s="1862"/>
      <c r="Q635" s="1862"/>
      <c r="R635" s="1862"/>
      <c r="S635" s="1862"/>
      <c r="T635" s="1862"/>
      <c r="U635" s="1862"/>
      <c r="V635" s="1862"/>
      <c r="W635" s="1862"/>
      <c r="X635" s="1862"/>
      <c r="Y635" s="1862"/>
      <c r="Z635" s="1862"/>
    </row>
    <row r="636" spans="1:26" ht="15.75" customHeight="1">
      <c r="A636" s="1862"/>
      <c r="B636" s="1862"/>
      <c r="C636" s="1862"/>
      <c r="D636" s="1862"/>
      <c r="E636" s="1862"/>
      <c r="F636" s="1862"/>
      <c r="G636" s="1862"/>
      <c r="H636" s="1862"/>
      <c r="I636" s="1862"/>
      <c r="J636" s="1862"/>
      <c r="K636" s="1862"/>
      <c r="L636" s="1862"/>
      <c r="M636" s="1862"/>
      <c r="N636" s="1862"/>
      <c r="O636" s="1862"/>
      <c r="P636" s="1862"/>
      <c r="Q636" s="1862"/>
      <c r="R636" s="1862"/>
      <c r="S636" s="1862"/>
      <c r="T636" s="1862"/>
      <c r="U636" s="1862"/>
      <c r="V636" s="1862"/>
      <c r="W636" s="1862"/>
      <c r="X636" s="1862"/>
      <c r="Y636" s="1862"/>
      <c r="Z636" s="1862"/>
    </row>
    <row r="637" spans="1:26" ht="15.75" customHeight="1">
      <c r="A637" s="1862"/>
      <c r="B637" s="1862"/>
      <c r="C637" s="1862"/>
      <c r="D637" s="1862"/>
      <c r="E637" s="1862"/>
      <c r="F637" s="1862"/>
      <c r="G637" s="1862"/>
      <c r="H637" s="1862"/>
      <c r="I637" s="1862"/>
      <c r="J637" s="1862"/>
      <c r="K637" s="1862"/>
      <c r="L637" s="1862"/>
      <c r="M637" s="1862"/>
      <c r="N637" s="1862"/>
      <c r="O637" s="1862"/>
      <c r="P637" s="1862"/>
      <c r="Q637" s="1862"/>
      <c r="R637" s="1862"/>
      <c r="S637" s="1862"/>
      <c r="T637" s="1862"/>
      <c r="U637" s="1862"/>
      <c r="V637" s="1862"/>
      <c r="W637" s="1862"/>
      <c r="X637" s="1862"/>
      <c r="Y637" s="1862"/>
      <c r="Z637" s="1862"/>
    </row>
    <row r="638" spans="1:26" ht="15.75" customHeight="1">
      <c r="A638" s="1862"/>
      <c r="B638" s="1862"/>
      <c r="C638" s="1862"/>
      <c r="D638" s="1862"/>
      <c r="E638" s="1862"/>
      <c r="F638" s="1862"/>
      <c r="G638" s="1862"/>
      <c r="H638" s="1862"/>
      <c r="I638" s="1862"/>
      <c r="J638" s="1862"/>
      <c r="K638" s="1862"/>
      <c r="L638" s="1862"/>
      <c r="M638" s="1862"/>
      <c r="N638" s="1862"/>
      <c r="O638" s="1862"/>
      <c r="P638" s="1862"/>
      <c r="Q638" s="1862"/>
      <c r="R638" s="1862"/>
      <c r="S638" s="1862"/>
      <c r="T638" s="1862"/>
      <c r="U638" s="1862"/>
      <c r="V638" s="1862"/>
      <c r="W638" s="1862"/>
      <c r="X638" s="1862"/>
      <c r="Y638" s="1862"/>
      <c r="Z638" s="1862"/>
    </row>
    <row r="639" spans="1:26" ht="15.75" customHeight="1">
      <c r="A639" s="1862"/>
      <c r="B639" s="1862"/>
      <c r="C639" s="1862"/>
      <c r="D639" s="1862"/>
      <c r="E639" s="1862"/>
      <c r="F639" s="1862"/>
      <c r="G639" s="1862"/>
      <c r="H639" s="1862"/>
      <c r="I639" s="1862"/>
      <c r="J639" s="1862"/>
      <c r="K639" s="1862"/>
      <c r="L639" s="1862"/>
      <c r="M639" s="1862"/>
      <c r="N639" s="1862"/>
      <c r="O639" s="1862"/>
      <c r="P639" s="1862"/>
      <c r="Q639" s="1862"/>
      <c r="R639" s="1862"/>
      <c r="S639" s="1862"/>
      <c r="T639" s="1862"/>
      <c r="U639" s="1862"/>
      <c r="V639" s="1862"/>
      <c r="W639" s="1862"/>
      <c r="X639" s="1862"/>
      <c r="Y639" s="1862"/>
      <c r="Z639" s="1862"/>
    </row>
    <row r="640" spans="1:26" ht="15.75" customHeight="1">
      <c r="A640" s="1862"/>
      <c r="B640" s="1862"/>
      <c r="C640" s="1862"/>
      <c r="D640" s="1862"/>
      <c r="E640" s="1862"/>
      <c r="F640" s="1862"/>
      <c r="G640" s="1862"/>
      <c r="H640" s="1862"/>
      <c r="I640" s="1862"/>
      <c r="J640" s="1862"/>
      <c r="K640" s="1862"/>
      <c r="L640" s="1862"/>
      <c r="M640" s="1862"/>
      <c r="N640" s="1862"/>
      <c r="O640" s="1862"/>
      <c r="P640" s="1862"/>
      <c r="Q640" s="1862"/>
      <c r="R640" s="1862"/>
      <c r="S640" s="1862"/>
      <c r="T640" s="1862"/>
      <c r="U640" s="1862"/>
      <c r="V640" s="1862"/>
      <c r="W640" s="1862"/>
      <c r="X640" s="1862"/>
      <c r="Y640" s="1862"/>
      <c r="Z640" s="1862"/>
    </row>
    <row r="641" spans="1:26" ht="15.75" customHeight="1">
      <c r="A641" s="1862"/>
      <c r="B641" s="1862"/>
      <c r="C641" s="1862"/>
      <c r="D641" s="1862"/>
      <c r="E641" s="1862"/>
      <c r="F641" s="1862"/>
      <c r="G641" s="1862"/>
      <c r="H641" s="1862"/>
      <c r="I641" s="1862"/>
      <c r="J641" s="1862"/>
      <c r="K641" s="1862"/>
      <c r="L641" s="1862"/>
      <c r="M641" s="1862"/>
      <c r="N641" s="1862"/>
      <c r="O641" s="1862"/>
      <c r="P641" s="1862"/>
      <c r="Q641" s="1862"/>
      <c r="R641" s="1862"/>
      <c r="S641" s="1862"/>
      <c r="T641" s="1862"/>
      <c r="U641" s="1862"/>
      <c r="V641" s="1862"/>
      <c r="W641" s="1862"/>
      <c r="X641" s="1862"/>
      <c r="Y641" s="1862"/>
      <c r="Z641" s="1862"/>
    </row>
    <row r="642" spans="1:26" ht="15.75" customHeight="1">
      <c r="A642" s="1862"/>
      <c r="B642" s="1862"/>
      <c r="C642" s="1862"/>
      <c r="D642" s="1862"/>
      <c r="E642" s="1862"/>
      <c r="F642" s="1862"/>
      <c r="G642" s="1862"/>
      <c r="H642" s="1862"/>
      <c r="I642" s="1862"/>
      <c r="J642" s="1862"/>
      <c r="K642" s="1862"/>
      <c r="L642" s="1862"/>
      <c r="M642" s="1862"/>
      <c r="N642" s="1862"/>
      <c r="O642" s="1862"/>
      <c r="P642" s="1862"/>
      <c r="Q642" s="1862"/>
      <c r="R642" s="1862"/>
      <c r="S642" s="1862"/>
      <c r="T642" s="1862"/>
      <c r="U642" s="1862"/>
      <c r="V642" s="1862"/>
      <c r="W642" s="1862"/>
      <c r="X642" s="1862"/>
      <c r="Y642" s="1862"/>
      <c r="Z642" s="1862"/>
    </row>
    <row r="643" spans="1:26" ht="15.75" customHeight="1">
      <c r="A643" s="1862"/>
      <c r="B643" s="1862"/>
      <c r="C643" s="1862"/>
      <c r="D643" s="1862"/>
      <c r="E643" s="1862"/>
      <c r="F643" s="1862"/>
      <c r="G643" s="1862"/>
      <c r="H643" s="1862"/>
      <c r="I643" s="1862"/>
      <c r="J643" s="1862"/>
      <c r="K643" s="1862"/>
      <c r="L643" s="1862"/>
      <c r="M643" s="1862"/>
      <c r="N643" s="1862"/>
      <c r="O643" s="1862"/>
      <c r="P643" s="1862"/>
      <c r="Q643" s="1862"/>
      <c r="R643" s="1862"/>
      <c r="S643" s="1862"/>
      <c r="T643" s="1862"/>
      <c r="U643" s="1862"/>
      <c r="V643" s="1862"/>
      <c r="W643" s="1862"/>
      <c r="X643" s="1862"/>
      <c r="Y643" s="1862"/>
      <c r="Z643" s="1862"/>
    </row>
    <row r="644" spans="1:26" ht="15.75" customHeight="1">
      <c r="A644" s="1862"/>
      <c r="B644" s="1862"/>
      <c r="C644" s="1862"/>
      <c r="D644" s="1862"/>
      <c r="E644" s="1862"/>
      <c r="F644" s="1862"/>
      <c r="G644" s="1862"/>
      <c r="H644" s="1862"/>
      <c r="I644" s="1862"/>
      <c r="J644" s="1862"/>
      <c r="K644" s="1862"/>
      <c r="L644" s="1862"/>
      <c r="M644" s="1862"/>
      <c r="N644" s="1862"/>
      <c r="O644" s="1862"/>
      <c r="P644" s="1862"/>
      <c r="Q644" s="1862"/>
      <c r="R644" s="1862"/>
      <c r="S644" s="1862"/>
      <c r="T644" s="1862"/>
      <c r="U644" s="1862"/>
      <c r="V644" s="1862"/>
      <c r="W644" s="1862"/>
      <c r="X644" s="1862"/>
      <c r="Y644" s="1862"/>
      <c r="Z644" s="1862"/>
    </row>
    <row r="645" spans="1:26" ht="15.75" customHeight="1">
      <c r="A645" s="1862"/>
      <c r="B645" s="1862"/>
      <c r="C645" s="1862"/>
      <c r="D645" s="1862"/>
      <c r="E645" s="1862"/>
      <c r="F645" s="1862"/>
      <c r="G645" s="1862"/>
      <c r="H645" s="1862"/>
      <c r="I645" s="1862"/>
      <c r="J645" s="1862"/>
      <c r="K645" s="1862"/>
      <c r="L645" s="1862"/>
      <c r="M645" s="1862"/>
      <c r="N645" s="1862"/>
      <c r="O645" s="1862"/>
      <c r="P645" s="1862"/>
      <c r="Q645" s="1862"/>
      <c r="R645" s="1862"/>
      <c r="S645" s="1862"/>
      <c r="T645" s="1862"/>
      <c r="U645" s="1862"/>
      <c r="V645" s="1862"/>
      <c r="W645" s="1862"/>
      <c r="X645" s="1862"/>
      <c r="Y645" s="1862"/>
      <c r="Z645" s="1862"/>
    </row>
    <row r="646" spans="1:26" ht="15.75" customHeight="1">
      <c r="A646" s="1862"/>
      <c r="B646" s="1862"/>
      <c r="C646" s="1862"/>
      <c r="D646" s="1862"/>
      <c r="E646" s="1862"/>
      <c r="F646" s="1862"/>
      <c r="G646" s="1862"/>
      <c r="H646" s="1862"/>
      <c r="I646" s="1862"/>
      <c r="J646" s="1862"/>
      <c r="K646" s="1862"/>
      <c r="L646" s="1862"/>
      <c r="M646" s="1862"/>
      <c r="N646" s="1862"/>
      <c r="O646" s="1862"/>
      <c r="P646" s="1862"/>
      <c r="Q646" s="1862"/>
      <c r="R646" s="1862"/>
      <c r="S646" s="1862"/>
      <c r="T646" s="1862"/>
      <c r="U646" s="1862"/>
      <c r="V646" s="1862"/>
      <c r="W646" s="1862"/>
      <c r="X646" s="1862"/>
      <c r="Y646" s="1862"/>
      <c r="Z646" s="1862"/>
    </row>
    <row r="647" spans="1:26" ht="15.75" customHeight="1">
      <c r="A647" s="1862"/>
      <c r="B647" s="1862"/>
      <c r="C647" s="1862"/>
      <c r="D647" s="1862"/>
      <c r="E647" s="1862"/>
      <c r="F647" s="1862"/>
      <c r="G647" s="1862"/>
      <c r="H647" s="1862"/>
      <c r="I647" s="1862"/>
      <c r="J647" s="1862"/>
      <c r="K647" s="1862"/>
      <c r="L647" s="1862"/>
      <c r="M647" s="1862"/>
      <c r="N647" s="1862"/>
      <c r="O647" s="1862"/>
      <c r="P647" s="1862"/>
      <c r="Q647" s="1862"/>
      <c r="R647" s="1862"/>
      <c r="S647" s="1862"/>
      <c r="T647" s="1862"/>
      <c r="U647" s="1862"/>
      <c r="V647" s="1862"/>
      <c r="W647" s="1862"/>
      <c r="X647" s="1862"/>
      <c r="Y647" s="1862"/>
      <c r="Z647" s="1862"/>
    </row>
    <row r="648" spans="1:26" ht="15.75" customHeight="1">
      <c r="A648" s="1862"/>
      <c r="B648" s="1862"/>
      <c r="C648" s="1862"/>
      <c r="D648" s="1862"/>
      <c r="E648" s="1862"/>
      <c r="F648" s="1862"/>
      <c r="G648" s="1862"/>
      <c r="H648" s="1862"/>
      <c r="I648" s="1862"/>
      <c r="J648" s="1862"/>
      <c r="K648" s="1862"/>
      <c r="L648" s="1862"/>
      <c r="M648" s="1862"/>
      <c r="N648" s="1862"/>
      <c r="O648" s="1862"/>
      <c r="P648" s="1862"/>
      <c r="Q648" s="1862"/>
      <c r="R648" s="1862"/>
      <c r="S648" s="1862"/>
      <c r="T648" s="1862"/>
      <c r="U648" s="1862"/>
      <c r="V648" s="1862"/>
      <c r="W648" s="1862"/>
      <c r="X648" s="1862"/>
      <c r="Y648" s="1862"/>
      <c r="Z648" s="1862"/>
    </row>
    <row r="649" spans="1:26" ht="15.75" customHeight="1">
      <c r="A649" s="1862"/>
      <c r="B649" s="1862"/>
      <c r="C649" s="1862"/>
      <c r="D649" s="1862"/>
      <c r="E649" s="1862"/>
      <c r="F649" s="1862"/>
      <c r="G649" s="1862"/>
      <c r="H649" s="1862"/>
      <c r="I649" s="1862"/>
      <c r="J649" s="1862"/>
      <c r="K649" s="1862"/>
      <c r="L649" s="1862"/>
      <c r="M649" s="1862"/>
      <c r="N649" s="1862"/>
      <c r="O649" s="1862"/>
      <c r="P649" s="1862"/>
      <c r="Q649" s="1862"/>
      <c r="R649" s="1862"/>
      <c r="S649" s="1862"/>
      <c r="T649" s="1862"/>
      <c r="U649" s="1862"/>
      <c r="V649" s="1862"/>
      <c r="W649" s="1862"/>
      <c r="X649" s="1862"/>
      <c r="Y649" s="1862"/>
      <c r="Z649" s="1862"/>
    </row>
    <row r="650" spans="1:26" ht="15.75" customHeight="1">
      <c r="A650" s="1862"/>
      <c r="B650" s="1862"/>
      <c r="C650" s="1862"/>
      <c r="D650" s="1862"/>
      <c r="E650" s="1862"/>
      <c r="F650" s="1862"/>
      <c r="G650" s="1862"/>
      <c r="H650" s="1862"/>
      <c r="I650" s="1862"/>
      <c r="J650" s="1862"/>
      <c r="K650" s="1862"/>
      <c r="L650" s="1862"/>
      <c r="M650" s="1862"/>
      <c r="N650" s="1862"/>
      <c r="O650" s="1862"/>
      <c r="P650" s="1862"/>
      <c r="Q650" s="1862"/>
      <c r="R650" s="1862"/>
      <c r="S650" s="1862"/>
      <c r="T650" s="1862"/>
      <c r="U650" s="1862"/>
      <c r="V650" s="1862"/>
      <c r="W650" s="1862"/>
      <c r="X650" s="1862"/>
      <c r="Y650" s="1862"/>
      <c r="Z650" s="1862"/>
    </row>
    <row r="651" spans="1:26" ht="15.75" customHeight="1">
      <c r="A651" s="1862"/>
      <c r="B651" s="1862"/>
      <c r="C651" s="1862"/>
      <c r="D651" s="1862"/>
      <c r="E651" s="1862"/>
      <c r="F651" s="1862"/>
      <c r="G651" s="1862"/>
      <c r="H651" s="1862"/>
      <c r="I651" s="1862"/>
      <c r="J651" s="1862"/>
      <c r="K651" s="1862"/>
      <c r="L651" s="1862"/>
      <c r="M651" s="1862"/>
      <c r="N651" s="1862"/>
      <c r="O651" s="1862"/>
      <c r="P651" s="1862"/>
      <c r="Q651" s="1862"/>
      <c r="R651" s="1862"/>
      <c r="S651" s="1862"/>
      <c r="T651" s="1862"/>
      <c r="U651" s="1862"/>
      <c r="V651" s="1862"/>
      <c r="W651" s="1862"/>
      <c r="X651" s="1862"/>
      <c r="Y651" s="1862"/>
      <c r="Z651" s="1862"/>
    </row>
    <row r="652" spans="1:26" ht="15.75" customHeight="1">
      <c r="A652" s="1862"/>
      <c r="B652" s="1862"/>
      <c r="C652" s="1862"/>
      <c r="D652" s="1862"/>
      <c r="E652" s="1862"/>
      <c r="F652" s="1862"/>
      <c r="G652" s="1862"/>
      <c r="H652" s="1862"/>
      <c r="I652" s="1862"/>
      <c r="J652" s="1862"/>
      <c r="K652" s="1862"/>
      <c r="L652" s="1862"/>
      <c r="M652" s="1862"/>
      <c r="N652" s="1862"/>
      <c r="O652" s="1862"/>
      <c r="P652" s="1862"/>
      <c r="Q652" s="1862"/>
      <c r="R652" s="1862"/>
      <c r="S652" s="1862"/>
      <c r="T652" s="1862"/>
      <c r="U652" s="1862"/>
      <c r="V652" s="1862"/>
      <c r="W652" s="1862"/>
      <c r="X652" s="1862"/>
      <c r="Y652" s="1862"/>
      <c r="Z652" s="1862"/>
    </row>
    <row r="653" spans="1:26" ht="15.75" customHeight="1">
      <c r="A653" s="1862"/>
      <c r="B653" s="1862"/>
      <c r="C653" s="1862"/>
      <c r="D653" s="1862"/>
      <c r="E653" s="1862"/>
      <c r="F653" s="1862"/>
      <c r="G653" s="1862"/>
      <c r="H653" s="1862"/>
      <c r="I653" s="1862"/>
      <c r="J653" s="1862"/>
      <c r="K653" s="1862"/>
      <c r="L653" s="1862"/>
      <c r="M653" s="1862"/>
      <c r="N653" s="1862"/>
      <c r="O653" s="1862"/>
      <c r="P653" s="1862"/>
      <c r="Q653" s="1862"/>
      <c r="R653" s="1862"/>
      <c r="S653" s="1862"/>
      <c r="T653" s="1862"/>
      <c r="U653" s="1862"/>
      <c r="V653" s="1862"/>
      <c r="W653" s="1862"/>
      <c r="X653" s="1862"/>
      <c r="Y653" s="1862"/>
      <c r="Z653" s="1862"/>
    </row>
    <row r="654" spans="1:26" ht="15.75" customHeight="1">
      <c r="A654" s="1862"/>
      <c r="B654" s="1862"/>
      <c r="C654" s="1862"/>
      <c r="D654" s="1862"/>
      <c r="E654" s="1862"/>
      <c r="F654" s="1862"/>
      <c r="G654" s="1862"/>
      <c r="H654" s="1862"/>
      <c r="I654" s="1862"/>
      <c r="J654" s="1862"/>
      <c r="K654" s="1862"/>
      <c r="L654" s="1862"/>
      <c r="M654" s="1862"/>
      <c r="N654" s="1862"/>
      <c r="O654" s="1862"/>
      <c r="P654" s="1862"/>
      <c r="Q654" s="1862"/>
      <c r="R654" s="1862"/>
      <c r="S654" s="1862"/>
      <c r="T654" s="1862"/>
      <c r="U654" s="1862"/>
      <c r="V654" s="1862"/>
      <c r="W654" s="1862"/>
      <c r="X654" s="1862"/>
      <c r="Y654" s="1862"/>
      <c r="Z654" s="1862"/>
    </row>
    <row r="655" spans="1:26" ht="15.75" customHeight="1">
      <c r="A655" s="1862"/>
      <c r="B655" s="1862"/>
      <c r="C655" s="1862"/>
      <c r="D655" s="1862"/>
      <c r="E655" s="1862"/>
      <c r="F655" s="1862"/>
      <c r="G655" s="1862"/>
      <c r="H655" s="1862"/>
      <c r="I655" s="1862"/>
      <c r="J655" s="1862"/>
      <c r="K655" s="1862"/>
      <c r="L655" s="1862"/>
      <c r="M655" s="1862"/>
      <c r="N655" s="1862"/>
      <c r="O655" s="1862"/>
      <c r="P655" s="1862"/>
      <c r="Q655" s="1862"/>
      <c r="R655" s="1862"/>
      <c r="S655" s="1862"/>
      <c r="T655" s="1862"/>
      <c r="U655" s="1862"/>
      <c r="V655" s="1862"/>
      <c r="W655" s="1862"/>
      <c r="X655" s="1862"/>
      <c r="Y655" s="1862"/>
      <c r="Z655" s="1862"/>
    </row>
    <row r="656" spans="1:26" ht="15.75" customHeight="1">
      <c r="A656" s="1862"/>
      <c r="B656" s="1862"/>
      <c r="C656" s="1862"/>
      <c r="D656" s="1862"/>
      <c r="E656" s="1862"/>
      <c r="F656" s="1862"/>
      <c r="G656" s="1862"/>
      <c r="H656" s="1862"/>
      <c r="I656" s="1862"/>
      <c r="J656" s="1862"/>
      <c r="K656" s="1862"/>
      <c r="L656" s="1862"/>
      <c r="M656" s="1862"/>
      <c r="N656" s="1862"/>
      <c r="O656" s="1862"/>
      <c r="P656" s="1862"/>
      <c r="Q656" s="1862"/>
      <c r="R656" s="1862"/>
      <c r="S656" s="1862"/>
      <c r="T656" s="1862"/>
      <c r="U656" s="1862"/>
      <c r="V656" s="1862"/>
      <c r="W656" s="1862"/>
      <c r="X656" s="1862"/>
      <c r="Y656" s="1862"/>
      <c r="Z656" s="1862"/>
    </row>
    <row r="657" spans="1:26" ht="15.75" customHeight="1">
      <c r="A657" s="1862"/>
      <c r="B657" s="1862"/>
      <c r="C657" s="1862"/>
      <c r="D657" s="1862"/>
      <c r="E657" s="1862"/>
      <c r="F657" s="1862"/>
      <c r="G657" s="1862"/>
      <c r="H657" s="1862"/>
      <c r="I657" s="1862"/>
      <c r="J657" s="1862"/>
      <c r="K657" s="1862"/>
      <c r="L657" s="1862"/>
      <c r="M657" s="1862"/>
      <c r="N657" s="1862"/>
      <c r="O657" s="1862"/>
      <c r="P657" s="1862"/>
      <c r="Q657" s="1862"/>
      <c r="R657" s="1862"/>
      <c r="S657" s="1862"/>
      <c r="T657" s="1862"/>
      <c r="U657" s="1862"/>
      <c r="V657" s="1862"/>
      <c r="W657" s="1862"/>
      <c r="X657" s="1862"/>
      <c r="Y657" s="1862"/>
      <c r="Z657" s="1862"/>
    </row>
    <row r="658" spans="1:26" ht="15.75" customHeight="1">
      <c r="A658" s="1862"/>
      <c r="B658" s="1862"/>
      <c r="C658" s="1862"/>
      <c r="D658" s="1862"/>
      <c r="E658" s="1862"/>
      <c r="F658" s="1862"/>
      <c r="G658" s="1862"/>
      <c r="H658" s="1862"/>
      <c r="I658" s="1862"/>
      <c r="J658" s="1862"/>
      <c r="K658" s="1862"/>
      <c r="L658" s="1862"/>
      <c r="M658" s="1862"/>
      <c r="N658" s="1862"/>
      <c r="O658" s="1862"/>
      <c r="P658" s="1862"/>
      <c r="Q658" s="1862"/>
      <c r="R658" s="1862"/>
      <c r="S658" s="1862"/>
      <c r="T658" s="1862"/>
      <c r="U658" s="1862"/>
      <c r="V658" s="1862"/>
      <c r="W658" s="1862"/>
      <c r="X658" s="1862"/>
      <c r="Y658" s="1862"/>
      <c r="Z658" s="1862"/>
    </row>
    <row r="659" spans="1:26" ht="15.75" customHeight="1">
      <c r="A659" s="1862"/>
      <c r="B659" s="1862"/>
      <c r="C659" s="1862"/>
      <c r="D659" s="1862"/>
      <c r="E659" s="1862"/>
      <c r="F659" s="1862"/>
      <c r="G659" s="1862"/>
      <c r="H659" s="1862"/>
      <c r="I659" s="1862"/>
      <c r="J659" s="1862"/>
      <c r="K659" s="1862"/>
      <c r="L659" s="1862"/>
      <c r="M659" s="1862"/>
      <c r="N659" s="1862"/>
      <c r="O659" s="1862"/>
      <c r="P659" s="1862"/>
      <c r="Q659" s="1862"/>
      <c r="R659" s="1862"/>
      <c r="S659" s="1862"/>
      <c r="T659" s="1862"/>
      <c r="U659" s="1862"/>
      <c r="V659" s="1862"/>
      <c r="W659" s="1862"/>
      <c r="X659" s="1862"/>
      <c r="Y659" s="1862"/>
      <c r="Z659" s="1862"/>
    </row>
    <row r="660" spans="1:26" ht="15.75" customHeight="1">
      <c r="A660" s="1862"/>
      <c r="B660" s="1862"/>
      <c r="C660" s="1862"/>
      <c r="D660" s="1862"/>
      <c r="E660" s="1862"/>
      <c r="F660" s="1862"/>
      <c r="G660" s="1862"/>
      <c r="H660" s="1862"/>
      <c r="I660" s="1862"/>
      <c r="J660" s="1862"/>
      <c r="K660" s="1862"/>
      <c r="L660" s="1862"/>
      <c r="M660" s="1862"/>
      <c r="N660" s="1862"/>
      <c r="O660" s="1862"/>
      <c r="P660" s="1862"/>
      <c r="Q660" s="1862"/>
      <c r="R660" s="1862"/>
      <c r="S660" s="1862"/>
      <c r="T660" s="1862"/>
      <c r="U660" s="1862"/>
      <c r="V660" s="1862"/>
      <c r="W660" s="1862"/>
      <c r="X660" s="1862"/>
      <c r="Y660" s="1862"/>
      <c r="Z660" s="1862"/>
    </row>
    <row r="661" spans="1:26" ht="15.75" customHeight="1">
      <c r="A661" s="1862"/>
      <c r="B661" s="1862"/>
      <c r="C661" s="1862"/>
      <c r="D661" s="1862"/>
      <c r="E661" s="1862"/>
      <c r="F661" s="1862"/>
      <c r="G661" s="1862"/>
      <c r="H661" s="1862"/>
      <c r="I661" s="1862"/>
      <c r="J661" s="1862"/>
      <c r="K661" s="1862"/>
      <c r="L661" s="1862"/>
      <c r="M661" s="1862"/>
      <c r="N661" s="1862"/>
      <c r="O661" s="1862"/>
      <c r="P661" s="1862"/>
      <c r="Q661" s="1862"/>
      <c r="R661" s="1862"/>
      <c r="S661" s="1862"/>
      <c r="T661" s="1862"/>
      <c r="U661" s="1862"/>
      <c r="V661" s="1862"/>
      <c r="W661" s="1862"/>
      <c r="X661" s="1862"/>
      <c r="Y661" s="1862"/>
      <c r="Z661" s="1862"/>
    </row>
    <row r="662" spans="1:26" ht="15.75" customHeight="1">
      <c r="A662" s="1862"/>
      <c r="B662" s="1862"/>
      <c r="C662" s="1862"/>
      <c r="D662" s="1862"/>
      <c r="E662" s="1862"/>
      <c r="F662" s="1862"/>
      <c r="G662" s="1862"/>
      <c r="H662" s="1862"/>
      <c r="I662" s="1862"/>
      <c r="J662" s="1862"/>
      <c r="K662" s="1862"/>
      <c r="L662" s="1862"/>
      <c r="M662" s="1862"/>
      <c r="N662" s="1862"/>
      <c r="O662" s="1862"/>
      <c r="P662" s="1862"/>
      <c r="Q662" s="1862"/>
      <c r="R662" s="1862"/>
      <c r="S662" s="1862"/>
      <c r="T662" s="1862"/>
      <c r="U662" s="1862"/>
      <c r="V662" s="1862"/>
      <c r="W662" s="1862"/>
      <c r="X662" s="1862"/>
      <c r="Y662" s="1862"/>
      <c r="Z662" s="1862"/>
    </row>
    <row r="663" spans="1:26" ht="15.75" customHeight="1">
      <c r="A663" s="1862"/>
      <c r="B663" s="1862"/>
      <c r="C663" s="1862"/>
      <c r="D663" s="1862"/>
      <c r="E663" s="1862"/>
      <c r="F663" s="1862"/>
      <c r="G663" s="1862"/>
      <c r="H663" s="1862"/>
      <c r="I663" s="1862"/>
      <c r="J663" s="1862"/>
      <c r="K663" s="1862"/>
      <c r="L663" s="1862"/>
      <c r="M663" s="1862"/>
      <c r="N663" s="1862"/>
      <c r="O663" s="1862"/>
      <c r="P663" s="1862"/>
      <c r="Q663" s="1862"/>
      <c r="R663" s="1862"/>
      <c r="S663" s="1862"/>
      <c r="T663" s="1862"/>
      <c r="U663" s="1862"/>
      <c r="V663" s="1862"/>
      <c r="W663" s="1862"/>
      <c r="X663" s="1862"/>
      <c r="Y663" s="1862"/>
      <c r="Z663" s="1862"/>
    </row>
    <row r="664" spans="1:26" ht="15.75" customHeight="1">
      <c r="A664" s="1862"/>
      <c r="B664" s="1862"/>
      <c r="C664" s="1862"/>
      <c r="D664" s="1862"/>
      <c r="E664" s="1862"/>
      <c r="F664" s="1862"/>
      <c r="G664" s="1862"/>
      <c r="H664" s="1862"/>
      <c r="I664" s="1862"/>
      <c r="J664" s="1862"/>
      <c r="K664" s="1862"/>
      <c r="L664" s="1862"/>
      <c r="M664" s="1862"/>
      <c r="N664" s="1862"/>
      <c r="O664" s="1862"/>
      <c r="P664" s="1862"/>
      <c r="Q664" s="1862"/>
      <c r="R664" s="1862"/>
      <c r="S664" s="1862"/>
      <c r="T664" s="1862"/>
      <c r="U664" s="1862"/>
      <c r="V664" s="1862"/>
      <c r="W664" s="1862"/>
      <c r="X664" s="1862"/>
      <c r="Y664" s="1862"/>
      <c r="Z664" s="1862"/>
    </row>
    <row r="665" spans="1:26" ht="15.75" customHeight="1">
      <c r="A665" s="1862"/>
      <c r="B665" s="1862"/>
      <c r="C665" s="1862"/>
      <c r="D665" s="1862"/>
      <c r="E665" s="1862"/>
      <c r="F665" s="1862"/>
      <c r="G665" s="1862"/>
      <c r="H665" s="1862"/>
      <c r="I665" s="1862"/>
      <c r="J665" s="1862"/>
      <c r="K665" s="1862"/>
      <c r="L665" s="1862"/>
      <c r="M665" s="1862"/>
      <c r="N665" s="1862"/>
      <c r="O665" s="1862"/>
      <c r="P665" s="1862"/>
      <c r="Q665" s="1862"/>
      <c r="R665" s="1862"/>
      <c r="S665" s="1862"/>
      <c r="T665" s="1862"/>
      <c r="U665" s="1862"/>
      <c r="V665" s="1862"/>
      <c r="W665" s="1862"/>
      <c r="X665" s="1862"/>
      <c r="Y665" s="1862"/>
      <c r="Z665" s="1862"/>
    </row>
    <row r="666" spans="1:26" ht="15.75" customHeight="1">
      <c r="A666" s="1862"/>
      <c r="B666" s="1862"/>
      <c r="C666" s="1862"/>
      <c r="D666" s="1862"/>
      <c r="E666" s="1862"/>
      <c r="F666" s="1862"/>
      <c r="G666" s="1862"/>
      <c r="H666" s="1862"/>
      <c r="I666" s="1862"/>
      <c r="J666" s="1862"/>
      <c r="K666" s="1862"/>
      <c r="L666" s="1862"/>
      <c r="M666" s="1862"/>
      <c r="N666" s="1862"/>
      <c r="O666" s="1862"/>
      <c r="P666" s="1862"/>
      <c r="Q666" s="1862"/>
      <c r="R666" s="1862"/>
      <c r="S666" s="1862"/>
      <c r="T666" s="1862"/>
      <c r="U666" s="1862"/>
      <c r="V666" s="1862"/>
      <c r="W666" s="1862"/>
      <c r="X666" s="1862"/>
      <c r="Y666" s="1862"/>
      <c r="Z666" s="1862"/>
    </row>
    <row r="667" spans="1:26" ht="15.75" customHeight="1">
      <c r="A667" s="1862"/>
      <c r="B667" s="1862"/>
      <c r="C667" s="1862"/>
      <c r="D667" s="1862"/>
      <c r="E667" s="1862"/>
      <c r="F667" s="1862"/>
      <c r="G667" s="1862"/>
      <c r="H667" s="1862"/>
      <c r="I667" s="1862"/>
      <c r="J667" s="1862"/>
      <c r="K667" s="1862"/>
      <c r="L667" s="1862"/>
      <c r="M667" s="1862"/>
      <c r="N667" s="1862"/>
      <c r="O667" s="1862"/>
      <c r="P667" s="1862"/>
      <c r="Q667" s="1862"/>
      <c r="R667" s="1862"/>
      <c r="S667" s="1862"/>
      <c r="T667" s="1862"/>
      <c r="U667" s="1862"/>
      <c r="V667" s="1862"/>
      <c r="W667" s="1862"/>
      <c r="X667" s="1862"/>
      <c r="Y667" s="1862"/>
      <c r="Z667" s="1862"/>
    </row>
    <row r="668" spans="1:26" ht="15.75" customHeight="1">
      <c r="A668" s="1862"/>
      <c r="B668" s="1862"/>
      <c r="C668" s="1862"/>
      <c r="D668" s="1862"/>
      <c r="E668" s="1862"/>
      <c r="F668" s="1862"/>
      <c r="G668" s="1862"/>
      <c r="H668" s="1862"/>
      <c r="I668" s="1862"/>
      <c r="J668" s="1862"/>
      <c r="K668" s="1862"/>
      <c r="L668" s="1862"/>
      <c r="M668" s="1862"/>
      <c r="N668" s="1862"/>
      <c r="O668" s="1862"/>
      <c r="P668" s="1862"/>
      <c r="Q668" s="1862"/>
      <c r="R668" s="1862"/>
      <c r="S668" s="1862"/>
      <c r="T668" s="1862"/>
      <c r="U668" s="1862"/>
      <c r="V668" s="1862"/>
      <c r="W668" s="1862"/>
      <c r="X668" s="1862"/>
      <c r="Y668" s="1862"/>
      <c r="Z668" s="1862"/>
    </row>
    <row r="669" spans="1:26" ht="15.75" customHeight="1">
      <c r="A669" s="1862"/>
      <c r="B669" s="1862"/>
      <c r="C669" s="1862"/>
      <c r="D669" s="1862"/>
      <c r="E669" s="1862"/>
      <c r="F669" s="1862"/>
      <c r="G669" s="1862"/>
      <c r="H669" s="1862"/>
      <c r="I669" s="1862"/>
      <c r="J669" s="1862"/>
      <c r="K669" s="1862"/>
      <c r="L669" s="1862"/>
      <c r="M669" s="1862"/>
      <c r="N669" s="1862"/>
      <c r="O669" s="1862"/>
      <c r="P669" s="1862"/>
      <c r="Q669" s="1862"/>
      <c r="R669" s="1862"/>
      <c r="S669" s="1862"/>
      <c r="T669" s="1862"/>
      <c r="U669" s="1862"/>
      <c r="V669" s="1862"/>
      <c r="W669" s="1862"/>
      <c r="X669" s="1862"/>
      <c r="Y669" s="1862"/>
      <c r="Z669" s="1862"/>
    </row>
    <row r="670" spans="1:26" ht="15.75" customHeight="1">
      <c r="A670" s="1862"/>
      <c r="B670" s="1862"/>
      <c r="C670" s="1862"/>
      <c r="D670" s="1862"/>
      <c r="E670" s="1862"/>
      <c r="F670" s="1862"/>
      <c r="G670" s="1862"/>
      <c r="H670" s="1862"/>
      <c r="I670" s="1862"/>
      <c r="J670" s="1862"/>
      <c r="K670" s="1862"/>
      <c r="L670" s="1862"/>
      <c r="M670" s="1862"/>
      <c r="N670" s="1862"/>
      <c r="O670" s="1862"/>
      <c r="P670" s="1862"/>
      <c r="Q670" s="1862"/>
      <c r="R670" s="1862"/>
      <c r="S670" s="1862"/>
      <c r="T670" s="1862"/>
      <c r="U670" s="1862"/>
      <c r="V670" s="1862"/>
      <c r="W670" s="1862"/>
      <c r="X670" s="1862"/>
      <c r="Y670" s="1862"/>
      <c r="Z670" s="1862"/>
    </row>
    <row r="671" spans="1:26" ht="15.75" customHeight="1">
      <c r="A671" s="1862"/>
      <c r="B671" s="1862"/>
      <c r="C671" s="1862"/>
      <c r="D671" s="1862"/>
      <c r="E671" s="1862"/>
      <c r="F671" s="1862"/>
      <c r="G671" s="1862"/>
      <c r="H671" s="1862"/>
      <c r="I671" s="1862"/>
      <c r="J671" s="1862"/>
      <c r="K671" s="1862"/>
      <c r="L671" s="1862"/>
      <c r="M671" s="1862"/>
      <c r="N671" s="1862"/>
      <c r="O671" s="1862"/>
      <c r="P671" s="1862"/>
      <c r="Q671" s="1862"/>
      <c r="R671" s="1862"/>
      <c r="S671" s="1862"/>
      <c r="T671" s="1862"/>
      <c r="U671" s="1862"/>
      <c r="V671" s="1862"/>
      <c r="W671" s="1862"/>
      <c r="X671" s="1862"/>
      <c r="Y671" s="1862"/>
      <c r="Z671" s="1862"/>
    </row>
    <row r="672" spans="1:26" ht="15.75" customHeight="1">
      <c r="A672" s="1862"/>
      <c r="B672" s="1862"/>
      <c r="C672" s="1862"/>
      <c r="D672" s="1862"/>
      <c r="E672" s="1862"/>
      <c r="F672" s="1862"/>
      <c r="G672" s="1862"/>
      <c r="H672" s="1862"/>
      <c r="I672" s="1862"/>
      <c r="J672" s="1862"/>
      <c r="K672" s="1862"/>
      <c r="L672" s="1862"/>
      <c r="M672" s="1862"/>
      <c r="N672" s="1862"/>
      <c r="O672" s="1862"/>
      <c r="P672" s="1862"/>
      <c r="Q672" s="1862"/>
      <c r="R672" s="1862"/>
      <c r="S672" s="1862"/>
      <c r="T672" s="1862"/>
      <c r="U672" s="1862"/>
      <c r="V672" s="1862"/>
      <c r="W672" s="1862"/>
      <c r="X672" s="1862"/>
      <c r="Y672" s="1862"/>
      <c r="Z672" s="1862"/>
    </row>
    <row r="673" spans="1:26" ht="15.75" customHeight="1">
      <c r="A673" s="1862"/>
      <c r="B673" s="1862"/>
      <c r="C673" s="1862"/>
      <c r="D673" s="1862"/>
      <c r="E673" s="1862"/>
      <c r="F673" s="1862"/>
      <c r="G673" s="1862"/>
      <c r="H673" s="1862"/>
      <c r="I673" s="1862"/>
      <c r="J673" s="1862"/>
      <c r="K673" s="1862"/>
      <c r="L673" s="1862"/>
      <c r="M673" s="1862"/>
      <c r="N673" s="1862"/>
      <c r="O673" s="1862"/>
      <c r="P673" s="1862"/>
      <c r="Q673" s="1862"/>
      <c r="R673" s="1862"/>
      <c r="S673" s="1862"/>
      <c r="T673" s="1862"/>
      <c r="U673" s="1862"/>
      <c r="V673" s="1862"/>
      <c r="W673" s="1862"/>
      <c r="X673" s="1862"/>
      <c r="Y673" s="1862"/>
      <c r="Z673" s="1862"/>
    </row>
    <row r="674" spans="1:26" ht="15.75" customHeight="1">
      <c r="A674" s="1862"/>
      <c r="B674" s="1862"/>
      <c r="C674" s="1862"/>
      <c r="D674" s="1862"/>
      <c r="E674" s="1862"/>
      <c r="F674" s="1862"/>
      <c r="G674" s="1862"/>
      <c r="H674" s="1862"/>
      <c r="I674" s="1862"/>
      <c r="J674" s="1862"/>
      <c r="K674" s="1862"/>
      <c r="L674" s="1862"/>
      <c r="M674" s="1862"/>
      <c r="N674" s="1862"/>
      <c r="O674" s="1862"/>
      <c r="P674" s="1862"/>
      <c r="Q674" s="1862"/>
      <c r="R674" s="1862"/>
      <c r="S674" s="1862"/>
      <c r="T674" s="1862"/>
      <c r="U674" s="1862"/>
      <c r="V674" s="1862"/>
      <c r="W674" s="1862"/>
      <c r="X674" s="1862"/>
      <c r="Y674" s="1862"/>
      <c r="Z674" s="1862"/>
    </row>
    <row r="675" spans="1:26" ht="15.75" customHeight="1">
      <c r="A675" s="1862"/>
      <c r="B675" s="1862"/>
      <c r="C675" s="1862"/>
      <c r="D675" s="1862"/>
      <c r="E675" s="1862"/>
      <c r="F675" s="1862"/>
      <c r="G675" s="1862"/>
      <c r="H675" s="1862"/>
      <c r="I675" s="1862"/>
      <c r="J675" s="1862"/>
      <c r="K675" s="1862"/>
      <c r="L675" s="1862"/>
      <c r="M675" s="1862"/>
      <c r="N675" s="1862"/>
      <c r="O675" s="1862"/>
      <c r="P675" s="1862"/>
      <c r="Q675" s="1862"/>
      <c r="R675" s="1862"/>
      <c r="S675" s="1862"/>
      <c r="T675" s="1862"/>
      <c r="U675" s="1862"/>
      <c r="V675" s="1862"/>
      <c r="W675" s="1862"/>
      <c r="X675" s="1862"/>
      <c r="Y675" s="1862"/>
      <c r="Z675" s="1862"/>
    </row>
    <row r="676" spans="1:26" ht="15.75" customHeight="1">
      <c r="A676" s="1862"/>
      <c r="B676" s="1862"/>
      <c r="C676" s="1862"/>
      <c r="D676" s="1862"/>
      <c r="E676" s="1862"/>
      <c r="F676" s="1862"/>
      <c r="G676" s="1862"/>
      <c r="H676" s="1862"/>
      <c r="I676" s="1862"/>
      <c r="J676" s="1862"/>
      <c r="K676" s="1862"/>
      <c r="L676" s="1862"/>
      <c r="M676" s="1862"/>
      <c r="N676" s="1862"/>
      <c r="O676" s="1862"/>
      <c r="P676" s="1862"/>
      <c r="Q676" s="1862"/>
      <c r="R676" s="1862"/>
      <c r="S676" s="1862"/>
      <c r="T676" s="1862"/>
      <c r="U676" s="1862"/>
      <c r="V676" s="1862"/>
      <c r="W676" s="1862"/>
      <c r="X676" s="1862"/>
      <c r="Y676" s="1862"/>
      <c r="Z676" s="1862"/>
    </row>
    <row r="677" spans="1:26" ht="15.75" customHeight="1">
      <c r="A677" s="1862"/>
      <c r="B677" s="1862"/>
      <c r="C677" s="1862"/>
      <c r="D677" s="1862"/>
      <c r="E677" s="1862"/>
      <c r="F677" s="1862"/>
      <c r="G677" s="1862"/>
      <c r="H677" s="1862"/>
      <c r="I677" s="1862"/>
      <c r="J677" s="1862"/>
      <c r="K677" s="1862"/>
      <c r="L677" s="1862"/>
      <c r="M677" s="1862"/>
      <c r="N677" s="1862"/>
      <c r="O677" s="1862"/>
      <c r="P677" s="1862"/>
      <c r="Q677" s="1862"/>
      <c r="R677" s="1862"/>
      <c r="S677" s="1862"/>
      <c r="T677" s="1862"/>
      <c r="U677" s="1862"/>
      <c r="V677" s="1862"/>
      <c r="W677" s="1862"/>
      <c r="X677" s="1862"/>
      <c r="Y677" s="1862"/>
      <c r="Z677" s="1862"/>
    </row>
    <row r="678" spans="1:26" ht="15.75" customHeight="1">
      <c r="A678" s="1862"/>
      <c r="B678" s="1862"/>
      <c r="C678" s="1862"/>
      <c r="D678" s="1862"/>
      <c r="E678" s="1862"/>
      <c r="F678" s="1862"/>
      <c r="G678" s="1862"/>
      <c r="H678" s="1862"/>
      <c r="I678" s="1862"/>
      <c r="J678" s="1862"/>
      <c r="K678" s="1862"/>
      <c r="L678" s="1862"/>
      <c r="M678" s="1862"/>
      <c r="N678" s="1862"/>
      <c r="O678" s="1862"/>
      <c r="P678" s="1862"/>
      <c r="Q678" s="1862"/>
      <c r="R678" s="1862"/>
      <c r="S678" s="1862"/>
      <c r="T678" s="1862"/>
      <c r="U678" s="1862"/>
      <c r="V678" s="1862"/>
      <c r="W678" s="1862"/>
      <c r="X678" s="1862"/>
      <c r="Y678" s="1862"/>
      <c r="Z678" s="1862"/>
    </row>
    <row r="679" spans="1:26" ht="15.75" customHeight="1">
      <c r="A679" s="1862"/>
      <c r="B679" s="1862"/>
      <c r="C679" s="1862"/>
      <c r="D679" s="1862"/>
      <c r="E679" s="1862"/>
      <c r="F679" s="1862"/>
      <c r="G679" s="1862"/>
      <c r="H679" s="1862"/>
      <c r="I679" s="1862"/>
      <c r="J679" s="1862"/>
      <c r="K679" s="1862"/>
      <c r="L679" s="1862"/>
      <c r="M679" s="1862"/>
      <c r="N679" s="1862"/>
      <c r="O679" s="1862"/>
      <c r="P679" s="1862"/>
      <c r="Q679" s="1862"/>
      <c r="R679" s="1862"/>
      <c r="S679" s="1862"/>
      <c r="T679" s="1862"/>
      <c r="U679" s="1862"/>
      <c r="V679" s="1862"/>
      <c r="W679" s="1862"/>
      <c r="X679" s="1862"/>
      <c r="Y679" s="1862"/>
      <c r="Z679" s="1862"/>
    </row>
    <row r="680" spans="1:26" ht="15.75" customHeight="1">
      <c r="A680" s="1862"/>
      <c r="B680" s="1862"/>
      <c r="C680" s="1862"/>
      <c r="D680" s="1862"/>
      <c r="E680" s="1862"/>
      <c r="F680" s="1862"/>
      <c r="G680" s="1862"/>
      <c r="H680" s="1862"/>
      <c r="I680" s="1862"/>
      <c r="J680" s="1862"/>
      <c r="K680" s="1862"/>
      <c r="L680" s="1862"/>
      <c r="M680" s="1862"/>
      <c r="N680" s="1862"/>
      <c r="O680" s="1862"/>
      <c r="P680" s="1862"/>
      <c r="Q680" s="1862"/>
      <c r="R680" s="1862"/>
      <c r="S680" s="1862"/>
      <c r="T680" s="1862"/>
      <c r="U680" s="1862"/>
      <c r="V680" s="1862"/>
      <c r="W680" s="1862"/>
      <c r="X680" s="1862"/>
      <c r="Y680" s="1862"/>
      <c r="Z680" s="1862"/>
    </row>
    <row r="681" spans="1:26" ht="15.75" customHeight="1">
      <c r="A681" s="1862"/>
      <c r="B681" s="1862"/>
      <c r="C681" s="1862"/>
      <c r="D681" s="1862"/>
      <c r="E681" s="1862"/>
      <c r="F681" s="1862"/>
      <c r="G681" s="1862"/>
      <c r="H681" s="1862"/>
      <c r="I681" s="1862"/>
      <c r="J681" s="1862"/>
      <c r="K681" s="1862"/>
      <c r="L681" s="1862"/>
      <c r="M681" s="1862"/>
      <c r="N681" s="1862"/>
      <c r="O681" s="1862"/>
      <c r="P681" s="1862"/>
      <c r="Q681" s="1862"/>
      <c r="R681" s="1862"/>
      <c r="S681" s="1862"/>
      <c r="T681" s="1862"/>
      <c r="U681" s="1862"/>
      <c r="V681" s="1862"/>
      <c r="W681" s="1862"/>
      <c r="X681" s="1862"/>
      <c r="Y681" s="1862"/>
      <c r="Z681" s="1862"/>
    </row>
    <row r="682" spans="1:26" ht="15.75" customHeight="1">
      <c r="A682" s="1862"/>
      <c r="B682" s="1862"/>
      <c r="C682" s="1862"/>
      <c r="D682" s="1862"/>
      <c r="E682" s="1862"/>
      <c r="F682" s="1862"/>
      <c r="G682" s="1862"/>
      <c r="H682" s="1862"/>
      <c r="I682" s="1862"/>
      <c r="J682" s="1862"/>
      <c r="K682" s="1862"/>
      <c r="L682" s="1862"/>
      <c r="M682" s="1862"/>
      <c r="N682" s="1862"/>
      <c r="O682" s="1862"/>
      <c r="P682" s="1862"/>
      <c r="Q682" s="1862"/>
      <c r="R682" s="1862"/>
      <c r="S682" s="1862"/>
      <c r="T682" s="1862"/>
      <c r="U682" s="1862"/>
      <c r="V682" s="1862"/>
      <c r="W682" s="1862"/>
      <c r="X682" s="1862"/>
      <c r="Y682" s="1862"/>
      <c r="Z682" s="1862"/>
    </row>
    <row r="683" spans="1:26" ht="15.75" customHeight="1">
      <c r="A683" s="1862"/>
      <c r="B683" s="1862"/>
      <c r="C683" s="1862"/>
      <c r="D683" s="1862"/>
      <c r="E683" s="1862"/>
      <c r="F683" s="1862"/>
      <c r="G683" s="1862"/>
      <c r="H683" s="1862"/>
      <c r="I683" s="1862"/>
      <c r="J683" s="1862"/>
      <c r="K683" s="1862"/>
      <c r="L683" s="1862"/>
      <c r="M683" s="1862"/>
      <c r="N683" s="1862"/>
      <c r="O683" s="1862"/>
      <c r="P683" s="1862"/>
      <c r="Q683" s="1862"/>
      <c r="R683" s="1862"/>
      <c r="S683" s="1862"/>
      <c r="T683" s="1862"/>
      <c r="U683" s="1862"/>
      <c r="V683" s="1862"/>
      <c r="W683" s="1862"/>
      <c r="X683" s="1862"/>
      <c r="Y683" s="1862"/>
      <c r="Z683" s="1862"/>
    </row>
    <row r="684" spans="1:26" ht="15.75" customHeight="1">
      <c r="A684" s="1862"/>
      <c r="B684" s="1862"/>
      <c r="C684" s="1862"/>
      <c r="D684" s="1862"/>
      <c r="E684" s="1862"/>
      <c r="F684" s="1862"/>
      <c r="G684" s="1862"/>
      <c r="H684" s="1862"/>
      <c r="I684" s="1862"/>
      <c r="J684" s="1862"/>
      <c r="K684" s="1862"/>
      <c r="L684" s="1862"/>
      <c r="M684" s="1862"/>
      <c r="N684" s="1862"/>
      <c r="O684" s="1862"/>
      <c r="P684" s="1862"/>
      <c r="Q684" s="1862"/>
      <c r="R684" s="1862"/>
      <c r="S684" s="1862"/>
      <c r="T684" s="1862"/>
      <c r="U684" s="1862"/>
      <c r="V684" s="1862"/>
      <c r="W684" s="1862"/>
      <c r="X684" s="1862"/>
      <c r="Y684" s="1862"/>
      <c r="Z684" s="1862"/>
    </row>
    <row r="685" spans="1:26" ht="15.75" customHeight="1">
      <c r="A685" s="1862"/>
      <c r="B685" s="1862"/>
      <c r="C685" s="1862"/>
      <c r="D685" s="1862"/>
      <c r="E685" s="1862"/>
      <c r="F685" s="1862"/>
      <c r="G685" s="1862"/>
      <c r="H685" s="1862"/>
      <c r="I685" s="1862"/>
      <c r="J685" s="1862"/>
      <c r="K685" s="1862"/>
      <c r="L685" s="1862"/>
      <c r="M685" s="1862"/>
      <c r="N685" s="1862"/>
      <c r="O685" s="1862"/>
      <c r="P685" s="1862"/>
      <c r="Q685" s="1862"/>
      <c r="R685" s="1862"/>
      <c r="S685" s="1862"/>
      <c r="T685" s="1862"/>
      <c r="U685" s="1862"/>
      <c r="V685" s="1862"/>
      <c r="W685" s="1862"/>
      <c r="X685" s="1862"/>
      <c r="Y685" s="1862"/>
      <c r="Z685" s="1862"/>
    </row>
    <row r="686" spans="1:26" ht="15.75" customHeight="1">
      <c r="A686" s="1862"/>
      <c r="B686" s="1862"/>
      <c r="C686" s="1862"/>
      <c r="D686" s="1862"/>
      <c r="E686" s="1862"/>
      <c r="F686" s="1862"/>
      <c r="G686" s="1862"/>
      <c r="H686" s="1862"/>
      <c r="I686" s="1862"/>
      <c r="J686" s="1862"/>
      <c r="K686" s="1862"/>
      <c r="L686" s="1862"/>
      <c r="M686" s="1862"/>
      <c r="N686" s="1862"/>
      <c r="O686" s="1862"/>
      <c r="P686" s="1862"/>
      <c r="Q686" s="1862"/>
      <c r="R686" s="1862"/>
      <c r="S686" s="1862"/>
      <c r="T686" s="1862"/>
      <c r="U686" s="1862"/>
      <c r="V686" s="1862"/>
      <c r="W686" s="1862"/>
      <c r="X686" s="1862"/>
      <c r="Y686" s="1862"/>
      <c r="Z686" s="1862"/>
    </row>
    <row r="687" spans="1:26" ht="15.75" customHeight="1">
      <c r="A687" s="1862"/>
      <c r="B687" s="1862"/>
      <c r="C687" s="1862"/>
      <c r="D687" s="1862"/>
      <c r="E687" s="1862"/>
      <c r="F687" s="1862"/>
      <c r="G687" s="1862"/>
      <c r="H687" s="1862"/>
      <c r="I687" s="1862"/>
      <c r="J687" s="1862"/>
      <c r="K687" s="1862"/>
      <c r="L687" s="1862"/>
      <c r="M687" s="1862"/>
      <c r="N687" s="1862"/>
      <c r="O687" s="1862"/>
      <c r="P687" s="1862"/>
      <c r="Q687" s="1862"/>
      <c r="R687" s="1862"/>
      <c r="S687" s="1862"/>
      <c r="T687" s="1862"/>
      <c r="U687" s="1862"/>
      <c r="V687" s="1862"/>
      <c r="W687" s="1862"/>
      <c r="X687" s="1862"/>
      <c r="Y687" s="1862"/>
      <c r="Z687" s="1862"/>
    </row>
    <row r="688" spans="1:26" ht="15.75" customHeight="1">
      <c r="A688" s="1862"/>
      <c r="B688" s="1862"/>
      <c r="C688" s="1862"/>
      <c r="D688" s="1862"/>
      <c r="E688" s="1862"/>
      <c r="F688" s="1862"/>
      <c r="G688" s="1862"/>
      <c r="H688" s="1862"/>
      <c r="I688" s="1862"/>
      <c r="J688" s="1862"/>
      <c r="K688" s="1862"/>
      <c r="L688" s="1862"/>
      <c r="M688" s="1862"/>
      <c r="N688" s="1862"/>
      <c r="O688" s="1862"/>
      <c r="P688" s="1862"/>
      <c r="Q688" s="1862"/>
      <c r="R688" s="1862"/>
      <c r="S688" s="1862"/>
      <c r="T688" s="1862"/>
      <c r="U688" s="1862"/>
      <c r="V688" s="1862"/>
      <c r="W688" s="1862"/>
      <c r="X688" s="1862"/>
      <c r="Y688" s="1862"/>
      <c r="Z688" s="1862"/>
    </row>
    <row r="689" spans="1:26" ht="15.75" customHeight="1">
      <c r="A689" s="1862"/>
      <c r="B689" s="1862"/>
      <c r="C689" s="1862"/>
      <c r="D689" s="1862"/>
      <c r="E689" s="1862"/>
      <c r="F689" s="1862"/>
      <c r="G689" s="1862"/>
      <c r="H689" s="1862"/>
      <c r="I689" s="1862"/>
      <c r="J689" s="1862"/>
      <c r="K689" s="1862"/>
      <c r="L689" s="1862"/>
      <c r="M689" s="1862"/>
      <c r="N689" s="1862"/>
      <c r="O689" s="1862"/>
      <c r="P689" s="1862"/>
      <c r="Q689" s="1862"/>
      <c r="R689" s="1862"/>
      <c r="S689" s="1862"/>
      <c r="T689" s="1862"/>
      <c r="U689" s="1862"/>
      <c r="V689" s="1862"/>
      <c r="W689" s="1862"/>
      <c r="X689" s="1862"/>
      <c r="Y689" s="1862"/>
      <c r="Z689" s="1862"/>
    </row>
    <row r="690" spans="1:26" ht="15.75" customHeight="1">
      <c r="A690" s="1862"/>
      <c r="B690" s="1862"/>
      <c r="C690" s="1862"/>
      <c r="D690" s="1862"/>
      <c r="E690" s="1862"/>
      <c r="F690" s="1862"/>
      <c r="G690" s="1862"/>
      <c r="H690" s="1862"/>
      <c r="I690" s="1862"/>
      <c r="J690" s="1862"/>
      <c r="K690" s="1862"/>
      <c r="L690" s="1862"/>
      <c r="M690" s="1862"/>
      <c r="N690" s="1862"/>
      <c r="O690" s="1862"/>
      <c r="P690" s="1862"/>
      <c r="Q690" s="1862"/>
      <c r="R690" s="1862"/>
      <c r="S690" s="1862"/>
      <c r="T690" s="1862"/>
      <c r="U690" s="1862"/>
      <c r="V690" s="1862"/>
      <c r="W690" s="1862"/>
      <c r="X690" s="1862"/>
      <c r="Y690" s="1862"/>
      <c r="Z690" s="1862"/>
    </row>
    <row r="691" spans="1:26" ht="15.75" customHeight="1">
      <c r="A691" s="1862"/>
      <c r="B691" s="1862"/>
      <c r="C691" s="1862"/>
      <c r="D691" s="1862"/>
      <c r="E691" s="1862"/>
      <c r="F691" s="1862"/>
      <c r="G691" s="1862"/>
      <c r="H691" s="1862"/>
      <c r="I691" s="1862"/>
      <c r="J691" s="1862"/>
      <c r="K691" s="1862"/>
      <c r="L691" s="1862"/>
      <c r="M691" s="1862"/>
      <c r="N691" s="1862"/>
      <c r="O691" s="1862"/>
      <c r="P691" s="1862"/>
      <c r="Q691" s="1862"/>
      <c r="R691" s="1862"/>
      <c r="S691" s="1862"/>
      <c r="T691" s="1862"/>
      <c r="U691" s="1862"/>
      <c r="V691" s="1862"/>
      <c r="W691" s="1862"/>
      <c r="X691" s="1862"/>
      <c r="Y691" s="1862"/>
      <c r="Z691" s="1862"/>
    </row>
    <row r="692" spans="1:26" ht="15.75" customHeight="1">
      <c r="A692" s="1862"/>
      <c r="B692" s="1862"/>
      <c r="C692" s="1862"/>
      <c r="D692" s="1862"/>
      <c r="E692" s="1862"/>
      <c r="F692" s="1862"/>
      <c r="G692" s="1862"/>
      <c r="H692" s="1862"/>
      <c r="I692" s="1862"/>
      <c r="J692" s="1862"/>
      <c r="K692" s="1862"/>
      <c r="L692" s="1862"/>
      <c r="M692" s="1862"/>
      <c r="N692" s="1862"/>
      <c r="O692" s="1862"/>
      <c r="P692" s="1862"/>
      <c r="Q692" s="1862"/>
      <c r="R692" s="1862"/>
      <c r="S692" s="1862"/>
      <c r="T692" s="1862"/>
      <c r="U692" s="1862"/>
      <c r="V692" s="1862"/>
      <c r="W692" s="1862"/>
      <c r="X692" s="1862"/>
      <c r="Y692" s="1862"/>
      <c r="Z692" s="1862"/>
    </row>
    <row r="693" spans="1:26" ht="15.75" customHeight="1">
      <c r="A693" s="1862"/>
      <c r="B693" s="1862"/>
      <c r="C693" s="1862"/>
      <c r="D693" s="1862"/>
      <c r="E693" s="1862"/>
      <c r="F693" s="1862"/>
      <c r="G693" s="1862"/>
      <c r="H693" s="1862"/>
      <c r="I693" s="1862"/>
      <c r="J693" s="1862"/>
      <c r="K693" s="1862"/>
      <c r="L693" s="1862"/>
      <c r="M693" s="1862"/>
      <c r="N693" s="1862"/>
      <c r="O693" s="1862"/>
      <c r="P693" s="1862"/>
      <c r="Q693" s="1862"/>
      <c r="R693" s="1862"/>
      <c r="S693" s="1862"/>
      <c r="T693" s="1862"/>
      <c r="U693" s="1862"/>
      <c r="V693" s="1862"/>
      <c r="W693" s="1862"/>
      <c r="X693" s="1862"/>
      <c r="Y693" s="1862"/>
      <c r="Z693" s="1862"/>
    </row>
    <row r="694" spans="1:26" ht="15.75" customHeight="1">
      <c r="A694" s="1862"/>
      <c r="B694" s="1862"/>
      <c r="C694" s="1862"/>
      <c r="D694" s="1862"/>
      <c r="E694" s="1862"/>
      <c r="F694" s="1862"/>
      <c r="G694" s="1862"/>
      <c r="H694" s="1862"/>
      <c r="I694" s="1862"/>
      <c r="J694" s="1862"/>
      <c r="K694" s="1862"/>
      <c r="L694" s="1862"/>
      <c r="M694" s="1862"/>
      <c r="N694" s="1862"/>
      <c r="O694" s="1862"/>
      <c r="P694" s="1862"/>
      <c r="Q694" s="1862"/>
      <c r="R694" s="1862"/>
      <c r="S694" s="1862"/>
      <c r="T694" s="1862"/>
      <c r="U694" s="1862"/>
      <c r="V694" s="1862"/>
      <c r="W694" s="1862"/>
      <c r="X694" s="1862"/>
      <c r="Y694" s="1862"/>
      <c r="Z694" s="1862"/>
    </row>
    <row r="695" spans="1:26" ht="15.75" customHeight="1">
      <c r="A695" s="1862"/>
      <c r="B695" s="1862"/>
      <c r="C695" s="1862"/>
      <c r="D695" s="1862"/>
      <c r="E695" s="1862"/>
      <c r="F695" s="1862"/>
      <c r="G695" s="1862"/>
      <c r="H695" s="1862"/>
      <c r="I695" s="1862"/>
      <c r="J695" s="1862"/>
      <c r="K695" s="1862"/>
      <c r="L695" s="1862"/>
      <c r="M695" s="1862"/>
      <c r="N695" s="1862"/>
      <c r="O695" s="1862"/>
      <c r="P695" s="1862"/>
      <c r="Q695" s="1862"/>
      <c r="R695" s="1862"/>
      <c r="S695" s="1862"/>
      <c r="T695" s="1862"/>
      <c r="U695" s="1862"/>
      <c r="V695" s="1862"/>
      <c r="W695" s="1862"/>
      <c r="X695" s="1862"/>
      <c r="Y695" s="1862"/>
      <c r="Z695" s="1862"/>
    </row>
    <row r="696" spans="1:26" ht="15.75" customHeight="1">
      <c r="A696" s="1862"/>
      <c r="B696" s="1862"/>
      <c r="C696" s="1862"/>
      <c r="D696" s="1862"/>
      <c r="E696" s="1862"/>
      <c r="F696" s="1862"/>
      <c r="G696" s="1862"/>
      <c r="H696" s="1862"/>
      <c r="I696" s="1862"/>
      <c r="J696" s="1862"/>
      <c r="K696" s="1862"/>
      <c r="L696" s="1862"/>
      <c r="M696" s="1862"/>
      <c r="N696" s="1862"/>
      <c r="O696" s="1862"/>
      <c r="P696" s="1862"/>
      <c r="Q696" s="1862"/>
      <c r="R696" s="1862"/>
      <c r="S696" s="1862"/>
      <c r="T696" s="1862"/>
      <c r="U696" s="1862"/>
      <c r="V696" s="1862"/>
      <c r="W696" s="1862"/>
      <c r="X696" s="1862"/>
      <c r="Y696" s="1862"/>
      <c r="Z696" s="1862"/>
    </row>
    <row r="697" spans="1:26" ht="15.75" customHeight="1">
      <c r="A697" s="1862"/>
      <c r="B697" s="1862"/>
      <c r="C697" s="1862"/>
      <c r="D697" s="1862"/>
      <c r="E697" s="1862"/>
      <c r="F697" s="1862"/>
      <c r="G697" s="1862"/>
      <c r="H697" s="1862"/>
      <c r="I697" s="1862"/>
      <c r="J697" s="1862"/>
      <c r="K697" s="1862"/>
      <c r="L697" s="1862"/>
      <c r="M697" s="1862"/>
      <c r="N697" s="1862"/>
      <c r="O697" s="1862"/>
      <c r="P697" s="1862"/>
      <c r="Q697" s="1862"/>
      <c r="R697" s="1862"/>
      <c r="S697" s="1862"/>
      <c r="T697" s="1862"/>
      <c r="U697" s="1862"/>
      <c r="V697" s="1862"/>
      <c r="W697" s="1862"/>
      <c r="X697" s="1862"/>
      <c r="Y697" s="1862"/>
      <c r="Z697" s="1862"/>
    </row>
    <row r="698" spans="1:26" ht="15.75" customHeight="1">
      <c r="A698" s="1862"/>
      <c r="B698" s="1862"/>
      <c r="C698" s="1862"/>
      <c r="D698" s="1862"/>
      <c r="E698" s="1862"/>
      <c r="F698" s="1862"/>
      <c r="G698" s="1862"/>
      <c r="H698" s="1862"/>
      <c r="I698" s="1862"/>
      <c r="J698" s="1862"/>
      <c r="K698" s="1862"/>
      <c r="L698" s="1862"/>
      <c r="M698" s="1862"/>
      <c r="N698" s="1862"/>
      <c r="O698" s="1862"/>
      <c r="P698" s="1862"/>
      <c r="Q698" s="1862"/>
      <c r="R698" s="1862"/>
      <c r="S698" s="1862"/>
      <c r="T698" s="1862"/>
      <c r="U698" s="1862"/>
      <c r="V698" s="1862"/>
      <c r="W698" s="1862"/>
      <c r="X698" s="1862"/>
      <c r="Y698" s="1862"/>
      <c r="Z698" s="1862"/>
    </row>
    <row r="699" spans="1:26" ht="15.75" customHeight="1">
      <c r="A699" s="1862"/>
      <c r="B699" s="1862"/>
      <c r="C699" s="1862"/>
      <c r="D699" s="1862"/>
      <c r="E699" s="1862"/>
      <c r="F699" s="1862"/>
      <c r="G699" s="1862"/>
      <c r="H699" s="1862"/>
      <c r="I699" s="1862"/>
      <c r="J699" s="1862"/>
      <c r="K699" s="1862"/>
      <c r="L699" s="1862"/>
      <c r="M699" s="1862"/>
      <c r="N699" s="1862"/>
      <c r="O699" s="1862"/>
      <c r="P699" s="1862"/>
      <c r="Q699" s="1862"/>
      <c r="R699" s="1862"/>
      <c r="S699" s="1862"/>
      <c r="T699" s="1862"/>
      <c r="U699" s="1862"/>
      <c r="V699" s="1862"/>
      <c r="W699" s="1862"/>
      <c r="X699" s="1862"/>
      <c r="Y699" s="1862"/>
      <c r="Z699" s="1862"/>
    </row>
    <row r="700" spans="1:26" ht="15.75" customHeight="1">
      <c r="A700" s="1862"/>
      <c r="B700" s="1862"/>
      <c r="C700" s="1862"/>
      <c r="D700" s="1862"/>
      <c r="E700" s="1862"/>
      <c r="F700" s="1862"/>
      <c r="G700" s="1862"/>
      <c r="H700" s="1862"/>
      <c r="I700" s="1862"/>
      <c r="J700" s="1862"/>
      <c r="K700" s="1862"/>
      <c r="L700" s="1862"/>
      <c r="M700" s="1862"/>
      <c r="N700" s="1862"/>
      <c r="O700" s="1862"/>
      <c r="P700" s="1862"/>
      <c r="Q700" s="1862"/>
      <c r="R700" s="1862"/>
      <c r="S700" s="1862"/>
      <c r="T700" s="1862"/>
      <c r="U700" s="1862"/>
      <c r="V700" s="1862"/>
      <c r="W700" s="1862"/>
      <c r="X700" s="1862"/>
      <c r="Y700" s="1862"/>
      <c r="Z700" s="1862"/>
    </row>
    <row r="701" spans="1:26" ht="15.75" customHeight="1">
      <c r="A701" s="1862"/>
      <c r="B701" s="1862"/>
      <c r="C701" s="1862"/>
      <c r="D701" s="1862"/>
      <c r="E701" s="1862"/>
      <c r="F701" s="1862"/>
      <c r="G701" s="1862"/>
      <c r="H701" s="1862"/>
      <c r="I701" s="1862"/>
      <c r="J701" s="1862"/>
      <c r="K701" s="1862"/>
      <c r="L701" s="1862"/>
      <c r="M701" s="1862"/>
      <c r="N701" s="1862"/>
      <c r="O701" s="1862"/>
      <c r="P701" s="1862"/>
      <c r="Q701" s="1862"/>
      <c r="R701" s="1862"/>
      <c r="S701" s="1862"/>
      <c r="T701" s="1862"/>
      <c r="U701" s="1862"/>
      <c r="V701" s="1862"/>
      <c r="W701" s="1862"/>
      <c r="X701" s="1862"/>
      <c r="Y701" s="1862"/>
      <c r="Z701" s="1862"/>
    </row>
    <row r="702" spans="1:26" ht="15.75" customHeight="1">
      <c r="A702" s="1862"/>
      <c r="B702" s="1862"/>
      <c r="C702" s="1862"/>
      <c r="D702" s="1862"/>
      <c r="E702" s="1862"/>
      <c r="F702" s="1862"/>
      <c r="G702" s="1862"/>
      <c r="H702" s="1862"/>
      <c r="I702" s="1862"/>
      <c r="J702" s="1862"/>
      <c r="K702" s="1862"/>
      <c r="L702" s="1862"/>
      <c r="M702" s="1862"/>
      <c r="N702" s="1862"/>
      <c r="O702" s="1862"/>
      <c r="P702" s="1862"/>
      <c r="Q702" s="1862"/>
      <c r="R702" s="1862"/>
      <c r="S702" s="1862"/>
      <c r="T702" s="1862"/>
      <c r="U702" s="1862"/>
      <c r="V702" s="1862"/>
      <c r="W702" s="1862"/>
      <c r="X702" s="1862"/>
      <c r="Y702" s="1862"/>
      <c r="Z702" s="1862"/>
    </row>
    <row r="703" spans="1:26" ht="15.75" customHeight="1">
      <c r="A703" s="1862"/>
      <c r="B703" s="1862"/>
      <c r="C703" s="1862"/>
      <c r="D703" s="1862"/>
      <c r="E703" s="1862"/>
      <c r="F703" s="1862"/>
      <c r="G703" s="1862"/>
      <c r="H703" s="1862"/>
      <c r="I703" s="1862"/>
      <c r="J703" s="1862"/>
      <c r="K703" s="1862"/>
      <c r="L703" s="1862"/>
      <c r="M703" s="1862"/>
      <c r="N703" s="1862"/>
      <c r="O703" s="1862"/>
      <c r="P703" s="1862"/>
      <c r="Q703" s="1862"/>
      <c r="R703" s="1862"/>
      <c r="S703" s="1862"/>
      <c r="T703" s="1862"/>
      <c r="U703" s="1862"/>
      <c r="V703" s="1862"/>
      <c r="W703" s="1862"/>
      <c r="X703" s="1862"/>
      <c r="Y703" s="1862"/>
      <c r="Z703" s="1862"/>
    </row>
    <row r="704" spans="1:26" ht="15.75" customHeight="1">
      <c r="A704" s="1862"/>
      <c r="B704" s="1862"/>
      <c r="C704" s="1862"/>
      <c r="D704" s="1862"/>
      <c r="E704" s="1862"/>
      <c r="F704" s="1862"/>
      <c r="G704" s="1862"/>
      <c r="H704" s="1862"/>
      <c r="I704" s="1862"/>
      <c r="J704" s="1862"/>
      <c r="K704" s="1862"/>
      <c r="L704" s="1862"/>
      <c r="M704" s="1862"/>
      <c r="N704" s="1862"/>
      <c r="O704" s="1862"/>
      <c r="P704" s="1862"/>
      <c r="Q704" s="1862"/>
      <c r="R704" s="1862"/>
      <c r="S704" s="1862"/>
      <c r="T704" s="1862"/>
      <c r="U704" s="1862"/>
      <c r="V704" s="1862"/>
      <c r="W704" s="1862"/>
      <c r="X704" s="1862"/>
      <c r="Y704" s="1862"/>
      <c r="Z704" s="1862"/>
    </row>
    <row r="705" spans="1:26" ht="15.75" customHeight="1">
      <c r="A705" s="1862"/>
      <c r="B705" s="1862"/>
      <c r="C705" s="1862"/>
      <c r="D705" s="1862"/>
      <c r="E705" s="1862"/>
      <c r="F705" s="1862"/>
      <c r="G705" s="1862"/>
      <c r="H705" s="1862"/>
      <c r="I705" s="1862"/>
      <c r="J705" s="1862"/>
      <c r="K705" s="1862"/>
      <c r="L705" s="1862"/>
      <c r="M705" s="1862"/>
      <c r="N705" s="1862"/>
      <c r="O705" s="1862"/>
      <c r="P705" s="1862"/>
      <c r="Q705" s="1862"/>
      <c r="R705" s="1862"/>
      <c r="S705" s="1862"/>
      <c r="T705" s="1862"/>
      <c r="U705" s="1862"/>
      <c r="V705" s="1862"/>
      <c r="W705" s="1862"/>
      <c r="X705" s="1862"/>
      <c r="Y705" s="1862"/>
      <c r="Z705" s="1862"/>
    </row>
    <row r="706" spans="1:26" ht="15.75" customHeight="1">
      <c r="A706" s="1862"/>
      <c r="B706" s="1862"/>
      <c r="C706" s="1862"/>
      <c r="D706" s="1862"/>
      <c r="E706" s="1862"/>
      <c r="F706" s="1862"/>
      <c r="G706" s="1862"/>
      <c r="H706" s="1862"/>
      <c r="I706" s="1862"/>
      <c r="J706" s="1862"/>
      <c r="K706" s="1862"/>
      <c r="L706" s="1862"/>
      <c r="M706" s="1862"/>
      <c r="N706" s="1862"/>
      <c r="O706" s="1862"/>
      <c r="P706" s="1862"/>
      <c r="Q706" s="1862"/>
      <c r="R706" s="1862"/>
      <c r="S706" s="1862"/>
      <c r="T706" s="1862"/>
      <c r="U706" s="1862"/>
      <c r="V706" s="1862"/>
      <c r="W706" s="1862"/>
      <c r="X706" s="1862"/>
      <c r="Y706" s="1862"/>
      <c r="Z706" s="1862"/>
    </row>
    <row r="707" spans="1:26" ht="15.75" customHeight="1">
      <c r="A707" s="1862"/>
      <c r="B707" s="1862"/>
      <c r="C707" s="1862"/>
      <c r="D707" s="1862"/>
      <c r="E707" s="1862"/>
      <c r="F707" s="1862"/>
      <c r="G707" s="1862"/>
      <c r="H707" s="1862"/>
      <c r="I707" s="1862"/>
      <c r="J707" s="1862"/>
      <c r="K707" s="1862"/>
      <c r="L707" s="1862"/>
      <c r="M707" s="1862"/>
      <c r="N707" s="1862"/>
      <c r="O707" s="1862"/>
      <c r="P707" s="1862"/>
      <c r="Q707" s="1862"/>
      <c r="R707" s="1862"/>
      <c r="S707" s="1862"/>
      <c r="T707" s="1862"/>
      <c r="U707" s="1862"/>
      <c r="V707" s="1862"/>
      <c r="W707" s="1862"/>
      <c r="X707" s="1862"/>
      <c r="Y707" s="1862"/>
      <c r="Z707" s="1862"/>
    </row>
    <row r="708" spans="1:26" ht="15.75" customHeight="1">
      <c r="A708" s="1862"/>
      <c r="B708" s="1862"/>
      <c r="C708" s="1862"/>
      <c r="D708" s="1862"/>
      <c r="E708" s="1862"/>
      <c r="F708" s="1862"/>
      <c r="G708" s="1862"/>
      <c r="H708" s="1862"/>
      <c r="I708" s="1862"/>
      <c r="J708" s="1862"/>
      <c r="K708" s="1862"/>
      <c r="L708" s="1862"/>
      <c r="M708" s="1862"/>
      <c r="N708" s="1862"/>
      <c r="O708" s="1862"/>
      <c r="P708" s="1862"/>
      <c r="Q708" s="1862"/>
      <c r="R708" s="1862"/>
      <c r="S708" s="1862"/>
      <c r="T708" s="1862"/>
      <c r="U708" s="1862"/>
      <c r="V708" s="1862"/>
      <c r="W708" s="1862"/>
      <c r="X708" s="1862"/>
      <c r="Y708" s="1862"/>
      <c r="Z708" s="1862"/>
    </row>
    <row r="709" spans="1:26" ht="15.75" customHeight="1">
      <c r="A709" s="1862"/>
      <c r="B709" s="1862"/>
      <c r="C709" s="1862"/>
      <c r="D709" s="1862"/>
      <c r="E709" s="1862"/>
      <c r="F709" s="1862"/>
      <c r="G709" s="1862"/>
      <c r="H709" s="1862"/>
      <c r="I709" s="1862"/>
      <c r="J709" s="1862"/>
      <c r="K709" s="1862"/>
      <c r="L709" s="1862"/>
      <c r="M709" s="1862"/>
      <c r="N709" s="1862"/>
      <c r="O709" s="1862"/>
      <c r="P709" s="1862"/>
      <c r="Q709" s="1862"/>
      <c r="R709" s="1862"/>
      <c r="S709" s="1862"/>
      <c r="T709" s="1862"/>
      <c r="U709" s="1862"/>
      <c r="V709" s="1862"/>
      <c r="W709" s="1862"/>
      <c r="X709" s="1862"/>
      <c r="Y709" s="1862"/>
      <c r="Z709" s="1862"/>
    </row>
    <row r="710" spans="1:26" ht="15.75" customHeight="1">
      <c r="A710" s="1862"/>
      <c r="B710" s="1862"/>
      <c r="C710" s="1862"/>
      <c r="D710" s="1862"/>
      <c r="E710" s="1862"/>
      <c r="F710" s="1862"/>
      <c r="G710" s="1862"/>
      <c r="H710" s="1862"/>
      <c r="I710" s="1862"/>
      <c r="J710" s="1862"/>
      <c r="K710" s="1862"/>
      <c r="L710" s="1862"/>
      <c r="M710" s="1862"/>
      <c r="N710" s="1862"/>
      <c r="O710" s="1862"/>
      <c r="P710" s="1862"/>
      <c r="Q710" s="1862"/>
      <c r="R710" s="1862"/>
      <c r="S710" s="1862"/>
      <c r="T710" s="1862"/>
      <c r="U710" s="1862"/>
      <c r="V710" s="1862"/>
      <c r="W710" s="1862"/>
      <c r="X710" s="1862"/>
      <c r="Y710" s="1862"/>
      <c r="Z710" s="1862"/>
    </row>
    <row r="711" spans="1:26" ht="15.75" customHeight="1">
      <c r="A711" s="1862"/>
      <c r="B711" s="1862"/>
      <c r="C711" s="1862"/>
      <c r="D711" s="1862"/>
      <c r="E711" s="1862"/>
      <c r="F711" s="1862"/>
      <c r="G711" s="1862"/>
      <c r="H711" s="1862"/>
      <c r="I711" s="1862"/>
      <c r="J711" s="1862"/>
      <c r="K711" s="1862"/>
      <c r="L711" s="1862"/>
      <c r="M711" s="1862"/>
      <c r="N711" s="1862"/>
      <c r="O711" s="1862"/>
      <c r="P711" s="1862"/>
      <c r="Q711" s="1862"/>
      <c r="R711" s="1862"/>
      <c r="S711" s="1862"/>
      <c r="T711" s="1862"/>
      <c r="U711" s="1862"/>
      <c r="V711" s="1862"/>
      <c r="W711" s="1862"/>
      <c r="X711" s="1862"/>
      <c r="Y711" s="1862"/>
      <c r="Z711" s="1862"/>
    </row>
    <row r="712" spans="1:26" ht="15.75" customHeight="1">
      <c r="A712" s="1862"/>
      <c r="B712" s="1862"/>
      <c r="C712" s="1862"/>
      <c r="D712" s="1862"/>
      <c r="E712" s="1862"/>
      <c r="F712" s="1862"/>
      <c r="G712" s="1862"/>
      <c r="H712" s="1862"/>
      <c r="I712" s="1862"/>
      <c r="J712" s="1862"/>
      <c r="K712" s="1862"/>
      <c r="L712" s="1862"/>
      <c r="M712" s="1862"/>
      <c r="N712" s="1862"/>
      <c r="O712" s="1862"/>
      <c r="P712" s="1862"/>
      <c r="Q712" s="1862"/>
      <c r="R712" s="1862"/>
      <c r="S712" s="1862"/>
      <c r="T712" s="1862"/>
      <c r="U712" s="1862"/>
      <c r="V712" s="1862"/>
      <c r="W712" s="1862"/>
      <c r="X712" s="1862"/>
      <c r="Y712" s="1862"/>
      <c r="Z712" s="1862"/>
    </row>
    <row r="713" spans="1:26" ht="15.75" customHeight="1">
      <c r="A713" s="1862"/>
      <c r="B713" s="1862"/>
      <c r="C713" s="1862"/>
      <c r="D713" s="1862"/>
      <c r="E713" s="1862"/>
      <c r="F713" s="1862"/>
      <c r="G713" s="1862"/>
      <c r="H713" s="1862"/>
      <c r="I713" s="1862"/>
      <c r="J713" s="1862"/>
      <c r="K713" s="1862"/>
      <c r="L713" s="1862"/>
      <c r="M713" s="1862"/>
      <c r="N713" s="1862"/>
      <c r="O713" s="1862"/>
      <c r="P713" s="1862"/>
      <c r="Q713" s="1862"/>
      <c r="R713" s="1862"/>
      <c r="S713" s="1862"/>
      <c r="T713" s="1862"/>
      <c r="U713" s="1862"/>
      <c r="V713" s="1862"/>
      <c r="W713" s="1862"/>
      <c r="X713" s="1862"/>
      <c r="Y713" s="1862"/>
      <c r="Z713" s="1862"/>
    </row>
    <row r="714" spans="1:26" ht="15.75" customHeight="1">
      <c r="A714" s="1862"/>
      <c r="B714" s="1862"/>
      <c r="C714" s="1862"/>
      <c r="D714" s="1862"/>
      <c r="E714" s="1862"/>
      <c r="F714" s="1862"/>
      <c r="G714" s="1862"/>
      <c r="H714" s="1862"/>
      <c r="I714" s="1862"/>
      <c r="J714" s="1862"/>
      <c r="K714" s="1862"/>
      <c r="L714" s="1862"/>
      <c r="M714" s="1862"/>
      <c r="N714" s="1862"/>
      <c r="O714" s="1862"/>
      <c r="P714" s="1862"/>
      <c r="Q714" s="1862"/>
      <c r="R714" s="1862"/>
      <c r="S714" s="1862"/>
      <c r="T714" s="1862"/>
      <c r="U714" s="1862"/>
      <c r="V714" s="1862"/>
      <c r="W714" s="1862"/>
      <c r="X714" s="1862"/>
      <c r="Y714" s="1862"/>
      <c r="Z714" s="1862"/>
    </row>
    <row r="715" spans="1:26" ht="15.75" customHeight="1">
      <c r="A715" s="1862"/>
      <c r="B715" s="1862"/>
      <c r="C715" s="1862"/>
      <c r="D715" s="1862"/>
      <c r="E715" s="1862"/>
      <c r="F715" s="1862"/>
      <c r="G715" s="1862"/>
      <c r="H715" s="1862"/>
      <c r="I715" s="1862"/>
      <c r="J715" s="1862"/>
      <c r="K715" s="1862"/>
      <c r="L715" s="1862"/>
      <c r="M715" s="1862"/>
      <c r="N715" s="1862"/>
      <c r="O715" s="1862"/>
      <c r="P715" s="1862"/>
      <c r="Q715" s="1862"/>
      <c r="R715" s="1862"/>
      <c r="S715" s="1862"/>
      <c r="T715" s="1862"/>
      <c r="U715" s="1862"/>
      <c r="V715" s="1862"/>
      <c r="W715" s="1862"/>
      <c r="X715" s="1862"/>
      <c r="Y715" s="1862"/>
      <c r="Z715" s="1862"/>
    </row>
    <row r="716" spans="1:26" ht="15.75" customHeight="1">
      <c r="A716" s="1862"/>
      <c r="B716" s="1862"/>
      <c r="C716" s="1862"/>
      <c r="D716" s="1862"/>
      <c r="E716" s="1862"/>
      <c r="F716" s="1862"/>
      <c r="G716" s="1862"/>
      <c r="H716" s="1862"/>
      <c r="I716" s="1862"/>
      <c r="J716" s="1862"/>
      <c r="K716" s="1862"/>
      <c r="L716" s="1862"/>
      <c r="M716" s="1862"/>
      <c r="N716" s="1862"/>
      <c r="O716" s="1862"/>
      <c r="P716" s="1862"/>
      <c r="Q716" s="1862"/>
      <c r="R716" s="1862"/>
      <c r="S716" s="1862"/>
      <c r="T716" s="1862"/>
      <c r="U716" s="1862"/>
      <c r="V716" s="1862"/>
      <c r="W716" s="1862"/>
      <c r="X716" s="1862"/>
      <c r="Y716" s="1862"/>
      <c r="Z716" s="1862"/>
    </row>
    <row r="717" spans="1:26" ht="15.75" customHeight="1">
      <c r="A717" s="1862"/>
      <c r="B717" s="1862"/>
      <c r="C717" s="1862"/>
      <c r="D717" s="1862"/>
      <c r="E717" s="1862"/>
      <c r="F717" s="1862"/>
      <c r="G717" s="1862"/>
      <c r="H717" s="1862"/>
      <c r="I717" s="1862"/>
      <c r="J717" s="1862"/>
      <c r="K717" s="1862"/>
      <c r="L717" s="1862"/>
      <c r="M717" s="1862"/>
      <c r="N717" s="1862"/>
      <c r="O717" s="1862"/>
      <c r="P717" s="1862"/>
      <c r="Q717" s="1862"/>
      <c r="R717" s="1862"/>
      <c r="S717" s="1862"/>
      <c r="T717" s="1862"/>
      <c r="U717" s="1862"/>
      <c r="V717" s="1862"/>
      <c r="W717" s="1862"/>
      <c r="X717" s="1862"/>
      <c r="Y717" s="1862"/>
      <c r="Z717" s="1862"/>
    </row>
    <row r="718" spans="1:26" ht="15.75" customHeight="1">
      <c r="A718" s="1862"/>
      <c r="B718" s="1862"/>
      <c r="C718" s="1862"/>
      <c r="D718" s="1862"/>
      <c r="E718" s="1862"/>
      <c r="F718" s="1862"/>
      <c r="G718" s="1862"/>
      <c r="H718" s="1862"/>
      <c r="I718" s="1862"/>
      <c r="J718" s="1862"/>
      <c r="K718" s="1862"/>
      <c r="L718" s="1862"/>
      <c r="M718" s="1862"/>
      <c r="N718" s="1862"/>
      <c r="O718" s="1862"/>
      <c r="P718" s="1862"/>
      <c r="Q718" s="1862"/>
      <c r="R718" s="1862"/>
      <c r="S718" s="1862"/>
      <c r="T718" s="1862"/>
      <c r="U718" s="1862"/>
      <c r="V718" s="1862"/>
      <c r="W718" s="1862"/>
      <c r="X718" s="1862"/>
      <c r="Y718" s="1862"/>
      <c r="Z718" s="1862"/>
    </row>
    <row r="719" spans="1:26" ht="15.75" customHeight="1">
      <c r="A719" s="1862"/>
      <c r="B719" s="1862"/>
      <c r="C719" s="1862"/>
      <c r="D719" s="1862"/>
      <c r="E719" s="1862"/>
      <c r="F719" s="1862"/>
      <c r="G719" s="1862"/>
      <c r="H719" s="1862"/>
      <c r="I719" s="1862"/>
      <c r="J719" s="1862"/>
      <c r="K719" s="1862"/>
      <c r="L719" s="1862"/>
      <c r="M719" s="1862"/>
      <c r="N719" s="1862"/>
      <c r="O719" s="1862"/>
      <c r="P719" s="1862"/>
      <c r="Q719" s="1862"/>
      <c r="R719" s="1862"/>
      <c r="S719" s="1862"/>
      <c r="T719" s="1862"/>
      <c r="U719" s="1862"/>
      <c r="V719" s="1862"/>
      <c r="W719" s="1862"/>
      <c r="X719" s="1862"/>
      <c r="Y719" s="1862"/>
      <c r="Z719" s="1862"/>
    </row>
    <row r="720" spans="1:26" ht="15.75" customHeight="1">
      <c r="A720" s="1862"/>
      <c r="B720" s="1862"/>
      <c r="C720" s="1862"/>
      <c r="D720" s="1862"/>
      <c r="E720" s="1862"/>
      <c r="F720" s="1862"/>
      <c r="G720" s="1862"/>
      <c r="H720" s="1862"/>
      <c r="I720" s="1862"/>
      <c r="J720" s="1862"/>
      <c r="K720" s="1862"/>
      <c r="L720" s="1862"/>
      <c r="M720" s="1862"/>
      <c r="N720" s="1862"/>
      <c r="O720" s="1862"/>
      <c r="P720" s="1862"/>
      <c r="Q720" s="1862"/>
      <c r="R720" s="1862"/>
      <c r="S720" s="1862"/>
      <c r="T720" s="1862"/>
      <c r="U720" s="1862"/>
      <c r="V720" s="1862"/>
      <c r="W720" s="1862"/>
      <c r="X720" s="1862"/>
      <c r="Y720" s="1862"/>
      <c r="Z720" s="1862"/>
    </row>
    <row r="721" spans="1:26" ht="15.75" customHeight="1">
      <c r="A721" s="1862"/>
      <c r="B721" s="1862"/>
      <c r="C721" s="1862"/>
      <c r="D721" s="1862"/>
      <c r="E721" s="1862"/>
      <c r="F721" s="1862"/>
      <c r="G721" s="1862"/>
      <c r="H721" s="1862"/>
      <c r="I721" s="1862"/>
      <c r="J721" s="1862"/>
      <c r="K721" s="1862"/>
      <c r="L721" s="1862"/>
      <c r="M721" s="1862"/>
      <c r="N721" s="1862"/>
      <c r="O721" s="1862"/>
      <c r="P721" s="1862"/>
      <c r="Q721" s="1862"/>
      <c r="R721" s="1862"/>
      <c r="S721" s="1862"/>
      <c r="T721" s="1862"/>
      <c r="U721" s="1862"/>
      <c r="V721" s="1862"/>
      <c r="W721" s="1862"/>
      <c r="X721" s="1862"/>
      <c r="Y721" s="1862"/>
      <c r="Z721" s="1862"/>
    </row>
    <row r="722" spans="1:26" ht="15.75" customHeight="1">
      <c r="A722" s="1862"/>
      <c r="B722" s="1862"/>
      <c r="C722" s="1862"/>
      <c r="D722" s="1862"/>
      <c r="E722" s="1862"/>
      <c r="F722" s="1862"/>
      <c r="G722" s="1862"/>
      <c r="H722" s="1862"/>
      <c r="I722" s="1862"/>
      <c r="J722" s="1862"/>
      <c r="K722" s="1862"/>
      <c r="L722" s="1862"/>
      <c r="M722" s="1862"/>
      <c r="N722" s="1862"/>
      <c r="O722" s="1862"/>
      <c r="P722" s="1862"/>
      <c r="Q722" s="1862"/>
      <c r="R722" s="1862"/>
      <c r="S722" s="1862"/>
      <c r="T722" s="1862"/>
      <c r="U722" s="1862"/>
      <c r="V722" s="1862"/>
      <c r="W722" s="1862"/>
      <c r="X722" s="1862"/>
      <c r="Y722" s="1862"/>
      <c r="Z722" s="1862"/>
    </row>
    <row r="723" spans="1:26" ht="15.75" customHeight="1">
      <c r="A723" s="1862"/>
      <c r="B723" s="1862"/>
      <c r="C723" s="1862"/>
      <c r="D723" s="1862"/>
      <c r="E723" s="1862"/>
      <c r="F723" s="1862"/>
      <c r="G723" s="1862"/>
      <c r="H723" s="1862"/>
      <c r="I723" s="1862"/>
      <c r="J723" s="1862"/>
      <c r="K723" s="1862"/>
      <c r="L723" s="1862"/>
      <c r="M723" s="1862"/>
      <c r="N723" s="1862"/>
      <c r="O723" s="1862"/>
      <c r="P723" s="1862"/>
      <c r="Q723" s="1862"/>
      <c r="R723" s="1862"/>
      <c r="S723" s="1862"/>
      <c r="T723" s="1862"/>
      <c r="U723" s="1862"/>
      <c r="V723" s="1862"/>
      <c r="W723" s="1862"/>
      <c r="X723" s="1862"/>
      <c r="Y723" s="1862"/>
      <c r="Z723" s="1862"/>
    </row>
    <row r="724" spans="1:26" ht="15.75" customHeight="1">
      <c r="A724" s="1862"/>
      <c r="B724" s="1862"/>
      <c r="C724" s="1862"/>
      <c r="D724" s="1862"/>
      <c r="E724" s="1862"/>
      <c r="F724" s="1862"/>
      <c r="G724" s="1862"/>
      <c r="H724" s="1862"/>
      <c r="I724" s="1862"/>
      <c r="J724" s="1862"/>
      <c r="K724" s="1862"/>
      <c r="L724" s="1862"/>
      <c r="M724" s="1862"/>
      <c r="N724" s="1862"/>
      <c r="O724" s="1862"/>
      <c r="P724" s="1862"/>
      <c r="Q724" s="1862"/>
      <c r="R724" s="1862"/>
      <c r="S724" s="1862"/>
      <c r="T724" s="1862"/>
      <c r="U724" s="1862"/>
      <c r="V724" s="1862"/>
      <c r="W724" s="1862"/>
      <c r="X724" s="1862"/>
      <c r="Y724" s="1862"/>
      <c r="Z724" s="1862"/>
    </row>
    <row r="725" spans="1:26" ht="15.75" customHeight="1">
      <c r="A725" s="1862"/>
      <c r="B725" s="1862"/>
      <c r="C725" s="1862"/>
      <c r="D725" s="1862"/>
      <c r="E725" s="1862"/>
      <c r="F725" s="1862"/>
      <c r="G725" s="1862"/>
      <c r="H725" s="1862"/>
      <c r="I725" s="1862"/>
      <c r="J725" s="1862"/>
      <c r="K725" s="1862"/>
      <c r="L725" s="1862"/>
      <c r="M725" s="1862"/>
      <c r="N725" s="1862"/>
      <c r="O725" s="1862"/>
      <c r="P725" s="1862"/>
      <c r="Q725" s="1862"/>
      <c r="R725" s="1862"/>
      <c r="S725" s="1862"/>
      <c r="T725" s="1862"/>
      <c r="U725" s="1862"/>
      <c r="V725" s="1862"/>
      <c r="W725" s="1862"/>
      <c r="X725" s="1862"/>
      <c r="Y725" s="1862"/>
      <c r="Z725" s="1862"/>
    </row>
    <row r="726" spans="1:26" ht="15.75" customHeight="1">
      <c r="A726" s="1862"/>
      <c r="B726" s="1862"/>
      <c r="C726" s="1862"/>
      <c r="D726" s="1862"/>
      <c r="E726" s="1862"/>
      <c r="F726" s="1862"/>
      <c r="G726" s="1862"/>
      <c r="H726" s="1862"/>
      <c r="I726" s="1862"/>
      <c r="J726" s="1862"/>
      <c r="K726" s="1862"/>
      <c r="L726" s="1862"/>
      <c r="M726" s="1862"/>
      <c r="N726" s="1862"/>
      <c r="O726" s="1862"/>
      <c r="P726" s="1862"/>
      <c r="Q726" s="1862"/>
      <c r="R726" s="1862"/>
      <c r="S726" s="1862"/>
      <c r="T726" s="1862"/>
      <c r="U726" s="1862"/>
      <c r="V726" s="1862"/>
      <c r="W726" s="1862"/>
      <c r="X726" s="1862"/>
      <c r="Y726" s="1862"/>
      <c r="Z726" s="1862"/>
    </row>
    <row r="727" spans="1:26" ht="15.75" customHeight="1">
      <c r="A727" s="1862"/>
      <c r="B727" s="1862"/>
      <c r="C727" s="1862"/>
      <c r="D727" s="1862"/>
      <c r="E727" s="1862"/>
      <c r="F727" s="1862"/>
      <c r="G727" s="1862"/>
      <c r="H727" s="1862"/>
      <c r="I727" s="1862"/>
      <c r="J727" s="1862"/>
      <c r="K727" s="1862"/>
      <c r="L727" s="1862"/>
      <c r="M727" s="1862"/>
      <c r="N727" s="1862"/>
      <c r="O727" s="1862"/>
      <c r="P727" s="1862"/>
      <c r="Q727" s="1862"/>
      <c r="R727" s="1862"/>
      <c r="S727" s="1862"/>
      <c r="T727" s="1862"/>
      <c r="U727" s="1862"/>
      <c r="V727" s="1862"/>
      <c r="W727" s="1862"/>
      <c r="X727" s="1862"/>
      <c r="Y727" s="1862"/>
      <c r="Z727" s="1862"/>
    </row>
    <row r="728" spans="1:26" ht="15.75" customHeight="1">
      <c r="A728" s="1862"/>
      <c r="B728" s="1862"/>
      <c r="C728" s="1862"/>
      <c r="D728" s="1862"/>
      <c r="E728" s="1862"/>
      <c r="F728" s="1862"/>
      <c r="G728" s="1862"/>
      <c r="H728" s="1862"/>
      <c r="I728" s="1862"/>
      <c r="J728" s="1862"/>
      <c r="K728" s="1862"/>
      <c r="L728" s="1862"/>
      <c r="M728" s="1862"/>
      <c r="N728" s="1862"/>
      <c r="O728" s="1862"/>
      <c r="P728" s="1862"/>
      <c r="Q728" s="1862"/>
      <c r="R728" s="1862"/>
      <c r="S728" s="1862"/>
      <c r="T728" s="1862"/>
      <c r="U728" s="1862"/>
      <c r="V728" s="1862"/>
      <c r="W728" s="1862"/>
      <c r="X728" s="1862"/>
      <c r="Y728" s="1862"/>
      <c r="Z728" s="1862"/>
    </row>
    <row r="729" spans="1:26" ht="15.75" customHeight="1">
      <c r="A729" s="1862"/>
      <c r="B729" s="1862"/>
      <c r="C729" s="1862"/>
      <c r="D729" s="1862"/>
      <c r="E729" s="1862"/>
      <c r="F729" s="1862"/>
      <c r="G729" s="1862"/>
      <c r="H729" s="1862"/>
      <c r="I729" s="1862"/>
      <c r="J729" s="1862"/>
      <c r="K729" s="1862"/>
      <c r="L729" s="1862"/>
      <c r="M729" s="1862"/>
      <c r="N729" s="1862"/>
      <c r="O729" s="1862"/>
      <c r="P729" s="1862"/>
      <c r="Q729" s="1862"/>
      <c r="R729" s="1862"/>
      <c r="S729" s="1862"/>
      <c r="T729" s="1862"/>
      <c r="U729" s="1862"/>
      <c r="V729" s="1862"/>
      <c r="W729" s="1862"/>
      <c r="X729" s="1862"/>
      <c r="Y729" s="1862"/>
      <c r="Z729" s="1862"/>
    </row>
    <row r="730" spans="1:26" ht="15.75" customHeight="1">
      <c r="A730" s="1862"/>
      <c r="B730" s="1862"/>
      <c r="C730" s="1862"/>
      <c r="D730" s="1862"/>
      <c r="E730" s="1862"/>
      <c r="F730" s="1862"/>
      <c r="G730" s="1862"/>
      <c r="H730" s="1862"/>
      <c r="I730" s="1862"/>
      <c r="J730" s="1862"/>
      <c r="K730" s="1862"/>
      <c r="L730" s="1862"/>
      <c r="M730" s="1862"/>
      <c r="N730" s="1862"/>
      <c r="O730" s="1862"/>
      <c r="P730" s="1862"/>
      <c r="Q730" s="1862"/>
      <c r="R730" s="1862"/>
      <c r="S730" s="1862"/>
      <c r="T730" s="1862"/>
      <c r="U730" s="1862"/>
      <c r="V730" s="1862"/>
      <c r="W730" s="1862"/>
      <c r="X730" s="1862"/>
      <c r="Y730" s="1862"/>
      <c r="Z730" s="1862"/>
    </row>
    <row r="731" spans="1:26" ht="15.75" customHeight="1">
      <c r="A731" s="1862"/>
      <c r="B731" s="1862"/>
      <c r="C731" s="1862"/>
      <c r="D731" s="1862"/>
      <c r="E731" s="1862"/>
      <c r="F731" s="1862"/>
      <c r="G731" s="1862"/>
      <c r="H731" s="1862"/>
      <c r="I731" s="1862"/>
      <c r="J731" s="1862"/>
      <c r="K731" s="1862"/>
      <c r="L731" s="1862"/>
      <c r="M731" s="1862"/>
      <c r="N731" s="1862"/>
      <c r="O731" s="1862"/>
      <c r="P731" s="1862"/>
      <c r="Q731" s="1862"/>
      <c r="R731" s="1862"/>
      <c r="S731" s="1862"/>
      <c r="T731" s="1862"/>
      <c r="U731" s="1862"/>
      <c r="V731" s="1862"/>
      <c r="W731" s="1862"/>
      <c r="X731" s="1862"/>
      <c r="Y731" s="1862"/>
      <c r="Z731" s="1862"/>
    </row>
    <row r="732" spans="1:26" ht="15.75" customHeight="1">
      <c r="A732" s="1862"/>
      <c r="B732" s="1862"/>
      <c r="C732" s="1862"/>
      <c r="D732" s="1862"/>
      <c r="E732" s="1862"/>
      <c r="F732" s="1862"/>
      <c r="G732" s="1862"/>
      <c r="H732" s="1862"/>
      <c r="I732" s="1862"/>
      <c r="J732" s="1862"/>
      <c r="K732" s="1862"/>
      <c r="L732" s="1862"/>
      <c r="M732" s="1862"/>
      <c r="N732" s="1862"/>
      <c r="O732" s="1862"/>
      <c r="P732" s="1862"/>
      <c r="Q732" s="1862"/>
      <c r="R732" s="1862"/>
      <c r="S732" s="1862"/>
      <c r="T732" s="1862"/>
      <c r="U732" s="1862"/>
      <c r="V732" s="1862"/>
      <c r="W732" s="1862"/>
      <c r="X732" s="1862"/>
      <c r="Y732" s="1862"/>
      <c r="Z732" s="1862"/>
    </row>
    <row r="733" spans="1:26" ht="15.75" customHeight="1">
      <c r="A733" s="1862"/>
      <c r="B733" s="1862"/>
      <c r="C733" s="1862"/>
      <c r="D733" s="1862"/>
      <c r="E733" s="1862"/>
      <c r="F733" s="1862"/>
      <c r="G733" s="1862"/>
      <c r="H733" s="1862"/>
      <c r="I733" s="1862"/>
      <c r="J733" s="1862"/>
      <c r="K733" s="1862"/>
      <c r="L733" s="1862"/>
      <c r="M733" s="1862"/>
      <c r="N733" s="1862"/>
      <c r="O733" s="1862"/>
      <c r="P733" s="1862"/>
      <c r="Q733" s="1862"/>
      <c r="R733" s="1862"/>
      <c r="S733" s="1862"/>
      <c r="T733" s="1862"/>
      <c r="U733" s="1862"/>
      <c r="V733" s="1862"/>
      <c r="W733" s="1862"/>
      <c r="X733" s="1862"/>
      <c r="Y733" s="1862"/>
      <c r="Z733" s="1862"/>
    </row>
    <row r="734" spans="1:26" ht="15.75" customHeight="1">
      <c r="A734" s="1862"/>
      <c r="B734" s="1862"/>
      <c r="C734" s="1862"/>
      <c r="D734" s="1862"/>
      <c r="E734" s="1862"/>
      <c r="F734" s="1862"/>
      <c r="G734" s="1862"/>
      <c r="H734" s="1862"/>
      <c r="I734" s="1862"/>
      <c r="J734" s="1862"/>
      <c r="K734" s="1862"/>
      <c r="L734" s="1862"/>
      <c r="M734" s="1862"/>
      <c r="N734" s="1862"/>
      <c r="O734" s="1862"/>
      <c r="P734" s="1862"/>
      <c r="Q734" s="1862"/>
      <c r="R734" s="1862"/>
      <c r="S734" s="1862"/>
      <c r="T734" s="1862"/>
      <c r="U734" s="1862"/>
      <c r="V734" s="1862"/>
      <c r="W734" s="1862"/>
      <c r="X734" s="1862"/>
      <c r="Y734" s="1862"/>
      <c r="Z734" s="1862"/>
    </row>
    <row r="735" spans="1:26" ht="15.75" customHeight="1">
      <c r="A735" s="1862"/>
      <c r="B735" s="1862"/>
      <c r="C735" s="1862"/>
      <c r="D735" s="1862"/>
      <c r="E735" s="1862"/>
      <c r="F735" s="1862"/>
      <c r="G735" s="1862"/>
      <c r="H735" s="1862"/>
      <c r="I735" s="1862"/>
      <c r="J735" s="1862"/>
      <c r="K735" s="1862"/>
      <c r="L735" s="1862"/>
      <c r="M735" s="1862"/>
      <c r="N735" s="1862"/>
      <c r="O735" s="1862"/>
      <c r="P735" s="1862"/>
      <c r="Q735" s="1862"/>
      <c r="R735" s="1862"/>
      <c r="S735" s="1862"/>
      <c r="T735" s="1862"/>
      <c r="U735" s="1862"/>
      <c r="V735" s="1862"/>
      <c r="W735" s="1862"/>
      <c r="X735" s="1862"/>
      <c r="Y735" s="1862"/>
      <c r="Z735" s="1862"/>
    </row>
    <row r="736" spans="1:26" ht="15.75" customHeight="1">
      <c r="A736" s="1862"/>
      <c r="B736" s="1862"/>
      <c r="C736" s="1862"/>
      <c r="D736" s="1862"/>
      <c r="E736" s="1862"/>
      <c r="F736" s="1862"/>
      <c r="G736" s="1862"/>
      <c r="H736" s="1862"/>
      <c r="I736" s="1862"/>
      <c r="J736" s="1862"/>
      <c r="K736" s="1862"/>
      <c r="L736" s="1862"/>
      <c r="M736" s="1862"/>
      <c r="N736" s="1862"/>
      <c r="O736" s="1862"/>
      <c r="P736" s="1862"/>
      <c r="Q736" s="1862"/>
      <c r="R736" s="1862"/>
      <c r="S736" s="1862"/>
      <c r="T736" s="1862"/>
      <c r="U736" s="1862"/>
      <c r="V736" s="1862"/>
      <c r="W736" s="1862"/>
      <c r="X736" s="1862"/>
      <c r="Y736" s="1862"/>
      <c r="Z736" s="1862"/>
    </row>
    <row r="737" spans="1:26" ht="15.75" customHeight="1">
      <c r="A737" s="1862"/>
      <c r="B737" s="1862"/>
      <c r="C737" s="1862"/>
      <c r="D737" s="1862"/>
      <c r="E737" s="1862"/>
      <c r="F737" s="1862"/>
      <c r="G737" s="1862"/>
      <c r="H737" s="1862"/>
      <c r="I737" s="1862"/>
      <c r="J737" s="1862"/>
      <c r="K737" s="1862"/>
      <c r="L737" s="1862"/>
      <c r="M737" s="1862"/>
      <c r="N737" s="1862"/>
      <c r="O737" s="1862"/>
      <c r="P737" s="1862"/>
      <c r="Q737" s="1862"/>
      <c r="R737" s="1862"/>
      <c r="S737" s="1862"/>
      <c r="T737" s="1862"/>
      <c r="U737" s="1862"/>
      <c r="V737" s="1862"/>
      <c r="W737" s="1862"/>
      <c r="X737" s="1862"/>
      <c r="Y737" s="1862"/>
      <c r="Z737" s="1862"/>
    </row>
    <row r="738" spans="1:26" ht="15.75" customHeight="1">
      <c r="A738" s="1862"/>
      <c r="B738" s="1862"/>
      <c r="C738" s="1862"/>
      <c r="D738" s="1862"/>
      <c r="E738" s="1862"/>
      <c r="F738" s="1862"/>
      <c r="G738" s="1862"/>
      <c r="H738" s="1862"/>
      <c r="I738" s="1862"/>
      <c r="J738" s="1862"/>
      <c r="K738" s="1862"/>
      <c r="L738" s="1862"/>
      <c r="M738" s="1862"/>
      <c r="N738" s="1862"/>
      <c r="O738" s="1862"/>
      <c r="P738" s="1862"/>
      <c r="Q738" s="1862"/>
      <c r="R738" s="1862"/>
      <c r="S738" s="1862"/>
      <c r="T738" s="1862"/>
      <c r="U738" s="1862"/>
      <c r="V738" s="1862"/>
      <c r="W738" s="1862"/>
      <c r="X738" s="1862"/>
      <c r="Y738" s="1862"/>
      <c r="Z738" s="1862"/>
    </row>
    <row r="739" spans="1:26" ht="15.75" customHeight="1">
      <c r="A739" s="1862"/>
      <c r="B739" s="1862"/>
      <c r="C739" s="1862"/>
      <c r="D739" s="1862"/>
      <c r="E739" s="1862"/>
      <c r="F739" s="1862"/>
      <c r="G739" s="1862"/>
      <c r="H739" s="1862"/>
      <c r="I739" s="1862"/>
      <c r="J739" s="1862"/>
      <c r="K739" s="1862"/>
      <c r="L739" s="1862"/>
      <c r="M739" s="1862"/>
      <c r="N739" s="1862"/>
      <c r="O739" s="1862"/>
      <c r="P739" s="1862"/>
      <c r="Q739" s="1862"/>
      <c r="R739" s="1862"/>
      <c r="S739" s="1862"/>
      <c r="T739" s="1862"/>
      <c r="U739" s="1862"/>
      <c r="V739" s="1862"/>
      <c r="W739" s="1862"/>
      <c r="X739" s="1862"/>
      <c r="Y739" s="1862"/>
      <c r="Z739" s="1862"/>
    </row>
    <row r="740" spans="1:26" ht="15.75" customHeight="1">
      <c r="A740" s="1862"/>
      <c r="B740" s="1862"/>
      <c r="C740" s="1862"/>
      <c r="D740" s="1862"/>
      <c r="E740" s="1862"/>
      <c r="F740" s="1862"/>
      <c r="G740" s="1862"/>
      <c r="H740" s="1862"/>
      <c r="I740" s="1862"/>
      <c r="J740" s="1862"/>
      <c r="K740" s="1862"/>
      <c r="L740" s="1862"/>
      <c r="M740" s="1862"/>
      <c r="N740" s="1862"/>
      <c r="O740" s="1862"/>
      <c r="P740" s="1862"/>
      <c r="Q740" s="1862"/>
      <c r="R740" s="1862"/>
      <c r="S740" s="1862"/>
      <c r="T740" s="1862"/>
      <c r="U740" s="1862"/>
      <c r="V740" s="1862"/>
      <c r="W740" s="1862"/>
      <c r="X740" s="1862"/>
      <c r="Y740" s="1862"/>
      <c r="Z740" s="1862"/>
    </row>
    <row r="741" spans="1:26" ht="15.75" customHeight="1">
      <c r="A741" s="1862"/>
      <c r="B741" s="1862"/>
      <c r="C741" s="1862"/>
      <c r="D741" s="1862"/>
      <c r="E741" s="1862"/>
      <c r="F741" s="1862"/>
      <c r="G741" s="1862"/>
      <c r="H741" s="1862"/>
      <c r="I741" s="1862"/>
      <c r="J741" s="1862"/>
      <c r="K741" s="1862"/>
      <c r="L741" s="1862"/>
      <c r="M741" s="1862"/>
      <c r="N741" s="1862"/>
      <c r="O741" s="1862"/>
      <c r="P741" s="1862"/>
      <c r="Q741" s="1862"/>
      <c r="R741" s="1862"/>
      <c r="S741" s="1862"/>
      <c r="T741" s="1862"/>
      <c r="U741" s="1862"/>
      <c r="V741" s="1862"/>
      <c r="W741" s="1862"/>
      <c r="X741" s="1862"/>
      <c r="Y741" s="1862"/>
      <c r="Z741" s="1862"/>
    </row>
    <row r="742" spans="1:26" ht="15.75" customHeight="1">
      <c r="A742" s="1862"/>
      <c r="B742" s="1862"/>
      <c r="C742" s="1862"/>
      <c r="D742" s="1862"/>
      <c r="E742" s="1862"/>
      <c r="F742" s="1862"/>
      <c r="G742" s="1862"/>
      <c r="H742" s="1862"/>
      <c r="I742" s="1862"/>
      <c r="J742" s="1862"/>
      <c r="K742" s="1862"/>
      <c r="L742" s="1862"/>
      <c r="M742" s="1862"/>
      <c r="N742" s="1862"/>
      <c r="O742" s="1862"/>
      <c r="P742" s="1862"/>
      <c r="Q742" s="1862"/>
      <c r="R742" s="1862"/>
      <c r="S742" s="1862"/>
      <c r="T742" s="1862"/>
      <c r="U742" s="1862"/>
      <c r="V742" s="1862"/>
      <c r="W742" s="1862"/>
      <c r="X742" s="1862"/>
      <c r="Y742" s="1862"/>
      <c r="Z742" s="1862"/>
    </row>
    <row r="743" spans="1:26" ht="15.75" customHeight="1">
      <c r="A743" s="1862"/>
      <c r="B743" s="1862"/>
      <c r="C743" s="1862"/>
      <c r="D743" s="1862"/>
      <c r="E743" s="1862"/>
      <c r="F743" s="1862"/>
      <c r="G743" s="1862"/>
      <c r="H743" s="1862"/>
      <c r="I743" s="1862"/>
      <c r="J743" s="1862"/>
      <c r="K743" s="1862"/>
      <c r="L743" s="1862"/>
      <c r="M743" s="1862"/>
      <c r="N743" s="1862"/>
      <c r="O743" s="1862"/>
      <c r="P743" s="1862"/>
      <c r="Q743" s="1862"/>
      <c r="R743" s="1862"/>
      <c r="S743" s="1862"/>
      <c r="T743" s="1862"/>
      <c r="U743" s="1862"/>
      <c r="V743" s="1862"/>
      <c r="W743" s="1862"/>
      <c r="X743" s="1862"/>
      <c r="Y743" s="1862"/>
      <c r="Z743" s="1862"/>
    </row>
    <row r="744" spans="1:26" ht="15.75" customHeight="1">
      <c r="A744" s="1862"/>
      <c r="B744" s="1862"/>
      <c r="C744" s="1862"/>
      <c r="D744" s="1862"/>
      <c r="E744" s="1862"/>
      <c r="F744" s="1862"/>
      <c r="G744" s="1862"/>
      <c r="H744" s="1862"/>
      <c r="I744" s="1862"/>
      <c r="J744" s="1862"/>
      <c r="K744" s="1862"/>
      <c r="L744" s="1862"/>
      <c r="M744" s="1862"/>
      <c r="N744" s="1862"/>
      <c r="O744" s="1862"/>
      <c r="P744" s="1862"/>
      <c r="Q744" s="1862"/>
      <c r="R744" s="1862"/>
      <c r="S744" s="1862"/>
      <c r="T744" s="1862"/>
      <c r="U744" s="1862"/>
      <c r="V744" s="1862"/>
      <c r="W744" s="1862"/>
      <c r="X744" s="1862"/>
      <c r="Y744" s="1862"/>
      <c r="Z744" s="1862"/>
    </row>
    <row r="745" spans="1:26" ht="15.75" customHeight="1">
      <c r="A745" s="1862"/>
      <c r="B745" s="1862"/>
      <c r="C745" s="1862"/>
      <c r="D745" s="1862"/>
      <c r="E745" s="1862"/>
      <c r="F745" s="1862"/>
      <c r="G745" s="1862"/>
      <c r="H745" s="1862"/>
      <c r="I745" s="1862"/>
      <c r="J745" s="1862"/>
      <c r="K745" s="1862"/>
      <c r="L745" s="1862"/>
      <c r="M745" s="1862"/>
      <c r="N745" s="1862"/>
      <c r="O745" s="1862"/>
      <c r="P745" s="1862"/>
      <c r="Q745" s="1862"/>
      <c r="R745" s="1862"/>
      <c r="S745" s="1862"/>
      <c r="T745" s="1862"/>
      <c r="U745" s="1862"/>
      <c r="V745" s="1862"/>
      <c r="W745" s="1862"/>
      <c r="X745" s="1862"/>
      <c r="Y745" s="1862"/>
      <c r="Z745" s="1862"/>
    </row>
    <row r="746" spans="1:26" ht="15.75" customHeight="1">
      <c r="A746" s="1862"/>
      <c r="B746" s="1862"/>
      <c r="C746" s="1862"/>
      <c r="D746" s="1862"/>
      <c r="E746" s="1862"/>
      <c r="F746" s="1862"/>
      <c r="G746" s="1862"/>
      <c r="H746" s="1862"/>
      <c r="I746" s="1862"/>
      <c r="J746" s="1862"/>
      <c r="K746" s="1862"/>
      <c r="L746" s="1862"/>
      <c r="M746" s="1862"/>
      <c r="N746" s="1862"/>
      <c r="O746" s="1862"/>
      <c r="P746" s="1862"/>
      <c r="Q746" s="1862"/>
      <c r="R746" s="1862"/>
      <c r="S746" s="1862"/>
      <c r="T746" s="1862"/>
      <c r="U746" s="1862"/>
      <c r="V746" s="1862"/>
      <c r="W746" s="1862"/>
      <c r="X746" s="1862"/>
      <c r="Y746" s="1862"/>
      <c r="Z746" s="1862"/>
    </row>
    <row r="747" spans="1:26" ht="15.75" customHeight="1">
      <c r="A747" s="1862"/>
      <c r="B747" s="1862"/>
      <c r="C747" s="1862"/>
      <c r="D747" s="1862"/>
      <c r="E747" s="1862"/>
      <c r="F747" s="1862"/>
      <c r="G747" s="1862"/>
      <c r="H747" s="1862"/>
      <c r="I747" s="1862"/>
      <c r="J747" s="1862"/>
      <c r="K747" s="1862"/>
      <c r="L747" s="1862"/>
      <c r="M747" s="1862"/>
      <c r="N747" s="1862"/>
      <c r="O747" s="1862"/>
      <c r="P747" s="1862"/>
      <c r="Q747" s="1862"/>
      <c r="R747" s="1862"/>
      <c r="S747" s="1862"/>
      <c r="T747" s="1862"/>
      <c r="U747" s="1862"/>
      <c r="V747" s="1862"/>
      <c r="W747" s="1862"/>
      <c r="X747" s="1862"/>
      <c r="Y747" s="1862"/>
      <c r="Z747" s="1862"/>
    </row>
    <row r="748" spans="1:26" ht="15.75" customHeight="1">
      <c r="A748" s="1862"/>
      <c r="B748" s="1862"/>
      <c r="C748" s="1862"/>
      <c r="D748" s="1862"/>
      <c r="E748" s="1862"/>
      <c r="F748" s="1862"/>
      <c r="G748" s="1862"/>
      <c r="H748" s="1862"/>
      <c r="I748" s="1862"/>
      <c r="J748" s="1862"/>
      <c r="K748" s="1862"/>
      <c r="L748" s="1862"/>
      <c r="M748" s="1862"/>
      <c r="N748" s="1862"/>
      <c r="O748" s="1862"/>
      <c r="P748" s="1862"/>
      <c r="Q748" s="1862"/>
      <c r="R748" s="1862"/>
      <c r="S748" s="1862"/>
      <c r="T748" s="1862"/>
      <c r="U748" s="1862"/>
      <c r="V748" s="1862"/>
      <c r="W748" s="1862"/>
      <c r="X748" s="1862"/>
      <c r="Y748" s="1862"/>
      <c r="Z748" s="1862"/>
    </row>
    <row r="749" spans="1:26" ht="15.75" customHeight="1">
      <c r="A749" s="1862"/>
      <c r="B749" s="1862"/>
      <c r="C749" s="1862"/>
      <c r="D749" s="1862"/>
      <c r="E749" s="1862"/>
      <c r="F749" s="1862"/>
      <c r="G749" s="1862"/>
      <c r="H749" s="1862"/>
      <c r="I749" s="1862"/>
      <c r="J749" s="1862"/>
      <c r="K749" s="1862"/>
      <c r="L749" s="1862"/>
      <c r="M749" s="1862"/>
      <c r="N749" s="1862"/>
      <c r="O749" s="1862"/>
      <c r="P749" s="1862"/>
      <c r="Q749" s="1862"/>
      <c r="R749" s="1862"/>
      <c r="S749" s="1862"/>
      <c r="T749" s="1862"/>
      <c r="U749" s="1862"/>
      <c r="V749" s="1862"/>
      <c r="W749" s="1862"/>
      <c r="X749" s="1862"/>
      <c r="Y749" s="1862"/>
      <c r="Z749" s="1862"/>
    </row>
    <row r="750" spans="1:26" ht="15.75" customHeight="1">
      <c r="A750" s="1862"/>
      <c r="B750" s="1862"/>
      <c r="C750" s="1862"/>
      <c r="D750" s="1862"/>
      <c r="E750" s="1862"/>
      <c r="F750" s="1862"/>
      <c r="G750" s="1862"/>
      <c r="H750" s="1862"/>
      <c r="I750" s="1862"/>
      <c r="J750" s="1862"/>
      <c r="K750" s="1862"/>
      <c r="L750" s="1862"/>
      <c r="M750" s="1862"/>
      <c r="N750" s="1862"/>
      <c r="O750" s="1862"/>
      <c r="P750" s="1862"/>
      <c r="Q750" s="1862"/>
      <c r="R750" s="1862"/>
      <c r="S750" s="1862"/>
      <c r="T750" s="1862"/>
      <c r="U750" s="1862"/>
      <c r="V750" s="1862"/>
      <c r="W750" s="1862"/>
      <c r="X750" s="1862"/>
      <c r="Y750" s="1862"/>
      <c r="Z750" s="1862"/>
    </row>
    <row r="751" spans="1:26" ht="15.75" customHeight="1">
      <c r="A751" s="1862"/>
      <c r="B751" s="1862"/>
      <c r="C751" s="1862"/>
      <c r="D751" s="1862"/>
      <c r="E751" s="1862"/>
      <c r="F751" s="1862"/>
      <c r="G751" s="1862"/>
      <c r="H751" s="1862"/>
      <c r="I751" s="1862"/>
      <c r="J751" s="1862"/>
      <c r="K751" s="1862"/>
      <c r="L751" s="1862"/>
      <c r="M751" s="1862"/>
      <c r="N751" s="1862"/>
      <c r="O751" s="1862"/>
      <c r="P751" s="1862"/>
      <c r="Q751" s="1862"/>
      <c r="R751" s="1862"/>
      <c r="S751" s="1862"/>
      <c r="T751" s="1862"/>
      <c r="U751" s="1862"/>
      <c r="V751" s="1862"/>
      <c r="W751" s="1862"/>
      <c r="X751" s="1862"/>
      <c r="Y751" s="1862"/>
      <c r="Z751" s="1862"/>
    </row>
    <row r="752" spans="1:26" ht="15.75" customHeight="1">
      <c r="A752" s="1862"/>
      <c r="B752" s="1862"/>
      <c r="C752" s="1862"/>
      <c r="D752" s="1862"/>
      <c r="E752" s="1862"/>
      <c r="F752" s="1862"/>
      <c r="G752" s="1862"/>
      <c r="H752" s="1862"/>
      <c r="I752" s="1862"/>
      <c r="J752" s="1862"/>
      <c r="K752" s="1862"/>
      <c r="L752" s="1862"/>
      <c r="M752" s="1862"/>
      <c r="N752" s="1862"/>
      <c r="O752" s="1862"/>
      <c r="P752" s="1862"/>
      <c r="Q752" s="1862"/>
      <c r="R752" s="1862"/>
      <c r="S752" s="1862"/>
      <c r="T752" s="1862"/>
      <c r="U752" s="1862"/>
      <c r="V752" s="1862"/>
      <c r="W752" s="1862"/>
      <c r="X752" s="1862"/>
      <c r="Y752" s="1862"/>
      <c r="Z752" s="1862"/>
    </row>
    <row r="753" spans="1:26" ht="15.75" customHeight="1">
      <c r="A753" s="1862"/>
      <c r="B753" s="1862"/>
      <c r="C753" s="1862"/>
      <c r="D753" s="1862"/>
      <c r="E753" s="1862"/>
      <c r="F753" s="1862"/>
      <c r="G753" s="1862"/>
      <c r="H753" s="1862"/>
      <c r="I753" s="1862"/>
      <c r="J753" s="1862"/>
      <c r="K753" s="1862"/>
      <c r="L753" s="1862"/>
      <c r="M753" s="1862"/>
      <c r="N753" s="1862"/>
      <c r="O753" s="1862"/>
      <c r="P753" s="1862"/>
      <c r="Q753" s="1862"/>
      <c r="R753" s="1862"/>
      <c r="S753" s="1862"/>
      <c r="T753" s="1862"/>
      <c r="U753" s="1862"/>
      <c r="V753" s="1862"/>
      <c r="W753" s="1862"/>
      <c r="X753" s="1862"/>
      <c r="Y753" s="1862"/>
      <c r="Z753" s="1862"/>
    </row>
    <row r="754" spans="1:26" ht="15.75" customHeight="1">
      <c r="A754" s="1862"/>
      <c r="B754" s="1862"/>
      <c r="C754" s="1862"/>
      <c r="D754" s="1862"/>
      <c r="E754" s="1862"/>
      <c r="F754" s="1862"/>
      <c r="G754" s="1862"/>
      <c r="H754" s="1862"/>
      <c r="I754" s="1862"/>
      <c r="J754" s="1862"/>
      <c r="K754" s="1862"/>
      <c r="L754" s="1862"/>
      <c r="M754" s="1862"/>
      <c r="N754" s="1862"/>
      <c r="O754" s="1862"/>
      <c r="P754" s="1862"/>
      <c r="Q754" s="1862"/>
      <c r="R754" s="1862"/>
      <c r="S754" s="1862"/>
      <c r="T754" s="1862"/>
      <c r="U754" s="1862"/>
      <c r="V754" s="1862"/>
      <c r="W754" s="1862"/>
      <c r="X754" s="1862"/>
      <c r="Y754" s="1862"/>
      <c r="Z754" s="1862"/>
    </row>
    <row r="755" spans="1:26" ht="15.75" customHeight="1">
      <c r="A755" s="1862"/>
      <c r="B755" s="1862"/>
      <c r="C755" s="1862"/>
      <c r="D755" s="1862"/>
      <c r="E755" s="1862"/>
      <c r="F755" s="1862"/>
      <c r="G755" s="1862"/>
      <c r="H755" s="1862"/>
      <c r="I755" s="1862"/>
      <c r="J755" s="1862"/>
      <c r="K755" s="1862"/>
      <c r="L755" s="1862"/>
      <c r="M755" s="1862"/>
      <c r="N755" s="1862"/>
      <c r="O755" s="1862"/>
      <c r="P755" s="1862"/>
      <c r="Q755" s="1862"/>
      <c r="R755" s="1862"/>
      <c r="S755" s="1862"/>
      <c r="T755" s="1862"/>
      <c r="U755" s="1862"/>
      <c r="V755" s="1862"/>
      <c r="W755" s="1862"/>
      <c r="X755" s="1862"/>
      <c r="Y755" s="1862"/>
      <c r="Z755" s="1862"/>
    </row>
    <row r="756" spans="1:26" ht="15.75" customHeight="1">
      <c r="A756" s="1862"/>
      <c r="B756" s="1862"/>
      <c r="C756" s="1862"/>
      <c r="D756" s="1862"/>
      <c r="E756" s="1862"/>
      <c r="F756" s="1862"/>
      <c r="G756" s="1862"/>
      <c r="H756" s="1862"/>
      <c r="I756" s="1862"/>
      <c r="J756" s="1862"/>
      <c r="K756" s="1862"/>
      <c r="L756" s="1862"/>
      <c r="M756" s="1862"/>
      <c r="N756" s="1862"/>
      <c r="O756" s="1862"/>
      <c r="P756" s="1862"/>
      <c r="Q756" s="1862"/>
      <c r="R756" s="1862"/>
      <c r="S756" s="1862"/>
      <c r="T756" s="1862"/>
      <c r="U756" s="1862"/>
      <c r="V756" s="1862"/>
      <c r="W756" s="1862"/>
      <c r="X756" s="1862"/>
      <c r="Y756" s="1862"/>
      <c r="Z756" s="1862"/>
    </row>
    <row r="757" spans="1:26" ht="15.75" customHeight="1">
      <c r="A757" s="1862"/>
      <c r="B757" s="1862"/>
      <c r="C757" s="1862"/>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row>
    <row r="758" spans="1:26" ht="15.75" customHeight="1">
      <c r="A758" s="1862"/>
      <c r="B758" s="1862"/>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row>
    <row r="759" spans="1:26" ht="15.75" customHeight="1">
      <c r="A759" s="1862"/>
      <c r="B759" s="1862"/>
      <c r="C759" s="1862"/>
      <c r="D759" s="1862"/>
      <c r="E759" s="1862"/>
      <c r="F759" s="1862"/>
      <c r="G759" s="1862"/>
      <c r="H759" s="1862"/>
      <c r="I759" s="1862"/>
      <c r="J759" s="1862"/>
      <c r="K759" s="1862"/>
      <c r="L759" s="1862"/>
      <c r="M759" s="1862"/>
      <c r="N759" s="1862"/>
      <c r="O759" s="1862"/>
      <c r="P759" s="1862"/>
      <c r="Q759" s="1862"/>
      <c r="R759" s="1862"/>
      <c r="S759" s="1862"/>
      <c r="T759" s="1862"/>
      <c r="U759" s="1862"/>
      <c r="V759" s="1862"/>
      <c r="W759" s="1862"/>
      <c r="X759" s="1862"/>
      <c r="Y759" s="1862"/>
      <c r="Z759" s="1862"/>
    </row>
    <row r="760" spans="1:26" ht="15.75" customHeight="1">
      <c r="A760" s="1862"/>
      <c r="B760" s="1862"/>
      <c r="C760" s="1862"/>
      <c r="D760" s="1862"/>
      <c r="E760" s="1862"/>
      <c r="F760" s="1862"/>
      <c r="G760" s="1862"/>
      <c r="H760" s="1862"/>
      <c r="I760" s="1862"/>
      <c r="J760" s="1862"/>
      <c r="K760" s="1862"/>
      <c r="L760" s="1862"/>
      <c r="M760" s="1862"/>
      <c r="N760" s="1862"/>
      <c r="O760" s="1862"/>
      <c r="P760" s="1862"/>
      <c r="Q760" s="1862"/>
      <c r="R760" s="1862"/>
      <c r="S760" s="1862"/>
      <c r="T760" s="1862"/>
      <c r="U760" s="1862"/>
      <c r="V760" s="1862"/>
      <c r="W760" s="1862"/>
      <c r="X760" s="1862"/>
      <c r="Y760" s="1862"/>
      <c r="Z760" s="1862"/>
    </row>
    <row r="761" spans="1:26" ht="15.75" customHeight="1">
      <c r="A761" s="1862"/>
      <c r="B761" s="1862"/>
      <c r="C761" s="1862"/>
      <c r="D761" s="1862"/>
      <c r="E761" s="1862"/>
      <c r="F761" s="1862"/>
      <c r="G761" s="1862"/>
      <c r="H761" s="1862"/>
      <c r="I761" s="1862"/>
      <c r="J761" s="1862"/>
      <c r="K761" s="1862"/>
      <c r="L761" s="1862"/>
      <c r="M761" s="1862"/>
      <c r="N761" s="1862"/>
      <c r="O761" s="1862"/>
      <c r="P761" s="1862"/>
      <c r="Q761" s="1862"/>
      <c r="R761" s="1862"/>
      <c r="S761" s="1862"/>
      <c r="T761" s="1862"/>
      <c r="U761" s="1862"/>
      <c r="V761" s="1862"/>
      <c r="W761" s="1862"/>
      <c r="X761" s="1862"/>
      <c r="Y761" s="1862"/>
      <c r="Z761" s="1862"/>
    </row>
    <row r="762" spans="1:26" ht="15.75" customHeight="1">
      <c r="A762" s="1862"/>
      <c r="B762" s="1862"/>
      <c r="C762" s="1862"/>
      <c r="D762" s="1862"/>
      <c r="E762" s="1862"/>
      <c r="F762" s="1862"/>
      <c r="G762" s="1862"/>
      <c r="H762" s="1862"/>
      <c r="I762" s="1862"/>
      <c r="J762" s="1862"/>
      <c r="K762" s="1862"/>
      <c r="L762" s="1862"/>
      <c r="M762" s="1862"/>
      <c r="N762" s="1862"/>
      <c r="O762" s="1862"/>
      <c r="P762" s="1862"/>
      <c r="Q762" s="1862"/>
      <c r="R762" s="1862"/>
      <c r="S762" s="1862"/>
      <c r="T762" s="1862"/>
      <c r="U762" s="1862"/>
      <c r="V762" s="1862"/>
      <c r="W762" s="1862"/>
      <c r="X762" s="1862"/>
      <c r="Y762" s="1862"/>
      <c r="Z762" s="1862"/>
    </row>
    <row r="763" spans="1:26" ht="15.75" customHeight="1">
      <c r="A763" s="1862"/>
      <c r="B763" s="1862"/>
      <c r="C763" s="1862"/>
      <c r="D763" s="1862"/>
      <c r="E763" s="1862"/>
      <c r="F763" s="1862"/>
      <c r="G763" s="1862"/>
      <c r="H763" s="1862"/>
      <c r="I763" s="1862"/>
      <c r="J763" s="1862"/>
      <c r="K763" s="1862"/>
      <c r="L763" s="1862"/>
      <c r="M763" s="1862"/>
      <c r="N763" s="1862"/>
      <c r="O763" s="1862"/>
      <c r="P763" s="1862"/>
      <c r="Q763" s="1862"/>
      <c r="R763" s="1862"/>
      <c r="S763" s="1862"/>
      <c r="T763" s="1862"/>
      <c r="U763" s="1862"/>
      <c r="V763" s="1862"/>
      <c r="W763" s="1862"/>
      <c r="X763" s="1862"/>
      <c r="Y763" s="1862"/>
      <c r="Z763" s="1862"/>
    </row>
    <row r="764" spans="1:26" ht="15.75" customHeight="1">
      <c r="A764" s="1862"/>
      <c r="B764" s="1862"/>
      <c r="C764" s="1862"/>
      <c r="D764" s="1862"/>
      <c r="E764" s="1862"/>
      <c r="F764" s="1862"/>
      <c r="G764" s="1862"/>
      <c r="H764" s="1862"/>
      <c r="I764" s="1862"/>
      <c r="J764" s="1862"/>
      <c r="K764" s="1862"/>
      <c r="L764" s="1862"/>
      <c r="M764" s="1862"/>
      <c r="N764" s="1862"/>
      <c r="O764" s="1862"/>
      <c r="P764" s="1862"/>
      <c r="Q764" s="1862"/>
      <c r="R764" s="1862"/>
      <c r="S764" s="1862"/>
      <c r="T764" s="1862"/>
      <c r="U764" s="1862"/>
      <c r="V764" s="1862"/>
      <c r="W764" s="1862"/>
      <c r="X764" s="1862"/>
      <c r="Y764" s="1862"/>
      <c r="Z764" s="1862"/>
    </row>
    <row r="765" spans="1:26" ht="15.75" customHeight="1">
      <c r="A765" s="1862"/>
      <c r="B765" s="1862"/>
      <c r="C765" s="1862"/>
      <c r="D765" s="1862"/>
      <c r="E765" s="1862"/>
      <c r="F765" s="1862"/>
      <c r="G765" s="1862"/>
      <c r="H765" s="1862"/>
      <c r="I765" s="1862"/>
      <c r="J765" s="1862"/>
      <c r="K765" s="1862"/>
      <c r="L765" s="1862"/>
      <c r="M765" s="1862"/>
      <c r="N765" s="1862"/>
      <c r="O765" s="1862"/>
      <c r="P765" s="1862"/>
      <c r="Q765" s="1862"/>
      <c r="R765" s="1862"/>
      <c r="S765" s="1862"/>
      <c r="T765" s="1862"/>
      <c r="U765" s="1862"/>
      <c r="V765" s="1862"/>
      <c r="W765" s="1862"/>
      <c r="X765" s="1862"/>
      <c r="Y765" s="1862"/>
      <c r="Z765" s="1862"/>
    </row>
    <row r="766" spans="1:26" ht="15.75" customHeight="1">
      <c r="A766" s="1862"/>
      <c r="B766" s="1862"/>
      <c r="C766" s="1862"/>
      <c r="D766" s="1862"/>
      <c r="E766" s="1862"/>
      <c r="F766" s="1862"/>
      <c r="G766" s="1862"/>
      <c r="H766" s="1862"/>
      <c r="I766" s="1862"/>
      <c r="J766" s="1862"/>
      <c r="K766" s="1862"/>
      <c r="L766" s="1862"/>
      <c r="M766" s="1862"/>
      <c r="N766" s="1862"/>
      <c r="O766" s="1862"/>
      <c r="P766" s="1862"/>
      <c r="Q766" s="1862"/>
      <c r="R766" s="1862"/>
      <c r="S766" s="1862"/>
      <c r="T766" s="1862"/>
      <c r="U766" s="1862"/>
      <c r="V766" s="1862"/>
      <c r="W766" s="1862"/>
      <c r="X766" s="1862"/>
      <c r="Y766" s="1862"/>
      <c r="Z766" s="1862"/>
    </row>
    <row r="767" spans="1:26" ht="15.75" customHeight="1">
      <c r="A767" s="1862"/>
      <c r="B767" s="1862"/>
      <c r="C767" s="1862"/>
      <c r="D767" s="1862"/>
      <c r="E767" s="1862"/>
      <c r="F767" s="1862"/>
      <c r="G767" s="1862"/>
      <c r="H767" s="1862"/>
      <c r="I767" s="1862"/>
      <c r="J767" s="1862"/>
      <c r="K767" s="1862"/>
      <c r="L767" s="1862"/>
      <c r="M767" s="1862"/>
      <c r="N767" s="1862"/>
      <c r="O767" s="1862"/>
      <c r="P767" s="1862"/>
      <c r="Q767" s="1862"/>
      <c r="R767" s="1862"/>
      <c r="S767" s="1862"/>
      <c r="T767" s="1862"/>
      <c r="U767" s="1862"/>
      <c r="V767" s="1862"/>
      <c r="W767" s="1862"/>
      <c r="X767" s="1862"/>
      <c r="Y767" s="1862"/>
      <c r="Z767" s="1862"/>
    </row>
    <row r="768" spans="1:26" ht="15.75" customHeight="1">
      <c r="A768" s="1862"/>
      <c r="B768" s="1862"/>
      <c r="C768" s="1862"/>
      <c r="D768" s="1862"/>
      <c r="E768" s="1862"/>
      <c r="F768" s="1862"/>
      <c r="G768" s="1862"/>
      <c r="H768" s="1862"/>
      <c r="I768" s="1862"/>
      <c r="J768" s="1862"/>
      <c r="K768" s="1862"/>
      <c r="L768" s="1862"/>
      <c r="M768" s="1862"/>
      <c r="N768" s="1862"/>
      <c r="O768" s="1862"/>
      <c r="P768" s="1862"/>
      <c r="Q768" s="1862"/>
      <c r="R768" s="1862"/>
      <c r="S768" s="1862"/>
      <c r="T768" s="1862"/>
      <c r="U768" s="1862"/>
      <c r="V768" s="1862"/>
      <c r="W768" s="1862"/>
      <c r="X768" s="1862"/>
      <c r="Y768" s="1862"/>
      <c r="Z768" s="1862"/>
    </row>
    <row r="769" spans="1:26" ht="15.75" customHeight="1">
      <c r="A769" s="1862"/>
      <c r="B769" s="1862"/>
      <c r="C769" s="1862"/>
      <c r="D769" s="1862"/>
      <c r="E769" s="1862"/>
      <c r="F769" s="1862"/>
      <c r="G769" s="1862"/>
      <c r="H769" s="1862"/>
      <c r="I769" s="1862"/>
      <c r="J769" s="1862"/>
      <c r="K769" s="1862"/>
      <c r="L769" s="1862"/>
      <c r="M769" s="1862"/>
      <c r="N769" s="1862"/>
      <c r="O769" s="1862"/>
      <c r="P769" s="1862"/>
      <c r="Q769" s="1862"/>
      <c r="R769" s="1862"/>
      <c r="S769" s="1862"/>
      <c r="T769" s="1862"/>
      <c r="U769" s="1862"/>
      <c r="V769" s="1862"/>
      <c r="W769" s="1862"/>
      <c r="X769" s="1862"/>
      <c r="Y769" s="1862"/>
      <c r="Z769" s="1862"/>
    </row>
    <row r="770" spans="1:26" ht="15.75" customHeight="1">
      <c r="A770" s="1862"/>
      <c r="B770" s="1862"/>
      <c r="C770" s="1862"/>
      <c r="D770" s="1862"/>
      <c r="E770" s="1862"/>
      <c r="F770" s="1862"/>
      <c r="G770" s="1862"/>
      <c r="H770" s="1862"/>
      <c r="I770" s="1862"/>
      <c r="J770" s="1862"/>
      <c r="K770" s="1862"/>
      <c r="L770" s="1862"/>
      <c r="M770" s="1862"/>
      <c r="N770" s="1862"/>
      <c r="O770" s="1862"/>
      <c r="P770" s="1862"/>
      <c r="Q770" s="1862"/>
      <c r="R770" s="1862"/>
      <c r="S770" s="1862"/>
      <c r="T770" s="1862"/>
      <c r="U770" s="1862"/>
      <c r="V770" s="1862"/>
      <c r="W770" s="1862"/>
      <c r="X770" s="1862"/>
      <c r="Y770" s="1862"/>
      <c r="Z770" s="1862"/>
    </row>
    <row r="771" spans="1:26" ht="15.75" customHeight="1">
      <c r="A771" s="1862"/>
      <c r="B771" s="1862"/>
      <c r="C771" s="1862"/>
      <c r="D771" s="1862"/>
      <c r="E771" s="1862"/>
      <c r="F771" s="1862"/>
      <c r="G771" s="1862"/>
      <c r="H771" s="1862"/>
      <c r="I771" s="1862"/>
      <c r="J771" s="1862"/>
      <c r="K771" s="1862"/>
      <c r="L771" s="1862"/>
      <c r="M771" s="1862"/>
      <c r="N771" s="1862"/>
      <c r="O771" s="1862"/>
      <c r="P771" s="1862"/>
      <c r="Q771" s="1862"/>
      <c r="R771" s="1862"/>
      <c r="S771" s="1862"/>
      <c r="T771" s="1862"/>
      <c r="U771" s="1862"/>
      <c r="V771" s="1862"/>
      <c r="W771" s="1862"/>
      <c r="X771" s="1862"/>
      <c r="Y771" s="1862"/>
      <c r="Z771" s="1862"/>
    </row>
    <row r="772" spans="1:26" ht="15.75" customHeight="1">
      <c r="A772" s="1862"/>
      <c r="B772" s="1862"/>
      <c r="C772" s="1862"/>
      <c r="D772" s="1862"/>
      <c r="E772" s="1862"/>
      <c r="F772" s="1862"/>
      <c r="G772" s="1862"/>
      <c r="H772" s="1862"/>
      <c r="I772" s="1862"/>
      <c r="J772" s="1862"/>
      <c r="K772" s="1862"/>
      <c r="L772" s="1862"/>
      <c r="M772" s="1862"/>
      <c r="N772" s="1862"/>
      <c r="O772" s="1862"/>
      <c r="P772" s="1862"/>
      <c r="Q772" s="1862"/>
      <c r="R772" s="1862"/>
      <c r="S772" s="1862"/>
      <c r="T772" s="1862"/>
      <c r="U772" s="1862"/>
      <c r="V772" s="1862"/>
      <c r="W772" s="1862"/>
      <c r="X772" s="1862"/>
      <c r="Y772" s="1862"/>
      <c r="Z772" s="1862"/>
    </row>
    <row r="773" spans="1:26" ht="15.75" customHeight="1">
      <c r="A773" s="1862"/>
      <c r="B773" s="1862"/>
      <c r="C773" s="1862"/>
      <c r="D773" s="1862"/>
      <c r="E773" s="1862"/>
      <c r="F773" s="1862"/>
      <c r="G773" s="1862"/>
      <c r="H773" s="1862"/>
      <c r="I773" s="1862"/>
      <c r="J773" s="1862"/>
      <c r="K773" s="1862"/>
      <c r="L773" s="1862"/>
      <c r="M773" s="1862"/>
      <c r="N773" s="1862"/>
      <c r="O773" s="1862"/>
      <c r="P773" s="1862"/>
      <c r="Q773" s="1862"/>
      <c r="R773" s="1862"/>
      <c r="S773" s="1862"/>
      <c r="T773" s="1862"/>
      <c r="U773" s="1862"/>
      <c r="V773" s="1862"/>
      <c r="W773" s="1862"/>
      <c r="X773" s="1862"/>
      <c r="Y773" s="1862"/>
      <c r="Z773" s="1862"/>
    </row>
    <row r="774" spans="1:26" ht="15.75" customHeight="1">
      <c r="A774" s="1862"/>
      <c r="B774" s="1862"/>
      <c r="C774" s="1862"/>
      <c r="D774" s="1862"/>
      <c r="E774" s="1862"/>
      <c r="F774" s="1862"/>
      <c r="G774" s="1862"/>
      <c r="H774" s="1862"/>
      <c r="I774" s="1862"/>
      <c r="J774" s="1862"/>
      <c r="K774" s="1862"/>
      <c r="L774" s="1862"/>
      <c r="M774" s="1862"/>
      <c r="N774" s="1862"/>
      <c r="O774" s="1862"/>
      <c r="P774" s="1862"/>
      <c r="Q774" s="1862"/>
      <c r="R774" s="1862"/>
      <c r="S774" s="1862"/>
      <c r="T774" s="1862"/>
      <c r="U774" s="1862"/>
      <c r="V774" s="1862"/>
      <c r="W774" s="1862"/>
      <c r="X774" s="1862"/>
      <c r="Y774" s="1862"/>
      <c r="Z774" s="1862"/>
    </row>
    <row r="775" spans="1:26" ht="15.75" customHeight="1">
      <c r="A775" s="1862"/>
      <c r="B775" s="1862"/>
      <c r="C775" s="1862"/>
      <c r="D775" s="1862"/>
      <c r="E775" s="1862"/>
      <c r="F775" s="1862"/>
      <c r="G775" s="1862"/>
      <c r="H775" s="1862"/>
      <c r="I775" s="1862"/>
      <c r="J775" s="1862"/>
      <c r="K775" s="1862"/>
      <c r="L775" s="1862"/>
      <c r="M775" s="1862"/>
      <c r="N775" s="1862"/>
      <c r="O775" s="1862"/>
      <c r="P775" s="1862"/>
      <c r="Q775" s="1862"/>
      <c r="R775" s="1862"/>
      <c r="S775" s="1862"/>
      <c r="T775" s="1862"/>
      <c r="U775" s="1862"/>
      <c r="V775" s="1862"/>
      <c r="W775" s="1862"/>
      <c r="X775" s="1862"/>
      <c r="Y775" s="1862"/>
      <c r="Z775" s="1862"/>
    </row>
    <row r="776" spans="1:26" ht="15.75" customHeight="1">
      <c r="A776" s="1862"/>
      <c r="B776" s="1862"/>
      <c r="C776" s="1862"/>
      <c r="D776" s="1862"/>
      <c r="E776" s="1862"/>
      <c r="F776" s="1862"/>
      <c r="G776" s="1862"/>
      <c r="H776" s="1862"/>
      <c r="I776" s="1862"/>
      <c r="J776" s="1862"/>
      <c r="K776" s="1862"/>
      <c r="L776" s="1862"/>
      <c r="M776" s="1862"/>
      <c r="N776" s="1862"/>
      <c r="O776" s="1862"/>
      <c r="P776" s="1862"/>
      <c r="Q776" s="1862"/>
      <c r="R776" s="1862"/>
      <c r="S776" s="1862"/>
      <c r="T776" s="1862"/>
      <c r="U776" s="1862"/>
      <c r="V776" s="1862"/>
      <c r="W776" s="1862"/>
      <c r="X776" s="1862"/>
      <c r="Y776" s="1862"/>
      <c r="Z776" s="1862"/>
    </row>
    <row r="777" spans="1:26" ht="15.75" customHeight="1">
      <c r="A777" s="1862"/>
      <c r="B777" s="1862"/>
      <c r="C777" s="1862"/>
      <c r="D777" s="1862"/>
      <c r="E777" s="1862"/>
      <c r="F777" s="1862"/>
      <c r="G777" s="1862"/>
      <c r="H777" s="1862"/>
      <c r="I777" s="1862"/>
      <c r="J777" s="1862"/>
      <c r="K777" s="1862"/>
      <c r="L777" s="1862"/>
      <c r="M777" s="1862"/>
      <c r="N777" s="1862"/>
      <c r="O777" s="1862"/>
      <c r="P777" s="1862"/>
      <c r="Q777" s="1862"/>
      <c r="R777" s="1862"/>
      <c r="S777" s="1862"/>
      <c r="T777" s="1862"/>
      <c r="U777" s="1862"/>
      <c r="V777" s="1862"/>
      <c r="W777" s="1862"/>
      <c r="X777" s="1862"/>
      <c r="Y777" s="1862"/>
      <c r="Z777" s="1862"/>
    </row>
    <row r="778" spans="1:26" ht="15.75" customHeight="1">
      <c r="A778" s="1862"/>
      <c r="B778" s="1862"/>
      <c r="C778" s="1862"/>
      <c r="D778" s="1862"/>
      <c r="E778" s="1862"/>
      <c r="F778" s="1862"/>
      <c r="G778" s="1862"/>
      <c r="H778" s="1862"/>
      <c r="I778" s="1862"/>
      <c r="J778" s="1862"/>
      <c r="K778" s="1862"/>
      <c r="L778" s="1862"/>
      <c r="M778" s="1862"/>
      <c r="N778" s="1862"/>
      <c r="O778" s="1862"/>
      <c r="P778" s="1862"/>
      <c r="Q778" s="1862"/>
      <c r="R778" s="1862"/>
      <c r="S778" s="1862"/>
      <c r="T778" s="1862"/>
      <c r="U778" s="1862"/>
      <c r="V778" s="1862"/>
      <c r="W778" s="1862"/>
      <c r="X778" s="1862"/>
      <c r="Y778" s="1862"/>
      <c r="Z778" s="1862"/>
    </row>
    <row r="779" spans="1:26" ht="15.75" customHeight="1">
      <c r="A779" s="1862"/>
      <c r="B779" s="1862"/>
      <c r="C779" s="1862"/>
      <c r="D779" s="1862"/>
      <c r="E779" s="1862"/>
      <c r="F779" s="1862"/>
      <c r="G779" s="1862"/>
      <c r="H779" s="1862"/>
      <c r="I779" s="1862"/>
      <c r="J779" s="1862"/>
      <c r="K779" s="1862"/>
      <c r="L779" s="1862"/>
      <c r="M779" s="1862"/>
      <c r="N779" s="1862"/>
      <c r="O779" s="1862"/>
      <c r="P779" s="1862"/>
      <c r="Q779" s="1862"/>
      <c r="R779" s="1862"/>
      <c r="S779" s="1862"/>
      <c r="T779" s="1862"/>
      <c r="U779" s="1862"/>
      <c r="V779" s="1862"/>
      <c r="W779" s="1862"/>
      <c r="X779" s="1862"/>
      <c r="Y779" s="1862"/>
      <c r="Z779" s="1862"/>
    </row>
    <row r="780" spans="1:26" ht="15.75" customHeight="1">
      <c r="A780" s="1862"/>
      <c r="B780" s="1862"/>
      <c r="C780" s="1862"/>
      <c r="D780" s="1862"/>
      <c r="E780" s="1862"/>
      <c r="F780" s="1862"/>
      <c r="G780" s="1862"/>
      <c r="H780" s="1862"/>
      <c r="I780" s="1862"/>
      <c r="J780" s="1862"/>
      <c r="K780" s="1862"/>
      <c r="L780" s="1862"/>
      <c r="M780" s="1862"/>
      <c r="N780" s="1862"/>
      <c r="O780" s="1862"/>
      <c r="P780" s="1862"/>
      <c r="Q780" s="1862"/>
      <c r="R780" s="1862"/>
      <c r="S780" s="1862"/>
      <c r="T780" s="1862"/>
      <c r="U780" s="1862"/>
      <c r="V780" s="1862"/>
      <c r="W780" s="1862"/>
      <c r="X780" s="1862"/>
      <c r="Y780" s="1862"/>
      <c r="Z780" s="1862"/>
    </row>
    <row r="781" spans="1:26" ht="15.75" customHeight="1">
      <c r="A781" s="1862"/>
      <c r="B781" s="1862"/>
      <c r="C781" s="1862"/>
      <c r="D781" s="1862"/>
      <c r="E781" s="1862"/>
      <c r="F781" s="1862"/>
      <c r="G781" s="1862"/>
      <c r="H781" s="1862"/>
      <c r="I781" s="1862"/>
      <c r="J781" s="1862"/>
      <c r="K781" s="1862"/>
      <c r="L781" s="1862"/>
      <c r="M781" s="1862"/>
      <c r="N781" s="1862"/>
      <c r="O781" s="1862"/>
      <c r="P781" s="1862"/>
      <c r="Q781" s="1862"/>
      <c r="R781" s="1862"/>
      <c r="S781" s="1862"/>
      <c r="T781" s="1862"/>
      <c r="U781" s="1862"/>
      <c r="V781" s="1862"/>
      <c r="W781" s="1862"/>
      <c r="X781" s="1862"/>
      <c r="Y781" s="1862"/>
      <c r="Z781" s="1862"/>
    </row>
    <row r="782" spans="1:26" ht="15.75" customHeight="1">
      <c r="A782" s="1862"/>
      <c r="B782" s="1862"/>
      <c r="C782" s="1862"/>
      <c r="D782" s="1862"/>
      <c r="E782" s="1862"/>
      <c r="F782" s="1862"/>
      <c r="G782" s="1862"/>
      <c r="H782" s="1862"/>
      <c r="I782" s="1862"/>
      <c r="J782" s="1862"/>
      <c r="K782" s="1862"/>
      <c r="L782" s="1862"/>
      <c r="M782" s="1862"/>
      <c r="N782" s="1862"/>
      <c r="O782" s="1862"/>
      <c r="P782" s="1862"/>
      <c r="Q782" s="1862"/>
      <c r="R782" s="1862"/>
      <c r="S782" s="1862"/>
      <c r="T782" s="1862"/>
      <c r="U782" s="1862"/>
      <c r="V782" s="1862"/>
      <c r="W782" s="1862"/>
      <c r="X782" s="1862"/>
      <c r="Y782" s="1862"/>
      <c r="Z782" s="1862"/>
    </row>
    <row r="783" spans="1:26" ht="15.75" customHeight="1">
      <c r="A783" s="1862"/>
      <c r="B783" s="1862"/>
      <c r="C783" s="1862"/>
      <c r="D783" s="1862"/>
      <c r="E783" s="1862"/>
      <c r="F783" s="1862"/>
      <c r="G783" s="1862"/>
      <c r="H783" s="1862"/>
      <c r="I783" s="1862"/>
      <c r="J783" s="1862"/>
      <c r="K783" s="1862"/>
      <c r="L783" s="1862"/>
      <c r="M783" s="1862"/>
      <c r="N783" s="1862"/>
      <c r="O783" s="1862"/>
      <c r="P783" s="1862"/>
      <c r="Q783" s="1862"/>
      <c r="R783" s="1862"/>
      <c r="S783" s="1862"/>
      <c r="T783" s="1862"/>
      <c r="U783" s="1862"/>
      <c r="V783" s="1862"/>
      <c r="W783" s="1862"/>
      <c r="X783" s="1862"/>
      <c r="Y783" s="1862"/>
      <c r="Z783" s="1862"/>
    </row>
    <row r="784" spans="1:26" ht="15.75" customHeight="1">
      <c r="A784" s="1862"/>
      <c r="B784" s="1862"/>
      <c r="C784" s="1862"/>
      <c r="D784" s="1862"/>
      <c r="E784" s="1862"/>
      <c r="F784" s="1862"/>
      <c r="G784" s="1862"/>
      <c r="H784" s="1862"/>
      <c r="I784" s="1862"/>
      <c r="J784" s="1862"/>
      <c r="K784" s="1862"/>
      <c r="L784" s="1862"/>
      <c r="M784" s="1862"/>
      <c r="N784" s="1862"/>
      <c r="O784" s="1862"/>
      <c r="P784" s="1862"/>
      <c r="Q784" s="1862"/>
      <c r="R784" s="1862"/>
      <c r="S784" s="1862"/>
      <c r="T784" s="1862"/>
      <c r="U784" s="1862"/>
      <c r="V784" s="1862"/>
      <c r="W784" s="1862"/>
      <c r="X784" s="1862"/>
      <c r="Y784" s="1862"/>
      <c r="Z784" s="1862"/>
    </row>
    <row r="785" spans="1:26" ht="15.75" customHeight="1">
      <c r="A785" s="1862"/>
      <c r="B785" s="1862"/>
      <c r="C785" s="1862"/>
      <c r="D785" s="1862"/>
      <c r="E785" s="1862"/>
      <c r="F785" s="1862"/>
      <c r="G785" s="1862"/>
      <c r="H785" s="1862"/>
      <c r="I785" s="1862"/>
      <c r="J785" s="1862"/>
      <c r="K785" s="1862"/>
      <c r="L785" s="1862"/>
      <c r="M785" s="1862"/>
      <c r="N785" s="1862"/>
      <c r="O785" s="1862"/>
      <c r="P785" s="1862"/>
      <c r="Q785" s="1862"/>
      <c r="R785" s="1862"/>
      <c r="S785" s="1862"/>
      <c r="T785" s="1862"/>
      <c r="U785" s="1862"/>
      <c r="V785" s="1862"/>
      <c r="W785" s="1862"/>
      <c r="X785" s="1862"/>
      <c r="Y785" s="1862"/>
      <c r="Z785" s="1862"/>
    </row>
    <row r="786" spans="1:26" ht="15.75" customHeight="1">
      <c r="A786" s="1862"/>
      <c r="B786" s="1862"/>
      <c r="C786" s="1862"/>
      <c r="D786" s="1862"/>
      <c r="E786" s="1862"/>
      <c r="F786" s="1862"/>
      <c r="G786" s="1862"/>
      <c r="H786" s="1862"/>
      <c r="I786" s="1862"/>
      <c r="J786" s="1862"/>
      <c r="K786" s="1862"/>
      <c r="L786" s="1862"/>
      <c r="M786" s="1862"/>
      <c r="N786" s="1862"/>
      <c r="O786" s="1862"/>
      <c r="P786" s="1862"/>
      <c r="Q786" s="1862"/>
      <c r="R786" s="1862"/>
      <c r="S786" s="1862"/>
      <c r="T786" s="1862"/>
      <c r="U786" s="1862"/>
      <c r="V786" s="1862"/>
      <c r="W786" s="1862"/>
      <c r="X786" s="1862"/>
      <c r="Y786" s="1862"/>
      <c r="Z786" s="1862"/>
    </row>
    <row r="787" spans="1:26" ht="15.75" customHeight="1">
      <c r="A787" s="1862"/>
      <c r="B787" s="1862"/>
      <c r="C787" s="1862"/>
      <c r="D787" s="1862"/>
      <c r="E787" s="1862"/>
      <c r="F787" s="1862"/>
      <c r="G787" s="1862"/>
      <c r="H787" s="1862"/>
      <c r="I787" s="1862"/>
      <c r="J787" s="1862"/>
      <c r="K787" s="1862"/>
      <c r="L787" s="1862"/>
      <c r="M787" s="1862"/>
      <c r="N787" s="1862"/>
      <c r="O787" s="1862"/>
      <c r="P787" s="1862"/>
      <c r="Q787" s="1862"/>
      <c r="R787" s="1862"/>
      <c r="S787" s="1862"/>
      <c r="T787" s="1862"/>
      <c r="U787" s="1862"/>
      <c r="V787" s="1862"/>
      <c r="W787" s="1862"/>
      <c r="X787" s="1862"/>
      <c r="Y787" s="1862"/>
      <c r="Z787" s="1862"/>
    </row>
    <row r="788" spans="1:26" ht="15.75" customHeight="1">
      <c r="A788" s="1862"/>
      <c r="B788" s="1862"/>
      <c r="C788" s="1862"/>
      <c r="D788" s="1862"/>
      <c r="E788" s="1862"/>
      <c r="F788" s="1862"/>
      <c r="G788" s="1862"/>
      <c r="H788" s="1862"/>
      <c r="I788" s="1862"/>
      <c r="J788" s="1862"/>
      <c r="K788" s="1862"/>
      <c r="L788" s="1862"/>
      <c r="M788" s="1862"/>
      <c r="N788" s="1862"/>
      <c r="O788" s="1862"/>
      <c r="P788" s="1862"/>
      <c r="Q788" s="1862"/>
      <c r="R788" s="1862"/>
      <c r="S788" s="1862"/>
      <c r="T788" s="1862"/>
      <c r="U788" s="1862"/>
      <c r="V788" s="1862"/>
      <c r="W788" s="1862"/>
      <c r="X788" s="1862"/>
      <c r="Y788" s="1862"/>
      <c r="Z788" s="1862"/>
    </row>
    <row r="789" spans="1:26" ht="15.75" customHeight="1">
      <c r="A789" s="1862"/>
      <c r="B789" s="1862"/>
      <c r="C789" s="1862"/>
      <c r="D789" s="1862"/>
      <c r="E789" s="1862"/>
      <c r="F789" s="1862"/>
      <c r="G789" s="1862"/>
      <c r="H789" s="1862"/>
      <c r="I789" s="1862"/>
      <c r="J789" s="1862"/>
      <c r="K789" s="1862"/>
      <c r="L789" s="1862"/>
      <c r="M789" s="1862"/>
      <c r="N789" s="1862"/>
      <c r="O789" s="1862"/>
      <c r="P789" s="1862"/>
      <c r="Q789" s="1862"/>
      <c r="R789" s="1862"/>
      <c r="S789" s="1862"/>
      <c r="T789" s="1862"/>
      <c r="U789" s="1862"/>
      <c r="V789" s="1862"/>
      <c r="W789" s="1862"/>
      <c r="X789" s="1862"/>
      <c r="Y789" s="1862"/>
      <c r="Z789" s="1862"/>
    </row>
    <row r="790" spans="1:26" ht="15.75" customHeight="1">
      <c r="A790" s="1862"/>
      <c r="B790" s="1862"/>
      <c r="C790" s="1862"/>
      <c r="D790" s="1862"/>
      <c r="E790" s="1862"/>
      <c r="F790" s="1862"/>
      <c r="G790" s="1862"/>
      <c r="H790" s="1862"/>
      <c r="I790" s="1862"/>
      <c r="J790" s="1862"/>
      <c r="K790" s="1862"/>
      <c r="L790" s="1862"/>
      <c r="M790" s="1862"/>
      <c r="N790" s="1862"/>
      <c r="O790" s="1862"/>
      <c r="P790" s="1862"/>
      <c r="Q790" s="1862"/>
      <c r="R790" s="1862"/>
      <c r="S790" s="1862"/>
      <c r="T790" s="1862"/>
      <c r="U790" s="1862"/>
      <c r="V790" s="1862"/>
      <c r="W790" s="1862"/>
      <c r="X790" s="1862"/>
      <c r="Y790" s="1862"/>
      <c r="Z790" s="1862"/>
    </row>
    <row r="791" spans="1:26" ht="15.75" customHeight="1">
      <c r="A791" s="1862"/>
      <c r="B791" s="1862"/>
      <c r="C791" s="1862"/>
      <c r="D791" s="1862"/>
      <c r="E791" s="1862"/>
      <c r="F791" s="1862"/>
      <c r="G791" s="1862"/>
      <c r="H791" s="1862"/>
      <c r="I791" s="1862"/>
      <c r="J791" s="1862"/>
      <c r="K791" s="1862"/>
      <c r="L791" s="1862"/>
      <c r="M791" s="1862"/>
      <c r="N791" s="1862"/>
      <c r="O791" s="1862"/>
      <c r="P791" s="1862"/>
      <c r="Q791" s="1862"/>
      <c r="R791" s="1862"/>
      <c r="S791" s="1862"/>
      <c r="T791" s="1862"/>
      <c r="U791" s="1862"/>
      <c r="V791" s="1862"/>
      <c r="W791" s="1862"/>
      <c r="X791" s="1862"/>
      <c r="Y791" s="1862"/>
      <c r="Z791" s="1862"/>
    </row>
    <row r="792" spans="1:26" ht="15.75" customHeight="1">
      <c r="A792" s="1862"/>
      <c r="B792" s="1862"/>
      <c r="C792" s="1862"/>
      <c r="D792" s="1862"/>
      <c r="E792" s="1862"/>
      <c r="F792" s="1862"/>
      <c r="G792" s="1862"/>
      <c r="H792" s="1862"/>
      <c r="I792" s="1862"/>
      <c r="J792" s="1862"/>
      <c r="K792" s="1862"/>
      <c r="L792" s="1862"/>
      <c r="M792" s="1862"/>
      <c r="N792" s="1862"/>
      <c r="O792" s="1862"/>
      <c r="P792" s="1862"/>
      <c r="Q792" s="1862"/>
      <c r="R792" s="1862"/>
      <c r="S792" s="1862"/>
      <c r="T792" s="1862"/>
      <c r="U792" s="1862"/>
      <c r="V792" s="1862"/>
      <c r="W792" s="1862"/>
      <c r="X792" s="1862"/>
      <c r="Y792" s="1862"/>
      <c r="Z792" s="1862"/>
    </row>
    <row r="793" spans="1:26" ht="15.75" customHeight="1">
      <c r="A793" s="1862"/>
      <c r="B793" s="1862"/>
      <c r="C793" s="1862"/>
      <c r="D793" s="1862"/>
      <c r="E793" s="1862"/>
      <c r="F793" s="1862"/>
      <c r="G793" s="1862"/>
      <c r="H793" s="1862"/>
      <c r="I793" s="1862"/>
      <c r="J793" s="1862"/>
      <c r="K793" s="1862"/>
      <c r="L793" s="1862"/>
      <c r="M793" s="1862"/>
      <c r="N793" s="1862"/>
      <c r="O793" s="1862"/>
      <c r="P793" s="1862"/>
      <c r="Q793" s="1862"/>
      <c r="R793" s="1862"/>
      <c r="S793" s="1862"/>
      <c r="T793" s="1862"/>
      <c r="U793" s="1862"/>
      <c r="V793" s="1862"/>
      <c r="W793" s="1862"/>
      <c r="X793" s="1862"/>
      <c r="Y793" s="1862"/>
      <c r="Z793" s="1862"/>
    </row>
    <row r="794" spans="1:26" ht="15.75" customHeight="1">
      <c r="A794" s="1862"/>
      <c r="B794" s="1862"/>
      <c r="C794" s="1862"/>
      <c r="D794" s="1862"/>
      <c r="E794" s="1862"/>
      <c r="F794" s="1862"/>
      <c r="G794" s="1862"/>
      <c r="H794" s="1862"/>
      <c r="I794" s="1862"/>
      <c r="J794" s="1862"/>
      <c r="K794" s="1862"/>
      <c r="L794" s="1862"/>
      <c r="M794" s="1862"/>
      <c r="N794" s="1862"/>
      <c r="O794" s="1862"/>
      <c r="P794" s="1862"/>
      <c r="Q794" s="1862"/>
      <c r="R794" s="1862"/>
      <c r="S794" s="1862"/>
      <c r="T794" s="1862"/>
      <c r="U794" s="1862"/>
      <c r="V794" s="1862"/>
      <c r="W794" s="1862"/>
      <c r="X794" s="1862"/>
      <c r="Y794" s="1862"/>
      <c r="Z794" s="1862"/>
    </row>
    <row r="795" spans="1:26" ht="15.75" customHeight="1">
      <c r="A795" s="1862"/>
      <c r="B795" s="1862"/>
      <c r="C795" s="1862"/>
      <c r="D795" s="1862"/>
      <c r="E795" s="1862"/>
      <c r="F795" s="1862"/>
      <c r="G795" s="1862"/>
      <c r="H795" s="1862"/>
      <c r="I795" s="1862"/>
      <c r="J795" s="1862"/>
      <c r="K795" s="1862"/>
      <c r="L795" s="1862"/>
      <c r="M795" s="1862"/>
      <c r="N795" s="1862"/>
      <c r="O795" s="1862"/>
      <c r="P795" s="1862"/>
      <c r="Q795" s="1862"/>
      <c r="R795" s="1862"/>
      <c r="S795" s="1862"/>
      <c r="T795" s="1862"/>
      <c r="U795" s="1862"/>
      <c r="V795" s="1862"/>
      <c r="W795" s="1862"/>
      <c r="X795" s="1862"/>
      <c r="Y795" s="1862"/>
      <c r="Z795" s="1862"/>
    </row>
    <row r="796" spans="1:26" ht="15.75" customHeight="1">
      <c r="A796" s="1862"/>
      <c r="B796" s="1862"/>
      <c r="C796" s="1862"/>
      <c r="D796" s="1862"/>
      <c r="E796" s="1862"/>
      <c r="F796" s="1862"/>
      <c r="G796" s="1862"/>
      <c r="H796" s="1862"/>
      <c r="I796" s="1862"/>
      <c r="J796" s="1862"/>
      <c r="K796" s="1862"/>
      <c r="L796" s="1862"/>
      <c r="M796" s="1862"/>
      <c r="N796" s="1862"/>
      <c r="O796" s="1862"/>
      <c r="P796" s="1862"/>
      <c r="Q796" s="1862"/>
      <c r="R796" s="1862"/>
      <c r="S796" s="1862"/>
      <c r="T796" s="1862"/>
      <c r="U796" s="1862"/>
      <c r="V796" s="1862"/>
      <c r="W796" s="1862"/>
      <c r="X796" s="1862"/>
      <c r="Y796" s="1862"/>
      <c r="Z796" s="1862"/>
    </row>
    <row r="797" spans="1:26" ht="15.75" customHeight="1">
      <c r="A797" s="1862"/>
      <c r="B797" s="1862"/>
      <c r="C797" s="1862"/>
      <c r="D797" s="1862"/>
      <c r="E797" s="1862"/>
      <c r="F797" s="1862"/>
      <c r="G797" s="1862"/>
      <c r="H797" s="1862"/>
      <c r="I797" s="1862"/>
      <c r="J797" s="1862"/>
      <c r="K797" s="1862"/>
      <c r="L797" s="1862"/>
      <c r="M797" s="1862"/>
      <c r="N797" s="1862"/>
      <c r="O797" s="1862"/>
      <c r="P797" s="1862"/>
      <c r="Q797" s="1862"/>
      <c r="R797" s="1862"/>
      <c r="S797" s="1862"/>
      <c r="T797" s="1862"/>
      <c r="U797" s="1862"/>
      <c r="V797" s="1862"/>
      <c r="W797" s="1862"/>
      <c r="X797" s="1862"/>
      <c r="Y797" s="1862"/>
      <c r="Z797" s="1862"/>
    </row>
    <row r="798" spans="1:26" ht="15.75" customHeight="1">
      <c r="A798" s="1862"/>
      <c r="B798" s="1862"/>
      <c r="C798" s="1862"/>
      <c r="D798" s="1862"/>
      <c r="E798" s="1862"/>
      <c r="F798" s="1862"/>
      <c r="G798" s="1862"/>
      <c r="H798" s="1862"/>
      <c r="I798" s="1862"/>
      <c r="J798" s="1862"/>
      <c r="K798" s="1862"/>
      <c r="L798" s="1862"/>
      <c r="M798" s="1862"/>
      <c r="N798" s="1862"/>
      <c r="O798" s="1862"/>
      <c r="P798" s="1862"/>
      <c r="Q798" s="1862"/>
      <c r="R798" s="1862"/>
      <c r="S798" s="1862"/>
      <c r="T798" s="1862"/>
      <c r="U798" s="1862"/>
      <c r="V798" s="1862"/>
      <c r="W798" s="1862"/>
      <c r="X798" s="1862"/>
      <c r="Y798" s="1862"/>
      <c r="Z798" s="1862"/>
    </row>
    <row r="799" spans="1:26" ht="15.75" customHeight="1">
      <c r="A799" s="1862"/>
      <c r="B799" s="1862"/>
      <c r="C799" s="1862"/>
      <c r="D799" s="1862"/>
      <c r="E799" s="1862"/>
      <c r="F799" s="1862"/>
      <c r="G799" s="1862"/>
      <c r="H799" s="1862"/>
      <c r="I799" s="1862"/>
      <c r="J799" s="1862"/>
      <c r="K799" s="1862"/>
      <c r="L799" s="1862"/>
      <c r="M799" s="1862"/>
      <c r="N799" s="1862"/>
      <c r="O799" s="1862"/>
      <c r="P799" s="1862"/>
      <c r="Q799" s="1862"/>
      <c r="R799" s="1862"/>
      <c r="S799" s="1862"/>
      <c r="T799" s="1862"/>
      <c r="U799" s="1862"/>
      <c r="V799" s="1862"/>
      <c r="W799" s="1862"/>
      <c r="X799" s="1862"/>
      <c r="Y799" s="1862"/>
      <c r="Z799" s="1862"/>
    </row>
    <row r="800" spans="1:26" ht="15.75" customHeight="1">
      <c r="A800" s="1862"/>
      <c r="B800" s="1862"/>
      <c r="C800" s="1862"/>
      <c r="D800" s="1862"/>
      <c r="E800" s="1862"/>
      <c r="F800" s="1862"/>
      <c r="G800" s="1862"/>
      <c r="H800" s="1862"/>
      <c r="I800" s="1862"/>
      <c r="J800" s="1862"/>
      <c r="K800" s="1862"/>
      <c r="L800" s="1862"/>
      <c r="M800" s="1862"/>
      <c r="N800" s="1862"/>
      <c r="O800" s="1862"/>
      <c r="P800" s="1862"/>
      <c r="Q800" s="1862"/>
      <c r="R800" s="1862"/>
      <c r="S800" s="1862"/>
      <c r="T800" s="1862"/>
      <c r="U800" s="1862"/>
      <c r="V800" s="1862"/>
      <c r="W800" s="1862"/>
      <c r="X800" s="1862"/>
      <c r="Y800" s="1862"/>
      <c r="Z800" s="1862"/>
    </row>
    <row r="801" spans="1:26" ht="15.75" customHeight="1">
      <c r="A801" s="1862"/>
      <c r="B801" s="1862"/>
      <c r="C801" s="1862"/>
      <c r="D801" s="1862"/>
      <c r="E801" s="1862"/>
      <c r="F801" s="1862"/>
      <c r="G801" s="1862"/>
      <c r="H801" s="1862"/>
      <c r="I801" s="1862"/>
      <c r="J801" s="1862"/>
      <c r="K801" s="1862"/>
      <c r="L801" s="1862"/>
      <c r="M801" s="1862"/>
      <c r="N801" s="1862"/>
      <c r="O801" s="1862"/>
      <c r="P801" s="1862"/>
      <c r="Q801" s="1862"/>
      <c r="R801" s="1862"/>
      <c r="S801" s="1862"/>
      <c r="T801" s="1862"/>
      <c r="U801" s="1862"/>
      <c r="V801" s="1862"/>
      <c r="W801" s="1862"/>
      <c r="X801" s="1862"/>
      <c r="Y801" s="1862"/>
      <c r="Z801" s="1862"/>
    </row>
    <row r="802" spans="1:26" ht="15.75" customHeight="1">
      <c r="A802" s="1862"/>
      <c r="B802" s="1862"/>
      <c r="C802" s="1862"/>
      <c r="D802" s="1862"/>
      <c r="E802" s="1862"/>
      <c r="F802" s="1862"/>
      <c r="G802" s="1862"/>
      <c r="H802" s="1862"/>
      <c r="I802" s="1862"/>
      <c r="J802" s="1862"/>
      <c r="K802" s="1862"/>
      <c r="L802" s="1862"/>
      <c r="M802" s="1862"/>
      <c r="N802" s="1862"/>
      <c r="O802" s="1862"/>
      <c r="P802" s="1862"/>
      <c r="Q802" s="1862"/>
      <c r="R802" s="1862"/>
      <c r="S802" s="1862"/>
      <c r="T802" s="1862"/>
      <c r="U802" s="1862"/>
      <c r="V802" s="1862"/>
      <c r="W802" s="1862"/>
      <c r="X802" s="1862"/>
      <c r="Y802" s="1862"/>
      <c r="Z802" s="1862"/>
    </row>
    <row r="803" spans="1:26" ht="15.75" customHeight="1">
      <c r="A803" s="1862"/>
      <c r="B803" s="1862"/>
      <c r="C803" s="1862"/>
      <c r="D803" s="1862"/>
      <c r="E803" s="1862"/>
      <c r="F803" s="1862"/>
      <c r="G803" s="1862"/>
      <c r="H803" s="1862"/>
      <c r="I803" s="1862"/>
      <c r="J803" s="1862"/>
      <c r="K803" s="1862"/>
      <c r="L803" s="1862"/>
      <c r="M803" s="1862"/>
      <c r="N803" s="1862"/>
      <c r="O803" s="1862"/>
      <c r="P803" s="1862"/>
      <c r="Q803" s="1862"/>
      <c r="R803" s="1862"/>
      <c r="S803" s="1862"/>
      <c r="T803" s="1862"/>
      <c r="U803" s="1862"/>
      <c r="V803" s="1862"/>
      <c r="W803" s="1862"/>
      <c r="X803" s="1862"/>
      <c r="Y803" s="1862"/>
      <c r="Z803" s="1862"/>
    </row>
    <row r="804" spans="1:26" ht="15.75" customHeight="1">
      <c r="A804" s="1862"/>
      <c r="B804" s="1862"/>
      <c r="C804" s="1862"/>
      <c r="D804" s="1862"/>
      <c r="E804" s="1862"/>
      <c r="F804" s="1862"/>
      <c r="G804" s="1862"/>
      <c r="H804" s="1862"/>
      <c r="I804" s="1862"/>
      <c r="J804" s="1862"/>
      <c r="K804" s="1862"/>
      <c r="L804" s="1862"/>
      <c r="M804" s="1862"/>
      <c r="N804" s="1862"/>
      <c r="O804" s="1862"/>
      <c r="P804" s="1862"/>
      <c r="Q804" s="1862"/>
      <c r="R804" s="1862"/>
      <c r="S804" s="1862"/>
      <c r="T804" s="1862"/>
      <c r="U804" s="1862"/>
      <c r="V804" s="1862"/>
      <c r="W804" s="1862"/>
      <c r="X804" s="1862"/>
      <c r="Y804" s="1862"/>
      <c r="Z804" s="1862"/>
    </row>
    <row r="805" spans="1:26" ht="15.75" customHeight="1">
      <c r="A805" s="1862"/>
      <c r="B805" s="1862"/>
      <c r="C805" s="1862"/>
      <c r="D805" s="1862"/>
      <c r="E805" s="1862"/>
      <c r="F805" s="1862"/>
      <c r="G805" s="1862"/>
      <c r="H805" s="1862"/>
      <c r="I805" s="1862"/>
      <c r="J805" s="1862"/>
      <c r="K805" s="1862"/>
      <c r="L805" s="1862"/>
      <c r="M805" s="1862"/>
      <c r="N805" s="1862"/>
      <c r="O805" s="1862"/>
      <c r="P805" s="1862"/>
      <c r="Q805" s="1862"/>
      <c r="R805" s="1862"/>
      <c r="S805" s="1862"/>
      <c r="T805" s="1862"/>
      <c r="U805" s="1862"/>
      <c r="V805" s="1862"/>
      <c r="W805" s="1862"/>
      <c r="X805" s="1862"/>
      <c r="Y805" s="1862"/>
      <c r="Z805" s="1862"/>
    </row>
    <row r="806" spans="1:26" ht="15.75" customHeight="1">
      <c r="A806" s="1862"/>
      <c r="B806" s="1862"/>
      <c r="C806" s="1862"/>
      <c r="D806" s="1862"/>
      <c r="E806" s="1862"/>
      <c r="F806" s="1862"/>
      <c r="G806" s="1862"/>
      <c r="H806" s="1862"/>
      <c r="I806" s="1862"/>
      <c r="J806" s="1862"/>
      <c r="K806" s="1862"/>
      <c r="L806" s="1862"/>
      <c r="M806" s="1862"/>
      <c r="N806" s="1862"/>
      <c r="O806" s="1862"/>
      <c r="P806" s="1862"/>
      <c r="Q806" s="1862"/>
      <c r="R806" s="1862"/>
      <c r="S806" s="1862"/>
      <c r="T806" s="1862"/>
      <c r="U806" s="1862"/>
      <c r="V806" s="1862"/>
      <c r="W806" s="1862"/>
      <c r="X806" s="1862"/>
      <c r="Y806" s="1862"/>
      <c r="Z806" s="1862"/>
    </row>
    <row r="807" spans="1:26" ht="15.75" customHeight="1">
      <c r="A807" s="1862"/>
      <c r="B807" s="1862"/>
      <c r="C807" s="1862"/>
      <c r="D807" s="1862"/>
      <c r="E807" s="1862"/>
      <c r="F807" s="1862"/>
      <c r="G807" s="1862"/>
      <c r="H807" s="1862"/>
      <c r="I807" s="1862"/>
      <c r="J807" s="1862"/>
      <c r="K807" s="1862"/>
      <c r="L807" s="1862"/>
      <c r="M807" s="1862"/>
      <c r="N807" s="1862"/>
      <c r="O807" s="1862"/>
      <c r="P807" s="1862"/>
      <c r="Q807" s="1862"/>
      <c r="R807" s="1862"/>
      <c r="S807" s="1862"/>
      <c r="T807" s="1862"/>
      <c r="U807" s="1862"/>
      <c r="V807" s="1862"/>
      <c r="W807" s="1862"/>
      <c r="X807" s="1862"/>
      <c r="Y807" s="1862"/>
      <c r="Z807" s="1862"/>
    </row>
    <row r="808" spans="1:26" ht="15.75" customHeight="1">
      <c r="A808" s="1862"/>
      <c r="B808" s="1862"/>
      <c r="C808" s="1862"/>
      <c r="D808" s="1862"/>
      <c r="E808" s="1862"/>
      <c r="F808" s="1862"/>
      <c r="G808" s="1862"/>
      <c r="H808" s="1862"/>
      <c r="I808" s="1862"/>
      <c r="J808" s="1862"/>
      <c r="K808" s="1862"/>
      <c r="L808" s="1862"/>
      <c r="M808" s="1862"/>
      <c r="N808" s="1862"/>
      <c r="O808" s="1862"/>
      <c r="P808" s="1862"/>
      <c r="Q808" s="1862"/>
      <c r="R808" s="1862"/>
      <c r="S808" s="1862"/>
      <c r="T808" s="1862"/>
      <c r="U808" s="1862"/>
      <c r="V808" s="1862"/>
      <c r="W808" s="1862"/>
      <c r="X808" s="1862"/>
      <c r="Y808" s="1862"/>
      <c r="Z808" s="1862"/>
    </row>
    <row r="809" spans="1:26" ht="15.75" customHeight="1">
      <c r="A809" s="1862"/>
      <c r="B809" s="1862"/>
      <c r="C809" s="1862"/>
      <c r="D809" s="1862"/>
      <c r="E809" s="1862"/>
      <c r="F809" s="1862"/>
      <c r="G809" s="1862"/>
      <c r="H809" s="1862"/>
      <c r="I809" s="1862"/>
      <c r="J809" s="1862"/>
      <c r="K809" s="1862"/>
      <c r="L809" s="1862"/>
      <c r="M809" s="1862"/>
      <c r="N809" s="1862"/>
      <c r="O809" s="1862"/>
      <c r="P809" s="1862"/>
      <c r="Q809" s="1862"/>
      <c r="R809" s="1862"/>
      <c r="S809" s="1862"/>
      <c r="T809" s="1862"/>
      <c r="U809" s="1862"/>
      <c r="V809" s="1862"/>
      <c r="W809" s="1862"/>
      <c r="X809" s="1862"/>
      <c r="Y809" s="1862"/>
      <c r="Z809" s="1862"/>
    </row>
    <row r="810" spans="1:26" ht="15.75" customHeight="1">
      <c r="A810" s="1862"/>
      <c r="B810" s="1862"/>
      <c r="C810" s="1862"/>
      <c r="D810" s="1862"/>
      <c r="E810" s="1862"/>
      <c r="F810" s="1862"/>
      <c r="G810" s="1862"/>
      <c r="H810" s="1862"/>
      <c r="I810" s="1862"/>
      <c r="J810" s="1862"/>
      <c r="K810" s="1862"/>
      <c r="L810" s="1862"/>
      <c r="M810" s="1862"/>
      <c r="N810" s="1862"/>
      <c r="O810" s="1862"/>
      <c r="P810" s="1862"/>
      <c r="Q810" s="1862"/>
      <c r="R810" s="1862"/>
      <c r="S810" s="1862"/>
      <c r="T810" s="1862"/>
      <c r="U810" s="1862"/>
      <c r="V810" s="1862"/>
      <c r="W810" s="1862"/>
      <c r="X810" s="1862"/>
      <c r="Y810" s="1862"/>
      <c r="Z810" s="1862"/>
    </row>
    <row r="811" spans="1:26" ht="15.75" customHeight="1">
      <c r="A811" s="1862"/>
      <c r="B811" s="1862"/>
      <c r="C811" s="1862"/>
      <c r="D811" s="1862"/>
      <c r="E811" s="1862"/>
      <c r="F811" s="1862"/>
      <c r="G811" s="1862"/>
      <c r="H811" s="1862"/>
      <c r="I811" s="1862"/>
      <c r="J811" s="1862"/>
      <c r="K811" s="1862"/>
      <c r="L811" s="1862"/>
      <c r="M811" s="1862"/>
      <c r="N811" s="1862"/>
      <c r="O811" s="1862"/>
      <c r="P811" s="1862"/>
      <c r="Q811" s="1862"/>
      <c r="R811" s="1862"/>
      <c r="S811" s="1862"/>
      <c r="T811" s="1862"/>
      <c r="U811" s="1862"/>
      <c r="V811" s="1862"/>
      <c r="W811" s="1862"/>
      <c r="X811" s="1862"/>
      <c r="Y811" s="1862"/>
      <c r="Z811" s="1862"/>
    </row>
    <row r="812" spans="1:26" ht="15.75" customHeight="1">
      <c r="A812" s="1862"/>
      <c r="B812" s="1862"/>
      <c r="C812" s="1862"/>
      <c r="D812" s="1862"/>
      <c r="E812" s="1862"/>
      <c r="F812" s="1862"/>
      <c r="G812" s="1862"/>
      <c r="H812" s="1862"/>
      <c r="I812" s="1862"/>
      <c r="J812" s="1862"/>
      <c r="K812" s="1862"/>
      <c r="L812" s="1862"/>
      <c r="M812" s="1862"/>
      <c r="N812" s="1862"/>
      <c r="O812" s="1862"/>
      <c r="P812" s="1862"/>
      <c r="Q812" s="1862"/>
      <c r="R812" s="1862"/>
      <c r="S812" s="1862"/>
      <c r="T812" s="1862"/>
      <c r="U812" s="1862"/>
      <c r="V812" s="1862"/>
      <c r="W812" s="1862"/>
      <c r="X812" s="1862"/>
      <c r="Y812" s="1862"/>
      <c r="Z812" s="1862"/>
    </row>
    <row r="813" spans="1:26" ht="15.75" customHeight="1">
      <c r="A813" s="1862"/>
      <c r="B813" s="1862"/>
      <c r="C813" s="1862"/>
      <c r="D813" s="1862"/>
      <c r="E813" s="1862"/>
      <c r="F813" s="1862"/>
      <c r="G813" s="1862"/>
      <c r="H813" s="1862"/>
      <c r="I813" s="1862"/>
      <c r="J813" s="1862"/>
      <c r="K813" s="1862"/>
      <c r="L813" s="1862"/>
      <c r="M813" s="1862"/>
      <c r="N813" s="1862"/>
      <c r="O813" s="1862"/>
      <c r="P813" s="1862"/>
      <c r="Q813" s="1862"/>
      <c r="R813" s="1862"/>
      <c r="S813" s="1862"/>
      <c r="T813" s="1862"/>
      <c r="U813" s="1862"/>
      <c r="V813" s="1862"/>
      <c r="W813" s="1862"/>
      <c r="X813" s="1862"/>
      <c r="Y813" s="1862"/>
      <c r="Z813" s="1862"/>
    </row>
    <row r="814" spans="1:26" ht="15.75" customHeight="1">
      <c r="A814" s="1862"/>
      <c r="B814" s="1862"/>
      <c r="C814" s="1862"/>
      <c r="D814" s="1862"/>
      <c r="E814" s="1862"/>
      <c r="F814" s="1862"/>
      <c r="G814" s="1862"/>
      <c r="H814" s="1862"/>
      <c r="I814" s="1862"/>
      <c r="J814" s="1862"/>
      <c r="K814" s="1862"/>
      <c r="L814" s="1862"/>
      <c r="M814" s="1862"/>
      <c r="N814" s="1862"/>
      <c r="O814" s="1862"/>
      <c r="P814" s="1862"/>
      <c r="Q814" s="1862"/>
      <c r="R814" s="1862"/>
      <c r="S814" s="1862"/>
      <c r="T814" s="1862"/>
      <c r="U814" s="1862"/>
      <c r="V814" s="1862"/>
      <c r="W814" s="1862"/>
      <c r="X814" s="1862"/>
      <c r="Y814" s="1862"/>
      <c r="Z814" s="1862"/>
    </row>
    <row r="815" spans="1:26" ht="15.75" customHeight="1">
      <c r="A815" s="1862"/>
      <c r="B815" s="1862"/>
      <c r="C815" s="1862"/>
      <c r="D815" s="1862"/>
      <c r="E815" s="1862"/>
      <c r="F815" s="1862"/>
      <c r="G815" s="1862"/>
      <c r="H815" s="1862"/>
      <c r="I815" s="1862"/>
      <c r="J815" s="1862"/>
      <c r="K815" s="1862"/>
      <c r="L815" s="1862"/>
      <c r="M815" s="1862"/>
      <c r="N815" s="1862"/>
      <c r="O815" s="1862"/>
      <c r="P815" s="1862"/>
      <c r="Q815" s="1862"/>
      <c r="R815" s="1862"/>
      <c r="S815" s="1862"/>
      <c r="T815" s="1862"/>
      <c r="U815" s="1862"/>
      <c r="V815" s="1862"/>
      <c r="W815" s="1862"/>
      <c r="X815" s="1862"/>
      <c r="Y815" s="1862"/>
      <c r="Z815" s="1862"/>
    </row>
    <row r="816" spans="1:26" ht="15.75" customHeight="1">
      <c r="A816" s="1862"/>
      <c r="B816" s="1862"/>
      <c r="C816" s="1862"/>
      <c r="D816" s="1862"/>
      <c r="E816" s="1862"/>
      <c r="F816" s="1862"/>
      <c r="G816" s="1862"/>
      <c r="H816" s="1862"/>
      <c r="I816" s="1862"/>
      <c r="J816" s="1862"/>
      <c r="K816" s="1862"/>
      <c r="L816" s="1862"/>
      <c r="M816" s="1862"/>
      <c r="N816" s="1862"/>
      <c r="O816" s="1862"/>
      <c r="P816" s="1862"/>
      <c r="Q816" s="1862"/>
      <c r="R816" s="1862"/>
      <c r="S816" s="1862"/>
      <c r="T816" s="1862"/>
      <c r="U816" s="1862"/>
      <c r="V816" s="1862"/>
      <c r="W816" s="1862"/>
      <c r="X816" s="1862"/>
      <c r="Y816" s="1862"/>
      <c r="Z816" s="1862"/>
    </row>
    <row r="817" spans="1:26" ht="15.75" customHeight="1">
      <c r="A817" s="1862"/>
      <c r="B817" s="1862"/>
      <c r="C817" s="1862"/>
      <c r="D817" s="1862"/>
      <c r="E817" s="1862"/>
      <c r="F817" s="1862"/>
      <c r="G817" s="1862"/>
      <c r="H817" s="1862"/>
      <c r="I817" s="1862"/>
      <c r="J817" s="1862"/>
      <c r="K817" s="1862"/>
      <c r="L817" s="1862"/>
      <c r="M817" s="1862"/>
      <c r="N817" s="1862"/>
      <c r="O817" s="1862"/>
      <c r="P817" s="1862"/>
      <c r="Q817" s="1862"/>
      <c r="R817" s="1862"/>
      <c r="S817" s="1862"/>
      <c r="T817" s="1862"/>
      <c r="U817" s="1862"/>
      <c r="V817" s="1862"/>
      <c r="W817" s="1862"/>
      <c r="X817" s="1862"/>
      <c r="Y817" s="1862"/>
      <c r="Z817" s="1862"/>
    </row>
    <row r="818" spans="1:26" ht="15.75" customHeight="1">
      <c r="A818" s="1862"/>
      <c r="B818" s="1862"/>
      <c r="C818" s="1862"/>
      <c r="D818" s="1862"/>
      <c r="E818" s="1862"/>
      <c r="F818" s="1862"/>
      <c r="G818" s="1862"/>
      <c r="H818" s="1862"/>
      <c r="I818" s="1862"/>
      <c r="J818" s="1862"/>
      <c r="K818" s="1862"/>
      <c r="L818" s="1862"/>
      <c r="M818" s="1862"/>
      <c r="N818" s="1862"/>
      <c r="O818" s="1862"/>
      <c r="P818" s="1862"/>
      <c r="Q818" s="1862"/>
      <c r="R818" s="1862"/>
      <c r="S818" s="1862"/>
      <c r="T818" s="1862"/>
      <c r="U818" s="1862"/>
      <c r="V818" s="1862"/>
      <c r="W818" s="1862"/>
      <c r="X818" s="1862"/>
      <c r="Y818" s="1862"/>
      <c r="Z818" s="1862"/>
    </row>
    <row r="819" spans="1:26" ht="15.75" customHeight="1">
      <c r="A819" s="1862"/>
      <c r="B819" s="1862"/>
      <c r="C819" s="1862"/>
      <c r="D819" s="1862"/>
      <c r="E819" s="1862"/>
      <c r="F819" s="1862"/>
      <c r="G819" s="1862"/>
      <c r="H819" s="1862"/>
      <c r="I819" s="1862"/>
      <c r="J819" s="1862"/>
      <c r="K819" s="1862"/>
      <c r="L819" s="1862"/>
      <c r="M819" s="1862"/>
      <c r="N819" s="1862"/>
      <c r="O819" s="1862"/>
      <c r="P819" s="1862"/>
      <c r="Q819" s="1862"/>
      <c r="R819" s="1862"/>
      <c r="S819" s="1862"/>
      <c r="T819" s="1862"/>
      <c r="U819" s="1862"/>
      <c r="V819" s="1862"/>
      <c r="W819" s="1862"/>
      <c r="X819" s="1862"/>
      <c r="Y819" s="1862"/>
      <c r="Z819" s="1862"/>
    </row>
    <row r="820" spans="1:26" ht="15.75" customHeight="1">
      <c r="A820" s="1862"/>
      <c r="B820" s="1862"/>
      <c r="C820" s="1862"/>
      <c r="D820" s="1862"/>
      <c r="E820" s="1862"/>
      <c r="F820" s="1862"/>
      <c r="G820" s="1862"/>
      <c r="H820" s="1862"/>
      <c r="I820" s="1862"/>
      <c r="J820" s="1862"/>
      <c r="K820" s="1862"/>
      <c r="L820" s="1862"/>
      <c r="M820" s="1862"/>
      <c r="N820" s="1862"/>
      <c r="O820" s="1862"/>
      <c r="P820" s="1862"/>
      <c r="Q820" s="1862"/>
      <c r="R820" s="1862"/>
      <c r="S820" s="1862"/>
      <c r="T820" s="1862"/>
      <c r="U820" s="1862"/>
      <c r="V820" s="1862"/>
      <c r="W820" s="1862"/>
      <c r="X820" s="1862"/>
      <c r="Y820" s="1862"/>
      <c r="Z820" s="1862"/>
    </row>
    <row r="821" spans="1:26" ht="15.75" customHeight="1">
      <c r="A821" s="1862"/>
      <c r="B821" s="1862"/>
      <c r="C821" s="1862"/>
      <c r="D821" s="1862"/>
      <c r="E821" s="1862"/>
      <c r="F821" s="1862"/>
      <c r="G821" s="1862"/>
      <c r="H821" s="1862"/>
      <c r="I821" s="1862"/>
      <c r="J821" s="1862"/>
      <c r="K821" s="1862"/>
      <c r="L821" s="1862"/>
      <c r="M821" s="1862"/>
      <c r="N821" s="1862"/>
      <c r="O821" s="1862"/>
      <c r="P821" s="1862"/>
      <c r="Q821" s="1862"/>
      <c r="R821" s="1862"/>
      <c r="S821" s="1862"/>
      <c r="T821" s="1862"/>
      <c r="U821" s="1862"/>
      <c r="V821" s="1862"/>
      <c r="W821" s="1862"/>
      <c r="X821" s="1862"/>
      <c r="Y821" s="1862"/>
      <c r="Z821" s="1862"/>
    </row>
    <row r="822" spans="1:26" ht="15.75" customHeight="1">
      <c r="A822" s="1862"/>
      <c r="B822" s="1862"/>
      <c r="C822" s="1862"/>
      <c r="D822" s="1862"/>
      <c r="E822" s="1862"/>
      <c r="F822" s="1862"/>
      <c r="G822" s="1862"/>
      <c r="H822" s="1862"/>
      <c r="I822" s="1862"/>
      <c r="J822" s="1862"/>
      <c r="K822" s="1862"/>
      <c r="L822" s="1862"/>
      <c r="M822" s="1862"/>
      <c r="N822" s="1862"/>
      <c r="O822" s="1862"/>
      <c r="P822" s="1862"/>
      <c r="Q822" s="1862"/>
      <c r="R822" s="1862"/>
      <c r="S822" s="1862"/>
      <c r="T822" s="1862"/>
      <c r="U822" s="1862"/>
      <c r="V822" s="1862"/>
      <c r="W822" s="1862"/>
      <c r="X822" s="1862"/>
      <c r="Y822" s="1862"/>
      <c r="Z822" s="1862"/>
    </row>
    <row r="823" spans="1:26" ht="15.75" customHeight="1">
      <c r="A823" s="1862"/>
      <c r="B823" s="1862"/>
      <c r="C823" s="1862"/>
      <c r="D823" s="1862"/>
      <c r="E823" s="1862"/>
      <c r="F823" s="1862"/>
      <c r="G823" s="1862"/>
      <c r="H823" s="1862"/>
      <c r="I823" s="1862"/>
      <c r="J823" s="1862"/>
      <c r="K823" s="1862"/>
      <c r="L823" s="1862"/>
      <c r="M823" s="1862"/>
      <c r="N823" s="1862"/>
      <c r="O823" s="1862"/>
      <c r="P823" s="1862"/>
      <c r="Q823" s="1862"/>
      <c r="R823" s="1862"/>
      <c r="S823" s="1862"/>
      <c r="T823" s="1862"/>
      <c r="U823" s="1862"/>
      <c r="V823" s="1862"/>
      <c r="W823" s="1862"/>
      <c r="X823" s="1862"/>
      <c r="Y823" s="1862"/>
      <c r="Z823" s="1862"/>
    </row>
    <row r="824" spans="1:26" ht="15.75" customHeight="1">
      <c r="A824" s="1862"/>
      <c r="B824" s="1862"/>
      <c r="C824" s="1862"/>
      <c r="D824" s="1862"/>
      <c r="E824" s="1862"/>
      <c r="F824" s="1862"/>
      <c r="G824" s="1862"/>
      <c r="H824" s="1862"/>
      <c r="I824" s="1862"/>
      <c r="J824" s="1862"/>
      <c r="K824" s="1862"/>
      <c r="L824" s="1862"/>
      <c r="M824" s="1862"/>
      <c r="N824" s="1862"/>
      <c r="O824" s="1862"/>
      <c r="P824" s="1862"/>
      <c r="Q824" s="1862"/>
      <c r="R824" s="1862"/>
      <c r="S824" s="1862"/>
      <c r="T824" s="1862"/>
      <c r="U824" s="1862"/>
      <c r="V824" s="1862"/>
      <c r="W824" s="1862"/>
      <c r="X824" s="1862"/>
      <c r="Y824" s="1862"/>
      <c r="Z824" s="1862"/>
    </row>
    <row r="825" spans="1:26" ht="15.75" customHeight="1">
      <c r="A825" s="1862"/>
      <c r="B825" s="1862"/>
      <c r="C825" s="1862"/>
      <c r="D825" s="1862"/>
      <c r="E825" s="1862"/>
      <c r="F825" s="1862"/>
      <c r="G825" s="1862"/>
      <c r="H825" s="1862"/>
      <c r="I825" s="1862"/>
      <c r="J825" s="1862"/>
      <c r="K825" s="1862"/>
      <c r="L825" s="1862"/>
      <c r="M825" s="1862"/>
      <c r="N825" s="1862"/>
      <c r="O825" s="1862"/>
      <c r="P825" s="1862"/>
      <c r="Q825" s="1862"/>
      <c r="R825" s="1862"/>
      <c r="S825" s="1862"/>
      <c r="T825" s="1862"/>
      <c r="U825" s="1862"/>
      <c r="V825" s="1862"/>
      <c r="W825" s="1862"/>
      <c r="X825" s="1862"/>
      <c r="Y825" s="1862"/>
      <c r="Z825" s="1862"/>
    </row>
    <row r="826" spans="1:26" ht="15.75" customHeight="1">
      <c r="A826" s="1862"/>
      <c r="B826" s="1862"/>
      <c r="C826" s="1862"/>
      <c r="D826" s="1862"/>
      <c r="E826" s="1862"/>
      <c r="F826" s="1862"/>
      <c r="G826" s="1862"/>
      <c r="H826" s="1862"/>
      <c r="I826" s="1862"/>
      <c r="J826" s="1862"/>
      <c r="K826" s="1862"/>
      <c r="L826" s="1862"/>
      <c r="M826" s="1862"/>
      <c r="N826" s="1862"/>
      <c r="O826" s="1862"/>
      <c r="P826" s="1862"/>
      <c r="Q826" s="1862"/>
      <c r="R826" s="1862"/>
      <c r="S826" s="1862"/>
      <c r="T826" s="1862"/>
      <c r="U826" s="1862"/>
      <c r="V826" s="1862"/>
      <c r="W826" s="1862"/>
      <c r="X826" s="1862"/>
      <c r="Y826" s="1862"/>
      <c r="Z826" s="1862"/>
    </row>
    <row r="827" spans="1:26" ht="15.75" customHeight="1">
      <c r="A827" s="1862"/>
      <c r="B827" s="1862"/>
      <c r="C827" s="1862"/>
      <c r="D827" s="1862"/>
      <c r="E827" s="1862"/>
      <c r="F827" s="1862"/>
      <c r="G827" s="1862"/>
      <c r="H827" s="1862"/>
      <c r="I827" s="1862"/>
      <c r="J827" s="1862"/>
      <c r="K827" s="1862"/>
      <c r="L827" s="1862"/>
      <c r="M827" s="1862"/>
      <c r="N827" s="1862"/>
      <c r="O827" s="1862"/>
      <c r="P827" s="1862"/>
      <c r="Q827" s="1862"/>
      <c r="R827" s="1862"/>
      <c r="S827" s="1862"/>
      <c r="T827" s="1862"/>
      <c r="U827" s="1862"/>
      <c r="V827" s="1862"/>
      <c r="W827" s="1862"/>
      <c r="X827" s="1862"/>
      <c r="Y827" s="1862"/>
      <c r="Z827" s="1862"/>
    </row>
    <row r="828" spans="1:26" ht="15.75" customHeight="1">
      <c r="A828" s="1862"/>
      <c r="B828" s="1862"/>
      <c r="C828" s="1862"/>
      <c r="D828" s="1862"/>
      <c r="E828" s="1862"/>
      <c r="F828" s="1862"/>
      <c r="G828" s="1862"/>
      <c r="H828" s="1862"/>
      <c r="I828" s="1862"/>
      <c r="J828" s="1862"/>
      <c r="K828" s="1862"/>
      <c r="L828" s="1862"/>
      <c r="M828" s="1862"/>
      <c r="N828" s="1862"/>
      <c r="O828" s="1862"/>
      <c r="P828" s="1862"/>
      <c r="Q828" s="1862"/>
      <c r="R828" s="1862"/>
      <c r="S828" s="1862"/>
      <c r="T828" s="1862"/>
      <c r="U828" s="1862"/>
      <c r="V828" s="1862"/>
      <c r="W828" s="1862"/>
      <c r="X828" s="1862"/>
      <c r="Y828" s="1862"/>
      <c r="Z828" s="1862"/>
    </row>
    <row r="829" spans="1:26" ht="15.75" customHeight="1">
      <c r="A829" s="1862"/>
      <c r="B829" s="1862"/>
      <c r="C829" s="1862"/>
      <c r="D829" s="1862"/>
      <c r="E829" s="1862"/>
      <c r="F829" s="1862"/>
      <c r="G829" s="1862"/>
      <c r="H829" s="1862"/>
      <c r="I829" s="1862"/>
      <c r="J829" s="1862"/>
      <c r="K829" s="1862"/>
      <c r="L829" s="1862"/>
      <c r="M829" s="1862"/>
      <c r="N829" s="1862"/>
      <c r="O829" s="1862"/>
      <c r="P829" s="1862"/>
      <c r="Q829" s="1862"/>
      <c r="R829" s="1862"/>
      <c r="S829" s="1862"/>
      <c r="T829" s="1862"/>
      <c r="U829" s="1862"/>
      <c r="V829" s="1862"/>
      <c r="W829" s="1862"/>
      <c r="X829" s="1862"/>
      <c r="Y829" s="1862"/>
      <c r="Z829" s="1862"/>
    </row>
    <row r="830" spans="1:26" ht="15.75" customHeight="1">
      <c r="A830" s="1862"/>
      <c r="B830" s="1862"/>
      <c r="C830" s="1862"/>
      <c r="D830" s="1862"/>
      <c r="E830" s="1862"/>
      <c r="F830" s="1862"/>
      <c r="G830" s="1862"/>
      <c r="H830" s="1862"/>
      <c r="I830" s="1862"/>
      <c r="J830" s="1862"/>
      <c r="K830" s="1862"/>
      <c r="L830" s="1862"/>
      <c r="M830" s="1862"/>
      <c r="N830" s="1862"/>
      <c r="O830" s="1862"/>
      <c r="P830" s="1862"/>
      <c r="Q830" s="1862"/>
      <c r="R830" s="1862"/>
      <c r="S830" s="1862"/>
      <c r="T830" s="1862"/>
      <c r="U830" s="1862"/>
      <c r="V830" s="1862"/>
      <c r="W830" s="1862"/>
      <c r="X830" s="1862"/>
      <c r="Y830" s="1862"/>
      <c r="Z830" s="1862"/>
    </row>
    <row r="831" spans="1:26" ht="15.75" customHeight="1">
      <c r="A831" s="1862"/>
      <c r="B831" s="1862"/>
      <c r="C831" s="1862"/>
      <c r="D831" s="1862"/>
      <c r="E831" s="1862"/>
      <c r="F831" s="1862"/>
      <c r="G831" s="1862"/>
      <c r="H831" s="1862"/>
      <c r="I831" s="1862"/>
      <c r="J831" s="1862"/>
      <c r="K831" s="1862"/>
      <c r="L831" s="1862"/>
      <c r="M831" s="1862"/>
      <c r="N831" s="1862"/>
      <c r="O831" s="1862"/>
      <c r="P831" s="1862"/>
      <c r="Q831" s="1862"/>
      <c r="R831" s="1862"/>
      <c r="S831" s="1862"/>
      <c r="T831" s="1862"/>
      <c r="U831" s="1862"/>
      <c r="V831" s="1862"/>
      <c r="W831" s="1862"/>
      <c r="X831" s="1862"/>
      <c r="Y831" s="1862"/>
      <c r="Z831" s="1862"/>
    </row>
    <row r="832" spans="1:26" ht="15.75" customHeight="1">
      <c r="A832" s="1862"/>
      <c r="B832" s="1862"/>
      <c r="C832" s="1862"/>
      <c r="D832" s="1862"/>
      <c r="E832" s="1862"/>
      <c r="F832" s="1862"/>
      <c r="G832" s="1862"/>
      <c r="H832" s="1862"/>
      <c r="I832" s="1862"/>
      <c r="J832" s="1862"/>
      <c r="K832" s="1862"/>
      <c r="L832" s="1862"/>
      <c r="M832" s="1862"/>
      <c r="N832" s="1862"/>
      <c r="O832" s="1862"/>
      <c r="P832" s="1862"/>
      <c r="Q832" s="1862"/>
      <c r="R832" s="1862"/>
      <c r="S832" s="1862"/>
      <c r="T832" s="1862"/>
      <c r="U832" s="1862"/>
      <c r="V832" s="1862"/>
      <c r="W832" s="1862"/>
      <c r="X832" s="1862"/>
      <c r="Y832" s="1862"/>
      <c r="Z832" s="1862"/>
    </row>
    <row r="833" spans="1:26" ht="15.75" customHeight="1">
      <c r="A833" s="1862"/>
      <c r="B833" s="1862"/>
      <c r="C833" s="1862"/>
      <c r="D833" s="1862"/>
      <c r="E833" s="1862"/>
      <c r="F833" s="1862"/>
      <c r="G833" s="1862"/>
      <c r="H833" s="1862"/>
      <c r="I833" s="1862"/>
      <c r="J833" s="1862"/>
      <c r="K833" s="1862"/>
      <c r="L833" s="1862"/>
      <c r="M833" s="1862"/>
      <c r="N833" s="1862"/>
      <c r="O833" s="1862"/>
      <c r="P833" s="1862"/>
      <c r="Q833" s="1862"/>
      <c r="R833" s="1862"/>
      <c r="S833" s="1862"/>
      <c r="T833" s="1862"/>
      <c r="U833" s="1862"/>
      <c r="V833" s="1862"/>
      <c r="W833" s="1862"/>
      <c r="X833" s="1862"/>
      <c r="Y833" s="1862"/>
      <c r="Z833" s="1862"/>
    </row>
    <row r="834" spans="1:26" ht="15.75" customHeight="1">
      <c r="A834" s="1862"/>
      <c r="B834" s="1862"/>
      <c r="C834" s="1862"/>
      <c r="D834" s="1862"/>
      <c r="E834" s="1862"/>
      <c r="F834" s="1862"/>
      <c r="G834" s="1862"/>
      <c r="H834" s="1862"/>
      <c r="I834" s="1862"/>
      <c r="J834" s="1862"/>
      <c r="K834" s="1862"/>
      <c r="L834" s="1862"/>
      <c r="M834" s="1862"/>
      <c r="N834" s="1862"/>
      <c r="O834" s="1862"/>
      <c r="P834" s="1862"/>
      <c r="Q834" s="1862"/>
      <c r="R834" s="1862"/>
      <c r="S834" s="1862"/>
      <c r="T834" s="1862"/>
      <c r="U834" s="1862"/>
      <c r="V834" s="1862"/>
      <c r="W834" s="1862"/>
      <c r="X834" s="1862"/>
      <c r="Y834" s="1862"/>
      <c r="Z834" s="1862"/>
    </row>
    <row r="835" spans="1:26" ht="15.75" customHeight="1">
      <c r="A835" s="1862"/>
      <c r="B835" s="1862"/>
      <c r="C835" s="1862"/>
      <c r="D835" s="1862"/>
      <c r="E835" s="1862"/>
      <c r="F835" s="1862"/>
      <c r="G835" s="1862"/>
      <c r="H835" s="1862"/>
      <c r="I835" s="1862"/>
      <c r="J835" s="1862"/>
      <c r="K835" s="1862"/>
      <c r="L835" s="1862"/>
      <c r="M835" s="1862"/>
      <c r="N835" s="1862"/>
      <c r="O835" s="1862"/>
      <c r="P835" s="1862"/>
      <c r="Q835" s="1862"/>
      <c r="R835" s="1862"/>
      <c r="S835" s="1862"/>
      <c r="T835" s="1862"/>
      <c r="U835" s="1862"/>
      <c r="V835" s="1862"/>
      <c r="W835" s="1862"/>
      <c r="X835" s="1862"/>
      <c r="Y835" s="1862"/>
      <c r="Z835" s="1862"/>
    </row>
    <row r="836" spans="1:26" ht="15.75" customHeight="1">
      <c r="A836" s="1862"/>
      <c r="B836" s="1862"/>
      <c r="C836" s="1862"/>
      <c r="D836" s="1862"/>
      <c r="E836" s="1862"/>
      <c r="F836" s="1862"/>
      <c r="G836" s="1862"/>
      <c r="H836" s="1862"/>
      <c r="I836" s="1862"/>
      <c r="J836" s="1862"/>
      <c r="K836" s="1862"/>
      <c r="L836" s="1862"/>
      <c r="M836" s="1862"/>
      <c r="N836" s="1862"/>
      <c r="O836" s="1862"/>
      <c r="P836" s="1862"/>
      <c r="Q836" s="1862"/>
      <c r="R836" s="1862"/>
      <c r="S836" s="1862"/>
      <c r="T836" s="1862"/>
      <c r="U836" s="1862"/>
      <c r="V836" s="1862"/>
      <c r="W836" s="1862"/>
      <c r="X836" s="1862"/>
      <c r="Y836" s="1862"/>
      <c r="Z836" s="1862"/>
    </row>
    <row r="837" spans="1:26" ht="15.75" customHeight="1">
      <c r="A837" s="1862"/>
      <c r="B837" s="1862"/>
      <c r="C837" s="1862"/>
      <c r="D837" s="1862"/>
      <c r="E837" s="1862"/>
      <c r="F837" s="1862"/>
      <c r="G837" s="1862"/>
      <c r="H837" s="1862"/>
      <c r="I837" s="1862"/>
      <c r="J837" s="1862"/>
      <c r="K837" s="1862"/>
      <c r="L837" s="1862"/>
      <c r="M837" s="1862"/>
      <c r="N837" s="1862"/>
      <c r="O837" s="1862"/>
      <c r="P837" s="1862"/>
      <c r="Q837" s="1862"/>
      <c r="R837" s="1862"/>
      <c r="S837" s="1862"/>
      <c r="T837" s="1862"/>
      <c r="U837" s="1862"/>
      <c r="V837" s="1862"/>
      <c r="W837" s="1862"/>
      <c r="X837" s="1862"/>
      <c r="Y837" s="1862"/>
      <c r="Z837" s="1862"/>
    </row>
    <row r="838" spans="1:26" ht="15.75" customHeight="1">
      <c r="A838" s="1862"/>
      <c r="B838" s="1862"/>
      <c r="C838" s="1862"/>
      <c r="D838" s="1862"/>
      <c r="E838" s="1862"/>
      <c r="F838" s="1862"/>
      <c r="G838" s="1862"/>
      <c r="H838" s="1862"/>
      <c r="I838" s="1862"/>
      <c r="J838" s="1862"/>
      <c r="K838" s="1862"/>
      <c r="L838" s="1862"/>
      <c r="M838" s="1862"/>
      <c r="N838" s="1862"/>
      <c r="O838" s="1862"/>
      <c r="P838" s="1862"/>
      <c r="Q838" s="1862"/>
      <c r="R838" s="1862"/>
      <c r="S838" s="1862"/>
      <c r="T838" s="1862"/>
      <c r="U838" s="1862"/>
      <c r="V838" s="1862"/>
      <c r="W838" s="1862"/>
      <c r="X838" s="1862"/>
      <c r="Y838" s="1862"/>
      <c r="Z838" s="1862"/>
    </row>
    <row r="839" spans="1:26" ht="15.75" customHeight="1">
      <c r="A839" s="1862"/>
      <c r="B839" s="1862"/>
      <c r="C839" s="1862"/>
      <c r="D839" s="1862"/>
      <c r="E839" s="1862"/>
      <c r="F839" s="1862"/>
      <c r="G839" s="1862"/>
      <c r="H839" s="1862"/>
      <c r="I839" s="1862"/>
      <c r="J839" s="1862"/>
      <c r="K839" s="1862"/>
      <c r="L839" s="1862"/>
      <c r="M839" s="1862"/>
      <c r="N839" s="1862"/>
      <c r="O839" s="1862"/>
      <c r="P839" s="1862"/>
      <c r="Q839" s="1862"/>
      <c r="R839" s="1862"/>
      <c r="S839" s="1862"/>
      <c r="T839" s="1862"/>
      <c r="U839" s="1862"/>
      <c r="V839" s="1862"/>
      <c r="W839" s="1862"/>
      <c r="X839" s="1862"/>
      <c r="Y839" s="1862"/>
      <c r="Z839" s="1862"/>
    </row>
    <row r="840" spans="1:26" ht="15.75" customHeight="1">
      <c r="A840" s="1862"/>
      <c r="B840" s="1862"/>
      <c r="C840" s="1862"/>
      <c r="D840" s="1862"/>
      <c r="E840" s="1862"/>
      <c r="F840" s="1862"/>
      <c r="G840" s="1862"/>
      <c r="H840" s="1862"/>
      <c r="I840" s="1862"/>
      <c r="J840" s="1862"/>
      <c r="K840" s="1862"/>
      <c r="L840" s="1862"/>
      <c r="M840" s="1862"/>
      <c r="N840" s="1862"/>
      <c r="O840" s="1862"/>
      <c r="P840" s="1862"/>
      <c r="Q840" s="1862"/>
      <c r="R840" s="1862"/>
      <c r="S840" s="1862"/>
      <c r="T840" s="1862"/>
      <c r="U840" s="1862"/>
      <c r="V840" s="1862"/>
      <c r="W840" s="1862"/>
      <c r="X840" s="1862"/>
      <c r="Y840" s="1862"/>
      <c r="Z840" s="1862"/>
    </row>
    <row r="841" spans="1:26" ht="15.75" customHeight="1">
      <c r="A841" s="1862"/>
      <c r="B841" s="1862"/>
      <c r="C841" s="1862"/>
      <c r="D841" s="1862"/>
      <c r="E841" s="1862"/>
      <c r="F841" s="1862"/>
      <c r="G841" s="1862"/>
      <c r="H841" s="1862"/>
      <c r="I841" s="1862"/>
      <c r="J841" s="1862"/>
      <c r="K841" s="1862"/>
      <c r="L841" s="1862"/>
      <c r="M841" s="1862"/>
      <c r="N841" s="1862"/>
      <c r="O841" s="1862"/>
      <c r="P841" s="1862"/>
      <c r="Q841" s="1862"/>
      <c r="R841" s="1862"/>
      <c r="S841" s="1862"/>
      <c r="T841" s="1862"/>
      <c r="U841" s="1862"/>
      <c r="V841" s="1862"/>
      <c r="W841" s="1862"/>
      <c r="X841" s="1862"/>
      <c r="Y841" s="1862"/>
      <c r="Z841" s="1862"/>
    </row>
    <row r="842" spans="1:26" ht="15.75" customHeight="1">
      <c r="A842" s="1862"/>
      <c r="B842" s="1862"/>
      <c r="C842" s="1862"/>
      <c r="D842" s="1862"/>
      <c r="E842" s="1862"/>
      <c r="F842" s="1862"/>
      <c r="G842" s="1862"/>
      <c r="H842" s="1862"/>
      <c r="I842" s="1862"/>
      <c r="J842" s="1862"/>
      <c r="K842" s="1862"/>
      <c r="L842" s="1862"/>
      <c r="M842" s="1862"/>
      <c r="N842" s="1862"/>
      <c r="O842" s="1862"/>
      <c r="P842" s="1862"/>
      <c r="Q842" s="1862"/>
      <c r="R842" s="1862"/>
      <c r="S842" s="1862"/>
      <c r="T842" s="1862"/>
      <c r="U842" s="1862"/>
      <c r="V842" s="1862"/>
      <c r="W842" s="1862"/>
      <c r="X842" s="1862"/>
      <c r="Y842" s="1862"/>
      <c r="Z842" s="1862"/>
    </row>
    <row r="843" spans="1:26" ht="15.75" customHeight="1">
      <c r="A843" s="1862"/>
      <c r="B843" s="1862"/>
      <c r="C843" s="1862"/>
      <c r="D843" s="1862"/>
      <c r="E843" s="1862"/>
      <c r="F843" s="1862"/>
      <c r="G843" s="1862"/>
      <c r="H843" s="1862"/>
      <c r="I843" s="1862"/>
      <c r="J843" s="1862"/>
      <c r="K843" s="1862"/>
      <c r="L843" s="1862"/>
      <c r="M843" s="1862"/>
      <c r="N843" s="1862"/>
      <c r="O843" s="1862"/>
      <c r="P843" s="1862"/>
      <c r="Q843" s="1862"/>
      <c r="R843" s="1862"/>
      <c r="S843" s="1862"/>
      <c r="T843" s="1862"/>
      <c r="U843" s="1862"/>
      <c r="V843" s="1862"/>
      <c r="W843" s="1862"/>
      <c r="X843" s="1862"/>
      <c r="Y843" s="1862"/>
      <c r="Z843" s="1862"/>
    </row>
    <row r="844" spans="1:26" ht="15.75" customHeight="1">
      <c r="A844" s="1862"/>
      <c r="B844" s="1862"/>
      <c r="C844" s="1862"/>
      <c r="D844" s="1862"/>
      <c r="E844" s="1862"/>
      <c r="F844" s="1862"/>
      <c r="G844" s="1862"/>
      <c r="H844" s="1862"/>
      <c r="I844" s="1862"/>
      <c r="J844" s="1862"/>
      <c r="K844" s="1862"/>
      <c r="L844" s="1862"/>
      <c r="M844" s="1862"/>
      <c r="N844" s="1862"/>
      <c r="O844" s="1862"/>
      <c r="P844" s="1862"/>
      <c r="Q844" s="1862"/>
      <c r="R844" s="1862"/>
      <c r="S844" s="1862"/>
      <c r="T844" s="1862"/>
      <c r="U844" s="1862"/>
      <c r="V844" s="1862"/>
      <c r="W844" s="1862"/>
      <c r="X844" s="1862"/>
      <c r="Y844" s="1862"/>
      <c r="Z844" s="1862"/>
    </row>
    <row r="845" spans="1:26" ht="15.75" customHeight="1">
      <c r="A845" s="1862"/>
      <c r="B845" s="1862"/>
      <c r="C845" s="1862"/>
      <c r="D845" s="1862"/>
      <c r="E845" s="1862"/>
      <c r="F845" s="1862"/>
      <c r="G845" s="1862"/>
      <c r="H845" s="1862"/>
      <c r="I845" s="1862"/>
      <c r="J845" s="1862"/>
      <c r="K845" s="1862"/>
      <c r="L845" s="1862"/>
      <c r="M845" s="1862"/>
      <c r="N845" s="1862"/>
      <c r="O845" s="1862"/>
      <c r="P845" s="1862"/>
      <c r="Q845" s="1862"/>
      <c r="R845" s="1862"/>
      <c r="S845" s="1862"/>
      <c r="T845" s="1862"/>
      <c r="U845" s="1862"/>
      <c r="V845" s="1862"/>
      <c r="W845" s="1862"/>
      <c r="X845" s="1862"/>
      <c r="Y845" s="1862"/>
      <c r="Z845" s="1862"/>
    </row>
    <row r="846" spans="1:26" ht="15.75" customHeight="1">
      <c r="A846" s="1862"/>
      <c r="B846" s="1862"/>
      <c r="C846" s="1862"/>
      <c r="D846" s="1862"/>
      <c r="E846" s="1862"/>
      <c r="F846" s="1862"/>
      <c r="G846" s="1862"/>
      <c r="H846" s="1862"/>
      <c r="I846" s="1862"/>
      <c r="J846" s="1862"/>
      <c r="K846" s="1862"/>
      <c r="L846" s="1862"/>
      <c r="M846" s="1862"/>
      <c r="N846" s="1862"/>
      <c r="O846" s="1862"/>
      <c r="P846" s="1862"/>
      <c r="Q846" s="1862"/>
      <c r="R846" s="1862"/>
      <c r="S846" s="1862"/>
      <c r="T846" s="1862"/>
      <c r="U846" s="1862"/>
      <c r="V846" s="1862"/>
      <c r="W846" s="1862"/>
      <c r="X846" s="1862"/>
      <c r="Y846" s="1862"/>
      <c r="Z846" s="1862"/>
    </row>
    <row r="847" spans="1:26" ht="15.75" customHeight="1">
      <c r="A847" s="1862"/>
      <c r="B847" s="1862"/>
      <c r="C847" s="1862"/>
      <c r="D847" s="1862"/>
      <c r="E847" s="1862"/>
      <c r="F847" s="1862"/>
      <c r="G847" s="1862"/>
      <c r="H847" s="1862"/>
      <c r="I847" s="1862"/>
      <c r="J847" s="1862"/>
      <c r="K847" s="1862"/>
      <c r="L847" s="1862"/>
      <c r="M847" s="1862"/>
      <c r="N847" s="1862"/>
      <c r="O847" s="1862"/>
      <c r="P847" s="1862"/>
      <c r="Q847" s="1862"/>
      <c r="R847" s="1862"/>
      <c r="S847" s="1862"/>
      <c r="T847" s="1862"/>
      <c r="U847" s="1862"/>
      <c r="V847" s="1862"/>
      <c r="W847" s="1862"/>
      <c r="X847" s="1862"/>
      <c r="Y847" s="1862"/>
      <c r="Z847" s="1862"/>
    </row>
    <row r="848" spans="1:26" ht="15.75" customHeight="1">
      <c r="A848" s="1862"/>
      <c r="B848" s="1862"/>
      <c r="C848" s="1862"/>
      <c r="D848" s="1862"/>
      <c r="E848" s="1862"/>
      <c r="F848" s="1862"/>
      <c r="G848" s="1862"/>
      <c r="H848" s="1862"/>
      <c r="I848" s="1862"/>
      <c r="J848" s="1862"/>
      <c r="K848" s="1862"/>
      <c r="L848" s="1862"/>
      <c r="M848" s="1862"/>
      <c r="N848" s="1862"/>
      <c r="O848" s="1862"/>
      <c r="P848" s="1862"/>
      <c r="Q848" s="1862"/>
      <c r="R848" s="1862"/>
      <c r="S848" s="1862"/>
      <c r="T848" s="1862"/>
      <c r="U848" s="1862"/>
      <c r="V848" s="1862"/>
      <c r="W848" s="1862"/>
      <c r="X848" s="1862"/>
      <c r="Y848" s="1862"/>
      <c r="Z848" s="1862"/>
    </row>
    <row r="849" spans="1:26" ht="15.75" customHeight="1">
      <c r="A849" s="1862"/>
      <c r="B849" s="1862"/>
      <c r="C849" s="1862"/>
      <c r="D849" s="1862"/>
      <c r="E849" s="1862"/>
      <c r="F849" s="1862"/>
      <c r="G849" s="1862"/>
      <c r="H849" s="1862"/>
      <c r="I849" s="1862"/>
      <c r="J849" s="1862"/>
      <c r="K849" s="1862"/>
      <c r="L849" s="1862"/>
      <c r="M849" s="1862"/>
      <c r="N849" s="1862"/>
      <c r="O849" s="1862"/>
      <c r="P849" s="1862"/>
      <c r="Q849" s="1862"/>
      <c r="R849" s="1862"/>
      <c r="S849" s="1862"/>
      <c r="T849" s="1862"/>
      <c r="U849" s="1862"/>
      <c r="V849" s="1862"/>
      <c r="W849" s="1862"/>
      <c r="X849" s="1862"/>
      <c r="Y849" s="1862"/>
      <c r="Z849" s="1862"/>
    </row>
    <row r="850" spans="1:26" ht="15.75" customHeight="1">
      <c r="A850" s="1862"/>
      <c r="B850" s="1862"/>
      <c r="C850" s="1862"/>
      <c r="D850" s="1862"/>
      <c r="E850" s="1862"/>
      <c r="F850" s="1862"/>
      <c r="G850" s="1862"/>
      <c r="H850" s="1862"/>
      <c r="I850" s="1862"/>
      <c r="J850" s="1862"/>
      <c r="K850" s="1862"/>
      <c r="L850" s="1862"/>
      <c r="M850" s="1862"/>
      <c r="N850" s="1862"/>
      <c r="O850" s="1862"/>
      <c r="P850" s="1862"/>
      <c r="Q850" s="1862"/>
      <c r="R850" s="1862"/>
      <c r="S850" s="1862"/>
      <c r="T850" s="1862"/>
      <c r="U850" s="1862"/>
      <c r="V850" s="1862"/>
      <c r="W850" s="1862"/>
      <c r="X850" s="1862"/>
      <c r="Y850" s="1862"/>
      <c r="Z850" s="1862"/>
    </row>
    <row r="851" spans="1:26" ht="15.75" customHeight="1">
      <c r="A851" s="1862"/>
      <c r="B851" s="1862"/>
      <c r="C851" s="1862"/>
      <c r="D851" s="1862"/>
      <c r="E851" s="1862"/>
      <c r="F851" s="1862"/>
      <c r="G851" s="1862"/>
      <c r="H851" s="1862"/>
      <c r="I851" s="1862"/>
      <c r="J851" s="1862"/>
      <c r="K851" s="1862"/>
      <c r="L851" s="1862"/>
      <c r="M851" s="1862"/>
      <c r="N851" s="1862"/>
      <c r="O851" s="1862"/>
      <c r="P851" s="1862"/>
      <c r="Q851" s="1862"/>
      <c r="R851" s="1862"/>
      <c r="S851" s="1862"/>
      <c r="T851" s="1862"/>
      <c r="U851" s="1862"/>
      <c r="V851" s="1862"/>
      <c r="W851" s="1862"/>
      <c r="X851" s="1862"/>
      <c r="Y851" s="1862"/>
      <c r="Z851" s="1862"/>
    </row>
    <row r="852" spans="1:26" ht="15.75" customHeight="1">
      <c r="A852" s="1862"/>
      <c r="B852" s="1862"/>
      <c r="C852" s="1862"/>
      <c r="D852" s="1862"/>
      <c r="E852" s="1862"/>
      <c r="F852" s="1862"/>
      <c r="G852" s="1862"/>
      <c r="H852" s="1862"/>
      <c r="I852" s="1862"/>
      <c r="J852" s="1862"/>
      <c r="K852" s="1862"/>
      <c r="L852" s="1862"/>
      <c r="M852" s="1862"/>
      <c r="N852" s="1862"/>
      <c r="O852" s="1862"/>
      <c r="P852" s="1862"/>
      <c r="Q852" s="1862"/>
      <c r="R852" s="1862"/>
      <c r="S852" s="1862"/>
      <c r="T852" s="1862"/>
      <c r="U852" s="1862"/>
      <c r="V852" s="1862"/>
      <c r="W852" s="1862"/>
      <c r="X852" s="1862"/>
      <c r="Y852" s="1862"/>
      <c r="Z852" s="1862"/>
    </row>
    <row r="853" spans="1:26" ht="15.75" customHeight="1">
      <c r="A853" s="1862"/>
      <c r="B853" s="1862"/>
      <c r="C853" s="1862"/>
      <c r="D853" s="1862"/>
      <c r="E853" s="1862"/>
      <c r="F853" s="1862"/>
      <c r="G853" s="1862"/>
      <c r="H853" s="1862"/>
      <c r="I853" s="1862"/>
      <c r="J853" s="1862"/>
      <c r="K853" s="1862"/>
      <c r="L853" s="1862"/>
      <c r="M853" s="1862"/>
      <c r="N853" s="1862"/>
      <c r="O853" s="1862"/>
      <c r="P853" s="1862"/>
      <c r="Q853" s="1862"/>
      <c r="R853" s="1862"/>
      <c r="S853" s="1862"/>
      <c r="T853" s="1862"/>
      <c r="U853" s="1862"/>
      <c r="V853" s="1862"/>
      <c r="W853" s="1862"/>
      <c r="X853" s="1862"/>
      <c r="Y853" s="1862"/>
      <c r="Z853" s="1862"/>
    </row>
    <row r="854" spans="1:26" ht="15.75" customHeight="1">
      <c r="A854" s="1862"/>
      <c r="B854" s="1862"/>
      <c r="C854" s="1862"/>
      <c r="D854" s="1862"/>
      <c r="E854" s="1862"/>
      <c r="F854" s="1862"/>
      <c r="G854" s="1862"/>
      <c r="H854" s="1862"/>
      <c r="I854" s="1862"/>
      <c r="J854" s="1862"/>
      <c r="K854" s="1862"/>
      <c r="L854" s="1862"/>
      <c r="M854" s="1862"/>
      <c r="N854" s="1862"/>
      <c r="O854" s="1862"/>
      <c r="P854" s="1862"/>
      <c r="Q854" s="1862"/>
      <c r="R854" s="1862"/>
      <c r="S854" s="1862"/>
      <c r="T854" s="1862"/>
      <c r="U854" s="1862"/>
      <c r="V854" s="1862"/>
      <c r="W854" s="1862"/>
      <c r="X854" s="1862"/>
      <c r="Y854" s="1862"/>
      <c r="Z854" s="1862"/>
    </row>
    <row r="855" spans="1:26" ht="15.75" customHeight="1">
      <c r="A855" s="1862"/>
      <c r="B855" s="1862"/>
      <c r="C855" s="1862"/>
      <c r="D855" s="1862"/>
      <c r="E855" s="1862"/>
      <c r="F855" s="1862"/>
      <c r="G855" s="1862"/>
      <c r="H855" s="1862"/>
      <c r="I855" s="1862"/>
      <c r="J855" s="1862"/>
      <c r="K855" s="1862"/>
      <c r="L855" s="1862"/>
      <c r="M855" s="1862"/>
      <c r="N855" s="1862"/>
      <c r="O855" s="1862"/>
      <c r="P855" s="1862"/>
      <c r="Q855" s="1862"/>
      <c r="R855" s="1862"/>
      <c r="S855" s="1862"/>
      <c r="T855" s="1862"/>
      <c r="U855" s="1862"/>
      <c r="V855" s="1862"/>
      <c r="W855" s="1862"/>
      <c r="X855" s="1862"/>
      <c r="Y855" s="1862"/>
      <c r="Z855" s="1862"/>
    </row>
    <row r="856" spans="1:26" ht="15.75" customHeight="1">
      <c r="A856" s="1862"/>
      <c r="B856" s="1862"/>
      <c r="C856" s="1862"/>
      <c r="D856" s="1862"/>
      <c r="E856" s="1862"/>
      <c r="F856" s="1862"/>
      <c r="G856" s="1862"/>
      <c r="H856" s="1862"/>
      <c r="I856" s="1862"/>
      <c r="J856" s="1862"/>
      <c r="K856" s="1862"/>
      <c r="L856" s="1862"/>
      <c r="M856" s="1862"/>
      <c r="N856" s="1862"/>
      <c r="O856" s="1862"/>
      <c r="P856" s="1862"/>
      <c r="Q856" s="1862"/>
      <c r="R856" s="1862"/>
      <c r="S856" s="1862"/>
      <c r="T856" s="1862"/>
      <c r="U856" s="1862"/>
      <c r="V856" s="1862"/>
      <c r="W856" s="1862"/>
      <c r="X856" s="1862"/>
      <c r="Y856" s="1862"/>
      <c r="Z856" s="1862"/>
    </row>
    <row r="857" spans="1:26" ht="15.75" customHeight="1">
      <c r="A857" s="1862"/>
      <c r="B857" s="1862"/>
      <c r="C857" s="1862"/>
      <c r="D857" s="1862"/>
      <c r="E857" s="1862"/>
      <c r="F857" s="1862"/>
      <c r="G857" s="1862"/>
      <c r="H857" s="1862"/>
      <c r="I857" s="1862"/>
      <c r="J857" s="1862"/>
      <c r="K857" s="1862"/>
      <c r="L857" s="1862"/>
      <c r="M857" s="1862"/>
      <c r="N857" s="1862"/>
      <c r="O857" s="1862"/>
      <c r="P857" s="1862"/>
      <c r="Q857" s="1862"/>
      <c r="R857" s="1862"/>
      <c r="S857" s="1862"/>
      <c r="T857" s="1862"/>
      <c r="U857" s="1862"/>
      <c r="V857" s="1862"/>
      <c r="W857" s="1862"/>
      <c r="X857" s="1862"/>
      <c r="Y857" s="1862"/>
      <c r="Z857" s="1862"/>
    </row>
    <row r="858" spans="1:26" ht="15.75" customHeight="1">
      <c r="A858" s="1862"/>
      <c r="B858" s="1862"/>
      <c r="C858" s="1862"/>
      <c r="D858" s="1862"/>
      <c r="E858" s="1862"/>
      <c r="F858" s="1862"/>
      <c r="G858" s="1862"/>
      <c r="H858" s="1862"/>
      <c r="I858" s="1862"/>
      <c r="J858" s="1862"/>
      <c r="K858" s="1862"/>
      <c r="L858" s="1862"/>
      <c r="M858" s="1862"/>
      <c r="N858" s="1862"/>
      <c r="O858" s="1862"/>
      <c r="P858" s="1862"/>
      <c r="Q858" s="1862"/>
      <c r="R858" s="1862"/>
      <c r="S858" s="1862"/>
      <c r="T858" s="1862"/>
      <c r="U858" s="1862"/>
      <c r="V858" s="1862"/>
      <c r="W858" s="1862"/>
      <c r="X858" s="1862"/>
      <c r="Y858" s="1862"/>
      <c r="Z858" s="1862"/>
    </row>
    <row r="859" spans="1:26" ht="15.75" customHeight="1">
      <c r="A859" s="1862"/>
      <c r="B859" s="1862"/>
      <c r="C859" s="1862"/>
      <c r="D859" s="1862"/>
      <c r="E859" s="1862"/>
      <c r="F859" s="1862"/>
      <c r="G859" s="1862"/>
      <c r="H859" s="1862"/>
      <c r="I859" s="1862"/>
      <c r="J859" s="1862"/>
      <c r="K859" s="1862"/>
      <c r="L859" s="1862"/>
      <c r="M859" s="1862"/>
      <c r="N859" s="1862"/>
      <c r="O859" s="1862"/>
      <c r="P859" s="1862"/>
      <c r="Q859" s="1862"/>
      <c r="R859" s="1862"/>
      <c r="S859" s="1862"/>
      <c r="T859" s="1862"/>
      <c r="U859" s="1862"/>
      <c r="V859" s="1862"/>
      <c r="W859" s="1862"/>
      <c r="X859" s="1862"/>
      <c r="Y859" s="1862"/>
      <c r="Z859" s="1862"/>
    </row>
    <row r="860" spans="1:26" ht="15.75" customHeight="1">
      <c r="A860" s="1862"/>
      <c r="B860" s="1862"/>
      <c r="C860" s="1862"/>
      <c r="D860" s="1862"/>
      <c r="E860" s="1862"/>
      <c r="F860" s="1862"/>
      <c r="G860" s="1862"/>
      <c r="H860" s="1862"/>
      <c r="I860" s="1862"/>
      <c r="J860" s="1862"/>
      <c r="K860" s="1862"/>
      <c r="L860" s="1862"/>
      <c r="M860" s="1862"/>
      <c r="N860" s="1862"/>
      <c r="O860" s="1862"/>
      <c r="P860" s="1862"/>
      <c r="Q860" s="1862"/>
      <c r="R860" s="1862"/>
      <c r="S860" s="1862"/>
      <c r="T860" s="1862"/>
      <c r="U860" s="1862"/>
      <c r="V860" s="1862"/>
      <c r="W860" s="1862"/>
      <c r="X860" s="1862"/>
      <c r="Y860" s="1862"/>
      <c r="Z860" s="1862"/>
    </row>
    <row r="861" spans="1:26" ht="15.75" customHeight="1">
      <c r="A861" s="1862"/>
      <c r="B861" s="1862"/>
      <c r="C861" s="1862"/>
      <c r="D861" s="1862"/>
      <c r="E861" s="1862"/>
      <c r="F861" s="1862"/>
      <c r="G861" s="1862"/>
      <c r="H861" s="1862"/>
      <c r="I861" s="1862"/>
      <c r="J861" s="1862"/>
      <c r="K861" s="1862"/>
      <c r="L861" s="1862"/>
      <c r="M861" s="1862"/>
      <c r="N861" s="1862"/>
      <c r="O861" s="1862"/>
      <c r="P861" s="1862"/>
      <c r="Q861" s="1862"/>
      <c r="R861" s="1862"/>
      <c r="S861" s="1862"/>
      <c r="T861" s="1862"/>
      <c r="U861" s="1862"/>
      <c r="V861" s="1862"/>
      <c r="W861" s="1862"/>
      <c r="X861" s="1862"/>
      <c r="Y861" s="1862"/>
      <c r="Z861" s="1862"/>
    </row>
    <row r="862" spans="1:26" ht="15.75" customHeight="1">
      <c r="A862" s="1862"/>
      <c r="B862" s="1862"/>
      <c r="C862" s="1862"/>
      <c r="D862" s="1862"/>
      <c r="E862" s="1862"/>
      <c r="F862" s="1862"/>
      <c r="G862" s="1862"/>
      <c r="H862" s="1862"/>
      <c r="I862" s="1862"/>
      <c r="J862" s="1862"/>
      <c r="K862" s="1862"/>
      <c r="L862" s="1862"/>
      <c r="M862" s="1862"/>
      <c r="N862" s="1862"/>
      <c r="O862" s="1862"/>
      <c r="P862" s="1862"/>
      <c r="Q862" s="1862"/>
      <c r="R862" s="1862"/>
      <c r="S862" s="1862"/>
      <c r="T862" s="1862"/>
      <c r="U862" s="1862"/>
      <c r="V862" s="1862"/>
      <c r="W862" s="1862"/>
      <c r="X862" s="1862"/>
      <c r="Y862" s="1862"/>
      <c r="Z862" s="1862"/>
    </row>
    <row r="863" spans="1:26" ht="15.75" customHeight="1">
      <c r="A863" s="1862"/>
      <c r="B863" s="1862"/>
      <c r="C863" s="1862"/>
      <c r="D863" s="1862"/>
      <c r="E863" s="1862"/>
      <c r="F863" s="1862"/>
      <c r="G863" s="1862"/>
      <c r="H863" s="1862"/>
      <c r="I863" s="1862"/>
      <c r="J863" s="1862"/>
      <c r="K863" s="1862"/>
      <c r="L863" s="1862"/>
      <c r="M863" s="1862"/>
      <c r="N863" s="1862"/>
      <c r="O863" s="1862"/>
      <c r="P863" s="1862"/>
      <c r="Q863" s="1862"/>
      <c r="R863" s="1862"/>
      <c r="S863" s="1862"/>
      <c r="T863" s="1862"/>
      <c r="U863" s="1862"/>
      <c r="V863" s="1862"/>
      <c r="W863" s="1862"/>
      <c r="X863" s="1862"/>
      <c r="Y863" s="1862"/>
      <c r="Z863" s="1862"/>
    </row>
    <row r="864" spans="1:26" ht="15.75" customHeight="1">
      <c r="A864" s="1862"/>
      <c r="B864" s="1862"/>
      <c r="C864" s="1862"/>
      <c r="D864" s="1862"/>
      <c r="E864" s="1862"/>
      <c r="F864" s="1862"/>
      <c r="G864" s="1862"/>
      <c r="H864" s="1862"/>
      <c r="I864" s="1862"/>
      <c r="J864" s="1862"/>
      <c r="K864" s="1862"/>
      <c r="L864" s="1862"/>
      <c r="M864" s="1862"/>
      <c r="N864" s="1862"/>
      <c r="O864" s="1862"/>
      <c r="P864" s="1862"/>
      <c r="Q864" s="1862"/>
      <c r="R864" s="1862"/>
      <c r="S864" s="1862"/>
      <c r="T864" s="1862"/>
      <c r="U864" s="1862"/>
      <c r="V864" s="1862"/>
      <c r="W864" s="1862"/>
      <c r="X864" s="1862"/>
      <c r="Y864" s="1862"/>
      <c r="Z864" s="1862"/>
    </row>
    <row r="865" spans="1:26" ht="15.75" customHeight="1">
      <c r="A865" s="1862"/>
      <c r="B865" s="1862"/>
      <c r="C865" s="1862"/>
      <c r="D865" s="1862"/>
      <c r="E865" s="1862"/>
      <c r="F865" s="1862"/>
      <c r="G865" s="1862"/>
      <c r="H865" s="1862"/>
      <c r="I865" s="1862"/>
      <c r="J865" s="1862"/>
      <c r="K865" s="1862"/>
      <c r="L865" s="1862"/>
      <c r="M865" s="1862"/>
      <c r="N865" s="1862"/>
      <c r="O865" s="1862"/>
      <c r="P865" s="1862"/>
      <c r="Q865" s="1862"/>
      <c r="R865" s="1862"/>
      <c r="S865" s="1862"/>
      <c r="T865" s="1862"/>
      <c r="U865" s="1862"/>
      <c r="V865" s="1862"/>
      <c r="W865" s="1862"/>
      <c r="X865" s="1862"/>
      <c r="Y865" s="1862"/>
      <c r="Z865" s="1862"/>
    </row>
    <row r="866" spans="1:26" ht="15.75" customHeight="1">
      <c r="A866" s="1862"/>
      <c r="B866" s="1862"/>
      <c r="C866" s="1862"/>
      <c r="D866" s="1862"/>
      <c r="E866" s="1862"/>
      <c r="F866" s="1862"/>
      <c r="G866" s="1862"/>
      <c r="H866" s="1862"/>
      <c r="I866" s="1862"/>
      <c r="J866" s="1862"/>
      <c r="K866" s="1862"/>
      <c r="L866" s="1862"/>
      <c r="M866" s="1862"/>
      <c r="N866" s="1862"/>
      <c r="O866" s="1862"/>
      <c r="P866" s="1862"/>
      <c r="Q866" s="1862"/>
      <c r="R866" s="1862"/>
      <c r="S866" s="1862"/>
      <c r="T866" s="1862"/>
      <c r="U866" s="1862"/>
      <c r="V866" s="1862"/>
      <c r="W866" s="1862"/>
      <c r="X866" s="1862"/>
      <c r="Y866" s="1862"/>
      <c r="Z866" s="1862"/>
    </row>
    <row r="867" spans="1:26" ht="15.75" customHeight="1">
      <c r="A867" s="1862"/>
      <c r="B867" s="1862"/>
      <c r="C867" s="1862"/>
      <c r="D867" s="1862"/>
      <c r="E867" s="1862"/>
      <c r="F867" s="1862"/>
      <c r="G867" s="1862"/>
      <c r="H867" s="1862"/>
      <c r="I867" s="1862"/>
      <c r="J867" s="1862"/>
      <c r="K867" s="1862"/>
      <c r="L867" s="1862"/>
      <c r="M867" s="1862"/>
      <c r="N867" s="1862"/>
      <c r="O867" s="1862"/>
      <c r="P867" s="1862"/>
      <c r="Q867" s="1862"/>
      <c r="R867" s="1862"/>
      <c r="S867" s="1862"/>
      <c r="T867" s="1862"/>
      <c r="U867" s="1862"/>
      <c r="V867" s="1862"/>
      <c r="W867" s="1862"/>
      <c r="X867" s="1862"/>
      <c r="Y867" s="1862"/>
      <c r="Z867" s="1862"/>
    </row>
    <row r="868" spans="1:26" ht="15.75" customHeight="1">
      <c r="A868" s="1862"/>
      <c r="B868" s="1862"/>
      <c r="C868" s="1862"/>
      <c r="D868" s="1862"/>
      <c r="E868" s="1862"/>
      <c r="F868" s="1862"/>
      <c r="G868" s="1862"/>
      <c r="H868" s="1862"/>
      <c r="I868" s="1862"/>
      <c r="J868" s="1862"/>
      <c r="K868" s="1862"/>
      <c r="L868" s="1862"/>
      <c r="M868" s="1862"/>
      <c r="N868" s="1862"/>
      <c r="O868" s="1862"/>
      <c r="P868" s="1862"/>
      <c r="Q868" s="1862"/>
      <c r="R868" s="1862"/>
      <c r="S868" s="1862"/>
      <c r="T868" s="1862"/>
      <c r="U868" s="1862"/>
      <c r="V868" s="1862"/>
      <c r="W868" s="1862"/>
      <c r="X868" s="1862"/>
      <c r="Y868" s="1862"/>
      <c r="Z868" s="1862"/>
    </row>
    <row r="869" spans="1:26" ht="15.75" customHeight="1">
      <c r="A869" s="1862"/>
      <c r="B869" s="1862"/>
      <c r="C869" s="1862"/>
      <c r="D869" s="1862"/>
      <c r="E869" s="1862"/>
      <c r="F869" s="1862"/>
      <c r="G869" s="1862"/>
      <c r="H869" s="1862"/>
      <c r="I869" s="1862"/>
      <c r="J869" s="1862"/>
      <c r="K869" s="1862"/>
      <c r="L869" s="1862"/>
      <c r="M869" s="1862"/>
      <c r="N869" s="1862"/>
      <c r="O869" s="1862"/>
      <c r="P869" s="1862"/>
      <c r="Q869" s="1862"/>
      <c r="R869" s="1862"/>
      <c r="S869" s="1862"/>
      <c r="T869" s="1862"/>
      <c r="U869" s="1862"/>
      <c r="V869" s="1862"/>
      <c r="W869" s="1862"/>
      <c r="X869" s="1862"/>
      <c r="Y869" s="1862"/>
      <c r="Z869" s="1862"/>
    </row>
    <row r="870" spans="1:26" ht="15.75" customHeight="1">
      <c r="A870" s="1862"/>
      <c r="B870" s="1862"/>
      <c r="C870" s="1862"/>
      <c r="D870" s="1862"/>
      <c r="E870" s="1862"/>
      <c r="F870" s="1862"/>
      <c r="G870" s="1862"/>
      <c r="H870" s="1862"/>
      <c r="I870" s="1862"/>
      <c r="J870" s="1862"/>
      <c r="K870" s="1862"/>
      <c r="L870" s="1862"/>
      <c r="M870" s="1862"/>
      <c r="N870" s="1862"/>
      <c r="O870" s="1862"/>
      <c r="P870" s="1862"/>
      <c r="Q870" s="1862"/>
      <c r="R870" s="1862"/>
      <c r="S870" s="1862"/>
      <c r="T870" s="1862"/>
      <c r="U870" s="1862"/>
      <c r="V870" s="1862"/>
      <c r="W870" s="1862"/>
      <c r="X870" s="1862"/>
      <c r="Y870" s="1862"/>
      <c r="Z870" s="1862"/>
    </row>
    <row r="871" spans="1:26" ht="15.75" customHeight="1">
      <c r="A871" s="1862"/>
      <c r="B871" s="1862"/>
      <c r="C871" s="1862"/>
      <c r="D871" s="1862"/>
      <c r="E871" s="1862"/>
      <c r="F871" s="1862"/>
      <c r="G871" s="1862"/>
      <c r="H871" s="1862"/>
      <c r="I871" s="1862"/>
      <c r="J871" s="1862"/>
      <c r="K871" s="1862"/>
      <c r="L871" s="1862"/>
      <c r="M871" s="1862"/>
      <c r="N871" s="1862"/>
      <c r="O871" s="1862"/>
      <c r="P871" s="1862"/>
      <c r="Q871" s="1862"/>
      <c r="R871" s="1862"/>
      <c r="S871" s="1862"/>
      <c r="T871" s="1862"/>
      <c r="U871" s="1862"/>
      <c r="V871" s="1862"/>
      <c r="W871" s="1862"/>
      <c r="X871" s="1862"/>
      <c r="Y871" s="1862"/>
      <c r="Z871" s="1862"/>
    </row>
    <row r="872" spans="1:26" ht="15.75" customHeight="1">
      <c r="A872" s="1862"/>
      <c r="B872" s="1862"/>
      <c r="C872" s="1862"/>
      <c r="D872" s="1862"/>
      <c r="E872" s="1862"/>
      <c r="F872" s="1862"/>
      <c r="G872" s="1862"/>
      <c r="H872" s="1862"/>
      <c r="I872" s="1862"/>
      <c r="J872" s="1862"/>
      <c r="K872" s="1862"/>
      <c r="L872" s="1862"/>
      <c r="M872" s="1862"/>
      <c r="N872" s="1862"/>
      <c r="O872" s="1862"/>
      <c r="P872" s="1862"/>
      <c r="Q872" s="1862"/>
      <c r="R872" s="1862"/>
      <c r="S872" s="1862"/>
      <c r="T872" s="1862"/>
      <c r="U872" s="1862"/>
      <c r="V872" s="1862"/>
      <c r="W872" s="1862"/>
      <c r="X872" s="1862"/>
      <c r="Y872" s="1862"/>
      <c r="Z872" s="1862"/>
    </row>
    <row r="873" spans="1:26" ht="15.75" customHeight="1">
      <c r="A873" s="1862"/>
      <c r="B873" s="1862"/>
      <c r="C873" s="1862"/>
      <c r="D873" s="1862"/>
      <c r="E873" s="1862"/>
      <c r="F873" s="1862"/>
      <c r="G873" s="1862"/>
      <c r="H873" s="1862"/>
      <c r="I873" s="1862"/>
      <c r="J873" s="1862"/>
      <c r="K873" s="1862"/>
      <c r="L873" s="1862"/>
      <c r="M873" s="1862"/>
      <c r="N873" s="1862"/>
      <c r="O873" s="1862"/>
      <c r="P873" s="1862"/>
      <c r="Q873" s="1862"/>
      <c r="R873" s="1862"/>
      <c r="S873" s="1862"/>
      <c r="T873" s="1862"/>
      <c r="U873" s="1862"/>
      <c r="V873" s="1862"/>
      <c r="W873" s="1862"/>
      <c r="X873" s="1862"/>
      <c r="Y873" s="1862"/>
      <c r="Z873" s="1862"/>
    </row>
    <row r="874" spans="1:26" ht="15.75" customHeight="1">
      <c r="A874" s="1862"/>
      <c r="B874" s="1862"/>
      <c r="C874" s="1862"/>
      <c r="D874" s="1862"/>
      <c r="E874" s="1862"/>
      <c r="F874" s="1862"/>
      <c r="G874" s="1862"/>
      <c r="H874" s="1862"/>
      <c r="I874" s="1862"/>
      <c r="J874" s="1862"/>
      <c r="K874" s="1862"/>
      <c r="L874" s="1862"/>
      <c r="M874" s="1862"/>
      <c r="N874" s="1862"/>
      <c r="O874" s="1862"/>
      <c r="P874" s="1862"/>
      <c r="Q874" s="1862"/>
      <c r="R874" s="1862"/>
      <c r="S874" s="1862"/>
      <c r="T874" s="1862"/>
      <c r="U874" s="1862"/>
      <c r="V874" s="1862"/>
      <c r="W874" s="1862"/>
      <c r="X874" s="1862"/>
      <c r="Y874" s="1862"/>
      <c r="Z874" s="1862"/>
    </row>
    <row r="875" spans="1:26" ht="15.75" customHeight="1">
      <c r="A875" s="1862"/>
      <c r="B875" s="1862"/>
      <c r="C875" s="1862"/>
      <c r="D875" s="1862"/>
      <c r="E875" s="1862"/>
      <c r="F875" s="1862"/>
      <c r="G875" s="1862"/>
      <c r="H875" s="1862"/>
      <c r="I875" s="1862"/>
      <c r="J875" s="1862"/>
      <c r="K875" s="1862"/>
      <c r="L875" s="1862"/>
      <c r="M875" s="1862"/>
      <c r="N875" s="1862"/>
      <c r="O875" s="1862"/>
      <c r="P875" s="1862"/>
      <c r="Q875" s="1862"/>
      <c r="R875" s="1862"/>
      <c r="S875" s="1862"/>
      <c r="T875" s="1862"/>
      <c r="U875" s="1862"/>
      <c r="V875" s="1862"/>
      <c r="W875" s="1862"/>
      <c r="X875" s="1862"/>
      <c r="Y875" s="1862"/>
      <c r="Z875" s="1862"/>
    </row>
    <row r="876" spans="1:26" ht="15.75" customHeight="1">
      <c r="A876" s="1862"/>
      <c r="B876" s="1862"/>
      <c r="C876" s="1862"/>
      <c r="D876" s="1862"/>
      <c r="E876" s="1862"/>
      <c r="F876" s="1862"/>
      <c r="G876" s="1862"/>
      <c r="H876" s="1862"/>
      <c r="I876" s="1862"/>
      <c r="J876" s="1862"/>
      <c r="K876" s="1862"/>
      <c r="L876" s="1862"/>
      <c r="M876" s="1862"/>
      <c r="N876" s="1862"/>
      <c r="O876" s="1862"/>
      <c r="P876" s="1862"/>
      <c r="Q876" s="1862"/>
      <c r="R876" s="1862"/>
      <c r="S876" s="1862"/>
      <c r="T876" s="1862"/>
      <c r="U876" s="1862"/>
      <c r="V876" s="1862"/>
      <c r="W876" s="1862"/>
      <c r="X876" s="1862"/>
      <c r="Y876" s="1862"/>
      <c r="Z876" s="1862"/>
    </row>
    <row r="877" spans="1:26" ht="15.75" customHeight="1">
      <c r="A877" s="1862"/>
      <c r="B877" s="1862"/>
      <c r="C877" s="1862"/>
      <c r="D877" s="1862"/>
      <c r="E877" s="1862"/>
      <c r="F877" s="1862"/>
      <c r="G877" s="1862"/>
      <c r="H877" s="1862"/>
      <c r="I877" s="1862"/>
      <c r="J877" s="1862"/>
      <c r="K877" s="1862"/>
      <c r="L877" s="1862"/>
      <c r="M877" s="1862"/>
      <c r="N877" s="1862"/>
      <c r="O877" s="1862"/>
      <c r="P877" s="1862"/>
      <c r="Q877" s="1862"/>
      <c r="R877" s="1862"/>
      <c r="S877" s="1862"/>
      <c r="T877" s="1862"/>
      <c r="U877" s="1862"/>
      <c r="V877" s="1862"/>
      <c r="W877" s="1862"/>
      <c r="X877" s="1862"/>
      <c r="Y877" s="1862"/>
      <c r="Z877" s="1862"/>
    </row>
    <row r="878" spans="1:26" ht="15.75" customHeight="1">
      <c r="A878" s="1862"/>
      <c r="B878" s="1862"/>
      <c r="C878" s="1862"/>
      <c r="D878" s="1862"/>
      <c r="E878" s="1862"/>
      <c r="F878" s="1862"/>
      <c r="G878" s="1862"/>
      <c r="H878" s="1862"/>
      <c r="I878" s="1862"/>
      <c r="J878" s="1862"/>
      <c r="K878" s="1862"/>
      <c r="L878" s="1862"/>
      <c r="M878" s="1862"/>
      <c r="N878" s="1862"/>
      <c r="O878" s="1862"/>
      <c r="P878" s="1862"/>
      <c r="Q878" s="1862"/>
      <c r="R878" s="1862"/>
      <c r="S878" s="1862"/>
      <c r="T878" s="1862"/>
      <c r="U878" s="1862"/>
      <c r="V878" s="1862"/>
      <c r="W878" s="1862"/>
      <c r="X878" s="1862"/>
      <c r="Y878" s="1862"/>
      <c r="Z878" s="1862"/>
    </row>
    <row r="879" spans="1:26" ht="15.75" customHeight="1">
      <c r="A879" s="1862"/>
      <c r="B879" s="1862"/>
      <c r="C879" s="1862"/>
      <c r="D879" s="1862"/>
      <c r="E879" s="1862"/>
      <c r="F879" s="1862"/>
      <c r="G879" s="1862"/>
      <c r="H879" s="1862"/>
      <c r="I879" s="1862"/>
      <c r="J879" s="1862"/>
      <c r="K879" s="1862"/>
      <c r="L879" s="1862"/>
      <c r="M879" s="1862"/>
      <c r="N879" s="1862"/>
      <c r="O879" s="1862"/>
      <c r="P879" s="1862"/>
      <c r="Q879" s="1862"/>
      <c r="R879" s="1862"/>
      <c r="S879" s="1862"/>
      <c r="T879" s="1862"/>
      <c r="U879" s="1862"/>
      <c r="V879" s="1862"/>
      <c r="W879" s="1862"/>
      <c r="X879" s="1862"/>
      <c r="Y879" s="1862"/>
      <c r="Z879" s="1862"/>
    </row>
    <row r="880" spans="1:26" ht="15.75" customHeight="1">
      <c r="A880" s="1862"/>
      <c r="B880" s="1862"/>
      <c r="C880" s="1862"/>
      <c r="D880" s="1862"/>
      <c r="E880" s="1862"/>
      <c r="F880" s="1862"/>
      <c r="G880" s="1862"/>
      <c r="H880" s="1862"/>
      <c r="I880" s="1862"/>
      <c r="J880" s="1862"/>
      <c r="K880" s="1862"/>
      <c r="L880" s="1862"/>
      <c r="M880" s="1862"/>
      <c r="N880" s="1862"/>
      <c r="O880" s="1862"/>
      <c r="P880" s="1862"/>
      <c r="Q880" s="1862"/>
      <c r="R880" s="1862"/>
      <c r="S880" s="1862"/>
      <c r="T880" s="1862"/>
      <c r="U880" s="1862"/>
      <c r="V880" s="1862"/>
      <c r="W880" s="1862"/>
      <c r="X880" s="1862"/>
      <c r="Y880" s="1862"/>
      <c r="Z880" s="1862"/>
    </row>
    <row r="881" spans="1:26" ht="15.75" customHeight="1">
      <c r="A881" s="1862"/>
      <c r="B881" s="1862"/>
      <c r="C881" s="1862"/>
      <c r="D881" s="1862"/>
      <c r="E881" s="1862"/>
      <c r="F881" s="1862"/>
      <c r="G881" s="1862"/>
      <c r="H881" s="1862"/>
      <c r="I881" s="1862"/>
      <c r="J881" s="1862"/>
      <c r="K881" s="1862"/>
      <c r="L881" s="1862"/>
      <c r="M881" s="1862"/>
      <c r="N881" s="1862"/>
      <c r="O881" s="1862"/>
      <c r="P881" s="1862"/>
      <c r="Q881" s="1862"/>
      <c r="R881" s="1862"/>
      <c r="S881" s="1862"/>
      <c r="T881" s="1862"/>
      <c r="U881" s="1862"/>
      <c r="V881" s="1862"/>
      <c r="W881" s="1862"/>
      <c r="X881" s="1862"/>
      <c r="Y881" s="1862"/>
      <c r="Z881" s="1862"/>
    </row>
    <row r="882" spans="1:26" ht="15.75" customHeight="1">
      <c r="A882" s="1862"/>
      <c r="B882" s="1862"/>
      <c r="C882" s="1862"/>
      <c r="D882" s="1862"/>
      <c r="E882" s="1862"/>
      <c r="F882" s="1862"/>
      <c r="G882" s="1862"/>
      <c r="H882" s="1862"/>
      <c r="I882" s="1862"/>
      <c r="J882" s="1862"/>
      <c r="K882" s="1862"/>
      <c r="L882" s="1862"/>
      <c r="M882" s="1862"/>
      <c r="N882" s="1862"/>
      <c r="O882" s="1862"/>
      <c r="P882" s="1862"/>
      <c r="Q882" s="1862"/>
      <c r="R882" s="1862"/>
      <c r="S882" s="1862"/>
      <c r="T882" s="1862"/>
      <c r="U882" s="1862"/>
      <c r="V882" s="1862"/>
      <c r="W882" s="1862"/>
      <c r="X882" s="1862"/>
      <c r="Y882" s="1862"/>
      <c r="Z882" s="1862"/>
    </row>
    <row r="883" spans="1:26" ht="15.75" customHeight="1">
      <c r="A883" s="1862"/>
      <c r="B883" s="1862"/>
      <c r="C883" s="1862"/>
      <c r="D883" s="1862"/>
      <c r="E883" s="1862"/>
      <c r="F883" s="1862"/>
      <c r="G883" s="1862"/>
      <c r="H883" s="1862"/>
      <c r="I883" s="1862"/>
      <c r="J883" s="1862"/>
      <c r="K883" s="1862"/>
      <c r="L883" s="1862"/>
      <c r="M883" s="1862"/>
      <c r="N883" s="1862"/>
      <c r="O883" s="1862"/>
      <c r="P883" s="1862"/>
      <c r="Q883" s="1862"/>
      <c r="R883" s="1862"/>
      <c r="S883" s="1862"/>
      <c r="T883" s="1862"/>
      <c r="U883" s="1862"/>
      <c r="V883" s="1862"/>
      <c r="W883" s="1862"/>
      <c r="X883" s="1862"/>
      <c r="Y883" s="1862"/>
      <c r="Z883" s="1862"/>
    </row>
    <row r="884" spans="1:26" ht="15.75" customHeight="1">
      <c r="A884" s="1862"/>
      <c r="B884" s="1862"/>
      <c r="C884" s="1862"/>
      <c r="D884" s="1862"/>
      <c r="E884" s="1862"/>
      <c r="F884" s="1862"/>
      <c r="G884" s="1862"/>
      <c r="H884" s="1862"/>
      <c r="I884" s="1862"/>
      <c r="J884" s="1862"/>
      <c r="K884" s="1862"/>
      <c r="L884" s="1862"/>
      <c r="M884" s="1862"/>
      <c r="N884" s="1862"/>
      <c r="O884" s="1862"/>
      <c r="P884" s="1862"/>
      <c r="Q884" s="1862"/>
      <c r="R884" s="1862"/>
      <c r="S884" s="1862"/>
      <c r="T884" s="1862"/>
      <c r="U884" s="1862"/>
      <c r="V884" s="1862"/>
      <c r="W884" s="1862"/>
      <c r="X884" s="1862"/>
      <c r="Y884" s="1862"/>
      <c r="Z884" s="1862"/>
    </row>
    <row r="885" spans="1:26" ht="15.75" customHeight="1">
      <c r="A885" s="1862"/>
      <c r="B885" s="1862"/>
      <c r="C885" s="1862"/>
      <c r="D885" s="1862"/>
      <c r="E885" s="1862"/>
      <c r="F885" s="1862"/>
      <c r="G885" s="1862"/>
      <c r="H885" s="1862"/>
      <c r="I885" s="1862"/>
      <c r="J885" s="1862"/>
      <c r="K885" s="1862"/>
      <c r="L885" s="1862"/>
      <c r="M885" s="1862"/>
      <c r="N885" s="1862"/>
      <c r="O885" s="1862"/>
      <c r="P885" s="1862"/>
      <c r="Q885" s="1862"/>
      <c r="R885" s="1862"/>
      <c r="S885" s="1862"/>
      <c r="T885" s="1862"/>
      <c r="U885" s="1862"/>
      <c r="V885" s="1862"/>
      <c r="W885" s="1862"/>
      <c r="X885" s="1862"/>
      <c r="Y885" s="1862"/>
      <c r="Z885" s="1862"/>
    </row>
    <row r="886" spans="1:26" ht="15.75" customHeight="1">
      <c r="A886" s="1862"/>
      <c r="B886" s="1862"/>
      <c r="C886" s="1862"/>
      <c r="D886" s="1862"/>
      <c r="E886" s="1862"/>
      <c r="F886" s="1862"/>
      <c r="G886" s="1862"/>
      <c r="H886" s="1862"/>
      <c r="I886" s="1862"/>
      <c r="J886" s="1862"/>
      <c r="K886" s="1862"/>
      <c r="L886" s="1862"/>
      <c r="M886" s="1862"/>
      <c r="N886" s="1862"/>
      <c r="O886" s="1862"/>
      <c r="P886" s="1862"/>
      <c r="Q886" s="1862"/>
      <c r="R886" s="1862"/>
      <c r="S886" s="1862"/>
      <c r="T886" s="1862"/>
      <c r="U886" s="1862"/>
      <c r="V886" s="1862"/>
      <c r="W886" s="1862"/>
      <c r="X886" s="1862"/>
      <c r="Y886" s="1862"/>
      <c r="Z886" s="1862"/>
    </row>
    <row r="887" spans="1:26" ht="15.75" customHeight="1">
      <c r="A887" s="1862"/>
      <c r="B887" s="1862"/>
      <c r="C887" s="1862"/>
      <c r="D887" s="1862"/>
      <c r="E887" s="1862"/>
      <c r="F887" s="1862"/>
      <c r="G887" s="1862"/>
      <c r="H887" s="1862"/>
      <c r="I887" s="1862"/>
      <c r="J887" s="1862"/>
      <c r="K887" s="1862"/>
      <c r="L887" s="1862"/>
      <c r="M887" s="1862"/>
      <c r="N887" s="1862"/>
      <c r="O887" s="1862"/>
      <c r="P887" s="1862"/>
      <c r="Q887" s="1862"/>
      <c r="R887" s="1862"/>
      <c r="S887" s="1862"/>
      <c r="T887" s="1862"/>
      <c r="U887" s="1862"/>
      <c r="V887" s="1862"/>
      <c r="W887" s="1862"/>
      <c r="X887" s="1862"/>
      <c r="Y887" s="1862"/>
      <c r="Z887" s="1862"/>
    </row>
    <row r="888" spans="1:26" ht="15.75" customHeight="1">
      <c r="A888" s="1862"/>
      <c r="B888" s="1862"/>
      <c r="C888" s="1862"/>
      <c r="D888" s="1862"/>
      <c r="E888" s="1862"/>
      <c r="F888" s="1862"/>
      <c r="G888" s="1862"/>
      <c r="H888" s="1862"/>
      <c r="I888" s="1862"/>
      <c r="J888" s="1862"/>
      <c r="K888" s="1862"/>
      <c r="L888" s="1862"/>
      <c r="M888" s="1862"/>
      <c r="N888" s="1862"/>
      <c r="O888" s="1862"/>
      <c r="P888" s="1862"/>
      <c r="Q888" s="1862"/>
      <c r="R888" s="1862"/>
      <c r="S888" s="1862"/>
      <c r="T888" s="1862"/>
      <c r="U888" s="1862"/>
      <c r="V888" s="1862"/>
      <c r="W888" s="1862"/>
      <c r="X888" s="1862"/>
      <c r="Y888" s="1862"/>
      <c r="Z888" s="1862"/>
    </row>
    <row r="889" spans="1:26" ht="15.75" customHeight="1">
      <c r="A889" s="1862"/>
      <c r="B889" s="1862"/>
      <c r="C889" s="1862"/>
      <c r="D889" s="1862"/>
      <c r="E889" s="1862"/>
      <c r="F889" s="1862"/>
      <c r="G889" s="1862"/>
      <c r="H889" s="1862"/>
      <c r="I889" s="1862"/>
      <c r="J889" s="1862"/>
      <c r="K889" s="1862"/>
      <c r="L889" s="1862"/>
      <c r="M889" s="1862"/>
      <c r="N889" s="1862"/>
      <c r="O889" s="1862"/>
      <c r="P889" s="1862"/>
      <c r="Q889" s="1862"/>
      <c r="R889" s="1862"/>
      <c r="S889" s="1862"/>
      <c r="T889" s="1862"/>
      <c r="U889" s="1862"/>
      <c r="V889" s="1862"/>
      <c r="W889" s="1862"/>
      <c r="X889" s="1862"/>
      <c r="Y889" s="1862"/>
      <c r="Z889" s="1862"/>
    </row>
    <row r="890" spans="1:26" ht="15.75" customHeight="1">
      <c r="A890" s="1862"/>
      <c r="B890" s="1862"/>
      <c r="C890" s="1862"/>
      <c r="D890" s="1862"/>
      <c r="E890" s="1862"/>
      <c r="F890" s="1862"/>
      <c r="G890" s="1862"/>
      <c r="H890" s="1862"/>
      <c r="I890" s="1862"/>
      <c r="J890" s="1862"/>
      <c r="K890" s="1862"/>
      <c r="L890" s="1862"/>
      <c r="M890" s="1862"/>
      <c r="N890" s="1862"/>
      <c r="O890" s="1862"/>
      <c r="P890" s="1862"/>
      <c r="Q890" s="1862"/>
      <c r="R890" s="1862"/>
      <c r="S890" s="1862"/>
      <c r="T890" s="1862"/>
      <c r="U890" s="1862"/>
      <c r="V890" s="1862"/>
      <c r="W890" s="1862"/>
      <c r="X890" s="1862"/>
      <c r="Y890" s="1862"/>
      <c r="Z890" s="1862"/>
    </row>
    <row r="891" spans="1:26" ht="15.75" customHeight="1">
      <c r="A891" s="1862"/>
      <c r="B891" s="1862"/>
      <c r="C891" s="1862"/>
      <c r="D891" s="1862"/>
      <c r="E891" s="1862"/>
      <c r="F891" s="1862"/>
      <c r="G891" s="1862"/>
      <c r="H891" s="1862"/>
      <c r="I891" s="1862"/>
      <c r="J891" s="1862"/>
      <c r="K891" s="1862"/>
      <c r="L891" s="1862"/>
      <c r="M891" s="1862"/>
      <c r="N891" s="1862"/>
      <c r="O891" s="1862"/>
      <c r="P891" s="1862"/>
      <c r="Q891" s="1862"/>
      <c r="R891" s="1862"/>
      <c r="S891" s="1862"/>
      <c r="T891" s="1862"/>
      <c r="U891" s="1862"/>
      <c r="V891" s="1862"/>
      <c r="W891" s="1862"/>
      <c r="X891" s="1862"/>
      <c r="Y891" s="1862"/>
      <c r="Z891" s="1862"/>
    </row>
    <row r="892" spans="1:26" ht="15.75" customHeight="1">
      <c r="A892" s="1862"/>
      <c r="B892" s="1862"/>
      <c r="C892" s="1862"/>
      <c r="D892" s="1862"/>
      <c r="E892" s="1862"/>
      <c r="F892" s="1862"/>
      <c r="G892" s="1862"/>
      <c r="H892" s="1862"/>
      <c r="I892" s="1862"/>
      <c r="J892" s="1862"/>
      <c r="K892" s="1862"/>
      <c r="L892" s="1862"/>
      <c r="M892" s="1862"/>
      <c r="N892" s="1862"/>
      <c r="O892" s="1862"/>
      <c r="P892" s="1862"/>
      <c r="Q892" s="1862"/>
      <c r="R892" s="1862"/>
      <c r="S892" s="1862"/>
      <c r="T892" s="1862"/>
      <c r="U892" s="1862"/>
      <c r="V892" s="1862"/>
      <c r="W892" s="1862"/>
      <c r="X892" s="1862"/>
      <c r="Y892" s="1862"/>
      <c r="Z892" s="1862"/>
    </row>
    <row r="893" spans="1:26" ht="15.75" customHeight="1">
      <c r="A893" s="1862"/>
      <c r="B893" s="1862"/>
      <c r="C893" s="1862"/>
      <c r="D893" s="1862"/>
      <c r="E893" s="1862"/>
      <c r="F893" s="1862"/>
      <c r="G893" s="1862"/>
      <c r="H893" s="1862"/>
      <c r="I893" s="1862"/>
      <c r="J893" s="1862"/>
      <c r="K893" s="1862"/>
      <c r="L893" s="1862"/>
      <c r="M893" s="1862"/>
      <c r="N893" s="1862"/>
      <c r="O893" s="1862"/>
      <c r="P893" s="1862"/>
      <c r="Q893" s="1862"/>
      <c r="R893" s="1862"/>
      <c r="S893" s="1862"/>
      <c r="T893" s="1862"/>
      <c r="U893" s="1862"/>
      <c r="V893" s="1862"/>
      <c r="W893" s="1862"/>
      <c r="X893" s="1862"/>
      <c r="Y893" s="1862"/>
      <c r="Z893" s="1862"/>
    </row>
    <row r="894" spans="1:26" ht="15.75" customHeight="1">
      <c r="A894" s="1862"/>
      <c r="B894" s="1862"/>
      <c r="C894" s="1862"/>
      <c r="D894" s="1862"/>
      <c r="E894" s="1862"/>
      <c r="F894" s="1862"/>
      <c r="G894" s="1862"/>
      <c r="H894" s="1862"/>
      <c r="I894" s="1862"/>
      <c r="J894" s="1862"/>
      <c r="K894" s="1862"/>
      <c r="L894" s="1862"/>
      <c r="M894" s="1862"/>
      <c r="N894" s="1862"/>
      <c r="O894" s="1862"/>
      <c r="P894" s="1862"/>
      <c r="Q894" s="1862"/>
      <c r="R894" s="1862"/>
      <c r="S894" s="1862"/>
      <c r="T894" s="1862"/>
      <c r="U894" s="1862"/>
      <c r="V894" s="1862"/>
      <c r="W894" s="1862"/>
      <c r="X894" s="1862"/>
      <c r="Y894" s="1862"/>
      <c r="Z894" s="1862"/>
    </row>
    <row r="895" spans="1:26" ht="15.75" customHeight="1">
      <c r="A895" s="1862"/>
      <c r="B895" s="1862"/>
      <c r="C895" s="1862"/>
      <c r="D895" s="1862"/>
      <c r="E895" s="1862"/>
      <c r="F895" s="1862"/>
      <c r="G895" s="1862"/>
      <c r="H895" s="1862"/>
      <c r="I895" s="1862"/>
      <c r="J895" s="1862"/>
      <c r="K895" s="1862"/>
      <c r="L895" s="1862"/>
      <c r="M895" s="1862"/>
      <c r="N895" s="1862"/>
      <c r="O895" s="1862"/>
      <c r="P895" s="1862"/>
      <c r="Q895" s="1862"/>
      <c r="R895" s="1862"/>
      <c r="S895" s="1862"/>
      <c r="T895" s="1862"/>
      <c r="U895" s="1862"/>
      <c r="V895" s="1862"/>
      <c r="W895" s="1862"/>
      <c r="X895" s="1862"/>
      <c r="Y895" s="1862"/>
      <c r="Z895" s="1862"/>
    </row>
    <row r="896" spans="1:26" ht="15.75" customHeight="1">
      <c r="A896" s="1862"/>
      <c r="B896" s="1862"/>
      <c r="C896" s="1862"/>
      <c r="D896" s="1862"/>
      <c r="E896" s="1862"/>
      <c r="F896" s="1862"/>
      <c r="G896" s="1862"/>
      <c r="H896" s="1862"/>
      <c r="I896" s="1862"/>
      <c r="J896" s="1862"/>
      <c r="K896" s="1862"/>
      <c r="L896" s="1862"/>
      <c r="M896" s="1862"/>
      <c r="N896" s="1862"/>
      <c r="O896" s="1862"/>
      <c r="P896" s="1862"/>
      <c r="Q896" s="1862"/>
      <c r="R896" s="1862"/>
      <c r="S896" s="1862"/>
      <c r="T896" s="1862"/>
      <c r="U896" s="1862"/>
      <c r="V896" s="1862"/>
      <c r="W896" s="1862"/>
      <c r="X896" s="1862"/>
      <c r="Y896" s="1862"/>
      <c r="Z896" s="1862"/>
    </row>
    <row r="897" spans="1:26" ht="15.75" customHeight="1">
      <c r="A897" s="1862"/>
      <c r="B897" s="1862"/>
      <c r="C897" s="1862"/>
      <c r="D897" s="1862"/>
      <c r="E897" s="1862"/>
      <c r="F897" s="1862"/>
      <c r="G897" s="1862"/>
      <c r="H897" s="1862"/>
      <c r="I897" s="1862"/>
      <c r="J897" s="1862"/>
      <c r="K897" s="1862"/>
      <c r="L897" s="1862"/>
      <c r="M897" s="1862"/>
      <c r="N897" s="1862"/>
      <c r="O897" s="1862"/>
      <c r="P897" s="1862"/>
      <c r="Q897" s="1862"/>
      <c r="R897" s="1862"/>
      <c r="S897" s="1862"/>
      <c r="T897" s="1862"/>
      <c r="U897" s="1862"/>
      <c r="V897" s="1862"/>
      <c r="W897" s="1862"/>
      <c r="X897" s="1862"/>
      <c r="Y897" s="1862"/>
      <c r="Z897" s="1862"/>
    </row>
    <row r="898" spans="1:26" ht="15.75" customHeight="1">
      <c r="A898" s="1862"/>
      <c r="B898" s="1862"/>
      <c r="C898" s="1862"/>
      <c r="D898" s="1862"/>
      <c r="E898" s="1862"/>
      <c r="F898" s="1862"/>
      <c r="G898" s="1862"/>
      <c r="H898" s="1862"/>
      <c r="I898" s="1862"/>
      <c r="J898" s="1862"/>
      <c r="K898" s="1862"/>
      <c r="L898" s="1862"/>
      <c r="M898" s="1862"/>
      <c r="N898" s="1862"/>
      <c r="O898" s="1862"/>
      <c r="P898" s="1862"/>
      <c r="Q898" s="1862"/>
      <c r="R898" s="1862"/>
      <c r="S898" s="1862"/>
      <c r="T898" s="1862"/>
      <c r="U898" s="1862"/>
      <c r="V898" s="1862"/>
      <c r="W898" s="1862"/>
      <c r="X898" s="1862"/>
      <c r="Y898" s="1862"/>
      <c r="Z898" s="1862"/>
    </row>
    <row r="899" spans="1:26" ht="15.75" customHeight="1">
      <c r="A899" s="1862"/>
      <c r="B899" s="1862"/>
      <c r="C899" s="1862"/>
      <c r="D899" s="1862"/>
      <c r="E899" s="1862"/>
      <c r="F899" s="1862"/>
      <c r="G899" s="1862"/>
      <c r="H899" s="1862"/>
      <c r="I899" s="1862"/>
      <c r="J899" s="1862"/>
      <c r="K899" s="1862"/>
      <c r="L899" s="1862"/>
      <c r="M899" s="1862"/>
      <c r="N899" s="1862"/>
      <c r="O899" s="1862"/>
      <c r="P899" s="1862"/>
      <c r="Q899" s="1862"/>
      <c r="R899" s="1862"/>
      <c r="S899" s="1862"/>
      <c r="T899" s="1862"/>
      <c r="U899" s="1862"/>
      <c r="V899" s="1862"/>
      <c r="W899" s="1862"/>
      <c r="X899" s="1862"/>
      <c r="Y899" s="1862"/>
      <c r="Z899" s="1862"/>
    </row>
    <row r="900" spans="1:26" ht="15.75" customHeight="1">
      <c r="A900" s="1862"/>
      <c r="B900" s="1862"/>
      <c r="C900" s="1862"/>
      <c r="D900" s="1862"/>
      <c r="E900" s="1862"/>
      <c r="F900" s="1862"/>
      <c r="G900" s="1862"/>
      <c r="H900" s="1862"/>
      <c r="I900" s="1862"/>
      <c r="J900" s="1862"/>
      <c r="K900" s="1862"/>
      <c r="L900" s="1862"/>
      <c r="M900" s="1862"/>
      <c r="N900" s="1862"/>
      <c r="O900" s="1862"/>
      <c r="P900" s="1862"/>
      <c r="Q900" s="1862"/>
      <c r="R900" s="1862"/>
      <c r="S900" s="1862"/>
      <c r="T900" s="1862"/>
      <c r="U900" s="1862"/>
      <c r="V900" s="1862"/>
      <c r="W900" s="1862"/>
      <c r="X900" s="1862"/>
      <c r="Y900" s="1862"/>
      <c r="Z900" s="1862"/>
    </row>
    <row r="901" spans="1:26" ht="15.75" customHeight="1">
      <c r="A901" s="1862"/>
      <c r="B901" s="1862"/>
      <c r="C901" s="1862"/>
      <c r="D901" s="1862"/>
      <c r="E901" s="1862"/>
      <c r="F901" s="1862"/>
      <c r="G901" s="1862"/>
      <c r="H901" s="1862"/>
      <c r="I901" s="1862"/>
      <c r="J901" s="1862"/>
      <c r="K901" s="1862"/>
      <c r="L901" s="1862"/>
      <c r="M901" s="1862"/>
      <c r="N901" s="1862"/>
      <c r="O901" s="1862"/>
      <c r="P901" s="1862"/>
      <c r="Q901" s="1862"/>
      <c r="R901" s="1862"/>
      <c r="S901" s="1862"/>
      <c r="T901" s="1862"/>
      <c r="U901" s="1862"/>
      <c r="V901" s="1862"/>
      <c r="W901" s="1862"/>
      <c r="X901" s="1862"/>
      <c r="Y901" s="1862"/>
      <c r="Z901" s="1862"/>
    </row>
    <row r="902" spans="1:26" ht="15.75" customHeight="1">
      <c r="A902" s="1862"/>
      <c r="B902" s="1862"/>
      <c r="C902" s="1862"/>
      <c r="D902" s="1862"/>
      <c r="E902" s="1862"/>
      <c r="F902" s="1862"/>
      <c r="G902" s="1862"/>
      <c r="H902" s="1862"/>
      <c r="I902" s="1862"/>
      <c r="J902" s="1862"/>
      <c r="K902" s="1862"/>
      <c r="L902" s="1862"/>
      <c r="M902" s="1862"/>
      <c r="N902" s="1862"/>
      <c r="O902" s="1862"/>
      <c r="P902" s="1862"/>
      <c r="Q902" s="1862"/>
      <c r="R902" s="1862"/>
      <c r="S902" s="1862"/>
      <c r="T902" s="1862"/>
      <c r="U902" s="1862"/>
      <c r="V902" s="1862"/>
      <c r="W902" s="1862"/>
      <c r="X902" s="1862"/>
      <c r="Y902" s="1862"/>
      <c r="Z902" s="1862"/>
    </row>
    <row r="903" spans="1:26" ht="15.75" customHeight="1">
      <c r="A903" s="1862"/>
      <c r="B903" s="1862"/>
      <c r="C903" s="1862"/>
      <c r="D903" s="1862"/>
      <c r="E903" s="1862"/>
      <c r="F903" s="1862"/>
      <c r="G903" s="1862"/>
      <c r="H903" s="1862"/>
      <c r="I903" s="1862"/>
      <c r="J903" s="1862"/>
      <c r="K903" s="1862"/>
      <c r="L903" s="1862"/>
      <c r="M903" s="1862"/>
      <c r="N903" s="1862"/>
      <c r="O903" s="1862"/>
      <c r="P903" s="1862"/>
      <c r="Q903" s="1862"/>
      <c r="R903" s="1862"/>
      <c r="S903" s="1862"/>
      <c r="T903" s="1862"/>
      <c r="U903" s="1862"/>
      <c r="V903" s="1862"/>
      <c r="W903" s="1862"/>
      <c r="X903" s="1862"/>
      <c r="Y903" s="1862"/>
      <c r="Z903" s="1862"/>
    </row>
    <row r="904" spans="1:26" ht="15.75" customHeight="1">
      <c r="A904" s="1862"/>
      <c r="B904" s="1862"/>
      <c r="C904" s="1862"/>
      <c r="D904" s="1862"/>
      <c r="E904" s="1862"/>
      <c r="F904" s="1862"/>
      <c r="G904" s="1862"/>
      <c r="H904" s="1862"/>
      <c r="I904" s="1862"/>
      <c r="J904" s="1862"/>
      <c r="K904" s="1862"/>
      <c r="L904" s="1862"/>
      <c r="M904" s="1862"/>
      <c r="N904" s="1862"/>
      <c r="O904" s="1862"/>
      <c r="P904" s="1862"/>
      <c r="Q904" s="1862"/>
      <c r="R904" s="1862"/>
      <c r="S904" s="1862"/>
      <c r="T904" s="1862"/>
      <c r="U904" s="1862"/>
      <c r="V904" s="1862"/>
      <c r="W904" s="1862"/>
      <c r="X904" s="1862"/>
      <c r="Y904" s="1862"/>
      <c r="Z904" s="1862"/>
    </row>
    <row r="905" spans="1:26" ht="15.75" customHeight="1">
      <c r="A905" s="1862"/>
      <c r="B905" s="1862"/>
      <c r="C905" s="1862"/>
      <c r="D905" s="1862"/>
      <c r="E905" s="1862"/>
      <c r="F905" s="1862"/>
      <c r="G905" s="1862"/>
      <c r="H905" s="1862"/>
      <c r="I905" s="1862"/>
      <c r="J905" s="1862"/>
      <c r="K905" s="1862"/>
      <c r="L905" s="1862"/>
      <c r="M905" s="1862"/>
      <c r="N905" s="1862"/>
      <c r="O905" s="1862"/>
      <c r="P905" s="1862"/>
      <c r="Q905" s="1862"/>
      <c r="R905" s="1862"/>
      <c r="S905" s="1862"/>
      <c r="T905" s="1862"/>
      <c r="U905" s="1862"/>
      <c r="V905" s="1862"/>
      <c r="W905" s="1862"/>
      <c r="X905" s="1862"/>
      <c r="Y905" s="1862"/>
      <c r="Z905" s="1862"/>
    </row>
    <row r="906" spans="1:26" ht="15.75" customHeight="1">
      <c r="A906" s="1862"/>
      <c r="B906" s="1862"/>
      <c r="C906" s="1862"/>
      <c r="D906" s="1862"/>
      <c r="E906" s="1862"/>
      <c r="F906" s="1862"/>
      <c r="G906" s="1862"/>
      <c r="H906" s="1862"/>
      <c r="I906" s="1862"/>
      <c r="J906" s="1862"/>
      <c r="K906" s="1862"/>
      <c r="L906" s="1862"/>
      <c r="M906" s="1862"/>
      <c r="N906" s="1862"/>
      <c r="O906" s="1862"/>
      <c r="P906" s="1862"/>
      <c r="Q906" s="1862"/>
      <c r="R906" s="1862"/>
      <c r="S906" s="1862"/>
      <c r="T906" s="1862"/>
      <c r="U906" s="1862"/>
      <c r="V906" s="1862"/>
      <c r="W906" s="1862"/>
      <c r="X906" s="1862"/>
      <c r="Y906" s="1862"/>
      <c r="Z906" s="1862"/>
    </row>
    <row r="907" spans="1:26" ht="15.75" customHeight="1">
      <c r="A907" s="1862"/>
      <c r="B907" s="1862"/>
      <c r="C907" s="1862"/>
      <c r="D907" s="1862"/>
      <c r="E907" s="1862"/>
      <c r="F907" s="1862"/>
      <c r="G907" s="1862"/>
      <c r="H907" s="1862"/>
      <c r="I907" s="1862"/>
      <c r="J907" s="1862"/>
      <c r="K907" s="1862"/>
      <c r="L907" s="1862"/>
      <c r="M907" s="1862"/>
      <c r="N907" s="1862"/>
      <c r="O907" s="1862"/>
      <c r="P907" s="1862"/>
      <c r="Q907" s="1862"/>
      <c r="R907" s="1862"/>
      <c r="S907" s="1862"/>
      <c r="T907" s="1862"/>
      <c r="U907" s="1862"/>
      <c r="V907" s="1862"/>
      <c r="W907" s="1862"/>
      <c r="X907" s="1862"/>
      <c r="Y907" s="1862"/>
      <c r="Z907" s="1862"/>
    </row>
    <row r="908" spans="1:26" ht="15.75" customHeight="1">
      <c r="A908" s="1862"/>
      <c r="B908" s="1862"/>
      <c r="C908" s="1862"/>
      <c r="D908" s="1862"/>
      <c r="E908" s="1862"/>
      <c r="F908" s="1862"/>
      <c r="G908" s="1862"/>
      <c r="H908" s="1862"/>
      <c r="I908" s="1862"/>
      <c r="J908" s="1862"/>
      <c r="K908" s="1862"/>
      <c r="L908" s="1862"/>
      <c r="M908" s="1862"/>
      <c r="N908" s="1862"/>
      <c r="O908" s="1862"/>
      <c r="P908" s="1862"/>
      <c r="Q908" s="1862"/>
      <c r="R908" s="1862"/>
      <c r="S908" s="1862"/>
      <c r="T908" s="1862"/>
      <c r="U908" s="1862"/>
      <c r="V908" s="1862"/>
      <c r="W908" s="1862"/>
      <c r="X908" s="1862"/>
      <c r="Y908" s="1862"/>
      <c r="Z908" s="1862"/>
    </row>
    <row r="909" spans="1:26" ht="15.75" customHeight="1">
      <c r="A909" s="1862"/>
      <c r="B909" s="1862"/>
      <c r="C909" s="1862"/>
      <c r="D909" s="1862"/>
      <c r="E909" s="1862"/>
      <c r="F909" s="1862"/>
      <c r="G909" s="1862"/>
      <c r="H909" s="1862"/>
      <c r="I909" s="1862"/>
      <c r="J909" s="1862"/>
      <c r="K909" s="1862"/>
      <c r="L909" s="1862"/>
      <c r="M909" s="1862"/>
      <c r="N909" s="1862"/>
      <c r="O909" s="1862"/>
      <c r="P909" s="1862"/>
      <c r="Q909" s="1862"/>
      <c r="R909" s="1862"/>
      <c r="S909" s="1862"/>
      <c r="T909" s="1862"/>
      <c r="U909" s="1862"/>
      <c r="V909" s="1862"/>
      <c r="W909" s="1862"/>
      <c r="X909" s="1862"/>
      <c r="Y909" s="1862"/>
      <c r="Z909" s="1862"/>
    </row>
    <row r="910" spans="1:26" ht="15.75" customHeight="1">
      <c r="A910" s="1862"/>
      <c r="B910" s="1862"/>
      <c r="C910" s="1862"/>
      <c r="D910" s="1862"/>
      <c r="E910" s="1862"/>
      <c r="F910" s="1862"/>
      <c r="G910" s="1862"/>
      <c r="H910" s="1862"/>
      <c r="I910" s="1862"/>
      <c r="J910" s="1862"/>
      <c r="K910" s="1862"/>
      <c r="L910" s="1862"/>
      <c r="M910" s="1862"/>
      <c r="N910" s="1862"/>
      <c r="O910" s="1862"/>
      <c r="P910" s="1862"/>
      <c r="Q910" s="1862"/>
      <c r="R910" s="1862"/>
      <c r="S910" s="1862"/>
      <c r="T910" s="1862"/>
      <c r="U910" s="1862"/>
      <c r="V910" s="1862"/>
      <c r="W910" s="1862"/>
      <c r="X910" s="1862"/>
      <c r="Y910" s="1862"/>
      <c r="Z910" s="1862"/>
    </row>
    <row r="911" spans="1:26" ht="15.75" customHeight="1">
      <c r="A911" s="1862"/>
      <c r="B911" s="1862"/>
      <c r="C911" s="1862"/>
      <c r="D911" s="1862"/>
      <c r="E911" s="1862"/>
      <c r="F911" s="1862"/>
      <c r="G911" s="1862"/>
      <c r="H911" s="1862"/>
      <c r="I911" s="1862"/>
      <c r="J911" s="1862"/>
      <c r="K911" s="1862"/>
      <c r="L911" s="1862"/>
      <c r="M911" s="1862"/>
      <c r="N911" s="1862"/>
      <c r="O911" s="1862"/>
      <c r="P911" s="1862"/>
      <c r="Q911" s="1862"/>
      <c r="R911" s="1862"/>
      <c r="S911" s="1862"/>
      <c r="T911" s="1862"/>
      <c r="U911" s="1862"/>
      <c r="V911" s="1862"/>
      <c r="W911" s="1862"/>
      <c r="X911" s="1862"/>
      <c r="Y911" s="1862"/>
      <c r="Z911" s="1862"/>
    </row>
    <row r="912" spans="1:26" ht="15.75" customHeight="1">
      <c r="A912" s="1862"/>
      <c r="B912" s="1862"/>
      <c r="C912" s="1862"/>
      <c r="D912" s="1862"/>
      <c r="E912" s="1862"/>
      <c r="F912" s="1862"/>
      <c r="G912" s="1862"/>
      <c r="H912" s="1862"/>
      <c r="I912" s="1862"/>
      <c r="J912" s="1862"/>
      <c r="K912" s="1862"/>
      <c r="L912" s="1862"/>
      <c r="M912" s="1862"/>
      <c r="N912" s="1862"/>
      <c r="O912" s="1862"/>
      <c r="P912" s="1862"/>
      <c r="Q912" s="1862"/>
      <c r="R912" s="1862"/>
      <c r="S912" s="1862"/>
      <c r="T912" s="1862"/>
      <c r="U912" s="1862"/>
      <c r="V912" s="1862"/>
      <c r="W912" s="1862"/>
      <c r="X912" s="1862"/>
      <c r="Y912" s="1862"/>
      <c r="Z912" s="1862"/>
    </row>
    <row r="913" spans="1:26" ht="15.75" customHeight="1">
      <c r="A913" s="1862"/>
      <c r="B913" s="1862"/>
      <c r="C913" s="1862"/>
      <c r="D913" s="1862"/>
      <c r="E913" s="1862"/>
      <c r="F913" s="1862"/>
      <c r="G913" s="1862"/>
      <c r="H913" s="1862"/>
      <c r="I913" s="1862"/>
      <c r="J913" s="1862"/>
      <c r="K913" s="1862"/>
      <c r="L913" s="1862"/>
      <c r="M913" s="1862"/>
      <c r="N913" s="1862"/>
      <c r="O913" s="1862"/>
      <c r="P913" s="1862"/>
      <c r="Q913" s="1862"/>
      <c r="R913" s="1862"/>
      <c r="S913" s="1862"/>
      <c r="T913" s="1862"/>
      <c r="U913" s="1862"/>
      <c r="V913" s="1862"/>
      <c r="W913" s="1862"/>
      <c r="X913" s="1862"/>
      <c r="Y913" s="1862"/>
      <c r="Z913" s="1862"/>
    </row>
    <row r="914" spans="1:26" ht="15.75" customHeight="1">
      <c r="A914" s="1862"/>
      <c r="B914" s="1862"/>
      <c r="C914" s="1862"/>
      <c r="D914" s="1862"/>
      <c r="E914" s="1862"/>
      <c r="F914" s="1862"/>
      <c r="G914" s="1862"/>
      <c r="H914" s="1862"/>
      <c r="I914" s="1862"/>
      <c r="J914" s="1862"/>
      <c r="K914" s="1862"/>
      <c r="L914" s="1862"/>
      <c r="M914" s="1862"/>
      <c r="N914" s="1862"/>
      <c r="O914" s="1862"/>
      <c r="P914" s="1862"/>
      <c r="Q914" s="1862"/>
      <c r="R914" s="1862"/>
      <c r="S914" s="1862"/>
      <c r="T914" s="1862"/>
      <c r="U914" s="1862"/>
      <c r="V914" s="1862"/>
      <c r="W914" s="1862"/>
      <c r="X914" s="1862"/>
      <c r="Y914" s="1862"/>
      <c r="Z914" s="1862"/>
    </row>
    <row r="915" spans="1:26" ht="15.75" customHeight="1">
      <c r="A915" s="1862"/>
      <c r="B915" s="1862"/>
      <c r="C915" s="1862"/>
      <c r="D915" s="1862"/>
      <c r="E915" s="1862"/>
      <c r="F915" s="1862"/>
      <c r="G915" s="1862"/>
      <c r="H915" s="1862"/>
      <c r="I915" s="1862"/>
      <c r="J915" s="1862"/>
      <c r="K915" s="1862"/>
      <c r="L915" s="1862"/>
      <c r="M915" s="1862"/>
      <c r="N915" s="1862"/>
      <c r="O915" s="1862"/>
      <c r="P915" s="1862"/>
      <c r="Q915" s="1862"/>
      <c r="R915" s="1862"/>
      <c r="S915" s="1862"/>
      <c r="T915" s="1862"/>
      <c r="U915" s="1862"/>
      <c r="V915" s="1862"/>
      <c r="W915" s="1862"/>
      <c r="X915" s="1862"/>
      <c r="Y915" s="1862"/>
      <c r="Z915" s="1862"/>
    </row>
    <row r="916" spans="1:26" ht="15.75" customHeight="1">
      <c r="A916" s="1862"/>
      <c r="B916" s="1862"/>
      <c r="C916" s="1862"/>
      <c r="D916" s="1862"/>
      <c r="E916" s="1862"/>
      <c r="F916" s="1862"/>
      <c r="G916" s="1862"/>
      <c r="H916" s="1862"/>
      <c r="I916" s="1862"/>
      <c r="J916" s="1862"/>
      <c r="K916" s="1862"/>
      <c r="L916" s="1862"/>
      <c r="M916" s="1862"/>
      <c r="N916" s="1862"/>
      <c r="O916" s="1862"/>
      <c r="P916" s="1862"/>
      <c r="Q916" s="1862"/>
      <c r="R916" s="1862"/>
      <c r="S916" s="1862"/>
      <c r="T916" s="1862"/>
      <c r="U916" s="1862"/>
      <c r="V916" s="1862"/>
      <c r="W916" s="1862"/>
      <c r="X916" s="1862"/>
      <c r="Y916" s="1862"/>
      <c r="Z916" s="1862"/>
    </row>
    <row r="917" spans="1:26" ht="15.75" customHeight="1">
      <c r="A917" s="1862"/>
      <c r="B917" s="1862"/>
      <c r="C917" s="1862"/>
      <c r="D917" s="1862"/>
      <c r="E917" s="1862"/>
      <c r="F917" s="1862"/>
      <c r="G917" s="1862"/>
      <c r="H917" s="1862"/>
      <c r="I917" s="1862"/>
      <c r="J917" s="1862"/>
      <c r="K917" s="1862"/>
      <c r="L917" s="1862"/>
      <c r="M917" s="1862"/>
      <c r="N917" s="1862"/>
      <c r="O917" s="1862"/>
      <c r="P917" s="1862"/>
      <c r="Q917" s="1862"/>
      <c r="R917" s="1862"/>
      <c r="S917" s="1862"/>
      <c r="T917" s="1862"/>
      <c r="U917" s="1862"/>
      <c r="V917" s="1862"/>
      <c r="W917" s="1862"/>
      <c r="X917" s="1862"/>
      <c r="Y917" s="1862"/>
      <c r="Z917" s="1862"/>
    </row>
    <row r="918" spans="1:26" ht="15.75" customHeight="1">
      <c r="A918" s="1862"/>
      <c r="B918" s="1862"/>
      <c r="C918" s="1862"/>
      <c r="D918" s="1862"/>
      <c r="E918" s="1862"/>
      <c r="F918" s="1862"/>
      <c r="G918" s="1862"/>
      <c r="H918" s="1862"/>
      <c r="I918" s="1862"/>
      <c r="J918" s="1862"/>
      <c r="K918" s="1862"/>
      <c r="L918" s="1862"/>
      <c r="M918" s="1862"/>
      <c r="N918" s="1862"/>
      <c r="O918" s="1862"/>
      <c r="P918" s="1862"/>
      <c r="Q918" s="1862"/>
      <c r="R918" s="1862"/>
      <c r="S918" s="1862"/>
      <c r="T918" s="1862"/>
      <c r="U918" s="1862"/>
      <c r="V918" s="1862"/>
      <c r="W918" s="1862"/>
      <c r="X918" s="1862"/>
      <c r="Y918" s="1862"/>
      <c r="Z918" s="1862"/>
    </row>
    <row r="919" spans="1:26" ht="15.75" customHeight="1">
      <c r="A919" s="1862"/>
      <c r="B919" s="1862"/>
      <c r="C919" s="1862"/>
      <c r="D919" s="1862"/>
      <c r="E919" s="1862"/>
      <c r="F919" s="1862"/>
      <c r="G919" s="1862"/>
      <c r="H919" s="1862"/>
      <c r="I919" s="1862"/>
      <c r="J919" s="1862"/>
      <c r="K919" s="1862"/>
      <c r="L919" s="1862"/>
      <c r="M919" s="1862"/>
      <c r="N919" s="1862"/>
      <c r="O919" s="1862"/>
      <c r="P919" s="1862"/>
      <c r="Q919" s="1862"/>
      <c r="R919" s="1862"/>
      <c r="S919" s="1862"/>
      <c r="T919" s="1862"/>
      <c r="U919" s="1862"/>
      <c r="V919" s="1862"/>
      <c r="W919" s="1862"/>
      <c r="X919" s="1862"/>
      <c r="Y919" s="1862"/>
      <c r="Z919" s="1862"/>
    </row>
    <row r="920" spans="1:26" ht="15.75" customHeight="1">
      <c r="A920" s="1862"/>
      <c r="B920" s="1862"/>
      <c r="C920" s="1862"/>
      <c r="D920" s="1862"/>
      <c r="E920" s="1862"/>
      <c r="F920" s="1862"/>
      <c r="G920" s="1862"/>
      <c r="H920" s="1862"/>
      <c r="I920" s="1862"/>
      <c r="J920" s="1862"/>
      <c r="K920" s="1862"/>
      <c r="L920" s="1862"/>
      <c r="M920" s="1862"/>
      <c r="N920" s="1862"/>
      <c r="O920" s="1862"/>
      <c r="P920" s="1862"/>
      <c r="Q920" s="1862"/>
      <c r="R920" s="1862"/>
      <c r="S920" s="1862"/>
      <c r="T920" s="1862"/>
      <c r="U920" s="1862"/>
      <c r="V920" s="1862"/>
      <c r="W920" s="1862"/>
      <c r="X920" s="1862"/>
      <c r="Y920" s="1862"/>
      <c r="Z920" s="1862"/>
    </row>
    <row r="921" spans="1:26" ht="15.75" customHeight="1">
      <c r="A921" s="1862"/>
      <c r="B921" s="1862"/>
      <c r="C921" s="1862"/>
      <c r="D921" s="1862"/>
      <c r="E921" s="1862"/>
      <c r="F921" s="1862"/>
      <c r="G921" s="1862"/>
      <c r="H921" s="1862"/>
      <c r="I921" s="1862"/>
      <c r="J921" s="1862"/>
      <c r="K921" s="1862"/>
      <c r="L921" s="1862"/>
      <c r="M921" s="1862"/>
      <c r="N921" s="1862"/>
      <c r="O921" s="1862"/>
      <c r="P921" s="1862"/>
      <c r="Q921" s="1862"/>
      <c r="R921" s="1862"/>
      <c r="S921" s="1862"/>
      <c r="T921" s="1862"/>
      <c r="U921" s="1862"/>
      <c r="V921" s="1862"/>
      <c r="W921" s="1862"/>
      <c r="X921" s="1862"/>
      <c r="Y921" s="1862"/>
      <c r="Z921" s="1862"/>
    </row>
    <row r="922" spans="1:26" ht="15.75" customHeight="1">
      <c r="A922" s="1862"/>
      <c r="B922" s="1862"/>
      <c r="C922" s="1862"/>
      <c r="D922" s="1862"/>
      <c r="E922" s="1862"/>
      <c r="F922" s="1862"/>
      <c r="G922" s="1862"/>
      <c r="H922" s="1862"/>
      <c r="I922" s="1862"/>
      <c r="J922" s="1862"/>
      <c r="K922" s="1862"/>
      <c r="L922" s="1862"/>
      <c r="M922" s="1862"/>
      <c r="N922" s="1862"/>
      <c r="O922" s="1862"/>
      <c r="P922" s="1862"/>
      <c r="Q922" s="1862"/>
      <c r="R922" s="1862"/>
      <c r="S922" s="1862"/>
      <c r="T922" s="1862"/>
      <c r="U922" s="1862"/>
      <c r="V922" s="1862"/>
      <c r="W922" s="1862"/>
      <c r="X922" s="1862"/>
      <c r="Y922" s="1862"/>
      <c r="Z922" s="1862"/>
    </row>
    <row r="923" spans="1:26" ht="15.75" customHeight="1">
      <c r="A923" s="1862"/>
      <c r="B923" s="1862"/>
      <c r="C923" s="1862"/>
      <c r="D923" s="1862"/>
      <c r="E923" s="1862"/>
      <c r="F923" s="1862"/>
      <c r="G923" s="1862"/>
      <c r="H923" s="1862"/>
      <c r="I923" s="1862"/>
      <c r="J923" s="1862"/>
      <c r="K923" s="1862"/>
      <c r="L923" s="1862"/>
      <c r="M923" s="1862"/>
      <c r="N923" s="1862"/>
      <c r="O923" s="1862"/>
      <c r="P923" s="1862"/>
      <c r="Q923" s="1862"/>
      <c r="R923" s="1862"/>
      <c r="S923" s="1862"/>
      <c r="T923" s="1862"/>
      <c r="U923" s="1862"/>
      <c r="V923" s="1862"/>
      <c r="W923" s="1862"/>
      <c r="X923" s="1862"/>
      <c r="Y923" s="1862"/>
      <c r="Z923" s="1862"/>
    </row>
    <row r="924" spans="1:26" ht="15.75" customHeight="1">
      <c r="A924" s="1862"/>
      <c r="B924" s="1862"/>
      <c r="C924" s="1862"/>
      <c r="D924" s="1862"/>
      <c r="E924" s="1862"/>
      <c r="F924" s="1862"/>
      <c r="G924" s="1862"/>
      <c r="H924" s="1862"/>
      <c r="I924" s="1862"/>
      <c r="J924" s="1862"/>
      <c r="K924" s="1862"/>
      <c r="L924" s="1862"/>
      <c r="M924" s="1862"/>
      <c r="N924" s="1862"/>
      <c r="O924" s="1862"/>
      <c r="P924" s="1862"/>
      <c r="Q924" s="1862"/>
      <c r="R924" s="1862"/>
      <c r="S924" s="1862"/>
      <c r="T924" s="1862"/>
      <c r="U924" s="1862"/>
      <c r="V924" s="1862"/>
      <c r="W924" s="1862"/>
      <c r="X924" s="1862"/>
      <c r="Y924" s="1862"/>
      <c r="Z924" s="1862"/>
    </row>
    <row r="925" spans="1:26" ht="15.75" customHeight="1">
      <c r="A925" s="1862"/>
      <c r="B925" s="1862"/>
      <c r="C925" s="1862"/>
      <c r="D925" s="1862"/>
      <c r="E925" s="1862"/>
      <c r="F925" s="1862"/>
      <c r="G925" s="1862"/>
      <c r="H925" s="1862"/>
      <c r="I925" s="1862"/>
      <c r="J925" s="1862"/>
      <c r="K925" s="1862"/>
      <c r="L925" s="1862"/>
      <c r="M925" s="1862"/>
      <c r="N925" s="1862"/>
      <c r="O925" s="1862"/>
      <c r="P925" s="1862"/>
      <c r="Q925" s="1862"/>
      <c r="R925" s="1862"/>
      <c r="S925" s="1862"/>
      <c r="T925" s="1862"/>
      <c r="U925" s="1862"/>
      <c r="V925" s="1862"/>
      <c r="W925" s="1862"/>
      <c r="X925" s="1862"/>
      <c r="Y925" s="1862"/>
      <c r="Z925" s="1862"/>
    </row>
    <row r="926" spans="1:26" ht="15.75" customHeight="1">
      <c r="A926" s="1862"/>
      <c r="B926" s="1862"/>
      <c r="C926" s="1862"/>
      <c r="D926" s="1862"/>
      <c r="E926" s="1862"/>
      <c r="F926" s="1862"/>
      <c r="G926" s="1862"/>
      <c r="H926" s="1862"/>
      <c r="I926" s="1862"/>
      <c r="J926" s="1862"/>
      <c r="K926" s="1862"/>
      <c r="L926" s="1862"/>
      <c r="M926" s="1862"/>
      <c r="N926" s="1862"/>
      <c r="O926" s="1862"/>
      <c r="P926" s="1862"/>
      <c r="Q926" s="1862"/>
      <c r="R926" s="1862"/>
      <c r="S926" s="1862"/>
      <c r="T926" s="1862"/>
      <c r="U926" s="1862"/>
      <c r="V926" s="1862"/>
      <c r="W926" s="1862"/>
      <c r="X926" s="1862"/>
      <c r="Y926" s="1862"/>
      <c r="Z926" s="1862"/>
    </row>
    <row r="927" spans="1:26" ht="15.75" customHeight="1">
      <c r="A927" s="1862"/>
      <c r="B927" s="1862"/>
      <c r="C927" s="1862"/>
      <c r="D927" s="1862"/>
      <c r="E927" s="1862"/>
      <c r="F927" s="1862"/>
      <c r="G927" s="1862"/>
      <c r="H927" s="1862"/>
      <c r="I927" s="1862"/>
      <c r="J927" s="1862"/>
      <c r="K927" s="1862"/>
      <c r="L927" s="1862"/>
      <c r="M927" s="1862"/>
      <c r="N927" s="1862"/>
      <c r="O927" s="1862"/>
      <c r="P927" s="1862"/>
      <c r="Q927" s="1862"/>
      <c r="R927" s="1862"/>
      <c r="S927" s="1862"/>
      <c r="T927" s="1862"/>
      <c r="U927" s="1862"/>
      <c r="V927" s="1862"/>
      <c r="W927" s="1862"/>
      <c r="X927" s="1862"/>
      <c r="Y927" s="1862"/>
      <c r="Z927" s="1862"/>
    </row>
    <row r="928" spans="1:26" ht="15.75" customHeight="1">
      <c r="A928" s="1862"/>
      <c r="B928" s="1862"/>
      <c r="C928" s="1862"/>
      <c r="D928" s="1862"/>
      <c r="E928" s="1862"/>
      <c r="F928" s="1862"/>
      <c r="G928" s="1862"/>
      <c r="H928" s="1862"/>
      <c r="I928" s="1862"/>
      <c r="J928" s="1862"/>
      <c r="K928" s="1862"/>
      <c r="L928" s="1862"/>
      <c r="M928" s="1862"/>
      <c r="N928" s="1862"/>
      <c r="O928" s="1862"/>
      <c r="P928" s="1862"/>
      <c r="Q928" s="1862"/>
      <c r="R928" s="1862"/>
      <c r="S928" s="1862"/>
      <c r="T928" s="1862"/>
      <c r="U928" s="1862"/>
      <c r="V928" s="1862"/>
      <c r="W928" s="1862"/>
      <c r="X928" s="1862"/>
      <c r="Y928" s="1862"/>
      <c r="Z928" s="1862"/>
    </row>
    <row r="929" spans="1:26" ht="15.75" customHeight="1">
      <c r="A929" s="1862"/>
      <c r="B929" s="1862"/>
      <c r="C929" s="1862"/>
      <c r="D929" s="1862"/>
      <c r="E929" s="1862"/>
      <c r="F929" s="1862"/>
      <c r="G929" s="1862"/>
      <c r="H929" s="1862"/>
      <c r="I929" s="1862"/>
      <c r="J929" s="1862"/>
      <c r="K929" s="1862"/>
      <c r="L929" s="1862"/>
      <c r="M929" s="1862"/>
      <c r="N929" s="1862"/>
      <c r="O929" s="1862"/>
      <c r="P929" s="1862"/>
      <c r="Q929" s="1862"/>
      <c r="R929" s="1862"/>
      <c r="S929" s="1862"/>
      <c r="T929" s="1862"/>
      <c r="U929" s="1862"/>
      <c r="V929" s="1862"/>
      <c r="W929" s="1862"/>
      <c r="X929" s="1862"/>
      <c r="Y929" s="1862"/>
      <c r="Z929" s="1862"/>
    </row>
    <row r="930" spans="1:26" ht="15.75" customHeight="1">
      <c r="A930" s="1862"/>
      <c r="B930" s="1862"/>
      <c r="C930" s="1862"/>
      <c r="D930" s="1862"/>
      <c r="E930" s="1862"/>
      <c r="F930" s="1862"/>
      <c r="G930" s="1862"/>
      <c r="H930" s="1862"/>
      <c r="I930" s="1862"/>
      <c r="J930" s="1862"/>
      <c r="K930" s="1862"/>
      <c r="L930" s="1862"/>
      <c r="M930" s="1862"/>
      <c r="N930" s="1862"/>
      <c r="O930" s="1862"/>
      <c r="P930" s="1862"/>
      <c r="Q930" s="1862"/>
      <c r="R930" s="1862"/>
      <c r="S930" s="1862"/>
      <c r="T930" s="1862"/>
      <c r="U930" s="1862"/>
      <c r="V930" s="1862"/>
      <c r="W930" s="1862"/>
      <c r="X930" s="1862"/>
      <c r="Y930" s="1862"/>
      <c r="Z930" s="1862"/>
    </row>
    <row r="931" spans="1:26" ht="15.75" customHeight="1">
      <c r="A931" s="1862"/>
      <c r="B931" s="1862"/>
      <c r="C931" s="1862"/>
      <c r="D931" s="1862"/>
      <c r="E931" s="1862"/>
      <c r="F931" s="1862"/>
      <c r="G931" s="1862"/>
      <c r="H931" s="1862"/>
      <c r="I931" s="1862"/>
      <c r="J931" s="1862"/>
      <c r="K931" s="1862"/>
      <c r="L931" s="1862"/>
      <c r="M931" s="1862"/>
      <c r="N931" s="1862"/>
      <c r="O931" s="1862"/>
      <c r="P931" s="1862"/>
      <c r="Q931" s="1862"/>
      <c r="R931" s="1862"/>
      <c r="S931" s="1862"/>
      <c r="T931" s="1862"/>
      <c r="U931" s="1862"/>
      <c r="V931" s="1862"/>
      <c r="W931" s="1862"/>
      <c r="X931" s="1862"/>
      <c r="Y931" s="1862"/>
      <c r="Z931" s="1862"/>
    </row>
    <row r="932" spans="1:26" ht="15.75" customHeight="1">
      <c r="A932" s="1862"/>
      <c r="B932" s="1862"/>
      <c r="C932" s="1862"/>
      <c r="D932" s="1862"/>
      <c r="E932" s="1862"/>
      <c r="F932" s="1862"/>
      <c r="G932" s="1862"/>
      <c r="H932" s="1862"/>
      <c r="I932" s="1862"/>
      <c r="J932" s="1862"/>
      <c r="K932" s="1862"/>
      <c r="L932" s="1862"/>
      <c r="M932" s="1862"/>
      <c r="N932" s="1862"/>
      <c r="O932" s="1862"/>
      <c r="P932" s="1862"/>
      <c r="Q932" s="1862"/>
      <c r="R932" s="1862"/>
      <c r="S932" s="1862"/>
      <c r="T932" s="1862"/>
      <c r="U932" s="1862"/>
      <c r="V932" s="1862"/>
      <c r="W932" s="1862"/>
      <c r="X932" s="1862"/>
      <c r="Y932" s="1862"/>
      <c r="Z932" s="1862"/>
    </row>
    <row r="933" spans="1:26" ht="15.75" customHeight="1">
      <c r="A933" s="1862"/>
      <c r="B933" s="1862"/>
      <c r="C933" s="1862"/>
      <c r="D933" s="1862"/>
      <c r="E933" s="1862"/>
      <c r="F933" s="1862"/>
      <c r="G933" s="1862"/>
      <c r="H933" s="1862"/>
      <c r="I933" s="1862"/>
      <c r="J933" s="1862"/>
      <c r="K933" s="1862"/>
      <c r="L933" s="1862"/>
      <c r="M933" s="1862"/>
      <c r="N933" s="1862"/>
      <c r="O933" s="1862"/>
      <c r="P933" s="1862"/>
      <c r="Q933" s="1862"/>
      <c r="R933" s="1862"/>
      <c r="S933" s="1862"/>
      <c r="T933" s="1862"/>
      <c r="U933" s="1862"/>
      <c r="V933" s="1862"/>
      <c r="W933" s="1862"/>
      <c r="X933" s="1862"/>
      <c r="Y933" s="1862"/>
      <c r="Z933" s="1862"/>
    </row>
    <row r="934" spans="1:26" ht="15.75" customHeight="1">
      <c r="A934" s="1862"/>
      <c r="B934" s="1862"/>
      <c r="C934" s="1862"/>
      <c r="D934" s="1862"/>
      <c r="E934" s="1862"/>
      <c r="F934" s="1862"/>
      <c r="G934" s="1862"/>
      <c r="H934" s="1862"/>
      <c r="I934" s="1862"/>
      <c r="J934" s="1862"/>
      <c r="K934" s="1862"/>
      <c r="L934" s="1862"/>
      <c r="M934" s="1862"/>
      <c r="N934" s="1862"/>
      <c r="O934" s="1862"/>
      <c r="P934" s="1862"/>
      <c r="Q934" s="1862"/>
      <c r="R934" s="1862"/>
      <c r="S934" s="1862"/>
      <c r="T934" s="1862"/>
      <c r="U934" s="1862"/>
      <c r="V934" s="1862"/>
      <c r="W934" s="1862"/>
      <c r="X934" s="1862"/>
      <c r="Y934" s="1862"/>
      <c r="Z934" s="1862"/>
    </row>
    <row r="935" spans="1:26" ht="15.75" customHeight="1">
      <c r="A935" s="1862"/>
      <c r="B935" s="1862"/>
      <c r="C935" s="1862"/>
      <c r="D935" s="1862"/>
      <c r="E935" s="1862"/>
      <c r="F935" s="1862"/>
      <c r="G935" s="1862"/>
      <c r="H935" s="1862"/>
      <c r="I935" s="1862"/>
      <c r="J935" s="1862"/>
      <c r="K935" s="1862"/>
      <c r="L935" s="1862"/>
      <c r="M935" s="1862"/>
      <c r="N935" s="1862"/>
      <c r="O935" s="1862"/>
      <c r="P935" s="1862"/>
      <c r="Q935" s="1862"/>
      <c r="R935" s="1862"/>
      <c r="S935" s="1862"/>
      <c r="T935" s="1862"/>
      <c r="U935" s="1862"/>
      <c r="V935" s="1862"/>
      <c r="W935" s="1862"/>
      <c r="X935" s="1862"/>
      <c r="Y935" s="1862"/>
      <c r="Z935" s="1862"/>
    </row>
    <row r="936" spans="1:26" ht="15.75" customHeight="1">
      <c r="A936" s="1862"/>
      <c r="B936" s="1862"/>
      <c r="C936" s="1862"/>
      <c r="D936" s="1862"/>
      <c r="E936" s="1862"/>
      <c r="F936" s="1862"/>
      <c r="G936" s="1862"/>
      <c r="H936" s="1862"/>
      <c r="I936" s="1862"/>
      <c r="J936" s="1862"/>
      <c r="K936" s="1862"/>
      <c r="L936" s="1862"/>
      <c r="M936" s="1862"/>
      <c r="N936" s="1862"/>
      <c r="O936" s="1862"/>
      <c r="P936" s="1862"/>
      <c r="Q936" s="1862"/>
      <c r="R936" s="1862"/>
      <c r="S936" s="1862"/>
      <c r="T936" s="1862"/>
      <c r="U936" s="1862"/>
      <c r="V936" s="1862"/>
      <c r="W936" s="1862"/>
      <c r="X936" s="1862"/>
      <c r="Y936" s="1862"/>
      <c r="Z936" s="1862"/>
    </row>
    <row r="937" spans="1:26" ht="15.75" customHeight="1">
      <c r="A937" s="1862"/>
      <c r="B937" s="1862"/>
      <c r="C937" s="1862"/>
      <c r="D937" s="1862"/>
      <c r="E937" s="1862"/>
      <c r="F937" s="1862"/>
      <c r="G937" s="1862"/>
      <c r="H937" s="1862"/>
      <c r="I937" s="1862"/>
      <c r="J937" s="1862"/>
      <c r="K937" s="1862"/>
      <c r="L937" s="1862"/>
      <c r="M937" s="1862"/>
      <c r="N937" s="1862"/>
      <c r="O937" s="1862"/>
      <c r="P937" s="1862"/>
      <c r="Q937" s="1862"/>
      <c r="R937" s="1862"/>
      <c r="S937" s="1862"/>
      <c r="T937" s="1862"/>
      <c r="U937" s="1862"/>
      <c r="V937" s="1862"/>
      <c r="W937" s="1862"/>
      <c r="X937" s="1862"/>
      <c r="Y937" s="1862"/>
      <c r="Z937" s="1862"/>
    </row>
    <row r="938" spans="1:26" ht="15.75" customHeight="1">
      <c r="A938" s="1862"/>
      <c r="B938" s="1862"/>
      <c r="C938" s="1862"/>
      <c r="D938" s="1862"/>
      <c r="E938" s="1862"/>
      <c r="F938" s="1862"/>
      <c r="G938" s="1862"/>
      <c r="H938" s="1862"/>
      <c r="I938" s="1862"/>
      <c r="J938" s="1862"/>
      <c r="K938" s="1862"/>
      <c r="L938" s="1862"/>
      <c r="M938" s="1862"/>
      <c r="N938" s="1862"/>
      <c r="O938" s="1862"/>
      <c r="P938" s="1862"/>
      <c r="Q938" s="1862"/>
      <c r="R938" s="1862"/>
      <c r="S938" s="1862"/>
      <c r="T938" s="1862"/>
      <c r="U938" s="1862"/>
      <c r="V938" s="1862"/>
      <c r="W938" s="1862"/>
      <c r="X938" s="1862"/>
      <c r="Y938" s="1862"/>
      <c r="Z938" s="1862"/>
    </row>
    <row r="939" spans="1:26" ht="15.75" customHeight="1">
      <c r="A939" s="1862"/>
      <c r="B939" s="1862"/>
      <c r="C939" s="1862"/>
      <c r="D939" s="1862"/>
      <c r="E939" s="1862"/>
      <c r="F939" s="1862"/>
      <c r="G939" s="1862"/>
      <c r="H939" s="1862"/>
      <c r="I939" s="1862"/>
      <c r="J939" s="1862"/>
      <c r="K939" s="1862"/>
      <c r="L939" s="1862"/>
      <c r="M939" s="1862"/>
      <c r="N939" s="1862"/>
      <c r="O939" s="1862"/>
      <c r="P939" s="1862"/>
      <c r="Q939" s="1862"/>
      <c r="R939" s="1862"/>
      <c r="S939" s="1862"/>
      <c r="T939" s="1862"/>
      <c r="U939" s="1862"/>
      <c r="V939" s="1862"/>
      <c r="W939" s="1862"/>
      <c r="X939" s="1862"/>
      <c r="Y939" s="1862"/>
      <c r="Z939" s="1862"/>
    </row>
    <row r="940" spans="1:26" ht="15.75" customHeight="1">
      <c r="A940" s="1862"/>
      <c r="B940" s="1862"/>
      <c r="C940" s="1862"/>
      <c r="D940" s="1862"/>
      <c r="E940" s="1862"/>
      <c r="F940" s="1862"/>
      <c r="G940" s="1862"/>
      <c r="H940" s="1862"/>
      <c r="I940" s="1862"/>
      <c r="J940" s="1862"/>
      <c r="K940" s="1862"/>
      <c r="L940" s="1862"/>
      <c r="M940" s="1862"/>
      <c r="N940" s="1862"/>
      <c r="O940" s="1862"/>
      <c r="P940" s="1862"/>
      <c r="Q940" s="1862"/>
      <c r="R940" s="1862"/>
      <c r="S940" s="1862"/>
      <c r="T940" s="1862"/>
      <c r="U940" s="1862"/>
      <c r="V940" s="1862"/>
      <c r="W940" s="1862"/>
      <c r="X940" s="1862"/>
      <c r="Y940" s="1862"/>
      <c r="Z940" s="1862"/>
    </row>
    <row r="941" spans="1:26" ht="15.75" customHeight="1">
      <c r="A941" s="1862"/>
      <c r="B941" s="1862"/>
      <c r="C941" s="1862"/>
      <c r="D941" s="1862"/>
      <c r="E941" s="1862"/>
      <c r="F941" s="1862"/>
      <c r="G941" s="1862"/>
      <c r="H941" s="1862"/>
      <c r="I941" s="1862"/>
      <c r="J941" s="1862"/>
      <c r="K941" s="1862"/>
      <c r="L941" s="1862"/>
      <c r="M941" s="1862"/>
      <c r="N941" s="1862"/>
      <c r="O941" s="1862"/>
      <c r="P941" s="1862"/>
      <c r="Q941" s="1862"/>
      <c r="R941" s="1862"/>
      <c r="S941" s="1862"/>
      <c r="T941" s="1862"/>
      <c r="U941" s="1862"/>
      <c r="V941" s="1862"/>
      <c r="W941" s="1862"/>
      <c r="X941" s="1862"/>
      <c r="Y941" s="1862"/>
      <c r="Z941" s="1862"/>
    </row>
    <row r="942" spans="1:26" ht="15.75" customHeight="1">
      <c r="A942" s="1862"/>
      <c r="B942" s="1862"/>
      <c r="C942" s="1862"/>
      <c r="D942" s="1862"/>
      <c r="E942" s="1862"/>
      <c r="F942" s="1862"/>
      <c r="G942" s="1862"/>
      <c r="H942" s="1862"/>
      <c r="I942" s="1862"/>
      <c r="J942" s="1862"/>
      <c r="K942" s="1862"/>
      <c r="L942" s="1862"/>
      <c r="M942" s="1862"/>
      <c r="N942" s="1862"/>
      <c r="O942" s="1862"/>
      <c r="P942" s="1862"/>
      <c r="Q942" s="1862"/>
      <c r="R942" s="1862"/>
      <c r="S942" s="1862"/>
      <c r="T942" s="1862"/>
      <c r="U942" s="1862"/>
      <c r="V942" s="1862"/>
      <c r="W942" s="1862"/>
      <c r="X942" s="1862"/>
      <c r="Y942" s="1862"/>
      <c r="Z942" s="1862"/>
    </row>
    <row r="943" spans="1:26" ht="15.75" customHeight="1">
      <c r="A943" s="1862"/>
      <c r="B943" s="1862"/>
      <c r="C943" s="1862"/>
      <c r="D943" s="1862"/>
      <c r="E943" s="1862"/>
      <c r="F943" s="1862"/>
      <c r="G943" s="1862"/>
      <c r="H943" s="1862"/>
      <c r="I943" s="1862"/>
      <c r="J943" s="1862"/>
      <c r="K943" s="1862"/>
      <c r="L943" s="1862"/>
      <c r="M943" s="1862"/>
      <c r="N943" s="1862"/>
      <c r="O943" s="1862"/>
      <c r="P943" s="1862"/>
      <c r="Q943" s="1862"/>
      <c r="R943" s="1862"/>
      <c r="S943" s="1862"/>
      <c r="T943" s="1862"/>
      <c r="U943" s="1862"/>
      <c r="V943" s="1862"/>
      <c r="W943" s="1862"/>
      <c r="X943" s="1862"/>
      <c r="Y943" s="1862"/>
      <c r="Z943" s="1862"/>
    </row>
    <row r="944" spans="1:26" ht="15.75" customHeight="1">
      <c r="A944" s="1862"/>
      <c r="B944" s="1862"/>
      <c r="C944" s="1862"/>
      <c r="D944" s="1862"/>
      <c r="E944" s="1862"/>
      <c r="F944" s="1862"/>
      <c r="G944" s="1862"/>
      <c r="H944" s="1862"/>
      <c r="I944" s="1862"/>
      <c r="J944" s="1862"/>
      <c r="K944" s="1862"/>
      <c r="L944" s="1862"/>
      <c r="M944" s="1862"/>
      <c r="N944" s="1862"/>
      <c r="O944" s="1862"/>
      <c r="P944" s="1862"/>
      <c r="Q944" s="1862"/>
      <c r="R944" s="1862"/>
      <c r="S944" s="1862"/>
      <c r="T944" s="1862"/>
      <c r="U944" s="1862"/>
      <c r="V944" s="1862"/>
      <c r="W944" s="1862"/>
      <c r="X944" s="1862"/>
      <c r="Y944" s="1862"/>
      <c r="Z944" s="1862"/>
    </row>
    <row r="945" spans="1:26" ht="15.75" customHeight="1">
      <c r="A945" s="1862"/>
      <c r="B945" s="1862"/>
      <c r="C945" s="1862"/>
      <c r="D945" s="1862"/>
      <c r="E945" s="1862"/>
      <c r="F945" s="1862"/>
      <c r="G945" s="1862"/>
      <c r="H945" s="1862"/>
      <c r="I945" s="1862"/>
      <c r="J945" s="1862"/>
      <c r="K945" s="1862"/>
      <c r="L945" s="1862"/>
      <c r="M945" s="1862"/>
      <c r="N945" s="1862"/>
      <c r="O945" s="1862"/>
      <c r="P945" s="1862"/>
      <c r="Q945" s="1862"/>
      <c r="R945" s="1862"/>
      <c r="S945" s="1862"/>
      <c r="T945" s="1862"/>
      <c r="U945" s="1862"/>
      <c r="V945" s="1862"/>
      <c r="W945" s="1862"/>
      <c r="X945" s="1862"/>
      <c r="Y945" s="1862"/>
      <c r="Z945" s="1862"/>
    </row>
    <row r="946" spans="1:26" ht="15.75" customHeight="1">
      <c r="A946" s="1862"/>
      <c r="B946" s="1862"/>
      <c r="C946" s="1862"/>
      <c r="D946" s="1862"/>
      <c r="E946" s="1862"/>
      <c r="F946" s="1862"/>
      <c r="G946" s="1862"/>
      <c r="H946" s="1862"/>
      <c r="I946" s="1862"/>
      <c r="J946" s="1862"/>
      <c r="K946" s="1862"/>
      <c r="L946" s="1862"/>
      <c r="M946" s="1862"/>
      <c r="N946" s="1862"/>
      <c r="O946" s="1862"/>
      <c r="P946" s="1862"/>
      <c r="Q946" s="1862"/>
      <c r="R946" s="1862"/>
      <c r="S946" s="1862"/>
      <c r="T946" s="1862"/>
      <c r="U946" s="1862"/>
      <c r="V946" s="1862"/>
      <c r="W946" s="1862"/>
      <c r="X946" s="1862"/>
      <c r="Y946" s="1862"/>
      <c r="Z946" s="1862"/>
    </row>
    <row r="947" spans="1:26" ht="15.75" customHeight="1">
      <c r="A947" s="1862"/>
      <c r="B947" s="1862"/>
      <c r="C947" s="1862"/>
      <c r="D947" s="1862"/>
      <c r="E947" s="1862"/>
      <c r="F947" s="1862"/>
      <c r="G947" s="1862"/>
      <c r="H947" s="1862"/>
      <c r="I947" s="1862"/>
      <c r="J947" s="1862"/>
      <c r="K947" s="1862"/>
      <c r="L947" s="1862"/>
      <c r="M947" s="1862"/>
      <c r="N947" s="1862"/>
      <c r="O947" s="1862"/>
      <c r="P947" s="1862"/>
      <c r="Q947" s="1862"/>
      <c r="R947" s="1862"/>
      <c r="S947" s="1862"/>
      <c r="T947" s="1862"/>
      <c r="U947" s="1862"/>
      <c r="V947" s="1862"/>
      <c r="W947" s="1862"/>
      <c r="X947" s="1862"/>
      <c r="Y947" s="1862"/>
      <c r="Z947" s="1862"/>
    </row>
    <row r="948" spans="1:26" ht="15.75" customHeight="1">
      <c r="A948" s="1862"/>
      <c r="B948" s="1862"/>
      <c r="C948" s="1862"/>
      <c r="D948" s="1862"/>
      <c r="E948" s="1862"/>
      <c r="F948" s="1862"/>
      <c r="G948" s="1862"/>
      <c r="H948" s="1862"/>
      <c r="I948" s="1862"/>
      <c r="J948" s="1862"/>
      <c r="K948" s="1862"/>
      <c r="L948" s="1862"/>
      <c r="M948" s="1862"/>
      <c r="N948" s="1862"/>
      <c r="O948" s="1862"/>
      <c r="P948" s="1862"/>
      <c r="Q948" s="1862"/>
      <c r="R948" s="1862"/>
      <c r="S948" s="1862"/>
      <c r="T948" s="1862"/>
      <c r="U948" s="1862"/>
      <c r="V948" s="1862"/>
      <c r="W948" s="1862"/>
      <c r="X948" s="1862"/>
      <c r="Y948" s="1862"/>
      <c r="Z948" s="1862"/>
    </row>
    <row r="949" spans="1:26" ht="15.75" customHeight="1">
      <c r="A949" s="1862"/>
      <c r="B949" s="1862"/>
      <c r="C949" s="1862"/>
      <c r="D949" s="1862"/>
      <c r="E949" s="1862"/>
      <c r="F949" s="1862"/>
      <c r="G949" s="1862"/>
      <c r="H949" s="1862"/>
      <c r="I949" s="1862"/>
      <c r="J949" s="1862"/>
      <c r="K949" s="1862"/>
      <c r="L949" s="1862"/>
      <c r="M949" s="1862"/>
      <c r="N949" s="1862"/>
      <c r="O949" s="1862"/>
      <c r="P949" s="1862"/>
      <c r="Q949" s="1862"/>
      <c r="R949" s="1862"/>
      <c r="S949" s="1862"/>
      <c r="T949" s="1862"/>
      <c r="U949" s="1862"/>
      <c r="V949" s="1862"/>
      <c r="W949" s="1862"/>
      <c r="X949" s="1862"/>
      <c r="Y949" s="1862"/>
      <c r="Z949" s="1862"/>
    </row>
    <row r="950" spans="1:26" ht="15.75" customHeight="1">
      <c r="A950" s="1862"/>
      <c r="B950" s="1862"/>
      <c r="C950" s="1862"/>
      <c r="D950" s="1862"/>
      <c r="E950" s="1862"/>
      <c r="F950" s="1862"/>
      <c r="G950" s="1862"/>
      <c r="H950" s="1862"/>
      <c r="I950" s="1862"/>
      <c r="J950" s="1862"/>
      <c r="K950" s="1862"/>
      <c r="L950" s="1862"/>
      <c r="M950" s="1862"/>
      <c r="N950" s="1862"/>
      <c r="O950" s="1862"/>
      <c r="P950" s="1862"/>
      <c r="Q950" s="1862"/>
      <c r="R950" s="1862"/>
      <c r="S950" s="1862"/>
      <c r="T950" s="1862"/>
      <c r="U950" s="1862"/>
      <c r="V950" s="1862"/>
      <c r="W950" s="1862"/>
      <c r="X950" s="1862"/>
      <c r="Y950" s="1862"/>
      <c r="Z950" s="1862"/>
    </row>
    <row r="951" spans="1:26" ht="15.75" customHeight="1">
      <c r="A951" s="1862"/>
      <c r="B951" s="1862"/>
      <c r="C951" s="1862"/>
      <c r="D951" s="1862"/>
      <c r="E951" s="1862"/>
      <c r="F951" s="1862"/>
      <c r="G951" s="1862"/>
      <c r="H951" s="1862"/>
      <c r="I951" s="1862"/>
      <c r="J951" s="1862"/>
      <c r="K951" s="1862"/>
      <c r="L951" s="1862"/>
      <c r="M951" s="1862"/>
      <c r="N951" s="1862"/>
      <c r="O951" s="1862"/>
      <c r="P951" s="1862"/>
      <c r="Q951" s="1862"/>
      <c r="R951" s="1862"/>
      <c r="S951" s="1862"/>
      <c r="T951" s="1862"/>
      <c r="U951" s="1862"/>
      <c r="V951" s="1862"/>
      <c r="W951" s="1862"/>
      <c r="X951" s="1862"/>
      <c r="Y951" s="1862"/>
      <c r="Z951" s="1862"/>
    </row>
    <row r="952" spans="1:26" ht="15.75" customHeight="1">
      <c r="A952" s="1862"/>
      <c r="B952" s="1862"/>
      <c r="C952" s="1862"/>
      <c r="D952" s="1862"/>
      <c r="E952" s="1862"/>
      <c r="F952" s="1862"/>
      <c r="G952" s="1862"/>
      <c r="H952" s="1862"/>
      <c r="I952" s="1862"/>
      <c r="J952" s="1862"/>
      <c r="K952" s="1862"/>
      <c r="L952" s="1862"/>
      <c r="M952" s="1862"/>
      <c r="N952" s="1862"/>
      <c r="O952" s="1862"/>
      <c r="P952" s="1862"/>
      <c r="Q952" s="1862"/>
      <c r="R952" s="1862"/>
      <c r="S952" s="1862"/>
      <c r="T952" s="1862"/>
      <c r="U952" s="1862"/>
      <c r="V952" s="1862"/>
      <c r="W952" s="1862"/>
      <c r="X952" s="1862"/>
      <c r="Y952" s="1862"/>
      <c r="Z952" s="1862"/>
    </row>
    <row r="953" spans="1:26" ht="15.75" customHeight="1">
      <c r="A953" s="1862"/>
      <c r="B953" s="1862"/>
      <c r="C953" s="1862"/>
      <c r="D953" s="1862"/>
      <c r="E953" s="1862"/>
      <c r="F953" s="1862"/>
      <c r="G953" s="1862"/>
      <c r="H953" s="1862"/>
      <c r="I953" s="1862"/>
      <c r="J953" s="1862"/>
      <c r="K953" s="1862"/>
      <c r="L953" s="1862"/>
      <c r="M953" s="1862"/>
      <c r="N953" s="1862"/>
      <c r="O953" s="1862"/>
      <c r="P953" s="1862"/>
      <c r="Q953" s="1862"/>
      <c r="R953" s="1862"/>
      <c r="S953" s="1862"/>
      <c r="T953" s="1862"/>
      <c r="U953" s="1862"/>
      <c r="V953" s="1862"/>
      <c r="W953" s="1862"/>
      <c r="X953" s="1862"/>
      <c r="Y953" s="1862"/>
      <c r="Z953" s="1862"/>
    </row>
    <row r="954" spans="1:26" ht="15.75" customHeight="1">
      <c r="A954" s="1862"/>
      <c r="B954" s="1862"/>
      <c r="C954" s="1862"/>
      <c r="D954" s="1862"/>
      <c r="E954" s="1862"/>
      <c r="F954" s="1862"/>
      <c r="G954" s="1862"/>
      <c r="H954" s="1862"/>
      <c r="I954" s="1862"/>
      <c r="J954" s="1862"/>
      <c r="K954" s="1862"/>
      <c r="L954" s="1862"/>
      <c r="M954" s="1862"/>
      <c r="N954" s="1862"/>
      <c r="O954" s="1862"/>
      <c r="P954" s="1862"/>
      <c r="Q954" s="1862"/>
      <c r="R954" s="1862"/>
      <c r="S954" s="1862"/>
      <c r="T954" s="1862"/>
      <c r="U954" s="1862"/>
      <c r="V954" s="1862"/>
      <c r="W954" s="1862"/>
      <c r="X954" s="1862"/>
      <c r="Y954" s="1862"/>
      <c r="Z954" s="1862"/>
    </row>
    <row r="955" spans="1:26" ht="15.75" customHeight="1">
      <c r="A955" s="1862"/>
      <c r="B955" s="1862"/>
      <c r="C955" s="1862"/>
      <c r="D955" s="1862"/>
      <c r="E955" s="1862"/>
      <c r="F955" s="1862"/>
      <c r="G955" s="1862"/>
      <c r="H955" s="1862"/>
      <c r="I955" s="1862"/>
      <c r="J955" s="1862"/>
      <c r="K955" s="1862"/>
      <c r="L955" s="1862"/>
      <c r="M955" s="1862"/>
      <c r="N955" s="1862"/>
      <c r="O955" s="1862"/>
      <c r="P955" s="1862"/>
      <c r="Q955" s="1862"/>
      <c r="R955" s="1862"/>
      <c r="S955" s="1862"/>
      <c r="T955" s="1862"/>
      <c r="U955" s="1862"/>
      <c r="V955" s="1862"/>
      <c r="W955" s="1862"/>
      <c r="X955" s="1862"/>
      <c r="Y955" s="1862"/>
      <c r="Z955" s="1862"/>
    </row>
    <row r="956" spans="1:26" ht="15.75" customHeight="1">
      <c r="A956" s="1862"/>
      <c r="B956" s="1862"/>
      <c r="C956" s="1862"/>
      <c r="D956" s="1862"/>
      <c r="E956" s="1862"/>
      <c r="F956" s="1862"/>
      <c r="G956" s="1862"/>
      <c r="H956" s="1862"/>
      <c r="I956" s="1862"/>
      <c r="J956" s="1862"/>
      <c r="K956" s="1862"/>
      <c r="L956" s="1862"/>
      <c r="M956" s="1862"/>
      <c r="N956" s="1862"/>
      <c r="O956" s="1862"/>
      <c r="P956" s="1862"/>
      <c r="Q956" s="1862"/>
      <c r="R956" s="1862"/>
      <c r="S956" s="1862"/>
      <c r="T956" s="1862"/>
      <c r="U956" s="1862"/>
      <c r="V956" s="1862"/>
      <c r="W956" s="1862"/>
      <c r="X956" s="1862"/>
      <c r="Y956" s="1862"/>
      <c r="Z956" s="1862"/>
    </row>
    <row r="957" spans="1:26" ht="15.75" customHeight="1">
      <c r="A957" s="1862"/>
      <c r="B957" s="1862"/>
      <c r="C957" s="1862"/>
      <c r="D957" s="1862"/>
      <c r="E957" s="1862"/>
      <c r="F957" s="1862"/>
      <c r="G957" s="1862"/>
      <c r="H957" s="1862"/>
      <c r="I957" s="1862"/>
      <c r="J957" s="1862"/>
      <c r="K957" s="1862"/>
      <c r="L957" s="1862"/>
      <c r="M957" s="1862"/>
      <c r="N957" s="1862"/>
      <c r="O957" s="1862"/>
      <c r="P957" s="1862"/>
      <c r="Q957" s="1862"/>
      <c r="R957" s="1862"/>
      <c r="S957" s="1862"/>
      <c r="T957" s="1862"/>
      <c r="U957" s="1862"/>
      <c r="V957" s="1862"/>
      <c r="W957" s="1862"/>
      <c r="X957" s="1862"/>
      <c r="Y957" s="1862"/>
      <c r="Z957" s="1862"/>
    </row>
    <row r="958" spans="1:26" ht="15.75" customHeight="1">
      <c r="A958" s="1862"/>
      <c r="B958" s="1862"/>
      <c r="C958" s="1862"/>
      <c r="D958" s="1862"/>
      <c r="E958" s="1862"/>
      <c r="F958" s="1862"/>
      <c r="G958" s="1862"/>
      <c r="H958" s="1862"/>
      <c r="I958" s="1862"/>
      <c r="J958" s="1862"/>
      <c r="K958" s="1862"/>
      <c r="L958" s="1862"/>
      <c r="M958" s="1862"/>
      <c r="N958" s="1862"/>
      <c r="O958" s="1862"/>
      <c r="P958" s="1862"/>
      <c r="Q958" s="1862"/>
      <c r="R958" s="1862"/>
      <c r="S958" s="1862"/>
      <c r="T958" s="1862"/>
      <c r="U958" s="1862"/>
      <c r="V958" s="1862"/>
      <c r="W958" s="1862"/>
      <c r="X958" s="1862"/>
      <c r="Y958" s="1862"/>
      <c r="Z958" s="1862"/>
    </row>
    <row r="959" spans="1:26" ht="15.75" customHeight="1">
      <c r="A959" s="1862"/>
      <c r="B959" s="1862"/>
      <c r="C959" s="1862"/>
      <c r="D959" s="1862"/>
      <c r="E959" s="1862"/>
      <c r="F959" s="1862"/>
      <c r="G959" s="1862"/>
      <c r="H959" s="1862"/>
      <c r="I959" s="1862"/>
      <c r="J959" s="1862"/>
      <c r="K959" s="1862"/>
      <c r="L959" s="1862"/>
      <c r="M959" s="1862"/>
      <c r="N959" s="1862"/>
      <c r="O959" s="1862"/>
      <c r="P959" s="1862"/>
      <c r="Q959" s="1862"/>
      <c r="R959" s="1862"/>
      <c r="S959" s="1862"/>
      <c r="T959" s="1862"/>
      <c r="U959" s="1862"/>
      <c r="V959" s="1862"/>
      <c r="W959" s="1862"/>
      <c r="X959" s="1862"/>
      <c r="Y959" s="1862"/>
      <c r="Z959" s="1862"/>
    </row>
    <row r="960" spans="1:26" ht="15.75" customHeight="1">
      <c r="A960" s="1862"/>
      <c r="B960" s="1862"/>
      <c r="C960" s="1862"/>
      <c r="D960" s="1862"/>
      <c r="E960" s="1862"/>
      <c r="F960" s="1862"/>
      <c r="G960" s="1862"/>
      <c r="H960" s="1862"/>
      <c r="I960" s="1862"/>
      <c r="J960" s="1862"/>
      <c r="K960" s="1862"/>
      <c r="L960" s="1862"/>
      <c r="M960" s="1862"/>
      <c r="N960" s="1862"/>
      <c r="O960" s="1862"/>
      <c r="P960" s="1862"/>
      <c r="Q960" s="1862"/>
      <c r="R960" s="1862"/>
      <c r="S960" s="1862"/>
      <c r="T960" s="1862"/>
      <c r="U960" s="1862"/>
      <c r="V960" s="1862"/>
      <c r="W960" s="1862"/>
      <c r="X960" s="1862"/>
      <c r="Y960" s="1862"/>
      <c r="Z960" s="1862"/>
    </row>
    <row r="961" spans="1:26" ht="15.75" customHeight="1">
      <c r="A961" s="1862"/>
      <c r="B961" s="1862"/>
      <c r="C961" s="1862"/>
      <c r="D961" s="1862"/>
      <c r="E961" s="1862"/>
      <c r="F961" s="1862"/>
      <c r="G961" s="1862"/>
      <c r="H961" s="1862"/>
      <c r="I961" s="1862"/>
      <c r="J961" s="1862"/>
      <c r="K961" s="1862"/>
      <c r="L961" s="1862"/>
      <c r="M961" s="1862"/>
      <c r="N961" s="1862"/>
      <c r="O961" s="1862"/>
      <c r="P961" s="1862"/>
      <c r="Q961" s="1862"/>
      <c r="R961" s="1862"/>
      <c r="S961" s="1862"/>
      <c r="T961" s="1862"/>
      <c r="U961" s="1862"/>
      <c r="V961" s="1862"/>
      <c r="W961" s="1862"/>
      <c r="X961" s="1862"/>
      <c r="Y961" s="1862"/>
      <c r="Z961" s="1862"/>
    </row>
    <row r="962" spans="1:26" ht="15.75" customHeight="1">
      <c r="A962" s="1862"/>
      <c r="B962" s="1862"/>
      <c r="C962" s="1862"/>
      <c r="D962" s="1862"/>
      <c r="E962" s="1862"/>
      <c r="F962" s="1862"/>
      <c r="G962" s="1862"/>
      <c r="H962" s="1862"/>
      <c r="I962" s="1862"/>
      <c r="J962" s="1862"/>
      <c r="K962" s="1862"/>
      <c r="L962" s="1862"/>
      <c r="M962" s="1862"/>
      <c r="N962" s="1862"/>
      <c r="O962" s="1862"/>
      <c r="P962" s="1862"/>
      <c r="Q962" s="1862"/>
      <c r="R962" s="1862"/>
      <c r="S962" s="1862"/>
      <c r="T962" s="1862"/>
      <c r="U962" s="1862"/>
      <c r="V962" s="1862"/>
      <c r="W962" s="1862"/>
      <c r="X962" s="1862"/>
      <c r="Y962" s="1862"/>
      <c r="Z962" s="1862"/>
    </row>
    <row r="963" spans="1:26" ht="15.75" customHeight="1">
      <c r="A963" s="1862"/>
      <c r="B963" s="1862"/>
      <c r="C963" s="1862"/>
      <c r="D963" s="1862"/>
      <c r="E963" s="1862"/>
      <c r="F963" s="1862"/>
      <c r="G963" s="1862"/>
      <c r="H963" s="1862"/>
      <c r="I963" s="1862"/>
      <c r="J963" s="1862"/>
      <c r="K963" s="1862"/>
      <c r="L963" s="1862"/>
      <c r="M963" s="1862"/>
      <c r="N963" s="1862"/>
      <c r="O963" s="1862"/>
      <c r="P963" s="1862"/>
      <c r="Q963" s="1862"/>
      <c r="R963" s="1862"/>
      <c r="S963" s="1862"/>
      <c r="T963" s="1862"/>
      <c r="U963" s="1862"/>
      <c r="V963" s="1862"/>
      <c r="W963" s="1862"/>
      <c r="X963" s="1862"/>
      <c r="Y963" s="1862"/>
      <c r="Z963" s="1862"/>
    </row>
    <row r="964" spans="1:26" ht="15.75" customHeight="1">
      <c r="A964" s="1862"/>
      <c r="B964" s="1862"/>
      <c r="C964" s="1862"/>
      <c r="D964" s="1862"/>
      <c r="E964" s="1862"/>
      <c r="F964" s="1862"/>
      <c r="G964" s="1862"/>
      <c r="H964" s="1862"/>
      <c r="I964" s="1862"/>
      <c r="J964" s="1862"/>
      <c r="K964" s="1862"/>
      <c r="L964" s="1862"/>
      <c r="M964" s="1862"/>
      <c r="N964" s="1862"/>
      <c r="O964" s="1862"/>
      <c r="P964" s="1862"/>
      <c r="Q964" s="1862"/>
      <c r="R964" s="1862"/>
      <c r="S964" s="1862"/>
      <c r="T964" s="1862"/>
      <c r="U964" s="1862"/>
      <c r="V964" s="1862"/>
      <c r="W964" s="1862"/>
      <c r="X964" s="1862"/>
      <c r="Y964" s="1862"/>
      <c r="Z964" s="1862"/>
    </row>
    <row r="965" spans="1:26" ht="15.75" customHeight="1">
      <c r="A965" s="1862"/>
      <c r="B965" s="1862"/>
      <c r="C965" s="1862"/>
      <c r="D965" s="1862"/>
      <c r="E965" s="1862"/>
      <c r="F965" s="1862"/>
      <c r="G965" s="1862"/>
      <c r="H965" s="1862"/>
      <c r="I965" s="1862"/>
      <c r="J965" s="1862"/>
      <c r="K965" s="1862"/>
      <c r="L965" s="1862"/>
      <c r="M965" s="1862"/>
      <c r="N965" s="1862"/>
      <c r="O965" s="1862"/>
      <c r="P965" s="1862"/>
      <c r="Q965" s="1862"/>
      <c r="R965" s="1862"/>
      <c r="S965" s="1862"/>
      <c r="T965" s="1862"/>
      <c r="U965" s="1862"/>
      <c r="V965" s="1862"/>
      <c r="W965" s="1862"/>
      <c r="X965" s="1862"/>
      <c r="Y965" s="1862"/>
      <c r="Z965" s="1862"/>
    </row>
    <row r="966" spans="1:26" ht="15.75" customHeight="1">
      <c r="A966" s="1862"/>
      <c r="B966" s="1862"/>
      <c r="C966" s="1862"/>
      <c r="D966" s="1862"/>
      <c r="E966" s="1862"/>
      <c r="F966" s="1862"/>
      <c r="G966" s="1862"/>
      <c r="H966" s="1862"/>
      <c r="I966" s="1862"/>
      <c r="J966" s="1862"/>
      <c r="K966" s="1862"/>
      <c r="L966" s="1862"/>
      <c r="M966" s="1862"/>
      <c r="N966" s="1862"/>
      <c r="O966" s="1862"/>
      <c r="P966" s="1862"/>
      <c r="Q966" s="1862"/>
      <c r="R966" s="1862"/>
      <c r="S966" s="1862"/>
      <c r="T966" s="1862"/>
      <c r="U966" s="1862"/>
      <c r="V966" s="1862"/>
      <c r="W966" s="1862"/>
      <c r="X966" s="1862"/>
      <c r="Y966" s="1862"/>
      <c r="Z966" s="1862"/>
    </row>
    <row r="967" spans="1:26" ht="15.75" customHeight="1">
      <c r="A967" s="1862"/>
      <c r="B967" s="1862"/>
      <c r="C967" s="1862"/>
      <c r="D967" s="1862"/>
      <c r="E967" s="1862"/>
      <c r="F967" s="1862"/>
      <c r="G967" s="1862"/>
      <c r="H967" s="1862"/>
      <c r="I967" s="1862"/>
      <c r="J967" s="1862"/>
      <c r="K967" s="1862"/>
      <c r="L967" s="1862"/>
      <c r="M967" s="1862"/>
      <c r="N967" s="1862"/>
      <c r="O967" s="1862"/>
      <c r="P967" s="1862"/>
      <c r="Q967" s="1862"/>
      <c r="R967" s="1862"/>
      <c r="S967" s="1862"/>
      <c r="T967" s="1862"/>
      <c r="U967" s="1862"/>
      <c r="V967" s="1862"/>
      <c r="W967" s="1862"/>
      <c r="X967" s="1862"/>
      <c r="Y967" s="1862"/>
      <c r="Z967" s="1862"/>
    </row>
    <row r="968" spans="1:26" ht="15.75" customHeight="1">
      <c r="A968" s="1862"/>
      <c r="B968" s="1862"/>
      <c r="C968" s="1862"/>
      <c r="D968" s="1862"/>
      <c r="E968" s="1862"/>
      <c r="F968" s="1862"/>
      <c r="G968" s="1862"/>
      <c r="H968" s="1862"/>
      <c r="I968" s="1862"/>
      <c r="J968" s="1862"/>
      <c r="K968" s="1862"/>
      <c r="L968" s="1862"/>
      <c r="M968" s="1862"/>
      <c r="N968" s="1862"/>
      <c r="O968" s="1862"/>
      <c r="P968" s="1862"/>
      <c r="Q968" s="1862"/>
      <c r="R968" s="1862"/>
      <c r="S968" s="1862"/>
      <c r="T968" s="1862"/>
      <c r="U968" s="1862"/>
      <c r="V968" s="1862"/>
      <c r="W968" s="1862"/>
      <c r="X968" s="1862"/>
      <c r="Y968" s="1862"/>
      <c r="Z968" s="1862"/>
    </row>
    <row r="969" spans="1:26" ht="15.75" customHeight="1">
      <c r="A969" s="1862"/>
      <c r="B969" s="1862"/>
      <c r="C969" s="1862"/>
      <c r="D969" s="1862"/>
      <c r="E969" s="1862"/>
      <c r="F969" s="1862"/>
      <c r="G969" s="1862"/>
      <c r="H969" s="1862"/>
      <c r="I969" s="1862"/>
      <c r="J969" s="1862"/>
      <c r="K969" s="1862"/>
      <c r="L969" s="1862"/>
      <c r="M969" s="1862"/>
      <c r="N969" s="1862"/>
      <c r="O969" s="1862"/>
      <c r="P969" s="1862"/>
      <c r="Q969" s="1862"/>
      <c r="R969" s="1862"/>
      <c r="S969" s="1862"/>
      <c r="T969" s="1862"/>
      <c r="U969" s="1862"/>
      <c r="V969" s="1862"/>
      <c r="W969" s="1862"/>
      <c r="X969" s="1862"/>
      <c r="Y969" s="1862"/>
      <c r="Z969" s="1862"/>
    </row>
    <row r="970" spans="1:26" ht="15.75" customHeight="1">
      <c r="A970" s="1862"/>
      <c r="B970" s="1862"/>
      <c r="C970" s="1862"/>
      <c r="D970" s="1862"/>
      <c r="E970" s="1862"/>
      <c r="F970" s="1862"/>
      <c r="G970" s="1862"/>
      <c r="H970" s="1862"/>
      <c r="I970" s="1862"/>
      <c r="J970" s="1862"/>
      <c r="K970" s="1862"/>
      <c r="L970" s="1862"/>
      <c r="M970" s="1862"/>
      <c r="N970" s="1862"/>
      <c r="O970" s="1862"/>
      <c r="P970" s="1862"/>
      <c r="Q970" s="1862"/>
      <c r="R970" s="1862"/>
      <c r="S970" s="1862"/>
      <c r="T970" s="1862"/>
      <c r="U970" s="1862"/>
      <c r="V970" s="1862"/>
      <c r="W970" s="1862"/>
      <c r="X970" s="1862"/>
      <c r="Y970" s="1862"/>
      <c r="Z970" s="1862"/>
    </row>
    <row r="971" spans="1:26" ht="15.75" customHeight="1">
      <c r="A971" s="1862"/>
      <c r="B971" s="1862"/>
      <c r="C971" s="1862"/>
      <c r="D971" s="1862"/>
      <c r="E971" s="1862"/>
      <c r="F971" s="1862"/>
      <c r="G971" s="1862"/>
      <c r="H971" s="1862"/>
      <c r="I971" s="1862"/>
      <c r="J971" s="1862"/>
      <c r="K971" s="1862"/>
      <c r="L971" s="1862"/>
      <c r="M971" s="1862"/>
      <c r="N971" s="1862"/>
      <c r="O971" s="1862"/>
      <c r="P971" s="1862"/>
      <c r="Q971" s="1862"/>
      <c r="R971" s="1862"/>
      <c r="S971" s="1862"/>
      <c r="T971" s="1862"/>
      <c r="U971" s="1862"/>
      <c r="V971" s="1862"/>
      <c r="W971" s="1862"/>
      <c r="X971" s="1862"/>
      <c r="Y971" s="1862"/>
      <c r="Z971" s="1862"/>
    </row>
    <row r="972" spans="1:26" ht="15.75" customHeight="1">
      <c r="A972" s="1862"/>
      <c r="B972" s="1862"/>
      <c r="C972" s="1862"/>
      <c r="D972" s="1862"/>
      <c r="E972" s="1862"/>
      <c r="F972" s="1862"/>
      <c r="G972" s="1862"/>
      <c r="H972" s="1862"/>
      <c r="I972" s="1862"/>
      <c r="J972" s="1862"/>
      <c r="K972" s="1862"/>
      <c r="L972" s="1862"/>
      <c r="M972" s="1862"/>
      <c r="N972" s="1862"/>
      <c r="O972" s="1862"/>
      <c r="P972" s="1862"/>
      <c r="Q972" s="1862"/>
      <c r="R972" s="1862"/>
      <c r="S972" s="1862"/>
      <c r="T972" s="1862"/>
      <c r="U972" s="1862"/>
      <c r="V972" s="1862"/>
      <c r="W972" s="1862"/>
      <c r="X972" s="1862"/>
      <c r="Y972" s="1862"/>
      <c r="Z972" s="1862"/>
    </row>
    <row r="973" spans="1:26" ht="15.75" customHeight="1">
      <c r="A973" s="1862"/>
      <c r="B973" s="1862"/>
      <c r="C973" s="1862"/>
      <c r="D973" s="1862"/>
      <c r="E973" s="1862"/>
      <c r="F973" s="1862"/>
      <c r="G973" s="1862"/>
      <c r="H973" s="1862"/>
      <c r="I973" s="1862"/>
      <c r="J973" s="1862"/>
      <c r="K973" s="1862"/>
      <c r="L973" s="1862"/>
      <c r="M973" s="1862"/>
      <c r="N973" s="1862"/>
      <c r="O973" s="1862"/>
      <c r="P973" s="1862"/>
      <c r="Q973" s="1862"/>
      <c r="R973" s="1862"/>
      <c r="S973" s="1862"/>
      <c r="T973" s="1862"/>
      <c r="U973" s="1862"/>
      <c r="V973" s="1862"/>
      <c r="W973" s="1862"/>
      <c r="X973" s="1862"/>
      <c r="Y973" s="1862"/>
      <c r="Z973" s="1862"/>
    </row>
    <row r="974" spans="1:26" ht="15.75" customHeight="1">
      <c r="A974" s="1862"/>
      <c r="B974" s="1862"/>
      <c r="C974" s="1862"/>
      <c r="D974" s="1862"/>
      <c r="E974" s="1862"/>
      <c r="F974" s="1862"/>
      <c r="G974" s="1862"/>
      <c r="H974" s="1862"/>
      <c r="I974" s="1862"/>
      <c r="J974" s="1862"/>
      <c r="K974" s="1862"/>
      <c r="L974" s="1862"/>
      <c r="M974" s="1862"/>
      <c r="N974" s="1862"/>
      <c r="O974" s="1862"/>
      <c r="P974" s="1862"/>
      <c r="Q974" s="1862"/>
      <c r="R974" s="1862"/>
      <c r="S974" s="1862"/>
      <c r="T974" s="1862"/>
      <c r="U974" s="1862"/>
      <c r="V974" s="1862"/>
      <c r="W974" s="1862"/>
      <c r="X974" s="1862"/>
      <c r="Y974" s="1862"/>
      <c r="Z974" s="1862"/>
    </row>
    <row r="975" spans="1:26" ht="15.75" customHeight="1">
      <c r="A975" s="1862"/>
      <c r="B975" s="1862"/>
      <c r="C975" s="1862"/>
      <c r="D975" s="1862"/>
      <c r="E975" s="1862"/>
      <c r="F975" s="1862"/>
      <c r="G975" s="1862"/>
      <c r="H975" s="1862"/>
      <c r="I975" s="1862"/>
      <c r="J975" s="1862"/>
      <c r="K975" s="1862"/>
      <c r="L975" s="1862"/>
      <c r="M975" s="1862"/>
      <c r="N975" s="1862"/>
      <c r="O975" s="1862"/>
      <c r="P975" s="1862"/>
      <c r="Q975" s="1862"/>
      <c r="R975" s="1862"/>
      <c r="S975" s="1862"/>
      <c r="T975" s="1862"/>
      <c r="U975" s="1862"/>
      <c r="V975" s="1862"/>
      <c r="W975" s="1862"/>
      <c r="X975" s="1862"/>
      <c r="Y975" s="1862"/>
      <c r="Z975" s="1862"/>
    </row>
    <row r="976" spans="1:26" ht="15.75" customHeight="1">
      <c r="A976" s="1862"/>
      <c r="B976" s="1862"/>
      <c r="C976" s="1862"/>
      <c r="D976" s="1862"/>
      <c r="E976" s="1862"/>
      <c r="F976" s="1862"/>
      <c r="G976" s="1862"/>
      <c r="H976" s="1862"/>
      <c r="I976" s="1862"/>
      <c r="J976" s="1862"/>
      <c r="K976" s="1862"/>
      <c r="L976" s="1862"/>
      <c r="M976" s="1862"/>
      <c r="N976" s="1862"/>
      <c r="O976" s="1862"/>
      <c r="P976" s="1862"/>
      <c r="Q976" s="1862"/>
      <c r="R976" s="1862"/>
      <c r="S976" s="1862"/>
      <c r="T976" s="1862"/>
      <c r="U976" s="1862"/>
      <c r="V976" s="1862"/>
      <c r="W976" s="1862"/>
      <c r="X976" s="1862"/>
      <c r="Y976" s="1862"/>
      <c r="Z976" s="1862"/>
    </row>
    <row r="977" spans="1:26" ht="15.75" customHeight="1">
      <c r="A977" s="1862"/>
      <c r="B977" s="1862"/>
      <c r="C977" s="1862"/>
      <c r="D977" s="1862"/>
      <c r="E977" s="1862"/>
      <c r="F977" s="1862"/>
      <c r="G977" s="1862"/>
      <c r="H977" s="1862"/>
      <c r="I977" s="1862"/>
      <c r="J977" s="1862"/>
      <c r="K977" s="1862"/>
      <c r="L977" s="1862"/>
      <c r="M977" s="1862"/>
      <c r="N977" s="1862"/>
      <c r="O977" s="1862"/>
      <c r="P977" s="1862"/>
      <c r="Q977" s="1862"/>
      <c r="R977" s="1862"/>
      <c r="S977" s="1862"/>
      <c r="T977" s="1862"/>
      <c r="U977" s="1862"/>
      <c r="V977" s="1862"/>
      <c r="W977" s="1862"/>
      <c r="X977" s="1862"/>
      <c r="Y977" s="1862"/>
      <c r="Z977" s="1862"/>
    </row>
    <row r="978" spans="1:26" ht="15.75" customHeight="1">
      <c r="A978" s="1862"/>
      <c r="B978" s="1862"/>
      <c r="C978" s="1862"/>
      <c r="D978" s="1862"/>
      <c r="E978" s="1862"/>
      <c r="F978" s="1862"/>
      <c r="G978" s="1862"/>
      <c r="H978" s="1862"/>
      <c r="I978" s="1862"/>
      <c r="J978" s="1862"/>
      <c r="K978" s="1862"/>
      <c r="L978" s="1862"/>
      <c r="M978" s="1862"/>
      <c r="N978" s="1862"/>
      <c r="O978" s="1862"/>
      <c r="P978" s="1862"/>
      <c r="Q978" s="1862"/>
      <c r="R978" s="1862"/>
      <c r="S978" s="1862"/>
      <c r="T978" s="1862"/>
      <c r="U978" s="1862"/>
      <c r="V978" s="1862"/>
      <c r="W978" s="1862"/>
      <c r="X978" s="1862"/>
      <c r="Y978" s="1862"/>
      <c r="Z978" s="1862"/>
    </row>
    <row r="979" spans="1:26" ht="15.75" customHeight="1">
      <c r="A979" s="1862"/>
      <c r="B979" s="1862"/>
      <c r="C979" s="1862"/>
      <c r="D979" s="1862"/>
      <c r="E979" s="1862"/>
      <c r="F979" s="1862"/>
      <c r="G979" s="1862"/>
      <c r="H979" s="1862"/>
      <c r="I979" s="1862"/>
      <c r="J979" s="1862"/>
      <c r="K979" s="1862"/>
      <c r="L979" s="1862"/>
      <c r="M979" s="1862"/>
      <c r="N979" s="1862"/>
      <c r="O979" s="1862"/>
      <c r="P979" s="1862"/>
      <c r="Q979" s="1862"/>
      <c r="R979" s="1862"/>
      <c r="S979" s="1862"/>
      <c r="T979" s="1862"/>
      <c r="U979" s="1862"/>
      <c r="V979" s="1862"/>
      <c r="W979" s="1862"/>
      <c r="X979" s="1862"/>
      <c r="Y979" s="1862"/>
      <c r="Z979" s="1862"/>
    </row>
    <row r="980" spans="1:26" ht="15.75" customHeight="1">
      <c r="A980" s="1862"/>
      <c r="B980" s="1862"/>
      <c r="C980" s="1862"/>
      <c r="D980" s="1862"/>
      <c r="E980" s="1862"/>
      <c r="F980" s="1862"/>
      <c r="G980" s="1862"/>
      <c r="H980" s="1862"/>
      <c r="I980" s="1862"/>
      <c r="J980" s="1862"/>
      <c r="K980" s="1862"/>
      <c r="L980" s="1862"/>
      <c r="M980" s="1862"/>
      <c r="N980" s="1862"/>
      <c r="O980" s="1862"/>
      <c r="P980" s="1862"/>
      <c r="Q980" s="1862"/>
      <c r="R980" s="1862"/>
      <c r="S980" s="1862"/>
      <c r="T980" s="1862"/>
      <c r="U980" s="1862"/>
      <c r="V980" s="1862"/>
      <c r="W980" s="1862"/>
      <c r="X980" s="1862"/>
      <c r="Y980" s="1862"/>
      <c r="Z980" s="1862"/>
    </row>
    <row r="981" spans="1:26" ht="15.75" customHeight="1">
      <c r="A981" s="1862"/>
      <c r="B981" s="1862"/>
      <c r="C981" s="1862"/>
      <c r="D981" s="1862"/>
      <c r="E981" s="1862"/>
      <c r="F981" s="1862"/>
      <c r="G981" s="1862"/>
      <c r="H981" s="1862"/>
      <c r="I981" s="1862"/>
      <c r="J981" s="1862"/>
      <c r="K981" s="1862"/>
      <c r="L981" s="1862"/>
      <c r="M981" s="1862"/>
      <c r="N981" s="1862"/>
      <c r="O981" s="1862"/>
      <c r="P981" s="1862"/>
      <c r="Q981" s="1862"/>
      <c r="R981" s="1862"/>
      <c r="S981" s="1862"/>
      <c r="T981" s="1862"/>
      <c r="U981" s="1862"/>
      <c r="V981" s="1862"/>
      <c r="W981" s="1862"/>
      <c r="X981" s="1862"/>
      <c r="Y981" s="1862"/>
      <c r="Z981" s="1862"/>
    </row>
    <row r="982" spans="1:26" ht="15.75" customHeight="1">
      <c r="A982" s="1862"/>
      <c r="B982" s="1862"/>
      <c r="C982" s="1862"/>
      <c r="D982" s="1862"/>
      <c r="E982" s="1862"/>
      <c r="F982" s="1862"/>
      <c r="G982" s="1862"/>
      <c r="H982" s="1862"/>
      <c r="I982" s="1862"/>
      <c r="J982" s="1862"/>
      <c r="K982" s="1862"/>
      <c r="L982" s="1862"/>
      <c r="M982" s="1862"/>
      <c r="N982" s="1862"/>
      <c r="O982" s="1862"/>
      <c r="P982" s="1862"/>
      <c r="Q982" s="1862"/>
      <c r="R982" s="1862"/>
      <c r="S982" s="1862"/>
      <c r="T982" s="1862"/>
      <c r="U982" s="1862"/>
      <c r="V982" s="1862"/>
      <c r="W982" s="1862"/>
      <c r="X982" s="1862"/>
      <c r="Y982" s="1862"/>
      <c r="Z982" s="1862"/>
    </row>
    <row r="983" spans="1:26" ht="15.75" customHeight="1">
      <c r="A983" s="1862"/>
      <c r="B983" s="1862"/>
      <c r="C983" s="1862"/>
      <c r="D983" s="1862"/>
      <c r="E983" s="1862"/>
      <c r="F983" s="1862"/>
      <c r="G983" s="1862"/>
      <c r="H983" s="1862"/>
      <c r="I983" s="1862"/>
      <c r="J983" s="1862"/>
      <c r="K983" s="1862"/>
      <c r="L983" s="1862"/>
      <c r="M983" s="1862"/>
      <c r="N983" s="1862"/>
      <c r="O983" s="1862"/>
      <c r="P983" s="1862"/>
      <c r="Q983" s="1862"/>
      <c r="R983" s="1862"/>
      <c r="S983" s="1862"/>
      <c r="T983" s="1862"/>
      <c r="U983" s="1862"/>
      <c r="V983" s="1862"/>
      <c r="W983" s="1862"/>
      <c r="X983" s="1862"/>
      <c r="Y983" s="1862"/>
      <c r="Z983" s="1862"/>
    </row>
    <row r="984" spans="1:26" ht="15.75" customHeight="1">
      <c r="A984" s="1862"/>
      <c r="B984" s="1862"/>
      <c r="C984" s="1862"/>
      <c r="D984" s="1862"/>
      <c r="E984" s="1862"/>
      <c r="F984" s="1862"/>
      <c r="G984" s="1862"/>
      <c r="H984" s="1862"/>
      <c r="I984" s="1862"/>
      <c r="J984" s="1862"/>
      <c r="K984" s="1862"/>
      <c r="L984" s="1862"/>
      <c r="M984" s="1862"/>
      <c r="N984" s="1862"/>
      <c r="O984" s="1862"/>
      <c r="P984" s="1862"/>
      <c r="Q984" s="1862"/>
      <c r="R984" s="1862"/>
      <c r="S984" s="1862"/>
      <c r="T984" s="1862"/>
      <c r="U984" s="1862"/>
      <c r="V984" s="1862"/>
      <c r="W984" s="1862"/>
      <c r="X984" s="1862"/>
      <c r="Y984" s="1862"/>
      <c r="Z984" s="1862"/>
    </row>
    <row r="985" spans="1:26" ht="15.75" customHeight="1">
      <c r="A985" s="1862"/>
      <c r="B985" s="1862"/>
      <c r="C985" s="1862"/>
      <c r="D985" s="1862"/>
      <c r="E985" s="1862"/>
      <c r="F985" s="1862"/>
      <c r="G985" s="1862"/>
      <c r="H985" s="1862"/>
      <c r="I985" s="1862"/>
      <c r="J985" s="1862"/>
      <c r="K985" s="1862"/>
      <c r="L985" s="1862"/>
      <c r="M985" s="1862"/>
      <c r="N985" s="1862"/>
      <c r="O985" s="1862"/>
      <c r="P985" s="1862"/>
      <c r="Q985" s="1862"/>
      <c r="R985" s="1862"/>
      <c r="S985" s="1862"/>
      <c r="T985" s="1862"/>
      <c r="U985" s="1862"/>
      <c r="V985" s="1862"/>
      <c r="W985" s="1862"/>
      <c r="X985" s="1862"/>
      <c r="Y985" s="1862"/>
      <c r="Z985" s="1862"/>
    </row>
    <row r="986" spans="1:26" ht="15.75" customHeight="1">
      <c r="A986" s="1862"/>
      <c r="B986" s="1862"/>
      <c r="C986" s="1862"/>
      <c r="D986" s="1862"/>
      <c r="E986" s="1862"/>
      <c r="F986" s="1862"/>
      <c r="G986" s="1862"/>
      <c r="H986" s="1862"/>
      <c r="I986" s="1862"/>
      <c r="J986" s="1862"/>
      <c r="K986" s="1862"/>
      <c r="L986" s="1862"/>
      <c r="M986" s="1862"/>
      <c r="N986" s="1862"/>
      <c r="O986" s="1862"/>
      <c r="P986" s="1862"/>
      <c r="Q986" s="1862"/>
      <c r="R986" s="1862"/>
      <c r="S986" s="1862"/>
      <c r="T986" s="1862"/>
      <c r="U986" s="1862"/>
      <c r="V986" s="1862"/>
      <c r="W986" s="1862"/>
      <c r="X986" s="1862"/>
      <c r="Y986" s="1862"/>
      <c r="Z986" s="1862"/>
    </row>
    <row r="987" spans="1:26" ht="15.75" customHeight="1">
      <c r="A987" s="1862"/>
      <c r="B987" s="1862"/>
      <c r="C987" s="1862"/>
      <c r="D987" s="1862"/>
      <c r="E987" s="1862"/>
      <c r="F987" s="1862"/>
      <c r="G987" s="1862"/>
      <c r="H987" s="1862"/>
      <c r="I987" s="1862"/>
      <c r="J987" s="1862"/>
      <c r="K987" s="1862"/>
      <c r="L987" s="1862"/>
      <c r="M987" s="1862"/>
      <c r="N987" s="1862"/>
      <c r="O987" s="1862"/>
      <c r="P987" s="1862"/>
      <c r="Q987" s="1862"/>
      <c r="R987" s="1862"/>
      <c r="S987" s="1862"/>
      <c r="T987" s="1862"/>
      <c r="U987" s="1862"/>
      <c r="V987" s="1862"/>
      <c r="W987" s="1862"/>
      <c r="X987" s="1862"/>
      <c r="Y987" s="1862"/>
      <c r="Z987" s="1862"/>
    </row>
    <row r="988" spans="1:26" ht="15.75" customHeight="1">
      <c r="A988" s="1862"/>
      <c r="B988" s="1862"/>
      <c r="C988" s="1862"/>
      <c r="D988" s="1862"/>
      <c r="E988" s="1862"/>
      <c r="F988" s="1862"/>
      <c r="G988" s="1862"/>
      <c r="H988" s="1862"/>
      <c r="I988" s="1862"/>
      <c r="J988" s="1862"/>
      <c r="K988" s="1862"/>
      <c r="L988" s="1862"/>
      <c r="M988" s="1862"/>
      <c r="N988" s="1862"/>
      <c r="O988" s="1862"/>
      <c r="P988" s="1862"/>
      <c r="Q988" s="1862"/>
      <c r="R988" s="1862"/>
      <c r="S988" s="1862"/>
      <c r="T988" s="1862"/>
      <c r="U988" s="1862"/>
      <c r="V988" s="1862"/>
      <c r="W988" s="1862"/>
      <c r="X988" s="1862"/>
      <c r="Y988" s="1862"/>
      <c r="Z988" s="1862"/>
    </row>
    <row r="989" spans="1:26" ht="15.75" customHeight="1">
      <c r="A989" s="1862"/>
      <c r="B989" s="1862"/>
      <c r="C989" s="1862"/>
      <c r="D989" s="1862"/>
      <c r="E989" s="1862"/>
      <c r="F989" s="1862"/>
      <c r="G989" s="1862"/>
      <c r="H989" s="1862"/>
      <c r="I989" s="1862"/>
      <c r="J989" s="1862"/>
      <c r="K989" s="1862"/>
      <c r="L989" s="1862"/>
      <c r="M989" s="1862"/>
      <c r="N989" s="1862"/>
      <c r="O989" s="1862"/>
      <c r="P989" s="1862"/>
      <c r="Q989" s="1862"/>
      <c r="R989" s="1862"/>
      <c r="S989" s="1862"/>
      <c r="T989" s="1862"/>
      <c r="U989" s="1862"/>
      <c r="V989" s="1862"/>
      <c r="W989" s="1862"/>
      <c r="X989" s="1862"/>
      <c r="Y989" s="1862"/>
      <c r="Z989" s="1862"/>
    </row>
    <row r="990" spans="1:26" ht="15.75" customHeight="1">
      <c r="A990" s="1862"/>
      <c r="B990" s="1862"/>
      <c r="C990" s="1862"/>
      <c r="D990" s="1862"/>
      <c r="E990" s="1862"/>
      <c r="F990" s="1862"/>
      <c r="G990" s="1862"/>
      <c r="H990" s="1862"/>
      <c r="I990" s="1862"/>
      <c r="J990" s="1862"/>
      <c r="K990" s="1862"/>
      <c r="L990" s="1862"/>
      <c r="M990" s="1862"/>
      <c r="N990" s="1862"/>
      <c r="O990" s="1862"/>
      <c r="P990" s="1862"/>
      <c r="Q990" s="1862"/>
      <c r="R990" s="1862"/>
      <c r="S990" s="1862"/>
      <c r="T990" s="1862"/>
      <c r="U990" s="1862"/>
      <c r="V990" s="1862"/>
      <c r="W990" s="1862"/>
      <c r="X990" s="1862"/>
      <c r="Y990" s="1862"/>
      <c r="Z990" s="1862"/>
    </row>
    <row r="991" spans="1:26" ht="15.75" customHeight="1">
      <c r="A991" s="1862"/>
      <c r="B991" s="1862"/>
      <c r="C991" s="1862"/>
      <c r="D991" s="1862"/>
      <c r="E991" s="1862"/>
      <c r="F991" s="1862"/>
      <c r="G991" s="1862"/>
      <c r="H991" s="1862"/>
      <c r="I991" s="1862"/>
      <c r="J991" s="1862"/>
      <c r="K991" s="1862"/>
      <c r="L991" s="1862"/>
      <c r="M991" s="1862"/>
      <c r="N991" s="1862"/>
      <c r="O991" s="1862"/>
      <c r="P991" s="1862"/>
      <c r="Q991" s="1862"/>
      <c r="R991" s="1862"/>
      <c r="S991" s="1862"/>
      <c r="T991" s="1862"/>
      <c r="U991" s="1862"/>
      <c r="V991" s="1862"/>
      <c r="W991" s="1862"/>
      <c r="X991" s="1862"/>
      <c r="Y991" s="1862"/>
      <c r="Z991" s="1862"/>
    </row>
    <row r="992" spans="1:26" ht="15.75" customHeight="1">
      <c r="A992" s="1862"/>
      <c r="B992" s="1862"/>
      <c r="C992" s="1862"/>
      <c r="D992" s="1862"/>
      <c r="E992" s="1862"/>
      <c r="F992" s="1862"/>
      <c r="G992" s="1862"/>
      <c r="H992" s="1862"/>
      <c r="I992" s="1862"/>
      <c r="J992" s="1862"/>
      <c r="K992" s="1862"/>
      <c r="L992" s="1862"/>
      <c r="M992" s="1862"/>
      <c r="N992" s="1862"/>
      <c r="O992" s="1862"/>
      <c r="P992" s="1862"/>
      <c r="Q992" s="1862"/>
      <c r="R992" s="1862"/>
      <c r="S992" s="1862"/>
      <c r="T992" s="1862"/>
      <c r="U992" s="1862"/>
      <c r="V992" s="1862"/>
      <c r="W992" s="1862"/>
      <c r="X992" s="1862"/>
      <c r="Y992" s="1862"/>
      <c r="Z992" s="1862"/>
    </row>
    <row r="993" spans="1:26" ht="15.75" customHeight="1">
      <c r="A993" s="1862"/>
      <c r="B993" s="1862"/>
      <c r="C993" s="1862"/>
      <c r="D993" s="1862"/>
      <c r="E993" s="1862"/>
      <c r="F993" s="1862"/>
      <c r="G993" s="1862"/>
      <c r="H993" s="1862"/>
      <c r="I993" s="1862"/>
      <c r="J993" s="1862"/>
      <c r="K993" s="1862"/>
      <c r="L993" s="1862"/>
      <c r="M993" s="1862"/>
      <c r="N993" s="1862"/>
      <c r="O993" s="1862"/>
      <c r="P993" s="1862"/>
      <c r="Q993" s="1862"/>
      <c r="R993" s="1862"/>
      <c r="S993" s="1862"/>
      <c r="T993" s="1862"/>
      <c r="U993" s="1862"/>
      <c r="V993" s="1862"/>
      <c r="W993" s="1862"/>
      <c r="X993" s="1862"/>
      <c r="Y993" s="1862"/>
      <c r="Z993" s="1862"/>
    </row>
    <row r="994" spans="1:26" ht="15.75" customHeight="1">
      <c r="A994" s="1862"/>
      <c r="B994" s="1862"/>
      <c r="C994" s="1862"/>
      <c r="D994" s="1862"/>
      <c r="E994" s="1862"/>
      <c r="F994" s="1862"/>
      <c r="G994" s="1862"/>
      <c r="H994" s="1862"/>
      <c r="I994" s="1862"/>
      <c r="J994" s="1862"/>
      <c r="K994" s="1862"/>
      <c r="L994" s="1862"/>
      <c r="M994" s="1862"/>
      <c r="N994" s="1862"/>
      <c r="O994" s="1862"/>
      <c r="P994" s="1862"/>
      <c r="Q994" s="1862"/>
      <c r="R994" s="1862"/>
      <c r="S994" s="1862"/>
      <c r="T994" s="1862"/>
      <c r="U994" s="1862"/>
      <c r="V994" s="1862"/>
      <c r="W994" s="1862"/>
      <c r="X994" s="1862"/>
      <c r="Y994" s="1862"/>
      <c r="Z994" s="1862"/>
    </row>
    <row r="995" spans="1:26" ht="15.75" customHeight="1">
      <c r="A995" s="1862"/>
      <c r="B995" s="1862"/>
      <c r="C995" s="1862"/>
      <c r="D995" s="1862"/>
      <c r="E995" s="1862"/>
      <c r="F995" s="1862"/>
      <c r="G995" s="1862"/>
      <c r="H995" s="1862"/>
      <c r="I995" s="1862"/>
      <c r="J995" s="1862"/>
      <c r="K995" s="1862"/>
      <c r="L995" s="1862"/>
      <c r="M995" s="1862"/>
      <c r="N995" s="1862"/>
      <c r="O995" s="1862"/>
      <c r="P995" s="1862"/>
      <c r="Q995" s="1862"/>
      <c r="R995" s="1862"/>
      <c r="S995" s="1862"/>
      <c r="T995" s="1862"/>
      <c r="U995" s="1862"/>
      <c r="V995" s="1862"/>
      <c r="W995" s="1862"/>
      <c r="X995" s="1862"/>
      <c r="Y995" s="1862"/>
      <c r="Z995" s="1862"/>
    </row>
    <row r="996" spans="1:26" ht="15.75" customHeight="1">
      <c r="A996" s="1862"/>
      <c r="B996" s="1862"/>
      <c r="C996" s="1862"/>
      <c r="D996" s="1862"/>
      <c r="E996" s="1862"/>
      <c r="F996" s="1862"/>
      <c r="G996" s="1862"/>
      <c r="H996" s="1862"/>
      <c r="I996" s="1862"/>
      <c r="J996" s="1862"/>
      <c r="K996" s="1862"/>
      <c r="L996" s="1862"/>
      <c r="M996" s="1862"/>
      <c r="N996" s="1862"/>
      <c r="O996" s="1862"/>
      <c r="P996" s="1862"/>
      <c r="Q996" s="1862"/>
      <c r="R996" s="1862"/>
      <c r="S996" s="1862"/>
      <c r="T996" s="1862"/>
      <c r="U996" s="1862"/>
      <c r="V996" s="1862"/>
      <c r="W996" s="1862"/>
      <c r="X996" s="1862"/>
      <c r="Y996" s="1862"/>
      <c r="Z996" s="1862"/>
    </row>
    <row r="997" spans="1:26" ht="15.75" customHeight="1">
      <c r="A997" s="1862"/>
      <c r="B997" s="1862"/>
      <c r="C997" s="1862"/>
      <c r="D997" s="1862"/>
      <c r="E997" s="1862"/>
      <c r="F997" s="1862"/>
      <c r="G997" s="1862"/>
      <c r="H997" s="1862"/>
      <c r="I997" s="1862"/>
      <c r="J997" s="1862"/>
      <c r="K997" s="1862"/>
      <c r="L997" s="1862"/>
      <c r="M997" s="1862"/>
      <c r="N997" s="1862"/>
      <c r="O997" s="1862"/>
      <c r="P997" s="1862"/>
      <c r="Q997" s="1862"/>
      <c r="R997" s="1862"/>
      <c r="S997" s="1862"/>
      <c r="T997" s="1862"/>
      <c r="U997" s="1862"/>
      <c r="V997" s="1862"/>
      <c r="W997" s="1862"/>
      <c r="X997" s="1862"/>
      <c r="Y997" s="1862"/>
      <c r="Z997" s="1862"/>
    </row>
    <row r="998" spans="1:26" ht="15.75" customHeight="1">
      <c r="A998" s="1862"/>
      <c r="B998" s="1862"/>
      <c r="C998" s="1862"/>
      <c r="D998" s="1862"/>
      <c r="E998" s="1862"/>
      <c r="F998" s="1862"/>
      <c r="G998" s="1862"/>
      <c r="H998" s="1862"/>
      <c r="I998" s="1862"/>
      <c r="J998" s="1862"/>
      <c r="K998" s="1862"/>
      <c r="L998" s="1862"/>
      <c r="M998" s="1862"/>
      <c r="N998" s="1862"/>
      <c r="O998" s="1862"/>
      <c r="P998" s="1862"/>
      <c r="Q998" s="1862"/>
      <c r="R998" s="1862"/>
      <c r="S998" s="1862"/>
      <c r="T998" s="1862"/>
      <c r="U998" s="1862"/>
      <c r="V998" s="1862"/>
      <c r="W998" s="1862"/>
      <c r="X998" s="1862"/>
      <c r="Y998" s="1862"/>
      <c r="Z998" s="1862"/>
    </row>
    <row r="999" spans="1:26" ht="15.75" customHeight="1">
      <c r="A999" s="1862"/>
      <c r="B999" s="1862"/>
      <c r="C999" s="1862"/>
      <c r="D999" s="1862"/>
      <c r="E999" s="1862"/>
      <c r="F999" s="1862"/>
      <c r="G999" s="1862"/>
      <c r="H999" s="1862"/>
      <c r="I999" s="1862"/>
      <c r="J999" s="1862"/>
      <c r="K999" s="1862"/>
      <c r="L999" s="1862"/>
      <c r="M999" s="1862"/>
      <c r="N999" s="1862"/>
      <c r="O999" s="1862"/>
      <c r="P999" s="1862"/>
      <c r="Q999" s="1862"/>
      <c r="R999" s="1862"/>
      <c r="S999" s="1862"/>
      <c r="T999" s="1862"/>
      <c r="U999" s="1862"/>
      <c r="V999" s="1862"/>
      <c r="W999" s="1862"/>
      <c r="X999" s="1862"/>
      <c r="Y999" s="1862"/>
      <c r="Z999" s="1862"/>
    </row>
    <row r="1000" spans="1:26" ht="15.75" customHeight="1">
      <c r="A1000" s="1862"/>
      <c r="B1000" s="1862"/>
      <c r="C1000" s="1862"/>
      <c r="D1000" s="1862"/>
      <c r="E1000" s="1862"/>
      <c r="F1000" s="1862"/>
      <c r="G1000" s="1862"/>
      <c r="H1000" s="1862"/>
      <c r="I1000" s="1862"/>
      <c r="J1000" s="1862"/>
      <c r="K1000" s="1862"/>
      <c r="L1000" s="1862"/>
      <c r="M1000" s="1862"/>
      <c r="N1000" s="1862"/>
      <c r="O1000" s="1862"/>
      <c r="P1000" s="1862"/>
      <c r="Q1000" s="1862"/>
      <c r="R1000" s="1862"/>
      <c r="S1000" s="1862"/>
      <c r="T1000" s="1862"/>
      <c r="U1000" s="1862"/>
      <c r="V1000" s="1862"/>
      <c r="W1000" s="1862"/>
      <c r="X1000" s="1862"/>
      <c r="Y1000" s="1862"/>
      <c r="Z1000" s="1862"/>
    </row>
  </sheetData>
  <mergeCells count="20">
    <mergeCell ref="R3:R4"/>
    <mergeCell ref="S3:S4"/>
    <mergeCell ref="B18:Q18"/>
    <mergeCell ref="K3:K4"/>
    <mergeCell ref="L3:L4"/>
    <mergeCell ref="M3:M4"/>
    <mergeCell ref="N3:N4"/>
    <mergeCell ref="O3:O4"/>
    <mergeCell ref="P3:P4"/>
    <mergeCell ref="I1:M1"/>
    <mergeCell ref="B2:Q2"/>
    <mergeCell ref="C3:C4"/>
    <mergeCell ref="D3:D4"/>
    <mergeCell ref="E3:E4"/>
    <mergeCell ref="F3:F4"/>
    <mergeCell ref="G3:G4"/>
    <mergeCell ref="H3:H4"/>
    <mergeCell ref="I3:I4"/>
    <mergeCell ref="J3:J4"/>
    <mergeCell ref="Q3:Q4"/>
  </mergeCells>
  <pageMargins left="0.35" right="0.2" top="0.75" bottom="0.75" header="0" footer="0"/>
  <pageSetup scale="8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workbookViewId="0">
      <selection activeCell="N38" sqref="N38"/>
    </sheetView>
  </sheetViews>
  <sheetFormatPr defaultColWidth="14.42578125" defaultRowHeight="15" customHeight="1"/>
  <cols>
    <col min="1" max="1" width="2.42578125" style="1885" customWidth="1"/>
    <col min="2" max="2" width="4.7109375" style="1885" customWidth="1"/>
    <col min="3" max="3" width="3" style="1885" customWidth="1"/>
    <col min="4" max="4" width="2.42578125" style="1885" customWidth="1"/>
    <col min="5" max="5" width="3.42578125" style="1885" customWidth="1"/>
    <col min="6" max="6" width="4" style="1885" customWidth="1"/>
    <col min="7" max="7" width="28.42578125" style="1885" customWidth="1"/>
    <col min="8" max="8" width="15.85546875" style="1886" customWidth="1"/>
    <col min="9" max="9" width="16.28515625" style="1885" bestFit="1" customWidth="1"/>
    <col min="10" max="10" width="17.28515625" style="1886" customWidth="1"/>
    <col min="11" max="11" width="15.42578125" style="1885" customWidth="1"/>
    <col min="12" max="12" width="16.28515625" style="1886" customWidth="1"/>
    <col min="13" max="13" width="12.7109375" style="1885" customWidth="1"/>
    <col min="14" max="14" width="12" style="1885" customWidth="1"/>
    <col min="15" max="15" width="21.42578125" style="1885" bestFit="1" customWidth="1"/>
    <col min="16" max="16384" width="14.42578125" style="1885"/>
  </cols>
  <sheetData>
    <row r="1" spans="1:22" ht="15.75" customHeight="1">
      <c r="A1" s="1887"/>
      <c r="B1" s="1887"/>
      <c r="C1" s="2965" t="s">
        <v>1669</v>
      </c>
      <c r="D1" s="2966"/>
      <c r="E1" s="2966"/>
      <c r="F1" s="2966"/>
      <c r="G1" s="2966"/>
      <c r="H1" s="2966"/>
      <c r="I1" s="2966"/>
      <c r="J1" s="2966"/>
      <c r="K1" s="2966"/>
      <c r="L1" s="2966"/>
      <c r="M1" s="2966"/>
      <c r="N1" s="2966"/>
      <c r="O1" s="1887"/>
    </row>
    <row r="2" spans="1:22" ht="15.75" customHeight="1">
      <c r="A2" s="1887"/>
      <c r="B2" s="1887"/>
      <c r="C2" s="2965" t="s">
        <v>1668</v>
      </c>
      <c r="D2" s="2966"/>
      <c r="E2" s="2966"/>
      <c r="F2" s="2966"/>
      <c r="G2" s="2966"/>
      <c r="H2" s="2966"/>
      <c r="I2" s="2966"/>
      <c r="J2" s="2966"/>
      <c r="K2" s="2966"/>
      <c r="L2" s="2966"/>
      <c r="M2" s="2966"/>
      <c r="N2" s="2966"/>
      <c r="O2" s="1887"/>
    </row>
    <row r="3" spans="1:22" ht="15.75" customHeight="1" thickBot="1">
      <c r="A3" s="1887"/>
      <c r="B3" s="1887"/>
      <c r="C3" s="2967" t="s">
        <v>1667</v>
      </c>
      <c r="D3" s="2968"/>
      <c r="E3" s="2968"/>
      <c r="F3" s="2968"/>
      <c r="G3" s="2968"/>
      <c r="H3" s="2968"/>
      <c r="I3" s="2968"/>
      <c r="J3" s="2968"/>
      <c r="K3" s="2968"/>
      <c r="L3" s="2968"/>
      <c r="M3" s="2968"/>
      <c r="N3" s="2968"/>
      <c r="O3" s="1887"/>
    </row>
    <row r="4" spans="1:22" ht="15.75" customHeight="1" thickTop="1">
      <c r="A4" s="1887"/>
      <c r="B4" s="1887"/>
      <c r="C4" s="2969" t="s">
        <v>159</v>
      </c>
      <c r="D4" s="2964"/>
      <c r="E4" s="2964"/>
      <c r="F4" s="2964"/>
      <c r="G4" s="2970"/>
      <c r="H4" s="2976" t="s">
        <v>1344</v>
      </c>
      <c r="I4" s="2970"/>
      <c r="J4" s="2976" t="s">
        <v>1305</v>
      </c>
      <c r="K4" s="2970"/>
      <c r="L4" s="2977" t="s">
        <v>266</v>
      </c>
      <c r="M4" s="2958" t="s">
        <v>1666</v>
      </c>
      <c r="N4" s="2959"/>
      <c r="O4" s="1887"/>
    </row>
    <row r="5" spans="1:22" ht="18.75" customHeight="1">
      <c r="A5" s="1887"/>
      <c r="B5" s="1887"/>
      <c r="C5" s="2971"/>
      <c r="D5" s="2966"/>
      <c r="E5" s="2966"/>
      <c r="F5" s="2966"/>
      <c r="G5" s="2972"/>
      <c r="H5" s="2974"/>
      <c r="I5" s="2975"/>
      <c r="J5" s="2974"/>
      <c r="K5" s="2975"/>
      <c r="L5" s="2978"/>
      <c r="M5" s="2961" t="s">
        <v>1592</v>
      </c>
      <c r="N5" s="2962"/>
      <c r="O5" s="1887"/>
    </row>
    <row r="6" spans="1:22" ht="15.75">
      <c r="A6" s="1887"/>
      <c r="B6" s="1887"/>
      <c r="C6" s="2973"/>
      <c r="D6" s="2974"/>
      <c r="E6" s="2974"/>
      <c r="F6" s="2974"/>
      <c r="G6" s="2975"/>
      <c r="H6" s="1951" t="s">
        <v>520</v>
      </c>
      <c r="I6" s="1951" t="s">
        <v>67</v>
      </c>
      <c r="J6" s="1951" t="s">
        <v>520</v>
      </c>
      <c r="K6" s="1951" t="s">
        <v>67</v>
      </c>
      <c r="L6" s="1951" t="s">
        <v>520</v>
      </c>
      <c r="M6" s="1950" t="s">
        <v>73</v>
      </c>
      <c r="N6" s="1949" t="s">
        <v>263</v>
      </c>
      <c r="O6" s="1948"/>
    </row>
    <row r="7" spans="1:22" ht="15.75" customHeight="1">
      <c r="A7" s="1887"/>
      <c r="B7" s="1887"/>
      <c r="C7" s="1914" t="s">
        <v>1665</v>
      </c>
      <c r="D7" s="1913"/>
      <c r="E7" s="1913"/>
      <c r="F7" s="1913"/>
      <c r="G7" s="1913"/>
      <c r="H7" s="1912">
        <v>-22488.832028677789</v>
      </c>
      <c r="I7" s="1947">
        <v>-33763.120085891453</v>
      </c>
      <c r="J7" s="1912">
        <v>33380.329272449162</v>
      </c>
      <c r="K7" s="1947">
        <v>-333671.93453037995</v>
      </c>
      <c r="L7" s="1934">
        <v>-151700.69825161892</v>
      </c>
      <c r="M7" s="1933" t="s">
        <v>74</v>
      </c>
      <c r="N7" s="1946" t="s">
        <v>74</v>
      </c>
      <c r="O7" s="1892"/>
      <c r="P7" s="1892"/>
      <c r="Q7" s="1892"/>
      <c r="R7" s="1892"/>
      <c r="S7" s="1892"/>
      <c r="T7" s="1892"/>
      <c r="U7" s="1892"/>
      <c r="V7" s="1892"/>
    </row>
    <row r="8" spans="1:22" ht="15.75" customHeight="1">
      <c r="A8" s="1887"/>
      <c r="B8" s="1887"/>
      <c r="C8" s="1906"/>
      <c r="D8" s="1887" t="s">
        <v>1664</v>
      </c>
      <c r="E8" s="1887"/>
      <c r="F8" s="1887"/>
      <c r="G8" s="1887"/>
      <c r="H8" s="1905">
        <v>31119.461883404594</v>
      </c>
      <c r="I8" s="1931">
        <v>108288.0835693877</v>
      </c>
      <c r="J8" s="1905">
        <v>31658.563919041728</v>
      </c>
      <c r="K8" s="1931">
        <v>143744.64402002192</v>
      </c>
      <c r="L8" s="1930">
        <v>65997.640507382559</v>
      </c>
      <c r="M8" s="1929">
        <v>1.7323629748386749</v>
      </c>
      <c r="N8" s="1901">
        <v>108.46694334005105</v>
      </c>
      <c r="O8" s="1892"/>
      <c r="P8" s="1892"/>
      <c r="Q8" s="1892"/>
      <c r="R8" s="1892"/>
      <c r="S8" s="1892"/>
      <c r="T8" s="1892"/>
      <c r="U8" s="1892"/>
      <c r="V8" s="1892"/>
    </row>
    <row r="9" spans="1:22" ht="15.75" customHeight="1">
      <c r="A9" s="1887"/>
      <c r="B9" s="1887"/>
      <c r="C9" s="1906"/>
      <c r="D9" s="1887"/>
      <c r="E9" s="1887" t="s">
        <v>1662</v>
      </c>
      <c r="F9" s="1887"/>
      <c r="G9" s="1887"/>
      <c r="H9" s="1905">
        <v>3339.4052229892004</v>
      </c>
      <c r="I9" s="1931">
        <v>9590.2294740262005</v>
      </c>
      <c r="J9" s="1905">
        <v>247.14336198799998</v>
      </c>
      <c r="K9" s="1931">
        <v>2227.1566287260216</v>
      </c>
      <c r="L9" s="1930">
        <v>613.58329007777729</v>
      </c>
      <c r="M9" s="1929">
        <v>-92.599180228664352</v>
      </c>
      <c r="N9" s="1901">
        <v>148.27018825922167</v>
      </c>
      <c r="O9" s="1892"/>
      <c r="P9" s="1892"/>
      <c r="Q9" s="1892"/>
      <c r="R9" s="1892"/>
      <c r="S9" s="1892"/>
      <c r="T9" s="1892"/>
      <c r="U9" s="1892"/>
      <c r="V9" s="1892"/>
    </row>
    <row r="10" spans="1:22" ht="15.75" customHeight="1">
      <c r="A10" s="1887"/>
      <c r="B10" s="1887"/>
      <c r="C10" s="1906"/>
      <c r="D10" s="1887"/>
      <c r="E10" s="1887" t="s">
        <v>1570</v>
      </c>
      <c r="F10" s="1887"/>
      <c r="G10" s="1887"/>
      <c r="H10" s="1905">
        <v>27780.056660415394</v>
      </c>
      <c r="I10" s="1931">
        <v>98697.854095361501</v>
      </c>
      <c r="J10" s="1905">
        <v>31411.420557053723</v>
      </c>
      <c r="K10" s="1931">
        <v>141517.4873912959</v>
      </c>
      <c r="L10" s="1930">
        <v>65384.057217304777</v>
      </c>
      <c r="M10" s="1929">
        <v>13.071837617281634</v>
      </c>
      <c r="N10" s="1901">
        <v>108.15377355680332</v>
      </c>
      <c r="O10" s="1892"/>
      <c r="P10" s="1892"/>
      <c r="Q10" s="1892"/>
      <c r="R10" s="1892"/>
      <c r="S10" s="1892"/>
      <c r="T10" s="1892"/>
      <c r="U10" s="1892"/>
      <c r="V10" s="1892"/>
    </row>
    <row r="11" spans="1:22" ht="15.75" customHeight="1">
      <c r="A11" s="1887"/>
      <c r="B11" s="1887"/>
      <c r="C11" s="1906"/>
      <c r="D11" s="1887" t="s">
        <v>1663</v>
      </c>
      <c r="E11" s="1887"/>
      <c r="F11" s="1887"/>
      <c r="G11" s="1887"/>
      <c r="H11" s="1905">
        <v>-327508.73495917924</v>
      </c>
      <c r="I11" s="1931">
        <v>-1169261.4085394414</v>
      </c>
      <c r="J11" s="1905">
        <v>-283231.8166755524</v>
      </c>
      <c r="K11" s="1931">
        <v>-1499201.5830256527</v>
      </c>
      <c r="L11" s="1930">
        <v>-462305.12723979168</v>
      </c>
      <c r="M11" s="1929">
        <v>-13.519309122898825</v>
      </c>
      <c r="N11" s="1901">
        <v>63.224998047931621</v>
      </c>
      <c r="O11" s="1892"/>
      <c r="P11" s="1892"/>
      <c r="Q11" s="1892"/>
      <c r="R11" s="1892"/>
      <c r="S11" s="1892"/>
      <c r="T11" s="1892"/>
      <c r="U11" s="1892"/>
      <c r="V11" s="1892"/>
    </row>
    <row r="12" spans="1:22" ht="15.75" customHeight="1">
      <c r="A12" s="1887"/>
      <c r="B12" s="1887"/>
      <c r="C12" s="1906"/>
      <c r="D12" s="1887"/>
      <c r="E12" s="1887" t="s">
        <v>1662</v>
      </c>
      <c r="F12" s="1887"/>
      <c r="G12" s="1887"/>
      <c r="H12" s="1905">
        <v>-42787.542277429995</v>
      </c>
      <c r="I12" s="1931">
        <v>-166928.55910497997</v>
      </c>
      <c r="J12" s="1905">
        <v>-23337.416357690003</v>
      </c>
      <c r="K12" s="1931">
        <v>-176320.33830025003</v>
      </c>
      <c r="L12" s="1930">
        <v>-51486.630277511249</v>
      </c>
      <c r="M12" s="1929">
        <v>-45.457450660819418</v>
      </c>
      <c r="N12" s="1901">
        <v>120.61838160823525</v>
      </c>
      <c r="O12" s="1892"/>
      <c r="P12" s="1892"/>
      <c r="Q12" s="1892"/>
      <c r="R12" s="1892"/>
      <c r="S12" s="1892"/>
      <c r="T12" s="1892"/>
      <c r="U12" s="1892"/>
      <c r="V12" s="1892"/>
    </row>
    <row r="13" spans="1:22" ht="15.75" customHeight="1">
      <c r="A13" s="1887"/>
      <c r="B13" s="1887"/>
      <c r="C13" s="1906"/>
      <c r="D13" s="1887"/>
      <c r="E13" s="1887" t="s">
        <v>1570</v>
      </c>
      <c r="F13" s="1887"/>
      <c r="G13" s="1887"/>
      <c r="H13" s="1905">
        <v>-284721.19268174923</v>
      </c>
      <c r="I13" s="1931">
        <v>-1002332.8494344614</v>
      </c>
      <c r="J13" s="1905">
        <v>-259894.40031786243</v>
      </c>
      <c r="K13" s="1931">
        <v>-1322881.2447254027</v>
      </c>
      <c r="L13" s="1930">
        <v>-410818.49696228036</v>
      </c>
      <c r="M13" s="1929">
        <v>-8.7196854333345222</v>
      </c>
      <c r="N13" s="1901">
        <v>58.071315295685878</v>
      </c>
      <c r="O13" s="1892"/>
      <c r="P13" s="1892"/>
      <c r="Q13" s="1892"/>
      <c r="R13" s="1892"/>
      <c r="S13" s="1892"/>
      <c r="T13" s="1892"/>
      <c r="U13" s="1892"/>
      <c r="V13" s="1892"/>
    </row>
    <row r="14" spans="1:22" ht="15.75" customHeight="1">
      <c r="A14" s="1887"/>
      <c r="B14" s="1887"/>
      <c r="C14" s="1921"/>
      <c r="D14" s="1920" t="s">
        <v>1661</v>
      </c>
      <c r="E14" s="1920"/>
      <c r="F14" s="1920"/>
      <c r="G14" s="1920"/>
      <c r="H14" s="1919">
        <v>-296389.27307577466</v>
      </c>
      <c r="I14" s="1928">
        <v>-1060973.3249700537</v>
      </c>
      <c r="J14" s="1919">
        <v>-251573.25275651069</v>
      </c>
      <c r="K14" s="1928">
        <v>-1355456.9390056308</v>
      </c>
      <c r="L14" s="1927">
        <v>-396307.4867324091</v>
      </c>
      <c r="M14" s="1926">
        <v>-15.120662044947341</v>
      </c>
      <c r="N14" s="1925">
        <v>57.531646305810511</v>
      </c>
      <c r="O14" s="1892"/>
      <c r="P14" s="1892"/>
      <c r="Q14" s="1892"/>
      <c r="R14" s="1892"/>
      <c r="S14" s="1892"/>
      <c r="T14" s="1892"/>
      <c r="U14" s="1892"/>
      <c r="V14" s="1892"/>
    </row>
    <row r="15" spans="1:22" ht="15.75" customHeight="1">
      <c r="A15" s="1887"/>
      <c r="B15" s="1887"/>
      <c r="C15" s="1921"/>
      <c r="D15" s="1920" t="s">
        <v>1660</v>
      </c>
      <c r="E15" s="1920"/>
      <c r="F15" s="1920"/>
      <c r="G15" s="1920"/>
      <c r="H15" s="1919">
        <v>-6049.3363430625523</v>
      </c>
      <c r="I15" s="1928">
        <v>-964.6558673575928</v>
      </c>
      <c r="J15" s="1919">
        <v>-11942.857281447648</v>
      </c>
      <c r="K15" s="1928">
        <v>-72852.523615579019</v>
      </c>
      <c r="L15" s="1927">
        <v>-23785.584725936773</v>
      </c>
      <c r="M15" s="1926">
        <v>97.42425621851649</v>
      </c>
      <c r="N15" s="1925">
        <v>99.161592284000008</v>
      </c>
      <c r="O15" s="1892"/>
      <c r="P15" s="1892"/>
      <c r="Q15" s="1892"/>
      <c r="R15" s="1892"/>
      <c r="S15" s="1892"/>
      <c r="T15" s="1892"/>
      <c r="U15" s="1892"/>
      <c r="V15" s="1892"/>
    </row>
    <row r="16" spans="1:22" ht="15.75" customHeight="1">
      <c r="A16" s="1887"/>
      <c r="B16" s="1887"/>
      <c r="C16" s="1906"/>
      <c r="D16" s="1887"/>
      <c r="E16" s="1887" t="s">
        <v>1659</v>
      </c>
      <c r="F16" s="1887"/>
      <c r="G16" s="1887"/>
      <c r="H16" s="1905">
        <v>42526.56185094508</v>
      </c>
      <c r="I16" s="1931">
        <v>156349.80200217909</v>
      </c>
      <c r="J16" s="1905">
        <v>18295.654669163356</v>
      </c>
      <c r="K16" s="1945">
        <v>79069.86678441368</v>
      </c>
      <c r="L16" s="1944">
        <v>23692.082965681948</v>
      </c>
      <c r="M16" s="1943">
        <v>-56.978288690984868</v>
      </c>
      <c r="N16" s="1901">
        <v>29.495682959156809</v>
      </c>
      <c r="O16" s="1892"/>
      <c r="P16" s="1892"/>
      <c r="Q16" s="1892"/>
      <c r="R16" s="1892"/>
      <c r="S16" s="1892"/>
      <c r="T16" s="1892"/>
      <c r="U16" s="1892"/>
      <c r="V16" s="1892"/>
    </row>
    <row r="17" spans="1:22" ht="15.75" customHeight="1">
      <c r="A17" s="1887"/>
      <c r="B17" s="1887"/>
      <c r="C17" s="1906"/>
      <c r="D17" s="1887"/>
      <c r="E17" s="1887"/>
      <c r="F17" s="1887" t="s">
        <v>1656</v>
      </c>
      <c r="G17" s="1887"/>
      <c r="H17" s="1905">
        <v>17326.613066830825</v>
      </c>
      <c r="I17" s="1931">
        <v>60885.360453307971</v>
      </c>
      <c r="J17" s="1905">
        <v>1481.5194228962696</v>
      </c>
      <c r="K17" s="1940">
        <v>7266.2775993884043</v>
      </c>
      <c r="L17" s="1939">
        <v>4204.681116373481</v>
      </c>
      <c r="M17" s="1938">
        <v>-91.44945744917446</v>
      </c>
      <c r="N17" s="1901">
        <v>183.80870688509879</v>
      </c>
      <c r="O17" s="1892"/>
      <c r="P17" s="1892"/>
      <c r="Q17" s="1892"/>
      <c r="R17" s="1892"/>
      <c r="S17" s="1892"/>
      <c r="T17" s="1892"/>
      <c r="U17" s="1892"/>
      <c r="V17" s="1892"/>
    </row>
    <row r="18" spans="1:22" ht="15.75" customHeight="1">
      <c r="A18" s="1887"/>
      <c r="B18" s="1887"/>
      <c r="C18" s="1906"/>
      <c r="D18" s="1887"/>
      <c r="E18" s="1887"/>
      <c r="F18" s="1887" t="s">
        <v>1654</v>
      </c>
      <c r="G18" s="1887"/>
      <c r="H18" s="1905">
        <v>2986.1314300000004</v>
      </c>
      <c r="I18" s="1931">
        <v>12337.970069999999</v>
      </c>
      <c r="J18" s="1905">
        <v>1514.6397101030102</v>
      </c>
      <c r="K18" s="1940">
        <v>6331.6378365052387</v>
      </c>
      <c r="L18" s="1939">
        <v>1984.7987373961746</v>
      </c>
      <c r="M18" s="1938">
        <v>-49.277526940500074</v>
      </c>
      <c r="N18" s="1901">
        <v>31.0409811757272</v>
      </c>
      <c r="O18" s="1892"/>
      <c r="P18" s="1892"/>
      <c r="Q18" s="1892"/>
      <c r="R18" s="1892"/>
      <c r="S18" s="1892"/>
      <c r="T18" s="1892"/>
      <c r="U18" s="1892"/>
      <c r="V18" s="1892"/>
    </row>
    <row r="19" spans="1:22" ht="15.75" customHeight="1">
      <c r="A19" s="1887"/>
      <c r="B19" s="1887"/>
      <c r="C19" s="1906"/>
      <c r="D19" s="1887"/>
      <c r="E19" s="1887"/>
      <c r="F19" s="1887" t="s">
        <v>1570</v>
      </c>
      <c r="G19" s="1887"/>
      <c r="H19" s="1905">
        <v>22213.817354114253</v>
      </c>
      <c r="I19" s="1931">
        <v>83126.471478871114</v>
      </c>
      <c r="J19" s="1905">
        <v>15299.495536164079</v>
      </c>
      <c r="K19" s="1942">
        <v>65471.951348520044</v>
      </c>
      <c r="L19" s="1941">
        <v>17502.603111912289</v>
      </c>
      <c r="M19" s="1938">
        <v>-31.126220710865628</v>
      </c>
      <c r="N19" s="1901">
        <v>14.399870705152541</v>
      </c>
      <c r="O19" s="1892"/>
      <c r="P19" s="1892"/>
      <c r="Q19" s="1892"/>
      <c r="R19" s="1892"/>
      <c r="S19" s="1892"/>
      <c r="T19" s="1892"/>
      <c r="U19" s="1892"/>
      <c r="V19" s="1892"/>
    </row>
    <row r="20" spans="1:22" ht="15.75" customHeight="1">
      <c r="A20" s="1887"/>
      <c r="B20" s="1887"/>
      <c r="C20" s="1906"/>
      <c r="D20" s="1887"/>
      <c r="E20" s="1887" t="s">
        <v>1658</v>
      </c>
      <c r="F20" s="1887"/>
      <c r="G20" s="1887"/>
      <c r="H20" s="1905">
        <v>-48575.898194007634</v>
      </c>
      <c r="I20" s="1931">
        <v>-157314.45786953668</v>
      </c>
      <c r="J20" s="1905">
        <v>-30238.511950611006</v>
      </c>
      <c r="K20" s="1942">
        <v>-151922.3903999927</v>
      </c>
      <c r="L20" s="1941">
        <v>-47477.667691618713</v>
      </c>
      <c r="M20" s="1938">
        <v>-37.749968451759365</v>
      </c>
      <c r="N20" s="1901">
        <v>57.01059552521852</v>
      </c>
      <c r="O20" s="1892"/>
      <c r="P20" s="1892"/>
      <c r="Q20" s="1892"/>
      <c r="R20" s="1892"/>
      <c r="S20" s="1892"/>
      <c r="T20" s="1892"/>
      <c r="U20" s="1892"/>
      <c r="V20" s="1892"/>
    </row>
    <row r="21" spans="1:22" ht="15.75" customHeight="1">
      <c r="A21" s="1887"/>
      <c r="B21" s="1887"/>
      <c r="C21" s="1906"/>
      <c r="D21" s="1887"/>
      <c r="E21" s="1887"/>
      <c r="F21" s="1887" t="s">
        <v>1657</v>
      </c>
      <c r="G21" s="1887"/>
      <c r="H21" s="1905">
        <v>-18434.877119159748</v>
      </c>
      <c r="I21" s="1931">
        <v>-68340.413738784991</v>
      </c>
      <c r="J21" s="1905">
        <v>-15702.066966335322</v>
      </c>
      <c r="K21" s="1942">
        <v>-80973.548134170516</v>
      </c>
      <c r="L21" s="1941">
        <v>-23516.869640170858</v>
      </c>
      <c r="M21" s="1938">
        <v>-14.824130018117454</v>
      </c>
      <c r="N21" s="1901">
        <v>49.769260891513191</v>
      </c>
      <c r="O21" s="1892"/>
      <c r="P21" s="1892"/>
      <c r="Q21" s="1892"/>
      <c r="R21" s="1892"/>
      <c r="S21" s="1892"/>
      <c r="T21" s="1892"/>
      <c r="U21" s="1892"/>
      <c r="V21" s="1892"/>
    </row>
    <row r="22" spans="1:22" ht="15.75" customHeight="1">
      <c r="A22" s="1887"/>
      <c r="B22" s="1887"/>
      <c r="C22" s="1906"/>
      <c r="D22" s="1887"/>
      <c r="E22" s="1887"/>
      <c r="F22" s="1887" t="s">
        <v>1656</v>
      </c>
      <c r="G22" s="1887"/>
      <c r="H22" s="1905">
        <v>-21004.198721810688</v>
      </c>
      <c r="I22" s="1931">
        <v>-53137.353699117542</v>
      </c>
      <c r="J22" s="1905">
        <v>-5316.3361851985155</v>
      </c>
      <c r="K22" s="1940">
        <v>-32800.138471695158</v>
      </c>
      <c r="L22" s="1939">
        <v>-15264.48633531747</v>
      </c>
      <c r="M22" s="1938">
        <v>-74.689174028438174</v>
      </c>
      <c r="N22" s="1901">
        <v>187.12417355802495</v>
      </c>
      <c r="O22" s="1892"/>
      <c r="P22" s="1892"/>
      <c r="Q22" s="1892"/>
      <c r="R22" s="1892"/>
      <c r="S22" s="1892"/>
      <c r="T22" s="1892"/>
      <c r="U22" s="1892"/>
      <c r="V22" s="1892"/>
    </row>
    <row r="23" spans="1:22" ht="15.75" customHeight="1">
      <c r="A23" s="1887"/>
      <c r="B23" s="1887"/>
      <c r="C23" s="1906"/>
      <c r="D23" s="1887"/>
      <c r="E23" s="1887"/>
      <c r="F23" s="1887"/>
      <c r="G23" s="1937" t="s">
        <v>1655</v>
      </c>
      <c r="H23" s="1905">
        <v>-10179.356807270799</v>
      </c>
      <c r="I23" s="1931">
        <v>-25813.151724861043</v>
      </c>
      <c r="J23" s="1905">
        <v>-4425.7797410571384</v>
      </c>
      <c r="K23" s="1931">
        <v>-24959.409645045373</v>
      </c>
      <c r="L23" s="1930">
        <v>-8920.4598041341051</v>
      </c>
      <c r="M23" s="1936">
        <v>-56.522009937838689</v>
      </c>
      <c r="N23" s="1901">
        <v>101.5567950971589</v>
      </c>
      <c r="O23" s="1892"/>
      <c r="P23" s="1892"/>
      <c r="Q23" s="1892"/>
      <c r="R23" s="1892"/>
      <c r="S23" s="1892"/>
      <c r="T23" s="1892"/>
      <c r="U23" s="1892"/>
      <c r="V23" s="1892"/>
    </row>
    <row r="24" spans="1:22" ht="15.75" customHeight="1">
      <c r="A24" s="1887"/>
      <c r="B24" s="1887"/>
      <c r="C24" s="1906"/>
      <c r="D24" s="1887"/>
      <c r="E24" s="1887"/>
      <c r="F24" s="1887" t="s">
        <v>1654</v>
      </c>
      <c r="G24" s="1887"/>
      <c r="H24" s="1905">
        <v>-590.19100000000003</v>
      </c>
      <c r="I24" s="1931">
        <v>-2408.2959999999998</v>
      </c>
      <c r="J24" s="1905">
        <v>-768.63499999999999</v>
      </c>
      <c r="K24" s="1931">
        <v>-3673.5369999999998</v>
      </c>
      <c r="L24" s="1930">
        <v>-781.03</v>
      </c>
      <c r="M24" s="1936">
        <v>30.234957835683684</v>
      </c>
      <c r="N24" s="1901">
        <v>1.6125989578928968</v>
      </c>
      <c r="O24" s="1892"/>
      <c r="P24" s="1892"/>
      <c r="Q24" s="1892"/>
      <c r="R24" s="1892"/>
      <c r="S24" s="1892"/>
      <c r="T24" s="1892"/>
      <c r="U24" s="1892"/>
      <c r="V24" s="1892"/>
    </row>
    <row r="25" spans="1:22" ht="15.75" customHeight="1">
      <c r="A25" s="1887"/>
      <c r="B25" s="1887"/>
      <c r="C25" s="1906"/>
      <c r="D25" s="1887"/>
      <c r="E25" s="1887"/>
      <c r="F25" s="1887" t="s">
        <v>1570</v>
      </c>
      <c r="G25" s="1887"/>
      <c r="H25" s="1905">
        <v>-8546.6313530371972</v>
      </c>
      <c r="I25" s="1931">
        <v>-33428.394431634144</v>
      </c>
      <c r="J25" s="1905">
        <v>-8451.4737990771682</v>
      </c>
      <c r="K25" s="1931">
        <v>-34475.166794127028</v>
      </c>
      <c r="L25" s="1930">
        <v>-7915.2817161303901</v>
      </c>
      <c r="M25" s="1929">
        <v>-1.1133925172309378</v>
      </c>
      <c r="N25" s="1901">
        <v>-6.3443618911215971</v>
      </c>
      <c r="O25" s="1892"/>
      <c r="P25" s="1892"/>
      <c r="Q25" s="1892"/>
      <c r="R25" s="1892"/>
      <c r="S25" s="1892"/>
      <c r="T25" s="1892"/>
      <c r="U25" s="1892"/>
      <c r="V25" s="1892"/>
    </row>
    <row r="26" spans="1:22" ht="15.75" customHeight="1">
      <c r="A26" s="1887"/>
      <c r="B26" s="1887"/>
      <c r="C26" s="1921"/>
      <c r="D26" s="1920" t="s">
        <v>1653</v>
      </c>
      <c r="E26" s="1920"/>
      <c r="F26" s="1920"/>
      <c r="G26" s="1920"/>
      <c r="H26" s="1919">
        <v>-302438.60941883724</v>
      </c>
      <c r="I26" s="1928">
        <v>-1061937.9808374112</v>
      </c>
      <c r="J26" s="1919">
        <v>-263516.11003795831</v>
      </c>
      <c r="K26" s="1928">
        <v>-1428309.4626212099</v>
      </c>
      <c r="L26" s="1927">
        <v>-420093.07145834586</v>
      </c>
      <c r="M26" s="1926">
        <v>-12.869553743707518</v>
      </c>
      <c r="N26" s="1925">
        <v>59.418363984590307</v>
      </c>
      <c r="O26" s="1892"/>
      <c r="P26" s="1892"/>
      <c r="Q26" s="1892"/>
      <c r="R26" s="1892"/>
      <c r="S26" s="1892"/>
      <c r="T26" s="1892"/>
      <c r="U26" s="1892"/>
      <c r="V26" s="1892"/>
    </row>
    <row r="27" spans="1:22" ht="15.75" customHeight="1">
      <c r="A27" s="1887"/>
      <c r="B27" s="1887"/>
      <c r="C27" s="1921"/>
      <c r="D27" s="1920" t="s">
        <v>1652</v>
      </c>
      <c r="E27" s="1920"/>
      <c r="F27" s="1920"/>
      <c r="G27" s="1920"/>
      <c r="H27" s="1919">
        <v>19583.246256871538</v>
      </c>
      <c r="I27" s="1928">
        <v>45953.60133456302</v>
      </c>
      <c r="J27" s="1919">
        <v>9900.3709339706238</v>
      </c>
      <c r="K27" s="1928">
        <v>23285.526984918753</v>
      </c>
      <c r="L27" s="1927">
        <v>4667.2836238246964</v>
      </c>
      <c r="M27" s="1926">
        <v>-49.444689587679079</v>
      </c>
      <c r="N27" s="1925">
        <v>-52.857487310802767</v>
      </c>
      <c r="O27" s="1892"/>
      <c r="P27" s="1892"/>
      <c r="Q27" s="1892"/>
      <c r="R27" s="1892"/>
      <c r="S27" s="1892"/>
      <c r="T27" s="1892"/>
      <c r="U27" s="1892"/>
      <c r="V27" s="1892"/>
    </row>
    <row r="28" spans="1:22" ht="15.75" customHeight="1">
      <c r="A28" s="1887"/>
      <c r="B28" s="1887"/>
      <c r="C28" s="1906"/>
      <c r="D28" s="1887"/>
      <c r="E28" s="1887" t="s">
        <v>1651</v>
      </c>
      <c r="F28" s="1887"/>
      <c r="G28" s="1887"/>
      <c r="H28" s="1905">
        <v>23090.981566871538</v>
      </c>
      <c r="I28" s="1931">
        <v>68055.414098843015</v>
      </c>
      <c r="J28" s="1905">
        <v>16211.979308090624</v>
      </c>
      <c r="K28" s="1931">
        <v>60878.554963328752</v>
      </c>
      <c r="L28" s="1930">
        <v>13477.777399254695</v>
      </c>
      <c r="M28" s="1929">
        <v>-29.790861158757188</v>
      </c>
      <c r="N28" s="1901">
        <v>-16.86531827407045</v>
      </c>
      <c r="O28" s="1892"/>
      <c r="P28" s="1892"/>
      <c r="Q28" s="1892"/>
      <c r="R28" s="1892"/>
      <c r="S28" s="1892"/>
      <c r="T28" s="1892"/>
      <c r="U28" s="1892"/>
      <c r="V28" s="1892"/>
    </row>
    <row r="29" spans="1:22" ht="15.75" customHeight="1">
      <c r="A29" s="1887"/>
      <c r="B29" s="1887"/>
      <c r="C29" s="1906"/>
      <c r="D29" s="1887"/>
      <c r="E29" s="1887" t="s">
        <v>1650</v>
      </c>
      <c r="F29" s="1887"/>
      <c r="G29" s="1887"/>
      <c r="H29" s="1905">
        <v>-3507.73531</v>
      </c>
      <c r="I29" s="1931">
        <v>-22101.812764279999</v>
      </c>
      <c r="J29" s="1905">
        <v>-6311.60837412</v>
      </c>
      <c r="K29" s="1931">
        <v>-37593.027978409998</v>
      </c>
      <c r="L29" s="1930">
        <v>-8810.493775429999</v>
      </c>
      <c r="M29" s="1929">
        <v>79.933997759939302</v>
      </c>
      <c r="N29" s="1901">
        <v>39.591895649869244</v>
      </c>
      <c r="O29" s="1892"/>
      <c r="P29" s="1892"/>
      <c r="Q29" s="1892"/>
      <c r="R29" s="1892"/>
      <c r="S29" s="1892"/>
      <c r="T29" s="1892"/>
      <c r="U29" s="1892"/>
      <c r="V29" s="1892"/>
    </row>
    <row r="30" spans="1:22" ht="15.75" customHeight="1">
      <c r="A30" s="1887"/>
      <c r="B30" s="1887"/>
      <c r="C30" s="1921"/>
      <c r="D30" s="1920" t="s">
        <v>1649</v>
      </c>
      <c r="E30" s="1920"/>
      <c r="F30" s="1920"/>
      <c r="G30" s="1920"/>
      <c r="H30" s="1919">
        <v>-282855.36316196562</v>
      </c>
      <c r="I30" s="1928">
        <v>-1015984.3795028483</v>
      </c>
      <c r="J30" s="1919">
        <v>-253615.7391039877</v>
      </c>
      <c r="K30" s="1928">
        <v>-1405023.935636291</v>
      </c>
      <c r="L30" s="1927">
        <v>-415425.78783452115</v>
      </c>
      <c r="M30" s="1926">
        <v>-10.337305869372903</v>
      </c>
      <c r="N30" s="1925">
        <v>63.801264583263098</v>
      </c>
      <c r="O30" s="1892"/>
      <c r="P30" s="1892"/>
      <c r="Q30" s="1892"/>
      <c r="R30" s="1892"/>
      <c r="S30" s="1892"/>
      <c r="T30" s="1892"/>
      <c r="U30" s="1892"/>
      <c r="V30" s="1892"/>
    </row>
    <row r="31" spans="1:22" ht="15.75" customHeight="1">
      <c r="A31" s="1887"/>
      <c r="B31" s="1887"/>
      <c r="C31" s="1921"/>
      <c r="D31" s="1920" t="s">
        <v>1648</v>
      </c>
      <c r="E31" s="1920"/>
      <c r="F31" s="1920"/>
      <c r="G31" s="1920"/>
      <c r="H31" s="1919">
        <v>260366.53113328785</v>
      </c>
      <c r="I31" s="1928">
        <v>982221.2594169568</v>
      </c>
      <c r="J31" s="1919">
        <v>286996.06837643683</v>
      </c>
      <c r="K31" s="1928">
        <v>1071352.0011059109</v>
      </c>
      <c r="L31" s="1927">
        <v>263725.0895829022</v>
      </c>
      <c r="M31" s="1926">
        <v>10.227711344941138</v>
      </c>
      <c r="N31" s="1925">
        <v>-8.1084660585006301</v>
      </c>
      <c r="O31" s="1892"/>
      <c r="P31" s="1892"/>
      <c r="Q31" s="1892"/>
      <c r="R31" s="1892"/>
      <c r="S31" s="1892"/>
      <c r="T31" s="1892"/>
      <c r="U31" s="1892"/>
      <c r="V31" s="1892"/>
    </row>
    <row r="32" spans="1:22" ht="15.75" customHeight="1">
      <c r="A32" s="1887"/>
      <c r="B32" s="1887"/>
      <c r="C32" s="1906"/>
      <c r="D32" s="1887"/>
      <c r="E32" s="1887" t="s">
        <v>1647</v>
      </c>
      <c r="F32" s="1887"/>
      <c r="G32" s="1887"/>
      <c r="H32" s="1905">
        <v>261670.31723279139</v>
      </c>
      <c r="I32" s="1931">
        <v>987673.52274271101</v>
      </c>
      <c r="J32" s="1905">
        <v>288471.42203802761</v>
      </c>
      <c r="K32" s="1931">
        <v>1077413.977805678</v>
      </c>
      <c r="L32" s="1930">
        <v>265415.72122151876</v>
      </c>
      <c r="M32" s="1929">
        <v>10.242317542418466</v>
      </c>
      <c r="N32" s="1901">
        <v>-7.9923691066595692</v>
      </c>
      <c r="O32" s="1892"/>
      <c r="P32" s="1892"/>
      <c r="Q32" s="1892"/>
      <c r="R32" s="1892"/>
      <c r="S32" s="1892"/>
      <c r="T32" s="1892"/>
      <c r="U32" s="1892"/>
      <c r="V32" s="1892"/>
    </row>
    <row r="33" spans="1:22" ht="15.75" customHeight="1">
      <c r="A33" s="1887"/>
      <c r="B33" s="1887"/>
      <c r="C33" s="1906"/>
      <c r="D33" s="1887"/>
      <c r="E33" s="1887"/>
      <c r="F33" s="1887" t="s">
        <v>447</v>
      </c>
      <c r="G33" s="1887"/>
      <c r="H33" s="1905">
        <v>14743.61</v>
      </c>
      <c r="I33" s="1931">
        <v>51925.672685218742</v>
      </c>
      <c r="J33" s="1905">
        <v>13193.420139936019</v>
      </c>
      <c r="K33" s="1931">
        <v>57340.72797280844</v>
      </c>
      <c r="L33" s="1930">
        <v>11438.722710391768</v>
      </c>
      <c r="M33" s="1929">
        <v>-10.514316779024824</v>
      </c>
      <c r="N33" s="1901">
        <v>-13.299791948812755</v>
      </c>
      <c r="O33" s="1892"/>
      <c r="P33" s="1892"/>
      <c r="Q33" s="1892"/>
      <c r="R33" s="1892"/>
      <c r="S33" s="1892"/>
      <c r="T33" s="1892"/>
      <c r="U33" s="1892"/>
      <c r="V33" s="1892"/>
    </row>
    <row r="34" spans="1:22" ht="15.75" customHeight="1">
      <c r="A34" s="1887"/>
      <c r="B34" s="1887"/>
      <c r="C34" s="1906"/>
      <c r="D34" s="1887"/>
      <c r="E34" s="1887"/>
      <c r="F34" s="1887" t="s">
        <v>1646</v>
      </c>
      <c r="G34" s="1887"/>
      <c r="H34" s="1905">
        <v>229861.95649337707</v>
      </c>
      <c r="I34" s="1931">
        <v>875026.9567769951</v>
      </c>
      <c r="J34" s="1905">
        <v>258940.99545218711</v>
      </c>
      <c r="K34" s="1931">
        <v>961054.57727377792</v>
      </c>
      <c r="L34" s="1930">
        <v>239321.95239068844</v>
      </c>
      <c r="M34" s="1929">
        <v>12.650653201782823</v>
      </c>
      <c r="N34" s="1901">
        <v>-7.5766461881549674</v>
      </c>
      <c r="O34" s="1892"/>
      <c r="P34" s="1892"/>
      <c r="Q34" s="1892"/>
      <c r="R34" s="1892"/>
      <c r="S34" s="1892"/>
      <c r="T34" s="1892"/>
      <c r="U34" s="1892"/>
      <c r="V34" s="1892"/>
    </row>
    <row r="35" spans="1:22" ht="15.75" customHeight="1">
      <c r="A35" s="1887"/>
      <c r="B35" s="1887"/>
      <c r="C35" s="1906"/>
      <c r="D35" s="1887"/>
      <c r="E35" s="1887"/>
      <c r="F35" s="1887" t="s">
        <v>1645</v>
      </c>
      <c r="G35" s="1887"/>
      <c r="H35" s="1905">
        <v>17025.991739414294</v>
      </c>
      <c r="I35" s="1931">
        <v>57818.004280497218</v>
      </c>
      <c r="J35" s="1905">
        <v>16298.168445904479</v>
      </c>
      <c r="K35" s="1931">
        <v>58595.109559091594</v>
      </c>
      <c r="L35" s="1930">
        <v>14587.309120438591</v>
      </c>
      <c r="M35" s="1929">
        <v>-4.2747776731556941</v>
      </c>
      <c r="N35" s="1901">
        <v>-10.497249007730103</v>
      </c>
      <c r="O35" s="1892"/>
      <c r="P35" s="1892"/>
      <c r="Q35" s="1892"/>
      <c r="R35" s="1892"/>
      <c r="S35" s="1892"/>
      <c r="T35" s="1892"/>
      <c r="U35" s="1892"/>
      <c r="V35" s="1892"/>
    </row>
    <row r="36" spans="1:22" ht="15.75" customHeight="1">
      <c r="A36" s="1887"/>
      <c r="B36" s="1887"/>
      <c r="C36" s="1906"/>
      <c r="D36" s="1887"/>
      <c r="E36" s="1887"/>
      <c r="F36" s="1887" t="s">
        <v>1644</v>
      </c>
      <c r="G36" s="1887"/>
      <c r="H36" s="1905">
        <v>38.759</v>
      </c>
      <c r="I36" s="1931">
        <v>2902.8890000000001</v>
      </c>
      <c r="J36" s="1905">
        <v>38.838000000000001</v>
      </c>
      <c r="K36" s="1931">
        <v>423.56299999999999</v>
      </c>
      <c r="L36" s="1930">
        <v>67.736999999999995</v>
      </c>
      <c r="M36" s="1929">
        <v>0.20382362806057319</v>
      </c>
      <c r="N36" s="1901">
        <v>74.409083886914857</v>
      </c>
      <c r="O36" s="1892"/>
      <c r="P36" s="1892"/>
      <c r="Q36" s="1892"/>
      <c r="R36" s="1892"/>
      <c r="S36" s="1892"/>
      <c r="T36" s="1892"/>
      <c r="U36" s="1892"/>
      <c r="V36" s="1892"/>
    </row>
    <row r="37" spans="1:22" ht="15.75" customHeight="1">
      <c r="A37" s="1887"/>
      <c r="B37" s="1887"/>
      <c r="C37" s="1906"/>
      <c r="D37" s="1887"/>
      <c r="E37" s="1887" t="s">
        <v>1643</v>
      </c>
      <c r="F37" s="1887"/>
      <c r="G37" s="1887"/>
      <c r="H37" s="1905">
        <v>-1303.786099503536</v>
      </c>
      <c r="I37" s="1931">
        <v>-5452.2633257542366</v>
      </c>
      <c r="J37" s="1905">
        <v>-1475.3536615907428</v>
      </c>
      <c r="K37" s="1931">
        <v>-6061.9766997672159</v>
      </c>
      <c r="L37" s="1930">
        <v>-1690.6316386165649</v>
      </c>
      <c r="M37" s="1929">
        <v>13.159180187036611</v>
      </c>
      <c r="N37" s="1901">
        <v>14.591618445824505</v>
      </c>
      <c r="O37" s="1892"/>
      <c r="P37" s="1892"/>
      <c r="Q37" s="1892"/>
      <c r="R37" s="1892"/>
      <c r="S37" s="1892"/>
      <c r="T37" s="1892"/>
      <c r="U37" s="1892"/>
      <c r="V37" s="1892"/>
    </row>
    <row r="38" spans="1:22" ht="15.75" customHeight="1">
      <c r="A38" s="1887"/>
      <c r="B38" s="1887"/>
      <c r="C38" s="1914" t="s">
        <v>75</v>
      </c>
      <c r="D38" s="1913" t="s">
        <v>1642</v>
      </c>
      <c r="E38" s="1913"/>
      <c r="F38" s="1913"/>
      <c r="G38" s="1913"/>
      <c r="H38" s="1912">
        <v>3679.5094999999997</v>
      </c>
      <c r="I38" s="1935">
        <v>14213.181769599998</v>
      </c>
      <c r="J38" s="1912">
        <v>3557.4006573700008</v>
      </c>
      <c r="K38" s="1935">
        <v>15263.701317525683</v>
      </c>
      <c r="L38" s="1934">
        <v>1923.1554485453139</v>
      </c>
      <c r="M38" s="1933">
        <v>-3.3186174034881222</v>
      </c>
      <c r="N38" s="1932">
        <v>-45.939306989190534</v>
      </c>
      <c r="O38" s="1892"/>
      <c r="P38" s="1892"/>
      <c r="Q38" s="1892"/>
      <c r="R38" s="1892"/>
      <c r="S38" s="1892"/>
      <c r="T38" s="1892"/>
      <c r="U38" s="1892"/>
      <c r="V38" s="1892"/>
    </row>
    <row r="39" spans="1:22" ht="15.75" customHeight="1">
      <c r="A39" s="1887"/>
      <c r="B39" s="1887"/>
      <c r="C39" s="1921" t="s">
        <v>1641</v>
      </c>
      <c r="D39" s="1921"/>
      <c r="E39" s="1920"/>
      <c r="F39" s="1920"/>
      <c r="G39" s="1920"/>
      <c r="H39" s="1919">
        <v>-18809.322528677789</v>
      </c>
      <c r="I39" s="1928">
        <v>-19549.938316291453</v>
      </c>
      <c r="J39" s="1919">
        <v>36937.72992981915</v>
      </c>
      <c r="K39" s="1928">
        <v>-318408.23321285448</v>
      </c>
      <c r="L39" s="1927">
        <v>-149777.54280307359</v>
      </c>
      <c r="M39" s="1926" t="s">
        <v>74</v>
      </c>
      <c r="N39" s="1925" t="s">
        <v>74</v>
      </c>
      <c r="O39" s="1892"/>
      <c r="P39" s="1892"/>
      <c r="Q39" s="1892"/>
      <c r="R39" s="1892"/>
      <c r="S39" s="1892"/>
      <c r="T39" s="1892"/>
      <c r="U39" s="1892"/>
      <c r="V39" s="1892"/>
    </row>
    <row r="40" spans="1:22" ht="15.75" customHeight="1">
      <c r="A40" s="1887"/>
      <c r="B40" s="1887"/>
      <c r="C40" s="1914" t="s">
        <v>76</v>
      </c>
      <c r="D40" s="1913" t="s">
        <v>1640</v>
      </c>
      <c r="E40" s="1913"/>
      <c r="F40" s="1913"/>
      <c r="G40" s="1913"/>
      <c r="H40" s="1912">
        <v>18696.783194367919</v>
      </c>
      <c r="I40" s="1935">
        <v>278748.45128543989</v>
      </c>
      <c r="J40" s="1912">
        <v>28728.160327009798</v>
      </c>
      <c r="K40" s="1935">
        <v>230671.82474646778</v>
      </c>
      <c r="L40" s="1934">
        <v>66740.036707255436</v>
      </c>
      <c r="M40" s="1933">
        <v>53.652957454540399</v>
      </c>
      <c r="N40" s="1932">
        <v>132.31573462261497</v>
      </c>
      <c r="O40" s="1892"/>
      <c r="P40" s="1892"/>
      <c r="Q40" s="1892"/>
      <c r="R40" s="1892"/>
      <c r="S40" s="1892"/>
      <c r="T40" s="1892"/>
      <c r="U40" s="1892"/>
      <c r="V40" s="1892"/>
    </row>
    <row r="41" spans="1:22" ht="15.75" customHeight="1">
      <c r="A41" s="1887"/>
      <c r="B41" s="1887"/>
      <c r="C41" s="1906"/>
      <c r="D41" s="1887" t="s">
        <v>1639</v>
      </c>
      <c r="E41" s="1887"/>
      <c r="F41" s="1887"/>
      <c r="G41" s="1887"/>
      <c r="H41" s="1905">
        <v>3992.3130000000001</v>
      </c>
      <c r="I41" s="1931">
        <v>19478.723999999998</v>
      </c>
      <c r="J41" s="1905">
        <v>2922.0059999999999</v>
      </c>
      <c r="K41" s="1931">
        <v>19512.715000000004</v>
      </c>
      <c r="L41" s="1930">
        <v>5070.7340000000004</v>
      </c>
      <c r="M41" s="1929">
        <v>-26.809195571589704</v>
      </c>
      <c r="N41" s="1901">
        <v>73.536057078596031</v>
      </c>
      <c r="O41" s="1892"/>
      <c r="P41" s="1892"/>
      <c r="Q41" s="1892"/>
      <c r="R41" s="1892"/>
      <c r="S41" s="1892"/>
      <c r="T41" s="1892"/>
      <c r="U41" s="1892"/>
      <c r="V41" s="1892"/>
    </row>
    <row r="42" spans="1:22" ht="15.75" customHeight="1">
      <c r="A42" s="1887"/>
      <c r="B42" s="1887"/>
      <c r="C42" s="1906"/>
      <c r="D42" s="1887"/>
      <c r="E42" s="1887" t="s">
        <v>1638</v>
      </c>
      <c r="F42" s="1887"/>
      <c r="G42" s="1887"/>
      <c r="H42" s="1905">
        <v>3993.5830000000001</v>
      </c>
      <c r="I42" s="1931">
        <v>19678.481</v>
      </c>
      <c r="J42" s="1905">
        <v>2927.375</v>
      </c>
      <c r="K42" s="1931">
        <v>19909.377999999997</v>
      </c>
      <c r="L42" s="1930">
        <v>5302.2749999999996</v>
      </c>
      <c r="M42" s="1929">
        <v>-26.69803031513306</v>
      </c>
      <c r="N42" s="1901">
        <v>81.12728980742132</v>
      </c>
      <c r="O42" s="1892"/>
      <c r="P42" s="1892"/>
      <c r="Q42" s="1892"/>
      <c r="R42" s="1892"/>
      <c r="S42" s="1892"/>
      <c r="T42" s="1892"/>
      <c r="U42" s="1892"/>
      <c r="V42" s="1892"/>
    </row>
    <row r="43" spans="1:22" ht="15.75" customHeight="1">
      <c r="A43" s="1887"/>
      <c r="B43" s="1887"/>
      <c r="C43" s="1906"/>
      <c r="D43" s="1887"/>
      <c r="E43" s="1887" t="s">
        <v>1637</v>
      </c>
      <c r="F43" s="1887"/>
      <c r="G43" s="1887"/>
      <c r="H43" s="1905">
        <v>-1.27</v>
      </c>
      <c r="I43" s="1931">
        <v>-199.75700000000001</v>
      </c>
      <c r="J43" s="1905">
        <v>-5.3689999999999998</v>
      </c>
      <c r="K43" s="1931">
        <v>-396.66300000000001</v>
      </c>
      <c r="L43" s="1930">
        <v>-231.541</v>
      </c>
      <c r="M43" s="1929">
        <v>322.75590551181102</v>
      </c>
      <c r="N43" s="1901" t="s">
        <v>74</v>
      </c>
      <c r="O43" s="1892"/>
      <c r="P43" s="1892"/>
      <c r="Q43" s="1892"/>
      <c r="R43" s="1892"/>
      <c r="S43" s="1892"/>
      <c r="T43" s="1892"/>
      <c r="U43" s="1892"/>
      <c r="V43" s="1892"/>
    </row>
    <row r="44" spans="1:22" ht="15.75" customHeight="1">
      <c r="A44" s="1887"/>
      <c r="B44" s="1887"/>
      <c r="C44" s="1906"/>
      <c r="D44" s="1887" t="s">
        <v>1636</v>
      </c>
      <c r="E44" s="1887"/>
      <c r="F44" s="1887"/>
      <c r="G44" s="1887"/>
      <c r="H44" s="1905">
        <v>0</v>
      </c>
      <c r="I44" s="1931">
        <v>0</v>
      </c>
      <c r="J44" s="1905">
        <v>0</v>
      </c>
      <c r="K44" s="1931">
        <v>0</v>
      </c>
      <c r="L44" s="1930">
        <v>0</v>
      </c>
      <c r="M44" s="1929" t="s">
        <v>74</v>
      </c>
      <c r="N44" s="1901" t="s">
        <v>74</v>
      </c>
      <c r="O44" s="1892"/>
      <c r="P44" s="1892"/>
      <c r="Q44" s="1892"/>
      <c r="R44" s="1892"/>
      <c r="S44" s="1892"/>
      <c r="T44" s="1892"/>
      <c r="U44" s="1892"/>
      <c r="V44" s="1892"/>
    </row>
    <row r="45" spans="1:22" ht="15.75" customHeight="1">
      <c r="A45" s="1887"/>
      <c r="B45" s="1887"/>
      <c r="C45" s="1906"/>
      <c r="D45" s="1887" t="s">
        <v>1635</v>
      </c>
      <c r="E45" s="1887"/>
      <c r="F45" s="1887"/>
      <c r="G45" s="1887"/>
      <c r="H45" s="1905">
        <v>-7673.5500138049956</v>
      </c>
      <c r="I45" s="1931">
        <v>-6304.3754938730153</v>
      </c>
      <c r="J45" s="1905">
        <v>-2679.9005593881911</v>
      </c>
      <c r="K45" s="1931">
        <v>-15838.098568321309</v>
      </c>
      <c r="L45" s="1930">
        <v>-20001.849003934865</v>
      </c>
      <c r="M45" s="1929">
        <v>-65.076130935916837</v>
      </c>
      <c r="N45" s="1901" t="s">
        <v>74</v>
      </c>
      <c r="O45" s="1892"/>
      <c r="P45" s="1892"/>
      <c r="Q45" s="1892"/>
      <c r="R45" s="1892"/>
      <c r="S45" s="1892"/>
      <c r="T45" s="1892"/>
      <c r="U45" s="1892"/>
      <c r="V45" s="1892"/>
    </row>
    <row r="46" spans="1:22" ht="15.75" customHeight="1">
      <c r="A46" s="1887"/>
      <c r="B46" s="1887"/>
      <c r="C46" s="1906"/>
      <c r="D46" s="1887"/>
      <c r="E46" s="1887" t="s">
        <v>1633</v>
      </c>
      <c r="F46" s="1887"/>
      <c r="G46" s="1887"/>
      <c r="H46" s="1905">
        <v>-7574.3200000000006</v>
      </c>
      <c r="I46" s="1931">
        <v>-6083.3910675825746</v>
      </c>
      <c r="J46" s="1905">
        <v>-2682.9030212848556</v>
      </c>
      <c r="K46" s="1931">
        <v>-15881.69986064831</v>
      </c>
      <c r="L46" s="1930">
        <v>-20137.624688578653</v>
      </c>
      <c r="M46" s="1929">
        <v>-64.578958622228072</v>
      </c>
      <c r="N46" s="1901" t="s">
        <v>74</v>
      </c>
      <c r="O46" s="1892"/>
      <c r="P46" s="1892"/>
      <c r="Q46" s="1892"/>
      <c r="R46" s="1892"/>
      <c r="S46" s="1892"/>
      <c r="T46" s="1892"/>
      <c r="U46" s="1892"/>
      <c r="V46" s="1892"/>
    </row>
    <row r="47" spans="1:22" ht="15.75" customHeight="1">
      <c r="A47" s="1887"/>
      <c r="B47" s="1887"/>
      <c r="C47" s="1906"/>
      <c r="D47" s="1887"/>
      <c r="E47" s="1887" t="s">
        <v>1570</v>
      </c>
      <c r="F47" s="1887"/>
      <c r="G47" s="1887"/>
      <c r="H47" s="1905">
        <v>-99.230013804995266</v>
      </c>
      <c r="I47" s="1931">
        <v>-220.98442629044089</v>
      </c>
      <c r="J47" s="1905">
        <v>3.0024618966646504</v>
      </c>
      <c r="K47" s="1931">
        <v>43.601292327001161</v>
      </c>
      <c r="L47" s="1930">
        <v>135.77568464378612</v>
      </c>
      <c r="M47" s="1929" t="s">
        <v>74</v>
      </c>
      <c r="N47" s="1901" t="s">
        <v>74</v>
      </c>
      <c r="O47" s="1892"/>
      <c r="P47" s="1892"/>
      <c r="Q47" s="1892"/>
      <c r="R47" s="1892"/>
      <c r="S47" s="1892"/>
      <c r="T47" s="1892"/>
      <c r="U47" s="1892"/>
      <c r="V47" s="1892"/>
    </row>
    <row r="48" spans="1:22" ht="15.75" customHeight="1">
      <c r="A48" s="1887"/>
      <c r="B48" s="1887"/>
      <c r="C48" s="1906"/>
      <c r="D48" s="1887" t="s">
        <v>1634</v>
      </c>
      <c r="E48" s="1887"/>
      <c r="F48" s="1887"/>
      <c r="G48" s="1887"/>
      <c r="H48" s="1905">
        <v>22378.020208172915</v>
      </c>
      <c r="I48" s="1931">
        <v>265574.10277931293</v>
      </c>
      <c r="J48" s="1905">
        <v>28486.054886397989</v>
      </c>
      <c r="K48" s="1931">
        <v>226997.20831478908</v>
      </c>
      <c r="L48" s="1930">
        <v>81671.151711190294</v>
      </c>
      <c r="M48" s="1929">
        <v>27.29479472001859</v>
      </c>
      <c r="N48" s="1901">
        <v>186.7057303543568</v>
      </c>
      <c r="O48" s="1892"/>
      <c r="P48" s="1892"/>
      <c r="Q48" s="1892"/>
      <c r="R48" s="1892"/>
      <c r="S48" s="1892"/>
      <c r="T48" s="1892"/>
      <c r="U48" s="1892"/>
      <c r="V48" s="1892"/>
    </row>
    <row r="49" spans="1:22" ht="15.75" customHeight="1">
      <c r="A49" s="1887"/>
      <c r="B49" s="1887"/>
      <c r="C49" s="1906"/>
      <c r="D49" s="1887"/>
      <c r="E49" s="1887" t="s">
        <v>1633</v>
      </c>
      <c r="F49" s="1887"/>
      <c r="G49" s="1887"/>
      <c r="H49" s="1905">
        <v>-16876.303557246705</v>
      </c>
      <c r="I49" s="1931">
        <v>82238.349818380375</v>
      </c>
      <c r="J49" s="1905">
        <v>27695.253499018931</v>
      </c>
      <c r="K49" s="1931">
        <v>116853.3674600808</v>
      </c>
      <c r="L49" s="1930">
        <v>49461.921735169191</v>
      </c>
      <c r="M49" s="1929" t="s">
        <v>74</v>
      </c>
      <c r="N49" s="1901">
        <v>78.593497029811687</v>
      </c>
      <c r="O49" s="1892"/>
      <c r="P49" s="1892"/>
      <c r="Q49" s="1892"/>
      <c r="R49" s="1892"/>
      <c r="S49" s="1892"/>
      <c r="T49" s="1892"/>
      <c r="U49" s="1892"/>
      <c r="V49" s="1892"/>
    </row>
    <row r="50" spans="1:22" ht="15.75" customHeight="1">
      <c r="A50" s="1887"/>
      <c r="B50" s="1887"/>
      <c r="C50" s="1906"/>
      <c r="D50" s="1887"/>
      <c r="E50" s="1887" t="s">
        <v>1632</v>
      </c>
      <c r="F50" s="1887"/>
      <c r="G50" s="1887"/>
      <c r="H50" s="1905">
        <v>23167.213770441569</v>
      </c>
      <c r="I50" s="1931">
        <v>149599.27917220001</v>
      </c>
      <c r="J50" s="1905">
        <v>11122.185066352195</v>
      </c>
      <c r="K50" s="1931">
        <v>114054.2911445387</v>
      </c>
      <c r="L50" s="1930">
        <v>8320.8201230951781</v>
      </c>
      <c r="M50" s="1929">
        <v>-51.991701822414683</v>
      </c>
      <c r="N50" s="1901">
        <v>-25.187181534426628</v>
      </c>
      <c r="O50" s="1892"/>
      <c r="P50" s="1892"/>
      <c r="Q50" s="1892"/>
      <c r="R50" s="1892"/>
      <c r="S50" s="1892"/>
      <c r="T50" s="1892"/>
      <c r="U50" s="1892"/>
      <c r="V50" s="1892"/>
    </row>
    <row r="51" spans="1:22" ht="15.75" customHeight="1">
      <c r="A51" s="1887"/>
      <c r="B51" s="1887"/>
      <c r="C51" s="1906"/>
      <c r="D51" s="1887"/>
      <c r="E51" s="1887"/>
      <c r="F51" s="1887" t="s">
        <v>1631</v>
      </c>
      <c r="G51" s="1887"/>
      <c r="H51" s="1905">
        <v>20950.380680000002</v>
      </c>
      <c r="I51" s="1931">
        <v>139015.85236912</v>
      </c>
      <c r="J51" s="1905">
        <v>11749.91851462</v>
      </c>
      <c r="K51" s="1931">
        <v>103907.591</v>
      </c>
      <c r="L51" s="1930">
        <v>9381.1375731799999</v>
      </c>
      <c r="M51" s="1929">
        <v>-43.915489202366146</v>
      </c>
      <c r="N51" s="1901">
        <v>-20.15997760744137</v>
      </c>
      <c r="O51" s="1892"/>
      <c r="P51" s="1892"/>
      <c r="Q51" s="1892"/>
      <c r="R51" s="1892"/>
      <c r="S51" s="1892"/>
      <c r="T51" s="1892"/>
      <c r="U51" s="1892"/>
      <c r="V51" s="1892"/>
    </row>
    <row r="52" spans="1:22" ht="15.75" customHeight="1">
      <c r="A52" s="1887"/>
      <c r="B52" s="1887"/>
      <c r="C52" s="1906"/>
      <c r="D52" s="1887"/>
      <c r="E52" s="1887"/>
      <c r="F52" s="1887"/>
      <c r="G52" s="1887" t="s">
        <v>1629</v>
      </c>
      <c r="H52" s="1905">
        <v>23133.598450000001</v>
      </c>
      <c r="I52" s="1931">
        <v>162576.29999999999</v>
      </c>
      <c r="J52" s="1905">
        <v>16545</v>
      </c>
      <c r="K52" s="1931">
        <v>127176.2</v>
      </c>
      <c r="L52" s="1930">
        <v>11332</v>
      </c>
      <c r="M52" s="1929">
        <v>-28.480646727919666</v>
      </c>
      <c r="N52" s="1901">
        <v>-31.508008461770931</v>
      </c>
      <c r="O52" s="1892"/>
      <c r="P52" s="1892"/>
      <c r="Q52" s="1892"/>
      <c r="R52" s="1892"/>
      <c r="S52" s="1892"/>
      <c r="T52" s="1892"/>
      <c r="U52" s="1892"/>
      <c r="V52" s="1892"/>
    </row>
    <row r="53" spans="1:22" ht="15.75" customHeight="1">
      <c r="A53" s="1887"/>
      <c r="B53" s="1887"/>
      <c r="C53" s="1906"/>
      <c r="D53" s="1887"/>
      <c r="E53" s="1887"/>
      <c r="F53" s="1887"/>
      <c r="G53" s="1887" t="s">
        <v>1628</v>
      </c>
      <c r="H53" s="1905">
        <v>-2183.2177700000002</v>
      </c>
      <c r="I53" s="1931">
        <v>-23560.44763088</v>
      </c>
      <c r="J53" s="1905">
        <v>-4795.0814853800002</v>
      </c>
      <c r="K53" s="1931">
        <v>-23268.609</v>
      </c>
      <c r="L53" s="1930">
        <v>-1950.8624268199999</v>
      </c>
      <c r="M53" s="1929">
        <v>119.633677925771</v>
      </c>
      <c r="N53" s="1901">
        <v>-59.315343591801373</v>
      </c>
      <c r="O53" s="1892"/>
      <c r="P53" s="1892"/>
      <c r="Q53" s="1892"/>
      <c r="R53" s="1892"/>
      <c r="S53" s="1892"/>
      <c r="T53" s="1892"/>
      <c r="U53" s="1892"/>
      <c r="V53" s="1892"/>
    </row>
    <row r="54" spans="1:22" ht="15.75" customHeight="1">
      <c r="A54" s="1887"/>
      <c r="B54" s="1887"/>
      <c r="C54" s="1906"/>
      <c r="D54" s="1887"/>
      <c r="E54" s="1887"/>
      <c r="F54" s="1887" t="s">
        <v>1630</v>
      </c>
      <c r="G54" s="1887"/>
      <c r="H54" s="1905">
        <v>2216.8330904415657</v>
      </c>
      <c r="I54" s="1931">
        <v>10583.426803080023</v>
      </c>
      <c r="J54" s="1905">
        <v>-627.73344826780624</v>
      </c>
      <c r="K54" s="1931">
        <v>10146.700144538696</v>
      </c>
      <c r="L54" s="1930">
        <v>-1060.3174500848206</v>
      </c>
      <c r="M54" s="1929" t="s">
        <v>74</v>
      </c>
      <c r="N54" s="1901">
        <v>68.912052242987002</v>
      </c>
      <c r="O54" s="1892"/>
      <c r="P54" s="1892"/>
      <c r="Q54" s="1892"/>
      <c r="R54" s="1892"/>
      <c r="S54" s="1892"/>
      <c r="T54" s="1892"/>
      <c r="U54" s="1892"/>
      <c r="V54" s="1892"/>
    </row>
    <row r="55" spans="1:22" ht="15.75" customHeight="1">
      <c r="A55" s="1887"/>
      <c r="B55" s="1887"/>
      <c r="C55" s="1906"/>
      <c r="D55" s="1887"/>
      <c r="E55" s="1887"/>
      <c r="F55" s="1887"/>
      <c r="G55" s="1887" t="s">
        <v>1629</v>
      </c>
      <c r="H55" s="1905">
        <v>3093.1654776461737</v>
      </c>
      <c r="I55" s="1931">
        <v>12662.886584890592</v>
      </c>
      <c r="J55" s="1905">
        <v>2051.8974994779719</v>
      </c>
      <c r="K55" s="1931">
        <v>13205.55994560993</v>
      </c>
      <c r="L55" s="1930">
        <v>1129.9303311616304</v>
      </c>
      <c r="M55" s="1929">
        <v>-33.663507034889783</v>
      </c>
      <c r="N55" s="1901">
        <v>-44.932418337217207</v>
      </c>
      <c r="O55" s="1892"/>
      <c r="P55" s="1892"/>
      <c r="Q55" s="1892"/>
      <c r="R55" s="1892"/>
      <c r="S55" s="1892"/>
      <c r="T55" s="1892"/>
      <c r="U55" s="1892"/>
      <c r="V55" s="1892"/>
    </row>
    <row r="56" spans="1:22" ht="15.75" customHeight="1">
      <c r="A56" s="1887"/>
      <c r="B56" s="1887"/>
      <c r="C56" s="1906"/>
      <c r="D56" s="1887"/>
      <c r="E56" s="1887"/>
      <c r="F56" s="1887"/>
      <c r="G56" s="1887" t="s">
        <v>1628</v>
      </c>
      <c r="H56" s="1905">
        <v>-876.33238720460804</v>
      </c>
      <c r="I56" s="1931">
        <v>-2079.459781810569</v>
      </c>
      <c r="J56" s="1905">
        <v>-2679.630947745778</v>
      </c>
      <c r="K56" s="1931">
        <v>-3058.8598010712349</v>
      </c>
      <c r="L56" s="1930">
        <v>-2190.2477812464508</v>
      </c>
      <c r="M56" s="1929">
        <v>205.77792021283949</v>
      </c>
      <c r="N56" s="1901">
        <v>-18.263080851152935</v>
      </c>
      <c r="O56" s="1892"/>
      <c r="P56" s="1892"/>
      <c r="Q56" s="1892"/>
      <c r="R56" s="1892"/>
      <c r="S56" s="1892"/>
      <c r="T56" s="1892"/>
      <c r="U56" s="1892"/>
      <c r="V56" s="1892"/>
    </row>
    <row r="57" spans="1:22" ht="15.75" customHeight="1">
      <c r="A57" s="1887"/>
      <c r="B57" s="1887"/>
      <c r="C57" s="1906"/>
      <c r="D57" s="1887"/>
      <c r="E57" s="1887" t="s">
        <v>1627</v>
      </c>
      <c r="F57" s="1887"/>
      <c r="G57" s="1887"/>
      <c r="H57" s="1905">
        <v>16108.313429990052</v>
      </c>
      <c r="I57" s="1931">
        <v>33706.176485292533</v>
      </c>
      <c r="J57" s="1905">
        <v>-10329.710078973136</v>
      </c>
      <c r="K57" s="1931">
        <v>-3903.7558898304214</v>
      </c>
      <c r="L57" s="1930">
        <v>-1665.2229938260782</v>
      </c>
      <c r="M57" s="1929" t="s">
        <v>74</v>
      </c>
      <c r="N57" s="1901">
        <v>-83.879286242352933</v>
      </c>
      <c r="O57" s="1892"/>
      <c r="P57" s="1892"/>
      <c r="Q57" s="1892"/>
      <c r="R57" s="1892"/>
      <c r="S57" s="1892"/>
      <c r="T57" s="1892"/>
      <c r="U57" s="1892"/>
      <c r="V57" s="1892"/>
    </row>
    <row r="58" spans="1:22" ht="15.75" customHeight="1">
      <c r="A58" s="1887"/>
      <c r="B58" s="1887"/>
      <c r="C58" s="1906"/>
      <c r="D58" s="1887"/>
      <c r="E58" s="1887"/>
      <c r="F58" s="1887" t="s">
        <v>514</v>
      </c>
      <c r="G58" s="1887"/>
      <c r="H58" s="1905">
        <v>32.961846520000449</v>
      </c>
      <c r="I58" s="1931">
        <v>25.994724239999769</v>
      </c>
      <c r="J58" s="1905">
        <v>-0.41884379999923738</v>
      </c>
      <c r="K58" s="1931">
        <v>22.617523300001153</v>
      </c>
      <c r="L58" s="1930">
        <v>38.212271170000065</v>
      </c>
      <c r="M58" s="1929" t="s">
        <v>74</v>
      </c>
      <c r="N58" s="1901" t="s">
        <v>74</v>
      </c>
      <c r="O58" s="1892"/>
      <c r="P58" s="1892"/>
      <c r="Q58" s="1892"/>
      <c r="R58" s="1892"/>
      <c r="S58" s="1892"/>
      <c r="T58" s="1892"/>
      <c r="U58" s="1892"/>
      <c r="V58" s="1892"/>
    </row>
    <row r="59" spans="1:22" ht="15.75" customHeight="1">
      <c r="A59" s="1887"/>
      <c r="B59" s="1887"/>
      <c r="C59" s="1906"/>
      <c r="D59" s="1887"/>
      <c r="E59" s="1887"/>
      <c r="F59" s="1887" t="s">
        <v>1620</v>
      </c>
      <c r="G59" s="1887"/>
      <c r="H59" s="1905">
        <v>16075.351583470052</v>
      </c>
      <c r="I59" s="1931">
        <v>33680.181761052532</v>
      </c>
      <c r="J59" s="1905">
        <v>-10329.291235173136</v>
      </c>
      <c r="K59" s="1931">
        <v>-3926.3734131304227</v>
      </c>
      <c r="L59" s="1930">
        <v>-1703.4352649960783</v>
      </c>
      <c r="M59" s="1929" t="s">
        <v>74</v>
      </c>
      <c r="N59" s="1901">
        <v>-83.508691678712978</v>
      </c>
      <c r="O59" s="1892"/>
      <c r="P59" s="1892"/>
      <c r="Q59" s="1892"/>
      <c r="R59" s="1892"/>
      <c r="S59" s="1892"/>
      <c r="T59" s="1892"/>
      <c r="U59" s="1892"/>
      <c r="V59" s="1892"/>
    </row>
    <row r="60" spans="1:22" ht="15.75" customHeight="1">
      <c r="A60" s="1887"/>
      <c r="B60" s="1887"/>
      <c r="C60" s="1906"/>
      <c r="D60" s="1887"/>
      <c r="E60" s="1887" t="s">
        <v>1626</v>
      </c>
      <c r="F60" s="1887"/>
      <c r="G60" s="1887"/>
      <c r="H60" s="1905">
        <v>-21.203435012000082</v>
      </c>
      <c r="I60" s="1931">
        <v>30.297303439999951</v>
      </c>
      <c r="J60" s="1905">
        <v>-1.6735999999999649</v>
      </c>
      <c r="K60" s="1931">
        <v>-6.6943999999999164</v>
      </c>
      <c r="L60" s="1930">
        <v>25553.632846751996</v>
      </c>
      <c r="M60" s="1929">
        <v>-92.106939281051439</v>
      </c>
      <c r="N60" s="1901" t="s">
        <v>74</v>
      </c>
      <c r="O60" s="1892"/>
      <c r="P60" s="1892"/>
      <c r="Q60" s="1892"/>
      <c r="R60" s="1892"/>
      <c r="S60" s="1892"/>
      <c r="T60" s="1892"/>
      <c r="U60" s="1892"/>
      <c r="V60" s="1892"/>
    </row>
    <row r="61" spans="1:22" ht="15.75" customHeight="1">
      <c r="A61" s="1887"/>
      <c r="B61" s="1887"/>
      <c r="C61" s="1921" t="s">
        <v>1625</v>
      </c>
      <c r="D61" s="1920"/>
      <c r="E61" s="1920"/>
      <c r="F61" s="1920"/>
      <c r="G61" s="1920"/>
      <c r="H61" s="1919">
        <v>-112.53933430986945</v>
      </c>
      <c r="I61" s="1928">
        <v>259198.51296914843</v>
      </c>
      <c r="J61" s="1919">
        <v>65665.890256828949</v>
      </c>
      <c r="K61" s="1928">
        <v>-87736.408466386696</v>
      </c>
      <c r="L61" s="1927">
        <v>-83037.506095818128</v>
      </c>
      <c r="M61" s="1926" t="s">
        <v>74</v>
      </c>
      <c r="N61" s="1925" t="s">
        <v>74</v>
      </c>
      <c r="O61" s="1892"/>
      <c r="P61" s="1892"/>
      <c r="Q61" s="1892"/>
      <c r="R61" s="1892"/>
      <c r="S61" s="1892"/>
      <c r="T61" s="1892"/>
      <c r="U61" s="1892"/>
      <c r="V61" s="1892"/>
    </row>
    <row r="62" spans="1:22" ht="15.75" customHeight="1">
      <c r="A62" s="1887"/>
      <c r="B62" s="1887"/>
      <c r="C62" s="1914" t="s">
        <v>1316</v>
      </c>
      <c r="D62" s="1913" t="s">
        <v>1624</v>
      </c>
      <c r="E62" s="1913"/>
      <c r="F62" s="1913"/>
      <c r="G62" s="1913"/>
      <c r="H62" s="1912">
        <v>30649.133031994323</v>
      </c>
      <c r="I62" s="1924">
        <v>56917.202584232698</v>
      </c>
      <c r="J62" s="1912">
        <v>25090.849271806743</v>
      </c>
      <c r="K62" s="1924">
        <v>85059.367547876493</v>
      </c>
      <c r="L62" s="1923">
        <v>30790.62371188993</v>
      </c>
      <c r="M62" s="1909">
        <v>-18.135207134196396</v>
      </c>
      <c r="N62" s="1922">
        <v>22.716546492062008</v>
      </c>
      <c r="O62" s="1892"/>
      <c r="P62" s="1892"/>
      <c r="Q62" s="1892"/>
      <c r="R62" s="1892"/>
      <c r="S62" s="1892"/>
      <c r="T62" s="1892"/>
      <c r="U62" s="1892"/>
      <c r="V62" s="1892"/>
    </row>
    <row r="63" spans="1:22" ht="15.75" customHeight="1">
      <c r="A63" s="1887"/>
      <c r="B63" s="1887"/>
      <c r="C63" s="1921" t="s">
        <v>1623</v>
      </c>
      <c r="D63" s="1920"/>
      <c r="E63" s="1920"/>
      <c r="F63" s="1920"/>
      <c r="G63" s="1920"/>
      <c r="H63" s="1919">
        <v>30536.593697684453</v>
      </c>
      <c r="I63" s="1918">
        <v>316115.71555338113</v>
      </c>
      <c r="J63" s="1919">
        <v>90756.739528635691</v>
      </c>
      <c r="K63" s="1918">
        <v>-2677.0409185102035</v>
      </c>
      <c r="L63" s="1917">
        <v>-52246.882383928285</v>
      </c>
      <c r="M63" s="1916">
        <v>197.20649404166403</v>
      </c>
      <c r="N63" s="1915" t="s">
        <v>74</v>
      </c>
      <c r="O63" s="1892"/>
      <c r="P63" s="1892"/>
      <c r="Q63" s="1892"/>
      <c r="R63" s="1892"/>
      <c r="S63" s="1892"/>
      <c r="T63" s="1892"/>
      <c r="U63" s="1892"/>
      <c r="V63" s="1892"/>
    </row>
    <row r="64" spans="1:22" ht="15.75" customHeight="1">
      <c r="A64" s="1887"/>
      <c r="B64" s="1887"/>
      <c r="C64" s="1914" t="s">
        <v>1622</v>
      </c>
      <c r="D64" s="1913"/>
      <c r="E64" s="1913"/>
      <c r="F64" s="1913"/>
      <c r="G64" s="1913"/>
      <c r="H64" s="1912">
        <v>-30536.593697684453</v>
      </c>
      <c r="I64" s="1911">
        <v>-316115.71555338125</v>
      </c>
      <c r="J64" s="1912">
        <v>-90756.739528635691</v>
      </c>
      <c r="K64" s="1911">
        <v>2677.0409185103235</v>
      </c>
      <c r="L64" s="1910">
        <v>52246.882383928285</v>
      </c>
      <c r="M64" s="1909">
        <v>197.20649404166403</v>
      </c>
      <c r="N64" s="1908" t="s">
        <v>74</v>
      </c>
      <c r="O64" s="1892"/>
      <c r="P64" s="1892"/>
      <c r="Q64" s="1892"/>
      <c r="R64" s="1892"/>
      <c r="S64" s="1892"/>
      <c r="T64" s="1892"/>
      <c r="U64" s="1892"/>
      <c r="V64" s="1892"/>
    </row>
    <row r="65" spans="1:22" ht="15.75" customHeight="1">
      <c r="A65" s="1887"/>
      <c r="B65" s="1887"/>
      <c r="C65" s="1906"/>
      <c r="D65" s="1887" t="s">
        <v>1621</v>
      </c>
      <c r="E65" s="1887"/>
      <c r="F65" s="1887"/>
      <c r="G65" s="1887"/>
      <c r="H65" s="1905">
        <v>-30536.596690784452</v>
      </c>
      <c r="I65" s="1904">
        <v>-315244.66807948123</v>
      </c>
      <c r="J65" s="1905">
        <v>-90756.739528635691</v>
      </c>
      <c r="K65" s="1904">
        <v>2677.0409185103235</v>
      </c>
      <c r="L65" s="1903">
        <v>52246.882383928285</v>
      </c>
      <c r="M65" s="1902">
        <v>197.20646491042956</v>
      </c>
      <c r="N65" s="1907" t="s">
        <v>74</v>
      </c>
      <c r="O65" s="1892"/>
      <c r="P65" s="1892"/>
      <c r="Q65" s="1892"/>
      <c r="R65" s="1892"/>
      <c r="S65" s="1892"/>
      <c r="T65" s="1892"/>
      <c r="U65" s="1892"/>
      <c r="V65" s="1892"/>
    </row>
    <row r="66" spans="1:22" ht="15.75" customHeight="1">
      <c r="A66" s="1887"/>
      <c r="B66" s="1887"/>
      <c r="C66" s="1906"/>
      <c r="D66" s="1887"/>
      <c r="E66" s="1887" t="s">
        <v>514</v>
      </c>
      <c r="F66" s="1887"/>
      <c r="G66" s="1887"/>
      <c r="H66" s="1905">
        <v>-23157.149690821836</v>
      </c>
      <c r="I66" s="1904">
        <v>-276220.86631496984</v>
      </c>
      <c r="J66" s="1905">
        <v>-84796.587332891562</v>
      </c>
      <c r="K66" s="1904">
        <v>-18889.293804480429</v>
      </c>
      <c r="L66" s="1903">
        <v>71814.874565396967</v>
      </c>
      <c r="M66" s="1902">
        <v>266.17886253289652</v>
      </c>
      <c r="N66" s="1907" t="s">
        <v>74</v>
      </c>
      <c r="O66" s="1892"/>
      <c r="P66" s="1892"/>
      <c r="Q66" s="1892"/>
      <c r="R66" s="1892"/>
      <c r="S66" s="1892"/>
      <c r="T66" s="1892"/>
      <c r="U66" s="1892"/>
      <c r="V66" s="1892"/>
    </row>
    <row r="67" spans="1:22" ht="15.75" customHeight="1">
      <c r="A67" s="1887"/>
      <c r="B67" s="1887"/>
      <c r="C67" s="1906"/>
      <c r="D67" s="1887"/>
      <c r="E67" s="1887" t="s">
        <v>1620</v>
      </c>
      <c r="F67" s="1887"/>
      <c r="G67" s="1887"/>
      <c r="H67" s="1905">
        <v>-7379.4469999626162</v>
      </c>
      <c r="I67" s="1904">
        <v>-39023.801764511387</v>
      </c>
      <c r="J67" s="1905">
        <v>-5960.1521957441255</v>
      </c>
      <c r="K67" s="1904">
        <v>21566.334722990752</v>
      </c>
      <c r="L67" s="1903">
        <v>-19567.992181468682</v>
      </c>
      <c r="M67" s="1902">
        <v>-19.233078091429899</v>
      </c>
      <c r="N67" s="1907">
        <v>228.31363258544468</v>
      </c>
      <c r="O67" s="1892"/>
      <c r="P67" s="1892"/>
      <c r="Q67" s="1892"/>
      <c r="R67" s="1892"/>
      <c r="S67" s="1892"/>
      <c r="T67" s="1892"/>
      <c r="U67" s="1892"/>
      <c r="V67" s="1892"/>
    </row>
    <row r="68" spans="1:22" ht="15.75" customHeight="1">
      <c r="A68" s="1887"/>
      <c r="B68" s="1887"/>
      <c r="C68" s="1906"/>
      <c r="D68" s="1887" t="s">
        <v>1619</v>
      </c>
      <c r="E68" s="1887"/>
      <c r="F68" s="1887"/>
      <c r="G68" s="1887"/>
      <c r="H68" s="1905">
        <v>2.9931000000331665E-3</v>
      </c>
      <c r="I68" s="1904">
        <v>-871.0474739</v>
      </c>
      <c r="J68" s="1905">
        <v>0</v>
      </c>
      <c r="K68" s="1904">
        <v>0</v>
      </c>
      <c r="L68" s="1903">
        <v>0</v>
      </c>
      <c r="M68" s="1902" t="s">
        <v>74</v>
      </c>
      <c r="N68" s="1901" t="s">
        <v>74</v>
      </c>
      <c r="O68" s="1892"/>
      <c r="P68" s="1892"/>
      <c r="Q68" s="1892"/>
      <c r="R68" s="1892"/>
      <c r="S68" s="1892"/>
      <c r="T68" s="1892"/>
      <c r="U68" s="1892"/>
      <c r="V68" s="1892"/>
    </row>
    <row r="69" spans="1:22" ht="15.75" customHeight="1" thickBot="1">
      <c r="A69" s="1887"/>
      <c r="B69" s="1887"/>
      <c r="C69" s="1900" t="s">
        <v>1618</v>
      </c>
      <c r="D69" s="1899"/>
      <c r="E69" s="1898"/>
      <c r="F69" s="1898"/>
      <c r="G69" s="1898"/>
      <c r="H69" s="1897">
        <v>-14428.280267694401</v>
      </c>
      <c r="I69" s="1896">
        <v>-282409.53906808869</v>
      </c>
      <c r="J69" s="1897">
        <v>-101086.44960760883</v>
      </c>
      <c r="K69" s="1896">
        <v>-1226.7149713200979</v>
      </c>
      <c r="L69" s="1895">
        <v>76135.292236854206</v>
      </c>
      <c r="M69" s="1894" t="s">
        <v>74</v>
      </c>
      <c r="N69" s="1893" t="s">
        <v>74</v>
      </c>
      <c r="O69" s="1892"/>
      <c r="P69" s="1892"/>
      <c r="Q69" s="1892"/>
      <c r="R69" s="1892"/>
      <c r="S69" s="1892"/>
      <c r="T69" s="1892"/>
      <c r="U69" s="1892"/>
      <c r="V69" s="1892"/>
    </row>
    <row r="70" spans="1:22" ht="20.25" customHeight="1" thickTop="1">
      <c r="A70" s="1887"/>
      <c r="B70" s="1887"/>
      <c r="C70" s="2963" t="s">
        <v>1617</v>
      </c>
      <c r="D70" s="2964"/>
      <c r="E70" s="2964"/>
      <c r="F70" s="2964"/>
      <c r="G70" s="2964"/>
      <c r="H70" s="2964"/>
      <c r="I70" s="2964"/>
      <c r="J70" s="2964"/>
      <c r="K70" s="2964"/>
      <c r="L70" s="2964"/>
      <c r="M70" s="2964"/>
      <c r="N70" s="2964"/>
      <c r="O70" s="1891"/>
    </row>
    <row r="71" spans="1:22" ht="15.75" customHeight="1">
      <c r="A71" s="1887"/>
      <c r="B71" s="1887"/>
      <c r="C71" s="2960" t="s">
        <v>1616</v>
      </c>
      <c r="D71" s="2960"/>
      <c r="E71" s="2960"/>
      <c r="F71" s="2960"/>
      <c r="G71" s="2960"/>
      <c r="H71" s="2960"/>
      <c r="I71" s="2960"/>
      <c r="J71" s="2960"/>
      <c r="K71" s="2960"/>
      <c r="L71" s="2960"/>
      <c r="M71" s="2960"/>
      <c r="N71" s="2960"/>
      <c r="O71" s="1891"/>
    </row>
    <row r="72" spans="1:22" ht="15.75" customHeight="1">
      <c r="A72" s="1887"/>
      <c r="B72" s="1887"/>
      <c r="C72" s="2960"/>
      <c r="D72" s="2960"/>
      <c r="E72" s="2960"/>
      <c r="F72" s="2960"/>
      <c r="G72" s="2960"/>
      <c r="H72" s="2960"/>
      <c r="I72" s="2960"/>
      <c r="J72" s="2960"/>
      <c r="K72" s="2960"/>
      <c r="L72" s="2960"/>
      <c r="M72" s="2960"/>
      <c r="N72" s="2960"/>
      <c r="O72" s="1891"/>
    </row>
    <row r="73" spans="1:22" ht="15.75" customHeight="1">
      <c r="A73" s="1887"/>
      <c r="B73" s="1887"/>
      <c r="C73" s="1887"/>
      <c r="D73" s="1887"/>
      <c r="E73" s="1887"/>
      <c r="F73" s="1887"/>
      <c r="G73" s="1887"/>
      <c r="H73" s="1890"/>
      <c r="I73" s="1889"/>
      <c r="J73" s="1888"/>
      <c r="K73" s="1889"/>
      <c r="L73" s="1888"/>
      <c r="M73" s="1887"/>
      <c r="N73" s="1887"/>
      <c r="O73" s="1887"/>
    </row>
    <row r="74" spans="1:22" ht="15.75" customHeight="1">
      <c r="A74" s="1887"/>
      <c r="B74" s="1887"/>
      <c r="C74" s="1887"/>
      <c r="D74" s="1887"/>
      <c r="E74" s="1887"/>
      <c r="F74" s="1887"/>
      <c r="G74" s="1887"/>
      <c r="H74" s="1888"/>
      <c r="I74" s="1889"/>
      <c r="J74" s="1888"/>
      <c r="K74" s="1889"/>
      <c r="L74" s="1888"/>
      <c r="M74" s="1887"/>
      <c r="N74" s="1887"/>
      <c r="O74" s="1887"/>
    </row>
    <row r="75" spans="1:22" ht="15.75" customHeight="1">
      <c r="A75" s="1887"/>
      <c r="B75" s="1887"/>
      <c r="C75" s="1887"/>
      <c r="D75" s="1887"/>
      <c r="E75" s="1887"/>
      <c r="F75" s="1887"/>
      <c r="G75" s="1887"/>
      <c r="H75" s="1888"/>
      <c r="I75" s="1889"/>
      <c r="J75" s="1888"/>
      <c r="K75" s="1889"/>
      <c r="L75" s="1888"/>
      <c r="M75" s="1887"/>
      <c r="N75" s="1887"/>
      <c r="O75" s="1887"/>
    </row>
    <row r="76" spans="1:22" ht="15.75" customHeight="1">
      <c r="A76" s="1887"/>
      <c r="B76" s="1887"/>
      <c r="C76" s="1887"/>
      <c r="D76" s="1887"/>
      <c r="E76" s="1887"/>
      <c r="F76" s="1887"/>
      <c r="G76" s="1887"/>
      <c r="H76" s="1888"/>
      <c r="I76" s="1889"/>
      <c r="J76" s="1888" t="s">
        <v>45</v>
      </c>
      <c r="K76" s="1889"/>
      <c r="L76" s="1888"/>
      <c r="M76" s="1887"/>
      <c r="N76" s="1887"/>
      <c r="O76" s="1887"/>
    </row>
    <row r="77" spans="1:22" ht="15.75" customHeight="1">
      <c r="A77" s="1887"/>
      <c r="B77" s="1887"/>
      <c r="C77" s="1887"/>
      <c r="D77" s="1887"/>
      <c r="E77" s="1887"/>
      <c r="F77" s="1887"/>
      <c r="G77" s="1887"/>
      <c r="H77" s="1888"/>
      <c r="I77" s="1889"/>
      <c r="J77" s="1888"/>
      <c r="K77" s="1889"/>
      <c r="L77" s="1888"/>
      <c r="M77" s="1887" t="s">
        <v>45</v>
      </c>
      <c r="N77" s="1887"/>
      <c r="O77" s="1887"/>
    </row>
    <row r="78" spans="1:22" ht="15.75" customHeight="1">
      <c r="A78" s="1887"/>
      <c r="B78" s="1887"/>
      <c r="C78" s="1887"/>
      <c r="D78" s="1887"/>
      <c r="E78" s="1887"/>
      <c r="F78" s="1887"/>
      <c r="G78" s="1887"/>
      <c r="H78" s="1888"/>
      <c r="I78" s="1889"/>
      <c r="J78" s="1888"/>
      <c r="K78" s="1889"/>
      <c r="L78" s="1888"/>
      <c r="M78" s="1887"/>
      <c r="N78" s="1887"/>
      <c r="O78" s="1887"/>
    </row>
    <row r="79" spans="1:22" ht="15.75" customHeight="1">
      <c r="A79" s="1887"/>
      <c r="B79" s="1887"/>
      <c r="C79" s="1887"/>
      <c r="D79" s="1887"/>
      <c r="E79" s="1887"/>
      <c r="F79" s="1887"/>
      <c r="G79" s="1887"/>
      <c r="H79" s="1888"/>
      <c r="I79" s="1889"/>
      <c r="J79" s="1888"/>
      <c r="K79" s="1889"/>
      <c r="L79" s="1888"/>
      <c r="M79" s="1887"/>
      <c r="N79" s="1887"/>
      <c r="O79" s="1887"/>
    </row>
    <row r="80" spans="1:22" ht="15.75" customHeight="1">
      <c r="A80" s="1887"/>
      <c r="B80" s="1887"/>
      <c r="C80" s="1887"/>
      <c r="D80" s="1887"/>
      <c r="E80" s="1887"/>
      <c r="F80" s="1887"/>
      <c r="G80" s="1887"/>
      <c r="H80" s="1888"/>
      <c r="I80" s="1889"/>
      <c r="J80" s="1888"/>
      <c r="K80" s="1889"/>
      <c r="L80" s="1888"/>
      <c r="M80" s="1887"/>
      <c r="N80" s="1887"/>
      <c r="O80" s="1887"/>
    </row>
    <row r="81" spans="1:15" ht="15.75" customHeight="1">
      <c r="A81" s="1887"/>
      <c r="B81" s="1887"/>
      <c r="C81" s="1887"/>
      <c r="D81" s="1887"/>
      <c r="E81" s="1887"/>
      <c r="F81" s="1887"/>
      <c r="G81" s="1887"/>
      <c r="H81" s="1888"/>
      <c r="I81" s="1889"/>
      <c r="J81" s="1888"/>
      <c r="K81" s="1889"/>
      <c r="L81" s="1888"/>
      <c r="M81" s="1887"/>
      <c r="N81" s="1887"/>
      <c r="O81" s="1887"/>
    </row>
    <row r="82" spans="1:15" ht="15.75" customHeight="1">
      <c r="A82" s="1887"/>
      <c r="B82" s="1887"/>
      <c r="C82" s="1887"/>
      <c r="D82" s="1887"/>
      <c r="E82" s="1887"/>
      <c r="F82" s="1887"/>
      <c r="G82" s="1887"/>
      <c r="H82" s="1888"/>
      <c r="I82" s="1889"/>
      <c r="J82" s="1888"/>
      <c r="K82" s="1889"/>
      <c r="L82" s="1888"/>
      <c r="M82" s="1887"/>
      <c r="N82" s="1887"/>
      <c r="O82" s="1887"/>
    </row>
    <row r="83" spans="1:15" ht="15.75" customHeight="1">
      <c r="A83" s="1887"/>
      <c r="B83" s="1887"/>
      <c r="C83" s="1887"/>
      <c r="D83" s="1887"/>
      <c r="E83" s="1887"/>
      <c r="F83" s="1887"/>
      <c r="G83" s="1887"/>
      <c r="H83" s="1888"/>
      <c r="I83" s="1889"/>
      <c r="J83" s="1888"/>
      <c r="K83" s="1889"/>
      <c r="L83" s="1888"/>
      <c r="M83" s="1887"/>
      <c r="N83" s="1887"/>
      <c r="O83" s="1887"/>
    </row>
    <row r="84" spans="1:15" ht="15.75" customHeight="1">
      <c r="A84" s="1887"/>
      <c r="B84" s="1887"/>
      <c r="C84" s="1887"/>
      <c r="D84" s="1887"/>
      <c r="E84" s="1887"/>
      <c r="F84" s="1887"/>
      <c r="G84" s="1887"/>
      <c r="H84" s="1888"/>
      <c r="I84" s="1889"/>
      <c r="J84" s="1888"/>
      <c r="K84" s="1889"/>
      <c r="L84" s="1888"/>
      <c r="M84" s="1887"/>
      <c r="N84" s="1887"/>
      <c r="O84" s="1887"/>
    </row>
    <row r="85" spans="1:15" ht="15.75" customHeight="1">
      <c r="A85" s="1887"/>
      <c r="B85" s="1887"/>
      <c r="C85" s="1887"/>
      <c r="D85" s="1887"/>
      <c r="E85" s="1887"/>
      <c r="F85" s="1887"/>
      <c r="G85" s="1887"/>
      <c r="H85" s="1888"/>
      <c r="I85" s="1889"/>
      <c r="J85" s="1888"/>
      <c r="K85" s="1889"/>
      <c r="L85" s="1888"/>
      <c r="M85" s="1887"/>
      <c r="N85" s="1887"/>
      <c r="O85" s="1887"/>
    </row>
    <row r="86" spans="1:15" ht="15.75" customHeight="1">
      <c r="A86" s="1887"/>
      <c r="B86" s="1887"/>
      <c r="C86" s="1887"/>
      <c r="D86" s="1887"/>
      <c r="E86" s="1887"/>
      <c r="F86" s="1887"/>
      <c r="G86" s="1887"/>
      <c r="H86" s="1888"/>
      <c r="I86" s="1889"/>
      <c r="J86" s="1888"/>
      <c r="K86" s="1889"/>
      <c r="L86" s="1888"/>
      <c r="M86" s="1887"/>
      <c r="N86" s="1887"/>
      <c r="O86" s="1887"/>
    </row>
    <row r="87" spans="1:15" ht="15.75" customHeight="1">
      <c r="A87" s="1887"/>
      <c r="B87" s="1887"/>
      <c r="C87" s="1887"/>
      <c r="D87" s="1887"/>
      <c r="E87" s="1887"/>
      <c r="F87" s="1887"/>
      <c r="G87" s="1887"/>
      <c r="H87" s="1888"/>
      <c r="I87" s="1889"/>
      <c r="J87" s="1888"/>
      <c r="K87" s="1889"/>
      <c r="L87" s="1888"/>
      <c r="M87" s="1887"/>
      <c r="N87" s="1887"/>
      <c r="O87" s="1887"/>
    </row>
    <row r="88" spans="1:15" ht="15.75" customHeight="1">
      <c r="A88" s="1887"/>
      <c r="B88" s="1887"/>
      <c r="C88" s="1887"/>
      <c r="D88" s="1887"/>
      <c r="E88" s="1887"/>
      <c r="F88" s="1887"/>
      <c r="G88" s="1887"/>
      <c r="H88" s="1888"/>
      <c r="I88" s="1889"/>
      <c r="J88" s="1888"/>
      <c r="K88" s="1889"/>
      <c r="L88" s="1888"/>
      <c r="M88" s="1887"/>
      <c r="N88" s="1887"/>
      <c r="O88" s="1887"/>
    </row>
    <row r="89" spans="1:15" ht="15.75" customHeight="1">
      <c r="A89" s="1887"/>
      <c r="B89" s="1887"/>
      <c r="C89" s="1887"/>
      <c r="D89" s="1887"/>
      <c r="E89" s="1887"/>
      <c r="F89" s="1887"/>
      <c r="G89" s="1887"/>
      <c r="H89" s="1888"/>
      <c r="I89" s="1889"/>
      <c r="J89" s="1888"/>
      <c r="K89" s="1889"/>
      <c r="L89" s="1888"/>
      <c r="M89" s="1887"/>
      <c r="N89" s="1887"/>
      <c r="O89" s="1887"/>
    </row>
    <row r="90" spans="1:15" ht="15.75" customHeight="1">
      <c r="A90" s="1887"/>
      <c r="B90" s="1887"/>
      <c r="C90" s="1887"/>
      <c r="D90" s="1887"/>
      <c r="E90" s="1887"/>
      <c r="F90" s="1887"/>
      <c r="G90" s="1887"/>
      <c r="H90" s="1888"/>
      <c r="I90" s="1889"/>
      <c r="J90" s="1888"/>
      <c r="K90" s="1889"/>
      <c r="L90" s="1888"/>
      <c r="M90" s="1887"/>
      <c r="N90" s="1887"/>
      <c r="O90" s="1887"/>
    </row>
    <row r="91" spans="1:15" ht="15.75" customHeight="1">
      <c r="A91" s="1887"/>
      <c r="B91" s="1887"/>
      <c r="C91" s="1887"/>
      <c r="D91" s="1887"/>
      <c r="E91" s="1887"/>
      <c r="F91" s="1887"/>
      <c r="G91" s="1887"/>
      <c r="H91" s="1888"/>
      <c r="I91" s="1889"/>
      <c r="J91" s="1888"/>
      <c r="K91" s="1889"/>
      <c r="L91" s="1888"/>
      <c r="M91" s="1887"/>
      <c r="N91" s="1887"/>
      <c r="O91" s="1887"/>
    </row>
    <row r="92" spans="1:15" ht="15.75" customHeight="1">
      <c r="A92" s="1887"/>
      <c r="B92" s="1887"/>
      <c r="C92" s="1887"/>
      <c r="D92" s="1887"/>
      <c r="E92" s="1887"/>
      <c r="F92" s="1887"/>
      <c r="G92" s="1887"/>
      <c r="H92" s="1888"/>
      <c r="I92" s="1889"/>
      <c r="J92" s="1888"/>
      <c r="K92" s="1889"/>
      <c r="L92" s="1888"/>
      <c r="M92" s="1887"/>
      <c r="N92" s="1887"/>
      <c r="O92" s="1887"/>
    </row>
    <row r="93" spans="1:15" ht="15.75" customHeight="1">
      <c r="A93" s="1887"/>
      <c r="B93" s="1887"/>
      <c r="C93" s="1887"/>
      <c r="D93" s="1887"/>
      <c r="E93" s="1887"/>
      <c r="F93" s="1887"/>
      <c r="G93" s="1887"/>
      <c r="H93" s="1888"/>
      <c r="I93" s="1889"/>
      <c r="J93" s="1888"/>
      <c r="K93" s="1889"/>
      <c r="L93" s="1888"/>
      <c r="M93" s="1887"/>
      <c r="N93" s="1887"/>
      <c r="O93" s="1887"/>
    </row>
    <row r="94" spans="1:15" ht="15.75" customHeight="1">
      <c r="A94" s="1887"/>
      <c r="B94" s="1887"/>
      <c r="C94" s="1887"/>
      <c r="D94" s="1887"/>
      <c r="E94" s="1887"/>
      <c r="F94" s="1887"/>
      <c r="G94" s="1887"/>
      <c r="H94" s="1888"/>
      <c r="I94" s="1889"/>
      <c r="J94" s="1888"/>
      <c r="K94" s="1889"/>
      <c r="L94" s="1888"/>
      <c r="M94" s="1887"/>
      <c r="N94" s="1887"/>
      <c r="O94" s="1887"/>
    </row>
    <row r="95" spans="1:15" ht="15.75" customHeight="1">
      <c r="A95" s="1887"/>
      <c r="B95" s="1887"/>
      <c r="C95" s="1887"/>
      <c r="D95" s="1887"/>
      <c r="E95" s="1887"/>
      <c r="F95" s="1887"/>
      <c r="G95" s="1887"/>
      <c r="H95" s="1888"/>
      <c r="I95" s="1889"/>
      <c r="J95" s="1888"/>
      <c r="K95" s="1889"/>
      <c r="L95" s="1888"/>
      <c r="M95" s="1887"/>
      <c r="N95" s="1887"/>
      <c r="O95" s="1887"/>
    </row>
    <row r="96" spans="1:15" ht="15.75" customHeight="1">
      <c r="A96" s="1887"/>
      <c r="B96" s="1887"/>
      <c r="C96" s="1887"/>
      <c r="D96" s="1887"/>
      <c r="E96" s="1887"/>
      <c r="F96" s="1887"/>
      <c r="G96" s="1887"/>
      <c r="H96" s="1888"/>
      <c r="I96" s="1889"/>
      <c r="J96" s="1888"/>
      <c r="K96" s="1889"/>
      <c r="L96" s="1888"/>
      <c r="M96" s="1887"/>
      <c r="N96" s="1887"/>
      <c r="O96" s="1887"/>
    </row>
    <row r="97" spans="1:15" ht="15.75" customHeight="1">
      <c r="A97" s="1887"/>
      <c r="B97" s="1887"/>
      <c r="C97" s="1887"/>
      <c r="D97" s="1887"/>
      <c r="E97" s="1887"/>
      <c r="F97" s="1887"/>
      <c r="G97" s="1887"/>
      <c r="H97" s="1888"/>
      <c r="I97" s="1889"/>
      <c r="J97" s="1888"/>
      <c r="K97" s="1889"/>
      <c r="L97" s="1888"/>
      <c r="M97" s="1887"/>
      <c r="N97" s="1887"/>
      <c r="O97" s="1887"/>
    </row>
    <row r="98" spans="1:15" ht="15.75" customHeight="1">
      <c r="A98" s="1887"/>
      <c r="B98" s="1887"/>
      <c r="C98" s="1887"/>
      <c r="D98" s="1887"/>
      <c r="E98" s="1887"/>
      <c r="F98" s="1887"/>
      <c r="G98" s="1887"/>
      <c r="H98" s="1888"/>
      <c r="I98" s="1889"/>
      <c r="J98" s="1888"/>
      <c r="K98" s="1889"/>
      <c r="L98" s="1888"/>
      <c r="M98" s="1887"/>
      <c r="N98" s="1887"/>
      <c r="O98" s="1887"/>
    </row>
    <row r="99" spans="1:15" ht="15.75" customHeight="1">
      <c r="A99" s="1887"/>
      <c r="B99" s="1887"/>
      <c r="C99" s="1887"/>
      <c r="D99" s="1887"/>
      <c r="E99" s="1887"/>
      <c r="F99" s="1887"/>
      <c r="G99" s="1887"/>
      <c r="H99" s="1888"/>
      <c r="I99" s="1889"/>
      <c r="J99" s="1888"/>
      <c r="K99" s="1889"/>
      <c r="L99" s="1888"/>
      <c r="M99" s="1887"/>
      <c r="N99" s="1887"/>
      <c r="O99" s="1887"/>
    </row>
    <row r="100" spans="1:15" ht="15.75" customHeight="1">
      <c r="A100" s="1887"/>
      <c r="B100" s="1887"/>
      <c r="C100" s="1887"/>
      <c r="D100" s="1887"/>
      <c r="E100" s="1887"/>
      <c r="F100" s="1887"/>
      <c r="G100" s="1887"/>
      <c r="H100" s="1888"/>
      <c r="I100" s="1889"/>
      <c r="J100" s="1888"/>
      <c r="K100" s="1889"/>
      <c r="L100" s="1888"/>
      <c r="M100" s="1887"/>
      <c r="N100" s="1887"/>
      <c r="O100" s="1887"/>
    </row>
    <row r="101" spans="1:15" ht="15.75" customHeight="1">
      <c r="A101" s="1887"/>
      <c r="B101" s="1887"/>
      <c r="C101" s="1887"/>
      <c r="D101" s="1887"/>
      <c r="E101" s="1887"/>
      <c r="F101" s="1887"/>
      <c r="G101" s="1887"/>
      <c r="H101" s="1888"/>
      <c r="I101" s="1889"/>
      <c r="J101" s="1888"/>
      <c r="K101" s="1889"/>
      <c r="L101" s="1888"/>
      <c r="M101" s="1887"/>
      <c r="N101" s="1887"/>
      <c r="O101" s="1887"/>
    </row>
    <row r="102" spans="1:15" ht="15.75" customHeight="1">
      <c r="A102" s="1887"/>
      <c r="B102" s="1887"/>
      <c r="C102" s="1887"/>
      <c r="D102" s="1887"/>
      <c r="E102" s="1887"/>
      <c r="F102" s="1887"/>
      <c r="G102" s="1887"/>
      <c r="H102" s="1888"/>
      <c r="I102" s="1889"/>
      <c r="J102" s="1888"/>
      <c r="K102" s="1889"/>
      <c r="L102" s="1888"/>
      <c r="M102" s="1887"/>
      <c r="N102" s="1887"/>
      <c r="O102" s="1887"/>
    </row>
    <row r="103" spans="1:15" ht="15.75" customHeight="1">
      <c r="A103" s="1887"/>
      <c r="B103" s="1887"/>
      <c r="C103" s="1887"/>
      <c r="D103" s="1887"/>
      <c r="E103" s="1887"/>
      <c r="F103" s="1887"/>
      <c r="G103" s="1887"/>
      <c r="H103" s="1888"/>
      <c r="I103" s="1889"/>
      <c r="J103" s="1888"/>
      <c r="K103" s="1889"/>
      <c r="L103" s="1888"/>
      <c r="M103" s="1887"/>
      <c r="N103" s="1887"/>
      <c r="O103" s="1887"/>
    </row>
    <row r="104" spans="1:15" ht="15.75" customHeight="1">
      <c r="A104" s="1887"/>
      <c r="B104" s="1887"/>
      <c r="C104" s="1887"/>
      <c r="D104" s="1887"/>
      <c r="E104" s="1887"/>
      <c r="F104" s="1887"/>
      <c r="G104" s="1887"/>
      <c r="H104" s="1888"/>
      <c r="I104" s="1889"/>
      <c r="J104" s="1888"/>
      <c r="K104" s="1889"/>
      <c r="L104" s="1888"/>
      <c r="M104" s="1887"/>
      <c r="N104" s="1887"/>
      <c r="O104" s="1887"/>
    </row>
    <row r="105" spans="1:15" ht="15.75" customHeight="1">
      <c r="A105" s="1887"/>
      <c r="B105" s="1887"/>
      <c r="C105" s="1887"/>
      <c r="D105" s="1887"/>
      <c r="E105" s="1887"/>
      <c r="F105" s="1887"/>
      <c r="G105" s="1887"/>
      <c r="H105" s="1888"/>
      <c r="I105" s="1889"/>
      <c r="J105" s="1888"/>
      <c r="K105" s="1889"/>
      <c r="L105" s="1888"/>
      <c r="M105" s="1887"/>
      <c r="N105" s="1887"/>
      <c r="O105" s="1887"/>
    </row>
    <row r="106" spans="1:15" ht="15.75" customHeight="1">
      <c r="A106" s="1887"/>
      <c r="B106" s="1887"/>
      <c r="C106" s="1887"/>
      <c r="D106" s="1887"/>
      <c r="E106" s="1887"/>
      <c r="F106" s="1887"/>
      <c r="G106" s="1887"/>
      <c r="H106" s="1888"/>
      <c r="I106" s="1889"/>
      <c r="J106" s="1888"/>
      <c r="K106" s="1889"/>
      <c r="L106" s="1888"/>
      <c r="M106" s="1887"/>
      <c r="N106" s="1887"/>
      <c r="O106" s="1887"/>
    </row>
    <row r="107" spans="1:15" ht="15.75" customHeight="1">
      <c r="A107" s="1887"/>
      <c r="B107" s="1887"/>
      <c r="C107" s="1887"/>
      <c r="D107" s="1887"/>
      <c r="E107" s="1887"/>
      <c r="F107" s="1887"/>
      <c r="G107" s="1887"/>
      <c r="H107" s="1888"/>
      <c r="I107" s="1889"/>
      <c r="J107" s="1888"/>
      <c r="K107" s="1889"/>
      <c r="L107" s="1888"/>
      <c r="M107" s="1887"/>
      <c r="N107" s="1887"/>
      <c r="O107" s="1887"/>
    </row>
    <row r="108" spans="1:15" ht="15.75" customHeight="1">
      <c r="A108" s="1887"/>
      <c r="B108" s="1887"/>
      <c r="C108" s="1887"/>
      <c r="D108" s="1887"/>
      <c r="E108" s="1887"/>
      <c r="F108" s="1887"/>
      <c r="G108" s="1887"/>
      <c r="H108" s="1888"/>
      <c r="I108" s="1889"/>
      <c r="J108" s="1888"/>
      <c r="K108" s="1889"/>
      <c r="L108" s="1888"/>
      <c r="M108" s="1887"/>
      <c r="N108" s="1887"/>
      <c r="O108" s="1887"/>
    </row>
    <row r="109" spans="1:15" ht="15.75" customHeight="1">
      <c r="A109" s="1887"/>
      <c r="B109" s="1887"/>
      <c r="C109" s="1887"/>
      <c r="D109" s="1887"/>
      <c r="E109" s="1887"/>
      <c r="F109" s="1887"/>
      <c r="G109" s="1887"/>
      <c r="H109" s="1888"/>
      <c r="I109" s="1889"/>
      <c r="J109" s="1888"/>
      <c r="K109" s="1889"/>
      <c r="L109" s="1888"/>
      <c r="M109" s="1887"/>
      <c r="N109" s="1887"/>
      <c r="O109" s="1887"/>
    </row>
    <row r="110" spans="1:15" ht="15.75" customHeight="1">
      <c r="A110" s="1887"/>
      <c r="B110" s="1887"/>
      <c r="C110" s="1887"/>
      <c r="D110" s="1887"/>
      <c r="E110" s="1887"/>
      <c r="F110" s="1887"/>
      <c r="G110" s="1887"/>
      <c r="H110" s="1888"/>
      <c r="I110" s="1889"/>
      <c r="J110" s="1888"/>
      <c r="K110" s="1889"/>
      <c r="L110" s="1888"/>
      <c r="M110" s="1887"/>
      <c r="N110" s="1887"/>
      <c r="O110" s="1887"/>
    </row>
    <row r="111" spans="1:15" ht="15.75" customHeight="1">
      <c r="A111" s="1887"/>
      <c r="B111" s="1887"/>
      <c r="C111" s="1887"/>
      <c r="D111" s="1887"/>
      <c r="E111" s="1887"/>
      <c r="F111" s="1887"/>
      <c r="G111" s="1887"/>
      <c r="H111" s="1888"/>
      <c r="I111" s="1889"/>
      <c r="J111" s="1888"/>
      <c r="K111" s="1889"/>
      <c r="L111" s="1888"/>
      <c r="M111" s="1887"/>
      <c r="N111" s="1887"/>
      <c r="O111" s="1887"/>
    </row>
    <row r="112" spans="1:15" ht="15.75" customHeight="1">
      <c r="A112" s="1887"/>
      <c r="B112" s="1887"/>
      <c r="C112" s="1887"/>
      <c r="D112" s="1887"/>
      <c r="E112" s="1887"/>
      <c r="F112" s="1887"/>
      <c r="G112" s="1887"/>
      <c r="H112" s="1888"/>
      <c r="I112" s="1889"/>
      <c r="J112" s="1888"/>
      <c r="K112" s="1889"/>
      <c r="L112" s="1888"/>
      <c r="M112" s="1887"/>
      <c r="N112" s="1887"/>
      <c r="O112" s="1887"/>
    </row>
    <row r="113" spans="1:15" ht="15.75" customHeight="1">
      <c r="A113" s="1887"/>
      <c r="B113" s="1887"/>
      <c r="C113" s="1887"/>
      <c r="D113" s="1887"/>
      <c r="E113" s="1887"/>
      <c r="F113" s="1887"/>
      <c r="G113" s="1887"/>
      <c r="H113" s="1888"/>
      <c r="I113" s="1889"/>
      <c r="J113" s="1888"/>
      <c r="K113" s="1889"/>
      <c r="L113" s="1888"/>
      <c r="M113" s="1887"/>
      <c r="N113" s="1887"/>
      <c r="O113" s="1887"/>
    </row>
    <row r="114" spans="1:15" ht="15.75" customHeight="1">
      <c r="A114" s="1887"/>
      <c r="B114" s="1887"/>
      <c r="C114" s="1887"/>
      <c r="D114" s="1887"/>
      <c r="E114" s="1887"/>
      <c r="F114" s="1887"/>
      <c r="G114" s="1887"/>
      <c r="H114" s="1888"/>
      <c r="I114" s="1889"/>
      <c r="J114" s="1888"/>
      <c r="K114" s="1889"/>
      <c r="L114" s="1888"/>
      <c r="M114" s="1887"/>
      <c r="N114" s="1887"/>
      <c r="O114" s="1887"/>
    </row>
    <row r="115" spans="1:15" ht="15.75" customHeight="1">
      <c r="A115" s="1887"/>
      <c r="B115" s="1887"/>
      <c r="C115" s="1887"/>
      <c r="D115" s="1887"/>
      <c r="E115" s="1887"/>
      <c r="F115" s="1887"/>
      <c r="G115" s="1887"/>
      <c r="H115" s="1888"/>
      <c r="I115" s="1889"/>
      <c r="J115" s="1888"/>
      <c r="K115" s="1889"/>
      <c r="L115" s="1888"/>
      <c r="M115" s="1887"/>
      <c r="N115" s="1887"/>
      <c r="O115" s="1887"/>
    </row>
    <row r="116" spans="1:15" ht="15.75" customHeight="1">
      <c r="A116" s="1887"/>
      <c r="B116" s="1887"/>
      <c r="C116" s="1887"/>
      <c r="D116" s="1887"/>
      <c r="E116" s="1887"/>
      <c r="F116" s="1887"/>
      <c r="G116" s="1887"/>
      <c r="H116" s="1888"/>
      <c r="I116" s="1889"/>
      <c r="J116" s="1888"/>
      <c r="K116" s="1889"/>
      <c r="L116" s="1888"/>
      <c r="M116" s="1887"/>
      <c r="N116" s="1887"/>
      <c r="O116" s="1887"/>
    </row>
    <row r="117" spans="1:15" ht="15.75" customHeight="1">
      <c r="A117" s="1887"/>
      <c r="B117" s="1887"/>
      <c r="C117" s="1887"/>
      <c r="D117" s="1887"/>
      <c r="E117" s="1887"/>
      <c r="F117" s="1887"/>
      <c r="G117" s="1887"/>
      <c r="H117" s="1888"/>
      <c r="I117" s="1889"/>
      <c r="J117" s="1888"/>
      <c r="K117" s="1889"/>
      <c r="L117" s="1888"/>
      <c r="M117" s="1887"/>
      <c r="N117" s="1887"/>
      <c r="O117" s="1887"/>
    </row>
    <row r="118" spans="1:15" ht="15.75" customHeight="1">
      <c r="A118" s="1887"/>
      <c r="B118" s="1887"/>
      <c r="C118" s="1887"/>
      <c r="D118" s="1887"/>
      <c r="E118" s="1887"/>
      <c r="F118" s="1887"/>
      <c r="G118" s="1887"/>
      <c r="H118" s="1888"/>
      <c r="I118" s="1889"/>
      <c r="J118" s="1888"/>
      <c r="K118" s="1889"/>
      <c r="L118" s="1888"/>
      <c r="M118" s="1887"/>
      <c r="N118" s="1887"/>
      <c r="O118" s="1887"/>
    </row>
    <row r="119" spans="1:15" ht="15.75" customHeight="1">
      <c r="A119" s="1887"/>
      <c r="B119" s="1887"/>
      <c r="C119" s="1887"/>
      <c r="D119" s="1887"/>
      <c r="E119" s="1887"/>
      <c r="F119" s="1887"/>
      <c r="G119" s="1887"/>
      <c r="H119" s="1888"/>
      <c r="I119" s="1889"/>
      <c r="J119" s="1888"/>
      <c r="K119" s="1889"/>
      <c r="L119" s="1888"/>
      <c r="M119" s="1887"/>
      <c r="N119" s="1887"/>
      <c r="O119" s="1887"/>
    </row>
    <row r="120" spans="1:15" ht="15.75" customHeight="1">
      <c r="A120" s="1887"/>
      <c r="B120" s="1887"/>
      <c r="C120" s="1887"/>
      <c r="D120" s="1887"/>
      <c r="E120" s="1887"/>
      <c r="F120" s="1887"/>
      <c r="G120" s="1887"/>
      <c r="H120" s="1888"/>
      <c r="I120" s="1889"/>
      <c r="J120" s="1888"/>
      <c r="K120" s="1889"/>
      <c r="L120" s="1888"/>
      <c r="M120" s="1887"/>
      <c r="N120" s="1887"/>
      <c r="O120" s="1887"/>
    </row>
    <row r="121" spans="1:15" ht="15.75" customHeight="1">
      <c r="A121" s="1887"/>
      <c r="B121" s="1887"/>
      <c r="C121" s="1887"/>
      <c r="D121" s="1887"/>
      <c r="E121" s="1887"/>
      <c r="F121" s="1887"/>
      <c r="G121" s="1887"/>
      <c r="H121" s="1888"/>
      <c r="I121" s="1889"/>
      <c r="J121" s="1888"/>
      <c r="K121" s="1889"/>
      <c r="L121" s="1888"/>
      <c r="M121" s="1887"/>
      <c r="N121" s="1887"/>
      <c r="O121" s="1887"/>
    </row>
    <row r="122" spans="1:15" ht="15.75" customHeight="1">
      <c r="A122" s="1887"/>
      <c r="B122" s="1887"/>
      <c r="C122" s="1887"/>
      <c r="D122" s="1887"/>
      <c r="E122" s="1887"/>
      <c r="F122" s="1887"/>
      <c r="G122" s="1887"/>
      <c r="H122" s="1888"/>
      <c r="I122" s="1889"/>
      <c r="J122" s="1888"/>
      <c r="K122" s="1889"/>
      <c r="L122" s="1888"/>
      <c r="M122" s="1887"/>
      <c r="N122" s="1887"/>
      <c r="O122" s="1887"/>
    </row>
    <row r="123" spans="1:15" ht="15.75" customHeight="1">
      <c r="A123" s="1887"/>
      <c r="B123" s="1887"/>
      <c r="C123" s="1887"/>
      <c r="D123" s="1887"/>
      <c r="E123" s="1887"/>
      <c r="F123" s="1887"/>
      <c r="G123" s="1887"/>
      <c r="H123" s="1888"/>
      <c r="I123" s="1889"/>
      <c r="J123" s="1888"/>
      <c r="K123" s="1889"/>
      <c r="L123" s="1888"/>
      <c r="M123" s="1887"/>
      <c r="N123" s="1887"/>
      <c r="O123" s="1887"/>
    </row>
    <row r="124" spans="1:15" ht="15.75" customHeight="1">
      <c r="A124" s="1887"/>
      <c r="B124" s="1887"/>
      <c r="C124" s="1887"/>
      <c r="D124" s="1887"/>
      <c r="E124" s="1887"/>
      <c r="F124" s="1887"/>
      <c r="G124" s="1887"/>
      <c r="H124" s="1888"/>
      <c r="I124" s="1889"/>
      <c r="J124" s="1888"/>
      <c r="K124" s="1889"/>
      <c r="L124" s="1888"/>
      <c r="M124" s="1887"/>
      <c r="N124" s="1887"/>
      <c r="O124" s="1887"/>
    </row>
    <row r="125" spans="1:15" ht="15.75" customHeight="1">
      <c r="A125" s="1887"/>
      <c r="B125" s="1887"/>
      <c r="C125" s="1887"/>
      <c r="D125" s="1887"/>
      <c r="E125" s="1887"/>
      <c r="F125" s="1887"/>
      <c r="G125" s="1887"/>
      <c r="H125" s="1888"/>
      <c r="I125" s="1889"/>
      <c r="J125" s="1888"/>
      <c r="K125" s="1889"/>
      <c r="L125" s="1888"/>
      <c r="M125" s="1887"/>
      <c r="N125" s="1887"/>
      <c r="O125" s="1887"/>
    </row>
    <row r="126" spans="1:15" ht="15.75" customHeight="1">
      <c r="A126" s="1887"/>
      <c r="B126" s="1887"/>
      <c r="C126" s="1887"/>
      <c r="D126" s="1887"/>
      <c r="E126" s="1887"/>
      <c r="F126" s="1887"/>
      <c r="G126" s="1887"/>
      <c r="H126" s="1888"/>
      <c r="I126" s="1889"/>
      <c r="J126" s="1888"/>
      <c r="K126" s="1889"/>
      <c r="L126" s="1888"/>
      <c r="M126" s="1887"/>
      <c r="N126" s="1887"/>
      <c r="O126" s="1887"/>
    </row>
    <row r="127" spans="1:15" ht="15.75" customHeight="1">
      <c r="A127" s="1887"/>
      <c r="B127" s="1887"/>
      <c r="C127" s="1887"/>
      <c r="D127" s="1887"/>
      <c r="E127" s="1887"/>
      <c r="F127" s="1887"/>
      <c r="G127" s="1887"/>
      <c r="H127" s="1888"/>
      <c r="I127" s="1889"/>
      <c r="J127" s="1888"/>
      <c r="K127" s="1889"/>
      <c r="L127" s="1888"/>
      <c r="M127" s="1887"/>
      <c r="N127" s="1887"/>
      <c r="O127" s="1887"/>
    </row>
    <row r="128" spans="1:15" ht="15.75" customHeight="1">
      <c r="A128" s="1887"/>
      <c r="B128" s="1887"/>
      <c r="C128" s="1887"/>
      <c r="D128" s="1887"/>
      <c r="E128" s="1887"/>
      <c r="F128" s="1887"/>
      <c r="G128" s="1887"/>
      <c r="H128" s="1888"/>
      <c r="I128" s="1889"/>
      <c r="J128" s="1888"/>
      <c r="K128" s="1889"/>
      <c r="L128" s="1888"/>
      <c r="M128" s="1887"/>
      <c r="N128" s="1887"/>
      <c r="O128" s="1887"/>
    </row>
    <row r="129" spans="1:15" ht="15.75" customHeight="1">
      <c r="A129" s="1887"/>
      <c r="B129" s="1887"/>
      <c r="C129" s="1887"/>
      <c r="D129" s="1887"/>
      <c r="E129" s="1887"/>
      <c r="F129" s="1887"/>
      <c r="G129" s="1887"/>
      <c r="H129" s="1888"/>
      <c r="I129" s="1889"/>
      <c r="J129" s="1888"/>
      <c r="K129" s="1889"/>
      <c r="L129" s="1888"/>
      <c r="M129" s="1887"/>
      <c r="N129" s="1887"/>
      <c r="O129" s="1887"/>
    </row>
    <row r="130" spans="1:15" ht="15.75" customHeight="1">
      <c r="A130" s="1887"/>
      <c r="B130" s="1887"/>
      <c r="C130" s="1887"/>
      <c r="D130" s="1887"/>
      <c r="E130" s="1887"/>
      <c r="F130" s="1887"/>
      <c r="G130" s="1887"/>
      <c r="H130" s="1888"/>
      <c r="I130" s="1889"/>
      <c r="J130" s="1888"/>
      <c r="K130" s="1889"/>
      <c r="L130" s="1888"/>
      <c r="M130" s="1887"/>
      <c r="N130" s="1887"/>
      <c r="O130" s="1887"/>
    </row>
    <row r="131" spans="1:15" ht="15.75" customHeight="1">
      <c r="A131" s="1887"/>
      <c r="B131" s="1887"/>
      <c r="C131" s="1887"/>
      <c r="D131" s="1887"/>
      <c r="E131" s="1887"/>
      <c r="F131" s="1887"/>
      <c r="G131" s="1887"/>
      <c r="H131" s="1888"/>
      <c r="I131" s="1889"/>
      <c r="J131" s="1888"/>
      <c r="K131" s="1889"/>
      <c r="L131" s="1888"/>
      <c r="M131" s="1887"/>
      <c r="N131" s="1887"/>
      <c r="O131" s="1887"/>
    </row>
    <row r="132" spans="1:15" ht="15.75" customHeight="1">
      <c r="A132" s="1887"/>
      <c r="B132" s="1887"/>
      <c r="C132" s="1887"/>
      <c r="D132" s="1887"/>
      <c r="E132" s="1887"/>
      <c r="F132" s="1887"/>
      <c r="G132" s="1887"/>
      <c r="H132" s="1888"/>
      <c r="I132" s="1889"/>
      <c r="J132" s="1888"/>
      <c r="K132" s="1889"/>
      <c r="L132" s="1888"/>
      <c r="M132" s="1887"/>
      <c r="N132" s="1887"/>
      <c r="O132" s="1887"/>
    </row>
    <row r="133" spans="1:15" ht="15.75" customHeight="1">
      <c r="A133" s="1887"/>
      <c r="B133" s="1887"/>
      <c r="C133" s="1887"/>
      <c r="D133" s="1887"/>
      <c r="E133" s="1887"/>
      <c r="F133" s="1887"/>
      <c r="G133" s="1887"/>
      <c r="H133" s="1888"/>
      <c r="I133" s="1889"/>
      <c r="J133" s="1888"/>
      <c r="K133" s="1889"/>
      <c r="L133" s="1888"/>
      <c r="M133" s="1887"/>
      <c r="N133" s="1887"/>
      <c r="O133" s="1887"/>
    </row>
    <row r="134" spans="1:15" ht="15.75" customHeight="1">
      <c r="A134" s="1887"/>
      <c r="B134" s="1887"/>
      <c r="C134" s="1887"/>
      <c r="D134" s="1887"/>
      <c r="E134" s="1887"/>
      <c r="F134" s="1887"/>
      <c r="G134" s="1887"/>
      <c r="H134" s="1888"/>
      <c r="I134" s="1889"/>
      <c r="J134" s="1888"/>
      <c r="K134" s="1889"/>
      <c r="L134" s="1888"/>
      <c r="M134" s="1887"/>
      <c r="N134" s="1887"/>
      <c r="O134" s="1887"/>
    </row>
    <row r="135" spans="1:15" ht="15.75" customHeight="1">
      <c r="A135" s="1887"/>
      <c r="B135" s="1887"/>
      <c r="C135" s="1887"/>
      <c r="D135" s="1887"/>
      <c r="E135" s="1887"/>
      <c r="F135" s="1887"/>
      <c r="G135" s="1887"/>
      <c r="H135" s="1888"/>
      <c r="I135" s="1889"/>
      <c r="J135" s="1888"/>
      <c r="K135" s="1889"/>
      <c r="L135" s="1888"/>
      <c r="M135" s="1887"/>
      <c r="N135" s="1887"/>
      <c r="O135" s="1887"/>
    </row>
    <row r="136" spans="1:15" ht="15.75" customHeight="1">
      <c r="A136" s="1887"/>
      <c r="B136" s="1887"/>
      <c r="C136" s="1887"/>
      <c r="D136" s="1887"/>
      <c r="E136" s="1887"/>
      <c r="F136" s="1887"/>
      <c r="G136" s="1887"/>
      <c r="H136" s="1888"/>
      <c r="I136" s="1889"/>
      <c r="J136" s="1888"/>
      <c r="K136" s="1889"/>
      <c r="L136" s="1888"/>
      <c r="M136" s="1887"/>
      <c r="N136" s="1887"/>
      <c r="O136" s="1887"/>
    </row>
    <row r="137" spans="1:15" ht="15.75" customHeight="1">
      <c r="A137" s="1887"/>
      <c r="B137" s="1887"/>
      <c r="C137" s="1887"/>
      <c r="D137" s="1887"/>
      <c r="E137" s="1887"/>
      <c r="F137" s="1887"/>
      <c r="G137" s="1887"/>
      <c r="H137" s="1888"/>
      <c r="I137" s="1889"/>
      <c r="J137" s="1888"/>
      <c r="K137" s="1889"/>
      <c r="L137" s="1888"/>
      <c r="M137" s="1887"/>
      <c r="N137" s="1887"/>
      <c r="O137" s="1887"/>
    </row>
    <row r="138" spans="1:15" ht="15.75" customHeight="1">
      <c r="A138" s="1887"/>
      <c r="B138" s="1887"/>
      <c r="C138" s="1887"/>
      <c r="D138" s="1887"/>
      <c r="E138" s="1887"/>
      <c r="F138" s="1887"/>
      <c r="G138" s="1887"/>
      <c r="H138" s="1888"/>
      <c r="I138" s="1889"/>
      <c r="J138" s="1888"/>
      <c r="K138" s="1889"/>
      <c r="L138" s="1888"/>
      <c r="M138" s="1887"/>
      <c r="N138" s="1887"/>
      <c r="O138" s="1887"/>
    </row>
    <row r="139" spans="1:15" ht="15.75" customHeight="1">
      <c r="A139" s="1887"/>
      <c r="B139" s="1887"/>
      <c r="C139" s="1887"/>
      <c r="D139" s="1887"/>
      <c r="E139" s="1887"/>
      <c r="F139" s="1887"/>
      <c r="G139" s="1887"/>
      <c r="H139" s="1888"/>
      <c r="I139" s="1889"/>
      <c r="J139" s="1888"/>
      <c r="K139" s="1889"/>
      <c r="L139" s="1888"/>
      <c r="M139" s="1887"/>
      <c r="N139" s="1887"/>
      <c r="O139" s="1887"/>
    </row>
    <row r="140" spans="1:15" ht="15.75" customHeight="1">
      <c r="A140" s="1887"/>
      <c r="B140" s="1887"/>
      <c r="C140" s="1887"/>
      <c r="D140" s="1887"/>
      <c r="E140" s="1887"/>
      <c r="F140" s="1887"/>
      <c r="G140" s="1887"/>
      <c r="H140" s="1888"/>
      <c r="I140" s="1889"/>
      <c r="J140" s="1888"/>
      <c r="K140" s="1889"/>
      <c r="L140" s="1888"/>
      <c r="M140" s="1887"/>
      <c r="N140" s="1887"/>
      <c r="O140" s="1887"/>
    </row>
    <row r="141" spans="1:15" ht="15.75" customHeight="1">
      <c r="A141" s="1887"/>
      <c r="B141" s="1887"/>
      <c r="C141" s="1887"/>
      <c r="D141" s="1887"/>
      <c r="E141" s="1887"/>
      <c r="F141" s="1887"/>
      <c r="G141" s="1887"/>
      <c r="H141" s="1888"/>
      <c r="I141" s="1889"/>
      <c r="J141" s="1888"/>
      <c r="K141" s="1889"/>
      <c r="L141" s="1888"/>
      <c r="M141" s="1887"/>
      <c r="N141" s="1887"/>
      <c r="O141" s="1887"/>
    </row>
    <row r="142" spans="1:15" ht="15.75" customHeight="1">
      <c r="A142" s="1887"/>
      <c r="B142" s="1887"/>
      <c r="C142" s="1887"/>
      <c r="D142" s="1887"/>
      <c r="E142" s="1887"/>
      <c r="F142" s="1887"/>
      <c r="G142" s="1887"/>
      <c r="H142" s="1888"/>
      <c r="I142" s="1889"/>
      <c r="J142" s="1888"/>
      <c r="K142" s="1889"/>
      <c r="L142" s="1888"/>
      <c r="M142" s="1887"/>
      <c r="N142" s="1887"/>
      <c r="O142" s="1887"/>
    </row>
    <row r="143" spans="1:15" ht="15.75" customHeight="1">
      <c r="A143" s="1887"/>
      <c r="B143" s="1887"/>
      <c r="C143" s="1887"/>
      <c r="D143" s="1887"/>
      <c r="E143" s="1887"/>
      <c r="F143" s="1887"/>
      <c r="G143" s="1887"/>
      <c r="H143" s="1888"/>
      <c r="I143" s="1889"/>
      <c r="J143" s="1888"/>
      <c r="K143" s="1889"/>
      <c r="L143" s="1888"/>
      <c r="M143" s="1887"/>
      <c r="N143" s="1887"/>
      <c r="O143" s="1887"/>
    </row>
    <row r="144" spans="1:15" ht="15.75" customHeight="1">
      <c r="A144" s="1887"/>
      <c r="B144" s="1887"/>
      <c r="C144" s="1887"/>
      <c r="D144" s="1887"/>
      <c r="E144" s="1887"/>
      <c r="F144" s="1887"/>
      <c r="G144" s="1887"/>
      <c r="H144" s="1888"/>
      <c r="I144" s="1889"/>
      <c r="J144" s="1888"/>
      <c r="K144" s="1889"/>
      <c r="L144" s="1888"/>
      <c r="M144" s="1887"/>
      <c r="N144" s="1887"/>
      <c r="O144" s="1887"/>
    </row>
    <row r="145" spans="1:15" ht="15.75" customHeight="1">
      <c r="A145" s="1887"/>
      <c r="B145" s="1887"/>
      <c r="C145" s="1887"/>
      <c r="D145" s="1887"/>
      <c r="E145" s="1887"/>
      <c r="F145" s="1887"/>
      <c r="G145" s="1887"/>
      <c r="H145" s="1888"/>
      <c r="I145" s="1889"/>
      <c r="J145" s="1888"/>
      <c r="K145" s="1889"/>
      <c r="L145" s="1888"/>
      <c r="M145" s="1887"/>
      <c r="N145" s="1887"/>
      <c r="O145" s="1887"/>
    </row>
    <row r="146" spans="1:15" ht="15.75" customHeight="1">
      <c r="A146" s="1887"/>
      <c r="B146" s="1887"/>
      <c r="C146" s="1887"/>
      <c r="D146" s="1887"/>
      <c r="E146" s="1887"/>
      <c r="F146" s="1887"/>
      <c r="G146" s="1887"/>
      <c r="H146" s="1888"/>
      <c r="I146" s="1889"/>
      <c r="J146" s="1888"/>
      <c r="K146" s="1889"/>
      <c r="L146" s="1888"/>
      <c r="M146" s="1887"/>
      <c r="N146" s="1887"/>
      <c r="O146" s="1887"/>
    </row>
    <row r="147" spans="1:15" ht="15.75" customHeight="1">
      <c r="A147" s="1887"/>
      <c r="B147" s="1887"/>
      <c r="C147" s="1887"/>
      <c r="D147" s="1887"/>
      <c r="E147" s="1887"/>
      <c r="F147" s="1887"/>
      <c r="G147" s="1887"/>
      <c r="H147" s="1888"/>
      <c r="I147" s="1889"/>
      <c r="J147" s="1888"/>
      <c r="K147" s="1889"/>
      <c r="L147" s="1888"/>
      <c r="M147" s="1887"/>
      <c r="N147" s="1887"/>
      <c r="O147" s="1887"/>
    </row>
    <row r="148" spans="1:15" ht="15.75" customHeight="1">
      <c r="A148" s="1887"/>
      <c r="B148" s="1887"/>
      <c r="C148" s="1887"/>
      <c r="D148" s="1887"/>
      <c r="E148" s="1887"/>
      <c r="F148" s="1887"/>
      <c r="G148" s="1887"/>
      <c r="H148" s="1888"/>
      <c r="I148" s="1889"/>
      <c r="J148" s="1888"/>
      <c r="K148" s="1889"/>
      <c r="L148" s="1888"/>
      <c r="M148" s="1887"/>
      <c r="N148" s="1887"/>
      <c r="O148" s="1887"/>
    </row>
    <row r="149" spans="1:15" ht="15.75" customHeight="1">
      <c r="A149" s="1887"/>
      <c r="B149" s="1887"/>
      <c r="C149" s="1887"/>
      <c r="D149" s="1887"/>
      <c r="E149" s="1887"/>
      <c r="F149" s="1887"/>
      <c r="G149" s="1887"/>
      <c r="H149" s="1888"/>
      <c r="I149" s="1889"/>
      <c r="J149" s="1888"/>
      <c r="K149" s="1889"/>
      <c r="L149" s="1888"/>
      <c r="M149" s="1887"/>
      <c r="N149" s="1887"/>
      <c r="O149" s="1887"/>
    </row>
    <row r="150" spans="1:15" ht="15.75" customHeight="1">
      <c r="A150" s="1887"/>
      <c r="B150" s="1887"/>
      <c r="C150" s="1887"/>
      <c r="D150" s="1887"/>
      <c r="E150" s="1887"/>
      <c r="F150" s="1887"/>
      <c r="G150" s="1887"/>
      <c r="H150" s="1888"/>
      <c r="I150" s="1889"/>
      <c r="J150" s="1888"/>
      <c r="K150" s="1889"/>
      <c r="L150" s="1888"/>
      <c r="M150" s="1887"/>
      <c r="N150" s="1887"/>
      <c r="O150" s="1887"/>
    </row>
    <row r="151" spans="1:15" ht="15.75" customHeight="1">
      <c r="A151" s="1887"/>
      <c r="B151" s="1887"/>
      <c r="C151" s="1887"/>
      <c r="D151" s="1887"/>
      <c r="E151" s="1887"/>
      <c r="F151" s="1887"/>
      <c r="G151" s="1887"/>
      <c r="H151" s="1888"/>
      <c r="I151" s="1889"/>
      <c r="J151" s="1888"/>
      <c r="K151" s="1889"/>
      <c r="L151" s="1888"/>
      <c r="M151" s="1887"/>
      <c r="N151" s="1887"/>
      <c r="O151" s="1887"/>
    </row>
    <row r="152" spans="1:15" ht="15.75" customHeight="1">
      <c r="A152" s="1887"/>
      <c r="B152" s="1887"/>
      <c r="C152" s="1887"/>
      <c r="D152" s="1887"/>
      <c r="E152" s="1887"/>
      <c r="F152" s="1887"/>
      <c r="G152" s="1887"/>
      <c r="H152" s="1888"/>
      <c r="I152" s="1889"/>
      <c r="J152" s="1888"/>
      <c r="K152" s="1889"/>
      <c r="L152" s="1888"/>
      <c r="M152" s="1887"/>
      <c r="N152" s="1887"/>
      <c r="O152" s="1887"/>
    </row>
    <row r="153" spans="1:15" ht="15.75" customHeight="1">
      <c r="A153" s="1887"/>
      <c r="B153" s="1887"/>
      <c r="C153" s="1887"/>
      <c r="D153" s="1887"/>
      <c r="E153" s="1887"/>
      <c r="F153" s="1887"/>
      <c r="G153" s="1887"/>
      <c r="H153" s="1888"/>
      <c r="I153" s="1889"/>
      <c r="J153" s="1888"/>
      <c r="K153" s="1889"/>
      <c r="L153" s="1888"/>
      <c r="M153" s="1887"/>
      <c r="N153" s="1887"/>
      <c r="O153" s="1887"/>
    </row>
    <row r="154" spans="1:15" ht="15.75" customHeight="1">
      <c r="A154" s="1887"/>
      <c r="B154" s="1887"/>
      <c r="C154" s="1887"/>
      <c r="D154" s="1887"/>
      <c r="E154" s="1887"/>
      <c r="F154" s="1887"/>
      <c r="G154" s="1887"/>
      <c r="H154" s="1888"/>
      <c r="I154" s="1889"/>
      <c r="J154" s="1888"/>
      <c r="K154" s="1889"/>
      <c r="L154" s="1888"/>
      <c r="M154" s="1887"/>
      <c r="N154" s="1887"/>
      <c r="O154" s="1887"/>
    </row>
    <row r="155" spans="1:15" ht="15.75" customHeight="1">
      <c r="A155" s="1887"/>
      <c r="B155" s="1887"/>
      <c r="C155" s="1887"/>
      <c r="D155" s="1887"/>
      <c r="E155" s="1887"/>
      <c r="F155" s="1887"/>
      <c r="G155" s="1887"/>
      <c r="H155" s="1888"/>
      <c r="I155" s="1889"/>
      <c r="J155" s="1888"/>
      <c r="K155" s="1889"/>
      <c r="L155" s="1888"/>
      <c r="M155" s="1887"/>
      <c r="N155" s="1887"/>
      <c r="O155" s="1887"/>
    </row>
    <row r="156" spans="1:15" ht="15.75" customHeight="1">
      <c r="A156" s="1887"/>
      <c r="B156" s="1887"/>
      <c r="C156" s="1887"/>
      <c r="D156" s="1887"/>
      <c r="E156" s="1887"/>
      <c r="F156" s="1887"/>
      <c r="G156" s="1887"/>
      <c r="H156" s="1888"/>
      <c r="I156" s="1887"/>
      <c r="J156" s="1888"/>
      <c r="K156" s="1887"/>
      <c r="L156" s="1888"/>
      <c r="M156" s="1887"/>
      <c r="N156" s="1887"/>
      <c r="O156" s="1887"/>
    </row>
    <row r="157" spans="1:15" ht="15.75" customHeight="1">
      <c r="A157" s="1887"/>
      <c r="B157" s="1887"/>
      <c r="C157" s="1887"/>
      <c r="D157" s="1887"/>
      <c r="E157" s="1887"/>
      <c r="F157" s="1887"/>
      <c r="G157" s="1887"/>
      <c r="H157" s="1888"/>
      <c r="I157" s="1887"/>
      <c r="J157" s="1888"/>
      <c r="K157" s="1887"/>
      <c r="L157" s="1888"/>
      <c r="M157" s="1887"/>
      <c r="N157" s="1887"/>
      <c r="O157" s="1887"/>
    </row>
    <row r="158" spans="1:15" ht="15.75" customHeight="1">
      <c r="A158" s="1887"/>
      <c r="B158" s="1887"/>
      <c r="C158" s="1887"/>
      <c r="D158" s="1887"/>
      <c r="E158" s="1887"/>
      <c r="F158" s="1887"/>
      <c r="G158" s="1887"/>
      <c r="H158" s="1888"/>
      <c r="I158" s="1887"/>
      <c r="J158" s="1888"/>
      <c r="K158" s="1887"/>
      <c r="L158" s="1888"/>
      <c r="M158" s="1887"/>
      <c r="N158" s="1887"/>
      <c r="O158" s="1887"/>
    </row>
    <row r="159" spans="1:15" ht="15.75" customHeight="1">
      <c r="A159" s="1887"/>
      <c r="B159" s="1887"/>
      <c r="C159" s="1887"/>
      <c r="D159" s="1887"/>
      <c r="E159" s="1887"/>
      <c r="F159" s="1887"/>
      <c r="G159" s="1887"/>
      <c r="H159" s="1888"/>
      <c r="I159" s="1887"/>
      <c r="J159" s="1888"/>
      <c r="K159" s="1887"/>
      <c r="L159" s="1888"/>
      <c r="M159" s="1887"/>
      <c r="N159" s="1887"/>
      <c r="O159" s="1887"/>
    </row>
    <row r="160" spans="1:15" ht="15.75" customHeight="1">
      <c r="A160" s="1887"/>
      <c r="B160" s="1887"/>
      <c r="C160" s="1887"/>
      <c r="D160" s="1887"/>
      <c r="E160" s="1887"/>
      <c r="F160" s="1887"/>
      <c r="G160" s="1887"/>
      <c r="H160" s="1888"/>
      <c r="I160" s="1887"/>
      <c r="J160" s="1888"/>
      <c r="K160" s="1887"/>
      <c r="L160" s="1888"/>
      <c r="M160" s="1887"/>
      <c r="N160" s="1887"/>
      <c r="O160" s="1887"/>
    </row>
    <row r="161" spans="1:15" ht="15.75" customHeight="1">
      <c r="A161" s="1887"/>
      <c r="B161" s="1887"/>
      <c r="C161" s="1887"/>
      <c r="D161" s="1887"/>
      <c r="E161" s="1887"/>
      <c r="F161" s="1887"/>
      <c r="G161" s="1887"/>
      <c r="H161" s="1888"/>
      <c r="I161" s="1887"/>
      <c r="J161" s="1888"/>
      <c r="K161" s="1887"/>
      <c r="L161" s="1888"/>
      <c r="M161" s="1887"/>
      <c r="N161" s="1887"/>
      <c r="O161" s="1887"/>
    </row>
    <row r="162" spans="1:15" ht="15.75" customHeight="1">
      <c r="A162" s="1887"/>
      <c r="B162" s="1887"/>
      <c r="C162" s="1887"/>
      <c r="D162" s="1887"/>
      <c r="E162" s="1887"/>
      <c r="F162" s="1887"/>
      <c r="G162" s="1887"/>
      <c r="H162" s="1888"/>
      <c r="I162" s="1887"/>
      <c r="J162" s="1888"/>
      <c r="K162" s="1887"/>
      <c r="L162" s="1888"/>
      <c r="M162" s="1887"/>
      <c r="N162" s="1887"/>
      <c r="O162" s="1887"/>
    </row>
    <row r="163" spans="1:15" ht="15.75" customHeight="1">
      <c r="A163" s="1887"/>
      <c r="B163" s="1887"/>
      <c r="C163" s="1887"/>
      <c r="D163" s="1887"/>
      <c r="E163" s="1887"/>
      <c r="F163" s="1887"/>
      <c r="G163" s="1887"/>
      <c r="H163" s="1888"/>
      <c r="I163" s="1887"/>
      <c r="J163" s="1888"/>
      <c r="K163" s="1887"/>
      <c r="L163" s="1888"/>
      <c r="M163" s="1887"/>
      <c r="N163" s="1887"/>
      <c r="O163" s="1887"/>
    </row>
    <row r="164" spans="1:15" ht="15.75" customHeight="1">
      <c r="A164" s="1887"/>
      <c r="B164" s="1887"/>
      <c r="C164" s="1887"/>
      <c r="D164" s="1887"/>
      <c r="E164" s="1887"/>
      <c r="F164" s="1887"/>
      <c r="G164" s="1887"/>
      <c r="H164" s="1888"/>
      <c r="I164" s="1887"/>
      <c r="J164" s="1888"/>
      <c r="K164" s="1887"/>
      <c r="L164" s="1888"/>
      <c r="M164" s="1887"/>
      <c r="N164" s="1887"/>
      <c r="O164" s="1887"/>
    </row>
    <row r="165" spans="1:15" ht="15.75" customHeight="1">
      <c r="A165" s="1887"/>
      <c r="B165" s="1887"/>
      <c r="C165" s="1887"/>
      <c r="D165" s="1887"/>
      <c r="E165" s="1887"/>
      <c r="F165" s="1887"/>
      <c r="G165" s="1887"/>
      <c r="H165" s="1888"/>
      <c r="I165" s="1887"/>
      <c r="J165" s="1888"/>
      <c r="K165" s="1887"/>
      <c r="L165" s="1888"/>
      <c r="M165" s="1887"/>
      <c r="N165" s="1887"/>
      <c r="O165" s="1887"/>
    </row>
    <row r="166" spans="1:15" ht="15.75" customHeight="1">
      <c r="A166" s="1887"/>
      <c r="B166" s="1887"/>
      <c r="C166" s="1887"/>
      <c r="D166" s="1887"/>
      <c r="E166" s="1887"/>
      <c r="F166" s="1887"/>
      <c r="G166" s="1887"/>
      <c r="H166" s="1888"/>
      <c r="I166" s="1887"/>
      <c r="J166" s="1888"/>
      <c r="K166" s="1887"/>
      <c r="L166" s="1888"/>
      <c r="M166" s="1887"/>
      <c r="N166" s="1887"/>
      <c r="O166" s="1887"/>
    </row>
    <row r="167" spans="1:15" ht="15.75" customHeight="1">
      <c r="A167" s="1887"/>
      <c r="B167" s="1887"/>
      <c r="C167" s="1887"/>
      <c r="D167" s="1887"/>
      <c r="E167" s="1887"/>
      <c r="F167" s="1887"/>
      <c r="G167" s="1887"/>
      <c r="H167" s="1888"/>
      <c r="I167" s="1887"/>
      <c r="J167" s="1888"/>
      <c r="K167" s="1887"/>
      <c r="L167" s="1888"/>
      <c r="M167" s="1887"/>
      <c r="N167" s="1887"/>
      <c r="O167" s="1887"/>
    </row>
    <row r="168" spans="1:15" ht="15.75" customHeight="1">
      <c r="A168" s="1887"/>
      <c r="B168" s="1887"/>
      <c r="C168" s="1887"/>
      <c r="D168" s="1887"/>
      <c r="E168" s="1887"/>
      <c r="F168" s="1887"/>
      <c r="G168" s="1887"/>
      <c r="H168" s="1888"/>
      <c r="I168" s="1887"/>
      <c r="J168" s="1888"/>
      <c r="K168" s="1887"/>
      <c r="L168" s="1888"/>
      <c r="M168" s="1887"/>
      <c r="N168" s="1887"/>
      <c r="O168" s="1887"/>
    </row>
    <row r="169" spans="1:15" ht="15.75" customHeight="1">
      <c r="A169" s="1887"/>
      <c r="B169" s="1887"/>
      <c r="C169" s="1887"/>
      <c r="D169" s="1887"/>
      <c r="E169" s="1887"/>
      <c r="F169" s="1887"/>
      <c r="G169" s="1887"/>
      <c r="H169" s="1888"/>
      <c r="I169" s="1887"/>
      <c r="J169" s="1888"/>
      <c r="K169" s="1887"/>
      <c r="L169" s="1888"/>
      <c r="M169" s="1887"/>
      <c r="N169" s="1887"/>
      <c r="O169" s="1887"/>
    </row>
    <row r="170" spans="1:15" ht="15.75" customHeight="1">
      <c r="A170" s="1887"/>
      <c r="B170" s="1887"/>
      <c r="C170" s="1887"/>
      <c r="D170" s="1887"/>
      <c r="E170" s="1887"/>
      <c r="F170" s="1887"/>
      <c r="G170" s="1887"/>
      <c r="H170" s="1888"/>
      <c r="I170" s="1887"/>
      <c r="J170" s="1888"/>
      <c r="K170" s="1887"/>
      <c r="L170" s="1888"/>
      <c r="M170" s="1887"/>
      <c r="N170" s="1887"/>
      <c r="O170" s="1887"/>
    </row>
    <row r="171" spans="1:15" ht="15.75" customHeight="1">
      <c r="A171" s="1887"/>
      <c r="B171" s="1887"/>
      <c r="C171" s="1887"/>
      <c r="D171" s="1887"/>
      <c r="E171" s="1887"/>
      <c r="F171" s="1887"/>
      <c r="G171" s="1887"/>
      <c r="H171" s="1888"/>
      <c r="I171" s="1887"/>
      <c r="J171" s="1888"/>
      <c r="K171" s="1887"/>
      <c r="L171" s="1888"/>
      <c r="M171" s="1887"/>
      <c r="N171" s="1887"/>
      <c r="O171" s="1887"/>
    </row>
    <row r="172" spans="1:15" ht="15.75" customHeight="1">
      <c r="A172" s="1887"/>
      <c r="B172" s="1887"/>
      <c r="C172" s="1887"/>
      <c r="D172" s="1887"/>
      <c r="E172" s="1887"/>
      <c r="F172" s="1887"/>
      <c r="G172" s="1887"/>
      <c r="H172" s="1888"/>
      <c r="I172" s="1887"/>
      <c r="J172" s="1888"/>
      <c r="K172" s="1887"/>
      <c r="L172" s="1888"/>
      <c r="M172" s="1887"/>
      <c r="N172" s="1887"/>
      <c r="O172" s="1887"/>
    </row>
    <row r="173" spans="1:15" ht="15.75" customHeight="1">
      <c r="A173" s="1887"/>
      <c r="B173" s="1887"/>
      <c r="C173" s="1887"/>
      <c r="D173" s="1887"/>
      <c r="E173" s="1887"/>
      <c r="F173" s="1887"/>
      <c r="G173" s="1887"/>
      <c r="H173" s="1888"/>
      <c r="I173" s="1887"/>
      <c r="J173" s="1888"/>
      <c r="K173" s="1887"/>
      <c r="L173" s="1888"/>
      <c r="M173" s="1887"/>
      <c r="N173" s="1887"/>
      <c r="O173" s="1887"/>
    </row>
    <row r="174" spans="1:15" ht="15.75" customHeight="1">
      <c r="A174" s="1887"/>
      <c r="B174" s="1887"/>
      <c r="C174" s="1887"/>
      <c r="D174" s="1887"/>
      <c r="E174" s="1887"/>
      <c r="F174" s="1887"/>
      <c r="G174" s="1887"/>
      <c r="H174" s="1888"/>
      <c r="I174" s="1887"/>
      <c r="J174" s="1888"/>
      <c r="K174" s="1887"/>
      <c r="L174" s="1888"/>
      <c r="M174" s="1887"/>
      <c r="N174" s="1887"/>
      <c r="O174" s="1887"/>
    </row>
    <row r="175" spans="1:15" ht="15.75" customHeight="1">
      <c r="A175" s="1887"/>
      <c r="B175" s="1887"/>
      <c r="C175" s="1887"/>
      <c r="D175" s="1887"/>
      <c r="E175" s="1887"/>
      <c r="F175" s="1887"/>
      <c r="G175" s="1887"/>
      <c r="H175" s="1888"/>
      <c r="I175" s="1887"/>
      <c r="J175" s="1888"/>
      <c r="K175" s="1887"/>
      <c r="L175" s="1888"/>
      <c r="M175" s="1887"/>
      <c r="N175" s="1887"/>
      <c r="O175" s="1887"/>
    </row>
    <row r="176" spans="1:15" ht="15.75" customHeight="1">
      <c r="A176" s="1887"/>
      <c r="B176" s="1887"/>
      <c r="C176" s="1887"/>
      <c r="D176" s="1887"/>
      <c r="E176" s="1887"/>
      <c r="F176" s="1887"/>
      <c r="G176" s="1887"/>
      <c r="H176" s="1888"/>
      <c r="I176" s="1887"/>
      <c r="J176" s="1888"/>
      <c r="K176" s="1887"/>
      <c r="L176" s="1888"/>
      <c r="M176" s="1887"/>
      <c r="N176" s="1887"/>
      <c r="O176" s="1887"/>
    </row>
    <row r="177" spans="1:15" ht="15.75" customHeight="1">
      <c r="A177" s="1887"/>
      <c r="B177" s="1887"/>
      <c r="C177" s="1887"/>
      <c r="D177" s="1887"/>
      <c r="E177" s="1887"/>
      <c r="F177" s="1887"/>
      <c r="G177" s="1887"/>
      <c r="H177" s="1888"/>
      <c r="I177" s="1887"/>
      <c r="J177" s="1888"/>
      <c r="K177" s="1887"/>
      <c r="L177" s="1888"/>
      <c r="M177" s="1887"/>
      <c r="N177" s="1887"/>
      <c r="O177" s="1887"/>
    </row>
    <row r="178" spans="1:15" ht="15.75" customHeight="1">
      <c r="A178" s="1887"/>
      <c r="B178" s="1887"/>
      <c r="C178" s="1887"/>
      <c r="D178" s="1887"/>
      <c r="E178" s="1887"/>
      <c r="F178" s="1887"/>
      <c r="G178" s="1887"/>
      <c r="H178" s="1888"/>
      <c r="I178" s="1887"/>
      <c r="J178" s="1888"/>
      <c r="K178" s="1887"/>
      <c r="L178" s="1888"/>
      <c r="M178" s="1887"/>
      <c r="N178" s="1887"/>
      <c r="O178" s="1887"/>
    </row>
    <row r="179" spans="1:15" ht="15.75" customHeight="1">
      <c r="A179" s="1887"/>
      <c r="B179" s="1887"/>
      <c r="C179" s="1887"/>
      <c r="D179" s="1887"/>
      <c r="E179" s="1887"/>
      <c r="F179" s="1887"/>
      <c r="G179" s="1887"/>
      <c r="H179" s="1888"/>
      <c r="I179" s="1887"/>
      <c r="J179" s="1888"/>
      <c r="K179" s="1887"/>
      <c r="L179" s="1888"/>
      <c r="M179" s="1887"/>
      <c r="N179" s="1887"/>
      <c r="O179" s="1887"/>
    </row>
    <row r="180" spans="1:15" ht="15.75" customHeight="1">
      <c r="A180" s="1887"/>
      <c r="B180" s="1887"/>
      <c r="C180" s="1887"/>
      <c r="D180" s="1887"/>
      <c r="E180" s="1887"/>
      <c r="F180" s="1887"/>
      <c r="G180" s="1887"/>
      <c r="H180" s="1888"/>
      <c r="I180" s="1887"/>
      <c r="J180" s="1888"/>
      <c r="K180" s="1887"/>
      <c r="L180" s="1888"/>
      <c r="M180" s="1887"/>
      <c r="N180" s="1887"/>
      <c r="O180" s="1887"/>
    </row>
    <row r="181" spans="1:15" ht="15.75" customHeight="1">
      <c r="A181" s="1887"/>
      <c r="B181" s="1887"/>
      <c r="C181" s="1887"/>
      <c r="D181" s="1887"/>
      <c r="E181" s="1887"/>
      <c r="F181" s="1887"/>
      <c r="G181" s="1887"/>
      <c r="H181" s="1888"/>
      <c r="I181" s="1887"/>
      <c r="J181" s="1888"/>
      <c r="K181" s="1887"/>
      <c r="L181" s="1888"/>
      <c r="M181" s="1887"/>
      <c r="N181" s="1887"/>
      <c r="O181" s="1887"/>
    </row>
    <row r="182" spans="1:15" ht="15.75" customHeight="1">
      <c r="A182" s="1887"/>
      <c r="B182" s="1887"/>
      <c r="C182" s="1887"/>
      <c r="D182" s="1887"/>
      <c r="E182" s="1887"/>
      <c r="F182" s="1887"/>
      <c r="G182" s="1887"/>
      <c r="H182" s="1888"/>
      <c r="I182" s="1887"/>
      <c r="J182" s="1888"/>
      <c r="K182" s="1887"/>
      <c r="L182" s="1888"/>
      <c r="M182" s="1887"/>
      <c r="N182" s="1887"/>
      <c r="O182" s="1887"/>
    </row>
    <row r="183" spans="1:15" ht="15.75" customHeight="1">
      <c r="A183" s="1887"/>
      <c r="B183" s="1887"/>
      <c r="C183" s="1887"/>
      <c r="D183" s="1887"/>
      <c r="E183" s="1887"/>
      <c r="F183" s="1887"/>
      <c r="G183" s="1887"/>
      <c r="H183" s="1888"/>
      <c r="I183" s="1887"/>
      <c r="J183" s="1888"/>
      <c r="K183" s="1887"/>
      <c r="L183" s="1888"/>
      <c r="M183" s="1887"/>
      <c r="N183" s="1887"/>
      <c r="O183" s="1887"/>
    </row>
    <row r="184" spans="1:15" ht="15.75" customHeight="1">
      <c r="A184" s="1887"/>
      <c r="B184" s="1887"/>
      <c r="C184" s="1887"/>
      <c r="D184" s="1887"/>
      <c r="E184" s="1887"/>
      <c r="F184" s="1887"/>
      <c r="G184" s="1887"/>
      <c r="H184" s="1888"/>
      <c r="I184" s="1887"/>
      <c r="J184" s="1888"/>
      <c r="K184" s="1887"/>
      <c r="L184" s="1888"/>
      <c r="M184" s="1887"/>
      <c r="N184" s="1887"/>
      <c r="O184" s="1887"/>
    </row>
    <row r="185" spans="1:15" ht="15.75" customHeight="1">
      <c r="A185" s="1887"/>
      <c r="B185" s="1887"/>
      <c r="C185" s="1887"/>
      <c r="D185" s="1887"/>
      <c r="E185" s="1887"/>
      <c r="F185" s="1887"/>
      <c r="G185" s="1887"/>
      <c r="H185" s="1888"/>
      <c r="I185" s="1887"/>
      <c r="J185" s="1888"/>
      <c r="K185" s="1887"/>
      <c r="L185" s="1888"/>
      <c r="M185" s="1887"/>
      <c r="N185" s="1887"/>
      <c r="O185" s="1887"/>
    </row>
    <row r="186" spans="1:15" ht="15.75" customHeight="1">
      <c r="A186" s="1887"/>
      <c r="B186" s="1887"/>
      <c r="C186" s="1887"/>
      <c r="D186" s="1887"/>
      <c r="E186" s="1887"/>
      <c r="F186" s="1887"/>
      <c r="G186" s="1887"/>
      <c r="H186" s="1888"/>
      <c r="I186" s="1887"/>
      <c r="J186" s="1888"/>
      <c r="K186" s="1887"/>
      <c r="L186" s="1888"/>
      <c r="M186" s="1887"/>
      <c r="N186" s="1887"/>
      <c r="O186" s="1887"/>
    </row>
    <row r="187" spans="1:15" ht="15.75" customHeight="1">
      <c r="A187" s="1887"/>
      <c r="B187" s="1887"/>
      <c r="C187" s="1887"/>
      <c r="D187" s="1887"/>
      <c r="E187" s="1887"/>
      <c r="F187" s="1887"/>
      <c r="G187" s="1887"/>
      <c r="H187" s="1888"/>
      <c r="I187" s="1887"/>
      <c r="J187" s="1888"/>
      <c r="K187" s="1887"/>
      <c r="L187" s="1888"/>
      <c r="M187" s="1887"/>
      <c r="N187" s="1887"/>
      <c r="O187" s="1887"/>
    </row>
    <row r="188" spans="1:15" ht="15.75" customHeight="1">
      <c r="A188" s="1887"/>
      <c r="B188" s="1887"/>
      <c r="C188" s="1887"/>
      <c r="D188" s="1887"/>
      <c r="E188" s="1887"/>
      <c r="F188" s="1887"/>
      <c r="G188" s="1887"/>
      <c r="H188" s="1888"/>
      <c r="I188" s="1887"/>
      <c r="J188" s="1888"/>
      <c r="K188" s="1887"/>
      <c r="L188" s="1888"/>
      <c r="M188" s="1887"/>
      <c r="N188" s="1887"/>
      <c r="O188" s="1887"/>
    </row>
    <row r="189" spans="1:15" ht="15.75" customHeight="1">
      <c r="A189" s="1887"/>
      <c r="B189" s="1887"/>
      <c r="C189" s="1887"/>
      <c r="D189" s="1887"/>
      <c r="E189" s="1887"/>
      <c r="F189" s="1887"/>
      <c r="G189" s="1887"/>
      <c r="H189" s="1888"/>
      <c r="I189" s="1887"/>
      <c r="J189" s="1888"/>
      <c r="K189" s="1887"/>
      <c r="L189" s="1888"/>
      <c r="M189" s="1887"/>
      <c r="N189" s="1887"/>
      <c r="O189" s="1887"/>
    </row>
    <row r="190" spans="1:15" ht="15.75" customHeight="1">
      <c r="A190" s="1887"/>
      <c r="B190" s="1887"/>
      <c r="C190" s="1887"/>
      <c r="D190" s="1887"/>
      <c r="E190" s="1887"/>
      <c r="F190" s="1887"/>
      <c r="G190" s="1887"/>
      <c r="H190" s="1888"/>
      <c r="I190" s="1887"/>
      <c r="J190" s="1888"/>
      <c r="K190" s="1887"/>
      <c r="L190" s="1888"/>
      <c r="M190" s="1887"/>
      <c r="N190" s="1887"/>
      <c r="O190" s="1887"/>
    </row>
    <row r="191" spans="1:15" ht="15.75" customHeight="1">
      <c r="A191" s="1887"/>
      <c r="B191" s="1887"/>
      <c r="C191" s="1887"/>
      <c r="D191" s="1887"/>
      <c r="E191" s="1887"/>
      <c r="F191" s="1887"/>
      <c r="G191" s="1887"/>
      <c r="H191" s="1888"/>
      <c r="I191" s="1887"/>
      <c r="J191" s="1888"/>
      <c r="K191" s="1887"/>
      <c r="L191" s="1888"/>
      <c r="M191" s="1887"/>
      <c r="N191" s="1887"/>
      <c r="O191" s="1887"/>
    </row>
    <row r="192" spans="1:15" ht="15.75" customHeight="1">
      <c r="A192" s="1887"/>
      <c r="B192" s="1887"/>
      <c r="C192" s="1887"/>
      <c r="D192" s="1887"/>
      <c r="E192" s="1887"/>
      <c r="F192" s="1887"/>
      <c r="G192" s="1887"/>
      <c r="H192" s="1888"/>
      <c r="I192" s="1887"/>
      <c r="J192" s="1888"/>
      <c r="K192" s="1887"/>
      <c r="L192" s="1888"/>
      <c r="M192" s="1887"/>
      <c r="N192" s="1887"/>
      <c r="O192" s="1887"/>
    </row>
    <row r="193" spans="1:15" ht="15.75" customHeight="1">
      <c r="A193" s="1887"/>
      <c r="B193" s="1887"/>
      <c r="C193" s="1887"/>
      <c r="D193" s="1887"/>
      <c r="E193" s="1887"/>
      <c r="F193" s="1887"/>
      <c r="G193" s="1887"/>
      <c r="H193" s="1888"/>
      <c r="I193" s="1887"/>
      <c r="J193" s="1888"/>
      <c r="K193" s="1887"/>
      <c r="L193" s="1888"/>
      <c r="M193" s="1887"/>
      <c r="N193" s="1887"/>
      <c r="O193" s="1887"/>
    </row>
    <row r="194" spans="1:15" ht="15.75" customHeight="1">
      <c r="A194" s="1887"/>
      <c r="B194" s="1887"/>
      <c r="C194" s="1887"/>
      <c r="D194" s="1887"/>
      <c r="E194" s="1887"/>
      <c r="F194" s="1887"/>
      <c r="G194" s="1887"/>
      <c r="H194" s="1888"/>
      <c r="I194" s="1887"/>
      <c r="J194" s="1888"/>
      <c r="K194" s="1887"/>
      <c r="L194" s="1888"/>
      <c r="M194" s="1887"/>
      <c r="N194" s="1887"/>
      <c r="O194" s="1887"/>
    </row>
    <row r="195" spans="1:15" ht="15.75" customHeight="1">
      <c r="A195" s="1887"/>
      <c r="B195" s="1887"/>
      <c r="C195" s="1887"/>
      <c r="D195" s="1887"/>
      <c r="E195" s="1887"/>
      <c r="F195" s="1887"/>
      <c r="G195" s="1887"/>
      <c r="H195" s="1888"/>
      <c r="I195" s="1887"/>
      <c r="J195" s="1888"/>
      <c r="K195" s="1887"/>
      <c r="L195" s="1888"/>
      <c r="M195" s="1887"/>
      <c r="N195" s="1887"/>
      <c r="O195" s="1887"/>
    </row>
    <row r="196" spans="1:15" ht="15.75" customHeight="1">
      <c r="A196" s="1887"/>
      <c r="B196" s="1887"/>
      <c r="C196" s="1887"/>
      <c r="D196" s="1887"/>
      <c r="E196" s="1887"/>
      <c r="F196" s="1887"/>
      <c r="G196" s="1887"/>
      <c r="H196" s="1888"/>
      <c r="I196" s="1887"/>
      <c r="J196" s="1888"/>
      <c r="K196" s="1887"/>
      <c r="L196" s="1888"/>
      <c r="M196" s="1887"/>
      <c r="N196" s="1887"/>
      <c r="O196" s="1887"/>
    </row>
    <row r="197" spans="1:15" ht="15.75" customHeight="1">
      <c r="A197" s="1887"/>
      <c r="B197" s="1887"/>
      <c r="C197" s="1887"/>
      <c r="D197" s="1887"/>
      <c r="E197" s="1887"/>
      <c r="F197" s="1887"/>
      <c r="G197" s="1887"/>
      <c r="H197" s="1888"/>
      <c r="I197" s="1887"/>
      <c r="J197" s="1888"/>
      <c r="K197" s="1887"/>
      <c r="L197" s="1888"/>
      <c r="M197" s="1887"/>
      <c r="N197" s="1887"/>
      <c r="O197" s="1887"/>
    </row>
    <row r="198" spans="1:15" ht="15.75" customHeight="1">
      <c r="A198" s="1887"/>
      <c r="B198" s="1887"/>
      <c r="C198" s="1887"/>
      <c r="D198" s="1887"/>
      <c r="E198" s="1887"/>
      <c r="F198" s="1887"/>
      <c r="G198" s="1887"/>
      <c r="H198" s="1888"/>
      <c r="I198" s="1887"/>
      <c r="J198" s="1888"/>
      <c r="K198" s="1887"/>
      <c r="L198" s="1888"/>
      <c r="M198" s="1887"/>
      <c r="N198" s="1887"/>
      <c r="O198" s="1887"/>
    </row>
    <row r="199" spans="1:15" ht="15.75" customHeight="1">
      <c r="A199" s="1887"/>
      <c r="B199" s="1887"/>
      <c r="C199" s="1887"/>
      <c r="D199" s="1887"/>
      <c r="E199" s="1887"/>
      <c r="F199" s="1887"/>
      <c r="G199" s="1887"/>
      <c r="H199" s="1888"/>
      <c r="I199" s="1887"/>
      <c r="J199" s="1888"/>
      <c r="K199" s="1887"/>
      <c r="L199" s="1888"/>
      <c r="M199" s="1887"/>
      <c r="N199" s="1887"/>
      <c r="O199" s="1887"/>
    </row>
    <row r="200" spans="1:15" ht="15.75" customHeight="1">
      <c r="A200" s="1887"/>
      <c r="B200" s="1887"/>
      <c r="C200" s="1887"/>
      <c r="D200" s="1887"/>
      <c r="E200" s="1887"/>
      <c r="F200" s="1887"/>
      <c r="G200" s="1887"/>
      <c r="H200" s="1888"/>
      <c r="I200" s="1887"/>
      <c r="J200" s="1888"/>
      <c r="K200" s="1887"/>
      <c r="L200" s="1888"/>
      <c r="M200" s="1887"/>
      <c r="N200" s="1887"/>
      <c r="O200" s="1887"/>
    </row>
    <row r="201" spans="1:15" ht="15.75" customHeight="1">
      <c r="A201" s="1887"/>
      <c r="B201" s="1887"/>
      <c r="C201" s="1887"/>
      <c r="D201" s="1887"/>
      <c r="E201" s="1887"/>
      <c r="F201" s="1887"/>
      <c r="G201" s="1887"/>
      <c r="H201" s="1888"/>
      <c r="I201" s="1887"/>
      <c r="J201" s="1888"/>
      <c r="K201" s="1887"/>
      <c r="L201" s="1888"/>
      <c r="M201" s="1887"/>
      <c r="N201" s="1887"/>
      <c r="O201" s="1887"/>
    </row>
    <row r="202" spans="1:15" ht="15.75" customHeight="1">
      <c r="A202" s="1887"/>
      <c r="B202" s="1887"/>
      <c r="C202" s="1887"/>
      <c r="D202" s="1887"/>
      <c r="E202" s="1887"/>
      <c r="F202" s="1887"/>
      <c r="G202" s="1887"/>
      <c r="H202" s="1888"/>
      <c r="I202" s="1887"/>
      <c r="J202" s="1888"/>
      <c r="K202" s="1887"/>
      <c r="L202" s="1888"/>
      <c r="M202" s="1887"/>
      <c r="N202" s="1887"/>
      <c r="O202" s="1887"/>
    </row>
    <row r="203" spans="1:15" ht="15.75" customHeight="1">
      <c r="A203" s="1887"/>
      <c r="B203" s="1887"/>
      <c r="C203" s="1887"/>
      <c r="D203" s="1887"/>
      <c r="E203" s="1887"/>
      <c r="F203" s="1887"/>
      <c r="G203" s="1887"/>
      <c r="H203" s="1888"/>
      <c r="I203" s="1887"/>
      <c r="J203" s="1888"/>
      <c r="K203" s="1887"/>
      <c r="L203" s="1888"/>
      <c r="M203" s="1887"/>
      <c r="N203" s="1887"/>
      <c r="O203" s="1887"/>
    </row>
    <row r="204" spans="1:15" ht="15.75" customHeight="1">
      <c r="A204" s="1887"/>
      <c r="B204" s="1887"/>
      <c r="C204" s="1887"/>
      <c r="D204" s="1887"/>
      <c r="E204" s="1887"/>
      <c r="F204" s="1887"/>
      <c r="G204" s="1887"/>
      <c r="H204" s="1888"/>
      <c r="I204" s="1887"/>
      <c r="J204" s="1888"/>
      <c r="K204" s="1887"/>
      <c r="L204" s="1888"/>
      <c r="M204" s="1887"/>
      <c r="N204" s="1887"/>
      <c r="O204" s="1887"/>
    </row>
    <row r="205" spans="1:15" ht="15.75" customHeight="1">
      <c r="A205" s="1887"/>
      <c r="B205" s="1887"/>
      <c r="C205" s="1887"/>
      <c r="D205" s="1887"/>
      <c r="E205" s="1887"/>
      <c r="F205" s="1887"/>
      <c r="G205" s="1887"/>
      <c r="H205" s="1888"/>
      <c r="I205" s="1887"/>
      <c r="J205" s="1888"/>
      <c r="K205" s="1887"/>
      <c r="L205" s="1888"/>
      <c r="M205" s="1887"/>
      <c r="N205" s="1887"/>
      <c r="O205" s="1887"/>
    </row>
    <row r="206" spans="1:15" ht="15.75" customHeight="1">
      <c r="A206" s="1887"/>
      <c r="B206" s="1887"/>
      <c r="C206" s="1887"/>
      <c r="D206" s="1887"/>
      <c r="E206" s="1887"/>
      <c r="F206" s="1887"/>
      <c r="G206" s="1887"/>
      <c r="H206" s="1888"/>
      <c r="I206" s="1887"/>
      <c r="J206" s="1888"/>
      <c r="K206" s="1887"/>
      <c r="L206" s="1888"/>
      <c r="M206" s="1887"/>
      <c r="N206" s="1887"/>
      <c r="O206" s="1887"/>
    </row>
    <row r="207" spans="1:15" ht="15.75" customHeight="1">
      <c r="A207" s="1887"/>
      <c r="B207" s="1887"/>
      <c r="C207" s="1887"/>
      <c r="D207" s="1887"/>
      <c r="E207" s="1887"/>
      <c r="F207" s="1887"/>
      <c r="G207" s="1887"/>
      <c r="H207" s="1888"/>
      <c r="I207" s="1887"/>
      <c r="J207" s="1888"/>
      <c r="K207" s="1887"/>
      <c r="L207" s="1888"/>
      <c r="M207" s="1887"/>
      <c r="N207" s="1887"/>
      <c r="O207" s="1887"/>
    </row>
    <row r="208" spans="1:15" ht="15.75" customHeight="1">
      <c r="A208" s="1887"/>
      <c r="B208" s="1887"/>
      <c r="C208" s="1887"/>
      <c r="D208" s="1887"/>
      <c r="E208" s="1887"/>
      <c r="F208" s="1887"/>
      <c r="G208" s="1887"/>
      <c r="H208" s="1888"/>
      <c r="I208" s="1887"/>
      <c r="J208" s="1888"/>
      <c r="K208" s="1887"/>
      <c r="L208" s="1888"/>
      <c r="M208" s="1887"/>
      <c r="N208" s="1887"/>
      <c r="O208" s="1887"/>
    </row>
    <row r="209" spans="1:15" ht="15.75" customHeight="1">
      <c r="A209" s="1887"/>
      <c r="B209" s="1887"/>
      <c r="C209" s="1887"/>
      <c r="D209" s="1887"/>
      <c r="E209" s="1887"/>
      <c r="F209" s="1887"/>
      <c r="G209" s="1887"/>
      <c r="H209" s="1888"/>
      <c r="I209" s="1887"/>
      <c r="J209" s="1888"/>
      <c r="K209" s="1887"/>
      <c r="L209" s="1888"/>
      <c r="M209" s="1887"/>
      <c r="N209" s="1887"/>
      <c r="O209" s="1887"/>
    </row>
    <row r="210" spans="1:15" ht="15.75" customHeight="1">
      <c r="A210" s="1887"/>
      <c r="B210" s="1887"/>
      <c r="C210" s="1887"/>
      <c r="D210" s="1887"/>
      <c r="E210" s="1887"/>
      <c r="F210" s="1887"/>
      <c r="G210" s="1887"/>
      <c r="H210" s="1888"/>
      <c r="I210" s="1887"/>
      <c r="J210" s="1888"/>
      <c r="K210" s="1887"/>
      <c r="L210" s="1888"/>
      <c r="M210" s="1887"/>
      <c r="N210" s="1887"/>
      <c r="O210" s="1887"/>
    </row>
    <row r="211" spans="1:15" ht="15.75" customHeight="1">
      <c r="A211" s="1887"/>
      <c r="B211" s="1887"/>
      <c r="C211" s="1887"/>
      <c r="D211" s="1887"/>
      <c r="E211" s="1887"/>
      <c r="F211" s="1887"/>
      <c r="G211" s="1887"/>
      <c r="H211" s="1888"/>
      <c r="I211" s="1887"/>
      <c r="J211" s="1888"/>
      <c r="K211" s="1887"/>
      <c r="L211" s="1888"/>
      <c r="M211" s="1887"/>
      <c r="N211" s="1887"/>
      <c r="O211" s="1887"/>
    </row>
    <row r="212" spans="1:15" ht="15.75" customHeight="1">
      <c r="A212" s="1887"/>
      <c r="B212" s="1887"/>
      <c r="C212" s="1887"/>
      <c r="D212" s="1887"/>
      <c r="E212" s="1887"/>
      <c r="F212" s="1887"/>
      <c r="G212" s="1887"/>
      <c r="H212" s="1888"/>
      <c r="I212" s="1887"/>
      <c r="J212" s="1888"/>
      <c r="K212" s="1887"/>
      <c r="L212" s="1888"/>
      <c r="M212" s="1887"/>
      <c r="N212" s="1887"/>
      <c r="O212" s="1887"/>
    </row>
    <row r="213" spans="1:15" ht="15.75" customHeight="1">
      <c r="A213" s="1887"/>
      <c r="B213" s="1887"/>
      <c r="C213" s="1887"/>
      <c r="D213" s="1887"/>
      <c r="E213" s="1887"/>
      <c r="F213" s="1887"/>
      <c r="G213" s="1887"/>
      <c r="H213" s="1888"/>
      <c r="I213" s="1887"/>
      <c r="J213" s="1888"/>
      <c r="K213" s="1887"/>
      <c r="L213" s="1888"/>
      <c r="M213" s="1887"/>
      <c r="N213" s="1887"/>
      <c r="O213" s="1887"/>
    </row>
    <row r="214" spans="1:15" ht="15.75" customHeight="1">
      <c r="A214" s="1887"/>
      <c r="B214" s="1887"/>
      <c r="C214" s="1887"/>
      <c r="D214" s="1887"/>
      <c r="E214" s="1887"/>
      <c r="F214" s="1887"/>
      <c r="G214" s="1887"/>
      <c r="H214" s="1888"/>
      <c r="I214" s="1887"/>
      <c r="J214" s="1888"/>
      <c r="K214" s="1887"/>
      <c r="L214" s="1888"/>
      <c r="M214" s="1887"/>
      <c r="N214" s="1887"/>
      <c r="O214" s="1887"/>
    </row>
    <row r="215" spans="1:15" ht="15.75" customHeight="1">
      <c r="A215" s="1887"/>
      <c r="B215" s="1887"/>
      <c r="C215" s="1887"/>
      <c r="D215" s="1887"/>
      <c r="E215" s="1887"/>
      <c r="F215" s="1887"/>
      <c r="G215" s="1887"/>
      <c r="H215" s="1888"/>
      <c r="I215" s="1887"/>
      <c r="J215" s="1888"/>
      <c r="K215" s="1887"/>
      <c r="L215" s="1888"/>
      <c r="M215" s="1887"/>
      <c r="N215" s="1887"/>
      <c r="O215" s="1887"/>
    </row>
    <row r="216" spans="1:15" ht="15.75" customHeight="1">
      <c r="A216" s="1887"/>
      <c r="B216" s="1887"/>
      <c r="C216" s="1887"/>
      <c r="D216" s="1887"/>
      <c r="E216" s="1887"/>
      <c r="F216" s="1887"/>
      <c r="G216" s="1887"/>
      <c r="H216" s="1888"/>
      <c r="I216" s="1887"/>
      <c r="J216" s="1888"/>
      <c r="K216" s="1887"/>
      <c r="L216" s="1888"/>
      <c r="M216" s="1887"/>
      <c r="N216" s="1887"/>
      <c r="O216" s="1887"/>
    </row>
    <row r="217" spans="1:15" ht="15.75" customHeight="1">
      <c r="A217" s="1887"/>
      <c r="B217" s="1887"/>
      <c r="C217" s="1887"/>
      <c r="D217" s="1887"/>
      <c r="E217" s="1887"/>
      <c r="F217" s="1887"/>
      <c r="G217" s="1887"/>
      <c r="H217" s="1888"/>
      <c r="I217" s="1887"/>
      <c r="J217" s="1888"/>
      <c r="K217" s="1887"/>
      <c r="L217" s="1888"/>
      <c r="M217" s="1887"/>
      <c r="N217" s="1887"/>
      <c r="O217" s="1887"/>
    </row>
    <row r="218" spans="1:15" ht="15.75" customHeight="1">
      <c r="A218" s="1887"/>
      <c r="B218" s="1887"/>
      <c r="C218" s="1887"/>
      <c r="D218" s="1887"/>
      <c r="E218" s="1887"/>
      <c r="F218" s="1887"/>
      <c r="G218" s="1887"/>
      <c r="H218" s="1888"/>
      <c r="I218" s="1887"/>
      <c r="J218" s="1888"/>
      <c r="K218" s="1887"/>
      <c r="L218" s="1888"/>
      <c r="M218" s="1887"/>
      <c r="N218" s="1887"/>
      <c r="O218" s="1887"/>
    </row>
    <row r="219" spans="1:15" ht="15.75" customHeight="1">
      <c r="A219" s="1887"/>
      <c r="B219" s="1887"/>
      <c r="C219" s="1887"/>
      <c r="D219" s="1887"/>
      <c r="E219" s="1887"/>
      <c r="F219" s="1887"/>
      <c r="G219" s="1887"/>
      <c r="H219" s="1888"/>
      <c r="I219" s="1887"/>
      <c r="J219" s="1888"/>
      <c r="K219" s="1887"/>
      <c r="L219" s="1888"/>
      <c r="M219" s="1887"/>
      <c r="N219" s="1887"/>
      <c r="O219" s="1887"/>
    </row>
    <row r="220" spans="1:15" ht="15.75" customHeight="1">
      <c r="A220" s="1887"/>
      <c r="B220" s="1887"/>
      <c r="C220" s="1887"/>
      <c r="D220" s="1887"/>
      <c r="E220" s="1887"/>
      <c r="F220" s="1887"/>
      <c r="G220" s="1887"/>
      <c r="H220" s="1888"/>
      <c r="I220" s="1887"/>
      <c r="J220" s="1888"/>
      <c r="K220" s="1887"/>
      <c r="L220" s="1888"/>
      <c r="M220" s="1887"/>
      <c r="N220" s="1887"/>
      <c r="O220" s="1887"/>
    </row>
    <row r="221" spans="1:15" ht="15.75" customHeight="1">
      <c r="A221" s="1887"/>
      <c r="B221" s="1887"/>
      <c r="C221" s="1887"/>
      <c r="D221" s="1887"/>
      <c r="E221" s="1887"/>
      <c r="F221" s="1887"/>
      <c r="G221" s="1887"/>
      <c r="H221" s="1888"/>
      <c r="I221" s="1887"/>
      <c r="J221" s="1888"/>
      <c r="K221" s="1887"/>
      <c r="L221" s="1888"/>
      <c r="M221" s="1887"/>
      <c r="N221" s="1887"/>
      <c r="O221" s="1887"/>
    </row>
    <row r="222" spans="1:15" ht="15.75" customHeight="1">
      <c r="A222" s="1887"/>
      <c r="B222" s="1887"/>
      <c r="C222" s="1887"/>
      <c r="D222" s="1887"/>
      <c r="E222" s="1887"/>
      <c r="F222" s="1887"/>
      <c r="G222" s="1887"/>
      <c r="H222" s="1888"/>
      <c r="I222" s="1887"/>
      <c r="J222" s="1888"/>
      <c r="K222" s="1887"/>
      <c r="L222" s="1888"/>
      <c r="M222" s="1887"/>
      <c r="N222" s="1887"/>
      <c r="O222" s="1887"/>
    </row>
    <row r="223" spans="1:15" ht="15.75" customHeight="1">
      <c r="A223" s="1887"/>
      <c r="B223" s="1887"/>
      <c r="C223" s="1887"/>
      <c r="D223" s="1887"/>
      <c r="E223" s="1887"/>
      <c r="F223" s="1887"/>
      <c r="G223" s="1887"/>
      <c r="H223" s="1888"/>
      <c r="I223" s="1887"/>
      <c r="J223" s="1888"/>
      <c r="K223" s="1887"/>
      <c r="L223" s="1888"/>
      <c r="M223" s="1887"/>
      <c r="N223" s="1887"/>
      <c r="O223" s="1887"/>
    </row>
    <row r="224" spans="1:15" ht="15.75" customHeight="1">
      <c r="A224" s="1887"/>
      <c r="B224" s="1887"/>
      <c r="C224" s="1887"/>
      <c r="D224" s="1887"/>
      <c r="E224" s="1887"/>
      <c r="F224" s="1887"/>
      <c r="G224" s="1887"/>
      <c r="H224" s="1888"/>
      <c r="I224" s="1887"/>
      <c r="J224" s="1888"/>
      <c r="K224" s="1887"/>
      <c r="L224" s="1888"/>
      <c r="M224" s="1887"/>
      <c r="N224" s="1887"/>
      <c r="O224" s="1887"/>
    </row>
    <row r="225" spans="1:15" ht="15.75" customHeight="1">
      <c r="A225" s="1887"/>
      <c r="B225" s="1887"/>
      <c r="C225" s="1887"/>
      <c r="D225" s="1887"/>
      <c r="E225" s="1887"/>
      <c r="F225" s="1887"/>
      <c r="G225" s="1887"/>
      <c r="H225" s="1888"/>
      <c r="I225" s="1887"/>
      <c r="J225" s="1888"/>
      <c r="K225" s="1887"/>
      <c r="L225" s="1888"/>
      <c r="M225" s="1887"/>
      <c r="N225" s="1887"/>
      <c r="O225" s="1887"/>
    </row>
    <row r="226" spans="1:15" ht="15.75" customHeight="1">
      <c r="A226" s="1887"/>
      <c r="B226" s="1887"/>
      <c r="C226" s="1887"/>
      <c r="D226" s="1887"/>
      <c r="E226" s="1887"/>
      <c r="F226" s="1887"/>
      <c r="G226" s="1887"/>
      <c r="H226" s="1888"/>
      <c r="I226" s="1887"/>
      <c r="J226" s="1888"/>
      <c r="K226" s="1887"/>
      <c r="L226" s="1888"/>
      <c r="M226" s="1887"/>
      <c r="N226" s="1887"/>
      <c r="O226" s="1887"/>
    </row>
    <row r="227" spans="1:15" ht="15.75" customHeight="1">
      <c r="A227" s="1887"/>
      <c r="B227" s="1887"/>
      <c r="C227" s="1887"/>
      <c r="D227" s="1887"/>
      <c r="E227" s="1887"/>
      <c r="F227" s="1887"/>
      <c r="G227" s="1887"/>
      <c r="H227" s="1888"/>
      <c r="I227" s="1887"/>
      <c r="J227" s="1888"/>
      <c r="K227" s="1887"/>
      <c r="L227" s="1888"/>
      <c r="M227" s="1887"/>
      <c r="N227" s="1887"/>
      <c r="O227" s="1887"/>
    </row>
    <row r="228" spans="1:15" ht="15.75" customHeight="1">
      <c r="A228" s="1887"/>
      <c r="B228" s="1887"/>
      <c r="C228" s="1887"/>
      <c r="D228" s="1887"/>
      <c r="E228" s="1887"/>
      <c r="F228" s="1887"/>
      <c r="G228" s="1887"/>
      <c r="H228" s="1888"/>
      <c r="I228" s="1887"/>
      <c r="J228" s="1888"/>
      <c r="K228" s="1887"/>
      <c r="L228" s="1888"/>
      <c r="M228" s="1887"/>
      <c r="N228" s="1887"/>
      <c r="O228" s="1887"/>
    </row>
    <row r="229" spans="1:15" ht="15.75" customHeight="1">
      <c r="A229" s="1887"/>
      <c r="B229" s="1887"/>
      <c r="C229" s="1887"/>
      <c r="D229" s="1887"/>
      <c r="E229" s="1887"/>
      <c r="F229" s="1887"/>
      <c r="G229" s="1887"/>
      <c r="H229" s="1888"/>
      <c r="I229" s="1887"/>
      <c r="J229" s="1888"/>
      <c r="K229" s="1887"/>
      <c r="L229" s="1888"/>
      <c r="M229" s="1887"/>
      <c r="N229" s="1887"/>
      <c r="O229" s="1887"/>
    </row>
    <row r="230" spans="1:15" ht="15.75" customHeight="1">
      <c r="A230" s="1887"/>
      <c r="B230" s="1887"/>
      <c r="C230" s="1887"/>
      <c r="D230" s="1887"/>
      <c r="E230" s="1887"/>
      <c r="F230" s="1887"/>
      <c r="G230" s="1887"/>
      <c r="H230" s="1888"/>
      <c r="I230" s="1887"/>
      <c r="J230" s="1888"/>
      <c r="K230" s="1887"/>
      <c r="L230" s="1888"/>
      <c r="M230" s="1887"/>
      <c r="N230" s="1887"/>
      <c r="O230" s="1887"/>
    </row>
    <row r="231" spans="1:15" ht="15.75" customHeight="1">
      <c r="A231" s="1887"/>
      <c r="B231" s="1887"/>
      <c r="C231" s="1887"/>
      <c r="D231" s="1887"/>
      <c r="E231" s="1887"/>
      <c r="F231" s="1887"/>
      <c r="G231" s="1887"/>
      <c r="H231" s="1888"/>
      <c r="I231" s="1887"/>
      <c r="J231" s="1888"/>
      <c r="K231" s="1887"/>
      <c r="L231" s="1888"/>
      <c r="M231" s="1887"/>
      <c r="N231" s="1887"/>
      <c r="O231" s="1887"/>
    </row>
    <row r="232" spans="1:15" ht="15.75" customHeight="1">
      <c r="A232" s="1887"/>
      <c r="B232" s="1887"/>
      <c r="C232" s="1887"/>
      <c r="D232" s="1887"/>
      <c r="E232" s="1887"/>
      <c r="F232" s="1887"/>
      <c r="G232" s="1887"/>
      <c r="H232" s="1888"/>
      <c r="I232" s="1887"/>
      <c r="J232" s="1888"/>
      <c r="K232" s="1887"/>
      <c r="L232" s="1888"/>
      <c r="M232" s="1887"/>
      <c r="N232" s="1887"/>
      <c r="O232" s="1887"/>
    </row>
    <row r="233" spans="1:15" ht="15.75" customHeight="1">
      <c r="A233" s="1887"/>
      <c r="B233" s="1887"/>
      <c r="C233" s="1887"/>
      <c r="D233" s="1887"/>
      <c r="E233" s="1887"/>
      <c r="F233" s="1887"/>
      <c r="G233" s="1887"/>
      <c r="H233" s="1888"/>
      <c r="I233" s="1887"/>
      <c r="J233" s="1888"/>
      <c r="K233" s="1887"/>
      <c r="L233" s="1888"/>
      <c r="M233" s="1887"/>
      <c r="N233" s="1887"/>
      <c r="O233" s="1887"/>
    </row>
    <row r="234" spans="1:15" ht="15.75" customHeight="1">
      <c r="A234" s="1887"/>
      <c r="B234" s="1887"/>
      <c r="C234" s="1887"/>
      <c r="D234" s="1887"/>
      <c r="E234" s="1887"/>
      <c r="F234" s="1887"/>
      <c r="G234" s="1887"/>
      <c r="H234" s="1888"/>
      <c r="I234" s="1887"/>
      <c r="J234" s="1888"/>
      <c r="K234" s="1887"/>
      <c r="L234" s="1888"/>
      <c r="M234" s="1887"/>
      <c r="N234" s="1887"/>
      <c r="O234" s="1887"/>
    </row>
    <row r="235" spans="1:15" ht="15.75" customHeight="1">
      <c r="A235" s="1887"/>
      <c r="B235" s="1887"/>
      <c r="C235" s="1887"/>
      <c r="D235" s="1887"/>
      <c r="E235" s="1887"/>
      <c r="F235" s="1887"/>
      <c r="G235" s="1887"/>
      <c r="H235" s="1888"/>
      <c r="I235" s="1887"/>
      <c r="J235" s="1888"/>
      <c r="K235" s="1887"/>
      <c r="L235" s="1888"/>
      <c r="M235" s="1887"/>
      <c r="N235" s="1887"/>
      <c r="O235" s="1887"/>
    </row>
    <row r="236" spans="1:15" ht="15.75" customHeight="1">
      <c r="A236" s="1887"/>
      <c r="B236" s="1887"/>
      <c r="C236" s="1887"/>
      <c r="D236" s="1887"/>
      <c r="E236" s="1887"/>
      <c r="F236" s="1887"/>
      <c r="G236" s="1887"/>
      <c r="H236" s="1888"/>
      <c r="I236" s="1887"/>
      <c r="J236" s="1888"/>
      <c r="K236" s="1887"/>
      <c r="L236" s="1888"/>
      <c r="M236" s="1887"/>
      <c r="N236" s="1887"/>
      <c r="O236" s="1887"/>
    </row>
    <row r="237" spans="1:15" ht="15.75" customHeight="1">
      <c r="A237" s="1887"/>
      <c r="B237" s="1887"/>
      <c r="C237" s="1887"/>
      <c r="D237" s="1887"/>
      <c r="E237" s="1887"/>
      <c r="F237" s="1887"/>
      <c r="G237" s="1887"/>
      <c r="H237" s="1888"/>
      <c r="I237" s="1887"/>
      <c r="J237" s="1888"/>
      <c r="K237" s="1887"/>
      <c r="L237" s="1888"/>
      <c r="M237" s="1887"/>
      <c r="N237" s="1887"/>
      <c r="O237" s="1887"/>
    </row>
    <row r="238" spans="1:15" ht="15.75" customHeight="1">
      <c r="A238" s="1887"/>
      <c r="B238" s="1887"/>
      <c r="C238" s="1887"/>
      <c r="D238" s="1887"/>
      <c r="E238" s="1887"/>
      <c r="F238" s="1887"/>
      <c r="G238" s="1887"/>
      <c r="H238" s="1888"/>
      <c r="I238" s="1887"/>
      <c r="J238" s="1888"/>
      <c r="K238" s="1887"/>
      <c r="L238" s="1888"/>
      <c r="M238" s="1887"/>
      <c r="N238" s="1887"/>
      <c r="O238" s="1887"/>
    </row>
    <row r="239" spans="1:15" ht="15.75" customHeight="1">
      <c r="A239" s="1887"/>
      <c r="B239" s="1887"/>
      <c r="C239" s="1887"/>
      <c r="D239" s="1887"/>
      <c r="E239" s="1887"/>
      <c r="F239" s="1887"/>
      <c r="G239" s="1887"/>
      <c r="H239" s="1888"/>
      <c r="I239" s="1887"/>
      <c r="J239" s="1888"/>
      <c r="K239" s="1887"/>
      <c r="L239" s="1888"/>
      <c r="M239" s="1887"/>
      <c r="N239" s="1887"/>
      <c r="O239" s="1887"/>
    </row>
    <row r="240" spans="1:15" ht="15.75" customHeight="1">
      <c r="A240" s="1887"/>
      <c r="B240" s="1887"/>
      <c r="C240" s="1887"/>
      <c r="D240" s="1887"/>
      <c r="E240" s="1887"/>
      <c r="F240" s="1887"/>
      <c r="G240" s="1887"/>
      <c r="H240" s="1888"/>
      <c r="I240" s="1887"/>
      <c r="J240" s="1888"/>
      <c r="K240" s="1887"/>
      <c r="L240" s="1888"/>
      <c r="M240" s="1887"/>
      <c r="N240" s="1887"/>
      <c r="O240" s="1887"/>
    </row>
    <row r="241" spans="1:15" ht="15.75" customHeight="1">
      <c r="A241" s="1887"/>
      <c r="B241" s="1887"/>
      <c r="C241" s="1887"/>
      <c r="D241" s="1887"/>
      <c r="E241" s="1887"/>
      <c r="F241" s="1887"/>
      <c r="G241" s="1887"/>
      <c r="H241" s="1888"/>
      <c r="I241" s="1887"/>
      <c r="J241" s="1888"/>
      <c r="K241" s="1887"/>
      <c r="L241" s="1888"/>
      <c r="M241" s="1887"/>
      <c r="N241" s="1887"/>
      <c r="O241" s="1887"/>
    </row>
    <row r="242" spans="1:15" ht="15.75" customHeight="1">
      <c r="A242" s="1887"/>
      <c r="B242" s="1887"/>
      <c r="C242" s="1887"/>
      <c r="D242" s="1887"/>
      <c r="E242" s="1887"/>
      <c r="F242" s="1887"/>
      <c r="G242" s="1887"/>
      <c r="H242" s="1888"/>
      <c r="I242" s="1887"/>
      <c r="J242" s="1888"/>
      <c r="K242" s="1887"/>
      <c r="L242" s="1888"/>
      <c r="M242" s="1887"/>
      <c r="N242" s="1887"/>
      <c r="O242" s="1887"/>
    </row>
    <row r="243" spans="1:15" ht="15.75" customHeight="1">
      <c r="A243" s="1887"/>
      <c r="B243" s="1887"/>
      <c r="C243" s="1887"/>
      <c r="D243" s="1887"/>
      <c r="E243" s="1887"/>
      <c r="F243" s="1887"/>
      <c r="G243" s="1887"/>
      <c r="H243" s="1888"/>
      <c r="I243" s="1887"/>
      <c r="J243" s="1888"/>
      <c r="K243" s="1887"/>
      <c r="L243" s="1888"/>
      <c r="M243" s="1887"/>
      <c r="N243" s="1887"/>
      <c r="O243" s="1887"/>
    </row>
    <row r="244" spans="1:15" ht="15.75" customHeight="1">
      <c r="A244" s="1887"/>
      <c r="B244" s="1887"/>
      <c r="C244" s="1887"/>
      <c r="D244" s="1887"/>
      <c r="E244" s="1887"/>
      <c r="F244" s="1887"/>
      <c r="G244" s="1887"/>
      <c r="H244" s="1888"/>
      <c r="I244" s="1887"/>
      <c r="J244" s="1888"/>
      <c r="K244" s="1887"/>
      <c r="L244" s="1888"/>
      <c r="M244" s="1887"/>
      <c r="N244" s="1887"/>
      <c r="O244" s="1887"/>
    </row>
    <row r="245" spans="1:15" ht="15.75" customHeight="1">
      <c r="A245" s="1887"/>
      <c r="B245" s="1887"/>
      <c r="C245" s="1887"/>
      <c r="D245" s="1887"/>
      <c r="E245" s="1887"/>
      <c r="F245" s="1887"/>
      <c r="G245" s="1887"/>
      <c r="H245" s="1888"/>
      <c r="I245" s="1887"/>
      <c r="J245" s="1888"/>
      <c r="K245" s="1887"/>
      <c r="L245" s="1888"/>
      <c r="M245" s="1887"/>
      <c r="N245" s="1887"/>
      <c r="O245" s="1887"/>
    </row>
    <row r="246" spans="1:15" ht="15.75" customHeight="1">
      <c r="A246" s="1887"/>
      <c r="B246" s="1887"/>
      <c r="C246" s="1887"/>
      <c r="D246" s="1887"/>
      <c r="E246" s="1887"/>
      <c r="F246" s="1887"/>
      <c r="G246" s="1887"/>
      <c r="H246" s="1888"/>
      <c r="I246" s="1887"/>
      <c r="J246" s="1888"/>
      <c r="K246" s="1887"/>
      <c r="L246" s="1888"/>
      <c r="M246" s="1887"/>
      <c r="N246" s="1887"/>
      <c r="O246" s="1887"/>
    </row>
    <row r="247" spans="1:15" ht="15.75" customHeight="1">
      <c r="A247" s="1887"/>
      <c r="B247" s="1887"/>
      <c r="C247" s="1887"/>
      <c r="D247" s="1887"/>
      <c r="E247" s="1887"/>
      <c r="F247" s="1887"/>
      <c r="G247" s="1887"/>
      <c r="H247" s="1888"/>
      <c r="I247" s="1887"/>
      <c r="J247" s="1888"/>
      <c r="K247" s="1887"/>
      <c r="L247" s="1888"/>
      <c r="M247" s="1887"/>
      <c r="N247" s="1887"/>
      <c r="O247" s="1887"/>
    </row>
    <row r="248" spans="1:15" ht="15.75" customHeight="1">
      <c r="A248" s="1887"/>
      <c r="B248" s="1887"/>
      <c r="C248" s="1887"/>
      <c r="D248" s="1887"/>
      <c r="E248" s="1887"/>
      <c r="F248" s="1887"/>
      <c r="G248" s="1887"/>
      <c r="H248" s="1888"/>
      <c r="I248" s="1887"/>
      <c r="J248" s="1888"/>
      <c r="K248" s="1887"/>
      <c r="L248" s="1888"/>
      <c r="M248" s="1887"/>
      <c r="N248" s="1887"/>
      <c r="O248" s="1887"/>
    </row>
    <row r="249" spans="1:15" ht="15.75" customHeight="1">
      <c r="A249" s="1887"/>
      <c r="B249" s="1887"/>
      <c r="C249" s="1887"/>
      <c r="D249" s="1887"/>
      <c r="E249" s="1887"/>
      <c r="F249" s="1887"/>
      <c r="G249" s="1887"/>
      <c r="H249" s="1888"/>
      <c r="I249" s="1887"/>
      <c r="J249" s="1888"/>
      <c r="K249" s="1887"/>
      <c r="L249" s="1888"/>
      <c r="M249" s="1887"/>
      <c r="N249" s="1887"/>
      <c r="O249" s="1887"/>
    </row>
    <row r="250" spans="1:15" ht="15.75" customHeight="1">
      <c r="A250" s="1887"/>
      <c r="B250" s="1887"/>
      <c r="C250" s="1887"/>
      <c r="D250" s="1887"/>
      <c r="E250" s="1887"/>
      <c r="F250" s="1887"/>
      <c r="G250" s="1887"/>
      <c r="H250" s="1888"/>
      <c r="I250" s="1887"/>
      <c r="J250" s="1888"/>
      <c r="K250" s="1887"/>
      <c r="L250" s="1888"/>
      <c r="M250" s="1887"/>
      <c r="N250" s="1887"/>
      <c r="O250" s="1887"/>
    </row>
    <row r="251" spans="1:15" ht="15.75" customHeight="1">
      <c r="A251" s="1887"/>
      <c r="B251" s="1887"/>
      <c r="C251" s="1887"/>
      <c r="D251" s="1887"/>
      <c r="E251" s="1887"/>
      <c r="F251" s="1887"/>
      <c r="G251" s="1887"/>
      <c r="H251" s="1888"/>
      <c r="I251" s="1887"/>
      <c r="J251" s="1888"/>
      <c r="K251" s="1887"/>
      <c r="L251" s="1888"/>
      <c r="M251" s="1887"/>
      <c r="N251" s="1887"/>
      <c r="O251" s="1887"/>
    </row>
    <row r="252" spans="1:15" ht="15.75" customHeight="1">
      <c r="A252" s="1887"/>
      <c r="B252" s="1887"/>
      <c r="C252" s="1887"/>
      <c r="D252" s="1887"/>
      <c r="E252" s="1887"/>
      <c r="F252" s="1887"/>
      <c r="G252" s="1887"/>
      <c r="H252" s="1888"/>
      <c r="I252" s="1887"/>
      <c r="J252" s="1888"/>
      <c r="K252" s="1887"/>
      <c r="L252" s="1888"/>
      <c r="M252" s="1887"/>
      <c r="N252" s="1887"/>
      <c r="O252" s="1887"/>
    </row>
    <row r="253" spans="1:15" ht="15.75" customHeight="1">
      <c r="A253" s="1887"/>
      <c r="B253" s="1887"/>
      <c r="C253" s="1887"/>
      <c r="D253" s="1887"/>
      <c r="E253" s="1887"/>
      <c r="F253" s="1887"/>
      <c r="G253" s="1887"/>
      <c r="H253" s="1888"/>
      <c r="I253" s="1887"/>
      <c r="J253" s="1888"/>
      <c r="K253" s="1887"/>
      <c r="L253" s="1888"/>
      <c r="M253" s="1887"/>
      <c r="N253" s="1887"/>
      <c r="O253" s="1887"/>
    </row>
    <row r="254" spans="1:15" ht="15.75" customHeight="1">
      <c r="A254" s="1887"/>
      <c r="B254" s="1887"/>
      <c r="C254" s="1887"/>
      <c r="D254" s="1887"/>
      <c r="E254" s="1887"/>
      <c r="F254" s="1887"/>
      <c r="G254" s="1887"/>
      <c r="H254" s="1888"/>
      <c r="I254" s="1887"/>
      <c r="J254" s="1888"/>
      <c r="K254" s="1887"/>
      <c r="L254" s="1888"/>
      <c r="M254" s="1887"/>
      <c r="N254" s="1887"/>
      <c r="O254" s="1887"/>
    </row>
    <row r="255" spans="1:15" ht="15.75" customHeight="1">
      <c r="A255" s="1887"/>
      <c r="B255" s="1887"/>
      <c r="C255" s="1887"/>
      <c r="D255" s="1887"/>
      <c r="E255" s="1887"/>
      <c r="F255" s="1887"/>
      <c r="G255" s="1887"/>
      <c r="H255" s="1888"/>
      <c r="I255" s="1887"/>
      <c r="J255" s="1888"/>
      <c r="K255" s="1887"/>
      <c r="L255" s="1888"/>
      <c r="M255" s="1887"/>
      <c r="N255" s="1887"/>
      <c r="O255" s="1887"/>
    </row>
    <row r="256" spans="1:15" ht="15.75" customHeight="1">
      <c r="A256" s="1887"/>
      <c r="B256" s="1887"/>
      <c r="C256" s="1887"/>
      <c r="D256" s="1887"/>
      <c r="E256" s="1887"/>
      <c r="F256" s="1887"/>
      <c r="G256" s="1887"/>
      <c r="H256" s="1888"/>
      <c r="I256" s="1887"/>
      <c r="J256" s="1888"/>
      <c r="K256" s="1887"/>
      <c r="L256" s="1888"/>
      <c r="M256" s="1887"/>
      <c r="N256" s="1887"/>
      <c r="O256" s="1887"/>
    </row>
    <row r="257" spans="1:15" ht="15.75" customHeight="1">
      <c r="A257" s="1887"/>
      <c r="B257" s="1887"/>
      <c r="C257" s="1887"/>
      <c r="D257" s="1887"/>
      <c r="E257" s="1887"/>
      <c r="F257" s="1887"/>
      <c r="G257" s="1887"/>
      <c r="H257" s="1888"/>
      <c r="I257" s="1887"/>
      <c r="J257" s="1888"/>
      <c r="K257" s="1887"/>
      <c r="L257" s="1888"/>
      <c r="M257" s="1887"/>
      <c r="N257" s="1887"/>
      <c r="O257" s="1887"/>
    </row>
    <row r="258" spans="1:15" ht="15.75" customHeight="1">
      <c r="A258" s="1887"/>
      <c r="B258" s="1887"/>
      <c r="C258" s="1887"/>
      <c r="D258" s="1887"/>
      <c r="E258" s="1887"/>
      <c r="F258" s="1887"/>
      <c r="G258" s="1887"/>
      <c r="H258" s="1888"/>
      <c r="I258" s="1887"/>
      <c r="J258" s="1888"/>
      <c r="K258" s="1887"/>
      <c r="L258" s="1888"/>
      <c r="M258" s="1887"/>
      <c r="N258" s="1887"/>
      <c r="O258" s="1887"/>
    </row>
    <row r="259" spans="1:15" ht="15.75" customHeight="1">
      <c r="A259" s="1887"/>
      <c r="B259" s="1887"/>
      <c r="C259" s="1887"/>
      <c r="D259" s="1887"/>
      <c r="E259" s="1887"/>
      <c r="F259" s="1887"/>
      <c r="G259" s="1887"/>
      <c r="H259" s="1888"/>
      <c r="I259" s="1887"/>
      <c r="J259" s="1888"/>
      <c r="K259" s="1887"/>
      <c r="L259" s="1888"/>
      <c r="M259" s="1887"/>
      <c r="N259" s="1887"/>
      <c r="O259" s="1887"/>
    </row>
    <row r="260" spans="1:15" ht="15.75" customHeight="1">
      <c r="A260" s="1887"/>
      <c r="B260" s="1887"/>
      <c r="C260" s="1887"/>
      <c r="D260" s="1887"/>
      <c r="E260" s="1887"/>
      <c r="F260" s="1887"/>
      <c r="G260" s="1887"/>
      <c r="H260" s="1888"/>
      <c r="I260" s="1887"/>
      <c r="J260" s="1888"/>
      <c r="K260" s="1887"/>
      <c r="L260" s="1888"/>
      <c r="M260" s="1887"/>
      <c r="N260" s="1887"/>
      <c r="O260" s="1887"/>
    </row>
    <row r="261" spans="1:15" ht="15.75" customHeight="1">
      <c r="A261" s="1887"/>
      <c r="B261" s="1887"/>
      <c r="C261" s="1887"/>
      <c r="D261" s="1887"/>
      <c r="E261" s="1887"/>
      <c r="F261" s="1887"/>
      <c r="G261" s="1887"/>
      <c r="H261" s="1888"/>
      <c r="I261" s="1887"/>
      <c r="J261" s="1888"/>
      <c r="K261" s="1887"/>
      <c r="L261" s="1888"/>
      <c r="M261" s="1887"/>
      <c r="N261" s="1887"/>
      <c r="O261" s="1887"/>
    </row>
    <row r="262" spans="1:15" ht="15.75" customHeight="1">
      <c r="A262" s="1887"/>
      <c r="B262" s="1887"/>
      <c r="C262" s="1887"/>
      <c r="D262" s="1887"/>
      <c r="E262" s="1887"/>
      <c r="F262" s="1887"/>
      <c r="G262" s="1887"/>
      <c r="H262" s="1888"/>
      <c r="I262" s="1887"/>
      <c r="J262" s="1888"/>
      <c r="K262" s="1887"/>
      <c r="L262" s="1888"/>
      <c r="M262" s="1887"/>
      <c r="N262" s="1887"/>
      <c r="O262" s="1887"/>
    </row>
    <row r="263" spans="1:15" ht="15.75" customHeight="1">
      <c r="A263" s="1887"/>
      <c r="B263" s="1887"/>
      <c r="C263" s="1887"/>
      <c r="D263" s="1887"/>
      <c r="E263" s="1887"/>
      <c r="F263" s="1887"/>
      <c r="G263" s="1887"/>
      <c r="H263" s="1888"/>
      <c r="I263" s="1887"/>
      <c r="J263" s="1888"/>
      <c r="K263" s="1887"/>
      <c r="L263" s="1888"/>
      <c r="M263" s="1887"/>
      <c r="N263" s="1887"/>
      <c r="O263" s="1887"/>
    </row>
    <row r="264" spans="1:15" ht="15.75" customHeight="1">
      <c r="A264" s="1887"/>
      <c r="B264" s="1887"/>
      <c r="C264" s="1887"/>
      <c r="D264" s="1887"/>
      <c r="E264" s="1887"/>
      <c r="F264" s="1887"/>
      <c r="G264" s="1887"/>
      <c r="H264" s="1888"/>
      <c r="I264" s="1887"/>
      <c r="J264" s="1888"/>
      <c r="K264" s="1887"/>
      <c r="L264" s="1888"/>
      <c r="M264" s="1887"/>
      <c r="N264" s="1887"/>
      <c r="O264" s="1887"/>
    </row>
    <row r="265" spans="1:15" ht="15.75" customHeight="1">
      <c r="A265" s="1887"/>
      <c r="B265" s="1887"/>
      <c r="C265" s="1887"/>
      <c r="D265" s="1887"/>
      <c r="E265" s="1887"/>
      <c r="F265" s="1887"/>
      <c r="G265" s="1887"/>
      <c r="H265" s="1888"/>
      <c r="I265" s="1887"/>
      <c r="J265" s="1888"/>
      <c r="K265" s="1887"/>
      <c r="L265" s="1888"/>
      <c r="M265" s="1887"/>
      <c r="N265" s="1887"/>
      <c r="O265" s="1887"/>
    </row>
    <row r="266" spans="1:15" ht="15.75" customHeight="1">
      <c r="A266" s="1887"/>
      <c r="B266" s="1887"/>
      <c r="C266" s="1887"/>
      <c r="D266" s="1887"/>
      <c r="E266" s="1887"/>
      <c r="F266" s="1887"/>
      <c r="G266" s="1887"/>
      <c r="H266" s="1888"/>
      <c r="I266" s="1887"/>
      <c r="J266" s="1888"/>
      <c r="K266" s="1887"/>
      <c r="L266" s="1888"/>
      <c r="M266" s="1887"/>
      <c r="N266" s="1887"/>
      <c r="O266" s="1887"/>
    </row>
    <row r="267" spans="1:15" ht="15.75" customHeight="1">
      <c r="A267" s="1887"/>
      <c r="B267" s="1887"/>
      <c r="C267" s="1887"/>
      <c r="D267" s="1887"/>
      <c r="E267" s="1887"/>
      <c r="F267" s="1887"/>
      <c r="G267" s="1887"/>
      <c r="H267" s="1888"/>
      <c r="I267" s="1887"/>
      <c r="J267" s="1888"/>
      <c r="K267" s="1887"/>
      <c r="L267" s="1888"/>
      <c r="M267" s="1887"/>
      <c r="N267" s="1887"/>
      <c r="O267" s="1887"/>
    </row>
    <row r="268" spans="1:15" ht="15.75" customHeight="1">
      <c r="A268" s="1887"/>
      <c r="B268" s="1887"/>
      <c r="C268" s="1887"/>
      <c r="D268" s="1887"/>
      <c r="E268" s="1887"/>
      <c r="F268" s="1887"/>
      <c r="G268" s="1887"/>
      <c r="H268" s="1888"/>
      <c r="I268" s="1887"/>
      <c r="J268" s="1888"/>
      <c r="K268" s="1887"/>
      <c r="L268" s="1888"/>
      <c r="M268" s="1887"/>
      <c r="N268" s="1887"/>
      <c r="O268" s="1887"/>
    </row>
    <row r="269" spans="1:15" ht="15.75" customHeight="1">
      <c r="A269" s="1887"/>
      <c r="B269" s="1887"/>
      <c r="C269" s="1887"/>
      <c r="D269" s="1887"/>
      <c r="E269" s="1887"/>
      <c r="F269" s="1887"/>
      <c r="G269" s="1887"/>
      <c r="H269" s="1888"/>
      <c r="I269" s="1887"/>
      <c r="J269" s="1888"/>
      <c r="K269" s="1887"/>
      <c r="L269" s="1888"/>
      <c r="M269" s="1887"/>
      <c r="N269" s="1887"/>
      <c r="O269" s="1887"/>
    </row>
    <row r="270" spans="1:15" ht="15.75" customHeight="1">
      <c r="A270" s="1887"/>
      <c r="B270" s="1887"/>
      <c r="C270" s="1887"/>
      <c r="D270" s="1887"/>
      <c r="E270" s="1887"/>
      <c r="F270" s="1887"/>
      <c r="G270" s="1887"/>
      <c r="H270" s="1888"/>
      <c r="I270" s="1887"/>
      <c r="J270" s="1888"/>
      <c r="K270" s="1887"/>
      <c r="L270" s="1888"/>
      <c r="M270" s="1887"/>
      <c r="N270" s="1887"/>
      <c r="O270" s="1887"/>
    </row>
    <row r="271" spans="1:15" ht="15.75" customHeight="1">
      <c r="A271" s="1887"/>
      <c r="B271" s="1887"/>
      <c r="C271" s="1887"/>
      <c r="D271" s="1887"/>
      <c r="E271" s="1887"/>
      <c r="F271" s="1887"/>
      <c r="G271" s="1887"/>
      <c r="H271" s="1888"/>
      <c r="I271" s="1887"/>
      <c r="J271" s="1888"/>
      <c r="K271" s="1887"/>
      <c r="L271" s="1888"/>
      <c r="M271" s="1887"/>
      <c r="N271" s="1887"/>
      <c r="O271" s="1887"/>
    </row>
    <row r="272" spans="1:15" ht="15.75" customHeight="1">
      <c r="A272" s="1887"/>
      <c r="B272" s="1887"/>
      <c r="C272" s="1887"/>
      <c r="D272" s="1887"/>
      <c r="E272" s="1887"/>
      <c r="F272" s="1887"/>
      <c r="G272" s="1887"/>
      <c r="H272" s="1888"/>
      <c r="I272" s="1887"/>
      <c r="J272" s="1888"/>
      <c r="K272" s="1887"/>
      <c r="L272" s="1888"/>
      <c r="M272" s="1887"/>
      <c r="N272" s="1887"/>
      <c r="O272" s="1887"/>
    </row>
    <row r="273" spans="1:15" ht="15.75" customHeight="1">
      <c r="A273" s="1887"/>
      <c r="B273" s="1887"/>
      <c r="C273" s="1887"/>
      <c r="D273" s="1887"/>
      <c r="E273" s="1887"/>
      <c r="F273" s="1887"/>
      <c r="G273" s="1887"/>
      <c r="H273" s="1888"/>
      <c r="I273" s="1887"/>
      <c r="J273" s="1888"/>
      <c r="K273" s="1887"/>
      <c r="L273" s="1888"/>
      <c r="M273" s="1887"/>
      <c r="N273" s="1887"/>
      <c r="O273" s="1887"/>
    </row>
    <row r="274" spans="1:15" ht="15.75" customHeight="1">
      <c r="A274" s="1887"/>
      <c r="B274" s="1887"/>
      <c r="C274" s="1887"/>
      <c r="D274" s="1887"/>
      <c r="E274" s="1887"/>
      <c r="F274" s="1887"/>
      <c r="G274" s="1887"/>
      <c r="H274" s="1888"/>
      <c r="I274" s="1887"/>
      <c r="J274" s="1888"/>
      <c r="K274" s="1887"/>
      <c r="L274" s="1888"/>
      <c r="M274" s="1887"/>
      <c r="N274" s="1887"/>
      <c r="O274" s="1887"/>
    </row>
    <row r="275" spans="1:15" ht="15.75" customHeight="1">
      <c r="A275" s="1887"/>
      <c r="B275" s="1887"/>
      <c r="C275" s="1887"/>
      <c r="D275" s="1887"/>
      <c r="E275" s="1887"/>
      <c r="F275" s="1887"/>
      <c r="G275" s="1887"/>
      <c r="H275" s="1888"/>
      <c r="I275" s="1887"/>
      <c r="J275" s="1888"/>
      <c r="K275" s="1887"/>
      <c r="L275" s="1888"/>
      <c r="M275" s="1887"/>
      <c r="N275" s="1887"/>
      <c r="O275" s="1887"/>
    </row>
    <row r="276" spans="1:15" ht="15.75" customHeight="1">
      <c r="A276" s="1887"/>
      <c r="B276" s="1887"/>
      <c r="C276" s="1887"/>
      <c r="D276" s="1887"/>
      <c r="E276" s="1887"/>
      <c r="F276" s="1887"/>
      <c r="G276" s="1887"/>
      <c r="H276" s="1888"/>
      <c r="I276" s="1887"/>
      <c r="J276" s="1888"/>
      <c r="K276" s="1887"/>
      <c r="L276" s="1888"/>
      <c r="M276" s="1887"/>
      <c r="N276" s="1887"/>
      <c r="O276" s="1887"/>
    </row>
    <row r="277" spans="1:15" ht="15.75" customHeight="1">
      <c r="A277" s="1887"/>
      <c r="B277" s="1887"/>
      <c r="C277" s="1887"/>
      <c r="D277" s="1887"/>
      <c r="E277" s="1887"/>
      <c r="F277" s="1887"/>
      <c r="G277" s="1887"/>
      <c r="H277" s="1888"/>
      <c r="I277" s="1887"/>
      <c r="J277" s="1888"/>
      <c r="K277" s="1887"/>
      <c r="L277" s="1888"/>
      <c r="M277" s="1887"/>
      <c r="N277" s="1887"/>
      <c r="O277" s="1887"/>
    </row>
    <row r="278" spans="1:15" ht="15.75" customHeight="1">
      <c r="A278" s="1887"/>
      <c r="B278" s="1887"/>
      <c r="C278" s="1887"/>
      <c r="D278" s="1887"/>
      <c r="E278" s="1887"/>
      <c r="F278" s="1887"/>
      <c r="G278" s="1887"/>
      <c r="H278" s="1888"/>
      <c r="I278" s="1887"/>
      <c r="J278" s="1888"/>
      <c r="K278" s="1887"/>
      <c r="L278" s="1888"/>
      <c r="M278" s="1887"/>
      <c r="N278" s="1887"/>
      <c r="O278" s="1887"/>
    </row>
    <row r="279" spans="1:15" ht="15.75" customHeight="1">
      <c r="A279" s="1887"/>
      <c r="B279" s="1887"/>
      <c r="C279" s="1887"/>
      <c r="D279" s="1887"/>
      <c r="E279" s="1887"/>
      <c r="F279" s="1887"/>
      <c r="G279" s="1887"/>
      <c r="H279" s="1888"/>
      <c r="I279" s="1887"/>
      <c r="J279" s="1888"/>
      <c r="K279" s="1887"/>
      <c r="L279" s="1888"/>
      <c r="M279" s="1887"/>
      <c r="N279" s="1887"/>
      <c r="O279" s="1887"/>
    </row>
    <row r="280" spans="1:15" ht="15.75" customHeight="1">
      <c r="A280" s="1887"/>
      <c r="B280" s="1887"/>
      <c r="C280" s="1887"/>
      <c r="D280" s="1887"/>
      <c r="E280" s="1887"/>
      <c r="F280" s="1887"/>
      <c r="G280" s="1887"/>
      <c r="H280" s="1888"/>
      <c r="I280" s="1887"/>
      <c r="J280" s="1888"/>
      <c r="K280" s="1887"/>
      <c r="L280" s="1888"/>
      <c r="M280" s="1887"/>
      <c r="N280" s="1887"/>
      <c r="O280" s="1887"/>
    </row>
    <row r="281" spans="1:15" ht="15.75" customHeight="1">
      <c r="A281" s="1887"/>
      <c r="B281" s="1887"/>
      <c r="C281" s="1887"/>
      <c r="D281" s="1887"/>
      <c r="E281" s="1887"/>
      <c r="F281" s="1887"/>
      <c r="G281" s="1887"/>
      <c r="H281" s="1888"/>
      <c r="I281" s="1887"/>
      <c r="J281" s="1888"/>
      <c r="K281" s="1887"/>
      <c r="L281" s="1888"/>
      <c r="M281" s="1887"/>
      <c r="N281" s="1887"/>
      <c r="O281" s="1887"/>
    </row>
    <row r="282" spans="1:15" ht="15.75" customHeight="1">
      <c r="A282" s="1887"/>
      <c r="B282" s="1887"/>
      <c r="C282" s="1887"/>
      <c r="D282" s="1887"/>
      <c r="E282" s="1887"/>
      <c r="F282" s="1887"/>
      <c r="G282" s="1887"/>
      <c r="H282" s="1888"/>
      <c r="I282" s="1887"/>
      <c r="J282" s="1888"/>
      <c r="K282" s="1887"/>
      <c r="L282" s="1888"/>
      <c r="M282" s="1887"/>
      <c r="N282" s="1887"/>
      <c r="O282" s="1887"/>
    </row>
    <row r="283" spans="1:15" ht="15.75" customHeight="1">
      <c r="A283" s="1887"/>
      <c r="B283" s="1887"/>
      <c r="C283" s="1887"/>
      <c r="D283" s="1887"/>
      <c r="E283" s="1887"/>
      <c r="F283" s="1887"/>
      <c r="G283" s="1887"/>
      <c r="H283" s="1888"/>
      <c r="I283" s="1887"/>
      <c r="J283" s="1888"/>
      <c r="K283" s="1887"/>
      <c r="L283" s="1888"/>
      <c r="M283" s="1887"/>
      <c r="N283" s="1887"/>
      <c r="O283" s="1887"/>
    </row>
    <row r="284" spans="1:15" ht="15.75" customHeight="1">
      <c r="A284" s="1887"/>
      <c r="B284" s="1887"/>
      <c r="C284" s="1887"/>
      <c r="D284" s="1887"/>
      <c r="E284" s="1887"/>
      <c r="F284" s="1887"/>
      <c r="G284" s="1887"/>
      <c r="H284" s="1888"/>
      <c r="I284" s="1887"/>
      <c r="J284" s="1888"/>
      <c r="K284" s="1887"/>
      <c r="L284" s="1888"/>
      <c r="M284" s="1887"/>
      <c r="N284" s="1887"/>
      <c r="O284" s="1887"/>
    </row>
    <row r="285" spans="1:15" ht="15.75" customHeight="1">
      <c r="A285" s="1887"/>
      <c r="B285" s="1887"/>
      <c r="C285" s="1887"/>
      <c r="D285" s="1887"/>
      <c r="E285" s="1887"/>
      <c r="F285" s="1887"/>
      <c r="G285" s="1887"/>
      <c r="H285" s="1888"/>
      <c r="I285" s="1887"/>
      <c r="J285" s="1888"/>
      <c r="K285" s="1887"/>
      <c r="L285" s="1888"/>
      <c r="M285" s="1887"/>
      <c r="N285" s="1887"/>
      <c r="O285" s="1887"/>
    </row>
    <row r="286" spans="1:15" ht="15.75" customHeight="1">
      <c r="A286" s="1887"/>
      <c r="B286" s="1887"/>
      <c r="C286" s="1887"/>
      <c r="D286" s="1887"/>
      <c r="E286" s="1887"/>
      <c r="F286" s="1887"/>
      <c r="G286" s="1887"/>
      <c r="H286" s="1888"/>
      <c r="I286" s="1887"/>
      <c r="J286" s="1888"/>
      <c r="K286" s="1887"/>
      <c r="L286" s="1888"/>
      <c r="M286" s="1887"/>
      <c r="N286" s="1887"/>
      <c r="O286" s="1887"/>
    </row>
    <row r="287" spans="1:15" ht="15.75" customHeight="1">
      <c r="A287" s="1887"/>
      <c r="B287" s="1887"/>
      <c r="C287" s="1887"/>
      <c r="D287" s="1887"/>
      <c r="E287" s="1887"/>
      <c r="F287" s="1887"/>
      <c r="G287" s="1887"/>
      <c r="H287" s="1888"/>
      <c r="I287" s="1887"/>
      <c r="J287" s="1888"/>
      <c r="K287" s="1887"/>
      <c r="L287" s="1888"/>
      <c r="M287" s="1887"/>
      <c r="N287" s="1887"/>
      <c r="O287" s="1887"/>
    </row>
    <row r="288" spans="1:15" ht="15.75" customHeight="1">
      <c r="A288" s="1887"/>
      <c r="B288" s="1887"/>
      <c r="C288" s="1887"/>
      <c r="D288" s="1887"/>
      <c r="E288" s="1887"/>
      <c r="F288" s="1887"/>
      <c r="G288" s="1887"/>
      <c r="H288" s="1888"/>
      <c r="I288" s="1887"/>
      <c r="J288" s="1888"/>
      <c r="K288" s="1887"/>
      <c r="L288" s="1888"/>
      <c r="M288" s="1887"/>
      <c r="N288" s="1887"/>
      <c r="O288" s="1887"/>
    </row>
    <row r="289" spans="1:15" ht="15.75" customHeight="1">
      <c r="A289" s="1887"/>
      <c r="B289" s="1887"/>
      <c r="C289" s="1887"/>
      <c r="D289" s="1887"/>
      <c r="E289" s="1887"/>
      <c r="F289" s="1887"/>
      <c r="G289" s="1887"/>
      <c r="H289" s="1888"/>
      <c r="I289" s="1887"/>
      <c r="J289" s="1888"/>
      <c r="K289" s="1887"/>
      <c r="L289" s="1888"/>
      <c r="M289" s="1887"/>
      <c r="N289" s="1887"/>
      <c r="O289" s="1887"/>
    </row>
    <row r="290" spans="1:15" ht="15.75" customHeight="1">
      <c r="A290" s="1887"/>
      <c r="B290" s="1887"/>
      <c r="C290" s="1887"/>
      <c r="D290" s="1887"/>
      <c r="E290" s="1887"/>
      <c r="F290" s="1887"/>
      <c r="G290" s="1887"/>
      <c r="H290" s="1888"/>
      <c r="I290" s="1887"/>
      <c r="J290" s="1888"/>
      <c r="K290" s="1887"/>
      <c r="L290" s="1888"/>
      <c r="M290" s="1887"/>
      <c r="N290" s="1887"/>
      <c r="O290" s="1887"/>
    </row>
    <row r="291" spans="1:15" ht="15.75" customHeight="1">
      <c r="A291" s="1887"/>
      <c r="B291" s="1887"/>
      <c r="C291" s="1887"/>
      <c r="D291" s="1887"/>
      <c r="E291" s="1887"/>
      <c r="F291" s="1887"/>
      <c r="G291" s="1887"/>
      <c r="H291" s="1888"/>
      <c r="I291" s="1887"/>
      <c r="J291" s="1888"/>
      <c r="K291" s="1887"/>
      <c r="L291" s="1888"/>
      <c r="M291" s="1887"/>
      <c r="N291" s="1887"/>
      <c r="O291" s="1887"/>
    </row>
    <row r="292" spans="1:15" ht="15.75" customHeight="1">
      <c r="A292" s="1887"/>
      <c r="B292" s="1887"/>
      <c r="C292" s="1887"/>
      <c r="D292" s="1887"/>
      <c r="E292" s="1887"/>
      <c r="F292" s="1887"/>
      <c r="G292" s="1887"/>
      <c r="H292" s="1888"/>
      <c r="I292" s="1887"/>
      <c r="J292" s="1888"/>
      <c r="K292" s="1887"/>
      <c r="L292" s="1888"/>
      <c r="M292" s="1887"/>
      <c r="N292" s="1887"/>
      <c r="O292" s="1887"/>
    </row>
    <row r="293" spans="1:15" ht="15.75" customHeight="1">
      <c r="A293" s="1887"/>
      <c r="B293" s="1887"/>
      <c r="C293" s="1887"/>
      <c r="D293" s="1887"/>
      <c r="E293" s="1887"/>
      <c r="F293" s="1887"/>
      <c r="G293" s="1887"/>
      <c r="H293" s="1888"/>
      <c r="I293" s="1887"/>
      <c r="J293" s="1888"/>
      <c r="K293" s="1887"/>
      <c r="L293" s="1888"/>
      <c r="M293" s="1887"/>
      <c r="N293" s="1887"/>
      <c r="O293" s="1887"/>
    </row>
    <row r="294" spans="1:15" ht="15.75" customHeight="1">
      <c r="A294" s="1887"/>
      <c r="B294" s="1887"/>
      <c r="C294" s="1887"/>
      <c r="D294" s="1887"/>
      <c r="E294" s="1887"/>
      <c r="F294" s="1887"/>
      <c r="G294" s="1887"/>
      <c r="H294" s="1888"/>
      <c r="I294" s="1887"/>
      <c r="J294" s="1888"/>
      <c r="K294" s="1887"/>
      <c r="L294" s="1888"/>
      <c r="M294" s="1887"/>
      <c r="N294" s="1887"/>
      <c r="O294" s="1887"/>
    </row>
    <row r="295" spans="1:15" ht="15.75" customHeight="1">
      <c r="A295" s="1887"/>
      <c r="B295" s="1887"/>
      <c r="C295" s="1887"/>
      <c r="D295" s="1887"/>
      <c r="E295" s="1887"/>
      <c r="F295" s="1887"/>
      <c r="G295" s="1887"/>
      <c r="H295" s="1888"/>
      <c r="I295" s="1887"/>
      <c r="J295" s="1888"/>
      <c r="K295" s="1887"/>
      <c r="L295" s="1888"/>
      <c r="M295" s="1887"/>
      <c r="N295" s="1887"/>
      <c r="O295" s="1887"/>
    </row>
    <row r="296" spans="1:15" ht="15.75" customHeight="1">
      <c r="A296" s="1887"/>
      <c r="B296" s="1887"/>
      <c r="C296" s="1887"/>
      <c r="D296" s="1887"/>
      <c r="E296" s="1887"/>
      <c r="F296" s="1887"/>
      <c r="G296" s="1887"/>
      <c r="H296" s="1888"/>
      <c r="I296" s="1887"/>
      <c r="J296" s="1888"/>
      <c r="K296" s="1887"/>
      <c r="L296" s="1888"/>
      <c r="M296" s="1887"/>
      <c r="N296" s="1887"/>
      <c r="O296" s="1887"/>
    </row>
    <row r="297" spans="1:15" ht="15.75" customHeight="1">
      <c r="A297" s="1887"/>
      <c r="B297" s="1887"/>
      <c r="C297" s="1887"/>
      <c r="D297" s="1887"/>
      <c r="E297" s="1887"/>
      <c r="F297" s="1887"/>
      <c r="G297" s="1887"/>
      <c r="H297" s="1888"/>
      <c r="I297" s="1887"/>
      <c r="J297" s="1888"/>
      <c r="K297" s="1887"/>
      <c r="L297" s="1888"/>
      <c r="M297" s="1887"/>
      <c r="N297" s="1887"/>
      <c r="O297" s="1887"/>
    </row>
    <row r="298" spans="1:15" ht="15.75" customHeight="1">
      <c r="A298" s="1887"/>
      <c r="B298" s="1887"/>
      <c r="C298" s="1887"/>
      <c r="D298" s="1887"/>
      <c r="E298" s="1887"/>
      <c r="F298" s="1887"/>
      <c r="G298" s="1887"/>
      <c r="H298" s="1888"/>
      <c r="I298" s="1887"/>
      <c r="J298" s="1888"/>
      <c r="K298" s="1887"/>
      <c r="L298" s="1888"/>
      <c r="M298" s="1887"/>
      <c r="N298" s="1887"/>
      <c r="O298" s="1887"/>
    </row>
    <row r="299" spans="1:15" ht="15.75" customHeight="1">
      <c r="A299" s="1887"/>
      <c r="B299" s="1887"/>
      <c r="C299" s="1887"/>
      <c r="D299" s="1887"/>
      <c r="E299" s="1887"/>
      <c r="F299" s="1887"/>
      <c r="G299" s="1887"/>
      <c r="H299" s="1888"/>
      <c r="I299" s="1887"/>
      <c r="J299" s="1888"/>
      <c r="K299" s="1887"/>
      <c r="L299" s="1888"/>
      <c r="M299" s="1887"/>
      <c r="N299" s="1887"/>
      <c r="O299" s="1887"/>
    </row>
    <row r="300" spans="1:15" ht="15.75" customHeight="1">
      <c r="A300" s="1887"/>
      <c r="B300" s="1887"/>
      <c r="C300" s="1887"/>
      <c r="D300" s="1887"/>
      <c r="E300" s="1887"/>
      <c r="F300" s="1887"/>
      <c r="G300" s="1887"/>
      <c r="H300" s="1888"/>
      <c r="I300" s="1887"/>
      <c r="J300" s="1888"/>
      <c r="K300" s="1887"/>
      <c r="L300" s="1888"/>
      <c r="M300" s="1887"/>
      <c r="N300" s="1887"/>
      <c r="O300" s="1887"/>
    </row>
    <row r="301" spans="1:15" ht="15.75" customHeight="1">
      <c r="A301" s="1887"/>
      <c r="B301" s="1887"/>
      <c r="C301" s="1887"/>
      <c r="D301" s="1887"/>
      <c r="E301" s="1887"/>
      <c r="F301" s="1887"/>
      <c r="G301" s="1887"/>
      <c r="H301" s="1888"/>
      <c r="I301" s="1887"/>
      <c r="J301" s="1888"/>
      <c r="K301" s="1887"/>
      <c r="L301" s="1888"/>
      <c r="M301" s="1887"/>
      <c r="N301" s="1887"/>
      <c r="O301" s="1887"/>
    </row>
    <row r="302" spans="1:15" ht="15.75" customHeight="1">
      <c r="A302" s="1887"/>
      <c r="B302" s="1887"/>
      <c r="C302" s="1887"/>
      <c r="D302" s="1887"/>
      <c r="E302" s="1887"/>
      <c r="F302" s="1887"/>
      <c r="G302" s="1887"/>
      <c r="H302" s="1888"/>
      <c r="I302" s="1887"/>
      <c r="J302" s="1888"/>
      <c r="K302" s="1887"/>
      <c r="L302" s="1888"/>
      <c r="M302" s="1887"/>
      <c r="N302" s="1887"/>
      <c r="O302" s="1887"/>
    </row>
    <row r="303" spans="1:15" ht="15.75" customHeight="1">
      <c r="A303" s="1887"/>
      <c r="B303" s="1887"/>
      <c r="C303" s="1887"/>
      <c r="D303" s="1887"/>
      <c r="E303" s="1887"/>
      <c r="F303" s="1887"/>
      <c r="G303" s="1887"/>
      <c r="H303" s="1888"/>
      <c r="I303" s="1887"/>
      <c r="J303" s="1888"/>
      <c r="K303" s="1887"/>
      <c r="L303" s="1888"/>
      <c r="M303" s="1887"/>
      <c r="N303" s="1887"/>
      <c r="O303" s="1887"/>
    </row>
    <row r="304" spans="1:15" ht="15.75" customHeight="1">
      <c r="A304" s="1887"/>
      <c r="B304" s="1887"/>
      <c r="C304" s="1887"/>
      <c r="D304" s="1887"/>
      <c r="E304" s="1887"/>
      <c r="F304" s="1887"/>
      <c r="G304" s="1887"/>
      <c r="H304" s="1888"/>
      <c r="I304" s="1887"/>
      <c r="J304" s="1888"/>
      <c r="K304" s="1887"/>
      <c r="L304" s="1888"/>
      <c r="M304" s="1887"/>
      <c r="N304" s="1887"/>
      <c r="O304" s="1887"/>
    </row>
    <row r="305" spans="1:15" ht="15.75" customHeight="1">
      <c r="A305" s="1887"/>
      <c r="B305" s="1887"/>
      <c r="C305" s="1887"/>
      <c r="D305" s="1887"/>
      <c r="E305" s="1887"/>
      <c r="F305" s="1887"/>
      <c r="G305" s="1887"/>
      <c r="H305" s="1888"/>
      <c r="I305" s="1887"/>
      <c r="J305" s="1888"/>
      <c r="K305" s="1887"/>
      <c r="L305" s="1888"/>
      <c r="M305" s="1887"/>
      <c r="N305" s="1887"/>
      <c r="O305" s="1887"/>
    </row>
    <row r="306" spans="1:15" ht="15.75" customHeight="1">
      <c r="A306" s="1887"/>
      <c r="B306" s="1887"/>
      <c r="C306" s="1887"/>
      <c r="D306" s="1887"/>
      <c r="E306" s="1887"/>
      <c r="F306" s="1887"/>
      <c r="G306" s="1887"/>
      <c r="H306" s="1888"/>
      <c r="I306" s="1887"/>
      <c r="J306" s="1888"/>
      <c r="K306" s="1887"/>
      <c r="L306" s="1888"/>
      <c r="M306" s="1887"/>
      <c r="N306" s="1887"/>
      <c r="O306" s="1887"/>
    </row>
    <row r="307" spans="1:15" ht="15.75" customHeight="1">
      <c r="A307" s="1887"/>
      <c r="B307" s="1887"/>
      <c r="C307" s="1887"/>
      <c r="D307" s="1887"/>
      <c r="E307" s="1887"/>
      <c r="F307" s="1887"/>
      <c r="G307" s="1887"/>
      <c r="H307" s="1888"/>
      <c r="I307" s="1887"/>
      <c r="J307" s="1888"/>
      <c r="K307" s="1887"/>
      <c r="L307" s="1888"/>
      <c r="M307" s="1887"/>
      <c r="N307" s="1887"/>
      <c r="O307" s="1887"/>
    </row>
    <row r="308" spans="1:15" ht="15.75" customHeight="1">
      <c r="A308" s="1887"/>
      <c r="B308" s="1887"/>
      <c r="C308" s="1887"/>
      <c r="D308" s="1887"/>
      <c r="E308" s="1887"/>
      <c r="F308" s="1887"/>
      <c r="G308" s="1887"/>
      <c r="H308" s="1888"/>
      <c r="I308" s="1887"/>
      <c r="J308" s="1888"/>
      <c r="K308" s="1887"/>
      <c r="L308" s="1888"/>
      <c r="M308" s="1887"/>
      <c r="N308" s="1887"/>
      <c r="O308" s="1887"/>
    </row>
    <row r="309" spans="1:15" ht="15.75" customHeight="1">
      <c r="A309" s="1887"/>
      <c r="B309" s="1887"/>
      <c r="C309" s="1887"/>
      <c r="D309" s="1887"/>
      <c r="E309" s="1887"/>
      <c r="F309" s="1887"/>
      <c r="G309" s="1887"/>
      <c r="H309" s="1888"/>
      <c r="I309" s="1887"/>
      <c r="J309" s="1888"/>
      <c r="K309" s="1887"/>
      <c r="L309" s="1888"/>
      <c r="M309" s="1887"/>
      <c r="N309" s="1887"/>
      <c r="O309" s="1887"/>
    </row>
    <row r="310" spans="1:15" ht="15.75" customHeight="1">
      <c r="A310" s="1887"/>
      <c r="B310" s="1887"/>
      <c r="C310" s="1887"/>
      <c r="D310" s="1887"/>
      <c r="E310" s="1887"/>
      <c r="F310" s="1887"/>
      <c r="G310" s="1887"/>
      <c r="H310" s="1888"/>
      <c r="I310" s="1887"/>
      <c r="J310" s="1888"/>
      <c r="K310" s="1887"/>
      <c r="L310" s="1888"/>
      <c r="M310" s="1887"/>
      <c r="N310" s="1887"/>
      <c r="O310" s="1887"/>
    </row>
    <row r="311" spans="1:15" ht="15.75" customHeight="1">
      <c r="A311" s="1887"/>
      <c r="B311" s="1887"/>
      <c r="C311" s="1887"/>
      <c r="D311" s="1887"/>
      <c r="E311" s="1887"/>
      <c r="F311" s="1887"/>
      <c r="G311" s="1887"/>
      <c r="H311" s="1888"/>
      <c r="I311" s="1887"/>
      <c r="J311" s="1888"/>
      <c r="K311" s="1887"/>
      <c r="L311" s="1888"/>
      <c r="M311" s="1887"/>
      <c r="N311" s="1887"/>
      <c r="O311" s="1887"/>
    </row>
    <row r="312" spans="1:15" ht="15.75" customHeight="1">
      <c r="A312" s="1887"/>
      <c r="B312" s="1887"/>
      <c r="C312" s="1887"/>
      <c r="D312" s="1887"/>
      <c r="E312" s="1887"/>
      <c r="F312" s="1887"/>
      <c r="G312" s="1887"/>
      <c r="H312" s="1888"/>
      <c r="I312" s="1887"/>
      <c r="J312" s="1888"/>
      <c r="K312" s="1887"/>
      <c r="L312" s="1888"/>
      <c r="M312" s="1887"/>
      <c r="N312" s="1887"/>
      <c r="O312" s="1887"/>
    </row>
    <row r="313" spans="1:15" ht="15.75" customHeight="1">
      <c r="A313" s="1887"/>
      <c r="B313" s="1887"/>
      <c r="C313" s="1887"/>
      <c r="D313" s="1887"/>
      <c r="E313" s="1887"/>
      <c r="F313" s="1887"/>
      <c r="G313" s="1887"/>
      <c r="H313" s="1888"/>
      <c r="I313" s="1887"/>
      <c r="J313" s="1888"/>
      <c r="K313" s="1887"/>
      <c r="L313" s="1888"/>
      <c r="M313" s="1887"/>
      <c r="N313" s="1887"/>
      <c r="O313" s="1887"/>
    </row>
    <row r="314" spans="1:15" ht="15.75" customHeight="1">
      <c r="A314" s="1887"/>
      <c r="B314" s="1887"/>
      <c r="C314" s="1887"/>
      <c r="D314" s="1887"/>
      <c r="E314" s="1887"/>
      <c r="F314" s="1887"/>
      <c r="G314" s="1887"/>
      <c r="H314" s="1888"/>
      <c r="I314" s="1887"/>
      <c r="J314" s="1888"/>
      <c r="K314" s="1887"/>
      <c r="L314" s="1888"/>
      <c r="M314" s="1887"/>
      <c r="N314" s="1887"/>
      <c r="O314" s="1887"/>
    </row>
    <row r="315" spans="1:15" ht="15.75" customHeight="1">
      <c r="A315" s="1887"/>
      <c r="B315" s="1887"/>
      <c r="C315" s="1887"/>
      <c r="D315" s="1887"/>
      <c r="E315" s="1887"/>
      <c r="F315" s="1887"/>
      <c r="G315" s="1887"/>
      <c r="H315" s="1888"/>
      <c r="I315" s="1887"/>
      <c r="J315" s="1888"/>
      <c r="K315" s="1887"/>
      <c r="L315" s="1888"/>
      <c r="M315" s="1887"/>
      <c r="N315" s="1887"/>
      <c r="O315" s="1887"/>
    </row>
    <row r="316" spans="1:15" ht="15.75" customHeight="1">
      <c r="A316" s="1887"/>
      <c r="B316" s="1887"/>
      <c r="C316" s="1887"/>
      <c r="D316" s="1887"/>
      <c r="E316" s="1887"/>
      <c r="F316" s="1887"/>
      <c r="G316" s="1887"/>
      <c r="H316" s="1888"/>
      <c r="I316" s="1887"/>
      <c r="J316" s="1888"/>
      <c r="K316" s="1887"/>
      <c r="L316" s="1888"/>
      <c r="M316" s="1887"/>
      <c r="N316" s="1887"/>
      <c r="O316" s="1887"/>
    </row>
    <row r="317" spans="1:15" ht="15.75" customHeight="1">
      <c r="A317" s="1887"/>
      <c r="B317" s="1887"/>
      <c r="C317" s="1887"/>
      <c r="D317" s="1887"/>
      <c r="E317" s="1887"/>
      <c r="F317" s="1887"/>
      <c r="G317" s="1887"/>
      <c r="H317" s="1888"/>
      <c r="I317" s="1887"/>
      <c r="J317" s="1888"/>
      <c r="K317" s="1887"/>
      <c r="L317" s="1888"/>
      <c r="M317" s="1887"/>
      <c r="N317" s="1887"/>
      <c r="O317" s="1887"/>
    </row>
    <row r="318" spans="1:15" ht="15.75" customHeight="1">
      <c r="A318" s="1887"/>
      <c r="B318" s="1887"/>
      <c r="C318" s="1887"/>
      <c r="D318" s="1887"/>
      <c r="E318" s="1887"/>
      <c r="F318" s="1887"/>
      <c r="G318" s="1887"/>
      <c r="H318" s="1888"/>
      <c r="I318" s="1887"/>
      <c r="J318" s="1888"/>
      <c r="K318" s="1887"/>
      <c r="L318" s="1888"/>
      <c r="M318" s="1887"/>
      <c r="N318" s="1887"/>
      <c r="O318" s="1887"/>
    </row>
    <row r="319" spans="1:15" ht="15.75" customHeight="1">
      <c r="A319" s="1887"/>
      <c r="B319" s="1887"/>
      <c r="C319" s="1887"/>
      <c r="D319" s="1887"/>
      <c r="E319" s="1887"/>
      <c r="F319" s="1887"/>
      <c r="G319" s="1887"/>
      <c r="H319" s="1888"/>
      <c r="I319" s="1887"/>
      <c r="J319" s="1888"/>
      <c r="K319" s="1887"/>
      <c r="L319" s="1888"/>
      <c r="M319" s="1887"/>
      <c r="N319" s="1887"/>
      <c r="O319" s="1887"/>
    </row>
    <row r="320" spans="1:15" ht="15.75" customHeight="1">
      <c r="A320" s="1887"/>
      <c r="B320" s="1887"/>
      <c r="C320" s="1887"/>
      <c r="D320" s="1887"/>
      <c r="E320" s="1887"/>
      <c r="F320" s="1887"/>
      <c r="G320" s="1887"/>
      <c r="H320" s="1888"/>
      <c r="I320" s="1887"/>
      <c r="J320" s="1888"/>
      <c r="K320" s="1887"/>
      <c r="L320" s="1888"/>
      <c r="M320" s="1887"/>
      <c r="N320" s="1887"/>
      <c r="O320" s="1887"/>
    </row>
    <row r="321" spans="1:15" ht="15.75" customHeight="1">
      <c r="A321" s="1887"/>
      <c r="B321" s="1887"/>
      <c r="C321" s="1887"/>
      <c r="D321" s="1887"/>
      <c r="E321" s="1887"/>
      <c r="F321" s="1887"/>
      <c r="G321" s="1887"/>
      <c r="H321" s="1888"/>
      <c r="I321" s="1887"/>
      <c r="J321" s="1888"/>
      <c r="K321" s="1887"/>
      <c r="L321" s="1888"/>
      <c r="M321" s="1887"/>
      <c r="N321" s="1887"/>
      <c r="O321" s="1887"/>
    </row>
    <row r="322" spans="1:15" ht="15.75" customHeight="1">
      <c r="A322" s="1887"/>
      <c r="B322" s="1887"/>
      <c r="C322" s="1887"/>
      <c r="D322" s="1887"/>
      <c r="E322" s="1887"/>
      <c r="F322" s="1887"/>
      <c r="G322" s="1887"/>
      <c r="H322" s="1888"/>
      <c r="I322" s="1887"/>
      <c r="J322" s="1888"/>
      <c r="K322" s="1887"/>
      <c r="L322" s="1888"/>
      <c r="M322" s="1887"/>
      <c r="N322" s="1887"/>
      <c r="O322" s="1887"/>
    </row>
    <row r="323" spans="1:15" ht="15.75" customHeight="1">
      <c r="A323" s="1887"/>
      <c r="B323" s="1887"/>
      <c r="C323" s="1887"/>
      <c r="D323" s="1887"/>
      <c r="E323" s="1887"/>
      <c r="F323" s="1887"/>
      <c r="G323" s="1887"/>
      <c r="H323" s="1888"/>
      <c r="I323" s="1887"/>
      <c r="J323" s="1888"/>
      <c r="K323" s="1887"/>
      <c r="L323" s="1888"/>
      <c r="M323" s="1887"/>
      <c r="N323" s="1887"/>
      <c r="O323" s="1887"/>
    </row>
    <row r="324" spans="1:15" ht="15.75" customHeight="1">
      <c r="A324" s="1887"/>
      <c r="B324" s="1887"/>
      <c r="C324" s="1887"/>
      <c r="D324" s="1887"/>
      <c r="E324" s="1887"/>
      <c r="F324" s="1887"/>
      <c r="G324" s="1887"/>
      <c r="H324" s="1888"/>
      <c r="I324" s="1887"/>
      <c r="J324" s="1888"/>
      <c r="K324" s="1887"/>
      <c r="L324" s="1888"/>
      <c r="M324" s="1887"/>
      <c r="N324" s="1887"/>
      <c r="O324" s="1887"/>
    </row>
    <row r="325" spans="1:15" ht="15.75" customHeight="1">
      <c r="A325" s="1887"/>
      <c r="B325" s="1887"/>
      <c r="C325" s="1887"/>
      <c r="D325" s="1887"/>
      <c r="E325" s="1887"/>
      <c r="F325" s="1887"/>
      <c r="G325" s="1887"/>
      <c r="H325" s="1888"/>
      <c r="I325" s="1887"/>
      <c r="J325" s="1888"/>
      <c r="K325" s="1887"/>
      <c r="L325" s="1888"/>
      <c r="M325" s="1887"/>
      <c r="N325" s="1887"/>
      <c r="O325" s="1887"/>
    </row>
    <row r="326" spans="1:15" ht="15.75" customHeight="1">
      <c r="A326" s="1887"/>
      <c r="B326" s="1887"/>
      <c r="C326" s="1887"/>
      <c r="D326" s="1887"/>
      <c r="E326" s="1887"/>
      <c r="F326" s="1887"/>
      <c r="G326" s="1887"/>
      <c r="H326" s="1888"/>
      <c r="I326" s="1887"/>
      <c r="J326" s="1888"/>
      <c r="K326" s="1887"/>
      <c r="L326" s="1888"/>
      <c r="M326" s="1887"/>
      <c r="N326" s="1887"/>
      <c r="O326" s="1887"/>
    </row>
    <row r="327" spans="1:15" ht="15.75" customHeight="1">
      <c r="A327" s="1887"/>
      <c r="B327" s="1887"/>
      <c r="C327" s="1887"/>
      <c r="D327" s="1887"/>
      <c r="E327" s="1887"/>
      <c r="F327" s="1887"/>
      <c r="G327" s="1887"/>
      <c r="H327" s="1888"/>
      <c r="I327" s="1887"/>
      <c r="J327" s="1888"/>
      <c r="K327" s="1887"/>
      <c r="L327" s="1888"/>
      <c r="M327" s="1887"/>
      <c r="N327" s="1887"/>
      <c r="O327" s="1887"/>
    </row>
    <row r="328" spans="1:15" ht="15.75" customHeight="1">
      <c r="A328" s="1887"/>
      <c r="B328" s="1887"/>
      <c r="C328" s="1887"/>
      <c r="D328" s="1887"/>
      <c r="E328" s="1887"/>
      <c r="F328" s="1887"/>
      <c r="G328" s="1887"/>
      <c r="H328" s="1888"/>
      <c r="I328" s="1887"/>
      <c r="J328" s="1888"/>
      <c r="K328" s="1887"/>
      <c r="L328" s="1888"/>
      <c r="M328" s="1887"/>
      <c r="N328" s="1887"/>
      <c r="O328" s="1887"/>
    </row>
    <row r="329" spans="1:15" ht="15.75" customHeight="1">
      <c r="A329" s="1887"/>
      <c r="B329" s="1887"/>
      <c r="C329" s="1887"/>
      <c r="D329" s="1887"/>
      <c r="E329" s="1887"/>
      <c r="F329" s="1887"/>
      <c r="G329" s="1887"/>
      <c r="H329" s="1888"/>
      <c r="I329" s="1887"/>
      <c r="J329" s="1888"/>
      <c r="K329" s="1887"/>
      <c r="L329" s="1888"/>
      <c r="M329" s="1887"/>
      <c r="N329" s="1887"/>
      <c r="O329" s="1887"/>
    </row>
    <row r="330" spans="1:15" ht="15.75" customHeight="1">
      <c r="A330" s="1887"/>
      <c r="B330" s="1887"/>
      <c r="C330" s="1887"/>
      <c r="D330" s="1887"/>
      <c r="E330" s="1887"/>
      <c r="F330" s="1887"/>
      <c r="G330" s="1887"/>
      <c r="H330" s="1888"/>
      <c r="I330" s="1887"/>
      <c r="J330" s="1888"/>
      <c r="K330" s="1887"/>
      <c r="L330" s="1888"/>
      <c r="M330" s="1887"/>
      <c r="N330" s="1887"/>
      <c r="O330" s="1887"/>
    </row>
    <row r="331" spans="1:15" ht="15.75" customHeight="1">
      <c r="A331" s="1887"/>
      <c r="B331" s="1887"/>
      <c r="C331" s="1887"/>
      <c r="D331" s="1887"/>
      <c r="E331" s="1887"/>
      <c r="F331" s="1887"/>
      <c r="G331" s="1887"/>
      <c r="H331" s="1888"/>
      <c r="I331" s="1887"/>
      <c r="J331" s="1888"/>
      <c r="K331" s="1887"/>
      <c r="L331" s="1888"/>
      <c r="M331" s="1887"/>
      <c r="N331" s="1887"/>
      <c r="O331" s="1887"/>
    </row>
    <row r="332" spans="1:15" ht="15.75" customHeight="1">
      <c r="A332" s="1887"/>
      <c r="B332" s="1887"/>
      <c r="C332" s="1887"/>
      <c r="D332" s="1887"/>
      <c r="E332" s="1887"/>
      <c r="F332" s="1887"/>
      <c r="G332" s="1887"/>
      <c r="H332" s="1888"/>
      <c r="I332" s="1887"/>
      <c r="J332" s="1888"/>
      <c r="K332" s="1887"/>
      <c r="L332" s="1888"/>
      <c r="M332" s="1887"/>
      <c r="N332" s="1887"/>
      <c r="O332" s="1887"/>
    </row>
    <row r="333" spans="1:15" ht="15.75" customHeight="1">
      <c r="A333" s="1887"/>
      <c r="B333" s="1887"/>
      <c r="C333" s="1887"/>
      <c r="D333" s="1887"/>
      <c r="E333" s="1887"/>
      <c r="F333" s="1887"/>
      <c r="G333" s="1887"/>
      <c r="H333" s="1888"/>
      <c r="I333" s="1887"/>
      <c r="J333" s="1888"/>
      <c r="K333" s="1887"/>
      <c r="L333" s="1888"/>
      <c r="M333" s="1887"/>
      <c r="N333" s="1887"/>
      <c r="O333" s="1887"/>
    </row>
    <row r="334" spans="1:15" ht="15.75" customHeight="1">
      <c r="A334" s="1887"/>
      <c r="B334" s="1887"/>
      <c r="C334" s="1887"/>
      <c r="D334" s="1887"/>
      <c r="E334" s="1887"/>
      <c r="F334" s="1887"/>
      <c r="G334" s="1887"/>
      <c r="H334" s="1888"/>
      <c r="I334" s="1887"/>
      <c r="J334" s="1888"/>
      <c r="K334" s="1887"/>
      <c r="L334" s="1888"/>
      <c r="M334" s="1887"/>
      <c r="N334" s="1887"/>
      <c r="O334" s="1887"/>
    </row>
    <row r="335" spans="1:15" ht="15.75" customHeight="1">
      <c r="A335" s="1887"/>
      <c r="B335" s="1887"/>
      <c r="C335" s="1887"/>
      <c r="D335" s="1887"/>
      <c r="E335" s="1887"/>
      <c r="F335" s="1887"/>
      <c r="G335" s="1887"/>
      <c r="H335" s="1888"/>
      <c r="I335" s="1887"/>
      <c r="J335" s="1888"/>
      <c r="K335" s="1887"/>
      <c r="L335" s="1888"/>
      <c r="M335" s="1887"/>
      <c r="N335" s="1887"/>
      <c r="O335" s="1887"/>
    </row>
    <row r="336" spans="1:15" ht="15.75" customHeight="1">
      <c r="A336" s="1887"/>
      <c r="B336" s="1887"/>
      <c r="C336" s="1887"/>
      <c r="D336" s="1887"/>
      <c r="E336" s="1887"/>
      <c r="F336" s="1887"/>
      <c r="G336" s="1887"/>
      <c r="H336" s="1888"/>
      <c r="I336" s="1887"/>
      <c r="J336" s="1888"/>
      <c r="K336" s="1887"/>
      <c r="L336" s="1888"/>
      <c r="M336" s="1887"/>
      <c r="N336" s="1887"/>
      <c r="O336" s="1887"/>
    </row>
    <row r="337" spans="1:15" ht="15.75" customHeight="1">
      <c r="A337" s="1887"/>
      <c r="B337" s="1887"/>
      <c r="C337" s="1887"/>
      <c r="D337" s="1887"/>
      <c r="E337" s="1887"/>
      <c r="F337" s="1887"/>
      <c r="G337" s="1887"/>
      <c r="H337" s="1888"/>
      <c r="I337" s="1887"/>
      <c r="J337" s="1888"/>
      <c r="K337" s="1887"/>
      <c r="L337" s="1888"/>
      <c r="M337" s="1887"/>
      <c r="N337" s="1887"/>
      <c r="O337" s="1887"/>
    </row>
    <row r="338" spans="1:15" ht="15.75" customHeight="1">
      <c r="A338" s="1887"/>
      <c r="B338" s="1887"/>
      <c r="C338" s="1887"/>
      <c r="D338" s="1887"/>
      <c r="E338" s="1887"/>
      <c r="F338" s="1887"/>
      <c r="G338" s="1887"/>
      <c r="H338" s="1888"/>
      <c r="I338" s="1887"/>
      <c r="J338" s="1888"/>
      <c r="K338" s="1887"/>
      <c r="L338" s="1888"/>
      <c r="M338" s="1887"/>
      <c r="N338" s="1887"/>
      <c r="O338" s="1887"/>
    </row>
    <row r="339" spans="1:15" ht="15.75" customHeight="1">
      <c r="A339" s="1887"/>
      <c r="B339" s="1887"/>
      <c r="C339" s="1887"/>
      <c r="D339" s="1887"/>
      <c r="E339" s="1887"/>
      <c r="F339" s="1887"/>
      <c r="G339" s="1887"/>
      <c r="H339" s="1888"/>
      <c r="I339" s="1887"/>
      <c r="J339" s="1888"/>
      <c r="K339" s="1887"/>
      <c r="L339" s="1888"/>
      <c r="M339" s="1887"/>
      <c r="N339" s="1887"/>
      <c r="O339" s="1887"/>
    </row>
    <row r="340" spans="1:15" ht="15.75" customHeight="1">
      <c r="A340" s="1887"/>
      <c r="B340" s="1887"/>
      <c r="C340" s="1887"/>
      <c r="D340" s="1887"/>
      <c r="E340" s="1887"/>
      <c r="F340" s="1887"/>
      <c r="G340" s="1887"/>
      <c r="H340" s="1888"/>
      <c r="I340" s="1887"/>
      <c r="J340" s="1888"/>
      <c r="K340" s="1887"/>
      <c r="L340" s="1888"/>
      <c r="M340" s="1887"/>
      <c r="N340" s="1887"/>
      <c r="O340" s="1887"/>
    </row>
    <row r="341" spans="1:15" ht="15.75" customHeight="1">
      <c r="A341" s="1887"/>
      <c r="B341" s="1887"/>
      <c r="C341" s="1887"/>
      <c r="D341" s="1887"/>
      <c r="E341" s="1887"/>
      <c r="F341" s="1887"/>
      <c r="G341" s="1887"/>
      <c r="H341" s="1888"/>
      <c r="I341" s="1887"/>
      <c r="J341" s="1888"/>
      <c r="K341" s="1887"/>
      <c r="L341" s="1888"/>
      <c r="M341" s="1887"/>
      <c r="N341" s="1887"/>
      <c r="O341" s="1887"/>
    </row>
    <row r="342" spans="1:15" ht="15.75" customHeight="1">
      <c r="A342" s="1887"/>
      <c r="B342" s="1887"/>
      <c r="C342" s="1887"/>
      <c r="D342" s="1887"/>
      <c r="E342" s="1887"/>
      <c r="F342" s="1887"/>
      <c r="G342" s="1887"/>
      <c r="H342" s="1888"/>
      <c r="I342" s="1887"/>
      <c r="J342" s="1888"/>
      <c r="K342" s="1887"/>
      <c r="L342" s="1888"/>
      <c r="M342" s="1887"/>
      <c r="N342" s="1887"/>
      <c r="O342" s="1887"/>
    </row>
    <row r="343" spans="1:15" ht="15.75" customHeight="1">
      <c r="A343" s="1887"/>
      <c r="B343" s="1887"/>
      <c r="C343" s="1887"/>
      <c r="D343" s="1887"/>
      <c r="E343" s="1887"/>
      <c r="F343" s="1887"/>
      <c r="G343" s="1887"/>
      <c r="H343" s="1888"/>
      <c r="I343" s="1887"/>
      <c r="J343" s="1888"/>
      <c r="K343" s="1887"/>
      <c r="L343" s="1888"/>
      <c r="M343" s="1887"/>
      <c r="N343" s="1887"/>
      <c r="O343" s="1887"/>
    </row>
    <row r="344" spans="1:15" ht="15.75" customHeight="1">
      <c r="A344" s="1887"/>
      <c r="B344" s="1887"/>
      <c r="C344" s="1887"/>
      <c r="D344" s="1887"/>
      <c r="E344" s="1887"/>
      <c r="F344" s="1887"/>
      <c r="G344" s="1887"/>
      <c r="H344" s="1888"/>
      <c r="I344" s="1887"/>
      <c r="J344" s="1888"/>
      <c r="K344" s="1887"/>
      <c r="L344" s="1888"/>
      <c r="M344" s="1887"/>
      <c r="N344" s="1887"/>
      <c r="O344" s="1887"/>
    </row>
    <row r="345" spans="1:15" ht="15.75" customHeight="1">
      <c r="A345" s="1887"/>
      <c r="B345" s="1887"/>
      <c r="C345" s="1887"/>
      <c r="D345" s="1887"/>
      <c r="E345" s="1887"/>
      <c r="F345" s="1887"/>
      <c r="G345" s="1887"/>
      <c r="H345" s="1888"/>
      <c r="I345" s="1887"/>
      <c r="J345" s="1888"/>
      <c r="K345" s="1887"/>
      <c r="L345" s="1888"/>
      <c r="M345" s="1887"/>
      <c r="N345" s="1887"/>
      <c r="O345" s="1887"/>
    </row>
    <row r="346" spans="1:15" ht="15.75" customHeight="1">
      <c r="A346" s="1887"/>
      <c r="B346" s="1887"/>
      <c r="C346" s="1887"/>
      <c r="D346" s="1887"/>
      <c r="E346" s="1887"/>
      <c r="F346" s="1887"/>
      <c r="G346" s="1887"/>
      <c r="H346" s="1888"/>
      <c r="I346" s="1887"/>
      <c r="J346" s="1888"/>
      <c r="K346" s="1887"/>
      <c r="L346" s="1888"/>
      <c r="M346" s="1887"/>
      <c r="N346" s="1887"/>
      <c r="O346" s="1887"/>
    </row>
    <row r="347" spans="1:15" ht="15.75" customHeight="1">
      <c r="A347" s="1887"/>
      <c r="B347" s="1887"/>
      <c r="C347" s="1887"/>
      <c r="D347" s="1887"/>
      <c r="E347" s="1887"/>
      <c r="F347" s="1887"/>
      <c r="G347" s="1887"/>
      <c r="H347" s="1888"/>
      <c r="I347" s="1887"/>
      <c r="J347" s="1888"/>
      <c r="K347" s="1887"/>
      <c r="L347" s="1888"/>
      <c r="M347" s="1887"/>
      <c r="N347" s="1887"/>
      <c r="O347" s="1887"/>
    </row>
    <row r="348" spans="1:15" ht="15.75" customHeight="1">
      <c r="A348" s="1887"/>
      <c r="B348" s="1887"/>
      <c r="C348" s="1887"/>
      <c r="D348" s="1887"/>
      <c r="E348" s="1887"/>
      <c r="F348" s="1887"/>
      <c r="G348" s="1887"/>
      <c r="H348" s="1888"/>
      <c r="I348" s="1887"/>
      <c r="J348" s="1888"/>
      <c r="K348" s="1887"/>
      <c r="L348" s="1888"/>
      <c r="M348" s="1887"/>
      <c r="N348" s="1887"/>
      <c r="O348" s="1887"/>
    </row>
    <row r="349" spans="1:15" ht="15.75" customHeight="1">
      <c r="A349" s="1887"/>
      <c r="B349" s="1887"/>
      <c r="C349" s="1887"/>
      <c r="D349" s="1887"/>
      <c r="E349" s="1887"/>
      <c r="F349" s="1887"/>
      <c r="G349" s="1887"/>
      <c r="H349" s="1888"/>
      <c r="I349" s="1887"/>
      <c r="J349" s="1888"/>
      <c r="K349" s="1887"/>
      <c r="L349" s="1888"/>
      <c r="M349" s="1887"/>
      <c r="N349" s="1887"/>
      <c r="O349" s="1887"/>
    </row>
    <row r="350" spans="1:15" ht="15.75" customHeight="1">
      <c r="A350" s="1887"/>
      <c r="B350" s="1887"/>
      <c r="C350" s="1887"/>
      <c r="D350" s="1887"/>
      <c r="E350" s="1887"/>
      <c r="F350" s="1887"/>
      <c r="G350" s="1887"/>
      <c r="H350" s="1888"/>
      <c r="I350" s="1887"/>
      <c r="J350" s="1888"/>
      <c r="K350" s="1887"/>
      <c r="L350" s="1888"/>
      <c r="M350" s="1887"/>
      <c r="N350" s="1887"/>
      <c r="O350" s="1887"/>
    </row>
    <row r="351" spans="1:15" ht="15.75" customHeight="1">
      <c r="A351" s="1887"/>
      <c r="B351" s="1887"/>
      <c r="C351" s="1887"/>
      <c r="D351" s="1887"/>
      <c r="E351" s="1887"/>
      <c r="F351" s="1887"/>
      <c r="G351" s="1887"/>
      <c r="H351" s="1888"/>
      <c r="I351" s="1887"/>
      <c r="J351" s="1888"/>
      <c r="K351" s="1887"/>
      <c r="L351" s="1888"/>
      <c r="M351" s="1887"/>
      <c r="N351" s="1887"/>
      <c r="O351" s="1887"/>
    </row>
    <row r="352" spans="1:15" ht="15.75" customHeight="1">
      <c r="A352" s="1887"/>
      <c r="B352" s="1887"/>
      <c r="C352" s="1887"/>
      <c r="D352" s="1887"/>
      <c r="E352" s="1887"/>
      <c r="F352" s="1887"/>
      <c r="G352" s="1887"/>
      <c r="H352" s="1888"/>
      <c r="I352" s="1887"/>
      <c r="J352" s="1888"/>
      <c r="K352" s="1887"/>
      <c r="L352" s="1888"/>
      <c r="M352" s="1887"/>
      <c r="N352" s="1887"/>
      <c r="O352" s="1887"/>
    </row>
    <row r="353" spans="1:15" ht="15.75" customHeight="1">
      <c r="A353" s="1887"/>
      <c r="B353" s="1887"/>
      <c r="C353" s="1887"/>
      <c r="D353" s="1887"/>
      <c r="E353" s="1887"/>
      <c r="F353" s="1887"/>
      <c r="G353" s="1887"/>
      <c r="H353" s="1888"/>
      <c r="I353" s="1887"/>
      <c r="J353" s="1888"/>
      <c r="K353" s="1887"/>
      <c r="L353" s="1888"/>
      <c r="M353" s="1887"/>
      <c r="N353" s="1887"/>
      <c r="O353" s="1887"/>
    </row>
    <row r="354" spans="1:15" ht="15.75" customHeight="1">
      <c r="A354" s="1887"/>
      <c r="B354" s="1887"/>
      <c r="C354" s="1887"/>
      <c r="D354" s="1887"/>
      <c r="E354" s="1887"/>
      <c r="F354" s="1887"/>
      <c r="G354" s="1887"/>
      <c r="H354" s="1888"/>
      <c r="I354" s="1887"/>
      <c r="J354" s="1888"/>
      <c r="K354" s="1887"/>
      <c r="L354" s="1888"/>
      <c r="M354" s="1887"/>
      <c r="N354" s="1887"/>
      <c r="O354" s="1887"/>
    </row>
    <row r="355" spans="1:15" ht="15.75" customHeight="1">
      <c r="A355" s="1887"/>
      <c r="B355" s="1887"/>
      <c r="C355" s="1887"/>
      <c r="D355" s="1887"/>
      <c r="E355" s="1887"/>
      <c r="F355" s="1887"/>
      <c r="G355" s="1887"/>
      <c r="H355" s="1888"/>
      <c r="I355" s="1887"/>
      <c r="J355" s="1888"/>
      <c r="K355" s="1887"/>
      <c r="L355" s="1888"/>
      <c r="M355" s="1887"/>
      <c r="N355" s="1887"/>
      <c r="O355" s="1887"/>
    </row>
    <row r="356" spans="1:15" ht="15.75" customHeight="1">
      <c r="A356" s="1887"/>
      <c r="B356" s="1887"/>
      <c r="C356" s="1887"/>
      <c r="D356" s="1887"/>
      <c r="E356" s="1887"/>
      <c r="F356" s="1887"/>
      <c r="G356" s="1887"/>
      <c r="H356" s="1888"/>
      <c r="I356" s="1887"/>
      <c r="J356" s="1888"/>
      <c r="K356" s="1887"/>
      <c r="L356" s="1888"/>
      <c r="M356" s="1887"/>
      <c r="N356" s="1887"/>
      <c r="O356" s="1887"/>
    </row>
    <row r="357" spans="1:15" ht="15.75" customHeight="1">
      <c r="A357" s="1887"/>
      <c r="B357" s="1887"/>
      <c r="C357" s="1887"/>
      <c r="D357" s="1887"/>
      <c r="E357" s="1887"/>
      <c r="F357" s="1887"/>
      <c r="G357" s="1887"/>
      <c r="H357" s="1888"/>
      <c r="I357" s="1887"/>
      <c r="J357" s="1888"/>
      <c r="K357" s="1887"/>
      <c r="L357" s="1888"/>
      <c r="M357" s="1887"/>
      <c r="N357" s="1887"/>
      <c r="O357" s="1887"/>
    </row>
    <row r="358" spans="1:15" ht="15.75" customHeight="1">
      <c r="A358" s="1887"/>
      <c r="B358" s="1887"/>
      <c r="C358" s="1887"/>
      <c r="D358" s="1887"/>
      <c r="E358" s="1887"/>
      <c r="F358" s="1887"/>
      <c r="G358" s="1887"/>
      <c r="H358" s="1888"/>
      <c r="I358" s="1887"/>
      <c r="J358" s="1888"/>
      <c r="K358" s="1887"/>
      <c r="L358" s="1888"/>
      <c r="M358" s="1887"/>
      <c r="N358" s="1887"/>
      <c r="O358" s="1887"/>
    </row>
    <row r="359" spans="1:15" ht="15.75" customHeight="1">
      <c r="A359" s="1887"/>
      <c r="B359" s="1887"/>
      <c r="C359" s="1887"/>
      <c r="D359" s="1887"/>
      <c r="E359" s="1887"/>
      <c r="F359" s="1887"/>
      <c r="G359" s="1887"/>
      <c r="H359" s="1888"/>
      <c r="I359" s="1887"/>
      <c r="J359" s="1888"/>
      <c r="K359" s="1887"/>
      <c r="L359" s="1888"/>
      <c r="M359" s="1887"/>
      <c r="N359" s="1887"/>
      <c r="O359" s="1887"/>
    </row>
    <row r="360" spans="1:15" ht="15.75" customHeight="1">
      <c r="A360" s="1887"/>
      <c r="B360" s="1887"/>
      <c r="C360" s="1887"/>
      <c r="D360" s="1887"/>
      <c r="E360" s="1887"/>
      <c r="F360" s="1887"/>
      <c r="G360" s="1887"/>
      <c r="H360" s="1888"/>
      <c r="I360" s="1887"/>
      <c r="J360" s="1888"/>
      <c r="K360" s="1887"/>
      <c r="L360" s="1888"/>
      <c r="M360" s="1887"/>
      <c r="N360" s="1887"/>
      <c r="O360" s="1887"/>
    </row>
    <row r="361" spans="1:15" ht="15.75" customHeight="1">
      <c r="A361" s="1887"/>
      <c r="B361" s="1887"/>
      <c r="C361" s="1887"/>
      <c r="D361" s="1887"/>
      <c r="E361" s="1887"/>
      <c r="F361" s="1887"/>
      <c r="G361" s="1887"/>
      <c r="H361" s="1888"/>
      <c r="I361" s="1887"/>
      <c r="J361" s="1888"/>
      <c r="K361" s="1887"/>
      <c r="L361" s="1888"/>
      <c r="M361" s="1887"/>
      <c r="N361" s="1887"/>
      <c r="O361" s="1887"/>
    </row>
    <row r="362" spans="1:15" ht="15.75" customHeight="1">
      <c r="A362" s="1887"/>
      <c r="B362" s="1887"/>
      <c r="C362" s="1887"/>
      <c r="D362" s="1887"/>
      <c r="E362" s="1887"/>
      <c r="F362" s="1887"/>
      <c r="G362" s="1887"/>
      <c r="H362" s="1888"/>
      <c r="I362" s="1887"/>
      <c r="J362" s="1888"/>
      <c r="K362" s="1887"/>
      <c r="L362" s="1888"/>
      <c r="M362" s="1887"/>
      <c r="N362" s="1887"/>
      <c r="O362" s="1887"/>
    </row>
    <row r="363" spans="1:15" ht="15.75" customHeight="1">
      <c r="A363" s="1887"/>
      <c r="B363" s="1887"/>
      <c r="C363" s="1887"/>
      <c r="D363" s="1887"/>
      <c r="E363" s="1887"/>
      <c r="F363" s="1887"/>
      <c r="G363" s="1887"/>
      <c r="H363" s="1888"/>
      <c r="I363" s="1887"/>
      <c r="J363" s="1888"/>
      <c r="K363" s="1887"/>
      <c r="L363" s="1888"/>
      <c r="M363" s="1887"/>
      <c r="N363" s="1887"/>
      <c r="O363" s="1887"/>
    </row>
    <row r="364" spans="1:15" ht="15.75" customHeight="1">
      <c r="A364" s="1887"/>
      <c r="B364" s="1887"/>
      <c r="C364" s="1887"/>
      <c r="D364" s="1887"/>
      <c r="E364" s="1887"/>
      <c r="F364" s="1887"/>
      <c r="G364" s="1887"/>
      <c r="H364" s="1888"/>
      <c r="I364" s="1887"/>
      <c r="J364" s="1888"/>
      <c r="K364" s="1887"/>
      <c r="L364" s="1888"/>
      <c r="M364" s="1887"/>
      <c r="N364" s="1887"/>
      <c r="O364" s="1887"/>
    </row>
    <row r="365" spans="1:15" ht="15.75" customHeight="1">
      <c r="A365" s="1887"/>
      <c r="B365" s="1887"/>
      <c r="C365" s="1887"/>
      <c r="D365" s="1887"/>
      <c r="E365" s="1887"/>
      <c r="F365" s="1887"/>
      <c r="G365" s="1887"/>
      <c r="H365" s="1888"/>
      <c r="I365" s="1887"/>
      <c r="J365" s="1888"/>
      <c r="K365" s="1887"/>
      <c r="L365" s="1888"/>
      <c r="M365" s="1887"/>
      <c r="N365" s="1887"/>
      <c r="O365" s="1887"/>
    </row>
    <row r="366" spans="1:15" ht="15.75" customHeight="1">
      <c r="A366" s="1887"/>
      <c r="B366" s="1887"/>
      <c r="C366" s="1887"/>
      <c r="D366" s="1887"/>
      <c r="E366" s="1887"/>
      <c r="F366" s="1887"/>
      <c r="G366" s="1887"/>
      <c r="H366" s="1888"/>
      <c r="I366" s="1887"/>
      <c r="J366" s="1888"/>
      <c r="K366" s="1887"/>
      <c r="L366" s="1888"/>
      <c r="M366" s="1887"/>
      <c r="N366" s="1887"/>
      <c r="O366" s="1887"/>
    </row>
    <row r="367" spans="1:15" ht="15.75" customHeight="1">
      <c r="A367" s="1887"/>
      <c r="B367" s="1887"/>
      <c r="C367" s="1887"/>
      <c r="D367" s="1887"/>
      <c r="E367" s="1887"/>
      <c r="F367" s="1887"/>
      <c r="G367" s="1887"/>
      <c r="H367" s="1888"/>
      <c r="I367" s="1887"/>
      <c r="J367" s="1888"/>
      <c r="K367" s="1887"/>
      <c r="L367" s="1888"/>
      <c r="M367" s="1887"/>
      <c r="N367" s="1887"/>
      <c r="O367" s="1887"/>
    </row>
    <row r="368" spans="1:15" ht="15.75" customHeight="1">
      <c r="A368" s="1887"/>
      <c r="B368" s="1887"/>
      <c r="C368" s="1887"/>
      <c r="D368" s="1887"/>
      <c r="E368" s="1887"/>
      <c r="F368" s="1887"/>
      <c r="G368" s="1887"/>
      <c r="H368" s="1888"/>
      <c r="I368" s="1887"/>
      <c r="J368" s="1888"/>
      <c r="K368" s="1887"/>
      <c r="L368" s="1888"/>
      <c r="M368" s="1887"/>
      <c r="N368" s="1887"/>
      <c r="O368" s="1887"/>
    </row>
    <row r="369" spans="1:15" ht="15.75" customHeight="1">
      <c r="A369" s="1887"/>
      <c r="B369" s="1887"/>
      <c r="C369" s="1887"/>
      <c r="D369" s="1887"/>
      <c r="E369" s="1887"/>
      <c r="F369" s="1887"/>
      <c r="G369" s="1887"/>
      <c r="H369" s="1888"/>
      <c r="I369" s="1887"/>
      <c r="J369" s="1888"/>
      <c r="K369" s="1887"/>
      <c r="L369" s="1888"/>
      <c r="M369" s="1887"/>
      <c r="N369" s="1887"/>
      <c r="O369" s="1887"/>
    </row>
    <row r="370" spans="1:15" ht="15.75" customHeight="1">
      <c r="A370" s="1887"/>
      <c r="B370" s="1887"/>
      <c r="C370" s="1887"/>
      <c r="D370" s="1887"/>
      <c r="E370" s="1887"/>
      <c r="F370" s="1887"/>
      <c r="G370" s="1887"/>
      <c r="H370" s="1888"/>
      <c r="I370" s="1887"/>
      <c r="J370" s="1888"/>
      <c r="K370" s="1887"/>
      <c r="L370" s="1888"/>
      <c r="M370" s="1887"/>
      <c r="N370" s="1887"/>
      <c r="O370" s="1887"/>
    </row>
    <row r="371" spans="1:15" ht="15.75" customHeight="1">
      <c r="A371" s="1887"/>
      <c r="B371" s="1887"/>
      <c r="C371" s="1887"/>
      <c r="D371" s="1887"/>
      <c r="E371" s="1887"/>
      <c r="F371" s="1887"/>
      <c r="G371" s="1887"/>
      <c r="H371" s="1888"/>
      <c r="I371" s="1887"/>
      <c r="J371" s="1888"/>
      <c r="K371" s="1887"/>
      <c r="L371" s="1888"/>
      <c r="M371" s="1887"/>
      <c r="N371" s="1887"/>
      <c r="O371" s="1887"/>
    </row>
    <row r="372" spans="1:15" ht="15.75" customHeight="1">
      <c r="A372" s="1887"/>
      <c r="B372" s="1887"/>
      <c r="C372" s="1887"/>
      <c r="D372" s="1887"/>
      <c r="E372" s="1887"/>
      <c r="F372" s="1887"/>
      <c r="G372" s="1887"/>
      <c r="H372" s="1888"/>
      <c r="I372" s="1887"/>
      <c r="J372" s="1888"/>
      <c r="K372" s="1887"/>
      <c r="L372" s="1888"/>
      <c r="M372" s="1887"/>
      <c r="N372" s="1887"/>
      <c r="O372" s="1887"/>
    </row>
    <row r="373" spans="1:15" ht="15.75" customHeight="1">
      <c r="A373" s="1887"/>
      <c r="B373" s="1887"/>
      <c r="C373" s="1887"/>
      <c r="D373" s="1887"/>
      <c r="E373" s="1887"/>
      <c r="F373" s="1887"/>
      <c r="G373" s="1887"/>
      <c r="H373" s="1888"/>
      <c r="I373" s="1887"/>
      <c r="J373" s="1888"/>
      <c r="K373" s="1887"/>
      <c r="L373" s="1888"/>
      <c r="M373" s="1887"/>
      <c r="N373" s="1887"/>
      <c r="O373" s="1887"/>
    </row>
    <row r="374" spans="1:15" ht="15.75" customHeight="1">
      <c r="A374" s="1887"/>
      <c r="B374" s="1887"/>
      <c r="C374" s="1887"/>
      <c r="D374" s="1887"/>
      <c r="E374" s="1887"/>
      <c r="F374" s="1887"/>
      <c r="G374" s="1887"/>
      <c r="H374" s="1888"/>
      <c r="I374" s="1887"/>
      <c r="J374" s="1888"/>
      <c r="K374" s="1887"/>
      <c r="L374" s="1888"/>
      <c r="M374" s="1887"/>
      <c r="N374" s="1887"/>
      <c r="O374" s="1887"/>
    </row>
    <row r="375" spans="1:15" ht="15.75" customHeight="1">
      <c r="A375" s="1887"/>
      <c r="B375" s="1887"/>
      <c r="C375" s="1887"/>
      <c r="D375" s="1887"/>
      <c r="E375" s="1887"/>
      <c r="F375" s="1887"/>
      <c r="G375" s="1887"/>
      <c r="H375" s="1888"/>
      <c r="I375" s="1887"/>
      <c r="J375" s="1888"/>
      <c r="K375" s="1887"/>
      <c r="L375" s="1888"/>
      <c r="M375" s="1887"/>
      <c r="N375" s="1887"/>
      <c r="O375" s="1887"/>
    </row>
    <row r="376" spans="1:15" ht="15.75" customHeight="1">
      <c r="A376" s="1887"/>
      <c r="B376" s="1887"/>
      <c r="C376" s="1887"/>
      <c r="D376" s="1887"/>
      <c r="E376" s="1887"/>
      <c r="F376" s="1887"/>
      <c r="G376" s="1887"/>
      <c r="H376" s="1888"/>
      <c r="I376" s="1887"/>
      <c r="J376" s="1888"/>
      <c r="K376" s="1887"/>
      <c r="L376" s="1888"/>
      <c r="M376" s="1887"/>
      <c r="N376" s="1887"/>
      <c r="O376" s="1887"/>
    </row>
    <row r="377" spans="1:15" ht="15.75" customHeight="1">
      <c r="A377" s="1887"/>
      <c r="B377" s="1887"/>
      <c r="C377" s="1887"/>
      <c r="D377" s="1887"/>
      <c r="E377" s="1887"/>
      <c r="F377" s="1887"/>
      <c r="G377" s="1887"/>
      <c r="H377" s="1888"/>
      <c r="I377" s="1887"/>
      <c r="J377" s="1888"/>
      <c r="K377" s="1887"/>
      <c r="L377" s="1888"/>
      <c r="M377" s="1887"/>
      <c r="N377" s="1887"/>
      <c r="O377" s="1887"/>
    </row>
    <row r="378" spans="1:15" ht="15.75" customHeight="1">
      <c r="A378" s="1887"/>
      <c r="B378" s="1887"/>
      <c r="C378" s="1887"/>
      <c r="D378" s="1887"/>
      <c r="E378" s="1887"/>
      <c r="F378" s="1887"/>
      <c r="G378" s="1887"/>
      <c r="H378" s="1888"/>
      <c r="I378" s="1887"/>
      <c r="J378" s="1888"/>
      <c r="K378" s="1887"/>
      <c r="L378" s="1888"/>
      <c r="M378" s="1887"/>
      <c r="N378" s="1887"/>
      <c r="O378" s="1887"/>
    </row>
    <row r="379" spans="1:15" ht="15.75" customHeight="1">
      <c r="A379" s="1887"/>
      <c r="B379" s="1887"/>
      <c r="C379" s="1887"/>
      <c r="D379" s="1887"/>
      <c r="E379" s="1887"/>
      <c r="F379" s="1887"/>
      <c r="G379" s="1887"/>
      <c r="H379" s="1888"/>
      <c r="I379" s="1887"/>
      <c r="J379" s="1888"/>
      <c r="K379" s="1887"/>
      <c r="L379" s="1888"/>
      <c r="M379" s="1887"/>
      <c r="N379" s="1887"/>
      <c r="O379" s="1887"/>
    </row>
    <row r="380" spans="1:15" ht="15.75" customHeight="1">
      <c r="A380" s="1887"/>
      <c r="B380" s="1887"/>
      <c r="C380" s="1887"/>
      <c r="D380" s="1887"/>
      <c r="E380" s="1887"/>
      <c r="F380" s="1887"/>
      <c r="G380" s="1887"/>
      <c r="H380" s="1888"/>
      <c r="I380" s="1887"/>
      <c r="J380" s="1888"/>
      <c r="K380" s="1887"/>
      <c r="L380" s="1888"/>
      <c r="M380" s="1887"/>
      <c r="N380" s="1887"/>
      <c r="O380" s="1887"/>
    </row>
    <row r="381" spans="1:15" ht="15.75" customHeight="1">
      <c r="A381" s="1887"/>
      <c r="B381" s="1887"/>
      <c r="C381" s="1887"/>
      <c r="D381" s="1887"/>
      <c r="E381" s="1887"/>
      <c r="F381" s="1887"/>
      <c r="G381" s="1887"/>
      <c r="H381" s="1888"/>
      <c r="I381" s="1887"/>
      <c r="J381" s="1888"/>
      <c r="K381" s="1887"/>
      <c r="L381" s="1888"/>
      <c r="M381" s="1887"/>
      <c r="N381" s="1887"/>
      <c r="O381" s="1887"/>
    </row>
    <row r="382" spans="1:15" ht="15.75" customHeight="1">
      <c r="A382" s="1887"/>
      <c r="B382" s="1887"/>
      <c r="C382" s="1887"/>
      <c r="D382" s="1887"/>
      <c r="E382" s="1887"/>
      <c r="F382" s="1887"/>
      <c r="G382" s="1887"/>
      <c r="H382" s="1888"/>
      <c r="I382" s="1887"/>
      <c r="J382" s="1888"/>
      <c r="K382" s="1887"/>
      <c r="L382" s="1888"/>
      <c r="M382" s="1887"/>
      <c r="N382" s="1887"/>
      <c r="O382" s="1887"/>
    </row>
    <row r="383" spans="1:15" ht="15.75" customHeight="1">
      <c r="A383" s="1887"/>
      <c r="B383" s="1887"/>
      <c r="C383" s="1887"/>
      <c r="D383" s="1887"/>
      <c r="E383" s="1887"/>
      <c r="F383" s="1887"/>
      <c r="G383" s="1887"/>
      <c r="H383" s="1888"/>
      <c r="I383" s="1887"/>
      <c r="J383" s="1888"/>
      <c r="K383" s="1887"/>
      <c r="L383" s="1888"/>
      <c r="M383" s="1887"/>
      <c r="N383" s="1887"/>
      <c r="O383" s="1887"/>
    </row>
    <row r="384" spans="1:15" ht="15.75" customHeight="1">
      <c r="A384" s="1887"/>
      <c r="B384" s="1887"/>
      <c r="C384" s="1887"/>
      <c r="D384" s="1887"/>
      <c r="E384" s="1887"/>
      <c r="F384" s="1887"/>
      <c r="G384" s="1887"/>
      <c r="H384" s="1888"/>
      <c r="I384" s="1887"/>
      <c r="J384" s="1888"/>
      <c r="K384" s="1887"/>
      <c r="L384" s="1888"/>
      <c r="M384" s="1887"/>
      <c r="N384" s="1887"/>
      <c r="O384" s="1887"/>
    </row>
    <row r="385" spans="1:15" ht="15.75" customHeight="1">
      <c r="A385" s="1887"/>
      <c r="B385" s="1887"/>
      <c r="C385" s="1887"/>
      <c r="D385" s="1887"/>
      <c r="E385" s="1887"/>
      <c r="F385" s="1887"/>
      <c r="G385" s="1887"/>
      <c r="H385" s="1888"/>
      <c r="I385" s="1887"/>
      <c r="J385" s="1888"/>
      <c r="K385" s="1887"/>
      <c r="L385" s="1888"/>
      <c r="M385" s="1887"/>
      <c r="N385" s="1887"/>
      <c r="O385" s="1887"/>
    </row>
    <row r="386" spans="1:15" ht="15.75" customHeight="1">
      <c r="A386" s="1887"/>
      <c r="B386" s="1887"/>
      <c r="C386" s="1887"/>
      <c r="D386" s="1887"/>
      <c r="E386" s="1887"/>
      <c r="F386" s="1887"/>
      <c r="G386" s="1887"/>
      <c r="H386" s="1888"/>
      <c r="I386" s="1887"/>
      <c r="J386" s="1888"/>
      <c r="K386" s="1887"/>
      <c r="L386" s="1888"/>
      <c r="M386" s="1887"/>
      <c r="N386" s="1887"/>
      <c r="O386" s="1887"/>
    </row>
    <row r="387" spans="1:15" ht="15.75" customHeight="1">
      <c r="A387" s="1887"/>
      <c r="B387" s="1887"/>
      <c r="C387" s="1887"/>
      <c r="D387" s="1887"/>
      <c r="E387" s="1887"/>
      <c r="F387" s="1887"/>
      <c r="G387" s="1887"/>
      <c r="H387" s="1888"/>
      <c r="I387" s="1887"/>
      <c r="J387" s="1888"/>
      <c r="K387" s="1887"/>
      <c r="L387" s="1888"/>
      <c r="M387" s="1887"/>
      <c r="N387" s="1887"/>
      <c r="O387" s="1887"/>
    </row>
    <row r="388" spans="1:15" ht="15.75" customHeight="1">
      <c r="A388" s="1887"/>
      <c r="B388" s="1887"/>
      <c r="C388" s="1887"/>
      <c r="D388" s="1887"/>
      <c r="E388" s="1887"/>
      <c r="F388" s="1887"/>
      <c r="G388" s="1887"/>
      <c r="H388" s="1888"/>
      <c r="I388" s="1887"/>
      <c r="J388" s="1888"/>
      <c r="K388" s="1887"/>
      <c r="L388" s="1888"/>
      <c r="M388" s="1887"/>
      <c r="N388" s="1887"/>
      <c r="O388" s="1887"/>
    </row>
    <row r="389" spans="1:15" ht="15.75" customHeight="1">
      <c r="A389" s="1887"/>
      <c r="B389" s="1887"/>
      <c r="C389" s="1887"/>
      <c r="D389" s="1887"/>
      <c r="E389" s="1887"/>
      <c r="F389" s="1887"/>
      <c r="G389" s="1887"/>
      <c r="H389" s="1888"/>
      <c r="I389" s="1887"/>
      <c r="J389" s="1888"/>
      <c r="K389" s="1887"/>
      <c r="L389" s="1888"/>
      <c r="M389" s="1887"/>
      <c r="N389" s="1887"/>
      <c r="O389" s="1887"/>
    </row>
    <row r="390" spans="1:15" ht="15.75" customHeight="1">
      <c r="A390" s="1887"/>
      <c r="B390" s="1887"/>
      <c r="C390" s="1887"/>
      <c r="D390" s="1887"/>
      <c r="E390" s="1887"/>
      <c r="F390" s="1887"/>
      <c r="G390" s="1887"/>
      <c r="H390" s="1888"/>
      <c r="I390" s="1887"/>
      <c r="J390" s="1888"/>
      <c r="K390" s="1887"/>
      <c r="L390" s="1888"/>
      <c r="M390" s="1887"/>
      <c r="N390" s="1887"/>
      <c r="O390" s="1887"/>
    </row>
    <row r="391" spans="1:15" ht="15.75" customHeight="1">
      <c r="A391" s="1887"/>
      <c r="B391" s="1887"/>
      <c r="C391" s="1887"/>
      <c r="D391" s="1887"/>
      <c r="E391" s="1887"/>
      <c r="F391" s="1887"/>
      <c r="G391" s="1887"/>
      <c r="H391" s="1888"/>
      <c r="I391" s="1887"/>
      <c r="J391" s="1888"/>
      <c r="K391" s="1887"/>
      <c r="L391" s="1888"/>
      <c r="M391" s="1887"/>
      <c r="N391" s="1887"/>
      <c r="O391" s="1887"/>
    </row>
    <row r="392" spans="1:15" ht="15.75" customHeight="1">
      <c r="A392" s="1887"/>
      <c r="B392" s="1887"/>
      <c r="C392" s="1887"/>
      <c r="D392" s="1887"/>
      <c r="E392" s="1887"/>
      <c r="F392" s="1887"/>
      <c r="G392" s="1887"/>
      <c r="H392" s="1888"/>
      <c r="I392" s="1887"/>
      <c r="J392" s="1888"/>
      <c r="K392" s="1887"/>
      <c r="L392" s="1888"/>
      <c r="M392" s="1887"/>
      <c r="N392" s="1887"/>
      <c r="O392" s="1887"/>
    </row>
    <row r="393" spans="1:15" ht="15.75" customHeight="1">
      <c r="A393" s="1887"/>
      <c r="B393" s="1887"/>
      <c r="C393" s="1887"/>
      <c r="D393" s="1887"/>
      <c r="E393" s="1887"/>
      <c r="F393" s="1887"/>
      <c r="G393" s="1887"/>
      <c r="H393" s="1888"/>
      <c r="I393" s="1887"/>
      <c r="J393" s="1888"/>
      <c r="K393" s="1887"/>
      <c r="L393" s="1888"/>
      <c r="M393" s="1887"/>
      <c r="N393" s="1887"/>
      <c r="O393" s="1887"/>
    </row>
    <row r="394" spans="1:15" ht="15.75" customHeight="1">
      <c r="A394" s="1887"/>
      <c r="B394" s="1887"/>
      <c r="C394" s="1887"/>
      <c r="D394" s="1887"/>
      <c r="E394" s="1887"/>
      <c r="F394" s="1887"/>
      <c r="G394" s="1887"/>
      <c r="H394" s="1888"/>
      <c r="I394" s="1887"/>
      <c r="J394" s="1888"/>
      <c r="K394" s="1887"/>
      <c r="L394" s="1888"/>
      <c r="M394" s="1887"/>
      <c r="N394" s="1887"/>
      <c r="O394" s="1887"/>
    </row>
    <row r="395" spans="1:15" ht="15.75" customHeight="1">
      <c r="A395" s="1887"/>
      <c r="B395" s="1887"/>
      <c r="C395" s="1887"/>
      <c r="D395" s="1887"/>
      <c r="E395" s="1887"/>
      <c r="F395" s="1887"/>
      <c r="G395" s="1887"/>
      <c r="H395" s="1888"/>
      <c r="I395" s="1887"/>
      <c r="J395" s="1888"/>
      <c r="K395" s="1887"/>
      <c r="L395" s="1888"/>
      <c r="M395" s="1887"/>
      <c r="N395" s="1887"/>
      <c r="O395" s="1887"/>
    </row>
    <row r="396" spans="1:15" ht="15.75" customHeight="1">
      <c r="A396" s="1887"/>
      <c r="B396" s="1887"/>
      <c r="C396" s="1887"/>
      <c r="D396" s="1887"/>
      <c r="E396" s="1887"/>
      <c r="F396" s="1887"/>
      <c r="G396" s="1887"/>
      <c r="H396" s="1888"/>
      <c r="I396" s="1887"/>
      <c r="J396" s="1888"/>
      <c r="K396" s="1887"/>
      <c r="L396" s="1888"/>
      <c r="M396" s="1887"/>
      <c r="N396" s="1887"/>
      <c r="O396" s="1887"/>
    </row>
    <row r="397" spans="1:15" ht="15.75" customHeight="1">
      <c r="A397" s="1887"/>
      <c r="B397" s="1887"/>
      <c r="C397" s="1887"/>
      <c r="D397" s="1887"/>
      <c r="E397" s="1887"/>
      <c r="F397" s="1887"/>
      <c r="G397" s="1887"/>
      <c r="H397" s="1888"/>
      <c r="I397" s="1887"/>
      <c r="J397" s="1888"/>
      <c r="K397" s="1887"/>
      <c r="L397" s="1888"/>
      <c r="M397" s="1887"/>
      <c r="N397" s="1887"/>
      <c r="O397" s="1887"/>
    </row>
    <row r="398" spans="1:15" ht="15.75" customHeight="1">
      <c r="A398" s="1887"/>
      <c r="B398" s="1887"/>
      <c r="C398" s="1887"/>
      <c r="D398" s="1887"/>
      <c r="E398" s="1887"/>
      <c r="F398" s="1887"/>
      <c r="G398" s="1887"/>
      <c r="H398" s="1888"/>
      <c r="I398" s="1887"/>
      <c r="J398" s="1888"/>
      <c r="K398" s="1887"/>
      <c r="L398" s="1888"/>
      <c r="M398" s="1887"/>
      <c r="N398" s="1887"/>
      <c r="O398" s="1887"/>
    </row>
    <row r="399" spans="1:15" ht="15.75" customHeight="1">
      <c r="A399" s="1887"/>
      <c r="B399" s="1887"/>
      <c r="C399" s="1887"/>
      <c r="D399" s="1887"/>
      <c r="E399" s="1887"/>
      <c r="F399" s="1887"/>
      <c r="G399" s="1887"/>
      <c r="H399" s="1888"/>
      <c r="I399" s="1887"/>
      <c r="J399" s="1888"/>
      <c r="K399" s="1887"/>
      <c r="L399" s="1888"/>
      <c r="M399" s="1887"/>
      <c r="N399" s="1887"/>
      <c r="O399" s="1887"/>
    </row>
    <row r="400" spans="1:15" ht="15.75" customHeight="1">
      <c r="A400" s="1887"/>
      <c r="B400" s="1887"/>
      <c r="C400" s="1887"/>
      <c r="D400" s="1887"/>
      <c r="E400" s="1887"/>
      <c r="F400" s="1887"/>
      <c r="G400" s="1887"/>
      <c r="H400" s="1888"/>
      <c r="I400" s="1887"/>
      <c r="J400" s="1888"/>
      <c r="K400" s="1887"/>
      <c r="L400" s="1888"/>
      <c r="M400" s="1887"/>
      <c r="N400" s="1887"/>
      <c r="O400" s="1887"/>
    </row>
    <row r="401" spans="1:15" ht="15.75" customHeight="1">
      <c r="A401" s="1887"/>
      <c r="B401" s="1887"/>
      <c r="C401" s="1887"/>
      <c r="D401" s="1887"/>
      <c r="E401" s="1887"/>
      <c r="F401" s="1887"/>
      <c r="G401" s="1887"/>
      <c r="H401" s="1888"/>
      <c r="I401" s="1887"/>
      <c r="J401" s="1888"/>
      <c r="K401" s="1887"/>
      <c r="L401" s="1888"/>
      <c r="M401" s="1887"/>
      <c r="N401" s="1887"/>
      <c r="O401" s="1887"/>
    </row>
    <row r="402" spans="1:15" ht="15.75" customHeight="1">
      <c r="A402" s="1887"/>
      <c r="B402" s="1887"/>
      <c r="C402" s="1887"/>
      <c r="D402" s="1887"/>
      <c r="E402" s="1887"/>
      <c r="F402" s="1887"/>
      <c r="G402" s="1887"/>
      <c r="H402" s="1888"/>
      <c r="I402" s="1887"/>
      <c r="J402" s="1888"/>
      <c r="K402" s="1887"/>
      <c r="L402" s="1888"/>
      <c r="M402" s="1887"/>
      <c r="N402" s="1887"/>
      <c r="O402" s="1887"/>
    </row>
    <row r="403" spans="1:15" ht="15.75" customHeight="1">
      <c r="A403" s="1887"/>
      <c r="B403" s="1887"/>
      <c r="C403" s="1887"/>
      <c r="D403" s="1887"/>
      <c r="E403" s="1887"/>
      <c r="F403" s="1887"/>
      <c r="G403" s="1887"/>
      <c r="H403" s="1888"/>
      <c r="I403" s="1887"/>
      <c r="J403" s="1888"/>
      <c r="K403" s="1887"/>
      <c r="L403" s="1888"/>
      <c r="M403" s="1887"/>
      <c r="N403" s="1887"/>
      <c r="O403" s="1887"/>
    </row>
    <row r="404" spans="1:15" ht="15.75" customHeight="1">
      <c r="A404" s="1887"/>
      <c r="B404" s="1887"/>
      <c r="C404" s="1887"/>
      <c r="D404" s="1887"/>
      <c r="E404" s="1887"/>
      <c r="F404" s="1887"/>
      <c r="G404" s="1887"/>
      <c r="H404" s="1888"/>
      <c r="I404" s="1887"/>
      <c r="J404" s="1888"/>
      <c r="K404" s="1887"/>
      <c r="L404" s="1888"/>
      <c r="M404" s="1887"/>
      <c r="N404" s="1887"/>
      <c r="O404" s="1887"/>
    </row>
    <row r="405" spans="1:15" ht="15.75" customHeight="1">
      <c r="A405" s="1887"/>
      <c r="B405" s="1887"/>
      <c r="C405" s="1887"/>
      <c r="D405" s="1887"/>
      <c r="E405" s="1887"/>
      <c r="F405" s="1887"/>
      <c r="G405" s="1887"/>
      <c r="H405" s="1888"/>
      <c r="I405" s="1887"/>
      <c r="J405" s="1888"/>
      <c r="K405" s="1887"/>
      <c r="L405" s="1888"/>
      <c r="M405" s="1887"/>
      <c r="N405" s="1887"/>
      <c r="O405" s="1887"/>
    </row>
    <row r="406" spans="1:15" ht="15.75" customHeight="1">
      <c r="A406" s="1887"/>
      <c r="B406" s="1887"/>
      <c r="C406" s="1887"/>
      <c r="D406" s="1887"/>
      <c r="E406" s="1887"/>
      <c r="F406" s="1887"/>
      <c r="G406" s="1887"/>
      <c r="H406" s="1888"/>
      <c r="I406" s="1887"/>
      <c r="J406" s="1888"/>
      <c r="K406" s="1887"/>
      <c r="L406" s="1888"/>
      <c r="M406" s="1887"/>
      <c r="N406" s="1887"/>
      <c r="O406" s="1887"/>
    </row>
    <row r="407" spans="1:15" ht="15.75" customHeight="1">
      <c r="A407" s="1887"/>
      <c r="B407" s="1887"/>
      <c r="C407" s="1887"/>
      <c r="D407" s="1887"/>
      <c r="E407" s="1887"/>
      <c r="F407" s="1887"/>
      <c r="G407" s="1887"/>
      <c r="H407" s="1888"/>
      <c r="I407" s="1887"/>
      <c r="J407" s="1888"/>
      <c r="K407" s="1887"/>
      <c r="L407" s="1888"/>
      <c r="M407" s="1887"/>
      <c r="N407" s="1887"/>
      <c r="O407" s="1887"/>
    </row>
    <row r="408" spans="1:15" ht="15.75" customHeight="1">
      <c r="A408" s="1887"/>
      <c r="B408" s="1887"/>
      <c r="C408" s="1887"/>
      <c r="D408" s="1887"/>
      <c r="E408" s="1887"/>
      <c r="F408" s="1887"/>
      <c r="G408" s="1887"/>
      <c r="H408" s="1888"/>
      <c r="I408" s="1887"/>
      <c r="J408" s="1888"/>
      <c r="K408" s="1887"/>
      <c r="L408" s="1888"/>
      <c r="M408" s="1887"/>
      <c r="N408" s="1887"/>
      <c r="O408" s="1887"/>
    </row>
    <row r="409" spans="1:15" ht="15.75" customHeight="1">
      <c r="A409" s="1887"/>
      <c r="B409" s="1887"/>
      <c r="C409" s="1887"/>
      <c r="D409" s="1887"/>
      <c r="E409" s="1887"/>
      <c r="F409" s="1887"/>
      <c r="G409" s="1887"/>
      <c r="H409" s="1888"/>
      <c r="I409" s="1887"/>
      <c r="J409" s="1888"/>
      <c r="K409" s="1887"/>
      <c r="L409" s="1888"/>
      <c r="M409" s="1887"/>
      <c r="N409" s="1887"/>
      <c r="O409" s="1887"/>
    </row>
    <row r="410" spans="1:15" ht="15.75" customHeight="1">
      <c r="A410" s="1887"/>
      <c r="B410" s="1887"/>
      <c r="C410" s="1887"/>
      <c r="D410" s="1887"/>
      <c r="E410" s="1887"/>
      <c r="F410" s="1887"/>
      <c r="G410" s="1887"/>
      <c r="H410" s="1888"/>
      <c r="I410" s="1887"/>
      <c r="J410" s="1888"/>
      <c r="K410" s="1887"/>
      <c r="L410" s="1888"/>
      <c r="M410" s="1887"/>
      <c r="N410" s="1887"/>
      <c r="O410" s="1887"/>
    </row>
    <row r="411" spans="1:15" ht="15.75" customHeight="1">
      <c r="A411" s="1887"/>
      <c r="B411" s="1887"/>
      <c r="C411" s="1887"/>
      <c r="D411" s="1887"/>
      <c r="E411" s="1887"/>
      <c r="F411" s="1887"/>
      <c r="G411" s="1887"/>
      <c r="H411" s="1888"/>
      <c r="I411" s="1887"/>
      <c r="J411" s="1888"/>
      <c r="K411" s="1887"/>
      <c r="L411" s="1888"/>
      <c r="M411" s="1887"/>
      <c r="N411" s="1887"/>
      <c r="O411" s="1887"/>
    </row>
    <row r="412" spans="1:15" ht="15.75" customHeight="1">
      <c r="A412" s="1887"/>
      <c r="B412" s="1887"/>
      <c r="C412" s="1887"/>
      <c r="D412" s="1887"/>
      <c r="E412" s="1887"/>
      <c r="F412" s="1887"/>
      <c r="G412" s="1887"/>
      <c r="H412" s="1888"/>
      <c r="I412" s="1887"/>
      <c r="J412" s="1888"/>
      <c r="K412" s="1887"/>
      <c r="L412" s="1888"/>
      <c r="M412" s="1887"/>
      <c r="N412" s="1887"/>
      <c r="O412" s="1887"/>
    </row>
    <row r="413" spans="1:15" ht="15.75" customHeight="1">
      <c r="A413" s="1887"/>
      <c r="B413" s="1887"/>
      <c r="C413" s="1887"/>
      <c r="D413" s="1887"/>
      <c r="E413" s="1887"/>
      <c r="F413" s="1887"/>
      <c r="G413" s="1887"/>
      <c r="H413" s="1888"/>
      <c r="I413" s="1887"/>
      <c r="J413" s="1888"/>
      <c r="K413" s="1887"/>
      <c r="L413" s="1888"/>
      <c r="M413" s="1887"/>
      <c r="N413" s="1887"/>
      <c r="O413" s="1887"/>
    </row>
    <row r="414" spans="1:15" ht="15.75" customHeight="1">
      <c r="A414" s="1887"/>
      <c r="B414" s="1887"/>
      <c r="C414" s="1887"/>
      <c r="D414" s="1887"/>
      <c r="E414" s="1887"/>
      <c r="F414" s="1887"/>
      <c r="G414" s="1887"/>
      <c r="H414" s="1888"/>
      <c r="I414" s="1887"/>
      <c r="J414" s="1888"/>
      <c r="K414" s="1887"/>
      <c r="L414" s="1888"/>
      <c r="M414" s="1887"/>
      <c r="N414" s="1887"/>
      <c r="O414" s="1887"/>
    </row>
    <row r="415" spans="1:15" ht="15.75" customHeight="1">
      <c r="A415" s="1887"/>
      <c r="B415" s="1887"/>
      <c r="C415" s="1887"/>
      <c r="D415" s="1887"/>
      <c r="E415" s="1887"/>
      <c r="F415" s="1887"/>
      <c r="G415" s="1887"/>
      <c r="H415" s="1888"/>
      <c r="I415" s="1887"/>
      <c r="J415" s="1888"/>
      <c r="K415" s="1887"/>
      <c r="L415" s="1888"/>
      <c r="M415" s="1887"/>
      <c r="N415" s="1887"/>
      <c r="O415" s="1887"/>
    </row>
    <row r="416" spans="1:15" ht="15.75" customHeight="1">
      <c r="A416" s="1887"/>
      <c r="B416" s="1887"/>
      <c r="C416" s="1887"/>
      <c r="D416" s="1887"/>
      <c r="E416" s="1887"/>
      <c r="F416" s="1887"/>
      <c r="G416" s="1887"/>
      <c r="H416" s="1888"/>
      <c r="I416" s="1887"/>
      <c r="J416" s="1888"/>
      <c r="K416" s="1887"/>
      <c r="L416" s="1888"/>
      <c r="M416" s="1887"/>
      <c r="N416" s="1887"/>
      <c r="O416" s="1887"/>
    </row>
    <row r="417" spans="1:15" ht="15.75" customHeight="1">
      <c r="A417" s="1887"/>
      <c r="B417" s="1887"/>
      <c r="C417" s="1887"/>
      <c r="D417" s="1887"/>
      <c r="E417" s="1887"/>
      <c r="F417" s="1887"/>
      <c r="G417" s="1887"/>
      <c r="H417" s="1888"/>
      <c r="I417" s="1887"/>
      <c r="J417" s="1888"/>
      <c r="K417" s="1887"/>
      <c r="L417" s="1888"/>
      <c r="M417" s="1887"/>
      <c r="N417" s="1887"/>
      <c r="O417" s="1887"/>
    </row>
    <row r="418" spans="1:15" ht="15.75" customHeight="1">
      <c r="A418" s="1887"/>
      <c r="B418" s="1887"/>
      <c r="C418" s="1887"/>
      <c r="D418" s="1887"/>
      <c r="E418" s="1887"/>
      <c r="F418" s="1887"/>
      <c r="G418" s="1887"/>
      <c r="H418" s="1888"/>
      <c r="I418" s="1887"/>
      <c r="J418" s="1888"/>
      <c r="K418" s="1887"/>
      <c r="L418" s="1888"/>
      <c r="M418" s="1887"/>
      <c r="N418" s="1887"/>
      <c r="O418" s="1887"/>
    </row>
    <row r="419" spans="1:15" ht="15.75" customHeight="1">
      <c r="A419" s="1887"/>
      <c r="B419" s="1887"/>
      <c r="C419" s="1887"/>
      <c r="D419" s="1887"/>
      <c r="E419" s="1887"/>
      <c r="F419" s="1887"/>
      <c r="G419" s="1887"/>
      <c r="H419" s="1888"/>
      <c r="I419" s="1887"/>
      <c r="J419" s="1888"/>
      <c r="K419" s="1887"/>
      <c r="L419" s="1888"/>
      <c r="M419" s="1887"/>
      <c r="N419" s="1887"/>
      <c r="O419" s="1887"/>
    </row>
    <row r="420" spans="1:15" ht="15.75" customHeight="1">
      <c r="A420" s="1887"/>
      <c r="B420" s="1887"/>
      <c r="C420" s="1887"/>
      <c r="D420" s="1887"/>
      <c r="E420" s="1887"/>
      <c r="F420" s="1887"/>
      <c r="G420" s="1887"/>
      <c r="H420" s="1888"/>
      <c r="I420" s="1887"/>
      <c r="J420" s="1888"/>
      <c r="K420" s="1887"/>
      <c r="L420" s="1888"/>
      <c r="M420" s="1887"/>
      <c r="N420" s="1887"/>
      <c r="O420" s="1887"/>
    </row>
    <row r="421" spans="1:15" ht="15.75" customHeight="1">
      <c r="A421" s="1887"/>
      <c r="B421" s="1887"/>
      <c r="C421" s="1887"/>
      <c r="D421" s="1887"/>
      <c r="E421" s="1887"/>
      <c r="F421" s="1887"/>
      <c r="G421" s="1887"/>
      <c r="H421" s="1888"/>
      <c r="I421" s="1887"/>
      <c r="J421" s="1888"/>
      <c r="K421" s="1887"/>
      <c r="L421" s="1888"/>
      <c r="M421" s="1887"/>
      <c r="N421" s="1887"/>
      <c r="O421" s="1887"/>
    </row>
    <row r="422" spans="1:15" ht="15.75" customHeight="1">
      <c r="A422" s="1887"/>
      <c r="B422" s="1887"/>
      <c r="C422" s="1887"/>
      <c r="D422" s="1887"/>
      <c r="E422" s="1887"/>
      <c r="F422" s="1887"/>
      <c r="G422" s="1887"/>
      <c r="H422" s="1888"/>
      <c r="I422" s="1887"/>
      <c r="J422" s="1888"/>
      <c r="K422" s="1887"/>
      <c r="L422" s="1888"/>
      <c r="M422" s="1887"/>
      <c r="N422" s="1887"/>
      <c r="O422" s="1887"/>
    </row>
    <row r="423" spans="1:15" ht="15.75" customHeight="1">
      <c r="A423" s="1887"/>
      <c r="B423" s="1887"/>
      <c r="C423" s="1887"/>
      <c r="D423" s="1887"/>
      <c r="E423" s="1887"/>
      <c r="F423" s="1887"/>
      <c r="G423" s="1887"/>
      <c r="H423" s="1888"/>
      <c r="I423" s="1887"/>
      <c r="J423" s="1888"/>
      <c r="K423" s="1887"/>
      <c r="L423" s="1888"/>
      <c r="M423" s="1887"/>
      <c r="N423" s="1887"/>
      <c r="O423" s="1887"/>
    </row>
    <row r="424" spans="1:15" ht="15.75" customHeight="1">
      <c r="A424" s="1887"/>
      <c r="B424" s="1887"/>
      <c r="C424" s="1887"/>
      <c r="D424" s="1887"/>
      <c r="E424" s="1887"/>
      <c r="F424" s="1887"/>
      <c r="G424" s="1887"/>
      <c r="H424" s="1888"/>
      <c r="I424" s="1887"/>
      <c r="J424" s="1888"/>
      <c r="K424" s="1887"/>
      <c r="L424" s="1888"/>
      <c r="M424" s="1887"/>
      <c r="N424" s="1887"/>
      <c r="O424" s="1887"/>
    </row>
    <row r="425" spans="1:15" ht="15.75" customHeight="1">
      <c r="A425" s="1887"/>
      <c r="B425" s="1887"/>
      <c r="C425" s="1887"/>
      <c r="D425" s="1887"/>
      <c r="E425" s="1887"/>
      <c r="F425" s="1887"/>
      <c r="G425" s="1887"/>
      <c r="H425" s="1888"/>
      <c r="I425" s="1887"/>
      <c r="J425" s="1888"/>
      <c r="K425" s="1887"/>
      <c r="L425" s="1888"/>
      <c r="M425" s="1887"/>
      <c r="N425" s="1887"/>
      <c r="O425" s="1887"/>
    </row>
    <row r="426" spans="1:15" ht="15.75" customHeight="1">
      <c r="A426" s="1887"/>
      <c r="B426" s="1887"/>
      <c r="C426" s="1887"/>
      <c r="D426" s="1887"/>
      <c r="E426" s="1887"/>
      <c r="F426" s="1887"/>
      <c r="G426" s="1887"/>
      <c r="H426" s="1888"/>
      <c r="I426" s="1887"/>
      <c r="J426" s="1888"/>
      <c r="K426" s="1887"/>
      <c r="L426" s="1888"/>
      <c r="M426" s="1887"/>
      <c r="N426" s="1887"/>
      <c r="O426" s="1887"/>
    </row>
    <row r="427" spans="1:15" ht="15.75" customHeight="1">
      <c r="A427" s="1887"/>
      <c r="B427" s="1887"/>
      <c r="C427" s="1887"/>
      <c r="D427" s="1887"/>
      <c r="E427" s="1887"/>
      <c r="F427" s="1887"/>
      <c r="G427" s="1887"/>
      <c r="H427" s="1888"/>
      <c r="I427" s="1887"/>
      <c r="J427" s="1888"/>
      <c r="K427" s="1887"/>
      <c r="L427" s="1888"/>
      <c r="M427" s="1887"/>
      <c r="N427" s="1887"/>
      <c r="O427" s="1887"/>
    </row>
    <row r="428" spans="1:15" ht="15.75" customHeight="1">
      <c r="A428" s="1887"/>
      <c r="B428" s="1887"/>
      <c r="C428" s="1887"/>
      <c r="D428" s="1887"/>
      <c r="E428" s="1887"/>
      <c r="F428" s="1887"/>
      <c r="G428" s="1887"/>
      <c r="H428" s="1888"/>
      <c r="I428" s="1887"/>
      <c r="J428" s="1888"/>
      <c r="K428" s="1887"/>
      <c r="L428" s="1888"/>
      <c r="M428" s="1887"/>
      <c r="N428" s="1887"/>
      <c r="O428" s="1887"/>
    </row>
    <row r="429" spans="1:15" ht="15.75" customHeight="1">
      <c r="A429" s="1887"/>
      <c r="B429" s="1887"/>
      <c r="C429" s="1887"/>
      <c r="D429" s="1887"/>
      <c r="E429" s="1887"/>
      <c r="F429" s="1887"/>
      <c r="G429" s="1887"/>
      <c r="H429" s="1888"/>
      <c r="I429" s="1887"/>
      <c r="J429" s="1888"/>
      <c r="K429" s="1887"/>
      <c r="L429" s="1888"/>
      <c r="M429" s="1887"/>
      <c r="N429" s="1887"/>
      <c r="O429" s="1887"/>
    </row>
    <row r="430" spans="1:15" ht="15.75" customHeight="1">
      <c r="A430" s="1887"/>
      <c r="B430" s="1887"/>
      <c r="C430" s="1887"/>
      <c r="D430" s="1887"/>
      <c r="E430" s="1887"/>
      <c r="F430" s="1887"/>
      <c r="G430" s="1887"/>
      <c r="H430" s="1888"/>
      <c r="I430" s="1887"/>
      <c r="J430" s="1888"/>
      <c r="K430" s="1887"/>
      <c r="L430" s="1888"/>
      <c r="M430" s="1887"/>
      <c r="N430" s="1887"/>
      <c r="O430" s="1887"/>
    </row>
    <row r="431" spans="1:15" ht="15.75" customHeight="1">
      <c r="A431" s="1887"/>
      <c r="B431" s="1887"/>
      <c r="C431" s="1887"/>
      <c r="D431" s="1887"/>
      <c r="E431" s="1887"/>
      <c r="F431" s="1887"/>
      <c r="G431" s="1887"/>
      <c r="H431" s="1888"/>
      <c r="I431" s="1887"/>
      <c r="J431" s="1888"/>
      <c r="K431" s="1887"/>
      <c r="L431" s="1888"/>
      <c r="M431" s="1887"/>
      <c r="N431" s="1887"/>
      <c r="O431" s="1887"/>
    </row>
    <row r="432" spans="1:15" ht="15.75" customHeight="1">
      <c r="A432" s="1887"/>
      <c r="B432" s="1887"/>
      <c r="C432" s="1887"/>
      <c r="D432" s="1887"/>
      <c r="E432" s="1887"/>
      <c r="F432" s="1887"/>
      <c r="G432" s="1887"/>
      <c r="H432" s="1888"/>
      <c r="I432" s="1887"/>
      <c r="J432" s="1888"/>
      <c r="K432" s="1887"/>
      <c r="L432" s="1888"/>
      <c r="M432" s="1887"/>
      <c r="N432" s="1887"/>
      <c r="O432" s="1887"/>
    </row>
    <row r="433" spans="1:15" ht="15.75" customHeight="1">
      <c r="A433" s="1887"/>
      <c r="B433" s="1887"/>
      <c r="C433" s="1887"/>
      <c r="D433" s="1887"/>
      <c r="E433" s="1887"/>
      <c r="F433" s="1887"/>
      <c r="G433" s="1887"/>
      <c r="H433" s="1888"/>
      <c r="I433" s="1887"/>
      <c r="J433" s="1888"/>
      <c r="K433" s="1887"/>
      <c r="L433" s="1888"/>
      <c r="M433" s="1887"/>
      <c r="N433" s="1887"/>
      <c r="O433" s="1887"/>
    </row>
    <row r="434" spans="1:15" ht="15.75" customHeight="1">
      <c r="A434" s="1887"/>
      <c r="B434" s="1887"/>
      <c r="C434" s="1887"/>
      <c r="D434" s="1887"/>
      <c r="E434" s="1887"/>
      <c r="F434" s="1887"/>
      <c r="G434" s="1887"/>
      <c r="H434" s="1888"/>
      <c r="I434" s="1887"/>
      <c r="J434" s="1888"/>
      <c r="K434" s="1887"/>
      <c r="L434" s="1888"/>
      <c r="M434" s="1887"/>
      <c r="N434" s="1887"/>
      <c r="O434" s="1887"/>
    </row>
    <row r="435" spans="1:15" ht="15.75" customHeight="1">
      <c r="A435" s="1887"/>
      <c r="B435" s="1887"/>
      <c r="C435" s="1887"/>
      <c r="D435" s="1887"/>
      <c r="E435" s="1887"/>
      <c r="F435" s="1887"/>
      <c r="G435" s="1887"/>
      <c r="H435" s="1888"/>
      <c r="I435" s="1887"/>
      <c r="J435" s="1888"/>
      <c r="K435" s="1887"/>
      <c r="L435" s="1888"/>
      <c r="M435" s="1887"/>
      <c r="N435" s="1887"/>
      <c r="O435" s="1887"/>
    </row>
    <row r="436" spans="1:15" ht="15.75" customHeight="1">
      <c r="A436" s="1887"/>
      <c r="B436" s="1887"/>
      <c r="C436" s="1887"/>
      <c r="D436" s="1887"/>
      <c r="E436" s="1887"/>
      <c r="F436" s="1887"/>
      <c r="G436" s="1887"/>
      <c r="H436" s="1888"/>
      <c r="I436" s="1887"/>
      <c r="J436" s="1888"/>
      <c r="K436" s="1887"/>
      <c r="L436" s="1888"/>
      <c r="M436" s="1887"/>
      <c r="N436" s="1887"/>
      <c r="O436" s="1887"/>
    </row>
    <row r="437" spans="1:15" ht="15.75" customHeight="1">
      <c r="A437" s="1887"/>
      <c r="B437" s="1887"/>
      <c r="C437" s="1887"/>
      <c r="D437" s="1887"/>
      <c r="E437" s="1887"/>
      <c r="F437" s="1887"/>
      <c r="G437" s="1887"/>
      <c r="H437" s="1888"/>
      <c r="I437" s="1887"/>
      <c r="J437" s="1888"/>
      <c r="K437" s="1887"/>
      <c r="L437" s="1888"/>
      <c r="M437" s="1887"/>
      <c r="N437" s="1887"/>
      <c r="O437" s="1887"/>
    </row>
    <row r="438" spans="1:15" ht="15.75" customHeight="1">
      <c r="A438" s="1887"/>
      <c r="B438" s="1887"/>
      <c r="C438" s="1887"/>
      <c r="D438" s="1887"/>
      <c r="E438" s="1887"/>
      <c r="F438" s="1887"/>
      <c r="G438" s="1887"/>
      <c r="H438" s="1888"/>
      <c r="I438" s="1887"/>
      <c r="J438" s="1888"/>
      <c r="K438" s="1887"/>
      <c r="L438" s="1888"/>
      <c r="M438" s="1887"/>
      <c r="N438" s="1887"/>
      <c r="O438" s="1887"/>
    </row>
    <row r="439" spans="1:15" ht="15.75" customHeight="1">
      <c r="A439" s="1887"/>
      <c r="B439" s="1887"/>
      <c r="C439" s="1887"/>
      <c r="D439" s="1887"/>
      <c r="E439" s="1887"/>
      <c r="F439" s="1887"/>
      <c r="G439" s="1887"/>
      <c r="H439" s="1888"/>
      <c r="I439" s="1887"/>
      <c r="J439" s="1888"/>
      <c r="K439" s="1887"/>
      <c r="L439" s="1888"/>
      <c r="M439" s="1887"/>
      <c r="N439" s="1887"/>
      <c r="O439" s="1887"/>
    </row>
    <row r="440" spans="1:15" ht="15.75" customHeight="1">
      <c r="A440" s="1887"/>
      <c r="B440" s="1887"/>
      <c r="C440" s="1887"/>
      <c r="D440" s="1887"/>
      <c r="E440" s="1887"/>
      <c r="F440" s="1887"/>
      <c r="G440" s="1887"/>
      <c r="H440" s="1888"/>
      <c r="I440" s="1887"/>
      <c r="J440" s="1888"/>
      <c r="K440" s="1887"/>
      <c r="L440" s="1888"/>
      <c r="M440" s="1887"/>
      <c r="N440" s="1887"/>
      <c r="O440" s="1887"/>
    </row>
    <row r="441" spans="1:15" ht="15.75" customHeight="1">
      <c r="A441" s="1887"/>
      <c r="B441" s="1887"/>
      <c r="C441" s="1887"/>
      <c r="D441" s="1887"/>
      <c r="E441" s="1887"/>
      <c r="F441" s="1887"/>
      <c r="G441" s="1887"/>
      <c r="H441" s="1888"/>
      <c r="I441" s="1887"/>
      <c r="J441" s="1888"/>
      <c r="K441" s="1887"/>
      <c r="L441" s="1888"/>
      <c r="M441" s="1887"/>
      <c r="N441" s="1887"/>
      <c r="O441" s="1887"/>
    </row>
    <row r="442" spans="1:15" ht="15.75" customHeight="1">
      <c r="A442" s="1887"/>
      <c r="B442" s="1887"/>
      <c r="C442" s="1887"/>
      <c r="D442" s="1887"/>
      <c r="E442" s="1887"/>
      <c r="F442" s="1887"/>
      <c r="G442" s="1887"/>
      <c r="H442" s="1888"/>
      <c r="I442" s="1887"/>
      <c r="J442" s="1888"/>
      <c r="K442" s="1887"/>
      <c r="L442" s="1888"/>
      <c r="M442" s="1887"/>
      <c r="N442" s="1887"/>
      <c r="O442" s="1887"/>
    </row>
    <row r="443" spans="1:15" ht="15.75" customHeight="1">
      <c r="A443" s="1887"/>
      <c r="B443" s="1887"/>
      <c r="C443" s="1887"/>
      <c r="D443" s="1887"/>
      <c r="E443" s="1887"/>
      <c r="F443" s="1887"/>
      <c r="G443" s="1887"/>
      <c r="H443" s="1888"/>
      <c r="I443" s="1887"/>
      <c r="J443" s="1888"/>
      <c r="K443" s="1887"/>
      <c r="L443" s="1888"/>
      <c r="M443" s="1887"/>
      <c r="N443" s="1887"/>
      <c r="O443" s="1887"/>
    </row>
    <row r="444" spans="1:15" ht="15.75" customHeight="1">
      <c r="A444" s="1887"/>
      <c r="B444" s="1887"/>
      <c r="C444" s="1887"/>
      <c r="D444" s="1887"/>
      <c r="E444" s="1887"/>
      <c r="F444" s="1887"/>
      <c r="G444" s="1887"/>
      <c r="H444" s="1888"/>
      <c r="I444" s="1887"/>
      <c r="J444" s="1888"/>
      <c r="K444" s="1887"/>
      <c r="L444" s="1888"/>
      <c r="M444" s="1887"/>
      <c r="N444" s="1887"/>
      <c r="O444" s="1887"/>
    </row>
    <row r="445" spans="1:15" ht="15.75" customHeight="1">
      <c r="A445" s="1887"/>
      <c r="B445" s="1887"/>
      <c r="C445" s="1887"/>
      <c r="D445" s="1887"/>
      <c r="E445" s="1887"/>
      <c r="F445" s="1887"/>
      <c r="G445" s="1887"/>
      <c r="H445" s="1888"/>
      <c r="I445" s="1887"/>
      <c r="J445" s="1888"/>
      <c r="K445" s="1887"/>
      <c r="L445" s="1888"/>
      <c r="M445" s="1887"/>
      <c r="N445" s="1887"/>
      <c r="O445" s="1887"/>
    </row>
    <row r="446" spans="1:15" ht="15.75" customHeight="1">
      <c r="A446" s="1887"/>
      <c r="B446" s="1887"/>
      <c r="C446" s="1887"/>
      <c r="D446" s="1887"/>
      <c r="E446" s="1887"/>
      <c r="F446" s="1887"/>
      <c r="G446" s="1887"/>
      <c r="H446" s="1888"/>
      <c r="I446" s="1887"/>
      <c r="J446" s="1888"/>
      <c r="K446" s="1887"/>
      <c r="L446" s="1888"/>
      <c r="M446" s="1887"/>
      <c r="N446" s="1887"/>
      <c r="O446" s="1887"/>
    </row>
    <row r="447" spans="1:15" ht="15.75" customHeight="1">
      <c r="A447" s="1887"/>
      <c r="B447" s="1887"/>
      <c r="C447" s="1887"/>
      <c r="D447" s="1887"/>
      <c r="E447" s="1887"/>
      <c r="F447" s="1887"/>
      <c r="G447" s="1887"/>
      <c r="H447" s="1888"/>
      <c r="I447" s="1887"/>
      <c r="J447" s="1888"/>
      <c r="K447" s="1887"/>
      <c r="L447" s="1888"/>
      <c r="M447" s="1887"/>
      <c r="N447" s="1887"/>
      <c r="O447" s="1887"/>
    </row>
    <row r="448" spans="1:15" ht="15.75" customHeight="1">
      <c r="A448" s="1887"/>
      <c r="B448" s="1887"/>
      <c r="C448" s="1887"/>
      <c r="D448" s="1887"/>
      <c r="E448" s="1887"/>
      <c r="F448" s="1887"/>
      <c r="G448" s="1887"/>
      <c r="H448" s="1888"/>
      <c r="I448" s="1887"/>
      <c r="J448" s="1888"/>
      <c r="K448" s="1887"/>
      <c r="L448" s="1888"/>
      <c r="M448" s="1887"/>
      <c r="N448" s="1887"/>
      <c r="O448" s="1887"/>
    </row>
    <row r="449" spans="1:15" ht="15.75" customHeight="1">
      <c r="A449" s="1887"/>
      <c r="B449" s="1887"/>
      <c r="C449" s="1887"/>
      <c r="D449" s="1887"/>
      <c r="E449" s="1887"/>
      <c r="F449" s="1887"/>
      <c r="G449" s="1887"/>
      <c r="H449" s="1888"/>
      <c r="I449" s="1887"/>
      <c r="J449" s="1888"/>
      <c r="K449" s="1887"/>
      <c r="L449" s="1888"/>
      <c r="M449" s="1887"/>
      <c r="N449" s="1887"/>
      <c r="O449" s="1887"/>
    </row>
    <row r="450" spans="1:15" ht="15.75" customHeight="1">
      <c r="A450" s="1887"/>
      <c r="B450" s="1887"/>
      <c r="C450" s="1887"/>
      <c r="D450" s="1887"/>
      <c r="E450" s="1887"/>
      <c r="F450" s="1887"/>
      <c r="G450" s="1887"/>
      <c r="H450" s="1888"/>
      <c r="I450" s="1887"/>
      <c r="J450" s="1888"/>
      <c r="K450" s="1887"/>
      <c r="L450" s="1888"/>
      <c r="M450" s="1887"/>
      <c r="N450" s="1887"/>
      <c r="O450" s="1887"/>
    </row>
    <row r="451" spans="1:15" ht="15.75" customHeight="1">
      <c r="A451" s="1887"/>
      <c r="B451" s="1887"/>
      <c r="C451" s="1887"/>
      <c r="D451" s="1887"/>
      <c r="E451" s="1887"/>
      <c r="F451" s="1887"/>
      <c r="G451" s="1887"/>
      <c r="H451" s="1888"/>
      <c r="I451" s="1887"/>
      <c r="J451" s="1888"/>
      <c r="K451" s="1887"/>
      <c r="L451" s="1888"/>
      <c r="M451" s="1887"/>
      <c r="N451" s="1887"/>
      <c r="O451" s="1887"/>
    </row>
    <row r="452" spans="1:15" ht="15.75" customHeight="1">
      <c r="A452" s="1887"/>
      <c r="B452" s="1887"/>
      <c r="C452" s="1887"/>
      <c r="D452" s="1887"/>
      <c r="E452" s="1887"/>
      <c r="F452" s="1887"/>
      <c r="G452" s="1887"/>
      <c r="H452" s="1888"/>
      <c r="I452" s="1887"/>
      <c r="J452" s="1888"/>
      <c r="K452" s="1887"/>
      <c r="L452" s="1888"/>
      <c r="M452" s="1887"/>
      <c r="N452" s="1887"/>
      <c r="O452" s="1887"/>
    </row>
    <row r="453" spans="1:15" ht="15.75" customHeight="1">
      <c r="A453" s="1887"/>
      <c r="B453" s="1887"/>
      <c r="C453" s="1887"/>
      <c r="D453" s="1887"/>
      <c r="E453" s="1887"/>
      <c r="F453" s="1887"/>
      <c r="G453" s="1887"/>
      <c r="H453" s="1888"/>
      <c r="I453" s="1887"/>
      <c r="J453" s="1888"/>
      <c r="K453" s="1887"/>
      <c r="L453" s="1888"/>
      <c r="M453" s="1887"/>
      <c r="N453" s="1887"/>
      <c r="O453" s="1887"/>
    </row>
    <row r="454" spans="1:15" ht="15.75" customHeight="1">
      <c r="A454" s="1887"/>
      <c r="B454" s="1887"/>
      <c r="C454" s="1887"/>
      <c r="D454" s="1887"/>
      <c r="E454" s="1887"/>
      <c r="F454" s="1887"/>
      <c r="G454" s="1887"/>
      <c r="H454" s="1888"/>
      <c r="I454" s="1887"/>
      <c r="J454" s="1888"/>
      <c r="K454" s="1887"/>
      <c r="L454" s="1888"/>
      <c r="M454" s="1887"/>
      <c r="N454" s="1887"/>
      <c r="O454" s="1887"/>
    </row>
    <row r="455" spans="1:15" ht="15.75" customHeight="1">
      <c r="A455" s="1887"/>
      <c r="B455" s="1887"/>
      <c r="C455" s="1887"/>
      <c r="D455" s="1887"/>
      <c r="E455" s="1887"/>
      <c r="F455" s="1887"/>
      <c r="G455" s="1887"/>
      <c r="H455" s="1888"/>
      <c r="I455" s="1887"/>
      <c r="J455" s="1888"/>
      <c r="K455" s="1887"/>
      <c r="L455" s="1888"/>
      <c r="M455" s="1887"/>
      <c r="N455" s="1887"/>
      <c r="O455" s="1887"/>
    </row>
    <row r="456" spans="1:15" ht="15.75" customHeight="1">
      <c r="A456" s="1887"/>
      <c r="B456" s="1887"/>
      <c r="C456" s="1887"/>
      <c r="D456" s="1887"/>
      <c r="E456" s="1887"/>
      <c r="F456" s="1887"/>
      <c r="G456" s="1887"/>
      <c r="H456" s="1888"/>
      <c r="I456" s="1887"/>
      <c r="J456" s="1888"/>
      <c r="K456" s="1887"/>
      <c r="L456" s="1888"/>
      <c r="M456" s="1887"/>
      <c r="N456" s="1887"/>
      <c r="O456" s="1887"/>
    </row>
    <row r="457" spans="1:15" ht="15.75" customHeight="1">
      <c r="A457" s="1887"/>
      <c r="B457" s="1887"/>
      <c r="C457" s="1887"/>
      <c r="D457" s="1887"/>
      <c r="E457" s="1887"/>
      <c r="F457" s="1887"/>
      <c r="G457" s="1887"/>
      <c r="H457" s="1888"/>
      <c r="I457" s="1887"/>
      <c r="J457" s="1888"/>
      <c r="K457" s="1887"/>
      <c r="L457" s="1888"/>
      <c r="M457" s="1887"/>
      <c r="N457" s="1887"/>
      <c r="O457" s="1887"/>
    </row>
    <row r="458" spans="1:15" ht="15.75" customHeight="1">
      <c r="A458" s="1887"/>
      <c r="B458" s="1887"/>
      <c r="C458" s="1887"/>
      <c r="D458" s="1887"/>
      <c r="E458" s="1887"/>
      <c r="F458" s="1887"/>
      <c r="G458" s="1887"/>
      <c r="H458" s="1888"/>
      <c r="I458" s="1887"/>
      <c r="J458" s="1888"/>
      <c r="K458" s="1887"/>
      <c r="L458" s="1888"/>
      <c r="M458" s="1887"/>
      <c r="N458" s="1887"/>
      <c r="O458" s="1887"/>
    </row>
    <row r="459" spans="1:15" ht="15.75" customHeight="1">
      <c r="A459" s="1887"/>
      <c r="B459" s="1887"/>
      <c r="C459" s="1887"/>
      <c r="D459" s="1887"/>
      <c r="E459" s="1887"/>
      <c r="F459" s="1887"/>
      <c r="G459" s="1887"/>
      <c r="H459" s="1888"/>
      <c r="I459" s="1887"/>
      <c r="J459" s="1888"/>
      <c r="K459" s="1887"/>
      <c r="L459" s="1888"/>
      <c r="M459" s="1887"/>
      <c r="N459" s="1887"/>
      <c r="O459" s="1887"/>
    </row>
    <row r="460" spans="1:15" ht="15.75" customHeight="1">
      <c r="A460" s="1887"/>
      <c r="B460" s="1887"/>
      <c r="C460" s="1887"/>
      <c r="D460" s="1887"/>
      <c r="E460" s="1887"/>
      <c r="F460" s="1887"/>
      <c r="G460" s="1887"/>
      <c r="H460" s="1888"/>
      <c r="I460" s="1887"/>
      <c r="J460" s="1888"/>
      <c r="K460" s="1887"/>
      <c r="L460" s="1888"/>
      <c r="M460" s="1887"/>
      <c r="N460" s="1887"/>
      <c r="O460" s="1887"/>
    </row>
    <row r="461" spans="1:15" ht="15.75" customHeight="1">
      <c r="A461" s="1887"/>
      <c r="B461" s="1887"/>
      <c r="C461" s="1887"/>
      <c r="D461" s="1887"/>
      <c r="E461" s="1887"/>
      <c r="F461" s="1887"/>
      <c r="G461" s="1887"/>
      <c r="H461" s="1888"/>
      <c r="I461" s="1887"/>
      <c r="J461" s="1888"/>
      <c r="K461" s="1887"/>
      <c r="L461" s="1888"/>
      <c r="M461" s="1887"/>
      <c r="N461" s="1887"/>
      <c r="O461" s="1887"/>
    </row>
    <row r="462" spans="1:15" ht="15.75" customHeight="1">
      <c r="A462" s="1887"/>
      <c r="B462" s="1887"/>
      <c r="C462" s="1887"/>
      <c r="D462" s="1887"/>
      <c r="E462" s="1887"/>
      <c r="F462" s="1887"/>
      <c r="G462" s="1887"/>
      <c r="H462" s="1888"/>
      <c r="I462" s="1887"/>
      <c r="J462" s="1888"/>
      <c r="K462" s="1887"/>
      <c r="L462" s="1888"/>
      <c r="M462" s="1887"/>
      <c r="N462" s="1887"/>
      <c r="O462" s="1887"/>
    </row>
    <row r="463" spans="1:15" ht="15.75" customHeight="1">
      <c r="A463" s="1887"/>
      <c r="B463" s="1887"/>
      <c r="C463" s="1887"/>
      <c r="D463" s="1887"/>
      <c r="E463" s="1887"/>
      <c r="F463" s="1887"/>
      <c r="G463" s="1887"/>
      <c r="H463" s="1888"/>
      <c r="I463" s="1887"/>
      <c r="J463" s="1888"/>
      <c r="K463" s="1887"/>
      <c r="L463" s="1888"/>
      <c r="M463" s="1887"/>
      <c r="N463" s="1887"/>
      <c r="O463" s="1887"/>
    </row>
    <row r="464" spans="1:15" ht="15.75" customHeight="1">
      <c r="A464" s="1887"/>
      <c r="B464" s="1887"/>
      <c r="C464" s="1887"/>
      <c r="D464" s="1887"/>
      <c r="E464" s="1887"/>
      <c r="F464" s="1887"/>
      <c r="G464" s="1887"/>
      <c r="H464" s="1888"/>
      <c r="I464" s="1887"/>
      <c r="J464" s="1888"/>
      <c r="K464" s="1887"/>
      <c r="L464" s="1888"/>
      <c r="M464" s="1887"/>
      <c r="N464" s="1887"/>
      <c r="O464" s="1887"/>
    </row>
    <row r="465" spans="1:15" ht="15.75" customHeight="1">
      <c r="A465" s="1887"/>
      <c r="B465" s="1887"/>
      <c r="C465" s="1887"/>
      <c r="D465" s="1887"/>
      <c r="E465" s="1887"/>
      <c r="F465" s="1887"/>
      <c r="G465" s="1887"/>
      <c r="H465" s="1888"/>
      <c r="I465" s="1887"/>
      <c r="J465" s="1888"/>
      <c r="K465" s="1887"/>
      <c r="L465" s="1888"/>
      <c r="M465" s="1887"/>
      <c r="N465" s="1887"/>
      <c r="O465" s="1887"/>
    </row>
    <row r="466" spans="1:15" ht="15.75" customHeight="1">
      <c r="A466" s="1887"/>
      <c r="B466" s="1887"/>
      <c r="C466" s="1887"/>
      <c r="D466" s="1887"/>
      <c r="E466" s="1887"/>
      <c r="F466" s="1887"/>
      <c r="G466" s="1887"/>
      <c r="H466" s="1888"/>
      <c r="I466" s="1887"/>
      <c r="J466" s="1888"/>
      <c r="K466" s="1887"/>
      <c r="L466" s="1888"/>
      <c r="M466" s="1887"/>
      <c r="N466" s="1887"/>
      <c r="O466" s="1887"/>
    </row>
    <row r="467" spans="1:15" ht="15.75" customHeight="1">
      <c r="A467" s="1887"/>
      <c r="B467" s="1887"/>
      <c r="C467" s="1887"/>
      <c r="D467" s="1887"/>
      <c r="E467" s="1887"/>
      <c r="F467" s="1887"/>
      <c r="G467" s="1887"/>
      <c r="H467" s="1888"/>
      <c r="I467" s="1887"/>
      <c r="J467" s="1888"/>
      <c r="K467" s="1887"/>
      <c r="L467" s="1888"/>
      <c r="M467" s="1887"/>
      <c r="N467" s="1887"/>
      <c r="O467" s="1887"/>
    </row>
    <row r="468" spans="1:15" ht="15.75" customHeight="1">
      <c r="A468" s="1887"/>
      <c r="B468" s="1887"/>
      <c r="C468" s="1887"/>
      <c r="D468" s="1887"/>
      <c r="E468" s="1887"/>
      <c r="F468" s="1887"/>
      <c r="G468" s="1887"/>
      <c r="H468" s="1888"/>
      <c r="I468" s="1887"/>
      <c r="J468" s="1888"/>
      <c r="K468" s="1887"/>
      <c r="L468" s="1888"/>
      <c r="M468" s="1887"/>
      <c r="N468" s="1887"/>
      <c r="O468" s="1887"/>
    </row>
    <row r="469" spans="1:15" ht="15.75" customHeight="1">
      <c r="A469" s="1887"/>
      <c r="B469" s="1887"/>
      <c r="C469" s="1887"/>
      <c r="D469" s="1887"/>
      <c r="E469" s="1887"/>
      <c r="F469" s="1887"/>
      <c r="G469" s="1887"/>
      <c r="H469" s="1888"/>
      <c r="I469" s="1887"/>
      <c r="J469" s="1888"/>
      <c r="K469" s="1887"/>
      <c r="L469" s="1888"/>
      <c r="M469" s="1887"/>
      <c r="N469" s="1887"/>
      <c r="O469" s="1887"/>
    </row>
    <row r="470" spans="1:15" ht="15.75" customHeight="1">
      <c r="A470" s="1887"/>
      <c r="B470" s="1887"/>
      <c r="C470" s="1887"/>
      <c r="D470" s="1887"/>
      <c r="E470" s="1887"/>
      <c r="F470" s="1887"/>
      <c r="G470" s="1887"/>
      <c r="H470" s="1888"/>
      <c r="I470" s="1887"/>
      <c r="J470" s="1888"/>
      <c r="K470" s="1887"/>
      <c r="L470" s="1888"/>
      <c r="M470" s="1887"/>
      <c r="N470" s="1887"/>
      <c r="O470" s="1887"/>
    </row>
    <row r="471" spans="1:15" ht="15.75" customHeight="1">
      <c r="A471" s="1887"/>
      <c r="B471" s="1887"/>
      <c r="C471" s="1887"/>
      <c r="D471" s="1887"/>
      <c r="E471" s="1887"/>
      <c r="F471" s="1887"/>
      <c r="G471" s="1887"/>
      <c r="H471" s="1888"/>
      <c r="I471" s="1887"/>
      <c r="J471" s="1888"/>
      <c r="K471" s="1887"/>
      <c r="L471" s="1888"/>
      <c r="M471" s="1887"/>
      <c r="N471" s="1887"/>
      <c r="O471" s="1887"/>
    </row>
    <row r="472" spans="1:15" ht="15.75" customHeight="1">
      <c r="A472" s="1887"/>
      <c r="B472" s="1887"/>
      <c r="C472" s="1887"/>
      <c r="D472" s="1887"/>
      <c r="E472" s="1887"/>
      <c r="F472" s="1887"/>
      <c r="G472" s="1887"/>
      <c r="H472" s="1888"/>
      <c r="I472" s="1887"/>
      <c r="J472" s="1888"/>
      <c r="K472" s="1887"/>
      <c r="L472" s="1888"/>
      <c r="M472" s="1887"/>
      <c r="N472" s="1887"/>
      <c r="O472" s="1887"/>
    </row>
    <row r="473" spans="1:15" ht="15.75" customHeight="1">
      <c r="A473" s="1887"/>
      <c r="B473" s="1887"/>
      <c r="C473" s="1887"/>
      <c r="D473" s="1887"/>
      <c r="E473" s="1887"/>
      <c r="F473" s="1887"/>
      <c r="G473" s="1887"/>
      <c r="H473" s="1888"/>
      <c r="I473" s="1887"/>
      <c r="J473" s="1888"/>
      <c r="K473" s="1887"/>
      <c r="L473" s="1888"/>
      <c r="M473" s="1887"/>
      <c r="N473" s="1887"/>
      <c r="O473" s="1887"/>
    </row>
    <row r="474" spans="1:15" ht="15.75" customHeight="1">
      <c r="A474" s="1887"/>
      <c r="B474" s="1887"/>
      <c r="C474" s="1887"/>
      <c r="D474" s="1887"/>
      <c r="E474" s="1887"/>
      <c r="F474" s="1887"/>
      <c r="G474" s="1887"/>
      <c r="H474" s="1888"/>
      <c r="I474" s="1887"/>
      <c r="J474" s="1888"/>
      <c r="K474" s="1887"/>
      <c r="L474" s="1888"/>
      <c r="M474" s="1887"/>
      <c r="N474" s="1887"/>
      <c r="O474" s="1887"/>
    </row>
    <row r="475" spans="1:15" ht="15.75" customHeight="1">
      <c r="A475" s="1887"/>
      <c r="B475" s="1887"/>
      <c r="C475" s="1887"/>
      <c r="D475" s="1887"/>
      <c r="E475" s="1887"/>
      <c r="F475" s="1887"/>
      <c r="G475" s="1887"/>
      <c r="H475" s="1888"/>
      <c r="I475" s="1887"/>
      <c r="J475" s="1888"/>
      <c r="K475" s="1887"/>
      <c r="L475" s="1888"/>
      <c r="M475" s="1887"/>
      <c r="N475" s="1887"/>
      <c r="O475" s="1887"/>
    </row>
    <row r="476" spans="1:15" ht="15.75" customHeight="1">
      <c r="A476" s="1887"/>
      <c r="B476" s="1887"/>
      <c r="C476" s="1887"/>
      <c r="D476" s="1887"/>
      <c r="E476" s="1887"/>
      <c r="F476" s="1887"/>
      <c r="G476" s="1887"/>
      <c r="H476" s="1888"/>
      <c r="I476" s="1887"/>
      <c r="J476" s="1888"/>
      <c r="K476" s="1887"/>
      <c r="L476" s="1888"/>
      <c r="M476" s="1887"/>
      <c r="N476" s="1887"/>
      <c r="O476" s="1887"/>
    </row>
    <row r="477" spans="1:15" ht="15.75" customHeight="1">
      <c r="A477" s="1887"/>
      <c r="B477" s="1887"/>
      <c r="C477" s="1887"/>
      <c r="D477" s="1887"/>
      <c r="E477" s="1887"/>
      <c r="F477" s="1887"/>
      <c r="G477" s="1887"/>
      <c r="H477" s="1888"/>
      <c r="I477" s="1887"/>
      <c r="J477" s="1888"/>
      <c r="K477" s="1887"/>
      <c r="L477" s="1888"/>
      <c r="M477" s="1887"/>
      <c r="N477" s="1887"/>
      <c r="O477" s="1887"/>
    </row>
    <row r="478" spans="1:15" ht="15.75" customHeight="1">
      <c r="A478" s="1887"/>
      <c r="B478" s="1887"/>
      <c r="C478" s="1887"/>
      <c r="D478" s="1887"/>
      <c r="E478" s="1887"/>
      <c r="F478" s="1887"/>
      <c r="G478" s="1887"/>
      <c r="H478" s="1888"/>
      <c r="I478" s="1887"/>
      <c r="J478" s="1888"/>
      <c r="K478" s="1887"/>
      <c r="L478" s="1888"/>
      <c r="M478" s="1887"/>
      <c r="N478" s="1887"/>
      <c r="O478" s="1887"/>
    </row>
    <row r="479" spans="1:15" ht="15.75" customHeight="1">
      <c r="A479" s="1887"/>
      <c r="B479" s="1887"/>
      <c r="C479" s="1887"/>
      <c r="D479" s="1887"/>
      <c r="E479" s="1887"/>
      <c r="F479" s="1887"/>
      <c r="G479" s="1887"/>
      <c r="H479" s="1888"/>
      <c r="I479" s="1887"/>
      <c r="J479" s="1888"/>
      <c r="K479" s="1887"/>
      <c r="L479" s="1888"/>
      <c r="M479" s="1887"/>
      <c r="N479" s="1887"/>
      <c r="O479" s="1887"/>
    </row>
    <row r="480" spans="1:15" ht="15.75" customHeight="1">
      <c r="A480" s="1887"/>
      <c r="B480" s="1887"/>
      <c r="C480" s="1887"/>
      <c r="D480" s="1887"/>
      <c r="E480" s="1887"/>
      <c r="F480" s="1887"/>
      <c r="G480" s="1887"/>
      <c r="H480" s="1888"/>
      <c r="I480" s="1887"/>
      <c r="J480" s="1888"/>
      <c r="K480" s="1887"/>
      <c r="L480" s="1888"/>
      <c r="M480" s="1887"/>
      <c r="N480" s="1887"/>
      <c r="O480" s="1887"/>
    </row>
    <row r="481" spans="1:15" ht="15.75" customHeight="1">
      <c r="A481" s="1887"/>
      <c r="B481" s="1887"/>
      <c r="C481" s="1887"/>
      <c r="D481" s="1887"/>
      <c r="E481" s="1887"/>
      <c r="F481" s="1887"/>
      <c r="G481" s="1887"/>
      <c r="H481" s="1888"/>
      <c r="I481" s="1887"/>
      <c r="J481" s="1888"/>
      <c r="K481" s="1887"/>
      <c r="L481" s="1888"/>
      <c r="M481" s="1887"/>
      <c r="N481" s="1887"/>
      <c r="O481" s="1887"/>
    </row>
    <row r="482" spans="1:15" ht="15.75" customHeight="1">
      <c r="A482" s="1887"/>
      <c r="B482" s="1887"/>
      <c r="C482" s="1887"/>
      <c r="D482" s="1887"/>
      <c r="E482" s="1887"/>
      <c r="F482" s="1887"/>
      <c r="G482" s="1887"/>
      <c r="H482" s="1888"/>
      <c r="I482" s="1887"/>
      <c r="J482" s="1888"/>
      <c r="K482" s="1887"/>
      <c r="L482" s="1888"/>
      <c r="M482" s="1887"/>
      <c r="N482" s="1887"/>
      <c r="O482" s="1887"/>
    </row>
    <row r="483" spans="1:15" ht="15.75" customHeight="1">
      <c r="A483" s="1887"/>
      <c r="B483" s="1887"/>
      <c r="C483" s="1887"/>
      <c r="D483" s="1887"/>
      <c r="E483" s="1887"/>
      <c r="F483" s="1887"/>
      <c r="G483" s="1887"/>
      <c r="H483" s="1888"/>
      <c r="I483" s="1887"/>
      <c r="J483" s="1888"/>
      <c r="K483" s="1887"/>
      <c r="L483" s="1888"/>
      <c r="M483" s="1887"/>
      <c r="N483" s="1887"/>
      <c r="O483" s="1887"/>
    </row>
    <row r="484" spans="1:15" ht="15.75" customHeight="1">
      <c r="A484" s="1887"/>
      <c r="B484" s="1887"/>
      <c r="C484" s="1887"/>
      <c r="D484" s="1887"/>
      <c r="E484" s="1887"/>
      <c r="F484" s="1887"/>
      <c r="G484" s="1887"/>
      <c r="H484" s="1888"/>
      <c r="I484" s="1887"/>
      <c r="J484" s="1888"/>
      <c r="K484" s="1887"/>
      <c r="L484" s="1888"/>
      <c r="M484" s="1887"/>
      <c r="N484" s="1887"/>
      <c r="O484" s="1887"/>
    </row>
    <row r="485" spans="1:15" ht="15.75" customHeight="1">
      <c r="A485" s="1887"/>
      <c r="B485" s="1887"/>
      <c r="C485" s="1887"/>
      <c r="D485" s="1887"/>
      <c r="E485" s="1887"/>
      <c r="F485" s="1887"/>
      <c r="G485" s="1887"/>
      <c r="H485" s="1888"/>
      <c r="I485" s="1887"/>
      <c r="J485" s="1888"/>
      <c r="K485" s="1887"/>
      <c r="L485" s="1888"/>
      <c r="M485" s="1887"/>
      <c r="N485" s="1887"/>
      <c r="O485" s="1887"/>
    </row>
    <row r="486" spans="1:15" ht="15.75" customHeight="1">
      <c r="A486" s="1887"/>
      <c r="B486" s="1887"/>
      <c r="C486" s="1887"/>
      <c r="D486" s="1887"/>
      <c r="E486" s="1887"/>
      <c r="F486" s="1887"/>
      <c r="G486" s="1887"/>
      <c r="H486" s="1888"/>
      <c r="I486" s="1887"/>
      <c r="J486" s="1888"/>
      <c r="K486" s="1887"/>
      <c r="L486" s="1888"/>
      <c r="M486" s="1887"/>
      <c r="N486" s="1887"/>
      <c r="O486" s="1887"/>
    </row>
    <row r="487" spans="1:15" ht="15.75" customHeight="1">
      <c r="A487" s="1887"/>
      <c r="B487" s="1887"/>
      <c r="C487" s="1887"/>
      <c r="D487" s="1887"/>
      <c r="E487" s="1887"/>
      <c r="F487" s="1887"/>
      <c r="G487" s="1887"/>
      <c r="H487" s="1888"/>
      <c r="I487" s="1887"/>
      <c r="J487" s="1888"/>
      <c r="K487" s="1887"/>
      <c r="L487" s="1888"/>
      <c r="M487" s="1887"/>
      <c r="N487" s="1887"/>
      <c r="O487" s="1887"/>
    </row>
    <row r="488" spans="1:15" ht="15.75" customHeight="1">
      <c r="A488" s="1887"/>
      <c r="B488" s="1887"/>
      <c r="C488" s="1887"/>
      <c r="D488" s="1887"/>
      <c r="E488" s="1887"/>
      <c r="F488" s="1887"/>
      <c r="G488" s="1887"/>
      <c r="H488" s="1888"/>
      <c r="I488" s="1887"/>
      <c r="J488" s="1888"/>
      <c r="K488" s="1887"/>
      <c r="L488" s="1888"/>
      <c r="M488" s="1887"/>
      <c r="N488" s="1887"/>
      <c r="O488" s="1887"/>
    </row>
    <row r="489" spans="1:15" ht="15.75" customHeight="1">
      <c r="A489" s="1887"/>
      <c r="B489" s="1887"/>
      <c r="C489" s="1887"/>
      <c r="D489" s="1887"/>
      <c r="E489" s="1887"/>
      <c r="F489" s="1887"/>
      <c r="G489" s="1887"/>
      <c r="H489" s="1888"/>
      <c r="I489" s="1887"/>
      <c r="J489" s="1888"/>
      <c r="K489" s="1887"/>
      <c r="L489" s="1888"/>
      <c r="M489" s="1887"/>
      <c r="N489" s="1887"/>
      <c r="O489" s="1887"/>
    </row>
    <row r="490" spans="1:15" ht="15.75" customHeight="1">
      <c r="A490" s="1887"/>
      <c r="B490" s="1887"/>
      <c r="C490" s="1887"/>
      <c r="D490" s="1887"/>
      <c r="E490" s="1887"/>
      <c r="F490" s="1887"/>
      <c r="G490" s="1887"/>
      <c r="H490" s="1888"/>
      <c r="I490" s="1887"/>
      <c r="J490" s="1888"/>
      <c r="K490" s="1887"/>
      <c r="L490" s="1888"/>
      <c r="M490" s="1887"/>
      <c r="N490" s="1887"/>
      <c r="O490" s="1887"/>
    </row>
    <row r="491" spans="1:15" ht="15.75" customHeight="1">
      <c r="A491" s="1887"/>
      <c r="B491" s="1887"/>
      <c r="C491" s="1887"/>
      <c r="D491" s="1887"/>
      <c r="E491" s="1887"/>
      <c r="F491" s="1887"/>
      <c r="G491" s="1887"/>
      <c r="H491" s="1888"/>
      <c r="I491" s="1887"/>
      <c r="J491" s="1888"/>
      <c r="K491" s="1887"/>
      <c r="L491" s="1888"/>
      <c r="M491" s="1887"/>
      <c r="N491" s="1887"/>
      <c r="O491" s="1887"/>
    </row>
    <row r="492" spans="1:15" ht="15.75" customHeight="1">
      <c r="A492" s="1887"/>
      <c r="B492" s="1887"/>
      <c r="C492" s="1887"/>
      <c r="D492" s="1887"/>
      <c r="E492" s="1887"/>
      <c r="F492" s="1887"/>
      <c r="G492" s="1887"/>
      <c r="H492" s="1888"/>
      <c r="I492" s="1887"/>
      <c r="J492" s="1888"/>
      <c r="K492" s="1887"/>
      <c r="L492" s="1888"/>
      <c r="M492" s="1887"/>
      <c r="N492" s="1887"/>
      <c r="O492" s="1887"/>
    </row>
    <row r="493" spans="1:15" ht="15.75" customHeight="1">
      <c r="A493" s="1887"/>
      <c r="B493" s="1887"/>
      <c r="C493" s="1887"/>
      <c r="D493" s="1887"/>
      <c r="E493" s="1887"/>
      <c r="F493" s="1887"/>
      <c r="G493" s="1887"/>
      <c r="H493" s="1888"/>
      <c r="I493" s="1887"/>
      <c r="J493" s="1888"/>
      <c r="K493" s="1887"/>
      <c r="L493" s="1888"/>
      <c r="M493" s="1887"/>
      <c r="N493" s="1887"/>
      <c r="O493" s="1887"/>
    </row>
    <row r="494" spans="1:15" ht="15.75" customHeight="1">
      <c r="A494" s="1887"/>
      <c r="B494" s="1887"/>
      <c r="C494" s="1887"/>
      <c r="D494" s="1887"/>
      <c r="E494" s="1887"/>
      <c r="F494" s="1887"/>
      <c r="G494" s="1887"/>
      <c r="H494" s="1888"/>
      <c r="I494" s="1887"/>
      <c r="J494" s="1888"/>
      <c r="K494" s="1887"/>
      <c r="L494" s="1888"/>
      <c r="M494" s="1887"/>
      <c r="N494" s="1887"/>
      <c r="O494" s="1887"/>
    </row>
    <row r="495" spans="1:15" ht="15.75" customHeight="1">
      <c r="A495" s="1887"/>
      <c r="B495" s="1887"/>
      <c r="C495" s="1887"/>
      <c r="D495" s="1887"/>
      <c r="E495" s="1887"/>
      <c r="F495" s="1887"/>
      <c r="G495" s="1887"/>
      <c r="H495" s="1888"/>
      <c r="I495" s="1887"/>
      <c r="J495" s="1888"/>
      <c r="K495" s="1887"/>
      <c r="L495" s="1888"/>
      <c r="M495" s="1887"/>
      <c r="N495" s="1887"/>
      <c r="O495" s="1887"/>
    </row>
    <row r="496" spans="1:15" ht="15.75" customHeight="1">
      <c r="A496" s="1887"/>
      <c r="B496" s="1887"/>
      <c r="C496" s="1887"/>
      <c r="D496" s="1887"/>
      <c r="E496" s="1887"/>
      <c r="F496" s="1887"/>
      <c r="G496" s="1887"/>
      <c r="H496" s="1888"/>
      <c r="I496" s="1887"/>
      <c r="J496" s="1888"/>
      <c r="K496" s="1887"/>
      <c r="L496" s="1888"/>
      <c r="M496" s="1887"/>
      <c r="N496" s="1887"/>
      <c r="O496" s="1887"/>
    </row>
    <row r="497" spans="1:15" ht="15.75" customHeight="1">
      <c r="A497" s="1887"/>
      <c r="B497" s="1887"/>
      <c r="C497" s="1887"/>
      <c r="D497" s="1887"/>
      <c r="E497" s="1887"/>
      <c r="F497" s="1887"/>
      <c r="G497" s="1887"/>
      <c r="H497" s="1888"/>
      <c r="I497" s="1887"/>
      <c r="J497" s="1888"/>
      <c r="K497" s="1887"/>
      <c r="L497" s="1888"/>
      <c r="M497" s="1887"/>
      <c r="N497" s="1887"/>
      <c r="O497" s="1887"/>
    </row>
    <row r="498" spans="1:15" ht="15.75" customHeight="1">
      <c r="A498" s="1887"/>
      <c r="B498" s="1887"/>
      <c r="C498" s="1887"/>
      <c r="D498" s="1887"/>
      <c r="E498" s="1887"/>
      <c r="F498" s="1887"/>
      <c r="G498" s="1887"/>
      <c r="H498" s="1888"/>
      <c r="I498" s="1887"/>
      <c r="J498" s="1888"/>
      <c r="K498" s="1887"/>
      <c r="L498" s="1888"/>
      <c r="M498" s="1887"/>
      <c r="N498" s="1887"/>
      <c r="O498" s="1887"/>
    </row>
    <row r="499" spans="1:15" ht="15.75" customHeight="1">
      <c r="A499" s="1887"/>
      <c r="B499" s="1887"/>
      <c r="C499" s="1887"/>
      <c r="D499" s="1887"/>
      <c r="E499" s="1887"/>
      <c r="F499" s="1887"/>
      <c r="G499" s="1887"/>
      <c r="H499" s="1888"/>
      <c r="I499" s="1887"/>
      <c r="J499" s="1888"/>
      <c r="K499" s="1887"/>
      <c r="L499" s="1888"/>
      <c r="M499" s="1887"/>
      <c r="N499" s="1887"/>
      <c r="O499" s="1887"/>
    </row>
    <row r="500" spans="1:15" ht="15.75" customHeight="1">
      <c r="A500" s="1887"/>
      <c r="B500" s="1887"/>
      <c r="C500" s="1887"/>
      <c r="D500" s="1887"/>
      <c r="E500" s="1887"/>
      <c r="F500" s="1887"/>
      <c r="G500" s="1887"/>
      <c r="H500" s="1888"/>
      <c r="I500" s="1887"/>
      <c r="J500" s="1888"/>
      <c r="K500" s="1887"/>
      <c r="L500" s="1888"/>
      <c r="M500" s="1887"/>
      <c r="N500" s="1887"/>
      <c r="O500" s="1887"/>
    </row>
    <row r="501" spans="1:15" ht="15.75" customHeight="1">
      <c r="A501" s="1887"/>
      <c r="B501" s="1887"/>
      <c r="C501" s="1887"/>
      <c r="D501" s="1887"/>
      <c r="E501" s="1887"/>
      <c r="F501" s="1887"/>
      <c r="G501" s="1887"/>
      <c r="H501" s="1888"/>
      <c r="I501" s="1887"/>
      <c r="J501" s="1888"/>
      <c r="K501" s="1887"/>
      <c r="L501" s="1888"/>
      <c r="M501" s="1887"/>
      <c r="N501" s="1887"/>
      <c r="O501" s="1887"/>
    </row>
    <row r="502" spans="1:15" ht="15.75" customHeight="1">
      <c r="A502" s="1887"/>
      <c r="B502" s="1887"/>
      <c r="C502" s="1887"/>
      <c r="D502" s="1887"/>
      <c r="E502" s="1887"/>
      <c r="F502" s="1887"/>
      <c r="G502" s="1887"/>
      <c r="H502" s="1888"/>
      <c r="I502" s="1887"/>
      <c r="J502" s="1888"/>
      <c r="K502" s="1887"/>
      <c r="L502" s="1888"/>
      <c r="M502" s="1887"/>
      <c r="N502" s="1887"/>
      <c r="O502" s="1887"/>
    </row>
    <row r="503" spans="1:15" ht="15.75" customHeight="1">
      <c r="A503" s="1887"/>
      <c r="B503" s="1887"/>
      <c r="C503" s="1887"/>
      <c r="D503" s="1887"/>
      <c r="E503" s="1887"/>
      <c r="F503" s="1887"/>
      <c r="G503" s="1887"/>
      <c r="H503" s="1888"/>
      <c r="I503" s="1887"/>
      <c r="J503" s="1888"/>
      <c r="K503" s="1887"/>
      <c r="L503" s="1888"/>
      <c r="M503" s="1887"/>
      <c r="N503" s="1887"/>
      <c r="O503" s="1887"/>
    </row>
    <row r="504" spans="1:15" ht="15.75" customHeight="1">
      <c r="A504" s="1887"/>
      <c r="B504" s="1887"/>
      <c r="C504" s="1887"/>
      <c r="D504" s="1887"/>
      <c r="E504" s="1887"/>
      <c r="F504" s="1887"/>
      <c r="G504" s="1887"/>
      <c r="H504" s="1888"/>
      <c r="I504" s="1887"/>
      <c r="J504" s="1888"/>
      <c r="K504" s="1887"/>
      <c r="L504" s="1888"/>
      <c r="M504" s="1887"/>
      <c r="N504" s="1887"/>
      <c r="O504" s="1887"/>
    </row>
    <row r="505" spans="1:15" ht="15.75" customHeight="1">
      <c r="A505" s="1887"/>
      <c r="B505" s="1887"/>
      <c r="C505" s="1887"/>
      <c r="D505" s="1887"/>
      <c r="E505" s="1887"/>
      <c r="F505" s="1887"/>
      <c r="G505" s="1887"/>
      <c r="H505" s="1888"/>
      <c r="I505" s="1887"/>
      <c r="J505" s="1888"/>
      <c r="K505" s="1887"/>
      <c r="L505" s="1888"/>
      <c r="M505" s="1887"/>
      <c r="N505" s="1887"/>
      <c r="O505" s="1887"/>
    </row>
    <row r="506" spans="1:15" ht="15.75" customHeight="1">
      <c r="A506" s="1887"/>
      <c r="B506" s="1887"/>
      <c r="C506" s="1887"/>
      <c r="D506" s="1887"/>
      <c r="E506" s="1887"/>
      <c r="F506" s="1887"/>
      <c r="G506" s="1887"/>
      <c r="H506" s="1888"/>
      <c r="I506" s="1887"/>
      <c r="J506" s="1888"/>
      <c r="K506" s="1887"/>
      <c r="L506" s="1888"/>
      <c r="M506" s="1887"/>
      <c r="N506" s="1887"/>
      <c r="O506" s="1887"/>
    </row>
    <row r="507" spans="1:15" ht="15.75" customHeight="1">
      <c r="A507" s="1887"/>
      <c r="B507" s="1887"/>
      <c r="C507" s="1887"/>
      <c r="D507" s="1887"/>
      <c r="E507" s="1887"/>
      <c r="F507" s="1887"/>
      <c r="G507" s="1887"/>
      <c r="H507" s="1888"/>
      <c r="I507" s="1887"/>
      <c r="J507" s="1888"/>
      <c r="K507" s="1887"/>
      <c r="L507" s="1888"/>
      <c r="M507" s="1887"/>
      <c r="N507" s="1887"/>
      <c r="O507" s="1887"/>
    </row>
    <row r="508" spans="1:15" ht="15.75" customHeight="1">
      <c r="A508" s="1887"/>
      <c r="B508" s="1887"/>
      <c r="C508" s="1887"/>
      <c r="D508" s="1887"/>
      <c r="E508" s="1887"/>
      <c r="F508" s="1887"/>
      <c r="G508" s="1887"/>
      <c r="H508" s="1888"/>
      <c r="I508" s="1887"/>
      <c r="J508" s="1888"/>
      <c r="K508" s="1887"/>
      <c r="L508" s="1888"/>
      <c r="M508" s="1887"/>
      <c r="N508" s="1887"/>
      <c r="O508" s="1887"/>
    </row>
    <row r="509" spans="1:15" ht="15.75" customHeight="1">
      <c r="A509" s="1887"/>
      <c r="B509" s="1887"/>
      <c r="C509" s="1887"/>
      <c r="D509" s="1887"/>
      <c r="E509" s="1887"/>
      <c r="F509" s="1887"/>
      <c r="G509" s="1887"/>
      <c r="H509" s="1888"/>
      <c r="I509" s="1887"/>
      <c r="J509" s="1888"/>
      <c r="K509" s="1887"/>
      <c r="L509" s="1888"/>
      <c r="M509" s="1887"/>
      <c r="N509" s="1887"/>
      <c r="O509" s="1887"/>
    </row>
    <row r="510" spans="1:15" ht="15.75" customHeight="1">
      <c r="A510" s="1887"/>
      <c r="B510" s="1887"/>
      <c r="C510" s="1887"/>
      <c r="D510" s="1887"/>
      <c r="E510" s="1887"/>
      <c r="F510" s="1887"/>
      <c r="G510" s="1887"/>
      <c r="H510" s="1888"/>
      <c r="I510" s="1887"/>
      <c r="J510" s="1888"/>
      <c r="K510" s="1887"/>
      <c r="L510" s="1888"/>
      <c r="M510" s="1887"/>
      <c r="N510" s="1887"/>
      <c r="O510" s="1887"/>
    </row>
    <row r="511" spans="1:15" ht="15.75" customHeight="1">
      <c r="A511" s="1887"/>
      <c r="B511" s="1887"/>
      <c r="C511" s="1887"/>
      <c r="D511" s="1887"/>
      <c r="E511" s="1887"/>
      <c r="F511" s="1887"/>
      <c r="G511" s="1887"/>
      <c r="H511" s="1888"/>
      <c r="I511" s="1887"/>
      <c r="J511" s="1888"/>
      <c r="K511" s="1887"/>
      <c r="L511" s="1888"/>
      <c r="M511" s="1887"/>
      <c r="N511" s="1887"/>
      <c r="O511" s="1887"/>
    </row>
    <row r="512" spans="1:15" ht="15.75" customHeight="1">
      <c r="A512" s="1887"/>
      <c r="B512" s="1887"/>
      <c r="C512" s="1887"/>
      <c r="D512" s="1887"/>
      <c r="E512" s="1887"/>
      <c r="F512" s="1887"/>
      <c r="G512" s="1887"/>
      <c r="H512" s="1888"/>
      <c r="I512" s="1887"/>
      <c r="J512" s="1888"/>
      <c r="K512" s="1887"/>
      <c r="L512" s="1888"/>
      <c r="M512" s="1887"/>
      <c r="N512" s="1887"/>
      <c r="O512" s="1887"/>
    </row>
    <row r="513" spans="1:15" ht="15.75" customHeight="1">
      <c r="A513" s="1887"/>
      <c r="B513" s="1887"/>
      <c r="C513" s="1887"/>
      <c r="D513" s="1887"/>
      <c r="E513" s="1887"/>
      <c r="F513" s="1887"/>
      <c r="G513" s="1887"/>
      <c r="H513" s="1888"/>
      <c r="I513" s="1887"/>
      <c r="J513" s="1888"/>
      <c r="K513" s="1887"/>
      <c r="L513" s="1888"/>
      <c r="M513" s="1887"/>
      <c r="N513" s="1887"/>
      <c r="O513" s="1887"/>
    </row>
    <row r="514" spans="1:15" ht="15.75" customHeight="1">
      <c r="A514" s="1887"/>
      <c r="B514" s="1887"/>
      <c r="C514" s="1887"/>
      <c r="D514" s="1887"/>
      <c r="E514" s="1887"/>
      <c r="F514" s="1887"/>
      <c r="G514" s="1887"/>
      <c r="H514" s="1888"/>
      <c r="I514" s="1887"/>
      <c r="J514" s="1888"/>
      <c r="K514" s="1887"/>
      <c r="L514" s="1888"/>
      <c r="M514" s="1887"/>
      <c r="N514" s="1887"/>
      <c r="O514" s="1887"/>
    </row>
    <row r="515" spans="1:15" ht="15.75" customHeight="1">
      <c r="A515" s="1887"/>
      <c r="B515" s="1887"/>
      <c r="C515" s="1887"/>
      <c r="D515" s="1887"/>
      <c r="E515" s="1887"/>
      <c r="F515" s="1887"/>
      <c r="G515" s="1887"/>
      <c r="H515" s="1888"/>
      <c r="I515" s="1887"/>
      <c r="J515" s="1888"/>
      <c r="K515" s="1887"/>
      <c r="L515" s="1888"/>
      <c r="M515" s="1887"/>
      <c r="N515" s="1887"/>
      <c r="O515" s="1887"/>
    </row>
    <row r="516" spans="1:15" ht="15.75" customHeight="1">
      <c r="A516" s="1887"/>
      <c r="B516" s="1887"/>
      <c r="C516" s="1887"/>
      <c r="D516" s="1887"/>
      <c r="E516" s="1887"/>
      <c r="F516" s="1887"/>
      <c r="G516" s="1887"/>
      <c r="H516" s="1888"/>
      <c r="I516" s="1887"/>
      <c r="J516" s="1888"/>
      <c r="K516" s="1887"/>
      <c r="L516" s="1888"/>
      <c r="M516" s="1887"/>
      <c r="N516" s="1887"/>
      <c r="O516" s="1887"/>
    </row>
    <row r="517" spans="1:15" ht="15.75" customHeight="1">
      <c r="A517" s="1887"/>
      <c r="B517" s="1887"/>
      <c r="C517" s="1887"/>
      <c r="D517" s="1887"/>
      <c r="E517" s="1887"/>
      <c r="F517" s="1887"/>
      <c r="G517" s="1887"/>
      <c r="H517" s="1888"/>
      <c r="I517" s="1887"/>
      <c r="J517" s="1888"/>
      <c r="K517" s="1887"/>
      <c r="L517" s="1888"/>
      <c r="M517" s="1887"/>
      <c r="N517" s="1887"/>
      <c r="O517" s="1887"/>
    </row>
    <row r="518" spans="1:15" ht="15.75" customHeight="1">
      <c r="A518" s="1887"/>
      <c r="B518" s="1887"/>
      <c r="C518" s="1887"/>
      <c r="D518" s="1887"/>
      <c r="E518" s="1887"/>
      <c r="F518" s="1887"/>
      <c r="G518" s="1887"/>
      <c r="H518" s="1888"/>
      <c r="I518" s="1887"/>
      <c r="J518" s="1888"/>
      <c r="K518" s="1887"/>
      <c r="L518" s="1888"/>
      <c r="M518" s="1887"/>
      <c r="N518" s="1887"/>
      <c r="O518" s="1887"/>
    </row>
    <row r="519" spans="1:15" ht="15.75" customHeight="1">
      <c r="A519" s="1887"/>
      <c r="B519" s="1887"/>
      <c r="C519" s="1887"/>
      <c r="D519" s="1887"/>
      <c r="E519" s="1887"/>
      <c r="F519" s="1887"/>
      <c r="G519" s="1887"/>
      <c r="H519" s="1888"/>
      <c r="I519" s="1887"/>
      <c r="J519" s="1888"/>
      <c r="K519" s="1887"/>
      <c r="L519" s="1888"/>
      <c r="M519" s="1887"/>
      <c r="N519" s="1887"/>
      <c r="O519" s="1887"/>
    </row>
    <row r="520" spans="1:15" ht="15.75" customHeight="1">
      <c r="A520" s="1887"/>
      <c r="B520" s="1887"/>
      <c r="C520" s="1887"/>
      <c r="D520" s="1887"/>
      <c r="E520" s="1887"/>
      <c r="F520" s="1887"/>
      <c r="G520" s="1887"/>
      <c r="H520" s="1888"/>
      <c r="I520" s="1887"/>
      <c r="J520" s="1888"/>
      <c r="K520" s="1887"/>
      <c r="L520" s="1888"/>
      <c r="M520" s="1887"/>
      <c r="N520" s="1887"/>
      <c r="O520" s="1887"/>
    </row>
    <row r="521" spans="1:15" ht="15.75" customHeight="1">
      <c r="A521" s="1887"/>
      <c r="B521" s="1887"/>
      <c r="C521" s="1887"/>
      <c r="D521" s="1887"/>
      <c r="E521" s="1887"/>
      <c r="F521" s="1887"/>
      <c r="G521" s="1887"/>
      <c r="H521" s="1888"/>
      <c r="I521" s="1887"/>
      <c r="J521" s="1888"/>
      <c r="K521" s="1887"/>
      <c r="L521" s="1888"/>
      <c r="M521" s="1887"/>
      <c r="N521" s="1887"/>
      <c r="O521" s="1887"/>
    </row>
    <row r="522" spans="1:15" ht="15.75" customHeight="1">
      <c r="A522" s="1887"/>
      <c r="B522" s="1887"/>
      <c r="C522" s="1887"/>
      <c r="D522" s="1887"/>
      <c r="E522" s="1887"/>
      <c r="F522" s="1887"/>
      <c r="G522" s="1887"/>
      <c r="H522" s="1888"/>
      <c r="I522" s="1887"/>
      <c r="J522" s="1888"/>
      <c r="K522" s="1887"/>
      <c r="L522" s="1888"/>
      <c r="M522" s="1887"/>
      <c r="N522" s="1887"/>
      <c r="O522" s="1887"/>
    </row>
    <row r="523" spans="1:15" ht="15.75" customHeight="1">
      <c r="A523" s="1887"/>
      <c r="B523" s="1887"/>
      <c r="C523" s="1887"/>
      <c r="D523" s="1887"/>
      <c r="E523" s="1887"/>
      <c r="F523" s="1887"/>
      <c r="G523" s="1887"/>
      <c r="H523" s="1888"/>
      <c r="I523" s="1887"/>
      <c r="J523" s="1888"/>
      <c r="K523" s="1887"/>
      <c r="L523" s="1888"/>
      <c r="M523" s="1887"/>
      <c r="N523" s="1887"/>
      <c r="O523" s="1887"/>
    </row>
    <row r="524" spans="1:15" ht="15.75" customHeight="1">
      <c r="A524" s="1887"/>
      <c r="B524" s="1887"/>
      <c r="C524" s="1887"/>
      <c r="D524" s="1887"/>
      <c r="E524" s="1887"/>
      <c r="F524" s="1887"/>
      <c r="G524" s="1887"/>
      <c r="H524" s="1888"/>
      <c r="I524" s="1887"/>
      <c r="J524" s="1888"/>
      <c r="K524" s="1887"/>
      <c r="L524" s="1888"/>
      <c r="M524" s="1887"/>
      <c r="N524" s="1887"/>
      <c r="O524" s="1887"/>
    </row>
    <row r="525" spans="1:15" ht="15.75" customHeight="1">
      <c r="A525" s="1887"/>
      <c r="B525" s="1887"/>
      <c r="C525" s="1887"/>
      <c r="D525" s="1887"/>
      <c r="E525" s="1887"/>
      <c r="F525" s="1887"/>
      <c r="G525" s="1887"/>
      <c r="H525" s="1888"/>
      <c r="I525" s="1887"/>
      <c r="J525" s="1888"/>
      <c r="K525" s="1887"/>
      <c r="L525" s="1888"/>
      <c r="M525" s="1887"/>
      <c r="N525" s="1887"/>
      <c r="O525" s="1887"/>
    </row>
    <row r="526" spans="1:15" ht="15.75" customHeight="1">
      <c r="A526" s="1887"/>
      <c r="B526" s="1887"/>
      <c r="C526" s="1887"/>
      <c r="D526" s="1887"/>
      <c r="E526" s="1887"/>
      <c r="F526" s="1887"/>
      <c r="G526" s="1887"/>
      <c r="H526" s="1888"/>
      <c r="I526" s="1887"/>
      <c r="J526" s="1888"/>
      <c r="K526" s="1887"/>
      <c r="L526" s="1888"/>
      <c r="M526" s="1887"/>
      <c r="N526" s="1887"/>
      <c r="O526" s="1887"/>
    </row>
    <row r="527" spans="1:15" ht="15.75" customHeight="1">
      <c r="A527" s="1887"/>
      <c r="B527" s="1887"/>
      <c r="C527" s="1887"/>
      <c r="D527" s="1887"/>
      <c r="E527" s="1887"/>
      <c r="F527" s="1887"/>
      <c r="G527" s="1887"/>
      <c r="H527" s="1888"/>
      <c r="I527" s="1887"/>
      <c r="J527" s="1888"/>
      <c r="K527" s="1887"/>
      <c r="L527" s="1888"/>
      <c r="M527" s="1887"/>
      <c r="N527" s="1887"/>
      <c r="O527" s="1887"/>
    </row>
    <row r="528" spans="1:15" ht="15.75" customHeight="1">
      <c r="A528" s="1887"/>
      <c r="B528" s="1887"/>
      <c r="C528" s="1887"/>
      <c r="D528" s="1887"/>
      <c r="E528" s="1887"/>
      <c r="F528" s="1887"/>
      <c r="G528" s="1887"/>
      <c r="H528" s="1888"/>
      <c r="I528" s="1887"/>
      <c r="J528" s="1888"/>
      <c r="K528" s="1887"/>
      <c r="L528" s="1888"/>
      <c r="M528" s="1887"/>
      <c r="N528" s="1887"/>
      <c r="O528" s="1887"/>
    </row>
    <row r="529" spans="1:15" ht="15.75" customHeight="1">
      <c r="A529" s="1887"/>
      <c r="B529" s="1887"/>
      <c r="C529" s="1887"/>
      <c r="D529" s="1887"/>
      <c r="E529" s="1887"/>
      <c r="F529" s="1887"/>
      <c r="G529" s="1887"/>
      <c r="H529" s="1888"/>
      <c r="I529" s="1887"/>
      <c r="J529" s="1888"/>
      <c r="K529" s="1887"/>
      <c r="L529" s="1888"/>
      <c r="M529" s="1887"/>
      <c r="N529" s="1887"/>
      <c r="O529" s="1887"/>
    </row>
    <row r="530" spans="1:15" ht="15.75" customHeight="1">
      <c r="A530" s="1887"/>
      <c r="B530" s="1887"/>
      <c r="C530" s="1887"/>
      <c r="D530" s="1887"/>
      <c r="E530" s="1887"/>
      <c r="F530" s="1887"/>
      <c r="G530" s="1887"/>
      <c r="H530" s="1888"/>
      <c r="I530" s="1887"/>
      <c r="J530" s="1888"/>
      <c r="K530" s="1887"/>
      <c r="L530" s="1888"/>
      <c r="M530" s="1887"/>
      <c r="N530" s="1887"/>
      <c r="O530" s="1887"/>
    </row>
    <row r="531" spans="1:15" ht="15.75" customHeight="1">
      <c r="A531" s="1887"/>
      <c r="B531" s="1887"/>
      <c r="C531" s="1887"/>
      <c r="D531" s="1887"/>
      <c r="E531" s="1887"/>
      <c r="F531" s="1887"/>
      <c r="G531" s="1887"/>
      <c r="H531" s="1888"/>
      <c r="I531" s="1887"/>
      <c r="J531" s="1888"/>
      <c r="K531" s="1887"/>
      <c r="L531" s="1888"/>
      <c r="M531" s="1887"/>
      <c r="N531" s="1887"/>
      <c r="O531" s="1887"/>
    </row>
    <row r="532" spans="1:15" ht="15.75" customHeight="1">
      <c r="A532" s="1887"/>
      <c r="B532" s="1887"/>
      <c r="C532" s="1887"/>
      <c r="D532" s="1887"/>
      <c r="E532" s="1887"/>
      <c r="F532" s="1887"/>
      <c r="G532" s="1887"/>
      <c r="H532" s="1888"/>
      <c r="I532" s="1887"/>
      <c r="J532" s="1888"/>
      <c r="K532" s="1887"/>
      <c r="L532" s="1888"/>
      <c r="M532" s="1887"/>
      <c r="N532" s="1887"/>
      <c r="O532" s="1887"/>
    </row>
    <row r="533" spans="1:15" ht="15.75" customHeight="1">
      <c r="A533" s="1887"/>
      <c r="B533" s="1887"/>
      <c r="C533" s="1887"/>
      <c r="D533" s="1887"/>
      <c r="E533" s="1887"/>
      <c r="F533" s="1887"/>
      <c r="G533" s="1887"/>
      <c r="H533" s="1888"/>
      <c r="I533" s="1887"/>
      <c r="J533" s="1888"/>
      <c r="K533" s="1887"/>
      <c r="L533" s="1888"/>
      <c r="M533" s="1887"/>
      <c r="N533" s="1887"/>
      <c r="O533" s="1887"/>
    </row>
    <row r="534" spans="1:15" ht="15.75" customHeight="1">
      <c r="A534" s="1887"/>
      <c r="B534" s="1887"/>
      <c r="C534" s="1887"/>
      <c r="D534" s="1887"/>
      <c r="E534" s="1887"/>
      <c r="F534" s="1887"/>
      <c r="G534" s="1887"/>
      <c r="H534" s="1888"/>
      <c r="I534" s="1887"/>
      <c r="J534" s="1888"/>
      <c r="K534" s="1887"/>
      <c r="L534" s="1888"/>
      <c r="M534" s="1887"/>
      <c r="N534" s="1887"/>
      <c r="O534" s="1887"/>
    </row>
    <row r="535" spans="1:15" ht="15.75" customHeight="1">
      <c r="A535" s="1887"/>
      <c r="B535" s="1887"/>
      <c r="C535" s="1887"/>
      <c r="D535" s="1887"/>
      <c r="E535" s="1887"/>
      <c r="F535" s="1887"/>
      <c r="G535" s="1887"/>
      <c r="H535" s="1888"/>
      <c r="I535" s="1887"/>
      <c r="J535" s="1888"/>
      <c r="K535" s="1887"/>
      <c r="L535" s="1888"/>
      <c r="M535" s="1887"/>
      <c r="N535" s="1887"/>
      <c r="O535" s="1887"/>
    </row>
    <row r="536" spans="1:15" ht="15.75" customHeight="1">
      <c r="A536" s="1887"/>
      <c r="B536" s="1887"/>
      <c r="C536" s="1887"/>
      <c r="D536" s="1887"/>
      <c r="E536" s="1887"/>
      <c r="F536" s="1887"/>
      <c r="G536" s="1887"/>
      <c r="H536" s="1888"/>
      <c r="I536" s="1887"/>
      <c r="J536" s="1888"/>
      <c r="K536" s="1887"/>
      <c r="L536" s="1888"/>
      <c r="M536" s="1887"/>
      <c r="N536" s="1887"/>
      <c r="O536" s="1887"/>
    </row>
    <row r="537" spans="1:15" ht="15.75" customHeight="1">
      <c r="A537" s="1887"/>
      <c r="B537" s="1887"/>
      <c r="C537" s="1887"/>
      <c r="D537" s="1887"/>
      <c r="E537" s="1887"/>
      <c r="F537" s="1887"/>
      <c r="G537" s="1887"/>
      <c r="H537" s="1888"/>
      <c r="I537" s="1887"/>
      <c r="J537" s="1888"/>
      <c r="K537" s="1887"/>
      <c r="L537" s="1888"/>
      <c r="M537" s="1887"/>
      <c r="N537" s="1887"/>
      <c r="O537" s="1887"/>
    </row>
    <row r="538" spans="1:15" ht="15.75" customHeight="1">
      <c r="A538" s="1887"/>
      <c r="B538" s="1887"/>
      <c r="C538" s="1887"/>
      <c r="D538" s="1887"/>
      <c r="E538" s="1887"/>
      <c r="F538" s="1887"/>
      <c r="G538" s="1887"/>
      <c r="H538" s="1888"/>
      <c r="I538" s="1887"/>
      <c r="J538" s="1888"/>
      <c r="K538" s="1887"/>
      <c r="L538" s="1888"/>
      <c r="M538" s="1887"/>
      <c r="N538" s="1887"/>
      <c r="O538" s="1887"/>
    </row>
    <row r="539" spans="1:15" ht="15.75" customHeight="1">
      <c r="A539" s="1887"/>
      <c r="B539" s="1887"/>
      <c r="C539" s="1887"/>
      <c r="D539" s="1887"/>
      <c r="E539" s="1887"/>
      <c r="F539" s="1887"/>
      <c r="G539" s="1887"/>
      <c r="H539" s="1888"/>
      <c r="I539" s="1887"/>
      <c r="J539" s="1888"/>
      <c r="K539" s="1887"/>
      <c r="L539" s="1888"/>
      <c r="M539" s="1887"/>
      <c r="N539" s="1887"/>
      <c r="O539" s="1887"/>
    </row>
    <row r="540" spans="1:15" ht="15.75" customHeight="1">
      <c r="A540" s="1887"/>
      <c r="B540" s="1887"/>
      <c r="C540" s="1887"/>
      <c r="D540" s="1887"/>
      <c r="E540" s="1887"/>
      <c r="F540" s="1887"/>
      <c r="G540" s="1887"/>
      <c r="H540" s="1888"/>
      <c r="I540" s="1887"/>
      <c r="J540" s="1888"/>
      <c r="K540" s="1887"/>
      <c r="L540" s="1888"/>
      <c r="M540" s="1887"/>
      <c r="N540" s="1887"/>
      <c r="O540" s="1887"/>
    </row>
    <row r="541" spans="1:15" ht="15.75" customHeight="1">
      <c r="A541" s="1887"/>
      <c r="B541" s="1887"/>
      <c r="C541" s="1887"/>
      <c r="D541" s="1887"/>
      <c r="E541" s="1887"/>
      <c r="F541" s="1887"/>
      <c r="G541" s="1887"/>
      <c r="H541" s="1888"/>
      <c r="I541" s="1887"/>
      <c r="J541" s="1888"/>
      <c r="K541" s="1887"/>
      <c r="L541" s="1888"/>
      <c r="M541" s="1887"/>
      <c r="N541" s="1887"/>
      <c r="O541" s="1887"/>
    </row>
    <row r="542" spans="1:15" ht="15.75" customHeight="1">
      <c r="A542" s="1887"/>
      <c r="B542" s="1887"/>
      <c r="C542" s="1887"/>
      <c r="D542" s="1887"/>
      <c r="E542" s="1887"/>
      <c r="F542" s="1887"/>
      <c r="G542" s="1887"/>
      <c r="H542" s="1888"/>
      <c r="I542" s="1887"/>
      <c r="J542" s="1888"/>
      <c r="K542" s="1887"/>
      <c r="L542" s="1888"/>
      <c r="M542" s="1887"/>
      <c r="N542" s="1887"/>
      <c r="O542" s="1887"/>
    </row>
    <row r="543" spans="1:15" ht="15.75" customHeight="1">
      <c r="A543" s="1887"/>
      <c r="B543" s="1887"/>
      <c r="C543" s="1887"/>
      <c r="D543" s="1887"/>
      <c r="E543" s="1887"/>
      <c r="F543" s="1887"/>
      <c r="G543" s="1887"/>
      <c r="H543" s="1888"/>
      <c r="I543" s="1887"/>
      <c r="J543" s="1888"/>
      <c r="K543" s="1887"/>
      <c r="L543" s="1888"/>
      <c r="M543" s="1887"/>
      <c r="N543" s="1887"/>
      <c r="O543" s="1887"/>
    </row>
    <row r="544" spans="1:15" ht="15.75" customHeight="1">
      <c r="A544" s="1887"/>
      <c r="B544" s="1887"/>
      <c r="C544" s="1887"/>
      <c r="D544" s="1887"/>
      <c r="E544" s="1887"/>
      <c r="F544" s="1887"/>
      <c r="G544" s="1887"/>
      <c r="H544" s="1888"/>
      <c r="I544" s="1887"/>
      <c r="J544" s="1888"/>
      <c r="K544" s="1887"/>
      <c r="L544" s="1888"/>
      <c r="M544" s="1887"/>
      <c r="N544" s="1887"/>
      <c r="O544" s="1887"/>
    </row>
    <row r="545" spans="1:15" ht="15.75" customHeight="1">
      <c r="A545" s="1887"/>
      <c r="B545" s="1887"/>
      <c r="C545" s="1887"/>
      <c r="D545" s="1887"/>
      <c r="E545" s="1887"/>
      <c r="F545" s="1887"/>
      <c r="G545" s="1887"/>
      <c r="H545" s="1888"/>
      <c r="I545" s="1887"/>
      <c r="J545" s="1888"/>
      <c r="K545" s="1887"/>
      <c r="L545" s="1888"/>
      <c r="M545" s="1887"/>
      <c r="N545" s="1887"/>
      <c r="O545" s="1887"/>
    </row>
    <row r="546" spans="1:15" ht="15.75" customHeight="1">
      <c r="A546" s="1887"/>
      <c r="B546" s="1887"/>
      <c r="C546" s="1887"/>
      <c r="D546" s="1887"/>
      <c r="E546" s="1887"/>
      <c r="F546" s="1887"/>
      <c r="G546" s="1887"/>
      <c r="H546" s="1888"/>
      <c r="I546" s="1887"/>
      <c r="J546" s="1888"/>
      <c r="K546" s="1887"/>
      <c r="L546" s="1888"/>
      <c r="M546" s="1887"/>
      <c r="N546" s="1887"/>
      <c r="O546" s="1887"/>
    </row>
    <row r="547" spans="1:15" ht="15.75" customHeight="1">
      <c r="A547" s="1887"/>
      <c r="B547" s="1887"/>
      <c r="C547" s="1887"/>
      <c r="D547" s="1887"/>
      <c r="E547" s="1887"/>
      <c r="F547" s="1887"/>
      <c r="G547" s="1887"/>
      <c r="H547" s="1888"/>
      <c r="I547" s="1887"/>
      <c r="J547" s="1888"/>
      <c r="K547" s="1887"/>
      <c r="L547" s="1888"/>
      <c r="M547" s="1887"/>
      <c r="N547" s="1887"/>
      <c r="O547" s="1887"/>
    </row>
    <row r="548" spans="1:15" ht="15.75" customHeight="1">
      <c r="A548" s="1887"/>
      <c r="B548" s="1887"/>
      <c r="C548" s="1887"/>
      <c r="D548" s="1887"/>
      <c r="E548" s="1887"/>
      <c r="F548" s="1887"/>
      <c r="G548" s="1887"/>
      <c r="H548" s="1888"/>
      <c r="I548" s="1887"/>
      <c r="J548" s="1888"/>
      <c r="K548" s="1887"/>
      <c r="L548" s="1888"/>
      <c r="M548" s="1887"/>
      <c r="N548" s="1887"/>
      <c r="O548" s="1887"/>
    </row>
    <row r="549" spans="1:15" ht="15.75" customHeight="1">
      <c r="A549" s="1887"/>
      <c r="B549" s="1887"/>
      <c r="C549" s="1887"/>
      <c r="D549" s="1887"/>
      <c r="E549" s="1887"/>
      <c r="F549" s="1887"/>
      <c r="G549" s="1887"/>
      <c r="H549" s="1888"/>
      <c r="I549" s="1887"/>
      <c r="J549" s="1888"/>
      <c r="K549" s="1887"/>
      <c r="L549" s="1888"/>
      <c r="M549" s="1887"/>
      <c r="N549" s="1887"/>
      <c r="O549" s="1887"/>
    </row>
    <row r="550" spans="1:15" ht="15.75" customHeight="1">
      <c r="A550" s="1887"/>
      <c r="B550" s="1887"/>
      <c r="C550" s="1887"/>
      <c r="D550" s="1887"/>
      <c r="E550" s="1887"/>
      <c r="F550" s="1887"/>
      <c r="G550" s="1887"/>
      <c r="H550" s="1888"/>
      <c r="I550" s="1887"/>
      <c r="J550" s="1888"/>
      <c r="K550" s="1887"/>
      <c r="L550" s="1888"/>
      <c r="M550" s="1887"/>
      <c r="N550" s="1887"/>
      <c r="O550" s="1887"/>
    </row>
    <row r="551" spans="1:15" ht="15.75" customHeight="1">
      <c r="A551" s="1887"/>
      <c r="B551" s="1887"/>
      <c r="C551" s="1887"/>
      <c r="D551" s="1887"/>
      <c r="E551" s="1887"/>
      <c r="F551" s="1887"/>
      <c r="G551" s="1887"/>
      <c r="H551" s="1888"/>
      <c r="I551" s="1887"/>
      <c r="J551" s="1888"/>
      <c r="K551" s="1887"/>
      <c r="L551" s="1888"/>
      <c r="M551" s="1887"/>
      <c r="N551" s="1887"/>
      <c r="O551" s="1887"/>
    </row>
    <row r="552" spans="1:15" ht="15.75" customHeight="1">
      <c r="A552" s="1887"/>
      <c r="B552" s="1887"/>
      <c r="C552" s="1887"/>
      <c r="D552" s="1887"/>
      <c r="E552" s="1887"/>
      <c r="F552" s="1887"/>
      <c r="G552" s="1887"/>
      <c r="H552" s="1888"/>
      <c r="I552" s="1887"/>
      <c r="J552" s="1888"/>
      <c r="K552" s="1887"/>
      <c r="L552" s="1888"/>
      <c r="M552" s="1887"/>
      <c r="N552" s="1887"/>
      <c r="O552" s="1887"/>
    </row>
    <row r="553" spans="1:15" ht="15.75" customHeight="1">
      <c r="A553" s="1887"/>
      <c r="B553" s="1887"/>
      <c r="C553" s="1887"/>
      <c r="D553" s="1887"/>
      <c r="E553" s="1887"/>
      <c r="F553" s="1887"/>
      <c r="G553" s="1887"/>
      <c r="H553" s="1888"/>
      <c r="I553" s="1887"/>
      <c r="J553" s="1888"/>
      <c r="K553" s="1887"/>
      <c r="L553" s="1888"/>
      <c r="M553" s="1887"/>
      <c r="N553" s="1887"/>
      <c r="O553" s="1887"/>
    </row>
    <row r="554" spans="1:15" ht="15.75" customHeight="1">
      <c r="A554" s="1887"/>
      <c r="B554" s="1887"/>
      <c r="C554" s="1887"/>
      <c r="D554" s="1887"/>
      <c r="E554" s="1887"/>
      <c r="F554" s="1887"/>
      <c r="G554" s="1887"/>
      <c r="H554" s="1888"/>
      <c r="I554" s="1887"/>
      <c r="J554" s="1888"/>
      <c r="K554" s="1887"/>
      <c r="L554" s="1888"/>
      <c r="M554" s="1887"/>
      <c r="N554" s="1887"/>
      <c r="O554" s="1887"/>
    </row>
    <row r="555" spans="1:15" ht="15.75" customHeight="1">
      <c r="A555" s="1887"/>
      <c r="B555" s="1887"/>
      <c r="C555" s="1887"/>
      <c r="D555" s="1887"/>
      <c r="E555" s="1887"/>
      <c r="F555" s="1887"/>
      <c r="G555" s="1887"/>
      <c r="H555" s="1888"/>
      <c r="I555" s="1887"/>
      <c r="J555" s="1888"/>
      <c r="K555" s="1887"/>
      <c r="L555" s="1888"/>
      <c r="M555" s="1887"/>
      <c r="N555" s="1887"/>
      <c r="O555" s="1887"/>
    </row>
    <row r="556" spans="1:15" ht="15.75" customHeight="1">
      <c r="A556" s="1887"/>
      <c r="B556" s="1887"/>
      <c r="C556" s="1887"/>
      <c r="D556" s="1887"/>
      <c r="E556" s="1887"/>
      <c r="F556" s="1887"/>
      <c r="G556" s="1887"/>
      <c r="H556" s="1888"/>
      <c r="I556" s="1887"/>
      <c r="J556" s="1888"/>
      <c r="K556" s="1887"/>
      <c r="L556" s="1888"/>
      <c r="M556" s="1887"/>
      <c r="N556" s="1887"/>
      <c r="O556" s="1887"/>
    </row>
    <row r="557" spans="1:15" ht="15.75" customHeight="1">
      <c r="A557" s="1887"/>
      <c r="B557" s="1887"/>
      <c r="C557" s="1887"/>
      <c r="D557" s="1887"/>
      <c r="E557" s="1887"/>
      <c r="F557" s="1887"/>
      <c r="G557" s="1887"/>
      <c r="H557" s="1888"/>
      <c r="I557" s="1887"/>
      <c r="J557" s="1888"/>
      <c r="K557" s="1887"/>
      <c r="L557" s="1888"/>
      <c r="M557" s="1887"/>
      <c r="N557" s="1887"/>
      <c r="O557" s="1887"/>
    </row>
    <row r="558" spans="1:15" ht="15.75" customHeight="1">
      <c r="A558" s="1887"/>
      <c r="B558" s="1887"/>
      <c r="C558" s="1887"/>
      <c r="D558" s="1887"/>
      <c r="E558" s="1887"/>
      <c r="F558" s="1887"/>
      <c r="G558" s="1887"/>
      <c r="H558" s="1888"/>
      <c r="I558" s="1887"/>
      <c r="J558" s="1888"/>
      <c r="K558" s="1887"/>
      <c r="L558" s="1888"/>
      <c r="M558" s="1887"/>
      <c r="N558" s="1887"/>
      <c r="O558" s="1887"/>
    </row>
    <row r="559" spans="1:15" ht="15.75" customHeight="1">
      <c r="A559" s="1887"/>
      <c r="B559" s="1887"/>
      <c r="C559" s="1887"/>
      <c r="D559" s="1887"/>
      <c r="E559" s="1887"/>
      <c r="F559" s="1887"/>
      <c r="G559" s="1887"/>
      <c r="H559" s="1888"/>
      <c r="I559" s="1887"/>
      <c r="J559" s="1888"/>
      <c r="K559" s="1887"/>
      <c r="L559" s="1888"/>
      <c r="M559" s="1887"/>
      <c r="N559" s="1887"/>
      <c r="O559" s="1887"/>
    </row>
    <row r="560" spans="1:15" ht="15.75" customHeight="1">
      <c r="A560" s="1887"/>
      <c r="B560" s="1887"/>
      <c r="C560" s="1887"/>
      <c r="D560" s="1887"/>
      <c r="E560" s="1887"/>
      <c r="F560" s="1887"/>
      <c r="G560" s="1887"/>
      <c r="H560" s="1888"/>
      <c r="I560" s="1887"/>
      <c r="J560" s="1888"/>
      <c r="K560" s="1887"/>
      <c r="L560" s="1888"/>
      <c r="M560" s="1887"/>
      <c r="N560" s="1887"/>
      <c r="O560" s="1887"/>
    </row>
    <row r="561" spans="1:15" ht="15.75" customHeight="1">
      <c r="A561" s="1887"/>
      <c r="B561" s="1887"/>
      <c r="C561" s="1887"/>
      <c r="D561" s="1887"/>
      <c r="E561" s="1887"/>
      <c r="F561" s="1887"/>
      <c r="G561" s="1887"/>
      <c r="H561" s="1888"/>
      <c r="I561" s="1887"/>
      <c r="J561" s="1888"/>
      <c r="K561" s="1887"/>
      <c r="L561" s="1888"/>
      <c r="M561" s="1887"/>
      <c r="N561" s="1887"/>
      <c r="O561" s="1887"/>
    </row>
    <row r="562" spans="1:15" ht="15.75" customHeight="1">
      <c r="A562" s="1887"/>
      <c r="B562" s="1887"/>
      <c r="C562" s="1887"/>
      <c r="D562" s="1887"/>
      <c r="E562" s="1887"/>
      <c r="F562" s="1887"/>
      <c r="G562" s="1887"/>
      <c r="H562" s="1888"/>
      <c r="I562" s="1887"/>
      <c r="J562" s="1888"/>
      <c r="K562" s="1887"/>
      <c r="L562" s="1888"/>
      <c r="M562" s="1887"/>
      <c r="N562" s="1887"/>
      <c r="O562" s="1887"/>
    </row>
    <row r="563" spans="1:15" ht="15.75" customHeight="1">
      <c r="A563" s="1887"/>
      <c r="B563" s="1887"/>
      <c r="C563" s="1887"/>
      <c r="D563" s="1887"/>
      <c r="E563" s="1887"/>
      <c r="F563" s="1887"/>
      <c r="G563" s="1887"/>
      <c r="H563" s="1888"/>
      <c r="I563" s="1887"/>
      <c r="J563" s="1888"/>
      <c r="K563" s="1887"/>
      <c r="L563" s="1888"/>
      <c r="M563" s="1887"/>
      <c r="N563" s="1887"/>
      <c r="O563" s="1887"/>
    </row>
    <row r="564" spans="1:15" ht="15.75" customHeight="1">
      <c r="A564" s="1887"/>
      <c r="B564" s="1887"/>
      <c r="C564" s="1887"/>
      <c r="D564" s="1887"/>
      <c r="E564" s="1887"/>
      <c r="F564" s="1887"/>
      <c r="G564" s="1887"/>
      <c r="H564" s="1888"/>
      <c r="I564" s="1887"/>
      <c r="J564" s="1888"/>
      <c r="K564" s="1887"/>
      <c r="L564" s="1888"/>
      <c r="M564" s="1887"/>
      <c r="N564" s="1887"/>
      <c r="O564" s="1887"/>
    </row>
    <row r="565" spans="1:15" ht="15.75" customHeight="1">
      <c r="A565" s="1887"/>
      <c r="B565" s="1887"/>
      <c r="C565" s="1887"/>
      <c r="D565" s="1887"/>
      <c r="E565" s="1887"/>
      <c r="F565" s="1887"/>
      <c r="G565" s="1887"/>
      <c r="H565" s="1888"/>
      <c r="I565" s="1887"/>
      <c r="J565" s="1888"/>
      <c r="K565" s="1887"/>
      <c r="L565" s="1888"/>
      <c r="M565" s="1887"/>
      <c r="N565" s="1887"/>
      <c r="O565" s="1887"/>
    </row>
    <row r="566" spans="1:15" ht="15.75" customHeight="1">
      <c r="A566" s="1887"/>
      <c r="B566" s="1887"/>
      <c r="C566" s="1887"/>
      <c r="D566" s="1887"/>
      <c r="E566" s="1887"/>
      <c r="F566" s="1887"/>
      <c r="G566" s="1887"/>
      <c r="H566" s="1888"/>
      <c r="I566" s="1887"/>
      <c r="J566" s="1888"/>
      <c r="K566" s="1887"/>
      <c r="L566" s="1888"/>
      <c r="M566" s="1887"/>
      <c r="N566" s="1887"/>
      <c r="O566" s="1887"/>
    </row>
    <row r="567" spans="1:15" ht="15.75" customHeight="1">
      <c r="A567" s="1887"/>
      <c r="B567" s="1887"/>
      <c r="C567" s="1887"/>
      <c r="D567" s="1887"/>
      <c r="E567" s="1887"/>
      <c r="F567" s="1887"/>
      <c r="G567" s="1887"/>
      <c r="H567" s="1888"/>
      <c r="I567" s="1887"/>
      <c r="J567" s="1888"/>
      <c r="K567" s="1887"/>
      <c r="L567" s="1888"/>
      <c r="M567" s="1887"/>
      <c r="N567" s="1887"/>
      <c r="O567" s="1887"/>
    </row>
    <row r="568" spans="1:15" ht="15.75" customHeight="1">
      <c r="A568" s="1887"/>
      <c r="B568" s="1887"/>
      <c r="C568" s="1887"/>
      <c r="D568" s="1887"/>
      <c r="E568" s="1887"/>
      <c r="F568" s="1887"/>
      <c r="G568" s="1887"/>
      <c r="H568" s="1888"/>
      <c r="I568" s="1887"/>
      <c r="J568" s="1888"/>
      <c r="K568" s="1887"/>
      <c r="L568" s="1888"/>
      <c r="M568" s="1887"/>
      <c r="N568" s="1887"/>
      <c r="O568" s="1887"/>
    </row>
    <row r="569" spans="1:15" ht="15.75" customHeight="1">
      <c r="A569" s="1887"/>
      <c r="B569" s="1887"/>
      <c r="C569" s="1887"/>
      <c r="D569" s="1887"/>
      <c r="E569" s="1887"/>
      <c r="F569" s="1887"/>
      <c r="G569" s="1887"/>
      <c r="H569" s="1888"/>
      <c r="I569" s="1887"/>
      <c r="J569" s="1888"/>
      <c r="K569" s="1887"/>
      <c r="L569" s="1888"/>
      <c r="M569" s="1887"/>
      <c r="N569" s="1887"/>
      <c r="O569" s="1887"/>
    </row>
    <row r="570" spans="1:15" ht="15.75" customHeight="1">
      <c r="A570" s="1887"/>
      <c r="B570" s="1887"/>
      <c r="C570" s="1887"/>
      <c r="D570" s="1887"/>
      <c r="E570" s="1887"/>
      <c r="F570" s="1887"/>
      <c r="G570" s="1887"/>
      <c r="H570" s="1888"/>
      <c r="I570" s="1887"/>
      <c r="J570" s="1888"/>
      <c r="K570" s="1887"/>
      <c r="L570" s="1888"/>
      <c r="M570" s="1887"/>
      <c r="N570" s="1887"/>
      <c r="O570" s="1887"/>
    </row>
    <row r="571" spans="1:15" ht="15.75" customHeight="1">
      <c r="A571" s="1887"/>
      <c r="B571" s="1887"/>
      <c r="C571" s="1887"/>
      <c r="D571" s="1887"/>
      <c r="E571" s="1887"/>
      <c r="F571" s="1887"/>
      <c r="G571" s="1887"/>
      <c r="H571" s="1888"/>
      <c r="I571" s="1887"/>
      <c r="J571" s="1888"/>
      <c r="K571" s="1887"/>
      <c r="L571" s="1888"/>
      <c r="M571" s="1887"/>
      <c r="N571" s="1887"/>
      <c r="O571" s="1887"/>
    </row>
    <row r="572" spans="1:15" ht="15.75" customHeight="1">
      <c r="A572" s="1887"/>
      <c r="B572" s="1887"/>
      <c r="C572" s="1887"/>
      <c r="D572" s="1887"/>
      <c r="E572" s="1887"/>
      <c r="F572" s="1887"/>
      <c r="G572" s="1887"/>
      <c r="H572" s="1888"/>
      <c r="I572" s="1887"/>
      <c r="J572" s="1888"/>
      <c r="K572" s="1887"/>
      <c r="L572" s="1888"/>
      <c r="M572" s="1887"/>
      <c r="N572" s="1887"/>
      <c r="O572" s="1887"/>
    </row>
    <row r="573" spans="1:15" ht="15.75" customHeight="1">
      <c r="A573" s="1887"/>
      <c r="B573" s="1887"/>
      <c r="C573" s="1887"/>
      <c r="D573" s="1887"/>
      <c r="E573" s="1887"/>
      <c r="F573" s="1887"/>
      <c r="G573" s="1887"/>
      <c r="H573" s="1888"/>
      <c r="I573" s="1887"/>
      <c r="J573" s="1888"/>
      <c r="K573" s="1887"/>
      <c r="L573" s="1888"/>
      <c r="M573" s="1887"/>
      <c r="N573" s="1887"/>
      <c r="O573" s="1887"/>
    </row>
    <row r="574" spans="1:15" ht="15.75" customHeight="1">
      <c r="A574" s="1887"/>
      <c r="B574" s="1887"/>
      <c r="C574" s="1887"/>
      <c r="D574" s="1887"/>
      <c r="E574" s="1887"/>
      <c r="F574" s="1887"/>
      <c r="G574" s="1887"/>
      <c r="H574" s="1888"/>
      <c r="I574" s="1887"/>
      <c r="J574" s="1888"/>
      <c r="K574" s="1887"/>
      <c r="L574" s="1888"/>
      <c r="M574" s="1887"/>
      <c r="N574" s="1887"/>
      <c r="O574" s="1887"/>
    </row>
    <row r="575" spans="1:15" ht="15.75" customHeight="1">
      <c r="A575" s="1887"/>
      <c r="B575" s="1887"/>
      <c r="C575" s="1887"/>
      <c r="D575" s="1887"/>
      <c r="E575" s="1887"/>
      <c r="F575" s="1887"/>
      <c r="G575" s="1887"/>
      <c r="H575" s="1888"/>
      <c r="I575" s="1887"/>
      <c r="J575" s="1888"/>
      <c r="K575" s="1887"/>
      <c r="L575" s="1888"/>
      <c r="M575" s="1887"/>
      <c r="N575" s="1887"/>
      <c r="O575" s="1887"/>
    </row>
    <row r="576" spans="1:15" ht="15.75" customHeight="1">
      <c r="A576" s="1887"/>
      <c r="B576" s="1887"/>
      <c r="C576" s="1887"/>
      <c r="D576" s="1887"/>
      <c r="E576" s="1887"/>
      <c r="F576" s="1887"/>
      <c r="G576" s="1887"/>
      <c r="H576" s="1888"/>
      <c r="I576" s="1887"/>
      <c r="J576" s="1888"/>
      <c r="K576" s="1887"/>
      <c r="L576" s="1888"/>
      <c r="M576" s="1887"/>
      <c r="N576" s="1887"/>
      <c r="O576" s="1887"/>
    </row>
    <row r="577" spans="1:15" ht="15.75" customHeight="1">
      <c r="A577" s="1887"/>
      <c r="B577" s="1887"/>
      <c r="C577" s="1887"/>
      <c r="D577" s="1887"/>
      <c r="E577" s="1887"/>
      <c r="F577" s="1887"/>
      <c r="G577" s="1887"/>
      <c r="H577" s="1888"/>
      <c r="I577" s="1887"/>
      <c r="J577" s="1888"/>
      <c r="K577" s="1887"/>
      <c r="L577" s="1888"/>
      <c r="M577" s="1887"/>
      <c r="N577" s="1887"/>
      <c r="O577" s="1887"/>
    </row>
    <row r="578" spans="1:15" ht="15.75" customHeight="1">
      <c r="A578" s="1887"/>
      <c r="B578" s="1887"/>
      <c r="C578" s="1887"/>
      <c r="D578" s="1887"/>
      <c r="E578" s="1887"/>
      <c r="F578" s="1887"/>
      <c r="G578" s="1887"/>
      <c r="H578" s="1888"/>
      <c r="I578" s="1887"/>
      <c r="J578" s="1888"/>
      <c r="K578" s="1887"/>
      <c r="L578" s="1888"/>
      <c r="M578" s="1887"/>
      <c r="N578" s="1887"/>
      <c r="O578" s="1887"/>
    </row>
    <row r="579" spans="1:15" ht="15.75" customHeight="1">
      <c r="A579" s="1887"/>
      <c r="B579" s="1887"/>
      <c r="C579" s="1887"/>
      <c r="D579" s="1887"/>
      <c r="E579" s="1887"/>
      <c r="F579" s="1887"/>
      <c r="G579" s="1887"/>
      <c r="H579" s="1888"/>
      <c r="I579" s="1887"/>
      <c r="J579" s="1888"/>
      <c r="K579" s="1887"/>
      <c r="L579" s="1888"/>
      <c r="M579" s="1887"/>
      <c r="N579" s="1887"/>
      <c r="O579" s="1887"/>
    </row>
    <row r="580" spans="1:15" ht="15.75" customHeight="1">
      <c r="A580" s="1887"/>
      <c r="B580" s="1887"/>
      <c r="C580" s="1887"/>
      <c r="D580" s="1887"/>
      <c r="E580" s="1887"/>
      <c r="F580" s="1887"/>
      <c r="G580" s="1887"/>
      <c r="H580" s="1888"/>
      <c r="I580" s="1887"/>
      <c r="J580" s="1888"/>
      <c r="K580" s="1887"/>
      <c r="L580" s="1888"/>
      <c r="M580" s="1887"/>
      <c r="N580" s="1887"/>
      <c r="O580" s="1887"/>
    </row>
    <row r="581" spans="1:15" ht="15.75" customHeight="1">
      <c r="A581" s="1887"/>
      <c r="B581" s="1887"/>
      <c r="C581" s="1887"/>
      <c r="D581" s="1887"/>
      <c r="E581" s="1887"/>
      <c r="F581" s="1887"/>
      <c r="G581" s="1887"/>
      <c r="H581" s="1888"/>
      <c r="I581" s="1887"/>
      <c r="J581" s="1888"/>
      <c r="K581" s="1887"/>
      <c r="L581" s="1888"/>
      <c r="M581" s="1887"/>
      <c r="N581" s="1887"/>
      <c r="O581" s="1887"/>
    </row>
    <row r="582" spans="1:15" ht="15.75" customHeight="1">
      <c r="A582" s="1887"/>
      <c r="B582" s="1887"/>
      <c r="C582" s="1887"/>
      <c r="D582" s="1887"/>
      <c r="E582" s="1887"/>
      <c r="F582" s="1887"/>
      <c r="G582" s="1887"/>
      <c r="H582" s="1888"/>
      <c r="I582" s="1887"/>
      <c r="J582" s="1888"/>
      <c r="K582" s="1887"/>
      <c r="L582" s="1888"/>
      <c r="M582" s="1887"/>
      <c r="N582" s="1887"/>
      <c r="O582" s="1887"/>
    </row>
    <row r="583" spans="1:15" ht="15.75" customHeight="1">
      <c r="A583" s="1887"/>
      <c r="B583" s="1887"/>
      <c r="C583" s="1887"/>
      <c r="D583" s="1887"/>
      <c r="E583" s="1887"/>
      <c r="F583" s="1887"/>
      <c r="G583" s="1887"/>
      <c r="H583" s="1888"/>
      <c r="I583" s="1887"/>
      <c r="J583" s="1888"/>
      <c r="K583" s="1887"/>
      <c r="L583" s="1888"/>
      <c r="M583" s="1887"/>
      <c r="N583" s="1887"/>
      <c r="O583" s="1887"/>
    </row>
    <row r="584" spans="1:15" ht="15.75" customHeight="1">
      <c r="A584" s="1887"/>
      <c r="B584" s="1887"/>
      <c r="C584" s="1887"/>
      <c r="D584" s="1887"/>
      <c r="E584" s="1887"/>
      <c r="F584" s="1887"/>
      <c r="G584" s="1887"/>
      <c r="H584" s="1888"/>
      <c r="I584" s="1887"/>
      <c r="J584" s="1888"/>
      <c r="K584" s="1887"/>
      <c r="L584" s="1888"/>
      <c r="M584" s="1887"/>
      <c r="N584" s="1887"/>
      <c r="O584" s="1887"/>
    </row>
    <row r="585" spans="1:15" ht="15.75" customHeight="1">
      <c r="A585" s="1887"/>
      <c r="B585" s="1887"/>
      <c r="C585" s="1887"/>
      <c r="D585" s="1887"/>
      <c r="E585" s="1887"/>
      <c r="F585" s="1887"/>
      <c r="G585" s="1887"/>
      <c r="H585" s="1888"/>
      <c r="I585" s="1887"/>
      <c r="J585" s="1888"/>
      <c r="K585" s="1887"/>
      <c r="L585" s="1888"/>
      <c r="M585" s="1887"/>
      <c r="N585" s="1887"/>
      <c r="O585" s="1887"/>
    </row>
    <row r="586" spans="1:15" ht="15.75" customHeight="1">
      <c r="A586" s="1887"/>
      <c r="B586" s="1887"/>
      <c r="C586" s="1887"/>
      <c r="D586" s="1887"/>
      <c r="E586" s="1887"/>
      <c r="F586" s="1887"/>
      <c r="G586" s="1887"/>
      <c r="H586" s="1888"/>
      <c r="I586" s="1887"/>
      <c r="J586" s="1888"/>
      <c r="K586" s="1887"/>
      <c r="L586" s="1888"/>
      <c r="M586" s="1887"/>
      <c r="N586" s="1887"/>
      <c r="O586" s="1887"/>
    </row>
    <row r="587" spans="1:15" ht="15.75" customHeight="1">
      <c r="A587" s="1887"/>
      <c r="B587" s="1887"/>
      <c r="C587" s="1887"/>
      <c r="D587" s="1887"/>
      <c r="E587" s="1887"/>
      <c r="F587" s="1887"/>
      <c r="G587" s="1887"/>
      <c r="H587" s="1888"/>
      <c r="I587" s="1887"/>
      <c r="J587" s="1888"/>
      <c r="K587" s="1887"/>
      <c r="L587" s="1888"/>
      <c r="M587" s="1887"/>
      <c r="N587" s="1887"/>
      <c r="O587" s="1887"/>
    </row>
    <row r="588" spans="1:15" ht="15.75" customHeight="1">
      <c r="A588" s="1887"/>
      <c r="B588" s="1887"/>
      <c r="C588" s="1887"/>
      <c r="D588" s="1887"/>
      <c r="E588" s="1887"/>
      <c r="F588" s="1887"/>
      <c r="G588" s="1887"/>
      <c r="H588" s="1888"/>
      <c r="I588" s="1887"/>
      <c r="J588" s="1888"/>
      <c r="K588" s="1887"/>
      <c r="L588" s="1888"/>
      <c r="M588" s="1887"/>
      <c r="N588" s="1887"/>
      <c r="O588" s="1887"/>
    </row>
    <row r="589" spans="1:15" ht="15.75" customHeight="1">
      <c r="A589" s="1887"/>
      <c r="B589" s="1887"/>
      <c r="C589" s="1887"/>
      <c r="D589" s="1887"/>
      <c r="E589" s="1887"/>
      <c r="F589" s="1887"/>
      <c r="G589" s="1887"/>
      <c r="H589" s="1888"/>
      <c r="I589" s="1887"/>
      <c r="J589" s="1888"/>
      <c r="K589" s="1887"/>
      <c r="L589" s="1888"/>
      <c r="M589" s="1887"/>
      <c r="N589" s="1887"/>
      <c r="O589" s="1887"/>
    </row>
    <row r="590" spans="1:15" ht="15.75" customHeight="1">
      <c r="A590" s="1887"/>
      <c r="B590" s="1887"/>
      <c r="C590" s="1887"/>
      <c r="D590" s="1887"/>
      <c r="E590" s="1887"/>
      <c r="F590" s="1887"/>
      <c r="G590" s="1887"/>
      <c r="H590" s="1888"/>
      <c r="I590" s="1887"/>
      <c r="J590" s="1888"/>
      <c r="K590" s="1887"/>
      <c r="L590" s="1888"/>
      <c r="M590" s="1887"/>
      <c r="N590" s="1887"/>
      <c r="O590" s="1887"/>
    </row>
    <row r="591" spans="1:15" ht="15.75" customHeight="1">
      <c r="A591" s="1887"/>
      <c r="B591" s="1887"/>
      <c r="C591" s="1887"/>
      <c r="D591" s="1887"/>
      <c r="E591" s="1887"/>
      <c r="F591" s="1887"/>
      <c r="G591" s="1887"/>
      <c r="H591" s="1888"/>
      <c r="I591" s="1887"/>
      <c r="J591" s="1888"/>
      <c r="K591" s="1887"/>
      <c r="L591" s="1888"/>
      <c r="M591" s="1887"/>
      <c r="N591" s="1887"/>
      <c r="O591" s="1887"/>
    </row>
    <row r="592" spans="1:15" ht="15.75" customHeight="1">
      <c r="A592" s="1887"/>
      <c r="B592" s="1887"/>
      <c r="C592" s="1887"/>
      <c r="D592" s="1887"/>
      <c r="E592" s="1887"/>
      <c r="F592" s="1887"/>
      <c r="G592" s="1887"/>
      <c r="H592" s="1888"/>
      <c r="I592" s="1887"/>
      <c r="J592" s="1888"/>
      <c r="K592" s="1887"/>
      <c r="L592" s="1888"/>
      <c r="M592" s="1887"/>
      <c r="N592" s="1887"/>
      <c r="O592" s="1887"/>
    </row>
    <row r="593" spans="1:15" ht="15.75" customHeight="1">
      <c r="A593" s="1887"/>
      <c r="B593" s="1887"/>
      <c r="C593" s="1887"/>
      <c r="D593" s="1887"/>
      <c r="E593" s="1887"/>
      <c r="F593" s="1887"/>
      <c r="G593" s="1887"/>
      <c r="H593" s="1888"/>
      <c r="I593" s="1887"/>
      <c r="J593" s="1888"/>
      <c r="K593" s="1887"/>
      <c r="L593" s="1888"/>
      <c r="M593" s="1887"/>
      <c r="N593" s="1887"/>
      <c r="O593" s="1887"/>
    </row>
    <row r="594" spans="1:15" ht="15.75" customHeight="1">
      <c r="A594" s="1887"/>
      <c r="B594" s="1887"/>
      <c r="C594" s="1887"/>
      <c r="D594" s="1887"/>
      <c r="E594" s="1887"/>
      <c r="F594" s="1887"/>
      <c r="G594" s="1887"/>
      <c r="H594" s="1888"/>
      <c r="I594" s="1887"/>
      <c r="J594" s="1888"/>
      <c r="K594" s="1887"/>
      <c r="L594" s="1888"/>
      <c r="M594" s="1887"/>
      <c r="N594" s="1887"/>
      <c r="O594" s="1887"/>
    </row>
    <row r="595" spans="1:15" ht="15.75" customHeight="1">
      <c r="A595" s="1887"/>
      <c r="B595" s="1887"/>
      <c r="C595" s="1887"/>
      <c r="D595" s="1887"/>
      <c r="E595" s="1887"/>
      <c r="F595" s="1887"/>
      <c r="G595" s="1887"/>
      <c r="H595" s="1888"/>
      <c r="I595" s="1887"/>
      <c r="J595" s="1888"/>
      <c r="K595" s="1887"/>
      <c r="L595" s="1888"/>
      <c r="M595" s="1887"/>
      <c r="N595" s="1887"/>
      <c r="O595" s="1887"/>
    </row>
    <row r="596" spans="1:15" ht="15.75" customHeight="1">
      <c r="A596" s="1887"/>
      <c r="B596" s="1887"/>
      <c r="C596" s="1887"/>
      <c r="D596" s="1887"/>
      <c r="E596" s="1887"/>
      <c r="F596" s="1887"/>
      <c r="G596" s="1887"/>
      <c r="H596" s="1888"/>
      <c r="I596" s="1887"/>
      <c r="J596" s="1888"/>
      <c r="K596" s="1887"/>
      <c r="L596" s="1888"/>
      <c r="M596" s="1887"/>
      <c r="N596" s="1887"/>
      <c r="O596" s="1887"/>
    </row>
    <row r="597" spans="1:15" ht="15.75" customHeight="1">
      <c r="A597" s="1887"/>
      <c r="B597" s="1887"/>
      <c r="C597" s="1887"/>
      <c r="D597" s="1887"/>
      <c r="E597" s="1887"/>
      <c r="F597" s="1887"/>
      <c r="G597" s="1887"/>
      <c r="H597" s="1888"/>
      <c r="I597" s="1887"/>
      <c r="J597" s="1888"/>
      <c r="K597" s="1887"/>
      <c r="L597" s="1888"/>
      <c r="M597" s="1887"/>
      <c r="N597" s="1887"/>
      <c r="O597" s="1887"/>
    </row>
    <row r="598" spans="1:15" ht="15.75" customHeight="1">
      <c r="A598" s="1887"/>
      <c r="B598" s="1887"/>
      <c r="C598" s="1887"/>
      <c r="D598" s="1887"/>
      <c r="E598" s="1887"/>
      <c r="F598" s="1887"/>
      <c r="G598" s="1887"/>
      <c r="H598" s="1888"/>
      <c r="I598" s="1887"/>
      <c r="J598" s="1888"/>
      <c r="K598" s="1887"/>
      <c r="L598" s="1888"/>
      <c r="M598" s="1887"/>
      <c r="N598" s="1887"/>
      <c r="O598" s="1887"/>
    </row>
    <row r="599" spans="1:15" ht="15.75" customHeight="1">
      <c r="A599" s="1887"/>
      <c r="B599" s="1887"/>
      <c r="C599" s="1887"/>
      <c r="D599" s="1887"/>
      <c r="E599" s="1887"/>
      <c r="F599" s="1887"/>
      <c r="G599" s="1887"/>
      <c r="H599" s="1888"/>
      <c r="I599" s="1887"/>
      <c r="J599" s="1888"/>
      <c r="K599" s="1887"/>
      <c r="L599" s="1888"/>
      <c r="M599" s="1887"/>
      <c r="N599" s="1887"/>
      <c r="O599" s="1887"/>
    </row>
    <row r="600" spans="1:15" ht="15.75" customHeight="1">
      <c r="A600" s="1887"/>
      <c r="B600" s="1887"/>
      <c r="C600" s="1887"/>
      <c r="D600" s="1887"/>
      <c r="E600" s="1887"/>
      <c r="F600" s="1887"/>
      <c r="G600" s="1887"/>
      <c r="H600" s="1888"/>
      <c r="I600" s="1887"/>
      <c r="J600" s="1888"/>
      <c r="K600" s="1887"/>
      <c r="L600" s="1888"/>
      <c r="M600" s="1887"/>
      <c r="N600" s="1887"/>
      <c r="O600" s="1887"/>
    </row>
    <row r="601" spans="1:15" ht="15.75" customHeight="1">
      <c r="A601" s="1887"/>
      <c r="B601" s="1887"/>
      <c r="C601" s="1887"/>
      <c r="D601" s="1887"/>
      <c r="E601" s="1887"/>
      <c r="F601" s="1887"/>
      <c r="G601" s="1887"/>
      <c r="H601" s="1888"/>
      <c r="I601" s="1887"/>
      <c r="J601" s="1888"/>
      <c r="K601" s="1887"/>
      <c r="L601" s="1888"/>
      <c r="M601" s="1887"/>
      <c r="N601" s="1887"/>
      <c r="O601" s="1887"/>
    </row>
    <row r="602" spans="1:15" ht="15.75" customHeight="1">
      <c r="A602" s="1887"/>
      <c r="B602" s="1887"/>
      <c r="C602" s="1887"/>
      <c r="D602" s="1887"/>
      <c r="E602" s="1887"/>
      <c r="F602" s="1887"/>
      <c r="G602" s="1887"/>
      <c r="H602" s="1888"/>
      <c r="I602" s="1887"/>
      <c r="J602" s="1888"/>
      <c r="K602" s="1887"/>
      <c r="L602" s="1888"/>
      <c r="M602" s="1887"/>
      <c r="N602" s="1887"/>
      <c r="O602" s="1887"/>
    </row>
    <row r="603" spans="1:15" ht="15.75" customHeight="1">
      <c r="A603" s="1887"/>
      <c r="B603" s="1887"/>
      <c r="C603" s="1887"/>
      <c r="D603" s="1887"/>
      <c r="E603" s="1887"/>
      <c r="F603" s="1887"/>
      <c r="G603" s="1887"/>
      <c r="H603" s="1888"/>
      <c r="I603" s="1887"/>
      <c r="J603" s="1888"/>
      <c r="K603" s="1887"/>
      <c r="L603" s="1888"/>
      <c r="M603" s="1887"/>
      <c r="N603" s="1887"/>
      <c r="O603" s="1887"/>
    </row>
    <row r="604" spans="1:15" ht="15.75" customHeight="1">
      <c r="A604" s="1887"/>
      <c r="B604" s="1887"/>
      <c r="C604" s="1887"/>
      <c r="D604" s="1887"/>
      <c r="E604" s="1887"/>
      <c r="F604" s="1887"/>
      <c r="G604" s="1887"/>
      <c r="H604" s="1888"/>
      <c r="I604" s="1887"/>
      <c r="J604" s="1888"/>
      <c r="K604" s="1887"/>
      <c r="L604" s="1888"/>
      <c r="M604" s="1887"/>
      <c r="N604" s="1887"/>
      <c r="O604" s="1887"/>
    </row>
    <row r="605" spans="1:15" ht="15.75" customHeight="1">
      <c r="A605" s="1887"/>
      <c r="B605" s="1887"/>
      <c r="C605" s="1887"/>
      <c r="D605" s="1887"/>
      <c r="E605" s="1887"/>
      <c r="F605" s="1887"/>
      <c r="G605" s="1887"/>
      <c r="H605" s="1888"/>
      <c r="I605" s="1887"/>
      <c r="J605" s="1888"/>
      <c r="K605" s="1887"/>
      <c r="L605" s="1888"/>
      <c r="M605" s="1887"/>
      <c r="N605" s="1887"/>
      <c r="O605" s="1887"/>
    </row>
    <row r="606" spans="1:15" ht="15.75" customHeight="1">
      <c r="A606" s="1887"/>
      <c r="B606" s="1887"/>
      <c r="C606" s="1887"/>
      <c r="D606" s="1887"/>
      <c r="E606" s="1887"/>
      <c r="F606" s="1887"/>
      <c r="G606" s="1887"/>
      <c r="H606" s="1888"/>
      <c r="I606" s="1887"/>
      <c r="J606" s="1888"/>
      <c r="K606" s="1887"/>
      <c r="L606" s="1888"/>
      <c r="M606" s="1887"/>
      <c r="N606" s="1887"/>
      <c r="O606" s="1887"/>
    </row>
    <row r="607" spans="1:15" ht="15.75" customHeight="1">
      <c r="A607" s="1887"/>
      <c r="B607" s="1887"/>
      <c r="C607" s="1887"/>
      <c r="D607" s="1887"/>
      <c r="E607" s="1887"/>
      <c r="F607" s="1887"/>
      <c r="G607" s="1887"/>
      <c r="H607" s="1888"/>
      <c r="I607" s="1887"/>
      <c r="J607" s="1888"/>
      <c r="K607" s="1887"/>
      <c r="L607" s="1888"/>
      <c r="M607" s="1887"/>
      <c r="N607" s="1887"/>
      <c r="O607" s="1887"/>
    </row>
    <row r="608" spans="1:15" ht="15.75" customHeight="1">
      <c r="A608" s="1887"/>
      <c r="B608" s="1887"/>
      <c r="C608" s="1887"/>
      <c r="D608" s="1887"/>
      <c r="E608" s="1887"/>
      <c r="F608" s="1887"/>
      <c r="G608" s="1887"/>
      <c r="H608" s="1888"/>
      <c r="I608" s="1887"/>
      <c r="J608" s="1888"/>
      <c r="K608" s="1887"/>
      <c r="L608" s="1888"/>
      <c r="M608" s="1887"/>
      <c r="N608" s="1887"/>
      <c r="O608" s="1887"/>
    </row>
    <row r="609" spans="1:15" ht="15.75" customHeight="1">
      <c r="A609" s="1887"/>
      <c r="B609" s="1887"/>
      <c r="C609" s="1887"/>
      <c r="D609" s="1887"/>
      <c r="E609" s="1887"/>
      <c r="F609" s="1887"/>
      <c r="G609" s="1887"/>
      <c r="H609" s="1888"/>
      <c r="I609" s="1887"/>
      <c r="J609" s="1888"/>
      <c r="K609" s="1887"/>
      <c r="L609" s="1888"/>
      <c r="M609" s="1887"/>
      <c r="N609" s="1887"/>
      <c r="O609" s="1887"/>
    </row>
    <row r="610" spans="1:15" ht="15.75" customHeight="1">
      <c r="A610" s="1887"/>
      <c r="B610" s="1887"/>
      <c r="C610" s="1887"/>
      <c r="D610" s="1887"/>
      <c r="E610" s="1887"/>
      <c r="F610" s="1887"/>
      <c r="G610" s="1887"/>
      <c r="H610" s="1888"/>
      <c r="I610" s="1887"/>
      <c r="J610" s="1888"/>
      <c r="K610" s="1887"/>
      <c r="L610" s="1888"/>
      <c r="M610" s="1887"/>
      <c r="N610" s="1887"/>
      <c r="O610" s="1887"/>
    </row>
    <row r="611" spans="1:15" ht="15.75" customHeight="1">
      <c r="A611" s="1887"/>
      <c r="B611" s="1887"/>
      <c r="C611" s="1887"/>
      <c r="D611" s="1887"/>
      <c r="E611" s="1887"/>
      <c r="F611" s="1887"/>
      <c r="G611" s="1887"/>
      <c r="H611" s="1888"/>
      <c r="I611" s="1887"/>
      <c r="J611" s="1888"/>
      <c r="K611" s="1887"/>
      <c r="L611" s="1888"/>
      <c r="M611" s="1887"/>
      <c r="N611" s="1887"/>
      <c r="O611" s="1887"/>
    </row>
    <row r="612" spans="1:15" ht="15.75" customHeight="1">
      <c r="A612" s="1887"/>
      <c r="B612" s="1887"/>
      <c r="C612" s="1887"/>
      <c r="D612" s="1887"/>
      <c r="E612" s="1887"/>
      <c r="F612" s="1887"/>
      <c r="G612" s="1887"/>
      <c r="H612" s="1888"/>
      <c r="I612" s="1887"/>
      <c r="J612" s="1888"/>
      <c r="K612" s="1887"/>
      <c r="L612" s="1888"/>
      <c r="M612" s="1887"/>
      <c r="N612" s="1887"/>
      <c r="O612" s="1887"/>
    </row>
    <row r="613" spans="1:15" ht="15.75" customHeight="1">
      <c r="A613" s="1887"/>
      <c r="B613" s="1887"/>
      <c r="C613" s="1887"/>
      <c r="D613" s="1887"/>
      <c r="E613" s="1887"/>
      <c r="F613" s="1887"/>
      <c r="G613" s="1887"/>
      <c r="H613" s="1888"/>
      <c r="I613" s="1887"/>
      <c r="J613" s="1888"/>
      <c r="K613" s="1887"/>
      <c r="L613" s="1888"/>
      <c r="M613" s="1887"/>
      <c r="N613" s="1887"/>
      <c r="O613" s="1887"/>
    </row>
    <row r="614" spans="1:15" ht="15.75" customHeight="1">
      <c r="A614" s="1887"/>
      <c r="B614" s="1887"/>
      <c r="C614" s="1887"/>
      <c r="D614" s="1887"/>
      <c r="E614" s="1887"/>
      <c r="F614" s="1887"/>
      <c r="G614" s="1887"/>
      <c r="H614" s="1888"/>
      <c r="I614" s="1887"/>
      <c r="J614" s="1888"/>
      <c r="K614" s="1887"/>
      <c r="L614" s="1888"/>
      <c r="M614" s="1887"/>
      <c r="N614" s="1887"/>
      <c r="O614" s="1887"/>
    </row>
    <row r="615" spans="1:15" ht="15.75" customHeight="1">
      <c r="A615" s="1887"/>
      <c r="B615" s="1887"/>
      <c r="C615" s="1887"/>
      <c r="D615" s="1887"/>
      <c r="E615" s="1887"/>
      <c r="F615" s="1887"/>
      <c r="G615" s="1887"/>
      <c r="H615" s="1888"/>
      <c r="I615" s="1887"/>
      <c r="J615" s="1888"/>
      <c r="K615" s="1887"/>
      <c r="L615" s="1888"/>
      <c r="M615" s="1887"/>
      <c r="N615" s="1887"/>
      <c r="O615" s="1887"/>
    </row>
    <row r="616" spans="1:15" ht="15.75" customHeight="1">
      <c r="A616" s="1887"/>
      <c r="B616" s="1887"/>
      <c r="C616" s="1887"/>
      <c r="D616" s="1887"/>
      <c r="E616" s="1887"/>
      <c r="F616" s="1887"/>
      <c r="G616" s="1887"/>
      <c r="H616" s="1888"/>
      <c r="I616" s="1887"/>
      <c r="J616" s="1888"/>
      <c r="K616" s="1887"/>
      <c r="L616" s="1888"/>
      <c r="M616" s="1887"/>
      <c r="N616" s="1887"/>
      <c r="O616" s="1887"/>
    </row>
    <row r="617" spans="1:15" ht="15.75" customHeight="1">
      <c r="A617" s="1887"/>
      <c r="B617" s="1887"/>
      <c r="C617" s="1887"/>
      <c r="D617" s="1887"/>
      <c r="E617" s="1887"/>
      <c r="F617" s="1887"/>
      <c r="G617" s="1887"/>
      <c r="H617" s="1888"/>
      <c r="I617" s="1887"/>
      <c r="J617" s="1888"/>
      <c r="K617" s="1887"/>
      <c r="L617" s="1888"/>
      <c r="M617" s="1887"/>
      <c r="N617" s="1887"/>
      <c r="O617" s="1887"/>
    </row>
    <row r="618" spans="1:15" ht="15.75" customHeight="1">
      <c r="A618" s="1887"/>
      <c r="B618" s="1887"/>
      <c r="C618" s="1887"/>
      <c r="D618" s="1887"/>
      <c r="E618" s="1887"/>
      <c r="F618" s="1887"/>
      <c r="G618" s="1887"/>
      <c r="H618" s="1888"/>
      <c r="I618" s="1887"/>
      <c r="J618" s="1888"/>
      <c r="K618" s="1887"/>
      <c r="L618" s="1888"/>
      <c r="M618" s="1887"/>
      <c r="N618" s="1887"/>
      <c r="O618" s="1887"/>
    </row>
    <row r="619" spans="1:15" ht="15.75" customHeight="1">
      <c r="A619" s="1887"/>
      <c r="B619" s="1887"/>
      <c r="C619" s="1887"/>
      <c r="D619" s="1887"/>
      <c r="E619" s="1887"/>
      <c r="F619" s="1887"/>
      <c r="G619" s="1887"/>
      <c r="H619" s="1888"/>
      <c r="I619" s="1887"/>
      <c r="J619" s="1888"/>
      <c r="K619" s="1887"/>
      <c r="L619" s="1888"/>
      <c r="M619" s="1887"/>
      <c r="N619" s="1887"/>
      <c r="O619" s="1887"/>
    </row>
    <row r="620" spans="1:15" ht="15.75" customHeight="1">
      <c r="A620" s="1887"/>
      <c r="B620" s="1887"/>
      <c r="C620" s="1887"/>
      <c r="D620" s="1887"/>
      <c r="E620" s="1887"/>
      <c r="F620" s="1887"/>
      <c r="G620" s="1887"/>
      <c r="H620" s="1888"/>
      <c r="I620" s="1887"/>
      <c r="J620" s="1888"/>
      <c r="K620" s="1887"/>
      <c r="L620" s="1888"/>
      <c r="M620" s="1887"/>
      <c r="N620" s="1887"/>
      <c r="O620" s="1887"/>
    </row>
    <row r="621" spans="1:15" ht="15.75" customHeight="1">
      <c r="A621" s="1887"/>
      <c r="B621" s="1887"/>
      <c r="C621" s="1887"/>
      <c r="D621" s="1887"/>
      <c r="E621" s="1887"/>
      <c r="F621" s="1887"/>
      <c r="G621" s="1887"/>
      <c r="H621" s="1888"/>
      <c r="I621" s="1887"/>
      <c r="J621" s="1888"/>
      <c r="K621" s="1887"/>
      <c r="L621" s="1888"/>
      <c r="M621" s="1887"/>
      <c r="N621" s="1887"/>
      <c r="O621" s="1887"/>
    </row>
    <row r="622" spans="1:15" ht="15.75" customHeight="1">
      <c r="A622" s="1887"/>
      <c r="B622" s="1887"/>
      <c r="C622" s="1887"/>
      <c r="D622" s="1887"/>
      <c r="E622" s="1887"/>
      <c r="F622" s="1887"/>
      <c r="G622" s="1887"/>
      <c r="H622" s="1888"/>
      <c r="I622" s="1887"/>
      <c r="J622" s="1888"/>
      <c r="K622" s="1887"/>
      <c r="L622" s="1888"/>
      <c r="M622" s="1887"/>
      <c r="N622" s="1887"/>
      <c r="O622" s="1887"/>
    </row>
    <row r="623" spans="1:15" ht="15.75" customHeight="1">
      <c r="A623" s="1887"/>
      <c r="B623" s="1887"/>
      <c r="C623" s="1887"/>
      <c r="D623" s="1887"/>
      <c r="E623" s="1887"/>
      <c r="F623" s="1887"/>
      <c r="G623" s="1887"/>
      <c r="H623" s="1888"/>
      <c r="I623" s="1887"/>
      <c r="J623" s="1888"/>
      <c r="K623" s="1887"/>
      <c r="L623" s="1888"/>
      <c r="M623" s="1887"/>
      <c r="N623" s="1887"/>
      <c r="O623" s="1887"/>
    </row>
    <row r="624" spans="1:15" ht="15.75" customHeight="1">
      <c r="A624" s="1887"/>
      <c r="B624" s="1887"/>
      <c r="C624" s="1887"/>
      <c r="D624" s="1887"/>
      <c r="E624" s="1887"/>
      <c r="F624" s="1887"/>
      <c r="G624" s="1887"/>
      <c r="H624" s="1888"/>
      <c r="I624" s="1887"/>
      <c r="J624" s="1888"/>
      <c r="K624" s="1887"/>
      <c r="L624" s="1888"/>
      <c r="M624" s="1887"/>
      <c r="N624" s="1887"/>
      <c r="O624" s="1887"/>
    </row>
    <row r="625" spans="1:15" ht="15.75" customHeight="1">
      <c r="A625" s="1887"/>
      <c r="B625" s="1887"/>
      <c r="C625" s="1887"/>
      <c r="D625" s="1887"/>
      <c r="E625" s="1887"/>
      <c r="F625" s="1887"/>
      <c r="G625" s="1887"/>
      <c r="H625" s="1888"/>
      <c r="I625" s="1887"/>
      <c r="J625" s="1888"/>
      <c r="K625" s="1887"/>
      <c r="L625" s="1888"/>
      <c r="M625" s="1887"/>
      <c r="N625" s="1887"/>
      <c r="O625" s="1887"/>
    </row>
    <row r="626" spans="1:15" ht="15.75" customHeight="1">
      <c r="A626" s="1887"/>
      <c r="B626" s="1887"/>
      <c r="C626" s="1887"/>
      <c r="D626" s="1887"/>
      <c r="E626" s="1887"/>
      <c r="F626" s="1887"/>
      <c r="G626" s="1887"/>
      <c r="H626" s="1888"/>
      <c r="I626" s="1887"/>
      <c r="J626" s="1888"/>
      <c r="K626" s="1887"/>
      <c r="L626" s="1888"/>
      <c r="M626" s="1887"/>
      <c r="N626" s="1887"/>
      <c r="O626" s="1887"/>
    </row>
    <row r="627" spans="1:15" ht="15.75" customHeight="1">
      <c r="A627" s="1887"/>
      <c r="B627" s="1887"/>
      <c r="C627" s="1887"/>
      <c r="D627" s="1887"/>
      <c r="E627" s="1887"/>
      <c r="F627" s="1887"/>
      <c r="G627" s="1887"/>
      <c r="H627" s="1888"/>
      <c r="I627" s="1887"/>
      <c r="J627" s="1888"/>
      <c r="K627" s="1887"/>
      <c r="L627" s="1888"/>
      <c r="M627" s="1887"/>
      <c r="N627" s="1887"/>
      <c r="O627" s="1887"/>
    </row>
    <row r="628" spans="1:15" ht="15.75" customHeight="1">
      <c r="A628" s="1887"/>
      <c r="B628" s="1887"/>
      <c r="C628" s="1887"/>
      <c r="D628" s="1887"/>
      <c r="E628" s="1887"/>
      <c r="F628" s="1887"/>
      <c r="G628" s="1887"/>
      <c r="H628" s="1888"/>
      <c r="I628" s="1887"/>
      <c r="J628" s="1888"/>
      <c r="K628" s="1887"/>
      <c r="L628" s="1888"/>
      <c r="M628" s="1887"/>
      <c r="N628" s="1887"/>
      <c r="O628" s="1887"/>
    </row>
    <row r="629" spans="1:15" ht="15.75" customHeight="1">
      <c r="A629" s="1887"/>
      <c r="B629" s="1887"/>
      <c r="C629" s="1887"/>
      <c r="D629" s="1887"/>
      <c r="E629" s="1887"/>
      <c r="F629" s="1887"/>
      <c r="G629" s="1887"/>
      <c r="H629" s="1888"/>
      <c r="I629" s="1887"/>
      <c r="J629" s="1888"/>
      <c r="K629" s="1887"/>
      <c r="L629" s="1888"/>
      <c r="M629" s="1887"/>
      <c r="N629" s="1887"/>
      <c r="O629" s="1887"/>
    </row>
    <row r="630" spans="1:15" ht="15.75" customHeight="1">
      <c r="A630" s="1887"/>
      <c r="B630" s="1887"/>
      <c r="C630" s="1887"/>
      <c r="D630" s="1887"/>
      <c r="E630" s="1887"/>
      <c r="F630" s="1887"/>
      <c r="G630" s="1887"/>
      <c r="H630" s="1888"/>
      <c r="I630" s="1887"/>
      <c r="J630" s="1888"/>
      <c r="K630" s="1887"/>
      <c r="L630" s="1888"/>
      <c r="M630" s="1887"/>
      <c r="N630" s="1887"/>
      <c r="O630" s="1887"/>
    </row>
    <row r="631" spans="1:15" ht="15.75" customHeight="1">
      <c r="A631" s="1887"/>
      <c r="B631" s="1887"/>
      <c r="C631" s="1887"/>
      <c r="D631" s="1887"/>
      <c r="E631" s="1887"/>
      <c r="F631" s="1887"/>
      <c r="G631" s="1887"/>
      <c r="H631" s="1888"/>
      <c r="I631" s="1887"/>
      <c r="J631" s="1888"/>
      <c r="K631" s="1887"/>
      <c r="L631" s="1888"/>
      <c r="M631" s="1887"/>
      <c r="N631" s="1887"/>
      <c r="O631" s="1887"/>
    </row>
    <row r="632" spans="1:15" ht="15.75" customHeight="1">
      <c r="A632" s="1887"/>
      <c r="B632" s="1887"/>
      <c r="C632" s="1887"/>
      <c r="D632" s="1887"/>
      <c r="E632" s="1887"/>
      <c r="F632" s="1887"/>
      <c r="G632" s="1887"/>
      <c r="H632" s="1888"/>
      <c r="I632" s="1887"/>
      <c r="J632" s="1888"/>
      <c r="K632" s="1887"/>
      <c r="L632" s="1888"/>
      <c r="M632" s="1887"/>
      <c r="N632" s="1887"/>
      <c r="O632" s="1887"/>
    </row>
    <row r="633" spans="1:15" ht="15.75" customHeight="1">
      <c r="A633" s="1887"/>
      <c r="B633" s="1887"/>
      <c r="C633" s="1887"/>
      <c r="D633" s="1887"/>
      <c r="E633" s="1887"/>
      <c r="F633" s="1887"/>
      <c r="G633" s="1887"/>
      <c r="H633" s="1888"/>
      <c r="I633" s="1887"/>
      <c r="J633" s="1888"/>
      <c r="K633" s="1887"/>
      <c r="L633" s="1888"/>
      <c r="M633" s="1887"/>
      <c r="N633" s="1887"/>
      <c r="O633" s="1887"/>
    </row>
    <row r="634" spans="1:15" ht="15.75" customHeight="1">
      <c r="A634" s="1887"/>
      <c r="B634" s="1887"/>
      <c r="C634" s="1887"/>
      <c r="D634" s="1887"/>
      <c r="E634" s="1887"/>
      <c r="F634" s="1887"/>
      <c r="G634" s="1887"/>
      <c r="H634" s="1888"/>
      <c r="I634" s="1887"/>
      <c r="J634" s="1888"/>
      <c r="K634" s="1887"/>
      <c r="L634" s="1888"/>
      <c r="M634" s="1887"/>
      <c r="N634" s="1887"/>
      <c r="O634" s="1887"/>
    </row>
    <row r="635" spans="1:15" ht="15.75" customHeight="1">
      <c r="A635" s="1887"/>
      <c r="B635" s="1887"/>
      <c r="C635" s="1887"/>
      <c r="D635" s="1887"/>
      <c r="E635" s="1887"/>
      <c r="F635" s="1887"/>
      <c r="G635" s="1887"/>
      <c r="H635" s="1888"/>
      <c r="I635" s="1887"/>
      <c r="J635" s="1888"/>
      <c r="K635" s="1887"/>
      <c r="L635" s="1888"/>
      <c r="M635" s="1887"/>
      <c r="N635" s="1887"/>
      <c r="O635" s="1887"/>
    </row>
    <row r="636" spans="1:15" ht="15.75" customHeight="1">
      <c r="A636" s="1887"/>
      <c r="B636" s="1887"/>
      <c r="C636" s="1887"/>
      <c r="D636" s="1887"/>
      <c r="E636" s="1887"/>
      <c r="F636" s="1887"/>
      <c r="G636" s="1887"/>
      <c r="H636" s="1888"/>
      <c r="I636" s="1887"/>
      <c r="J636" s="1888"/>
      <c r="K636" s="1887"/>
      <c r="L636" s="1888"/>
      <c r="M636" s="1887"/>
      <c r="N636" s="1887"/>
      <c r="O636" s="1887"/>
    </row>
    <row r="637" spans="1:15" ht="15.75" customHeight="1">
      <c r="A637" s="1887"/>
      <c r="B637" s="1887"/>
      <c r="C637" s="1887"/>
      <c r="D637" s="1887"/>
      <c r="E637" s="1887"/>
      <c r="F637" s="1887"/>
      <c r="G637" s="1887"/>
      <c r="H637" s="1888"/>
      <c r="I637" s="1887"/>
      <c r="J637" s="1888"/>
      <c r="K637" s="1887"/>
      <c r="L637" s="1888"/>
      <c r="M637" s="1887"/>
      <c r="N637" s="1887"/>
      <c r="O637" s="1887"/>
    </row>
    <row r="638" spans="1:15" ht="15.75" customHeight="1">
      <c r="A638" s="1887"/>
      <c r="B638" s="1887"/>
      <c r="C638" s="1887"/>
      <c r="D638" s="1887"/>
      <c r="E638" s="1887"/>
      <c r="F638" s="1887"/>
      <c r="G638" s="1887"/>
      <c r="H638" s="1888"/>
      <c r="I638" s="1887"/>
      <c r="J638" s="1888"/>
      <c r="K638" s="1887"/>
      <c r="L638" s="1888"/>
      <c r="M638" s="1887"/>
      <c r="N638" s="1887"/>
      <c r="O638" s="1887"/>
    </row>
    <row r="639" spans="1:15" ht="15.75" customHeight="1">
      <c r="A639" s="1887"/>
      <c r="B639" s="1887"/>
      <c r="C639" s="1887"/>
      <c r="D639" s="1887"/>
      <c r="E639" s="1887"/>
      <c r="F639" s="1887"/>
      <c r="G639" s="1887"/>
      <c r="H639" s="1888"/>
      <c r="I639" s="1887"/>
      <c r="J639" s="1888"/>
      <c r="K639" s="1887"/>
      <c r="L639" s="1888"/>
      <c r="M639" s="1887"/>
      <c r="N639" s="1887"/>
      <c r="O639" s="1887"/>
    </row>
    <row r="640" spans="1:15" ht="15.75" customHeight="1">
      <c r="A640" s="1887"/>
      <c r="B640" s="1887"/>
      <c r="C640" s="1887"/>
      <c r="D640" s="1887"/>
      <c r="E640" s="1887"/>
      <c r="F640" s="1887"/>
      <c r="G640" s="1887"/>
      <c r="H640" s="1888"/>
      <c r="I640" s="1887"/>
      <c r="J640" s="1888"/>
      <c r="K640" s="1887"/>
      <c r="L640" s="1888"/>
      <c r="M640" s="1887"/>
      <c r="N640" s="1887"/>
      <c r="O640" s="1887"/>
    </row>
    <row r="641" spans="1:15" ht="15.75" customHeight="1">
      <c r="A641" s="1887"/>
      <c r="B641" s="1887"/>
      <c r="C641" s="1887"/>
      <c r="D641" s="1887"/>
      <c r="E641" s="1887"/>
      <c r="F641" s="1887"/>
      <c r="G641" s="1887"/>
      <c r="H641" s="1888"/>
      <c r="I641" s="1887"/>
      <c r="J641" s="1888"/>
      <c r="K641" s="1887"/>
      <c r="L641" s="1888"/>
      <c r="M641" s="1887"/>
      <c r="N641" s="1887"/>
      <c r="O641" s="1887"/>
    </row>
    <row r="642" spans="1:15" ht="15.75" customHeight="1">
      <c r="A642" s="1887"/>
      <c r="B642" s="1887"/>
      <c r="C642" s="1887"/>
      <c r="D642" s="1887"/>
      <c r="E642" s="1887"/>
      <c r="F642" s="1887"/>
      <c r="G642" s="1887"/>
      <c r="H642" s="1888"/>
      <c r="I642" s="1887"/>
      <c r="J642" s="1888"/>
      <c r="K642" s="1887"/>
      <c r="L642" s="1888"/>
      <c r="M642" s="1887"/>
      <c r="N642" s="1887"/>
      <c r="O642" s="1887"/>
    </row>
    <row r="643" spans="1:15" ht="15.75" customHeight="1">
      <c r="A643" s="1887"/>
      <c r="B643" s="1887"/>
      <c r="C643" s="1887"/>
      <c r="D643" s="1887"/>
      <c r="E643" s="1887"/>
      <c r="F643" s="1887"/>
      <c r="G643" s="1887"/>
      <c r="H643" s="1888"/>
      <c r="I643" s="1887"/>
      <c r="J643" s="1888"/>
      <c r="K643" s="1887"/>
      <c r="L643" s="1888"/>
      <c r="M643" s="1887"/>
      <c r="N643" s="1887"/>
      <c r="O643" s="1887"/>
    </row>
    <row r="644" spans="1:15" ht="15.75" customHeight="1">
      <c r="A644" s="1887"/>
      <c r="B644" s="1887"/>
      <c r="C644" s="1887"/>
      <c r="D644" s="1887"/>
      <c r="E644" s="1887"/>
      <c r="F644" s="1887"/>
      <c r="G644" s="1887"/>
      <c r="H644" s="1888"/>
      <c r="I644" s="1887"/>
      <c r="J644" s="1888"/>
      <c r="K644" s="1887"/>
      <c r="L644" s="1888"/>
      <c r="M644" s="1887"/>
      <c r="N644" s="1887"/>
      <c r="O644" s="1887"/>
    </row>
    <row r="645" spans="1:15" ht="15.75" customHeight="1">
      <c r="A645" s="1887"/>
      <c r="B645" s="1887"/>
      <c r="C645" s="1887"/>
      <c r="D645" s="1887"/>
      <c r="E645" s="1887"/>
      <c r="F645" s="1887"/>
      <c r="G645" s="1887"/>
      <c r="H645" s="1888"/>
      <c r="I645" s="1887"/>
      <c r="J645" s="1888"/>
      <c r="K645" s="1887"/>
      <c r="L645" s="1888"/>
      <c r="M645" s="1887"/>
      <c r="N645" s="1887"/>
      <c r="O645" s="1887"/>
    </row>
    <row r="646" spans="1:15" ht="15.75" customHeight="1">
      <c r="A646" s="1887"/>
      <c r="B646" s="1887"/>
      <c r="C646" s="1887"/>
      <c r="D646" s="1887"/>
      <c r="E646" s="1887"/>
      <c r="F646" s="1887"/>
      <c r="G646" s="1887"/>
      <c r="H646" s="1888"/>
      <c r="I646" s="1887"/>
      <c r="J646" s="1888"/>
      <c r="K646" s="1887"/>
      <c r="L646" s="1888"/>
      <c r="M646" s="1887"/>
      <c r="N646" s="1887"/>
      <c r="O646" s="1887"/>
    </row>
    <row r="647" spans="1:15" ht="15.75" customHeight="1">
      <c r="A647" s="1887"/>
      <c r="B647" s="1887"/>
      <c r="C647" s="1887"/>
      <c r="D647" s="1887"/>
      <c r="E647" s="1887"/>
      <c r="F647" s="1887"/>
      <c r="G647" s="1887"/>
      <c r="H647" s="1888"/>
      <c r="I647" s="1887"/>
      <c r="J647" s="1888"/>
      <c r="K647" s="1887"/>
      <c r="L647" s="1888"/>
      <c r="M647" s="1887"/>
      <c r="N647" s="1887"/>
      <c r="O647" s="1887"/>
    </row>
    <row r="648" spans="1:15" ht="15.75" customHeight="1">
      <c r="A648" s="1887"/>
      <c r="B648" s="1887"/>
      <c r="C648" s="1887"/>
      <c r="D648" s="1887"/>
      <c r="E648" s="1887"/>
      <c r="F648" s="1887"/>
      <c r="G648" s="1887"/>
      <c r="H648" s="1888"/>
      <c r="I648" s="1887"/>
      <c r="J648" s="1888"/>
      <c r="K648" s="1887"/>
      <c r="L648" s="1888"/>
      <c r="M648" s="1887"/>
      <c r="N648" s="1887"/>
      <c r="O648" s="1887"/>
    </row>
    <row r="649" spans="1:15" ht="15.75" customHeight="1">
      <c r="A649" s="1887"/>
      <c r="B649" s="1887"/>
      <c r="C649" s="1887"/>
      <c r="D649" s="1887"/>
      <c r="E649" s="1887"/>
      <c r="F649" s="1887"/>
      <c r="G649" s="1887"/>
      <c r="H649" s="1888"/>
      <c r="I649" s="1887"/>
      <c r="J649" s="1888"/>
      <c r="K649" s="1887"/>
      <c r="L649" s="1888"/>
      <c r="M649" s="1887"/>
      <c r="N649" s="1887"/>
      <c r="O649" s="1887"/>
    </row>
    <row r="650" spans="1:15" ht="15.75" customHeight="1">
      <c r="A650" s="1887"/>
      <c r="B650" s="1887"/>
      <c r="C650" s="1887"/>
      <c r="D650" s="1887"/>
      <c r="E650" s="1887"/>
      <c r="F650" s="1887"/>
      <c r="G650" s="1887"/>
      <c r="H650" s="1888"/>
      <c r="I650" s="1887"/>
      <c r="J650" s="1888"/>
      <c r="K650" s="1887"/>
      <c r="L650" s="1888"/>
      <c r="M650" s="1887"/>
      <c r="N650" s="1887"/>
      <c r="O650" s="1887"/>
    </row>
    <row r="651" spans="1:15" ht="15.75" customHeight="1">
      <c r="A651" s="1887"/>
      <c r="B651" s="1887"/>
      <c r="C651" s="1887"/>
      <c r="D651" s="1887"/>
      <c r="E651" s="1887"/>
      <c r="F651" s="1887"/>
      <c r="G651" s="1887"/>
      <c r="H651" s="1888"/>
      <c r="I651" s="1887"/>
      <c r="J651" s="1888"/>
      <c r="K651" s="1887"/>
      <c r="L651" s="1888"/>
      <c r="M651" s="1887"/>
      <c r="N651" s="1887"/>
      <c r="O651" s="1887"/>
    </row>
    <row r="652" spans="1:15" ht="15.75" customHeight="1">
      <c r="A652" s="1887"/>
      <c r="B652" s="1887"/>
      <c r="C652" s="1887"/>
      <c r="D652" s="1887"/>
      <c r="E652" s="1887"/>
      <c r="F652" s="1887"/>
      <c r="G652" s="1887"/>
      <c r="H652" s="1888"/>
      <c r="I652" s="1887"/>
      <c r="J652" s="1888"/>
      <c r="K652" s="1887"/>
      <c r="L652" s="1888"/>
      <c r="M652" s="1887"/>
      <c r="N652" s="1887"/>
      <c r="O652" s="1887"/>
    </row>
    <row r="653" spans="1:15" ht="15.75" customHeight="1">
      <c r="A653" s="1887"/>
      <c r="B653" s="1887"/>
      <c r="C653" s="1887"/>
      <c r="D653" s="1887"/>
      <c r="E653" s="1887"/>
      <c r="F653" s="1887"/>
      <c r="G653" s="1887"/>
      <c r="H653" s="1888"/>
      <c r="I653" s="1887"/>
      <c r="J653" s="1888"/>
      <c r="K653" s="1887"/>
      <c r="L653" s="1888"/>
      <c r="M653" s="1887"/>
      <c r="N653" s="1887"/>
      <c r="O653" s="1887"/>
    </row>
    <row r="654" spans="1:15" ht="15.75" customHeight="1">
      <c r="A654" s="1887"/>
      <c r="B654" s="1887"/>
      <c r="C654" s="1887"/>
      <c r="D654" s="1887"/>
      <c r="E654" s="1887"/>
      <c r="F654" s="1887"/>
      <c r="G654" s="1887"/>
      <c r="H654" s="1888"/>
      <c r="I654" s="1887"/>
      <c r="J654" s="1888"/>
      <c r="K654" s="1887"/>
      <c r="L654" s="1888"/>
      <c r="M654" s="1887"/>
      <c r="N654" s="1887"/>
      <c r="O654" s="1887"/>
    </row>
    <row r="655" spans="1:15" ht="15.75" customHeight="1">
      <c r="A655" s="1887"/>
      <c r="B655" s="1887"/>
      <c r="C655" s="1887"/>
      <c r="D655" s="1887"/>
      <c r="E655" s="1887"/>
      <c r="F655" s="1887"/>
      <c r="G655" s="1887"/>
      <c r="H655" s="1888"/>
      <c r="I655" s="1887"/>
      <c r="J655" s="1888"/>
      <c r="K655" s="1887"/>
      <c r="L655" s="1888"/>
      <c r="M655" s="1887"/>
      <c r="N655" s="1887"/>
      <c r="O655" s="1887"/>
    </row>
    <row r="656" spans="1:15" ht="15.75" customHeight="1">
      <c r="A656" s="1887"/>
      <c r="B656" s="1887"/>
      <c r="C656" s="1887"/>
      <c r="D656" s="1887"/>
      <c r="E656" s="1887"/>
      <c r="F656" s="1887"/>
      <c r="G656" s="1887"/>
      <c r="H656" s="1888"/>
      <c r="I656" s="1887"/>
      <c r="J656" s="1888"/>
      <c r="K656" s="1887"/>
      <c r="L656" s="1888"/>
      <c r="M656" s="1887"/>
      <c r="N656" s="1887"/>
      <c r="O656" s="1887"/>
    </row>
    <row r="657" spans="1:15" ht="15.75" customHeight="1">
      <c r="A657" s="1887"/>
      <c r="B657" s="1887"/>
      <c r="C657" s="1887"/>
      <c r="D657" s="1887"/>
      <c r="E657" s="1887"/>
      <c r="F657" s="1887"/>
      <c r="G657" s="1887"/>
      <c r="H657" s="1888"/>
      <c r="I657" s="1887"/>
      <c r="J657" s="1888"/>
      <c r="K657" s="1887"/>
      <c r="L657" s="1888"/>
      <c r="M657" s="1887"/>
      <c r="N657" s="1887"/>
      <c r="O657" s="1887"/>
    </row>
    <row r="658" spans="1:15" ht="15.75" customHeight="1">
      <c r="A658" s="1887"/>
      <c r="B658" s="1887"/>
      <c r="C658" s="1887"/>
      <c r="D658" s="1887"/>
      <c r="E658" s="1887"/>
      <c r="F658" s="1887"/>
      <c r="G658" s="1887"/>
      <c r="H658" s="1888"/>
      <c r="I658" s="1887"/>
      <c r="J658" s="1888"/>
      <c r="K658" s="1887"/>
      <c r="L658" s="1888"/>
      <c r="M658" s="1887"/>
      <c r="N658" s="1887"/>
      <c r="O658" s="1887"/>
    </row>
    <row r="659" spans="1:15" ht="15.75" customHeight="1">
      <c r="A659" s="1887"/>
      <c r="B659" s="1887"/>
      <c r="C659" s="1887"/>
      <c r="D659" s="1887"/>
      <c r="E659" s="1887"/>
      <c r="F659" s="1887"/>
      <c r="G659" s="1887"/>
      <c r="H659" s="1888"/>
      <c r="I659" s="1887"/>
      <c r="J659" s="1888"/>
      <c r="K659" s="1887"/>
      <c r="L659" s="1888"/>
      <c r="M659" s="1887"/>
      <c r="N659" s="1887"/>
      <c r="O659" s="1887"/>
    </row>
    <row r="660" spans="1:15" ht="15.75" customHeight="1">
      <c r="A660" s="1887"/>
      <c r="B660" s="1887"/>
      <c r="C660" s="1887"/>
      <c r="D660" s="1887"/>
      <c r="E660" s="1887"/>
      <c r="F660" s="1887"/>
      <c r="G660" s="1887"/>
      <c r="H660" s="1888"/>
      <c r="I660" s="1887"/>
      <c r="J660" s="1888"/>
      <c r="K660" s="1887"/>
      <c r="L660" s="1888"/>
      <c r="M660" s="1887"/>
      <c r="N660" s="1887"/>
      <c r="O660" s="1887"/>
    </row>
    <row r="661" spans="1:15" ht="15.75" customHeight="1">
      <c r="A661" s="1887"/>
      <c r="B661" s="1887"/>
      <c r="C661" s="1887"/>
      <c r="D661" s="1887"/>
      <c r="E661" s="1887"/>
      <c r="F661" s="1887"/>
      <c r="G661" s="1887"/>
      <c r="H661" s="1888"/>
      <c r="I661" s="1887"/>
      <c r="J661" s="1888"/>
      <c r="K661" s="1887"/>
      <c r="L661" s="1888"/>
      <c r="M661" s="1887"/>
      <c r="N661" s="1887"/>
      <c r="O661" s="1887"/>
    </row>
    <row r="662" spans="1:15" ht="15.75" customHeight="1">
      <c r="A662" s="1887"/>
      <c r="B662" s="1887"/>
      <c r="C662" s="1887"/>
      <c r="D662" s="1887"/>
      <c r="E662" s="1887"/>
      <c r="F662" s="1887"/>
      <c r="G662" s="1887"/>
      <c r="H662" s="1888"/>
      <c r="I662" s="1887"/>
      <c r="J662" s="1888"/>
      <c r="K662" s="1887"/>
      <c r="L662" s="1888"/>
      <c r="M662" s="1887"/>
      <c r="N662" s="1887"/>
      <c r="O662" s="1887"/>
    </row>
    <row r="663" spans="1:15" ht="15.75" customHeight="1">
      <c r="A663" s="1887"/>
      <c r="B663" s="1887"/>
      <c r="C663" s="1887"/>
      <c r="D663" s="1887"/>
      <c r="E663" s="1887"/>
      <c r="F663" s="1887"/>
      <c r="G663" s="1887"/>
      <c r="H663" s="1888"/>
      <c r="I663" s="1887"/>
      <c r="J663" s="1888"/>
      <c r="K663" s="1887"/>
      <c r="L663" s="1888"/>
      <c r="M663" s="1887"/>
      <c r="N663" s="1887"/>
      <c r="O663" s="1887"/>
    </row>
    <row r="664" spans="1:15" ht="15.75" customHeight="1">
      <c r="A664" s="1887"/>
      <c r="B664" s="1887"/>
      <c r="C664" s="1887"/>
      <c r="D664" s="1887"/>
      <c r="E664" s="1887"/>
      <c r="F664" s="1887"/>
      <c r="G664" s="1887"/>
      <c r="H664" s="1888"/>
      <c r="I664" s="1887"/>
      <c r="J664" s="1888"/>
      <c r="K664" s="1887"/>
      <c r="L664" s="1888"/>
      <c r="M664" s="1887"/>
      <c r="N664" s="1887"/>
      <c r="O664" s="1887"/>
    </row>
    <row r="665" spans="1:15" ht="15.75" customHeight="1">
      <c r="A665" s="1887"/>
      <c r="B665" s="1887"/>
      <c r="C665" s="1887"/>
      <c r="D665" s="1887"/>
      <c r="E665" s="1887"/>
      <c r="F665" s="1887"/>
      <c r="G665" s="1887"/>
      <c r="H665" s="1888"/>
      <c r="I665" s="1887"/>
      <c r="J665" s="1888"/>
      <c r="K665" s="1887"/>
      <c r="L665" s="1888"/>
      <c r="M665" s="1887"/>
      <c r="N665" s="1887"/>
      <c r="O665" s="1887"/>
    </row>
    <row r="666" spans="1:15" ht="15.75" customHeight="1">
      <c r="A666" s="1887"/>
      <c r="B666" s="1887"/>
      <c r="C666" s="1887"/>
      <c r="D666" s="1887"/>
      <c r="E666" s="1887"/>
      <c r="F666" s="1887"/>
      <c r="G666" s="1887"/>
      <c r="H666" s="1888"/>
      <c r="I666" s="1887"/>
      <c r="J666" s="1888"/>
      <c r="K666" s="1887"/>
      <c r="L666" s="1888"/>
      <c r="M666" s="1887"/>
      <c r="N666" s="1887"/>
      <c r="O666" s="1887"/>
    </row>
    <row r="667" spans="1:15" ht="15.75" customHeight="1">
      <c r="A667" s="1887"/>
      <c r="B667" s="1887"/>
      <c r="C667" s="1887"/>
      <c r="D667" s="1887"/>
      <c r="E667" s="1887"/>
      <c r="F667" s="1887"/>
      <c r="G667" s="1887"/>
      <c r="H667" s="1888"/>
      <c r="I667" s="1887"/>
      <c r="J667" s="1888"/>
      <c r="K667" s="1887"/>
      <c r="L667" s="1888"/>
      <c r="M667" s="1887"/>
      <c r="N667" s="1887"/>
      <c r="O667" s="1887"/>
    </row>
    <row r="668" spans="1:15" ht="15.75" customHeight="1">
      <c r="A668" s="1887"/>
      <c r="B668" s="1887"/>
      <c r="C668" s="1887"/>
      <c r="D668" s="1887"/>
      <c r="E668" s="1887"/>
      <c r="F668" s="1887"/>
      <c r="G668" s="1887"/>
      <c r="H668" s="1888"/>
      <c r="I668" s="1887"/>
      <c r="J668" s="1888"/>
      <c r="K668" s="1887"/>
      <c r="L668" s="1888"/>
      <c r="M668" s="1887"/>
      <c r="N668" s="1887"/>
      <c r="O668" s="1887"/>
    </row>
    <row r="669" spans="1:15" ht="15.75" customHeight="1">
      <c r="A669" s="1887"/>
      <c r="B669" s="1887"/>
      <c r="C669" s="1887"/>
      <c r="D669" s="1887"/>
      <c r="E669" s="1887"/>
      <c r="F669" s="1887"/>
      <c r="G669" s="1887"/>
      <c r="H669" s="1888"/>
      <c r="I669" s="1887"/>
      <c r="J669" s="1888"/>
      <c r="K669" s="1887"/>
      <c r="L669" s="1888"/>
      <c r="M669" s="1887"/>
      <c r="N669" s="1887"/>
      <c r="O669" s="1887"/>
    </row>
    <row r="670" spans="1:15" ht="15.75" customHeight="1">
      <c r="A670" s="1887"/>
      <c r="B670" s="1887"/>
      <c r="C670" s="1887"/>
      <c r="D670" s="1887"/>
      <c r="E670" s="1887"/>
      <c r="F670" s="1887"/>
      <c r="G670" s="1887"/>
      <c r="H670" s="1888"/>
      <c r="I670" s="1887"/>
      <c r="J670" s="1888"/>
      <c r="K670" s="1887"/>
      <c r="L670" s="1888"/>
      <c r="M670" s="1887"/>
      <c r="N670" s="1887"/>
      <c r="O670" s="1887"/>
    </row>
    <row r="671" spans="1:15" ht="15.75" customHeight="1">
      <c r="A671" s="1887"/>
      <c r="B671" s="1887"/>
      <c r="C671" s="1887"/>
      <c r="D671" s="1887"/>
      <c r="E671" s="1887"/>
      <c r="F671" s="1887"/>
      <c r="G671" s="1887"/>
      <c r="H671" s="1888"/>
      <c r="I671" s="1887"/>
      <c r="J671" s="1888"/>
      <c r="K671" s="1887"/>
      <c r="L671" s="1888"/>
      <c r="M671" s="1887"/>
      <c r="N671" s="1887"/>
      <c r="O671" s="1887"/>
    </row>
    <row r="672" spans="1:15" ht="15.75" customHeight="1">
      <c r="A672" s="1887"/>
      <c r="B672" s="1887"/>
      <c r="C672" s="1887"/>
      <c r="D672" s="1887"/>
      <c r="E672" s="1887"/>
      <c r="F672" s="1887"/>
      <c r="G672" s="1887"/>
      <c r="H672" s="1888"/>
      <c r="I672" s="1887"/>
      <c r="J672" s="1888"/>
      <c r="K672" s="1887"/>
      <c r="L672" s="1888"/>
      <c r="M672" s="1887"/>
      <c r="N672" s="1887"/>
      <c r="O672" s="1887"/>
    </row>
    <row r="673" spans="1:15" ht="15.75" customHeight="1">
      <c r="A673" s="1887"/>
      <c r="B673" s="1887"/>
      <c r="C673" s="1887"/>
      <c r="D673" s="1887"/>
      <c r="E673" s="1887"/>
      <c r="F673" s="1887"/>
      <c r="G673" s="1887"/>
      <c r="H673" s="1888"/>
      <c r="I673" s="1887"/>
      <c r="J673" s="1888"/>
      <c r="K673" s="1887"/>
      <c r="L673" s="1888"/>
      <c r="M673" s="1887"/>
      <c r="N673" s="1887"/>
      <c r="O673" s="1887"/>
    </row>
    <row r="674" spans="1:15" ht="15.75" customHeight="1">
      <c r="A674" s="1887"/>
      <c r="B674" s="1887"/>
      <c r="C674" s="1887"/>
      <c r="D674" s="1887"/>
      <c r="E674" s="1887"/>
      <c r="F674" s="1887"/>
      <c r="G674" s="1887"/>
      <c r="H674" s="1888"/>
      <c r="I674" s="1887"/>
      <c r="J674" s="1888"/>
      <c r="K674" s="1887"/>
      <c r="L674" s="1888"/>
      <c r="M674" s="1887"/>
      <c r="N674" s="1887"/>
      <c r="O674" s="1887"/>
    </row>
    <row r="675" spans="1:15" ht="15.75" customHeight="1">
      <c r="A675" s="1887"/>
      <c r="B675" s="1887"/>
      <c r="C675" s="1887"/>
      <c r="D675" s="1887"/>
      <c r="E675" s="1887"/>
      <c r="F675" s="1887"/>
      <c r="G675" s="1887"/>
      <c r="H675" s="1888"/>
      <c r="I675" s="1887"/>
      <c r="J675" s="1888"/>
      <c r="K675" s="1887"/>
      <c r="L675" s="1888"/>
      <c r="M675" s="1887"/>
      <c r="N675" s="1887"/>
      <c r="O675" s="1887"/>
    </row>
    <row r="676" spans="1:15" ht="15.75" customHeight="1">
      <c r="A676" s="1887"/>
      <c r="B676" s="1887"/>
      <c r="C676" s="1887"/>
      <c r="D676" s="1887"/>
      <c r="E676" s="1887"/>
      <c r="F676" s="1887"/>
      <c r="G676" s="1887"/>
      <c r="H676" s="1888"/>
      <c r="I676" s="1887"/>
      <c r="J676" s="1888"/>
      <c r="K676" s="1887"/>
      <c r="L676" s="1888"/>
      <c r="M676" s="1887"/>
      <c r="N676" s="1887"/>
      <c r="O676" s="1887"/>
    </row>
    <row r="677" spans="1:15" ht="15.75" customHeight="1">
      <c r="A677" s="1887"/>
      <c r="B677" s="1887"/>
      <c r="C677" s="1887"/>
      <c r="D677" s="1887"/>
      <c r="E677" s="1887"/>
      <c r="F677" s="1887"/>
      <c r="G677" s="1887"/>
      <c r="H677" s="1888"/>
      <c r="I677" s="1887"/>
      <c r="J677" s="1888"/>
      <c r="K677" s="1887"/>
      <c r="L677" s="1888"/>
      <c r="M677" s="1887"/>
      <c r="N677" s="1887"/>
      <c r="O677" s="1887"/>
    </row>
    <row r="678" spans="1:15" ht="15.75" customHeight="1">
      <c r="A678" s="1887"/>
      <c r="B678" s="1887"/>
      <c r="C678" s="1887"/>
      <c r="D678" s="1887"/>
      <c r="E678" s="1887"/>
      <c r="F678" s="1887"/>
      <c r="G678" s="1887"/>
      <c r="H678" s="1888"/>
      <c r="I678" s="1887"/>
      <c r="J678" s="1888"/>
      <c r="K678" s="1887"/>
      <c r="L678" s="1888"/>
      <c r="M678" s="1887"/>
      <c r="N678" s="1887"/>
      <c r="O678" s="1887"/>
    </row>
    <row r="679" spans="1:15" ht="15.75" customHeight="1">
      <c r="A679" s="1887"/>
      <c r="B679" s="1887"/>
      <c r="C679" s="1887"/>
      <c r="D679" s="1887"/>
      <c r="E679" s="1887"/>
      <c r="F679" s="1887"/>
      <c r="G679" s="1887"/>
      <c r="H679" s="1888"/>
      <c r="I679" s="1887"/>
      <c r="J679" s="1888"/>
      <c r="K679" s="1887"/>
      <c r="L679" s="1888"/>
      <c r="M679" s="1887"/>
      <c r="N679" s="1887"/>
      <c r="O679" s="1887"/>
    </row>
    <row r="680" spans="1:15" ht="15.75" customHeight="1">
      <c r="A680" s="1887"/>
      <c r="B680" s="1887"/>
      <c r="C680" s="1887"/>
      <c r="D680" s="1887"/>
      <c r="E680" s="1887"/>
      <c r="F680" s="1887"/>
      <c r="G680" s="1887"/>
      <c r="H680" s="1888"/>
      <c r="I680" s="1887"/>
      <c r="J680" s="1888"/>
      <c r="K680" s="1887"/>
      <c r="L680" s="1888"/>
      <c r="M680" s="1887"/>
      <c r="N680" s="1887"/>
      <c r="O680" s="1887"/>
    </row>
    <row r="681" spans="1:15" ht="15.75" customHeight="1">
      <c r="A681" s="1887"/>
      <c r="B681" s="1887"/>
      <c r="C681" s="1887"/>
      <c r="D681" s="1887"/>
      <c r="E681" s="1887"/>
      <c r="F681" s="1887"/>
      <c r="G681" s="1887"/>
      <c r="H681" s="1888"/>
      <c r="I681" s="1887"/>
      <c r="J681" s="1888"/>
      <c r="K681" s="1887"/>
      <c r="L681" s="1888"/>
      <c r="M681" s="1887"/>
      <c r="N681" s="1887"/>
      <c r="O681" s="1887"/>
    </row>
    <row r="682" spans="1:15" ht="15.75" customHeight="1">
      <c r="A682" s="1887"/>
      <c r="B682" s="1887"/>
      <c r="C682" s="1887"/>
      <c r="D682" s="1887"/>
      <c r="E682" s="1887"/>
      <c r="F682" s="1887"/>
      <c r="G682" s="1887"/>
      <c r="H682" s="1888"/>
      <c r="I682" s="1887"/>
      <c r="J682" s="1888"/>
      <c r="K682" s="1887"/>
      <c r="L682" s="1888"/>
      <c r="M682" s="1887"/>
      <c r="N682" s="1887"/>
      <c r="O682" s="1887"/>
    </row>
    <row r="683" spans="1:15" ht="15.75" customHeight="1">
      <c r="A683" s="1887"/>
      <c r="B683" s="1887"/>
      <c r="C683" s="1887"/>
      <c r="D683" s="1887"/>
      <c r="E683" s="1887"/>
      <c r="F683" s="1887"/>
      <c r="G683" s="1887"/>
      <c r="H683" s="1888"/>
      <c r="I683" s="1887"/>
      <c r="J683" s="1888"/>
      <c r="K683" s="1887"/>
      <c r="L683" s="1888"/>
      <c r="M683" s="1887"/>
      <c r="N683" s="1887"/>
      <c r="O683" s="1887"/>
    </row>
    <row r="684" spans="1:15" ht="15.75" customHeight="1">
      <c r="A684" s="1887"/>
      <c r="B684" s="1887"/>
      <c r="C684" s="1887"/>
      <c r="D684" s="1887"/>
      <c r="E684" s="1887"/>
      <c r="F684" s="1887"/>
      <c r="G684" s="1887"/>
      <c r="H684" s="1888"/>
      <c r="I684" s="1887"/>
      <c r="J684" s="1888"/>
      <c r="K684" s="1887"/>
      <c r="L684" s="1888"/>
      <c r="M684" s="1887"/>
      <c r="N684" s="1887"/>
      <c r="O684" s="1887"/>
    </row>
    <row r="685" spans="1:15" ht="15.75" customHeight="1">
      <c r="A685" s="1887"/>
      <c r="B685" s="1887"/>
      <c r="C685" s="1887"/>
      <c r="D685" s="1887"/>
      <c r="E685" s="1887"/>
      <c r="F685" s="1887"/>
      <c r="G685" s="1887"/>
      <c r="H685" s="1888"/>
      <c r="I685" s="1887"/>
      <c r="J685" s="1888"/>
      <c r="K685" s="1887"/>
      <c r="L685" s="1888"/>
      <c r="M685" s="1887"/>
      <c r="N685" s="1887"/>
      <c r="O685" s="1887"/>
    </row>
    <row r="686" spans="1:15" ht="15.75" customHeight="1">
      <c r="A686" s="1887"/>
      <c r="B686" s="1887"/>
      <c r="C686" s="1887"/>
      <c r="D686" s="1887"/>
      <c r="E686" s="1887"/>
      <c r="F686" s="1887"/>
      <c r="G686" s="1887"/>
      <c r="H686" s="1888"/>
      <c r="I686" s="1887"/>
      <c r="J686" s="1888"/>
      <c r="K686" s="1887"/>
      <c r="L686" s="1888"/>
      <c r="M686" s="1887"/>
      <c r="N686" s="1887"/>
      <c r="O686" s="1887"/>
    </row>
    <row r="687" spans="1:15" ht="15.75" customHeight="1">
      <c r="A687" s="1887"/>
      <c r="B687" s="1887"/>
      <c r="C687" s="1887"/>
      <c r="D687" s="1887"/>
      <c r="E687" s="1887"/>
      <c r="F687" s="1887"/>
      <c r="G687" s="1887"/>
      <c r="H687" s="1888"/>
      <c r="I687" s="1887"/>
      <c r="J687" s="1888"/>
      <c r="K687" s="1887"/>
      <c r="L687" s="1888"/>
      <c r="M687" s="1887"/>
      <c r="N687" s="1887"/>
      <c r="O687" s="1887"/>
    </row>
    <row r="688" spans="1:15" ht="15.75" customHeight="1">
      <c r="A688" s="1887"/>
      <c r="B688" s="1887"/>
      <c r="C688" s="1887"/>
      <c r="D688" s="1887"/>
      <c r="E688" s="1887"/>
      <c r="F688" s="1887"/>
      <c r="G688" s="1887"/>
      <c r="H688" s="1888"/>
      <c r="I688" s="1887"/>
      <c r="J688" s="1888"/>
      <c r="K688" s="1887"/>
      <c r="L688" s="1888"/>
      <c r="M688" s="1887"/>
      <c r="N688" s="1887"/>
      <c r="O688" s="1887"/>
    </row>
    <row r="689" spans="1:15" ht="15.75" customHeight="1">
      <c r="A689" s="1887"/>
      <c r="B689" s="1887"/>
      <c r="C689" s="1887"/>
      <c r="D689" s="1887"/>
      <c r="E689" s="1887"/>
      <c r="F689" s="1887"/>
      <c r="G689" s="1887"/>
      <c r="H689" s="1888"/>
      <c r="I689" s="1887"/>
      <c r="J689" s="1888"/>
      <c r="K689" s="1887"/>
      <c r="L689" s="1888"/>
      <c r="M689" s="1887"/>
      <c r="N689" s="1887"/>
      <c r="O689" s="1887"/>
    </row>
    <row r="690" spans="1:15" ht="15.75" customHeight="1">
      <c r="A690" s="1887"/>
      <c r="B690" s="1887"/>
      <c r="C690" s="1887"/>
      <c r="D690" s="1887"/>
      <c r="E690" s="1887"/>
      <c r="F690" s="1887"/>
      <c r="G690" s="1887"/>
      <c r="H690" s="1888"/>
      <c r="I690" s="1887"/>
      <c r="J690" s="1888"/>
      <c r="K690" s="1887"/>
      <c r="L690" s="1888"/>
      <c r="M690" s="1887"/>
      <c r="N690" s="1887"/>
      <c r="O690" s="1887"/>
    </row>
    <row r="691" spans="1:15" ht="15.75" customHeight="1">
      <c r="A691" s="1887"/>
      <c r="B691" s="1887"/>
      <c r="C691" s="1887"/>
      <c r="D691" s="1887"/>
      <c r="E691" s="1887"/>
      <c r="F691" s="1887"/>
      <c r="G691" s="1887"/>
      <c r="H691" s="1888"/>
      <c r="I691" s="1887"/>
      <c r="J691" s="1888"/>
      <c r="K691" s="1887"/>
      <c r="L691" s="1888"/>
      <c r="M691" s="1887"/>
      <c r="N691" s="1887"/>
      <c r="O691" s="1887"/>
    </row>
    <row r="692" spans="1:15" ht="15.75" customHeight="1">
      <c r="A692" s="1887"/>
      <c r="B692" s="1887"/>
      <c r="C692" s="1887"/>
      <c r="D692" s="1887"/>
      <c r="E692" s="1887"/>
      <c r="F692" s="1887"/>
      <c r="G692" s="1887"/>
      <c r="H692" s="1888"/>
      <c r="I692" s="1887"/>
      <c r="J692" s="1888"/>
      <c r="K692" s="1887"/>
      <c r="L692" s="1888"/>
      <c r="M692" s="1887"/>
      <c r="N692" s="1887"/>
      <c r="O692" s="1887"/>
    </row>
    <row r="693" spans="1:15" ht="15.75" customHeight="1">
      <c r="A693" s="1887"/>
      <c r="B693" s="1887"/>
      <c r="C693" s="1887"/>
      <c r="D693" s="1887"/>
      <c r="E693" s="1887"/>
      <c r="F693" s="1887"/>
      <c r="G693" s="1887"/>
      <c r="H693" s="1888"/>
      <c r="I693" s="1887"/>
      <c r="J693" s="1888"/>
      <c r="K693" s="1887"/>
      <c r="L693" s="1888"/>
      <c r="M693" s="1887"/>
      <c r="N693" s="1887"/>
      <c r="O693" s="1887"/>
    </row>
    <row r="694" spans="1:15" ht="15.75" customHeight="1">
      <c r="A694" s="1887"/>
      <c r="B694" s="1887"/>
      <c r="C694" s="1887"/>
      <c r="D694" s="1887"/>
      <c r="E694" s="1887"/>
      <c r="F694" s="1887"/>
      <c r="G694" s="1887"/>
      <c r="H694" s="1888"/>
      <c r="I694" s="1887"/>
      <c r="J694" s="1888"/>
      <c r="K694" s="1887"/>
      <c r="L694" s="1888"/>
      <c r="M694" s="1887"/>
      <c r="N694" s="1887"/>
      <c r="O694" s="1887"/>
    </row>
    <row r="695" spans="1:15" ht="15.75" customHeight="1">
      <c r="A695" s="1887"/>
      <c r="B695" s="1887"/>
      <c r="C695" s="1887"/>
      <c r="D695" s="1887"/>
      <c r="E695" s="1887"/>
      <c r="F695" s="1887"/>
      <c r="G695" s="1887"/>
      <c r="H695" s="1888"/>
      <c r="I695" s="1887"/>
      <c r="J695" s="1888"/>
      <c r="K695" s="1887"/>
      <c r="L695" s="1888"/>
      <c r="M695" s="1887"/>
      <c r="N695" s="1887"/>
      <c r="O695" s="1887"/>
    </row>
    <row r="696" spans="1:15" ht="15.75" customHeight="1">
      <c r="A696" s="1887"/>
      <c r="B696" s="1887"/>
      <c r="C696" s="1887"/>
      <c r="D696" s="1887"/>
      <c r="E696" s="1887"/>
      <c r="F696" s="1887"/>
      <c r="G696" s="1887"/>
      <c r="H696" s="1888"/>
      <c r="I696" s="1887"/>
      <c r="J696" s="1888"/>
      <c r="K696" s="1887"/>
      <c r="L696" s="1888"/>
      <c r="M696" s="1887"/>
      <c r="N696" s="1887"/>
      <c r="O696" s="1887"/>
    </row>
    <row r="697" spans="1:15" ht="15.75" customHeight="1">
      <c r="A697" s="1887"/>
      <c r="B697" s="1887"/>
      <c r="C697" s="1887"/>
      <c r="D697" s="1887"/>
      <c r="E697" s="1887"/>
      <c r="F697" s="1887"/>
      <c r="G697" s="1887"/>
      <c r="H697" s="1888"/>
      <c r="I697" s="1887"/>
      <c r="J697" s="1888"/>
      <c r="K697" s="1887"/>
      <c r="L697" s="1888"/>
      <c r="M697" s="1887"/>
      <c r="N697" s="1887"/>
      <c r="O697" s="1887"/>
    </row>
    <row r="698" spans="1:15" ht="15.75" customHeight="1">
      <c r="A698" s="1887"/>
      <c r="B698" s="1887"/>
      <c r="C698" s="1887"/>
      <c r="D698" s="1887"/>
      <c r="E698" s="1887"/>
      <c r="F698" s="1887"/>
      <c r="G698" s="1887"/>
      <c r="H698" s="1888"/>
      <c r="I698" s="1887"/>
      <c r="J698" s="1888"/>
      <c r="K698" s="1887"/>
      <c r="L698" s="1888"/>
      <c r="M698" s="1887"/>
      <c r="N698" s="1887"/>
      <c r="O698" s="1887"/>
    </row>
    <row r="699" spans="1:15" ht="15.75" customHeight="1">
      <c r="A699" s="1887"/>
      <c r="B699" s="1887"/>
      <c r="C699" s="1887"/>
      <c r="D699" s="1887"/>
      <c r="E699" s="1887"/>
      <c r="F699" s="1887"/>
      <c r="G699" s="1887"/>
      <c r="H699" s="1888"/>
      <c r="I699" s="1887"/>
      <c r="J699" s="1888"/>
      <c r="K699" s="1887"/>
      <c r="L699" s="1888"/>
      <c r="M699" s="1887"/>
      <c r="N699" s="1887"/>
      <c r="O699" s="1887"/>
    </row>
    <row r="700" spans="1:15" ht="15.75" customHeight="1">
      <c r="A700" s="1887"/>
      <c r="B700" s="1887"/>
      <c r="C700" s="1887"/>
      <c r="D700" s="1887"/>
      <c r="E700" s="1887"/>
      <c r="F700" s="1887"/>
      <c r="G700" s="1887"/>
      <c r="H700" s="1888"/>
      <c r="I700" s="1887"/>
      <c r="J700" s="1888"/>
      <c r="K700" s="1887"/>
      <c r="L700" s="1888"/>
      <c r="M700" s="1887"/>
      <c r="N700" s="1887"/>
      <c r="O700" s="1887"/>
    </row>
    <row r="701" spans="1:15" ht="15.75" customHeight="1">
      <c r="A701" s="1887"/>
      <c r="B701" s="1887"/>
      <c r="C701" s="1887"/>
      <c r="D701" s="1887"/>
      <c r="E701" s="1887"/>
      <c r="F701" s="1887"/>
      <c r="G701" s="1887"/>
      <c r="H701" s="1888"/>
      <c r="I701" s="1887"/>
      <c r="J701" s="1888"/>
      <c r="K701" s="1887"/>
      <c r="L701" s="1888"/>
      <c r="M701" s="1887"/>
      <c r="N701" s="1887"/>
      <c r="O701" s="1887"/>
    </row>
    <row r="702" spans="1:15" ht="15.75" customHeight="1">
      <c r="A702" s="1887"/>
      <c r="B702" s="1887"/>
      <c r="C702" s="1887"/>
      <c r="D702" s="1887"/>
      <c r="E702" s="1887"/>
      <c r="F702" s="1887"/>
      <c r="G702" s="1887"/>
      <c r="H702" s="1888"/>
      <c r="I702" s="1887"/>
      <c r="J702" s="1888"/>
      <c r="K702" s="1887"/>
      <c r="L702" s="1888"/>
      <c r="M702" s="1887"/>
      <c r="N702" s="1887"/>
      <c r="O702" s="1887"/>
    </row>
    <row r="703" spans="1:15" ht="15.75" customHeight="1">
      <c r="A703" s="1887"/>
      <c r="B703" s="1887"/>
      <c r="C703" s="1887"/>
      <c r="D703" s="1887"/>
      <c r="E703" s="1887"/>
      <c r="F703" s="1887"/>
      <c r="G703" s="1887"/>
      <c r="H703" s="1888"/>
      <c r="I703" s="1887"/>
      <c r="J703" s="1888"/>
      <c r="K703" s="1887"/>
      <c r="L703" s="1888"/>
      <c r="M703" s="1887"/>
      <c r="N703" s="1887"/>
      <c r="O703" s="1887"/>
    </row>
    <row r="704" spans="1:15" ht="15.75" customHeight="1">
      <c r="A704" s="1887"/>
      <c r="B704" s="1887"/>
      <c r="C704" s="1887"/>
      <c r="D704" s="1887"/>
      <c r="E704" s="1887"/>
      <c r="F704" s="1887"/>
      <c r="G704" s="1887"/>
      <c r="H704" s="1888"/>
      <c r="I704" s="1887"/>
      <c r="J704" s="1888"/>
      <c r="K704" s="1887"/>
      <c r="L704" s="1888"/>
      <c r="M704" s="1887"/>
      <c r="N704" s="1887"/>
      <c r="O704" s="1887"/>
    </row>
    <row r="705" spans="1:15" ht="15.75" customHeight="1">
      <c r="A705" s="1887"/>
      <c r="B705" s="1887"/>
      <c r="C705" s="1887"/>
      <c r="D705" s="1887"/>
      <c r="E705" s="1887"/>
      <c r="F705" s="1887"/>
      <c r="G705" s="1887"/>
      <c r="H705" s="1888"/>
      <c r="I705" s="1887"/>
      <c r="J705" s="1888"/>
      <c r="K705" s="1887"/>
      <c r="L705" s="1888"/>
      <c r="M705" s="1887"/>
      <c r="N705" s="1887"/>
      <c r="O705" s="1887"/>
    </row>
    <row r="706" spans="1:15" ht="15.75" customHeight="1">
      <c r="A706" s="1887"/>
      <c r="B706" s="1887"/>
      <c r="C706" s="1887"/>
      <c r="D706" s="1887"/>
      <c r="E706" s="1887"/>
      <c r="F706" s="1887"/>
      <c r="G706" s="1887"/>
      <c r="H706" s="1888"/>
      <c r="I706" s="1887"/>
      <c r="J706" s="1888"/>
      <c r="K706" s="1887"/>
      <c r="L706" s="1888"/>
      <c r="M706" s="1887"/>
      <c r="N706" s="1887"/>
      <c r="O706" s="1887"/>
    </row>
    <row r="707" spans="1:15" ht="15.75" customHeight="1">
      <c r="A707" s="1887"/>
      <c r="B707" s="1887"/>
      <c r="C707" s="1887"/>
      <c r="D707" s="1887"/>
      <c r="E707" s="1887"/>
      <c r="F707" s="1887"/>
      <c r="G707" s="1887"/>
      <c r="H707" s="1888"/>
      <c r="I707" s="1887"/>
      <c r="J707" s="1888"/>
      <c r="K707" s="1887"/>
      <c r="L707" s="1888"/>
      <c r="M707" s="1887"/>
      <c r="N707" s="1887"/>
      <c r="O707" s="1887"/>
    </row>
    <row r="708" spans="1:15" ht="15.75" customHeight="1">
      <c r="A708" s="1887"/>
      <c r="B708" s="1887"/>
      <c r="C708" s="1887"/>
      <c r="D708" s="1887"/>
      <c r="E708" s="1887"/>
      <c r="F708" s="1887"/>
      <c r="G708" s="1887"/>
      <c r="H708" s="1888"/>
      <c r="I708" s="1887"/>
      <c r="J708" s="1888"/>
      <c r="K708" s="1887"/>
      <c r="L708" s="1888"/>
      <c r="M708" s="1887"/>
      <c r="N708" s="1887"/>
      <c r="O708" s="1887"/>
    </row>
    <row r="709" spans="1:15" ht="15.75" customHeight="1">
      <c r="A709" s="1887"/>
      <c r="B709" s="1887"/>
      <c r="C709" s="1887"/>
      <c r="D709" s="1887"/>
      <c r="E709" s="1887"/>
      <c r="F709" s="1887"/>
      <c r="G709" s="1887"/>
      <c r="H709" s="1888"/>
      <c r="I709" s="1887"/>
      <c r="J709" s="1888"/>
      <c r="K709" s="1887"/>
      <c r="L709" s="1888"/>
      <c r="M709" s="1887"/>
      <c r="N709" s="1887"/>
      <c r="O709" s="1887"/>
    </row>
    <row r="710" spans="1:15" ht="15.75" customHeight="1">
      <c r="A710" s="1887"/>
      <c r="B710" s="1887"/>
      <c r="C710" s="1887"/>
      <c r="D710" s="1887"/>
      <c r="E710" s="1887"/>
      <c r="F710" s="1887"/>
      <c r="G710" s="1887"/>
      <c r="H710" s="1888"/>
      <c r="I710" s="1887"/>
      <c r="J710" s="1888"/>
      <c r="K710" s="1887"/>
      <c r="L710" s="1888"/>
      <c r="M710" s="1887"/>
      <c r="N710" s="1887"/>
      <c r="O710" s="1887"/>
    </row>
    <row r="711" spans="1:15" ht="15.75" customHeight="1">
      <c r="A711" s="1887"/>
      <c r="B711" s="1887"/>
      <c r="C711" s="1887"/>
      <c r="D711" s="1887"/>
      <c r="E711" s="1887"/>
      <c r="F711" s="1887"/>
      <c r="G711" s="1887"/>
      <c r="H711" s="1888"/>
      <c r="I711" s="1887"/>
      <c r="J711" s="1888"/>
      <c r="K711" s="1887"/>
      <c r="L711" s="1888"/>
      <c r="M711" s="1887"/>
      <c r="N711" s="1887"/>
      <c r="O711" s="1887"/>
    </row>
    <row r="712" spans="1:15" ht="15.75" customHeight="1">
      <c r="A712" s="1887"/>
      <c r="B712" s="1887"/>
      <c r="C712" s="1887"/>
      <c r="D712" s="1887"/>
      <c r="E712" s="1887"/>
      <c r="F712" s="1887"/>
      <c r="G712" s="1887"/>
      <c r="H712" s="1888"/>
      <c r="I712" s="1887"/>
      <c r="J712" s="1888"/>
      <c r="K712" s="1887"/>
      <c r="L712" s="1888"/>
      <c r="M712" s="1887"/>
      <c r="N712" s="1887"/>
      <c r="O712" s="1887"/>
    </row>
    <row r="713" spans="1:15" ht="15.75" customHeight="1">
      <c r="A713" s="1887"/>
      <c r="B713" s="1887"/>
      <c r="C713" s="1887"/>
      <c r="D713" s="1887"/>
      <c r="E713" s="1887"/>
      <c r="F713" s="1887"/>
      <c r="G713" s="1887"/>
      <c r="H713" s="1888"/>
      <c r="I713" s="1887"/>
      <c r="J713" s="1888"/>
      <c r="K713" s="1887"/>
      <c r="L713" s="1888"/>
      <c r="M713" s="1887"/>
      <c r="N713" s="1887"/>
      <c r="O713" s="1887"/>
    </row>
    <row r="714" spans="1:15" ht="15.75" customHeight="1">
      <c r="A714" s="1887"/>
      <c r="B714" s="1887"/>
      <c r="C714" s="1887"/>
      <c r="D714" s="1887"/>
      <c r="E714" s="1887"/>
      <c r="F714" s="1887"/>
      <c r="G714" s="1887"/>
      <c r="H714" s="1888"/>
      <c r="I714" s="1887"/>
      <c r="J714" s="1888"/>
      <c r="K714" s="1887"/>
      <c r="L714" s="1888"/>
      <c r="M714" s="1887"/>
      <c r="N714" s="1887"/>
      <c r="O714" s="1887"/>
    </row>
    <row r="715" spans="1:15" ht="15.75" customHeight="1">
      <c r="A715" s="1887"/>
      <c r="B715" s="1887"/>
      <c r="C715" s="1887"/>
      <c r="D715" s="1887"/>
      <c r="E715" s="1887"/>
      <c r="F715" s="1887"/>
      <c r="G715" s="1887"/>
      <c r="H715" s="1888"/>
      <c r="I715" s="1887"/>
      <c r="J715" s="1888"/>
      <c r="K715" s="1887"/>
      <c r="L715" s="1888"/>
      <c r="M715" s="1887"/>
      <c r="N715" s="1887"/>
      <c r="O715" s="1887"/>
    </row>
    <row r="716" spans="1:15" ht="15.75" customHeight="1">
      <c r="A716" s="1887"/>
      <c r="B716" s="1887"/>
      <c r="C716" s="1887"/>
      <c r="D716" s="1887"/>
      <c r="E716" s="1887"/>
      <c r="F716" s="1887"/>
      <c r="G716" s="1887"/>
      <c r="H716" s="1888"/>
      <c r="I716" s="1887"/>
      <c r="J716" s="1888"/>
      <c r="K716" s="1887"/>
      <c r="L716" s="1888"/>
      <c r="M716" s="1887"/>
      <c r="N716" s="1887"/>
      <c r="O716" s="1887"/>
    </row>
    <row r="717" spans="1:15" ht="15.75" customHeight="1">
      <c r="A717" s="1887"/>
      <c r="B717" s="1887"/>
      <c r="C717" s="1887"/>
      <c r="D717" s="1887"/>
      <c r="E717" s="1887"/>
      <c r="F717" s="1887"/>
      <c r="G717" s="1887"/>
      <c r="H717" s="1888"/>
      <c r="I717" s="1887"/>
      <c r="J717" s="1888"/>
      <c r="K717" s="1887"/>
      <c r="L717" s="1888"/>
      <c r="M717" s="1887"/>
      <c r="N717" s="1887"/>
      <c r="O717" s="1887"/>
    </row>
    <row r="718" spans="1:15" ht="15.75" customHeight="1">
      <c r="A718" s="1887"/>
      <c r="B718" s="1887"/>
      <c r="C718" s="1887"/>
      <c r="D718" s="1887"/>
      <c r="E718" s="1887"/>
      <c r="F718" s="1887"/>
      <c r="G718" s="1887"/>
      <c r="H718" s="1888"/>
      <c r="I718" s="1887"/>
      <c r="J718" s="1888"/>
      <c r="K718" s="1887"/>
      <c r="L718" s="1888"/>
      <c r="M718" s="1887"/>
      <c r="N718" s="1887"/>
      <c r="O718" s="1887"/>
    </row>
    <row r="719" spans="1:15" ht="15.75" customHeight="1">
      <c r="A719" s="1887"/>
      <c r="B719" s="1887"/>
      <c r="C719" s="1887"/>
      <c r="D719" s="1887"/>
      <c r="E719" s="1887"/>
      <c r="F719" s="1887"/>
      <c r="G719" s="1887"/>
      <c r="H719" s="1888"/>
      <c r="I719" s="1887"/>
      <c r="J719" s="1888"/>
      <c r="K719" s="1887"/>
      <c r="L719" s="1888"/>
      <c r="M719" s="1887"/>
      <c r="N719" s="1887"/>
      <c r="O719" s="1887"/>
    </row>
    <row r="720" spans="1:15" ht="15.75" customHeight="1">
      <c r="A720" s="1887"/>
      <c r="B720" s="1887"/>
      <c r="C720" s="1887"/>
      <c r="D720" s="1887"/>
      <c r="E720" s="1887"/>
      <c r="F720" s="1887"/>
      <c r="G720" s="1887"/>
      <c r="H720" s="1888"/>
      <c r="I720" s="1887"/>
      <c r="J720" s="1888"/>
      <c r="K720" s="1887"/>
      <c r="L720" s="1888"/>
      <c r="M720" s="1887"/>
      <c r="N720" s="1887"/>
      <c r="O720" s="1887"/>
    </row>
    <row r="721" spans="1:15" ht="15.75" customHeight="1">
      <c r="A721" s="1887"/>
      <c r="B721" s="1887"/>
      <c r="C721" s="1887"/>
      <c r="D721" s="1887"/>
      <c r="E721" s="1887"/>
      <c r="F721" s="1887"/>
      <c r="G721" s="1887"/>
      <c r="H721" s="1888"/>
      <c r="I721" s="1887"/>
      <c r="J721" s="1888"/>
      <c r="K721" s="1887"/>
      <c r="L721" s="1888"/>
      <c r="M721" s="1887"/>
      <c r="N721" s="1887"/>
      <c r="O721" s="1887"/>
    </row>
    <row r="722" spans="1:15" ht="15.75" customHeight="1">
      <c r="A722" s="1887"/>
      <c r="B722" s="1887"/>
      <c r="C722" s="1887"/>
      <c r="D722" s="1887"/>
      <c r="E722" s="1887"/>
      <c r="F722" s="1887"/>
      <c r="G722" s="1887"/>
      <c r="H722" s="1888"/>
      <c r="I722" s="1887"/>
      <c r="J722" s="1888"/>
      <c r="K722" s="1887"/>
      <c r="L722" s="1888"/>
      <c r="M722" s="1887"/>
      <c r="N722" s="1887"/>
      <c r="O722" s="1887"/>
    </row>
    <row r="723" spans="1:15" ht="15.75" customHeight="1">
      <c r="A723" s="1887"/>
      <c r="B723" s="1887"/>
      <c r="C723" s="1887"/>
      <c r="D723" s="1887"/>
      <c r="E723" s="1887"/>
      <c r="F723" s="1887"/>
      <c r="G723" s="1887"/>
      <c r="H723" s="1888"/>
      <c r="I723" s="1887"/>
      <c r="J723" s="1888"/>
      <c r="K723" s="1887"/>
      <c r="L723" s="1888"/>
      <c r="M723" s="1887"/>
      <c r="N723" s="1887"/>
      <c r="O723" s="1887"/>
    </row>
    <row r="724" spans="1:15" ht="15.75" customHeight="1">
      <c r="A724" s="1887"/>
      <c r="B724" s="1887"/>
      <c r="C724" s="1887"/>
      <c r="D724" s="1887"/>
      <c r="E724" s="1887"/>
      <c r="F724" s="1887"/>
      <c r="G724" s="1887"/>
      <c r="H724" s="1888"/>
      <c r="I724" s="1887"/>
      <c r="J724" s="1888"/>
      <c r="K724" s="1887"/>
      <c r="L724" s="1888"/>
      <c r="M724" s="1887"/>
      <c r="N724" s="1887"/>
      <c r="O724" s="1887"/>
    </row>
    <row r="725" spans="1:15" ht="15.75" customHeight="1">
      <c r="A725" s="1887"/>
      <c r="B725" s="1887"/>
      <c r="C725" s="1887"/>
      <c r="D725" s="1887"/>
      <c r="E725" s="1887"/>
      <c r="F725" s="1887"/>
      <c r="G725" s="1887"/>
      <c r="H725" s="1888"/>
      <c r="I725" s="1887"/>
      <c r="J725" s="1888"/>
      <c r="K725" s="1887"/>
      <c r="L725" s="1888"/>
      <c r="M725" s="1887"/>
      <c r="N725" s="1887"/>
      <c r="O725" s="1887"/>
    </row>
    <row r="726" spans="1:15" ht="15.75" customHeight="1">
      <c r="A726" s="1887"/>
      <c r="B726" s="1887"/>
      <c r="C726" s="1887"/>
      <c r="D726" s="1887"/>
      <c r="E726" s="1887"/>
      <c r="F726" s="1887"/>
      <c r="G726" s="1887"/>
      <c r="H726" s="1888"/>
      <c r="I726" s="1887"/>
      <c r="J726" s="1888"/>
      <c r="K726" s="1887"/>
      <c r="L726" s="1888"/>
      <c r="M726" s="1887"/>
      <c r="N726" s="1887"/>
      <c r="O726" s="1887"/>
    </row>
    <row r="727" spans="1:15" ht="15.75" customHeight="1">
      <c r="A727" s="1887"/>
      <c r="B727" s="1887"/>
      <c r="C727" s="1887"/>
      <c r="D727" s="1887"/>
      <c r="E727" s="1887"/>
      <c r="F727" s="1887"/>
      <c r="G727" s="1887"/>
      <c r="H727" s="1888"/>
      <c r="I727" s="1887"/>
      <c r="J727" s="1888"/>
      <c r="K727" s="1887"/>
      <c r="L727" s="1888"/>
      <c r="M727" s="1887"/>
      <c r="N727" s="1887"/>
      <c r="O727" s="1887"/>
    </row>
    <row r="728" spans="1:15" ht="15.75" customHeight="1">
      <c r="A728" s="1887"/>
      <c r="B728" s="1887"/>
      <c r="C728" s="1887"/>
      <c r="D728" s="1887"/>
      <c r="E728" s="1887"/>
      <c r="F728" s="1887"/>
      <c r="G728" s="1887"/>
      <c r="H728" s="1888"/>
      <c r="I728" s="1887"/>
      <c r="J728" s="1888"/>
      <c r="K728" s="1887"/>
      <c r="L728" s="1888"/>
      <c r="M728" s="1887"/>
      <c r="N728" s="1887"/>
      <c r="O728" s="1887"/>
    </row>
    <row r="729" spans="1:15" ht="15.75" customHeight="1">
      <c r="A729" s="1887"/>
      <c r="B729" s="1887"/>
      <c r="C729" s="1887"/>
      <c r="D729" s="1887"/>
      <c r="E729" s="1887"/>
      <c r="F729" s="1887"/>
      <c r="G729" s="1887"/>
      <c r="H729" s="1888"/>
      <c r="I729" s="1887"/>
      <c r="J729" s="1888"/>
      <c r="K729" s="1887"/>
      <c r="L729" s="1888"/>
      <c r="M729" s="1887"/>
      <c r="N729" s="1887"/>
      <c r="O729" s="1887"/>
    </row>
    <row r="730" spans="1:15" ht="15.75" customHeight="1">
      <c r="A730" s="1887"/>
      <c r="B730" s="1887"/>
      <c r="C730" s="1887"/>
      <c r="D730" s="1887"/>
      <c r="E730" s="1887"/>
      <c r="F730" s="1887"/>
      <c r="G730" s="1887"/>
      <c r="H730" s="1888"/>
      <c r="I730" s="1887"/>
      <c r="J730" s="1888"/>
      <c r="K730" s="1887"/>
      <c r="L730" s="1888"/>
      <c r="M730" s="1887"/>
      <c r="N730" s="1887"/>
      <c r="O730" s="1887"/>
    </row>
    <row r="731" spans="1:15" ht="15.75" customHeight="1">
      <c r="A731" s="1887"/>
      <c r="B731" s="1887"/>
      <c r="C731" s="1887"/>
      <c r="D731" s="1887"/>
      <c r="E731" s="1887"/>
      <c r="F731" s="1887"/>
      <c r="G731" s="1887"/>
      <c r="H731" s="1888"/>
      <c r="I731" s="1887"/>
      <c r="J731" s="1888"/>
      <c r="K731" s="1887"/>
      <c r="L731" s="1888"/>
      <c r="M731" s="1887"/>
      <c r="N731" s="1887"/>
      <c r="O731" s="1887"/>
    </row>
    <row r="732" spans="1:15" ht="15.75" customHeight="1">
      <c r="A732" s="1887"/>
      <c r="B732" s="1887"/>
      <c r="C732" s="1887"/>
      <c r="D732" s="1887"/>
      <c r="E732" s="1887"/>
      <c r="F732" s="1887"/>
      <c r="G732" s="1887"/>
      <c r="H732" s="1888"/>
      <c r="I732" s="1887"/>
      <c r="J732" s="1888"/>
      <c r="K732" s="1887"/>
      <c r="L732" s="1888"/>
      <c r="M732" s="1887"/>
      <c r="N732" s="1887"/>
      <c r="O732" s="1887"/>
    </row>
    <row r="733" spans="1:15" ht="15.75" customHeight="1">
      <c r="A733" s="1887"/>
      <c r="B733" s="1887"/>
      <c r="C733" s="1887"/>
      <c r="D733" s="1887"/>
      <c r="E733" s="1887"/>
      <c r="F733" s="1887"/>
      <c r="G733" s="1887"/>
      <c r="H733" s="1888"/>
      <c r="I733" s="1887"/>
      <c r="J733" s="1888"/>
      <c r="K733" s="1887"/>
      <c r="L733" s="1888"/>
      <c r="M733" s="1887"/>
      <c r="N733" s="1887"/>
      <c r="O733" s="1887"/>
    </row>
    <row r="734" spans="1:15" ht="15.75" customHeight="1">
      <c r="A734" s="1887"/>
      <c r="B734" s="1887"/>
      <c r="C734" s="1887"/>
      <c r="D734" s="1887"/>
      <c r="E734" s="1887"/>
      <c r="F734" s="1887"/>
      <c r="G734" s="1887"/>
      <c r="H734" s="1888"/>
      <c r="I734" s="1887"/>
      <c r="J734" s="1888"/>
      <c r="K734" s="1887"/>
      <c r="L734" s="1888"/>
      <c r="M734" s="1887"/>
      <c r="N734" s="1887"/>
      <c r="O734" s="1887"/>
    </row>
    <row r="735" spans="1:15" ht="15.75" customHeight="1">
      <c r="A735" s="1887"/>
      <c r="B735" s="1887"/>
      <c r="C735" s="1887"/>
      <c r="D735" s="1887"/>
      <c r="E735" s="1887"/>
      <c r="F735" s="1887"/>
      <c r="G735" s="1887"/>
      <c r="H735" s="1888"/>
      <c r="I735" s="1887"/>
      <c r="J735" s="1888"/>
      <c r="K735" s="1887"/>
      <c r="L735" s="1888"/>
      <c r="M735" s="1887"/>
      <c r="N735" s="1887"/>
      <c r="O735" s="1887"/>
    </row>
    <row r="736" spans="1:15" ht="15.75" customHeight="1">
      <c r="A736" s="1887"/>
      <c r="B736" s="1887"/>
      <c r="C736" s="1887"/>
      <c r="D736" s="1887"/>
      <c r="E736" s="1887"/>
      <c r="F736" s="1887"/>
      <c r="G736" s="1887"/>
      <c r="H736" s="1888"/>
      <c r="I736" s="1887"/>
      <c r="J736" s="1888"/>
      <c r="K736" s="1887"/>
      <c r="L736" s="1888"/>
      <c r="M736" s="1887"/>
      <c r="N736" s="1887"/>
      <c r="O736" s="1887"/>
    </row>
    <row r="737" spans="1:15" ht="15.75" customHeight="1">
      <c r="A737" s="1887"/>
      <c r="B737" s="1887"/>
      <c r="C737" s="1887"/>
      <c r="D737" s="1887"/>
      <c r="E737" s="1887"/>
      <c r="F737" s="1887"/>
      <c r="G737" s="1887"/>
      <c r="H737" s="1888"/>
      <c r="I737" s="1887"/>
      <c r="J737" s="1888"/>
      <c r="K737" s="1887"/>
      <c r="L737" s="1888"/>
      <c r="M737" s="1887"/>
      <c r="N737" s="1887"/>
      <c r="O737" s="1887"/>
    </row>
    <row r="738" spans="1:15" ht="15.75" customHeight="1">
      <c r="A738" s="1887"/>
      <c r="B738" s="1887"/>
      <c r="C738" s="1887"/>
      <c r="D738" s="1887"/>
      <c r="E738" s="1887"/>
      <c r="F738" s="1887"/>
      <c r="G738" s="1887"/>
      <c r="H738" s="1888"/>
      <c r="I738" s="1887"/>
      <c r="J738" s="1888"/>
      <c r="K738" s="1887"/>
      <c r="L738" s="1888"/>
      <c r="M738" s="1887"/>
      <c r="N738" s="1887"/>
      <c r="O738" s="1887"/>
    </row>
    <row r="739" spans="1:15" ht="15.75" customHeight="1">
      <c r="A739" s="1887"/>
      <c r="B739" s="1887"/>
      <c r="C739" s="1887"/>
      <c r="D739" s="1887"/>
      <c r="E739" s="1887"/>
      <c r="F739" s="1887"/>
      <c r="G739" s="1887"/>
      <c r="H739" s="1888"/>
      <c r="I739" s="1887"/>
      <c r="J739" s="1888"/>
      <c r="K739" s="1887"/>
      <c r="L739" s="1888"/>
      <c r="M739" s="1887"/>
      <c r="N739" s="1887"/>
      <c r="O739" s="1887"/>
    </row>
    <row r="740" spans="1:15" ht="15.75" customHeight="1">
      <c r="A740" s="1887"/>
      <c r="B740" s="1887"/>
      <c r="C740" s="1887"/>
      <c r="D740" s="1887"/>
      <c r="E740" s="1887"/>
      <c r="F740" s="1887"/>
      <c r="G740" s="1887"/>
      <c r="H740" s="1888"/>
      <c r="I740" s="1887"/>
      <c r="J740" s="1888"/>
      <c r="K740" s="1887"/>
      <c r="L740" s="1888"/>
      <c r="M740" s="1887"/>
      <c r="N740" s="1887"/>
      <c r="O740" s="1887"/>
    </row>
    <row r="741" spans="1:15" ht="15.75" customHeight="1">
      <c r="A741" s="1887"/>
      <c r="B741" s="1887"/>
      <c r="C741" s="1887"/>
      <c r="D741" s="1887"/>
      <c r="E741" s="1887"/>
      <c r="F741" s="1887"/>
      <c r="G741" s="1887"/>
      <c r="H741" s="1888"/>
      <c r="I741" s="1887"/>
      <c r="J741" s="1888"/>
      <c r="K741" s="1887"/>
      <c r="L741" s="1888"/>
      <c r="M741" s="1887"/>
      <c r="N741" s="1887"/>
      <c r="O741" s="1887"/>
    </row>
    <row r="742" spans="1:15" ht="15.75" customHeight="1">
      <c r="A742" s="1887"/>
      <c r="B742" s="1887"/>
      <c r="C742" s="1887"/>
      <c r="D742" s="1887"/>
      <c r="E742" s="1887"/>
      <c r="F742" s="1887"/>
      <c r="G742" s="1887"/>
      <c r="H742" s="1888"/>
      <c r="I742" s="1887"/>
      <c r="J742" s="1888"/>
      <c r="K742" s="1887"/>
      <c r="L742" s="1888"/>
      <c r="M742" s="1887"/>
      <c r="N742" s="1887"/>
      <c r="O742" s="1887"/>
    </row>
    <row r="743" spans="1:15" ht="15.75" customHeight="1">
      <c r="A743" s="1887"/>
      <c r="B743" s="1887"/>
      <c r="C743" s="1887"/>
      <c r="D743" s="1887"/>
      <c r="E743" s="1887"/>
      <c r="F743" s="1887"/>
      <c r="G743" s="1887"/>
      <c r="H743" s="1888"/>
      <c r="I743" s="1887"/>
      <c r="J743" s="1888"/>
      <c r="K743" s="1887"/>
      <c r="L743" s="1888"/>
      <c r="M743" s="1887"/>
      <c r="N743" s="1887"/>
      <c r="O743" s="1887"/>
    </row>
    <row r="744" spans="1:15" ht="15.75" customHeight="1">
      <c r="A744" s="1887"/>
      <c r="B744" s="1887"/>
      <c r="C744" s="1887"/>
      <c r="D744" s="1887"/>
      <c r="E744" s="1887"/>
      <c r="F744" s="1887"/>
      <c r="G744" s="1887"/>
      <c r="H744" s="1888"/>
      <c r="I744" s="1887"/>
      <c r="J744" s="1888"/>
      <c r="K744" s="1887"/>
      <c r="L744" s="1888"/>
      <c r="M744" s="1887"/>
      <c r="N744" s="1887"/>
      <c r="O744" s="1887"/>
    </row>
    <row r="745" spans="1:15" ht="15.75" customHeight="1">
      <c r="A745" s="1887"/>
      <c r="B745" s="1887"/>
      <c r="C745" s="1887"/>
      <c r="D745" s="1887"/>
      <c r="E745" s="1887"/>
      <c r="F745" s="1887"/>
      <c r="G745" s="1887"/>
      <c r="H745" s="1888"/>
      <c r="I745" s="1887"/>
      <c r="J745" s="1888"/>
      <c r="K745" s="1887"/>
      <c r="L745" s="1888"/>
      <c r="M745" s="1887"/>
      <c r="N745" s="1887"/>
      <c r="O745" s="1887"/>
    </row>
    <row r="746" spans="1:15" ht="15.75" customHeight="1">
      <c r="A746" s="1887"/>
      <c r="B746" s="1887"/>
      <c r="C746" s="1887"/>
      <c r="D746" s="1887"/>
      <c r="E746" s="1887"/>
      <c r="F746" s="1887"/>
      <c r="G746" s="1887"/>
      <c r="H746" s="1888"/>
      <c r="I746" s="1887"/>
      <c r="J746" s="1888"/>
      <c r="K746" s="1887"/>
      <c r="L746" s="1888"/>
      <c r="M746" s="1887"/>
      <c r="N746" s="1887"/>
      <c r="O746" s="1887"/>
    </row>
    <row r="747" spans="1:15" ht="15.75" customHeight="1">
      <c r="A747" s="1887"/>
      <c r="B747" s="1887"/>
      <c r="C747" s="1887"/>
      <c r="D747" s="1887"/>
      <c r="E747" s="1887"/>
      <c r="F747" s="1887"/>
      <c r="G747" s="1887"/>
      <c r="H747" s="1888"/>
      <c r="I747" s="1887"/>
      <c r="J747" s="1888"/>
      <c r="K747" s="1887"/>
      <c r="L747" s="1888"/>
      <c r="M747" s="1887"/>
      <c r="N747" s="1887"/>
      <c r="O747" s="1887"/>
    </row>
    <row r="748" spans="1:15" ht="15.75" customHeight="1">
      <c r="A748" s="1887"/>
      <c r="B748" s="1887"/>
      <c r="C748" s="1887"/>
      <c r="D748" s="1887"/>
      <c r="E748" s="1887"/>
      <c r="F748" s="1887"/>
      <c r="G748" s="1887"/>
      <c r="H748" s="1888"/>
      <c r="I748" s="1887"/>
      <c r="J748" s="1888"/>
      <c r="K748" s="1887"/>
      <c r="L748" s="1888"/>
      <c r="M748" s="1887"/>
      <c r="N748" s="1887"/>
      <c r="O748" s="1887"/>
    </row>
    <row r="749" spans="1:15" ht="15.75" customHeight="1">
      <c r="A749" s="1887"/>
      <c r="B749" s="1887"/>
      <c r="C749" s="1887"/>
      <c r="D749" s="1887"/>
      <c r="E749" s="1887"/>
      <c r="F749" s="1887"/>
      <c r="G749" s="1887"/>
      <c r="H749" s="1888"/>
      <c r="I749" s="1887"/>
      <c r="J749" s="1888"/>
      <c r="K749" s="1887"/>
      <c r="L749" s="1888"/>
      <c r="M749" s="1887"/>
      <c r="N749" s="1887"/>
      <c r="O749" s="1887"/>
    </row>
    <row r="750" spans="1:15" ht="15.75" customHeight="1">
      <c r="A750" s="1887"/>
      <c r="B750" s="1887"/>
      <c r="C750" s="1887"/>
      <c r="D750" s="1887"/>
      <c r="E750" s="1887"/>
      <c r="F750" s="1887"/>
      <c r="G750" s="1887"/>
      <c r="H750" s="1888"/>
      <c r="I750" s="1887"/>
      <c r="J750" s="1888"/>
      <c r="K750" s="1887"/>
      <c r="L750" s="1888"/>
      <c r="M750" s="1887"/>
      <c r="N750" s="1887"/>
      <c r="O750" s="1887"/>
    </row>
    <row r="751" spans="1:15" ht="15.75" customHeight="1">
      <c r="A751" s="1887"/>
      <c r="B751" s="1887"/>
      <c r="C751" s="1887"/>
      <c r="D751" s="1887"/>
      <c r="E751" s="1887"/>
      <c r="F751" s="1887"/>
      <c r="G751" s="1887"/>
      <c r="H751" s="1888"/>
      <c r="I751" s="1887"/>
      <c r="J751" s="1888"/>
      <c r="K751" s="1887"/>
      <c r="L751" s="1888"/>
      <c r="M751" s="1887"/>
      <c r="N751" s="1887"/>
      <c r="O751" s="1887"/>
    </row>
    <row r="752" spans="1:15" ht="15.75" customHeight="1">
      <c r="A752" s="1887"/>
      <c r="B752" s="1887"/>
      <c r="C752" s="1887"/>
      <c r="D752" s="1887"/>
      <c r="E752" s="1887"/>
      <c r="F752" s="1887"/>
      <c r="G752" s="1887"/>
      <c r="H752" s="1888"/>
      <c r="I752" s="1887"/>
      <c r="J752" s="1888"/>
      <c r="K752" s="1887"/>
      <c r="L752" s="1888"/>
      <c r="M752" s="1887"/>
      <c r="N752" s="1887"/>
      <c r="O752" s="1887"/>
    </row>
    <row r="753" spans="1:15" ht="15.75" customHeight="1">
      <c r="A753" s="1887"/>
      <c r="B753" s="1887"/>
      <c r="C753" s="1887"/>
      <c r="D753" s="1887"/>
      <c r="E753" s="1887"/>
      <c r="F753" s="1887"/>
      <c r="G753" s="1887"/>
      <c r="H753" s="1888"/>
      <c r="I753" s="1887"/>
      <c r="J753" s="1888"/>
      <c r="K753" s="1887"/>
      <c r="L753" s="1888"/>
      <c r="M753" s="1887"/>
      <c r="N753" s="1887"/>
      <c r="O753" s="1887"/>
    </row>
    <row r="754" spans="1:15" ht="15.75" customHeight="1">
      <c r="A754" s="1887"/>
      <c r="B754" s="1887"/>
      <c r="C754" s="1887"/>
      <c r="D754" s="1887"/>
      <c r="E754" s="1887"/>
      <c r="F754" s="1887"/>
      <c r="G754" s="1887"/>
      <c r="H754" s="1888"/>
      <c r="I754" s="1887"/>
      <c r="J754" s="1888"/>
      <c r="K754" s="1887"/>
      <c r="L754" s="1888"/>
      <c r="M754" s="1887"/>
      <c r="N754" s="1887"/>
      <c r="O754" s="1887"/>
    </row>
    <row r="755" spans="1:15" ht="15.75" customHeight="1">
      <c r="A755" s="1887"/>
      <c r="B755" s="1887"/>
      <c r="C755" s="1887"/>
      <c r="D755" s="1887"/>
      <c r="E755" s="1887"/>
      <c r="F755" s="1887"/>
      <c r="G755" s="1887"/>
      <c r="H755" s="1888"/>
      <c r="I755" s="1887"/>
      <c r="J755" s="1888"/>
      <c r="K755" s="1887"/>
      <c r="L755" s="1888"/>
      <c r="M755" s="1887"/>
      <c r="N755" s="1887"/>
      <c r="O755" s="1887"/>
    </row>
    <row r="756" spans="1:15" ht="15.75" customHeight="1">
      <c r="A756" s="1887"/>
      <c r="B756" s="1887"/>
      <c r="C756" s="1887"/>
      <c r="D756" s="1887"/>
      <c r="E756" s="1887"/>
      <c r="F756" s="1887"/>
      <c r="G756" s="1887"/>
      <c r="H756" s="1888"/>
      <c r="I756" s="1887"/>
      <c r="J756" s="1888"/>
      <c r="K756" s="1887"/>
      <c r="L756" s="1888"/>
      <c r="M756" s="1887"/>
      <c r="N756" s="1887"/>
      <c r="O756" s="1887"/>
    </row>
    <row r="757" spans="1:15" ht="15.75" customHeight="1">
      <c r="A757" s="1887"/>
      <c r="B757" s="1887"/>
      <c r="C757" s="1887"/>
      <c r="D757" s="1887"/>
      <c r="E757" s="1887"/>
      <c r="F757" s="1887"/>
      <c r="G757" s="1887"/>
      <c r="H757" s="1888"/>
      <c r="I757" s="1887"/>
      <c r="J757" s="1888"/>
      <c r="K757" s="1887"/>
      <c r="L757" s="1888"/>
      <c r="M757" s="1887"/>
      <c r="N757" s="1887"/>
      <c r="O757" s="1887"/>
    </row>
    <row r="758" spans="1:15" ht="15.75" customHeight="1">
      <c r="A758" s="1887"/>
      <c r="B758" s="1887"/>
      <c r="C758" s="1887"/>
      <c r="D758" s="1887"/>
      <c r="E758" s="1887"/>
      <c r="F758" s="1887"/>
      <c r="G758" s="1887"/>
      <c r="H758" s="1888"/>
      <c r="I758" s="1887"/>
      <c r="J758" s="1888"/>
      <c r="K758" s="1887"/>
      <c r="L758" s="1888"/>
      <c r="M758" s="1887"/>
      <c r="N758" s="1887"/>
      <c r="O758" s="1887"/>
    </row>
    <row r="759" spans="1:15" ht="15.75" customHeight="1">
      <c r="A759" s="1887"/>
      <c r="B759" s="1887"/>
      <c r="C759" s="1887"/>
      <c r="D759" s="1887"/>
      <c r="E759" s="1887"/>
      <c r="F759" s="1887"/>
      <c r="G759" s="1887"/>
      <c r="H759" s="1888"/>
      <c r="I759" s="1887"/>
      <c r="J759" s="1888"/>
      <c r="K759" s="1887"/>
      <c r="L759" s="1888"/>
      <c r="M759" s="1887"/>
      <c r="N759" s="1887"/>
      <c r="O759" s="1887"/>
    </row>
    <row r="760" spans="1:15" ht="15.75" customHeight="1">
      <c r="A760" s="1887"/>
      <c r="B760" s="1887"/>
      <c r="C760" s="1887"/>
      <c r="D760" s="1887"/>
      <c r="E760" s="1887"/>
      <c r="F760" s="1887"/>
      <c r="G760" s="1887"/>
      <c r="H760" s="1888"/>
      <c r="I760" s="1887"/>
      <c r="J760" s="1888"/>
      <c r="K760" s="1887"/>
      <c r="L760" s="1888"/>
      <c r="M760" s="1887"/>
      <c r="N760" s="1887"/>
      <c r="O760" s="1887"/>
    </row>
    <row r="761" spans="1:15" ht="15.75" customHeight="1">
      <c r="A761" s="1887"/>
      <c r="B761" s="1887"/>
      <c r="C761" s="1887"/>
      <c r="D761" s="1887"/>
      <c r="E761" s="1887"/>
      <c r="F761" s="1887"/>
      <c r="G761" s="1887"/>
      <c r="H761" s="1888"/>
      <c r="I761" s="1887"/>
      <c r="J761" s="1888"/>
      <c r="K761" s="1887"/>
      <c r="L761" s="1888"/>
      <c r="M761" s="1887"/>
      <c r="N761" s="1887"/>
      <c r="O761" s="1887"/>
    </row>
    <row r="762" spans="1:15" ht="15.75" customHeight="1">
      <c r="A762" s="1887"/>
      <c r="B762" s="1887"/>
      <c r="C762" s="1887"/>
      <c r="D762" s="1887"/>
      <c r="E762" s="1887"/>
      <c r="F762" s="1887"/>
      <c r="G762" s="1887"/>
      <c r="H762" s="1888"/>
      <c r="I762" s="1887"/>
      <c r="J762" s="1888"/>
      <c r="K762" s="1887"/>
      <c r="L762" s="1888"/>
      <c r="M762" s="1887"/>
      <c r="N762" s="1887"/>
      <c r="O762" s="1887"/>
    </row>
    <row r="763" spans="1:15" ht="15.75" customHeight="1">
      <c r="A763" s="1887"/>
      <c r="B763" s="1887"/>
      <c r="C763" s="1887"/>
      <c r="D763" s="1887"/>
      <c r="E763" s="1887"/>
      <c r="F763" s="1887"/>
      <c r="G763" s="1887"/>
      <c r="H763" s="1888"/>
      <c r="I763" s="1887"/>
      <c r="J763" s="1888"/>
      <c r="K763" s="1887"/>
      <c r="L763" s="1888"/>
      <c r="M763" s="1887"/>
      <c r="N763" s="1887"/>
      <c r="O763" s="1887"/>
    </row>
    <row r="764" spans="1:15" ht="15.75" customHeight="1">
      <c r="A764" s="1887"/>
      <c r="B764" s="1887"/>
      <c r="C764" s="1887"/>
      <c r="D764" s="1887"/>
      <c r="E764" s="1887"/>
      <c r="F764" s="1887"/>
      <c r="G764" s="1887"/>
      <c r="H764" s="1888"/>
      <c r="I764" s="1887"/>
      <c r="J764" s="1888"/>
      <c r="K764" s="1887"/>
      <c r="L764" s="1888"/>
      <c r="M764" s="1887"/>
      <c r="N764" s="1887"/>
      <c r="O764" s="1887"/>
    </row>
    <row r="765" spans="1:15" ht="15.75" customHeight="1">
      <c r="A765" s="1887"/>
      <c r="B765" s="1887"/>
      <c r="C765" s="1887"/>
      <c r="D765" s="1887"/>
      <c r="E765" s="1887"/>
      <c r="F765" s="1887"/>
      <c r="G765" s="1887"/>
      <c r="H765" s="1888"/>
      <c r="I765" s="1887"/>
      <c r="J765" s="1888"/>
      <c r="K765" s="1887"/>
      <c r="L765" s="1888"/>
      <c r="M765" s="1887"/>
      <c r="N765" s="1887"/>
      <c r="O765" s="1887"/>
    </row>
    <row r="766" spans="1:15" ht="15.75" customHeight="1">
      <c r="A766" s="1887"/>
      <c r="B766" s="1887"/>
      <c r="C766" s="1887"/>
      <c r="D766" s="1887"/>
      <c r="E766" s="1887"/>
      <c r="F766" s="1887"/>
      <c r="G766" s="1887"/>
      <c r="H766" s="1888"/>
      <c r="I766" s="1887"/>
      <c r="J766" s="1888"/>
      <c r="K766" s="1887"/>
      <c r="L766" s="1888"/>
      <c r="M766" s="1887"/>
      <c r="N766" s="1887"/>
      <c r="O766" s="1887"/>
    </row>
    <row r="767" spans="1:15" ht="15.75" customHeight="1">
      <c r="A767" s="1887"/>
      <c r="B767" s="1887"/>
      <c r="C767" s="1887"/>
      <c r="D767" s="1887"/>
      <c r="E767" s="1887"/>
      <c r="F767" s="1887"/>
      <c r="G767" s="1887"/>
      <c r="H767" s="1888"/>
      <c r="I767" s="1887"/>
      <c r="J767" s="1888"/>
      <c r="K767" s="1887"/>
      <c r="L767" s="1888"/>
      <c r="M767" s="1887"/>
      <c r="N767" s="1887"/>
      <c r="O767" s="1887"/>
    </row>
    <row r="768" spans="1:15" ht="15.75" customHeight="1">
      <c r="A768" s="1887"/>
      <c r="B768" s="1887"/>
      <c r="C768" s="1887"/>
      <c r="D768" s="1887"/>
      <c r="E768" s="1887"/>
      <c r="F768" s="1887"/>
      <c r="G768" s="1887"/>
      <c r="H768" s="1888"/>
      <c r="I768" s="1887"/>
      <c r="J768" s="1888"/>
      <c r="K768" s="1887"/>
      <c r="L768" s="1888"/>
      <c r="M768" s="1887"/>
      <c r="N768" s="1887"/>
      <c r="O768" s="1887"/>
    </row>
    <row r="769" spans="1:15" ht="15.75" customHeight="1">
      <c r="A769" s="1887"/>
      <c r="B769" s="1887"/>
      <c r="C769" s="1887"/>
      <c r="D769" s="1887"/>
      <c r="E769" s="1887"/>
      <c r="F769" s="1887"/>
      <c r="G769" s="1887"/>
      <c r="H769" s="1888"/>
      <c r="I769" s="1887"/>
      <c r="J769" s="1888"/>
      <c r="K769" s="1887"/>
      <c r="L769" s="1888"/>
      <c r="M769" s="1887"/>
      <c r="N769" s="1887"/>
      <c r="O769" s="1887"/>
    </row>
    <row r="770" spans="1:15" ht="15.75" customHeight="1">
      <c r="A770" s="1887"/>
      <c r="B770" s="1887"/>
      <c r="C770" s="1887"/>
      <c r="D770" s="1887"/>
      <c r="E770" s="1887"/>
      <c r="F770" s="1887"/>
      <c r="G770" s="1887"/>
      <c r="H770" s="1888"/>
      <c r="I770" s="1887"/>
      <c r="J770" s="1888"/>
      <c r="K770" s="1887"/>
      <c r="L770" s="1888"/>
      <c r="M770" s="1887"/>
      <c r="N770" s="1887"/>
      <c r="O770" s="1887"/>
    </row>
    <row r="771" spans="1:15" ht="15.75" customHeight="1">
      <c r="A771" s="1887"/>
      <c r="B771" s="1887"/>
      <c r="C771" s="1887"/>
      <c r="D771" s="1887"/>
      <c r="E771" s="1887"/>
      <c r="F771" s="1887"/>
      <c r="G771" s="1887"/>
      <c r="H771" s="1888"/>
      <c r="I771" s="1887"/>
      <c r="J771" s="1888"/>
      <c r="K771" s="1887"/>
      <c r="L771" s="1888"/>
      <c r="M771" s="1887"/>
      <c r="N771" s="1887"/>
      <c r="O771" s="1887"/>
    </row>
    <row r="772" spans="1:15" ht="15.75" customHeight="1">
      <c r="A772" s="1887"/>
      <c r="B772" s="1887"/>
      <c r="C772" s="1887"/>
      <c r="D772" s="1887"/>
      <c r="E772" s="1887"/>
      <c r="F772" s="1887"/>
      <c r="G772" s="1887"/>
      <c r="H772" s="1888"/>
      <c r="I772" s="1887"/>
      <c r="J772" s="1888"/>
      <c r="K772" s="1887"/>
      <c r="L772" s="1888"/>
      <c r="M772" s="1887"/>
      <c r="N772" s="1887"/>
      <c r="O772" s="1887"/>
    </row>
    <row r="773" spans="1:15" ht="15.75" customHeight="1">
      <c r="A773" s="1887"/>
      <c r="B773" s="1887"/>
      <c r="C773" s="1887"/>
      <c r="D773" s="1887"/>
      <c r="E773" s="1887"/>
      <c r="F773" s="1887"/>
      <c r="G773" s="1887"/>
      <c r="H773" s="1888"/>
      <c r="I773" s="1887"/>
      <c r="J773" s="1888"/>
      <c r="K773" s="1887"/>
      <c r="L773" s="1888"/>
      <c r="M773" s="1887"/>
      <c r="N773" s="1887"/>
      <c r="O773" s="1887"/>
    </row>
    <row r="774" spans="1:15" ht="15.75" customHeight="1">
      <c r="A774" s="1887"/>
      <c r="B774" s="1887"/>
      <c r="C774" s="1887"/>
      <c r="D774" s="1887"/>
      <c r="E774" s="1887"/>
      <c r="F774" s="1887"/>
      <c r="G774" s="1887"/>
      <c r="H774" s="1888"/>
      <c r="I774" s="1887"/>
      <c r="J774" s="1888"/>
      <c r="K774" s="1887"/>
      <c r="L774" s="1888"/>
      <c r="M774" s="1887"/>
      <c r="N774" s="1887"/>
      <c r="O774" s="1887"/>
    </row>
    <row r="775" spans="1:15" ht="15.75" customHeight="1">
      <c r="A775" s="1887"/>
      <c r="B775" s="1887"/>
      <c r="C775" s="1887"/>
      <c r="D775" s="1887"/>
      <c r="E775" s="1887"/>
      <c r="F775" s="1887"/>
      <c r="G775" s="1887"/>
      <c r="H775" s="1888"/>
      <c r="I775" s="1887"/>
      <c r="J775" s="1888"/>
      <c r="K775" s="1887"/>
      <c r="L775" s="1888"/>
      <c r="M775" s="1887"/>
      <c r="N775" s="1887"/>
      <c r="O775" s="1887"/>
    </row>
    <row r="776" spans="1:15" ht="15.75" customHeight="1">
      <c r="A776" s="1887"/>
      <c r="B776" s="1887"/>
      <c r="C776" s="1887"/>
      <c r="D776" s="1887"/>
      <c r="E776" s="1887"/>
      <c r="F776" s="1887"/>
      <c r="G776" s="1887"/>
      <c r="H776" s="1888"/>
      <c r="I776" s="1887"/>
      <c r="J776" s="1888"/>
      <c r="K776" s="1887"/>
      <c r="L776" s="1888"/>
      <c r="M776" s="1887"/>
      <c r="N776" s="1887"/>
      <c r="O776" s="1887"/>
    </row>
    <row r="777" spans="1:15" ht="15.75" customHeight="1">
      <c r="A777" s="1887"/>
      <c r="B777" s="1887"/>
      <c r="C777" s="1887"/>
      <c r="D777" s="1887"/>
      <c r="E777" s="1887"/>
      <c r="F777" s="1887"/>
      <c r="G777" s="1887"/>
      <c r="H777" s="1888"/>
      <c r="I777" s="1887"/>
      <c r="J777" s="1888"/>
      <c r="K777" s="1887"/>
      <c r="L777" s="1888"/>
      <c r="M777" s="1887"/>
      <c r="N777" s="1887"/>
      <c r="O777" s="1887"/>
    </row>
    <row r="778" spans="1:15" ht="15.75" customHeight="1">
      <c r="A778" s="1887"/>
      <c r="B778" s="1887"/>
      <c r="C778" s="1887"/>
      <c r="D778" s="1887"/>
      <c r="E778" s="1887"/>
      <c r="F778" s="1887"/>
      <c r="G778" s="1887"/>
      <c r="H778" s="1888"/>
      <c r="I778" s="1887"/>
      <c r="J778" s="1888"/>
      <c r="K778" s="1887"/>
      <c r="L778" s="1888"/>
      <c r="M778" s="1887"/>
      <c r="N778" s="1887"/>
      <c r="O778" s="1887"/>
    </row>
    <row r="779" spans="1:15" ht="15.75" customHeight="1">
      <c r="A779" s="1887"/>
      <c r="B779" s="1887"/>
      <c r="C779" s="1887"/>
      <c r="D779" s="1887"/>
      <c r="E779" s="1887"/>
      <c r="F779" s="1887"/>
      <c r="G779" s="1887"/>
      <c r="H779" s="1888"/>
      <c r="I779" s="1887"/>
      <c r="J779" s="1888"/>
      <c r="K779" s="1887"/>
      <c r="L779" s="1888"/>
      <c r="M779" s="1887"/>
      <c r="N779" s="1887"/>
      <c r="O779" s="1887"/>
    </row>
    <row r="780" spans="1:15" ht="15.75" customHeight="1">
      <c r="A780" s="1887"/>
      <c r="B780" s="1887"/>
      <c r="C780" s="1887"/>
      <c r="D780" s="1887"/>
      <c r="E780" s="1887"/>
      <c r="F780" s="1887"/>
      <c r="G780" s="1887"/>
      <c r="H780" s="1888"/>
      <c r="I780" s="1887"/>
      <c r="J780" s="1888"/>
      <c r="K780" s="1887"/>
      <c r="L780" s="1888"/>
      <c r="M780" s="1887"/>
      <c r="N780" s="1887"/>
      <c r="O780" s="1887"/>
    </row>
    <row r="781" spans="1:15" ht="15.75" customHeight="1">
      <c r="A781" s="1887"/>
      <c r="B781" s="1887"/>
      <c r="C781" s="1887"/>
      <c r="D781" s="1887"/>
      <c r="E781" s="1887"/>
      <c r="F781" s="1887"/>
      <c r="G781" s="1887"/>
      <c r="H781" s="1888"/>
      <c r="I781" s="1887"/>
      <c r="J781" s="1888"/>
      <c r="K781" s="1887"/>
      <c r="L781" s="1888"/>
      <c r="M781" s="1887"/>
      <c r="N781" s="1887"/>
      <c r="O781" s="1887"/>
    </row>
    <row r="782" spans="1:15" ht="15.75" customHeight="1">
      <c r="A782" s="1887"/>
      <c r="B782" s="1887"/>
      <c r="C782" s="1887"/>
      <c r="D782" s="1887"/>
      <c r="E782" s="1887"/>
      <c r="F782" s="1887"/>
      <c r="G782" s="1887"/>
      <c r="H782" s="1888"/>
      <c r="I782" s="1887"/>
      <c r="J782" s="1888"/>
      <c r="K782" s="1887"/>
      <c r="L782" s="1888"/>
      <c r="M782" s="1887"/>
      <c r="N782" s="1887"/>
      <c r="O782" s="1887"/>
    </row>
    <row r="783" spans="1:15" ht="15.75" customHeight="1">
      <c r="A783" s="1887"/>
      <c r="B783" s="1887"/>
      <c r="C783" s="1887"/>
      <c r="D783" s="1887"/>
      <c r="E783" s="1887"/>
      <c r="F783" s="1887"/>
      <c r="G783" s="1887"/>
      <c r="H783" s="1888"/>
      <c r="I783" s="1887"/>
      <c r="J783" s="1888"/>
      <c r="K783" s="1887"/>
      <c r="L783" s="1888"/>
      <c r="M783" s="1887"/>
      <c r="N783" s="1887"/>
      <c r="O783" s="1887"/>
    </row>
    <row r="784" spans="1:15" ht="15.75" customHeight="1">
      <c r="A784" s="1887"/>
      <c r="B784" s="1887"/>
      <c r="C784" s="1887"/>
      <c r="D784" s="1887"/>
      <c r="E784" s="1887"/>
      <c r="F784" s="1887"/>
      <c r="G784" s="1887"/>
      <c r="H784" s="1888"/>
      <c r="I784" s="1887"/>
      <c r="J784" s="1888"/>
      <c r="K784" s="1887"/>
      <c r="L784" s="1888"/>
      <c r="M784" s="1887"/>
      <c r="N784" s="1887"/>
      <c r="O784" s="1887"/>
    </row>
    <row r="785" spans="1:15" ht="15.75" customHeight="1">
      <c r="A785" s="1887"/>
      <c r="B785" s="1887"/>
      <c r="C785" s="1887"/>
      <c r="D785" s="1887"/>
      <c r="E785" s="1887"/>
      <c r="F785" s="1887"/>
      <c r="G785" s="1887"/>
      <c r="H785" s="1888"/>
      <c r="I785" s="1887"/>
      <c r="J785" s="1888"/>
      <c r="K785" s="1887"/>
      <c r="L785" s="1888"/>
      <c r="M785" s="1887"/>
      <c r="N785" s="1887"/>
      <c r="O785" s="1887"/>
    </row>
    <row r="786" spans="1:15" ht="15.75" customHeight="1">
      <c r="A786" s="1887"/>
      <c r="B786" s="1887"/>
      <c r="C786" s="1887"/>
      <c r="D786" s="1887"/>
      <c r="E786" s="1887"/>
      <c r="F786" s="1887"/>
      <c r="G786" s="1887"/>
      <c r="H786" s="1888"/>
      <c r="I786" s="1887"/>
      <c r="J786" s="1888"/>
      <c r="K786" s="1887"/>
      <c r="L786" s="1888"/>
      <c r="M786" s="1887"/>
      <c r="N786" s="1887"/>
      <c r="O786" s="1887"/>
    </row>
    <row r="787" spans="1:15" ht="15.75" customHeight="1">
      <c r="A787" s="1887"/>
      <c r="B787" s="1887"/>
      <c r="C787" s="1887"/>
      <c r="D787" s="1887"/>
      <c r="E787" s="1887"/>
      <c r="F787" s="1887"/>
      <c r="G787" s="1887"/>
      <c r="H787" s="1888"/>
      <c r="I787" s="1887"/>
      <c r="J787" s="1888"/>
      <c r="K787" s="1887"/>
      <c r="L787" s="1888"/>
      <c r="M787" s="1887"/>
      <c r="N787" s="1887"/>
      <c r="O787" s="1887"/>
    </row>
    <row r="788" spans="1:15" ht="15.75" customHeight="1">
      <c r="A788" s="1887"/>
      <c r="B788" s="1887"/>
      <c r="C788" s="1887"/>
      <c r="D788" s="1887"/>
      <c r="E788" s="1887"/>
      <c r="F788" s="1887"/>
      <c r="G788" s="1887"/>
      <c r="H788" s="1888"/>
      <c r="I788" s="1887"/>
      <c r="J788" s="1888"/>
      <c r="K788" s="1887"/>
      <c r="L788" s="1888"/>
      <c r="M788" s="1887"/>
      <c r="N788" s="1887"/>
      <c r="O788" s="1887"/>
    </row>
    <row r="789" spans="1:15" ht="15.75" customHeight="1">
      <c r="A789" s="1887"/>
      <c r="B789" s="1887"/>
      <c r="C789" s="1887"/>
      <c r="D789" s="1887"/>
      <c r="E789" s="1887"/>
      <c r="F789" s="1887"/>
      <c r="G789" s="1887"/>
      <c r="H789" s="1888"/>
      <c r="I789" s="1887"/>
      <c r="J789" s="1888"/>
      <c r="K789" s="1887"/>
      <c r="L789" s="1888"/>
      <c r="M789" s="1887"/>
      <c r="N789" s="1887"/>
      <c r="O789" s="1887"/>
    </row>
    <row r="790" spans="1:15" ht="15.75" customHeight="1">
      <c r="A790" s="1887"/>
      <c r="B790" s="1887"/>
      <c r="C790" s="1887"/>
      <c r="D790" s="1887"/>
      <c r="E790" s="1887"/>
      <c r="F790" s="1887"/>
      <c r="G790" s="1887"/>
      <c r="H790" s="1888"/>
      <c r="I790" s="1887"/>
      <c r="J790" s="1888"/>
      <c r="K790" s="1887"/>
      <c r="L790" s="1888"/>
      <c r="M790" s="1887"/>
      <c r="N790" s="1887"/>
      <c r="O790" s="1887"/>
    </row>
    <row r="791" spans="1:15" ht="15.75" customHeight="1">
      <c r="A791" s="1887"/>
      <c r="B791" s="1887"/>
      <c r="C791" s="1887"/>
      <c r="D791" s="1887"/>
      <c r="E791" s="1887"/>
      <c r="F791" s="1887"/>
      <c r="G791" s="1887"/>
      <c r="H791" s="1888"/>
      <c r="I791" s="1887"/>
      <c r="J791" s="1888"/>
      <c r="K791" s="1887"/>
      <c r="L791" s="1888"/>
      <c r="M791" s="1887"/>
      <c r="N791" s="1887"/>
      <c r="O791" s="1887"/>
    </row>
    <row r="792" spans="1:15" ht="15.75" customHeight="1">
      <c r="A792" s="1887"/>
      <c r="B792" s="1887"/>
      <c r="C792" s="1887"/>
      <c r="D792" s="1887"/>
      <c r="E792" s="1887"/>
      <c r="F792" s="1887"/>
      <c r="G792" s="1887"/>
      <c r="H792" s="1888"/>
      <c r="I792" s="1887"/>
      <c r="J792" s="1888"/>
      <c r="K792" s="1887"/>
      <c r="L792" s="1888"/>
      <c r="M792" s="1887"/>
      <c r="N792" s="1887"/>
      <c r="O792" s="1887"/>
    </row>
    <row r="793" spans="1:15" ht="15.75" customHeight="1">
      <c r="A793" s="1887"/>
      <c r="B793" s="1887"/>
      <c r="C793" s="1887"/>
      <c r="D793" s="1887"/>
      <c r="E793" s="1887"/>
      <c r="F793" s="1887"/>
      <c r="G793" s="1887"/>
      <c r="H793" s="1888"/>
      <c r="I793" s="1887"/>
      <c r="J793" s="1888"/>
      <c r="K793" s="1887"/>
      <c r="L793" s="1888"/>
      <c r="M793" s="1887"/>
      <c r="N793" s="1887"/>
      <c r="O793" s="1887"/>
    </row>
    <row r="794" spans="1:15" ht="15.75" customHeight="1">
      <c r="A794" s="1887"/>
      <c r="B794" s="1887"/>
      <c r="C794" s="1887"/>
      <c r="D794" s="1887"/>
      <c r="E794" s="1887"/>
      <c r="F794" s="1887"/>
      <c r="G794" s="1887"/>
      <c r="H794" s="1888"/>
      <c r="I794" s="1887"/>
      <c r="J794" s="1888"/>
      <c r="K794" s="1887"/>
      <c r="L794" s="1888"/>
      <c r="M794" s="1887"/>
      <c r="N794" s="1887"/>
      <c r="O794" s="1887"/>
    </row>
    <row r="795" spans="1:15" ht="15.75" customHeight="1">
      <c r="A795" s="1887"/>
      <c r="B795" s="1887"/>
      <c r="C795" s="1887"/>
      <c r="D795" s="1887"/>
      <c r="E795" s="1887"/>
      <c r="F795" s="1887"/>
      <c r="G795" s="1887"/>
      <c r="H795" s="1888"/>
      <c r="I795" s="1887"/>
      <c r="J795" s="1888"/>
      <c r="K795" s="1887"/>
      <c r="L795" s="1888"/>
      <c r="M795" s="1887"/>
      <c r="N795" s="1887"/>
      <c r="O795" s="1887"/>
    </row>
    <row r="796" spans="1:15" ht="15.75" customHeight="1">
      <c r="A796" s="1887"/>
      <c r="B796" s="1887"/>
      <c r="C796" s="1887"/>
      <c r="D796" s="1887"/>
      <c r="E796" s="1887"/>
      <c r="F796" s="1887"/>
      <c r="G796" s="1887"/>
      <c r="H796" s="1888"/>
      <c r="I796" s="1887"/>
      <c r="J796" s="1888"/>
      <c r="K796" s="1887"/>
      <c r="L796" s="1888"/>
      <c r="M796" s="1887"/>
      <c r="N796" s="1887"/>
      <c r="O796" s="1887"/>
    </row>
    <row r="797" spans="1:15" ht="15.75" customHeight="1">
      <c r="A797" s="1887"/>
      <c r="B797" s="1887"/>
      <c r="C797" s="1887"/>
      <c r="D797" s="1887"/>
      <c r="E797" s="1887"/>
      <c r="F797" s="1887"/>
      <c r="G797" s="1887"/>
      <c r="H797" s="1888"/>
      <c r="I797" s="1887"/>
      <c r="J797" s="1888"/>
      <c r="K797" s="1887"/>
      <c r="L797" s="1888"/>
      <c r="M797" s="1887"/>
      <c r="N797" s="1887"/>
      <c r="O797" s="1887"/>
    </row>
    <row r="798" spans="1:15" ht="15.75" customHeight="1">
      <c r="A798" s="1887"/>
      <c r="B798" s="1887"/>
      <c r="C798" s="1887"/>
      <c r="D798" s="1887"/>
      <c r="E798" s="1887"/>
      <c r="F798" s="1887"/>
      <c r="G798" s="1887"/>
      <c r="H798" s="1888"/>
      <c r="I798" s="1887"/>
      <c r="J798" s="1888"/>
      <c r="K798" s="1887"/>
      <c r="L798" s="1888"/>
      <c r="M798" s="1887"/>
      <c r="N798" s="1887"/>
      <c r="O798" s="1887"/>
    </row>
    <row r="799" spans="1:15" ht="15.75" customHeight="1">
      <c r="A799" s="1887"/>
      <c r="B799" s="1887"/>
      <c r="C799" s="1887"/>
      <c r="D799" s="1887"/>
      <c r="E799" s="1887"/>
      <c r="F799" s="1887"/>
      <c r="G799" s="1887"/>
      <c r="H799" s="1888"/>
      <c r="I799" s="1887"/>
      <c r="J799" s="1888"/>
      <c r="K799" s="1887"/>
      <c r="L799" s="1888"/>
      <c r="M799" s="1887"/>
      <c r="N799" s="1887"/>
      <c r="O799" s="1887"/>
    </row>
    <row r="800" spans="1:15" ht="15.75" customHeight="1">
      <c r="A800" s="1887"/>
      <c r="B800" s="1887"/>
      <c r="C800" s="1887"/>
      <c r="D800" s="1887"/>
      <c r="E800" s="1887"/>
      <c r="F800" s="1887"/>
      <c r="G800" s="1887"/>
      <c r="H800" s="1888"/>
      <c r="I800" s="1887"/>
      <c r="J800" s="1888"/>
      <c r="K800" s="1887"/>
      <c r="L800" s="1888"/>
      <c r="M800" s="1887"/>
      <c r="N800" s="1887"/>
      <c r="O800" s="1887"/>
    </row>
    <row r="801" spans="1:15" ht="15.75" customHeight="1">
      <c r="A801" s="1887"/>
      <c r="B801" s="1887"/>
      <c r="C801" s="1887"/>
      <c r="D801" s="1887"/>
      <c r="E801" s="1887"/>
      <c r="F801" s="1887"/>
      <c r="G801" s="1887"/>
      <c r="H801" s="1888"/>
      <c r="I801" s="1887"/>
      <c r="J801" s="1888"/>
      <c r="K801" s="1887"/>
      <c r="L801" s="1888"/>
      <c r="M801" s="1887"/>
      <c r="N801" s="1887"/>
      <c r="O801" s="1887"/>
    </row>
    <row r="802" spans="1:15" ht="15.75" customHeight="1">
      <c r="A802" s="1887"/>
      <c r="B802" s="1887"/>
      <c r="C802" s="1887"/>
      <c r="D802" s="1887"/>
      <c r="E802" s="1887"/>
      <c r="F802" s="1887"/>
      <c r="G802" s="1887"/>
      <c r="H802" s="1888"/>
      <c r="I802" s="1887"/>
      <c r="J802" s="1888"/>
      <c r="K802" s="1887"/>
      <c r="L802" s="1888"/>
      <c r="M802" s="1887"/>
      <c r="N802" s="1887"/>
      <c r="O802" s="1887"/>
    </row>
    <row r="803" spans="1:15" ht="15.75" customHeight="1">
      <c r="A803" s="1887"/>
      <c r="B803" s="1887"/>
      <c r="C803" s="1887"/>
      <c r="D803" s="1887"/>
      <c r="E803" s="1887"/>
      <c r="F803" s="1887"/>
      <c r="G803" s="1887"/>
      <c r="H803" s="1888"/>
      <c r="I803" s="1887"/>
      <c r="J803" s="1888"/>
      <c r="K803" s="1887"/>
      <c r="L803" s="1888"/>
      <c r="M803" s="1887"/>
      <c r="N803" s="1887"/>
      <c r="O803" s="1887"/>
    </row>
    <row r="804" spans="1:15" ht="15.75" customHeight="1">
      <c r="A804" s="1887"/>
      <c r="B804" s="1887"/>
      <c r="C804" s="1887"/>
      <c r="D804" s="1887"/>
      <c r="E804" s="1887"/>
      <c r="F804" s="1887"/>
      <c r="G804" s="1887"/>
      <c r="H804" s="1888"/>
      <c r="I804" s="1887"/>
      <c r="J804" s="1888"/>
      <c r="K804" s="1887"/>
      <c r="L804" s="1888"/>
      <c r="M804" s="1887"/>
      <c r="N804" s="1887"/>
      <c r="O804" s="1887"/>
    </row>
    <row r="805" spans="1:15" ht="15.75" customHeight="1">
      <c r="A805" s="1887"/>
      <c r="B805" s="1887"/>
      <c r="C805" s="1887"/>
      <c r="D805" s="1887"/>
      <c r="E805" s="1887"/>
      <c r="F805" s="1887"/>
      <c r="G805" s="1887"/>
      <c r="H805" s="1888"/>
      <c r="I805" s="1887"/>
      <c r="J805" s="1888"/>
      <c r="K805" s="1887"/>
      <c r="L805" s="1888"/>
      <c r="M805" s="1887"/>
      <c r="N805" s="1887"/>
      <c r="O805" s="1887"/>
    </row>
    <row r="806" spans="1:15" ht="15.75" customHeight="1">
      <c r="A806" s="1887"/>
      <c r="B806" s="1887"/>
      <c r="C806" s="1887"/>
      <c r="D806" s="1887"/>
      <c r="E806" s="1887"/>
      <c r="F806" s="1887"/>
      <c r="G806" s="1887"/>
      <c r="H806" s="1888"/>
      <c r="I806" s="1887"/>
      <c r="J806" s="1888"/>
      <c r="K806" s="1887"/>
      <c r="L806" s="1888"/>
      <c r="M806" s="1887"/>
      <c r="N806" s="1887"/>
      <c r="O806" s="1887"/>
    </row>
    <row r="807" spans="1:15" ht="15.75" customHeight="1">
      <c r="A807" s="1887"/>
      <c r="B807" s="1887"/>
      <c r="C807" s="1887"/>
      <c r="D807" s="1887"/>
      <c r="E807" s="1887"/>
      <c r="F807" s="1887"/>
      <c r="G807" s="1887"/>
      <c r="H807" s="1888"/>
      <c r="I807" s="1887"/>
      <c r="J807" s="1888"/>
      <c r="K807" s="1887"/>
      <c r="L807" s="1888"/>
      <c r="M807" s="1887"/>
      <c r="N807" s="1887"/>
      <c r="O807" s="1887"/>
    </row>
    <row r="808" spans="1:15" ht="15.75" customHeight="1">
      <c r="A808" s="1887"/>
      <c r="B808" s="1887"/>
      <c r="C808" s="1887"/>
      <c r="D808" s="1887"/>
      <c r="E808" s="1887"/>
      <c r="F808" s="1887"/>
      <c r="G808" s="1887"/>
      <c r="H808" s="1888"/>
      <c r="I808" s="1887"/>
      <c r="J808" s="1888"/>
      <c r="K808" s="1887"/>
      <c r="L808" s="1888"/>
      <c r="M808" s="1887"/>
      <c r="N808" s="1887"/>
      <c r="O808" s="1887"/>
    </row>
    <row r="809" spans="1:15" ht="15.75" customHeight="1">
      <c r="A809" s="1887"/>
      <c r="B809" s="1887"/>
      <c r="C809" s="1887"/>
      <c r="D809" s="1887"/>
      <c r="E809" s="1887"/>
      <c r="F809" s="1887"/>
      <c r="G809" s="1887"/>
      <c r="H809" s="1888"/>
      <c r="I809" s="1887"/>
      <c r="J809" s="1888"/>
      <c r="K809" s="1887"/>
      <c r="L809" s="1888"/>
      <c r="M809" s="1887"/>
      <c r="N809" s="1887"/>
      <c r="O809" s="1887"/>
    </row>
    <row r="810" spans="1:15" ht="15.75" customHeight="1">
      <c r="A810" s="1887"/>
      <c r="B810" s="1887"/>
      <c r="C810" s="1887"/>
      <c r="D810" s="1887"/>
      <c r="E810" s="1887"/>
      <c r="F810" s="1887"/>
      <c r="G810" s="1887"/>
      <c r="H810" s="1888"/>
      <c r="I810" s="1887"/>
      <c r="J810" s="1888"/>
      <c r="K810" s="1887"/>
      <c r="L810" s="1888"/>
      <c r="M810" s="1887"/>
      <c r="N810" s="1887"/>
      <c r="O810" s="1887"/>
    </row>
    <row r="811" spans="1:15" ht="15.75" customHeight="1">
      <c r="A811" s="1887"/>
      <c r="B811" s="1887"/>
      <c r="C811" s="1887"/>
      <c r="D811" s="1887"/>
      <c r="E811" s="1887"/>
      <c r="F811" s="1887"/>
      <c r="G811" s="1887"/>
      <c r="H811" s="1888"/>
      <c r="I811" s="1887"/>
      <c r="J811" s="1888"/>
      <c r="K811" s="1887"/>
      <c r="L811" s="1888"/>
      <c r="M811" s="1887"/>
      <c r="N811" s="1887"/>
      <c r="O811" s="1887"/>
    </row>
    <row r="812" spans="1:15" ht="15.75" customHeight="1">
      <c r="A812" s="1887"/>
      <c r="B812" s="1887"/>
      <c r="C812" s="1887"/>
      <c r="D812" s="1887"/>
      <c r="E812" s="1887"/>
      <c r="F812" s="1887"/>
      <c r="G812" s="1887"/>
      <c r="H812" s="1888"/>
      <c r="I812" s="1887"/>
      <c r="J812" s="1888"/>
      <c r="K812" s="1887"/>
      <c r="L812" s="1888"/>
      <c r="M812" s="1887"/>
      <c r="N812" s="1887"/>
      <c r="O812" s="1887"/>
    </row>
    <row r="813" spans="1:15" ht="15.75" customHeight="1">
      <c r="A813" s="1887"/>
      <c r="B813" s="1887"/>
      <c r="C813" s="1887"/>
      <c r="D813" s="1887"/>
      <c r="E813" s="1887"/>
      <c r="F813" s="1887"/>
      <c r="G813" s="1887"/>
      <c r="H813" s="1888"/>
      <c r="I813" s="1887"/>
      <c r="J813" s="1888"/>
      <c r="K813" s="1887"/>
      <c r="L813" s="1888"/>
      <c r="M813" s="1887"/>
      <c r="N813" s="1887"/>
      <c r="O813" s="1887"/>
    </row>
    <row r="814" spans="1:15" ht="15.75" customHeight="1">
      <c r="A814" s="1887"/>
      <c r="B814" s="1887"/>
      <c r="C814" s="1887"/>
      <c r="D814" s="1887"/>
      <c r="E814" s="1887"/>
      <c r="F814" s="1887"/>
      <c r="G814" s="1887"/>
      <c r="H814" s="1888"/>
      <c r="I814" s="1887"/>
      <c r="J814" s="1888"/>
      <c r="K814" s="1887"/>
      <c r="L814" s="1888"/>
      <c r="M814" s="1887"/>
      <c r="N814" s="1887"/>
      <c r="O814" s="1887"/>
    </row>
    <row r="815" spans="1:15" ht="15.75" customHeight="1">
      <c r="A815" s="1887"/>
      <c r="B815" s="1887"/>
      <c r="C815" s="1887"/>
      <c r="D815" s="1887"/>
      <c r="E815" s="1887"/>
      <c r="F815" s="1887"/>
      <c r="G815" s="1887"/>
      <c r="H815" s="1888"/>
      <c r="I815" s="1887"/>
      <c r="J815" s="1888"/>
      <c r="K815" s="1887"/>
      <c r="L815" s="1888"/>
      <c r="M815" s="1887"/>
      <c r="N815" s="1887"/>
      <c r="O815" s="1887"/>
    </row>
    <row r="816" spans="1:15" ht="15.75" customHeight="1">
      <c r="A816" s="1887"/>
      <c r="B816" s="1887"/>
      <c r="C816" s="1887"/>
      <c r="D816" s="1887"/>
      <c r="E816" s="1887"/>
      <c r="F816" s="1887"/>
      <c r="G816" s="1887"/>
      <c r="H816" s="1888"/>
      <c r="I816" s="1887"/>
      <c r="J816" s="1888"/>
      <c r="K816" s="1887"/>
      <c r="L816" s="1888"/>
      <c r="M816" s="1887"/>
      <c r="N816" s="1887"/>
      <c r="O816" s="1887"/>
    </row>
    <row r="817" spans="1:15" ht="15.75" customHeight="1">
      <c r="A817" s="1887"/>
      <c r="B817" s="1887"/>
      <c r="C817" s="1887"/>
      <c r="D817" s="1887"/>
      <c r="E817" s="1887"/>
      <c r="F817" s="1887"/>
      <c r="G817" s="1887"/>
      <c r="H817" s="1888"/>
      <c r="I817" s="1887"/>
      <c r="J817" s="1888"/>
      <c r="K817" s="1887"/>
      <c r="L817" s="1888"/>
      <c r="M817" s="1887"/>
      <c r="N817" s="1887"/>
      <c r="O817" s="1887"/>
    </row>
    <row r="818" spans="1:15" ht="15.75" customHeight="1">
      <c r="A818" s="1887"/>
      <c r="B818" s="1887"/>
      <c r="C818" s="1887"/>
      <c r="D818" s="1887"/>
      <c r="E818" s="1887"/>
      <c r="F818" s="1887"/>
      <c r="G818" s="1887"/>
      <c r="H818" s="1888"/>
      <c r="I818" s="1887"/>
      <c r="J818" s="1888"/>
      <c r="K818" s="1887"/>
      <c r="L818" s="1888"/>
      <c r="M818" s="1887"/>
      <c r="N818" s="1887"/>
      <c r="O818" s="1887"/>
    </row>
    <row r="819" spans="1:15" ht="15.75" customHeight="1">
      <c r="A819" s="1887"/>
      <c r="B819" s="1887"/>
      <c r="C819" s="1887"/>
      <c r="D819" s="1887"/>
      <c r="E819" s="1887"/>
      <c r="F819" s="1887"/>
      <c r="G819" s="1887"/>
      <c r="H819" s="1888"/>
      <c r="I819" s="1887"/>
      <c r="J819" s="1888"/>
      <c r="K819" s="1887"/>
      <c r="L819" s="1888"/>
      <c r="M819" s="1887"/>
      <c r="N819" s="1887"/>
      <c r="O819" s="1887"/>
    </row>
    <row r="820" spans="1:15" ht="15.75" customHeight="1">
      <c r="A820" s="1887"/>
      <c r="B820" s="1887"/>
      <c r="C820" s="1887"/>
      <c r="D820" s="1887"/>
      <c r="E820" s="1887"/>
      <c r="F820" s="1887"/>
      <c r="G820" s="1887"/>
      <c r="H820" s="1888"/>
      <c r="I820" s="1887"/>
      <c r="J820" s="1888"/>
      <c r="K820" s="1887"/>
      <c r="L820" s="1888"/>
      <c r="M820" s="1887"/>
      <c r="N820" s="1887"/>
      <c r="O820" s="1887"/>
    </row>
    <row r="821" spans="1:15" ht="15.75" customHeight="1">
      <c r="A821" s="1887"/>
      <c r="B821" s="1887"/>
      <c r="C821" s="1887"/>
      <c r="D821" s="1887"/>
      <c r="E821" s="1887"/>
      <c r="F821" s="1887"/>
      <c r="G821" s="1887"/>
      <c r="H821" s="1888"/>
      <c r="I821" s="1887"/>
      <c r="J821" s="1888"/>
      <c r="K821" s="1887"/>
      <c r="L821" s="1888"/>
      <c r="M821" s="1887"/>
      <c r="N821" s="1887"/>
      <c r="O821" s="1887"/>
    </row>
    <row r="822" spans="1:15" ht="15.75" customHeight="1">
      <c r="A822" s="1887"/>
      <c r="B822" s="1887"/>
      <c r="C822" s="1887"/>
      <c r="D822" s="1887"/>
      <c r="E822" s="1887"/>
      <c r="F822" s="1887"/>
      <c r="G822" s="1887"/>
      <c r="H822" s="1888"/>
      <c r="I822" s="1887"/>
      <c r="J822" s="1888"/>
      <c r="K822" s="1887"/>
      <c r="L822" s="1888"/>
      <c r="M822" s="1887"/>
      <c r="N822" s="1887"/>
      <c r="O822" s="1887"/>
    </row>
    <row r="823" spans="1:15" ht="15.75" customHeight="1">
      <c r="A823" s="1887"/>
      <c r="B823" s="1887"/>
      <c r="C823" s="1887"/>
      <c r="D823" s="1887"/>
      <c r="E823" s="1887"/>
      <c r="F823" s="1887"/>
      <c r="G823" s="1887"/>
      <c r="H823" s="1888"/>
      <c r="I823" s="1887"/>
      <c r="J823" s="1888"/>
      <c r="K823" s="1887"/>
      <c r="L823" s="1888"/>
      <c r="M823" s="1887"/>
      <c r="N823" s="1887"/>
      <c r="O823" s="1887"/>
    </row>
    <row r="824" spans="1:15" ht="15.75" customHeight="1">
      <c r="A824" s="1887"/>
      <c r="B824" s="1887"/>
      <c r="C824" s="1887"/>
      <c r="D824" s="1887"/>
      <c r="E824" s="1887"/>
      <c r="F824" s="1887"/>
      <c r="G824" s="1887"/>
      <c r="H824" s="1888"/>
      <c r="I824" s="1887"/>
      <c r="J824" s="1888"/>
      <c r="K824" s="1887"/>
      <c r="L824" s="1888"/>
      <c r="M824" s="1887"/>
      <c r="N824" s="1887"/>
      <c r="O824" s="1887"/>
    </row>
    <row r="825" spans="1:15" ht="15.75" customHeight="1">
      <c r="A825" s="1887"/>
      <c r="B825" s="1887"/>
      <c r="C825" s="1887"/>
      <c r="D825" s="1887"/>
      <c r="E825" s="1887"/>
      <c r="F825" s="1887"/>
      <c r="G825" s="1887"/>
      <c r="H825" s="1888"/>
      <c r="I825" s="1887"/>
      <c r="J825" s="1888"/>
      <c r="K825" s="1887"/>
      <c r="L825" s="1888"/>
      <c r="M825" s="1887"/>
      <c r="N825" s="1887"/>
      <c r="O825" s="1887"/>
    </row>
    <row r="826" spans="1:15" ht="15.75" customHeight="1">
      <c r="A826" s="1887"/>
      <c r="B826" s="1887"/>
      <c r="C826" s="1887"/>
      <c r="D826" s="1887"/>
      <c r="E826" s="1887"/>
      <c r="F826" s="1887"/>
      <c r="G826" s="1887"/>
      <c r="H826" s="1888"/>
      <c r="I826" s="1887"/>
      <c r="J826" s="1888"/>
      <c r="K826" s="1887"/>
      <c r="L826" s="1888"/>
      <c r="M826" s="1887"/>
      <c r="N826" s="1887"/>
      <c r="O826" s="1887"/>
    </row>
    <row r="827" spans="1:15" ht="15.75" customHeight="1">
      <c r="A827" s="1887"/>
      <c r="B827" s="1887"/>
      <c r="C827" s="1887"/>
      <c r="D827" s="1887"/>
      <c r="E827" s="1887"/>
      <c r="F827" s="1887"/>
      <c r="G827" s="1887"/>
      <c r="H827" s="1888"/>
      <c r="I827" s="1887"/>
      <c r="J827" s="1888"/>
      <c r="K827" s="1887"/>
      <c r="L827" s="1888"/>
      <c r="M827" s="1887"/>
      <c r="N827" s="1887"/>
      <c r="O827" s="1887"/>
    </row>
    <row r="828" spans="1:15" ht="15.75" customHeight="1">
      <c r="A828" s="1887"/>
      <c r="B828" s="1887"/>
      <c r="C828" s="1887"/>
      <c r="D828" s="1887"/>
      <c r="E828" s="1887"/>
      <c r="F828" s="1887"/>
      <c r="G828" s="1887"/>
      <c r="H828" s="1888"/>
      <c r="I828" s="1887"/>
      <c r="J828" s="1888"/>
      <c r="K828" s="1887"/>
      <c r="L828" s="1888"/>
      <c r="M828" s="1887"/>
      <c r="N828" s="1887"/>
      <c r="O828" s="1887"/>
    </row>
    <row r="829" spans="1:15" ht="15.75" customHeight="1">
      <c r="A829" s="1887"/>
      <c r="B829" s="1887"/>
      <c r="C829" s="1887"/>
      <c r="D829" s="1887"/>
      <c r="E829" s="1887"/>
      <c r="F829" s="1887"/>
      <c r="G829" s="1887"/>
      <c r="H829" s="1888"/>
      <c r="I829" s="1887"/>
      <c r="J829" s="1888"/>
      <c r="K829" s="1887"/>
      <c r="L829" s="1888"/>
      <c r="M829" s="1887"/>
      <c r="N829" s="1887"/>
      <c r="O829" s="1887"/>
    </row>
    <row r="830" spans="1:15" ht="15.75" customHeight="1">
      <c r="A830" s="1887"/>
      <c r="B830" s="1887"/>
      <c r="C830" s="1887"/>
      <c r="D830" s="1887"/>
      <c r="E830" s="1887"/>
      <c r="F830" s="1887"/>
      <c r="G830" s="1887"/>
      <c r="H830" s="1888"/>
      <c r="I830" s="1887"/>
      <c r="J830" s="1888"/>
      <c r="K830" s="1887"/>
      <c r="L830" s="1888"/>
      <c r="M830" s="1887"/>
      <c r="N830" s="1887"/>
      <c r="O830" s="1887"/>
    </row>
    <row r="831" spans="1:15" ht="15.75" customHeight="1">
      <c r="A831" s="1887"/>
      <c r="B831" s="1887"/>
      <c r="C831" s="1887"/>
      <c r="D831" s="1887"/>
      <c r="E831" s="1887"/>
      <c r="F831" s="1887"/>
      <c r="G831" s="1887"/>
      <c r="H831" s="1888"/>
      <c r="I831" s="1887"/>
      <c r="J831" s="1888"/>
      <c r="K831" s="1887"/>
      <c r="L831" s="1888"/>
      <c r="M831" s="1887"/>
      <c r="N831" s="1887"/>
      <c r="O831" s="1887"/>
    </row>
    <row r="832" spans="1:15" ht="15.75" customHeight="1">
      <c r="A832" s="1887"/>
      <c r="B832" s="1887"/>
      <c r="C832" s="1887"/>
      <c r="D832" s="1887"/>
      <c r="E832" s="1887"/>
      <c r="F832" s="1887"/>
      <c r="G832" s="1887"/>
      <c r="H832" s="1888"/>
      <c r="I832" s="1887"/>
      <c r="J832" s="1888"/>
      <c r="K832" s="1887"/>
      <c r="L832" s="1888"/>
      <c r="M832" s="1887"/>
      <c r="N832" s="1887"/>
      <c r="O832" s="1887"/>
    </row>
    <row r="833" spans="1:15" ht="15.75" customHeight="1">
      <c r="A833" s="1887"/>
      <c r="B833" s="1887"/>
      <c r="C833" s="1887"/>
      <c r="D833" s="1887"/>
      <c r="E833" s="1887"/>
      <c r="F833" s="1887"/>
      <c r="G833" s="1887"/>
      <c r="H833" s="1888"/>
      <c r="I833" s="1887"/>
      <c r="J833" s="1888"/>
      <c r="K833" s="1887"/>
      <c r="L833" s="1888"/>
      <c r="M833" s="1887"/>
      <c r="N833" s="1887"/>
      <c r="O833" s="1887"/>
    </row>
    <row r="834" spans="1:15" ht="15.75" customHeight="1">
      <c r="A834" s="1887"/>
      <c r="B834" s="1887"/>
      <c r="C834" s="1887"/>
      <c r="D834" s="1887"/>
      <c r="E834" s="1887"/>
      <c r="F834" s="1887"/>
      <c r="G834" s="1887"/>
      <c r="H834" s="1888"/>
      <c r="I834" s="1887"/>
      <c r="J834" s="1888"/>
      <c r="K834" s="1887"/>
      <c r="L834" s="1888"/>
      <c r="M834" s="1887"/>
      <c r="N834" s="1887"/>
      <c r="O834" s="1887"/>
    </row>
    <row r="835" spans="1:15" ht="15.75" customHeight="1">
      <c r="A835" s="1887"/>
      <c r="B835" s="1887"/>
      <c r="C835" s="1887"/>
      <c r="D835" s="1887"/>
      <c r="E835" s="1887"/>
      <c r="F835" s="1887"/>
      <c r="G835" s="1887"/>
      <c r="H835" s="1888"/>
      <c r="I835" s="1887"/>
      <c r="J835" s="1888"/>
      <c r="K835" s="1887"/>
      <c r="L835" s="1888"/>
      <c r="M835" s="1887"/>
      <c r="N835" s="1887"/>
      <c r="O835" s="1887"/>
    </row>
    <row r="836" spans="1:15" ht="15.75" customHeight="1">
      <c r="A836" s="1887"/>
      <c r="B836" s="1887"/>
      <c r="C836" s="1887"/>
      <c r="D836" s="1887"/>
      <c r="E836" s="1887"/>
      <c r="F836" s="1887"/>
      <c r="G836" s="1887"/>
      <c r="H836" s="1888"/>
      <c r="I836" s="1887"/>
      <c r="J836" s="1888"/>
      <c r="K836" s="1887"/>
      <c r="L836" s="1888"/>
      <c r="M836" s="1887"/>
      <c r="N836" s="1887"/>
      <c r="O836" s="1887"/>
    </row>
    <row r="837" spans="1:15" ht="15.75" customHeight="1">
      <c r="A837" s="1887"/>
      <c r="B837" s="1887"/>
      <c r="C837" s="1887"/>
      <c r="D837" s="1887"/>
      <c r="E837" s="1887"/>
      <c r="F837" s="1887"/>
      <c r="G837" s="1887"/>
      <c r="H837" s="1888"/>
      <c r="I837" s="1887"/>
      <c r="J837" s="1888"/>
      <c r="K837" s="1887"/>
      <c r="L837" s="1888"/>
      <c r="M837" s="1887"/>
      <c r="N837" s="1887"/>
      <c r="O837" s="1887"/>
    </row>
    <row r="838" spans="1:15" ht="15.75" customHeight="1">
      <c r="A838" s="1887"/>
      <c r="B838" s="1887"/>
      <c r="C838" s="1887"/>
      <c r="D838" s="1887"/>
      <c r="E838" s="1887"/>
      <c r="F838" s="1887"/>
      <c r="G838" s="1887"/>
      <c r="H838" s="1888"/>
      <c r="I838" s="1887"/>
      <c r="J838" s="1888"/>
      <c r="K838" s="1887"/>
      <c r="L838" s="1888"/>
      <c r="M838" s="1887"/>
      <c r="N838" s="1887"/>
      <c r="O838" s="1887"/>
    </row>
    <row r="839" spans="1:15" ht="15.75" customHeight="1">
      <c r="A839" s="1887"/>
      <c r="B839" s="1887"/>
      <c r="C839" s="1887"/>
      <c r="D839" s="1887"/>
      <c r="E839" s="1887"/>
      <c r="F839" s="1887"/>
      <c r="G839" s="1887"/>
      <c r="H839" s="1888"/>
      <c r="I839" s="1887"/>
      <c r="J839" s="1888"/>
      <c r="K839" s="1887"/>
      <c r="L839" s="1888"/>
      <c r="M839" s="1887"/>
      <c r="N839" s="1887"/>
      <c r="O839" s="1887"/>
    </row>
    <row r="840" spans="1:15" ht="15.75" customHeight="1">
      <c r="A840" s="1887"/>
      <c r="B840" s="1887"/>
      <c r="C840" s="1887"/>
      <c r="D840" s="1887"/>
      <c r="E840" s="1887"/>
      <c r="F840" s="1887"/>
      <c r="G840" s="1887"/>
      <c r="H840" s="1888"/>
      <c r="I840" s="1887"/>
      <c r="J840" s="1888"/>
      <c r="K840" s="1887"/>
      <c r="L840" s="1888"/>
      <c r="M840" s="1887"/>
      <c r="N840" s="1887"/>
      <c r="O840" s="1887"/>
    </row>
    <row r="841" spans="1:15" ht="15.75" customHeight="1">
      <c r="A841" s="1887"/>
      <c r="B841" s="1887"/>
      <c r="C841" s="1887"/>
      <c r="D841" s="1887"/>
      <c r="E841" s="1887"/>
      <c r="F841" s="1887"/>
      <c r="G841" s="1887"/>
      <c r="H841" s="1888"/>
      <c r="I841" s="1887"/>
      <c r="J841" s="1888"/>
      <c r="K841" s="1887"/>
      <c r="L841" s="1888"/>
      <c r="M841" s="1887"/>
      <c r="N841" s="1887"/>
      <c r="O841" s="1887"/>
    </row>
    <row r="842" spans="1:15" ht="15.75" customHeight="1">
      <c r="A842" s="1887"/>
      <c r="B842" s="1887"/>
      <c r="C842" s="1887"/>
      <c r="D842" s="1887"/>
      <c r="E842" s="1887"/>
      <c r="F842" s="1887"/>
      <c r="G842" s="1887"/>
      <c r="H842" s="1888"/>
      <c r="I842" s="1887"/>
      <c r="J842" s="1888"/>
      <c r="K842" s="1887"/>
      <c r="L842" s="1888"/>
      <c r="M842" s="1887"/>
      <c r="N842" s="1887"/>
      <c r="O842" s="1887"/>
    </row>
    <row r="843" spans="1:15" ht="15.75" customHeight="1">
      <c r="A843" s="1887"/>
      <c r="B843" s="1887"/>
      <c r="C843" s="1887"/>
      <c r="D843" s="1887"/>
      <c r="E843" s="1887"/>
      <c r="F843" s="1887"/>
      <c r="G843" s="1887"/>
      <c r="H843" s="1888"/>
      <c r="I843" s="1887"/>
      <c r="J843" s="1888"/>
      <c r="K843" s="1887"/>
      <c r="L843" s="1888"/>
      <c r="M843" s="1887"/>
      <c r="N843" s="1887"/>
      <c r="O843" s="1887"/>
    </row>
    <row r="844" spans="1:15" ht="15.75" customHeight="1">
      <c r="A844" s="1887"/>
      <c r="B844" s="1887"/>
      <c r="C844" s="1887"/>
      <c r="D844" s="1887"/>
      <c r="E844" s="1887"/>
      <c r="F844" s="1887"/>
      <c r="G844" s="1887"/>
      <c r="H844" s="1888"/>
      <c r="I844" s="1887"/>
      <c r="J844" s="1888"/>
      <c r="K844" s="1887"/>
      <c r="L844" s="1888"/>
      <c r="M844" s="1887"/>
      <c r="N844" s="1887"/>
      <c r="O844" s="1887"/>
    </row>
    <row r="845" spans="1:15" ht="15.75" customHeight="1">
      <c r="A845" s="1887"/>
      <c r="B845" s="1887"/>
      <c r="C845" s="1887"/>
      <c r="D845" s="1887"/>
      <c r="E845" s="1887"/>
      <c r="F845" s="1887"/>
      <c r="G845" s="1887"/>
      <c r="H845" s="1888"/>
      <c r="I845" s="1887"/>
      <c r="J845" s="1888"/>
      <c r="K845" s="1887"/>
      <c r="L845" s="1888"/>
      <c r="M845" s="1887"/>
      <c r="N845" s="1887"/>
      <c r="O845" s="1887"/>
    </row>
    <row r="846" spans="1:15" ht="15.75" customHeight="1">
      <c r="A846" s="1887"/>
      <c r="B846" s="1887"/>
      <c r="C846" s="1887"/>
      <c r="D846" s="1887"/>
      <c r="E846" s="1887"/>
      <c r="F846" s="1887"/>
      <c r="G846" s="1887"/>
      <c r="H846" s="1888"/>
      <c r="I846" s="1887"/>
      <c r="J846" s="1888"/>
      <c r="K846" s="1887"/>
      <c r="L846" s="1888"/>
      <c r="M846" s="1887"/>
      <c r="N846" s="1887"/>
      <c r="O846" s="1887"/>
    </row>
    <row r="847" spans="1:15" ht="15.75" customHeight="1">
      <c r="A847" s="1887"/>
      <c r="B847" s="1887"/>
      <c r="C847" s="1887"/>
      <c r="D847" s="1887"/>
      <c r="E847" s="1887"/>
      <c r="F847" s="1887"/>
      <c r="G847" s="1887"/>
      <c r="H847" s="1888"/>
      <c r="I847" s="1887"/>
      <c r="J847" s="1888"/>
      <c r="K847" s="1887"/>
      <c r="L847" s="1888"/>
      <c r="M847" s="1887"/>
      <c r="N847" s="1887"/>
      <c r="O847" s="1887"/>
    </row>
    <row r="848" spans="1:15" ht="15.75" customHeight="1">
      <c r="A848" s="1887"/>
      <c r="B848" s="1887"/>
      <c r="C848" s="1887"/>
      <c r="D848" s="1887"/>
      <c r="E848" s="1887"/>
      <c r="F848" s="1887"/>
      <c r="G848" s="1887"/>
      <c r="H848" s="1888"/>
      <c r="I848" s="1887"/>
      <c r="J848" s="1888"/>
      <c r="K848" s="1887"/>
      <c r="L848" s="1888"/>
      <c r="M848" s="1887"/>
      <c r="N848" s="1887"/>
      <c r="O848" s="1887"/>
    </row>
    <row r="849" spans="1:15" ht="15.75" customHeight="1">
      <c r="A849" s="1887"/>
      <c r="B849" s="1887"/>
      <c r="C849" s="1887"/>
      <c r="D849" s="1887"/>
      <c r="E849" s="1887"/>
      <c r="F849" s="1887"/>
      <c r="G849" s="1887"/>
      <c r="H849" s="1888"/>
      <c r="I849" s="1887"/>
      <c r="J849" s="1888"/>
      <c r="K849" s="1887"/>
      <c r="L849" s="1888"/>
      <c r="M849" s="1887"/>
      <c r="N849" s="1887"/>
      <c r="O849" s="1887"/>
    </row>
    <row r="850" spans="1:15" ht="15.75" customHeight="1">
      <c r="A850" s="1887"/>
      <c r="B850" s="1887"/>
      <c r="C850" s="1887"/>
      <c r="D850" s="1887"/>
      <c r="E850" s="1887"/>
      <c r="F850" s="1887"/>
      <c r="G850" s="1887"/>
      <c r="H850" s="1888"/>
      <c r="I850" s="1887"/>
      <c r="J850" s="1888"/>
      <c r="K850" s="1887"/>
      <c r="L850" s="1888"/>
      <c r="M850" s="1887"/>
      <c r="N850" s="1887"/>
      <c r="O850" s="1887"/>
    </row>
    <row r="851" spans="1:15" ht="15.75" customHeight="1">
      <c r="A851" s="1887"/>
      <c r="B851" s="1887"/>
      <c r="C851" s="1887"/>
      <c r="D851" s="1887"/>
      <c r="E851" s="1887"/>
      <c r="F851" s="1887"/>
      <c r="G851" s="1887"/>
      <c r="H851" s="1888"/>
      <c r="I851" s="1887"/>
      <c r="J851" s="1888"/>
      <c r="K851" s="1887"/>
      <c r="L851" s="1888"/>
      <c r="M851" s="1887"/>
      <c r="N851" s="1887"/>
      <c r="O851" s="1887"/>
    </row>
    <row r="852" spans="1:15" ht="15.75" customHeight="1">
      <c r="A852" s="1887"/>
      <c r="B852" s="1887"/>
      <c r="C852" s="1887"/>
      <c r="D852" s="1887"/>
      <c r="E852" s="1887"/>
      <c r="F852" s="1887"/>
      <c r="G852" s="1887"/>
      <c r="H852" s="1888"/>
      <c r="I852" s="1887"/>
      <c r="J852" s="1888"/>
      <c r="K852" s="1887"/>
      <c r="L852" s="1888"/>
      <c r="M852" s="1887"/>
      <c r="N852" s="1887"/>
      <c r="O852" s="1887"/>
    </row>
    <row r="853" spans="1:15" ht="15.75" customHeight="1">
      <c r="A853" s="1887"/>
      <c r="B853" s="1887"/>
      <c r="C853" s="1887"/>
      <c r="D853" s="1887"/>
      <c r="E853" s="1887"/>
      <c r="F853" s="1887"/>
      <c r="G853" s="1887"/>
      <c r="H853" s="1888"/>
      <c r="I853" s="1887"/>
      <c r="J853" s="1888"/>
      <c r="K853" s="1887"/>
      <c r="L853" s="1888"/>
      <c r="M853" s="1887"/>
      <c r="N853" s="1887"/>
      <c r="O853" s="1887"/>
    </row>
    <row r="854" spans="1:15" ht="15.75" customHeight="1">
      <c r="A854" s="1887"/>
      <c r="B854" s="1887"/>
      <c r="C854" s="1887"/>
      <c r="D854" s="1887"/>
      <c r="E854" s="1887"/>
      <c r="F854" s="1887"/>
      <c r="G854" s="1887"/>
      <c r="H854" s="1888"/>
      <c r="I854" s="1887"/>
      <c r="J854" s="1888"/>
      <c r="K854" s="1887"/>
      <c r="L854" s="1888"/>
      <c r="M854" s="1887"/>
      <c r="N854" s="1887"/>
      <c r="O854" s="1887"/>
    </row>
    <row r="855" spans="1:15" ht="15.75" customHeight="1">
      <c r="A855" s="1887"/>
      <c r="B855" s="1887"/>
      <c r="C855" s="1887"/>
      <c r="D855" s="1887"/>
      <c r="E855" s="1887"/>
      <c r="F855" s="1887"/>
      <c r="G855" s="1887"/>
      <c r="H855" s="1888"/>
      <c r="I855" s="1887"/>
      <c r="J855" s="1888"/>
      <c r="K855" s="1887"/>
      <c r="L855" s="1888"/>
      <c r="M855" s="1887"/>
      <c r="N855" s="1887"/>
      <c r="O855" s="1887"/>
    </row>
    <row r="856" spans="1:15" ht="15.75" customHeight="1">
      <c r="A856" s="1887"/>
      <c r="B856" s="1887"/>
      <c r="C856" s="1887"/>
      <c r="D856" s="1887"/>
      <c r="E856" s="1887"/>
      <c r="F856" s="1887"/>
      <c r="G856" s="1887"/>
      <c r="H856" s="1888"/>
      <c r="I856" s="1887"/>
      <c r="J856" s="1888"/>
      <c r="K856" s="1887"/>
      <c r="L856" s="1888"/>
      <c r="M856" s="1887"/>
      <c r="N856" s="1887"/>
      <c r="O856" s="1887"/>
    </row>
    <row r="857" spans="1:15" ht="15.75" customHeight="1">
      <c r="A857" s="1887"/>
      <c r="B857" s="1887"/>
      <c r="C857" s="1887"/>
      <c r="D857" s="1887"/>
      <c r="E857" s="1887"/>
      <c r="F857" s="1887"/>
      <c r="G857" s="1887"/>
      <c r="H857" s="1888"/>
      <c r="I857" s="1887"/>
      <c r="J857" s="1888"/>
      <c r="K857" s="1887"/>
      <c r="L857" s="1888"/>
      <c r="M857" s="1887"/>
      <c r="N857" s="1887"/>
      <c r="O857" s="1887"/>
    </row>
    <row r="858" spans="1:15" ht="15.75" customHeight="1">
      <c r="A858" s="1887"/>
      <c r="B858" s="1887"/>
      <c r="C858" s="1887"/>
      <c r="D858" s="1887"/>
      <c r="E858" s="1887"/>
      <c r="F858" s="1887"/>
      <c r="G858" s="1887"/>
      <c r="H858" s="1888"/>
      <c r="I858" s="1887"/>
      <c r="J858" s="1888"/>
      <c r="K858" s="1887"/>
      <c r="L858" s="1888"/>
      <c r="M858" s="1887"/>
      <c r="N858" s="1887"/>
      <c r="O858" s="1887"/>
    </row>
    <row r="859" spans="1:15" ht="15.75" customHeight="1">
      <c r="A859" s="1887"/>
      <c r="B859" s="1887"/>
      <c r="C859" s="1887"/>
      <c r="D859" s="1887"/>
      <c r="E859" s="1887"/>
      <c r="F859" s="1887"/>
      <c r="G859" s="1887"/>
      <c r="H859" s="1888"/>
      <c r="I859" s="1887"/>
      <c r="J859" s="1888"/>
      <c r="K859" s="1887"/>
      <c r="L859" s="1888"/>
      <c r="M859" s="1887"/>
      <c r="N859" s="1887"/>
      <c r="O859" s="1887"/>
    </row>
    <row r="860" spans="1:15" ht="15.75" customHeight="1">
      <c r="A860" s="1887"/>
      <c r="B860" s="1887"/>
      <c r="C860" s="1887"/>
      <c r="D860" s="1887"/>
      <c r="E860" s="1887"/>
      <c r="F860" s="1887"/>
      <c r="G860" s="1887"/>
      <c r="H860" s="1888"/>
      <c r="I860" s="1887"/>
      <c r="J860" s="1888"/>
      <c r="K860" s="1887"/>
      <c r="L860" s="1888"/>
      <c r="M860" s="1887"/>
      <c r="N860" s="1887"/>
      <c r="O860" s="1887"/>
    </row>
    <row r="861" spans="1:15" ht="15.75" customHeight="1">
      <c r="A861" s="1887"/>
      <c r="B861" s="1887"/>
      <c r="C861" s="1887"/>
      <c r="D861" s="1887"/>
      <c r="E861" s="1887"/>
      <c r="F861" s="1887"/>
      <c r="G861" s="1887"/>
      <c r="H861" s="1888"/>
      <c r="I861" s="1887"/>
      <c r="J861" s="1888"/>
      <c r="K861" s="1887"/>
      <c r="L861" s="1888"/>
      <c r="M861" s="1887"/>
      <c r="N861" s="1887"/>
      <c r="O861" s="1887"/>
    </row>
    <row r="862" spans="1:15" ht="15.75" customHeight="1">
      <c r="A862" s="1887"/>
      <c r="B862" s="1887"/>
      <c r="C862" s="1887"/>
      <c r="D862" s="1887"/>
      <c r="E862" s="1887"/>
      <c r="F862" s="1887"/>
      <c r="G862" s="1887"/>
      <c r="H862" s="1888"/>
      <c r="I862" s="1887"/>
      <c r="J862" s="1888"/>
      <c r="K862" s="1887"/>
      <c r="L862" s="1888"/>
      <c r="M862" s="1887"/>
      <c r="N862" s="1887"/>
      <c r="O862" s="1887"/>
    </row>
    <row r="863" spans="1:15" ht="15.75" customHeight="1">
      <c r="A863" s="1887"/>
      <c r="B863" s="1887"/>
      <c r="C863" s="1887"/>
      <c r="D863" s="1887"/>
      <c r="E863" s="1887"/>
      <c r="F863" s="1887"/>
      <c r="G863" s="1887"/>
      <c r="H863" s="1888"/>
      <c r="I863" s="1887"/>
      <c r="J863" s="1888"/>
      <c r="K863" s="1887"/>
      <c r="L863" s="1888"/>
      <c r="M863" s="1887"/>
      <c r="N863" s="1887"/>
      <c r="O863" s="1887"/>
    </row>
    <row r="864" spans="1:15" ht="15.75" customHeight="1">
      <c r="A864" s="1887"/>
      <c r="B864" s="1887"/>
      <c r="C864" s="1887"/>
      <c r="D864" s="1887"/>
      <c r="E864" s="1887"/>
      <c r="F864" s="1887"/>
      <c r="G864" s="1887"/>
      <c r="H864" s="1888"/>
      <c r="I864" s="1887"/>
      <c r="J864" s="1888"/>
      <c r="K864" s="1887"/>
      <c r="L864" s="1888"/>
      <c r="M864" s="1887"/>
      <c r="N864" s="1887"/>
      <c r="O864" s="1887"/>
    </row>
    <row r="865" spans="1:15" ht="15.75" customHeight="1">
      <c r="A865" s="1887"/>
      <c r="B865" s="1887"/>
      <c r="C865" s="1887"/>
      <c r="D865" s="1887"/>
      <c r="E865" s="1887"/>
      <c r="F865" s="1887"/>
      <c r="G865" s="1887"/>
      <c r="H865" s="1888"/>
      <c r="I865" s="1887"/>
      <c r="J865" s="1888"/>
      <c r="K865" s="1887"/>
      <c r="L865" s="1888"/>
      <c r="M865" s="1887"/>
      <c r="N865" s="1887"/>
      <c r="O865" s="1887"/>
    </row>
    <row r="866" spans="1:15" ht="15.75" customHeight="1">
      <c r="A866" s="1887"/>
      <c r="B866" s="1887"/>
      <c r="C866" s="1887"/>
      <c r="D866" s="1887"/>
      <c r="E866" s="1887"/>
      <c r="F866" s="1887"/>
      <c r="G866" s="1887"/>
      <c r="H866" s="1888"/>
      <c r="I866" s="1887"/>
      <c r="J866" s="1888"/>
      <c r="K866" s="1887"/>
      <c r="L866" s="1888"/>
      <c r="M866" s="1887"/>
      <c r="N866" s="1887"/>
      <c r="O866" s="1887"/>
    </row>
    <row r="867" spans="1:15" ht="15.75" customHeight="1">
      <c r="A867" s="1887"/>
      <c r="B867" s="1887"/>
      <c r="C867" s="1887"/>
      <c r="D867" s="1887"/>
      <c r="E867" s="1887"/>
      <c r="F867" s="1887"/>
      <c r="G867" s="1887"/>
      <c r="H867" s="1888"/>
      <c r="I867" s="1887"/>
      <c r="J867" s="1888"/>
      <c r="K867" s="1887"/>
      <c r="L867" s="1888"/>
      <c r="M867" s="1887"/>
      <c r="N867" s="1887"/>
      <c r="O867" s="1887"/>
    </row>
    <row r="868" spans="1:15" ht="15.75" customHeight="1">
      <c r="A868" s="1887"/>
      <c r="B868" s="1887"/>
      <c r="C868" s="1887"/>
      <c r="D868" s="1887"/>
      <c r="E868" s="1887"/>
      <c r="F868" s="1887"/>
      <c r="G868" s="1887"/>
      <c r="H868" s="1888"/>
      <c r="I868" s="1887"/>
      <c r="J868" s="1888"/>
      <c r="K868" s="1887"/>
      <c r="L868" s="1888"/>
      <c r="M868" s="1887"/>
      <c r="N868" s="1887"/>
      <c r="O868" s="1887"/>
    </row>
    <row r="869" spans="1:15" ht="15.75" customHeight="1">
      <c r="A869" s="1887"/>
      <c r="B869" s="1887"/>
      <c r="C869" s="1887"/>
      <c r="D869" s="1887"/>
      <c r="E869" s="1887"/>
      <c r="F869" s="1887"/>
      <c r="G869" s="1887"/>
      <c r="H869" s="1888"/>
      <c r="I869" s="1887"/>
      <c r="J869" s="1888"/>
      <c r="K869" s="1887"/>
      <c r="L869" s="1888"/>
      <c r="M869" s="1887"/>
      <c r="N869" s="1887"/>
      <c r="O869" s="1887"/>
    </row>
    <row r="870" spans="1:15" ht="15.75" customHeight="1">
      <c r="A870" s="1887"/>
      <c r="B870" s="1887"/>
      <c r="C870" s="1887"/>
      <c r="D870" s="1887"/>
      <c r="E870" s="1887"/>
      <c r="F870" s="1887"/>
      <c r="G870" s="1887"/>
      <c r="H870" s="1888"/>
      <c r="I870" s="1887"/>
      <c r="J870" s="1888"/>
      <c r="K870" s="1887"/>
      <c r="L870" s="1888"/>
      <c r="M870" s="1887"/>
      <c r="N870" s="1887"/>
      <c r="O870" s="1887"/>
    </row>
    <row r="871" spans="1:15" ht="15.75" customHeight="1">
      <c r="A871" s="1887"/>
      <c r="B871" s="1887"/>
      <c r="C871" s="1887"/>
      <c r="D871" s="1887"/>
      <c r="E871" s="1887"/>
      <c r="F871" s="1887"/>
      <c r="G871" s="1887"/>
      <c r="H871" s="1888"/>
      <c r="I871" s="1887"/>
      <c r="J871" s="1888"/>
      <c r="K871" s="1887"/>
      <c r="L871" s="1888"/>
      <c r="M871" s="1887"/>
      <c r="N871" s="1887"/>
      <c r="O871" s="1887"/>
    </row>
    <row r="872" spans="1:15" ht="15.75" customHeight="1">
      <c r="A872" s="1887"/>
      <c r="B872" s="1887"/>
      <c r="C872" s="1887"/>
      <c r="D872" s="1887"/>
      <c r="E872" s="1887"/>
      <c r="F872" s="1887"/>
      <c r="G872" s="1887"/>
      <c r="H872" s="1888"/>
      <c r="I872" s="1887"/>
      <c r="J872" s="1888"/>
      <c r="K872" s="1887"/>
      <c r="L872" s="1888"/>
      <c r="M872" s="1887"/>
      <c r="N872" s="1887"/>
      <c r="O872" s="1887"/>
    </row>
    <row r="873" spans="1:15" ht="15.75" customHeight="1">
      <c r="A873" s="1887"/>
      <c r="B873" s="1887"/>
      <c r="C873" s="1887"/>
      <c r="D873" s="1887"/>
      <c r="E873" s="1887"/>
      <c r="F873" s="1887"/>
      <c r="G873" s="1887"/>
      <c r="H873" s="1888"/>
      <c r="I873" s="1887"/>
      <c r="J873" s="1888"/>
      <c r="K873" s="1887"/>
      <c r="L873" s="1888"/>
      <c r="M873" s="1887"/>
      <c r="N873" s="1887"/>
      <c r="O873" s="1887"/>
    </row>
    <row r="874" spans="1:15" ht="15.75" customHeight="1">
      <c r="A874" s="1887"/>
      <c r="B874" s="1887"/>
      <c r="C874" s="1887"/>
      <c r="D874" s="1887"/>
      <c r="E874" s="1887"/>
      <c r="F874" s="1887"/>
      <c r="G874" s="1887"/>
      <c r="H874" s="1888"/>
      <c r="I874" s="1887"/>
      <c r="J874" s="1888"/>
      <c r="K874" s="1887"/>
      <c r="L874" s="1888"/>
      <c r="M874" s="1887"/>
      <c r="N874" s="1887"/>
      <c r="O874" s="1887"/>
    </row>
    <row r="875" spans="1:15" ht="15.75" customHeight="1">
      <c r="A875" s="1887"/>
      <c r="B875" s="1887"/>
      <c r="C875" s="1887"/>
      <c r="D875" s="1887"/>
      <c r="E875" s="1887"/>
      <c r="F875" s="1887"/>
      <c r="G875" s="1887"/>
      <c r="H875" s="1888"/>
      <c r="I875" s="1887"/>
      <c r="J875" s="1888"/>
      <c r="K875" s="1887"/>
      <c r="L875" s="1888"/>
      <c r="M875" s="1887"/>
      <c r="N875" s="1887"/>
      <c r="O875" s="1887"/>
    </row>
    <row r="876" spans="1:15" ht="15.75" customHeight="1">
      <c r="A876" s="1887"/>
      <c r="B876" s="1887"/>
      <c r="C876" s="1887"/>
      <c r="D876" s="1887"/>
      <c r="E876" s="1887"/>
      <c r="F876" s="1887"/>
      <c r="G876" s="1887"/>
      <c r="H876" s="1888"/>
      <c r="I876" s="1887"/>
      <c r="J876" s="1888"/>
      <c r="K876" s="1887"/>
      <c r="L876" s="1888"/>
      <c r="M876" s="1887"/>
      <c r="N876" s="1887"/>
      <c r="O876" s="1887"/>
    </row>
    <row r="877" spans="1:15" ht="15.75" customHeight="1">
      <c r="A877" s="1887"/>
      <c r="B877" s="1887"/>
      <c r="C877" s="1887"/>
      <c r="D877" s="1887"/>
      <c r="E877" s="1887"/>
      <c r="F877" s="1887"/>
      <c r="G877" s="1887"/>
      <c r="H877" s="1888"/>
      <c r="I877" s="1887"/>
      <c r="J877" s="1888"/>
      <c r="K877" s="1887"/>
      <c r="L877" s="1888"/>
      <c r="M877" s="1887"/>
      <c r="N877" s="1887"/>
      <c r="O877" s="1887"/>
    </row>
    <row r="878" spans="1:15" ht="15.75" customHeight="1">
      <c r="A878" s="1887"/>
      <c r="B878" s="1887"/>
      <c r="C878" s="1887"/>
      <c r="D878" s="1887"/>
      <c r="E878" s="1887"/>
      <c r="F878" s="1887"/>
      <c r="G878" s="1887"/>
      <c r="H878" s="1888"/>
      <c r="I878" s="1887"/>
      <c r="J878" s="1888"/>
      <c r="K878" s="1887"/>
      <c r="L878" s="1888"/>
      <c r="M878" s="1887"/>
      <c r="N878" s="1887"/>
      <c r="O878" s="1887"/>
    </row>
    <row r="879" spans="1:15" ht="15.75" customHeight="1">
      <c r="A879" s="1887"/>
      <c r="B879" s="1887"/>
      <c r="C879" s="1887"/>
      <c r="D879" s="1887"/>
      <c r="E879" s="1887"/>
      <c r="F879" s="1887"/>
      <c r="G879" s="1887"/>
      <c r="H879" s="1888"/>
      <c r="I879" s="1887"/>
      <c r="J879" s="1888"/>
      <c r="K879" s="1887"/>
      <c r="L879" s="1888"/>
      <c r="M879" s="1887"/>
      <c r="N879" s="1887"/>
      <c r="O879" s="1887"/>
    </row>
    <row r="880" spans="1:15" ht="15.75" customHeight="1">
      <c r="A880" s="1887"/>
      <c r="B880" s="1887"/>
      <c r="C880" s="1887"/>
      <c r="D880" s="1887"/>
      <c r="E880" s="1887"/>
      <c r="F880" s="1887"/>
      <c r="G880" s="1887"/>
      <c r="H880" s="1888"/>
      <c r="I880" s="1887"/>
      <c r="J880" s="1888"/>
      <c r="K880" s="1887"/>
      <c r="L880" s="1888"/>
      <c r="M880" s="1887"/>
      <c r="N880" s="1887"/>
      <c r="O880" s="1887"/>
    </row>
    <row r="881" spans="1:15" ht="15.75" customHeight="1">
      <c r="A881" s="1887"/>
      <c r="B881" s="1887"/>
      <c r="C881" s="1887"/>
      <c r="D881" s="1887"/>
      <c r="E881" s="1887"/>
      <c r="F881" s="1887"/>
      <c r="G881" s="1887"/>
      <c r="H881" s="1888"/>
      <c r="I881" s="1887"/>
      <c r="J881" s="1888"/>
      <c r="K881" s="1887"/>
      <c r="L881" s="1888"/>
      <c r="M881" s="1887"/>
      <c r="N881" s="1887"/>
      <c r="O881" s="1887"/>
    </row>
    <row r="882" spans="1:15" ht="15.75" customHeight="1">
      <c r="A882" s="1887"/>
      <c r="B882" s="1887"/>
      <c r="C882" s="1887"/>
      <c r="D882" s="1887"/>
      <c r="E882" s="1887"/>
      <c r="F882" s="1887"/>
      <c r="G882" s="1887"/>
      <c r="H882" s="1888"/>
      <c r="I882" s="1887"/>
      <c r="J882" s="1888"/>
      <c r="K882" s="1887"/>
      <c r="L882" s="1888"/>
      <c r="M882" s="1887"/>
      <c r="N882" s="1887"/>
      <c r="O882" s="1887"/>
    </row>
    <row r="883" spans="1:15" ht="15.75" customHeight="1">
      <c r="A883" s="1887"/>
      <c r="B883" s="1887"/>
      <c r="C883" s="1887"/>
      <c r="D883" s="1887"/>
      <c r="E883" s="1887"/>
      <c r="F883" s="1887"/>
      <c r="G883" s="1887"/>
      <c r="H883" s="1888"/>
      <c r="I883" s="1887"/>
      <c r="J883" s="1888"/>
      <c r="K883" s="1887"/>
      <c r="L883" s="1888"/>
      <c r="M883" s="1887"/>
      <c r="N883" s="1887"/>
      <c r="O883" s="1887"/>
    </row>
    <row r="884" spans="1:15" ht="15.75" customHeight="1">
      <c r="A884" s="1887"/>
      <c r="B884" s="1887"/>
      <c r="C884" s="1887"/>
      <c r="D884" s="1887"/>
      <c r="E884" s="1887"/>
      <c r="F884" s="1887"/>
      <c r="G884" s="1887"/>
      <c r="H884" s="1888"/>
      <c r="I884" s="1887"/>
      <c r="J884" s="1888"/>
      <c r="K884" s="1887"/>
      <c r="L884" s="1888"/>
      <c r="M884" s="1887"/>
      <c r="N884" s="1887"/>
      <c r="O884" s="1887"/>
    </row>
    <row r="885" spans="1:15" ht="15.75" customHeight="1">
      <c r="A885" s="1887"/>
      <c r="B885" s="1887"/>
      <c r="C885" s="1887"/>
      <c r="D885" s="1887"/>
      <c r="E885" s="1887"/>
      <c r="F885" s="1887"/>
      <c r="G885" s="1887"/>
      <c r="H885" s="1888"/>
      <c r="I885" s="1887"/>
      <c r="J885" s="1888"/>
      <c r="K885" s="1887"/>
      <c r="L885" s="1888"/>
      <c r="M885" s="1887"/>
      <c r="N885" s="1887"/>
      <c r="O885" s="1887"/>
    </row>
    <row r="886" spans="1:15" ht="15.75" customHeight="1">
      <c r="A886" s="1887"/>
      <c r="B886" s="1887"/>
      <c r="C886" s="1887"/>
      <c r="D886" s="1887"/>
      <c r="E886" s="1887"/>
      <c r="F886" s="1887"/>
      <c r="G886" s="1887"/>
      <c r="H886" s="1888"/>
      <c r="I886" s="1887"/>
      <c r="J886" s="1888"/>
      <c r="K886" s="1887"/>
      <c r="L886" s="1888"/>
      <c r="M886" s="1887"/>
      <c r="N886" s="1887"/>
      <c r="O886" s="1887"/>
    </row>
    <row r="887" spans="1:15" ht="15.75" customHeight="1">
      <c r="A887" s="1887"/>
      <c r="B887" s="1887"/>
      <c r="C887" s="1887"/>
      <c r="D887" s="1887"/>
      <c r="E887" s="1887"/>
      <c r="F887" s="1887"/>
      <c r="G887" s="1887"/>
      <c r="H887" s="1888"/>
      <c r="I887" s="1887"/>
      <c r="J887" s="1888"/>
      <c r="K887" s="1887"/>
      <c r="L887" s="1888"/>
      <c r="M887" s="1887"/>
      <c r="N887" s="1887"/>
      <c r="O887" s="1887"/>
    </row>
    <row r="888" spans="1:15" ht="15.75" customHeight="1">
      <c r="A888" s="1887"/>
      <c r="B888" s="1887"/>
      <c r="C888" s="1887"/>
      <c r="D888" s="1887"/>
      <c r="E888" s="1887"/>
      <c r="F888" s="1887"/>
      <c r="G888" s="1887"/>
      <c r="H888" s="1888"/>
      <c r="I888" s="1887"/>
      <c r="J888" s="1888"/>
      <c r="K888" s="1887"/>
      <c r="L888" s="1888"/>
      <c r="M888" s="1887"/>
      <c r="N888" s="1887"/>
      <c r="O888" s="1887"/>
    </row>
    <row r="889" spans="1:15" ht="15.75" customHeight="1">
      <c r="A889" s="1887"/>
      <c r="B889" s="1887"/>
      <c r="C889" s="1887"/>
      <c r="D889" s="1887"/>
      <c r="E889" s="1887"/>
      <c r="F889" s="1887"/>
      <c r="G889" s="1887"/>
      <c r="H889" s="1888"/>
      <c r="I889" s="1887"/>
      <c r="J889" s="1888"/>
      <c r="K889" s="1887"/>
      <c r="L889" s="1888"/>
      <c r="M889" s="1887"/>
      <c r="N889" s="1887"/>
      <c r="O889" s="1887"/>
    </row>
    <row r="890" spans="1:15" ht="15.75" customHeight="1">
      <c r="A890" s="1887"/>
      <c r="B890" s="1887"/>
      <c r="C890" s="1887"/>
      <c r="D890" s="1887"/>
      <c r="E890" s="1887"/>
      <c r="F890" s="1887"/>
      <c r="G890" s="1887"/>
      <c r="H890" s="1888"/>
      <c r="I890" s="1887"/>
      <c r="J890" s="1888"/>
      <c r="K890" s="1887"/>
      <c r="L890" s="1888"/>
      <c r="M890" s="1887"/>
      <c r="N890" s="1887"/>
      <c r="O890" s="1887"/>
    </row>
    <row r="891" spans="1:15" ht="15.75" customHeight="1">
      <c r="A891" s="1887"/>
      <c r="B891" s="1887"/>
      <c r="C891" s="1887"/>
      <c r="D891" s="1887"/>
      <c r="E891" s="1887"/>
      <c r="F891" s="1887"/>
      <c r="G891" s="1887"/>
      <c r="H891" s="1888"/>
      <c r="I891" s="1887"/>
      <c r="J891" s="1888"/>
      <c r="K891" s="1887"/>
      <c r="L891" s="1888"/>
      <c r="M891" s="1887"/>
      <c r="N891" s="1887"/>
      <c r="O891" s="1887"/>
    </row>
    <row r="892" spans="1:15" ht="15.75" customHeight="1">
      <c r="A892" s="1887"/>
      <c r="B892" s="1887"/>
      <c r="C892" s="1887"/>
      <c r="D892" s="1887"/>
      <c r="E892" s="1887"/>
      <c r="F892" s="1887"/>
      <c r="G892" s="1887"/>
      <c r="H892" s="1888"/>
      <c r="I892" s="1887"/>
      <c r="J892" s="1888"/>
      <c r="K892" s="1887"/>
      <c r="L892" s="1888"/>
      <c r="M892" s="1887"/>
      <c r="N892" s="1887"/>
      <c r="O892" s="1887"/>
    </row>
    <row r="893" spans="1:15" ht="15.75" customHeight="1">
      <c r="A893" s="1887"/>
      <c r="B893" s="1887"/>
      <c r="C893" s="1887"/>
      <c r="D893" s="1887"/>
      <c r="E893" s="1887"/>
      <c r="F893" s="1887"/>
      <c r="G893" s="1887"/>
      <c r="H893" s="1888"/>
      <c r="I893" s="1887"/>
      <c r="J893" s="1888"/>
      <c r="K893" s="1887"/>
      <c r="L893" s="1888"/>
      <c r="M893" s="1887"/>
      <c r="N893" s="1887"/>
      <c r="O893" s="1887"/>
    </row>
    <row r="894" spans="1:15" ht="15.75" customHeight="1">
      <c r="A894" s="1887"/>
      <c r="B894" s="1887"/>
      <c r="C894" s="1887"/>
      <c r="D894" s="1887"/>
      <c r="E894" s="1887"/>
      <c r="F894" s="1887"/>
      <c r="G894" s="1887"/>
      <c r="H894" s="1888"/>
      <c r="I894" s="1887"/>
      <c r="J894" s="1888"/>
      <c r="K894" s="1887"/>
      <c r="L894" s="1888"/>
      <c r="M894" s="1887"/>
      <c r="N894" s="1887"/>
      <c r="O894" s="1887"/>
    </row>
    <row r="895" spans="1:15" ht="15.75" customHeight="1">
      <c r="A895" s="1887"/>
      <c r="B895" s="1887"/>
      <c r="C895" s="1887"/>
      <c r="D895" s="1887"/>
      <c r="E895" s="1887"/>
      <c r="F895" s="1887"/>
      <c r="G895" s="1887"/>
      <c r="H895" s="1888"/>
      <c r="I895" s="1887"/>
      <c r="J895" s="1888"/>
      <c r="K895" s="1887"/>
      <c r="L895" s="1888"/>
      <c r="M895" s="1887"/>
      <c r="N895" s="1887"/>
      <c r="O895" s="1887"/>
    </row>
    <row r="896" spans="1:15" ht="15.75" customHeight="1">
      <c r="A896" s="1887"/>
      <c r="B896" s="1887"/>
      <c r="C896" s="1887"/>
      <c r="D896" s="1887"/>
      <c r="E896" s="1887"/>
      <c r="F896" s="1887"/>
      <c r="G896" s="1887"/>
      <c r="H896" s="1888"/>
      <c r="I896" s="1887"/>
      <c r="J896" s="1888"/>
      <c r="K896" s="1887"/>
      <c r="L896" s="1888"/>
      <c r="M896" s="1887"/>
      <c r="N896" s="1887"/>
      <c r="O896" s="1887"/>
    </row>
    <row r="897" spans="1:15" ht="15.75" customHeight="1">
      <c r="A897" s="1887"/>
      <c r="B897" s="1887"/>
      <c r="C897" s="1887"/>
      <c r="D897" s="1887"/>
      <c r="E897" s="1887"/>
      <c r="F897" s="1887"/>
      <c r="G897" s="1887"/>
      <c r="H897" s="1888"/>
      <c r="I897" s="1887"/>
      <c r="J897" s="1888"/>
      <c r="K897" s="1887"/>
      <c r="L897" s="1888"/>
      <c r="M897" s="1887"/>
      <c r="N897" s="1887"/>
      <c r="O897" s="1887"/>
    </row>
    <row r="898" spans="1:15" ht="15.75" customHeight="1">
      <c r="A898" s="1887"/>
      <c r="B898" s="1887"/>
      <c r="C898" s="1887"/>
      <c r="D898" s="1887"/>
      <c r="E898" s="1887"/>
      <c r="F898" s="1887"/>
      <c r="G898" s="1887"/>
      <c r="H898" s="1888"/>
      <c r="I898" s="1887"/>
      <c r="J898" s="1888"/>
      <c r="K898" s="1887"/>
      <c r="L898" s="1888"/>
      <c r="M898" s="1887"/>
      <c r="N898" s="1887"/>
      <c r="O898" s="1887"/>
    </row>
    <row r="899" spans="1:15" ht="15.75" customHeight="1">
      <c r="A899" s="1887"/>
      <c r="B899" s="1887"/>
      <c r="C899" s="1887"/>
      <c r="D899" s="1887"/>
      <c r="E899" s="1887"/>
      <c r="F899" s="1887"/>
      <c r="G899" s="1887"/>
      <c r="H899" s="1888"/>
      <c r="I899" s="1887"/>
      <c r="J899" s="1888"/>
      <c r="K899" s="1887"/>
      <c r="L899" s="1888"/>
      <c r="M899" s="1887"/>
      <c r="N899" s="1887"/>
      <c r="O899" s="1887"/>
    </row>
    <row r="900" spans="1:15" ht="15.75" customHeight="1">
      <c r="A900" s="1887"/>
      <c r="B900" s="1887"/>
      <c r="C900" s="1887"/>
      <c r="D900" s="1887"/>
      <c r="E900" s="1887"/>
      <c r="F900" s="1887"/>
      <c r="G900" s="1887"/>
      <c r="H900" s="1888"/>
      <c r="I900" s="1887"/>
      <c r="J900" s="1888"/>
      <c r="K900" s="1887"/>
      <c r="L900" s="1888"/>
      <c r="M900" s="1887"/>
      <c r="N900" s="1887"/>
      <c r="O900" s="1887"/>
    </row>
    <row r="901" spans="1:15" ht="15.75" customHeight="1">
      <c r="A901" s="1887"/>
      <c r="B901" s="1887"/>
      <c r="C901" s="1887"/>
      <c r="D901" s="1887"/>
      <c r="E901" s="1887"/>
      <c r="F901" s="1887"/>
      <c r="G901" s="1887"/>
      <c r="H901" s="1888"/>
      <c r="I901" s="1887"/>
      <c r="J901" s="1888"/>
      <c r="K901" s="1887"/>
      <c r="L901" s="1888"/>
      <c r="M901" s="1887"/>
      <c r="N901" s="1887"/>
      <c r="O901" s="1887"/>
    </row>
    <row r="902" spans="1:15" ht="15.75" customHeight="1">
      <c r="A902" s="1887"/>
      <c r="B902" s="1887"/>
      <c r="C902" s="1887"/>
      <c r="D902" s="1887"/>
      <c r="E902" s="1887"/>
      <c r="F902" s="1887"/>
      <c r="G902" s="1887"/>
      <c r="H902" s="1888"/>
      <c r="I902" s="1887"/>
      <c r="J902" s="1888"/>
      <c r="K902" s="1887"/>
      <c r="L902" s="1888"/>
      <c r="M902" s="1887"/>
      <c r="N902" s="1887"/>
      <c r="O902" s="1887"/>
    </row>
    <row r="903" spans="1:15" ht="15.75" customHeight="1">
      <c r="A903" s="1887"/>
      <c r="B903" s="1887"/>
      <c r="C903" s="1887"/>
      <c r="D903" s="1887"/>
      <c r="E903" s="1887"/>
      <c r="F903" s="1887"/>
      <c r="G903" s="1887"/>
      <c r="H903" s="1888"/>
      <c r="I903" s="1887"/>
      <c r="J903" s="1888"/>
      <c r="K903" s="1887"/>
      <c r="L903" s="1888"/>
      <c r="M903" s="1887"/>
      <c r="N903" s="1887"/>
      <c r="O903" s="1887"/>
    </row>
    <row r="904" spans="1:15" ht="15.75" customHeight="1">
      <c r="A904" s="1887"/>
      <c r="B904" s="1887"/>
      <c r="C904" s="1887"/>
      <c r="D904" s="1887"/>
      <c r="E904" s="1887"/>
      <c r="F904" s="1887"/>
      <c r="G904" s="1887"/>
      <c r="H904" s="1888"/>
      <c r="I904" s="1887"/>
      <c r="J904" s="1888"/>
      <c r="K904" s="1887"/>
      <c r="L904" s="1888"/>
      <c r="M904" s="1887"/>
      <c r="N904" s="1887"/>
      <c r="O904" s="1887"/>
    </row>
    <row r="905" spans="1:15" ht="15.75" customHeight="1">
      <c r="A905" s="1887"/>
      <c r="B905" s="1887"/>
      <c r="C905" s="1887"/>
      <c r="D905" s="1887"/>
      <c r="E905" s="1887"/>
      <c r="F905" s="1887"/>
      <c r="G905" s="1887"/>
      <c r="H905" s="1888"/>
      <c r="I905" s="1887"/>
      <c r="J905" s="1888"/>
      <c r="K905" s="1887"/>
      <c r="L905" s="1888"/>
      <c r="M905" s="1887"/>
      <c r="N905" s="1887"/>
      <c r="O905" s="1887"/>
    </row>
    <row r="906" spans="1:15" ht="15.75" customHeight="1">
      <c r="A906" s="1887"/>
      <c r="B906" s="1887"/>
      <c r="C906" s="1887"/>
      <c r="D906" s="1887"/>
      <c r="E906" s="1887"/>
      <c r="F906" s="1887"/>
      <c r="G906" s="1887"/>
      <c r="H906" s="1888"/>
      <c r="I906" s="1887"/>
      <c r="J906" s="1888"/>
      <c r="K906" s="1887"/>
      <c r="L906" s="1888"/>
      <c r="M906" s="1887"/>
      <c r="N906" s="1887"/>
      <c r="O906" s="1887"/>
    </row>
    <row r="907" spans="1:15" ht="15.75" customHeight="1">
      <c r="A907" s="1887"/>
      <c r="B907" s="1887"/>
      <c r="C907" s="1887"/>
      <c r="D907" s="1887"/>
      <c r="E907" s="1887"/>
      <c r="F907" s="1887"/>
      <c r="G907" s="1887"/>
      <c r="H907" s="1888"/>
      <c r="I907" s="1887"/>
      <c r="J907" s="1888"/>
      <c r="K907" s="1887"/>
      <c r="L907" s="1888"/>
      <c r="M907" s="1887"/>
      <c r="N907" s="1887"/>
      <c r="O907" s="1887"/>
    </row>
    <row r="908" spans="1:15" ht="15.75" customHeight="1">
      <c r="A908" s="1887"/>
      <c r="B908" s="1887"/>
      <c r="C908" s="1887"/>
      <c r="D908" s="1887"/>
      <c r="E908" s="1887"/>
      <c r="F908" s="1887"/>
      <c r="G908" s="1887"/>
      <c r="H908" s="1888"/>
      <c r="I908" s="1887"/>
      <c r="J908" s="1888"/>
      <c r="K908" s="1887"/>
      <c r="L908" s="1888"/>
      <c r="M908" s="1887"/>
      <c r="N908" s="1887"/>
      <c r="O908" s="1887"/>
    </row>
    <row r="909" spans="1:15" ht="15.75" customHeight="1">
      <c r="A909" s="1887"/>
      <c r="B909" s="1887"/>
      <c r="C909" s="1887"/>
      <c r="D909" s="1887"/>
      <c r="E909" s="1887"/>
      <c r="F909" s="1887"/>
      <c r="G909" s="1887"/>
      <c r="H909" s="1888"/>
      <c r="I909" s="1887"/>
      <c r="J909" s="1888"/>
      <c r="K909" s="1887"/>
      <c r="L909" s="1888"/>
      <c r="M909" s="1887"/>
      <c r="N909" s="1887"/>
      <c r="O909" s="1887"/>
    </row>
    <row r="910" spans="1:15" ht="15.75" customHeight="1">
      <c r="A910" s="1887"/>
      <c r="B910" s="1887"/>
      <c r="C910" s="1887"/>
      <c r="D910" s="1887"/>
      <c r="E910" s="1887"/>
      <c r="F910" s="1887"/>
      <c r="G910" s="1887"/>
      <c r="H910" s="1888"/>
      <c r="I910" s="1887"/>
      <c r="J910" s="1888"/>
      <c r="K910" s="1887"/>
      <c r="L910" s="1888"/>
      <c r="M910" s="1887"/>
      <c r="N910" s="1887"/>
      <c r="O910" s="1887"/>
    </row>
    <row r="911" spans="1:15" ht="15.75" customHeight="1">
      <c r="A911" s="1887"/>
      <c r="B911" s="1887"/>
      <c r="C911" s="1887"/>
      <c r="D911" s="1887"/>
      <c r="E911" s="1887"/>
      <c r="F911" s="1887"/>
      <c r="G911" s="1887"/>
      <c r="H911" s="1888"/>
      <c r="I911" s="1887"/>
      <c r="J911" s="1888"/>
      <c r="K911" s="1887"/>
      <c r="L911" s="1888"/>
      <c r="M911" s="1887"/>
      <c r="N911" s="1887"/>
      <c r="O911" s="1887"/>
    </row>
    <row r="912" spans="1:15" ht="15.75" customHeight="1">
      <c r="A912" s="1887"/>
      <c r="B912" s="1887"/>
      <c r="C912" s="1887"/>
      <c r="D912" s="1887"/>
      <c r="E912" s="1887"/>
      <c r="F912" s="1887"/>
      <c r="G912" s="1887"/>
      <c r="H912" s="1888"/>
      <c r="I912" s="1887"/>
      <c r="J912" s="1888"/>
      <c r="K912" s="1887"/>
      <c r="L912" s="1888"/>
      <c r="M912" s="1887"/>
      <c r="N912" s="1887"/>
      <c r="O912" s="1887"/>
    </row>
    <row r="913" spans="1:15" ht="15.75" customHeight="1">
      <c r="A913" s="1887"/>
      <c r="B913" s="1887"/>
      <c r="C913" s="1887"/>
      <c r="D913" s="1887"/>
      <c r="E913" s="1887"/>
      <c r="F913" s="1887"/>
      <c r="G913" s="1887"/>
      <c r="H913" s="1888"/>
      <c r="I913" s="1887"/>
      <c r="J913" s="1888"/>
      <c r="K913" s="1887"/>
      <c r="L913" s="1888"/>
      <c r="M913" s="1887"/>
      <c r="N913" s="1887"/>
      <c r="O913" s="1887"/>
    </row>
    <row r="914" spans="1:15" ht="15.75" customHeight="1">
      <c r="A914" s="1887"/>
      <c r="B914" s="1887"/>
      <c r="C914" s="1887"/>
      <c r="D914" s="1887"/>
      <c r="E914" s="1887"/>
      <c r="F914" s="1887"/>
      <c r="G914" s="1887"/>
      <c r="H914" s="1888"/>
      <c r="I914" s="1887"/>
      <c r="J914" s="1888"/>
      <c r="K914" s="1887"/>
      <c r="L914" s="1888"/>
      <c r="M914" s="1887"/>
      <c r="N914" s="1887"/>
      <c r="O914" s="1887"/>
    </row>
    <row r="915" spans="1:15" ht="15.75" customHeight="1">
      <c r="A915" s="1887"/>
      <c r="B915" s="1887"/>
      <c r="C915" s="1887"/>
      <c r="D915" s="1887"/>
      <c r="E915" s="1887"/>
      <c r="F915" s="1887"/>
      <c r="G915" s="1887"/>
      <c r="H915" s="1888"/>
      <c r="I915" s="1887"/>
      <c r="J915" s="1888"/>
      <c r="K915" s="1887"/>
      <c r="L915" s="1888"/>
      <c r="M915" s="1887"/>
      <c r="N915" s="1887"/>
      <c r="O915" s="1887"/>
    </row>
    <row r="916" spans="1:15" ht="15.75" customHeight="1">
      <c r="A916" s="1887"/>
      <c r="B916" s="1887"/>
      <c r="C916" s="1887"/>
      <c r="D916" s="1887"/>
      <c r="E916" s="1887"/>
      <c r="F916" s="1887"/>
      <c r="G916" s="1887"/>
      <c r="H916" s="1888"/>
      <c r="I916" s="1887"/>
      <c r="J916" s="1888"/>
      <c r="K916" s="1887"/>
      <c r="L916" s="1888"/>
      <c r="M916" s="1887"/>
      <c r="N916" s="1887"/>
      <c r="O916" s="1887"/>
    </row>
    <row r="917" spans="1:15" ht="15.75" customHeight="1">
      <c r="A917" s="1887"/>
      <c r="B917" s="1887"/>
      <c r="C917" s="1887"/>
      <c r="D917" s="1887"/>
      <c r="E917" s="1887"/>
      <c r="F917" s="1887"/>
      <c r="G917" s="1887"/>
      <c r="H917" s="1888"/>
      <c r="I917" s="1887"/>
      <c r="J917" s="1888"/>
      <c r="K917" s="1887"/>
      <c r="L917" s="1888"/>
      <c r="M917" s="1887"/>
      <c r="N917" s="1887"/>
      <c r="O917" s="1887"/>
    </row>
    <row r="918" spans="1:15" ht="15.75" customHeight="1">
      <c r="A918" s="1887"/>
      <c r="B918" s="1887"/>
      <c r="C918" s="1887"/>
      <c r="D918" s="1887"/>
      <c r="E918" s="1887"/>
      <c r="F918" s="1887"/>
      <c r="G918" s="1887"/>
      <c r="H918" s="1888"/>
      <c r="I918" s="1887"/>
      <c r="J918" s="1888"/>
      <c r="K918" s="1887"/>
      <c r="L918" s="1888"/>
      <c r="M918" s="1887"/>
      <c r="N918" s="1887"/>
      <c r="O918" s="1887"/>
    </row>
    <row r="919" spans="1:15" ht="15.75" customHeight="1">
      <c r="A919" s="1887"/>
      <c r="B919" s="1887"/>
      <c r="C919" s="1887"/>
      <c r="D919" s="1887"/>
      <c r="E919" s="1887"/>
      <c r="F919" s="1887"/>
      <c r="G919" s="1887"/>
      <c r="H919" s="1888"/>
      <c r="I919" s="1887"/>
      <c r="J919" s="1888"/>
      <c r="K919" s="1887"/>
      <c r="L919" s="1888"/>
      <c r="M919" s="1887"/>
      <c r="N919" s="1887"/>
      <c r="O919" s="1887"/>
    </row>
    <row r="920" spans="1:15" ht="15.75" customHeight="1">
      <c r="A920" s="1887"/>
      <c r="B920" s="1887"/>
      <c r="C920" s="1887"/>
      <c r="D920" s="1887"/>
      <c r="E920" s="1887"/>
      <c r="F920" s="1887"/>
      <c r="G920" s="1887"/>
      <c r="H920" s="1888"/>
      <c r="I920" s="1887"/>
      <c r="J920" s="1888"/>
      <c r="K920" s="1887"/>
      <c r="L920" s="1888"/>
      <c r="M920" s="1887"/>
      <c r="N920" s="1887"/>
      <c r="O920" s="1887"/>
    </row>
    <row r="921" spans="1:15" ht="15.75" customHeight="1">
      <c r="A921" s="1887"/>
      <c r="B921" s="1887"/>
      <c r="C921" s="1887"/>
      <c r="D921" s="1887"/>
      <c r="E921" s="1887"/>
      <c r="F921" s="1887"/>
      <c r="G921" s="1887"/>
      <c r="H921" s="1888"/>
      <c r="I921" s="1887"/>
      <c r="J921" s="1888"/>
      <c r="K921" s="1887"/>
      <c r="L921" s="1888"/>
      <c r="M921" s="1887"/>
      <c r="N921" s="1887"/>
      <c r="O921" s="1887"/>
    </row>
    <row r="922" spans="1:15" ht="15.75" customHeight="1">
      <c r="A922" s="1887"/>
      <c r="B922" s="1887"/>
      <c r="C922" s="1887"/>
      <c r="D922" s="1887"/>
      <c r="E922" s="1887"/>
      <c r="F922" s="1887"/>
      <c r="G922" s="1887"/>
      <c r="H922" s="1888"/>
      <c r="I922" s="1887"/>
      <c r="J922" s="1888"/>
      <c r="K922" s="1887"/>
      <c r="L922" s="1888"/>
      <c r="M922" s="1887"/>
      <c r="N922" s="1887"/>
      <c r="O922" s="1887"/>
    </row>
    <row r="923" spans="1:15" ht="15.75" customHeight="1">
      <c r="A923" s="1887"/>
      <c r="B923" s="1887"/>
      <c r="C923" s="1887"/>
      <c r="D923" s="1887"/>
      <c r="E923" s="1887"/>
      <c r="F923" s="1887"/>
      <c r="G923" s="1887"/>
      <c r="H923" s="1888"/>
      <c r="I923" s="1887"/>
      <c r="J923" s="1888"/>
      <c r="K923" s="1887"/>
      <c r="L923" s="1888"/>
      <c r="M923" s="1887"/>
      <c r="N923" s="1887"/>
      <c r="O923" s="1887"/>
    </row>
    <row r="924" spans="1:15" ht="15.75" customHeight="1">
      <c r="A924" s="1887"/>
      <c r="B924" s="1887"/>
      <c r="C924" s="1887"/>
      <c r="D924" s="1887"/>
      <c r="E924" s="1887"/>
      <c r="F924" s="1887"/>
      <c r="G924" s="1887"/>
      <c r="H924" s="1888"/>
      <c r="I924" s="1887"/>
      <c r="J924" s="1888"/>
      <c r="K924" s="1887"/>
      <c r="L924" s="1888"/>
      <c r="M924" s="1887"/>
      <c r="N924" s="1887"/>
      <c r="O924" s="1887"/>
    </row>
    <row r="925" spans="1:15" ht="15.75" customHeight="1">
      <c r="A925" s="1887"/>
      <c r="B925" s="1887"/>
      <c r="C925" s="1887"/>
      <c r="D925" s="1887"/>
      <c r="E925" s="1887"/>
      <c r="F925" s="1887"/>
      <c r="G925" s="1887"/>
      <c r="H925" s="1888"/>
      <c r="I925" s="1887"/>
      <c r="J925" s="1888"/>
      <c r="K925" s="1887"/>
      <c r="L925" s="1888"/>
      <c r="M925" s="1887"/>
      <c r="N925" s="1887"/>
      <c r="O925" s="1887"/>
    </row>
    <row r="926" spans="1:15" ht="15.75" customHeight="1">
      <c r="A926" s="1887"/>
      <c r="B926" s="1887"/>
      <c r="C926" s="1887"/>
      <c r="D926" s="1887"/>
      <c r="E926" s="1887"/>
      <c r="F926" s="1887"/>
      <c r="G926" s="1887"/>
      <c r="H926" s="1888"/>
      <c r="I926" s="1887"/>
      <c r="J926" s="1888"/>
      <c r="K926" s="1887"/>
      <c r="L926" s="1888"/>
      <c r="M926" s="1887"/>
      <c r="N926" s="1887"/>
      <c r="O926" s="1887"/>
    </row>
    <row r="927" spans="1:15" ht="15.75" customHeight="1">
      <c r="A927" s="1887"/>
      <c r="B927" s="1887"/>
      <c r="C927" s="1887"/>
      <c r="D927" s="1887"/>
      <c r="E927" s="1887"/>
      <c r="F927" s="1887"/>
      <c r="G927" s="1887"/>
      <c r="H927" s="1888"/>
      <c r="I927" s="1887"/>
      <c r="J927" s="1888"/>
      <c r="K927" s="1887"/>
      <c r="L927" s="1888"/>
      <c r="M927" s="1887"/>
      <c r="N927" s="1887"/>
      <c r="O927" s="1887"/>
    </row>
    <row r="928" spans="1:15" ht="15.75" customHeight="1">
      <c r="A928" s="1887"/>
      <c r="B928" s="1887"/>
      <c r="C928" s="1887"/>
      <c r="D928" s="1887"/>
      <c r="E928" s="1887"/>
      <c r="F928" s="1887"/>
      <c r="G928" s="1887"/>
      <c r="H928" s="1888"/>
      <c r="I928" s="1887"/>
      <c r="J928" s="1888"/>
      <c r="K928" s="1887"/>
      <c r="L928" s="1888"/>
      <c r="M928" s="1887"/>
      <c r="N928" s="1887"/>
      <c r="O928" s="1887"/>
    </row>
    <row r="929" spans="1:15" ht="15.75" customHeight="1">
      <c r="A929" s="1887"/>
      <c r="B929" s="1887"/>
      <c r="C929" s="1887"/>
      <c r="D929" s="1887"/>
      <c r="E929" s="1887"/>
      <c r="F929" s="1887"/>
      <c r="G929" s="1887"/>
      <c r="H929" s="1888"/>
      <c r="I929" s="1887"/>
      <c r="J929" s="1888"/>
      <c r="K929" s="1887"/>
      <c r="L929" s="1888"/>
      <c r="M929" s="1887"/>
      <c r="N929" s="1887"/>
      <c r="O929" s="1887"/>
    </row>
    <row r="930" spans="1:15" ht="15.75" customHeight="1">
      <c r="A930" s="1887"/>
      <c r="B930" s="1887"/>
      <c r="C930" s="1887"/>
      <c r="D930" s="1887"/>
      <c r="E930" s="1887"/>
      <c r="F930" s="1887"/>
      <c r="G930" s="1887"/>
      <c r="H930" s="1888"/>
      <c r="I930" s="1887"/>
      <c r="J930" s="1888"/>
      <c r="K930" s="1887"/>
      <c r="L930" s="1888"/>
      <c r="M930" s="1887"/>
      <c r="N930" s="1887"/>
      <c r="O930" s="1887"/>
    </row>
    <row r="931" spans="1:15" ht="15.75" customHeight="1">
      <c r="A931" s="1887"/>
      <c r="B931" s="1887"/>
      <c r="C931" s="1887"/>
      <c r="D931" s="1887"/>
      <c r="E931" s="1887"/>
      <c r="F931" s="1887"/>
      <c r="G931" s="1887"/>
      <c r="H931" s="1888"/>
      <c r="I931" s="1887"/>
      <c r="J931" s="1888"/>
      <c r="K931" s="1887"/>
      <c r="L931" s="1888"/>
      <c r="M931" s="1887"/>
      <c r="N931" s="1887"/>
      <c r="O931" s="1887"/>
    </row>
    <row r="932" spans="1:15" ht="15.75" customHeight="1">
      <c r="A932" s="1887"/>
      <c r="B932" s="1887"/>
      <c r="C932" s="1887"/>
      <c r="D932" s="1887"/>
      <c r="E932" s="1887"/>
      <c r="F932" s="1887"/>
      <c r="G932" s="1887"/>
      <c r="H932" s="1888"/>
      <c r="I932" s="1887"/>
      <c r="J932" s="1888"/>
      <c r="K932" s="1887"/>
      <c r="L932" s="1888"/>
      <c r="M932" s="1887"/>
      <c r="N932" s="1887"/>
      <c r="O932" s="1887"/>
    </row>
    <row r="933" spans="1:15" ht="15.75" customHeight="1">
      <c r="A933" s="1887"/>
      <c r="B933" s="1887"/>
      <c r="C933" s="1887"/>
      <c r="D933" s="1887"/>
      <c r="E933" s="1887"/>
      <c r="F933" s="1887"/>
      <c r="G933" s="1887"/>
      <c r="H933" s="1888"/>
      <c r="I933" s="1887"/>
      <c r="J933" s="1888"/>
      <c r="K933" s="1887"/>
      <c r="L933" s="1888"/>
      <c r="M933" s="1887"/>
      <c r="N933" s="1887"/>
      <c r="O933" s="1887"/>
    </row>
    <row r="934" spans="1:15" ht="15.75" customHeight="1">
      <c r="A934" s="1887"/>
      <c r="B934" s="1887"/>
      <c r="C934" s="1887"/>
      <c r="D934" s="1887"/>
      <c r="E934" s="1887"/>
      <c r="F934" s="1887"/>
      <c r="G934" s="1887"/>
      <c r="H934" s="1888"/>
      <c r="I934" s="1887"/>
      <c r="J934" s="1888"/>
      <c r="K934" s="1887"/>
      <c r="L934" s="1888"/>
      <c r="M934" s="1887"/>
      <c r="N934" s="1887"/>
      <c r="O934" s="1887"/>
    </row>
    <row r="935" spans="1:15" ht="15.75" customHeight="1">
      <c r="A935" s="1887"/>
      <c r="B935" s="1887"/>
      <c r="C935" s="1887"/>
      <c r="D935" s="1887"/>
      <c r="E935" s="1887"/>
      <c r="F935" s="1887"/>
      <c r="G935" s="1887"/>
      <c r="H935" s="1888"/>
      <c r="I935" s="1887"/>
      <c r="J935" s="1888"/>
      <c r="K935" s="1887"/>
      <c r="L935" s="1888"/>
      <c r="M935" s="1887"/>
      <c r="N935" s="1887"/>
      <c r="O935" s="1887"/>
    </row>
    <row r="936" spans="1:15" ht="15.75" customHeight="1">
      <c r="A936" s="1887"/>
      <c r="B936" s="1887"/>
      <c r="C936" s="1887"/>
      <c r="D936" s="1887"/>
      <c r="E936" s="1887"/>
      <c r="F936" s="1887"/>
      <c r="G936" s="1887"/>
      <c r="H936" s="1888"/>
      <c r="I936" s="1887"/>
      <c r="J936" s="1888"/>
      <c r="K936" s="1887"/>
      <c r="L936" s="1888"/>
      <c r="M936" s="1887"/>
      <c r="N936" s="1887"/>
      <c r="O936" s="1887"/>
    </row>
    <row r="937" spans="1:15" ht="15.75" customHeight="1">
      <c r="A937" s="1887"/>
      <c r="B937" s="1887"/>
      <c r="C937" s="1887"/>
      <c r="D937" s="1887"/>
      <c r="E937" s="1887"/>
      <c r="F937" s="1887"/>
      <c r="G937" s="1887"/>
      <c r="H937" s="1888"/>
      <c r="I937" s="1887"/>
      <c r="J937" s="1888"/>
      <c r="K937" s="1887"/>
      <c r="L937" s="1888"/>
      <c r="M937" s="1887"/>
      <c r="N937" s="1887"/>
      <c r="O937" s="1887"/>
    </row>
    <row r="938" spans="1:15" ht="15.75" customHeight="1">
      <c r="A938" s="1887"/>
      <c r="B938" s="1887"/>
      <c r="C938" s="1887"/>
      <c r="D938" s="1887"/>
      <c r="E938" s="1887"/>
      <c r="F938" s="1887"/>
      <c r="G938" s="1887"/>
      <c r="H938" s="1888"/>
      <c r="I938" s="1887"/>
      <c r="J938" s="1888"/>
      <c r="K938" s="1887"/>
      <c r="L938" s="1888"/>
      <c r="M938" s="1887"/>
      <c r="N938" s="1887"/>
      <c r="O938" s="1887"/>
    </row>
    <row r="939" spans="1:15" ht="15.75" customHeight="1">
      <c r="A939" s="1887"/>
      <c r="B939" s="1887"/>
      <c r="C939" s="1887"/>
      <c r="D939" s="1887"/>
      <c r="E939" s="1887"/>
      <c r="F939" s="1887"/>
      <c r="G939" s="1887"/>
      <c r="H939" s="1888"/>
      <c r="I939" s="1887"/>
      <c r="J939" s="1888"/>
      <c r="K939" s="1887"/>
      <c r="L939" s="1888"/>
      <c r="M939" s="1887"/>
      <c r="N939" s="1887"/>
      <c r="O939" s="1887"/>
    </row>
    <row r="940" spans="1:15" ht="15.75" customHeight="1">
      <c r="A940" s="1887"/>
      <c r="B940" s="1887"/>
      <c r="C940" s="1887"/>
      <c r="D940" s="1887"/>
      <c r="E940" s="1887"/>
      <c r="F940" s="1887"/>
      <c r="G940" s="1887"/>
      <c r="H940" s="1888"/>
      <c r="I940" s="1887"/>
      <c r="J940" s="1888"/>
      <c r="K940" s="1887"/>
      <c r="L940" s="1888"/>
      <c r="M940" s="1887"/>
      <c r="N940" s="1887"/>
      <c r="O940" s="1887"/>
    </row>
    <row r="941" spans="1:15" ht="15.75" customHeight="1">
      <c r="A941" s="1887"/>
      <c r="B941" s="1887"/>
      <c r="C941" s="1887"/>
      <c r="D941" s="1887"/>
      <c r="E941" s="1887"/>
      <c r="F941" s="1887"/>
      <c r="G941" s="1887"/>
      <c r="H941" s="1888"/>
      <c r="I941" s="1887"/>
      <c r="J941" s="1888"/>
      <c r="K941" s="1887"/>
      <c r="L941" s="1888"/>
      <c r="M941" s="1887"/>
      <c r="N941" s="1887"/>
      <c r="O941" s="1887"/>
    </row>
    <row r="942" spans="1:15" ht="15.75" customHeight="1">
      <c r="A942" s="1887"/>
      <c r="B942" s="1887"/>
      <c r="C942" s="1887"/>
      <c r="D942" s="1887"/>
      <c r="E942" s="1887"/>
      <c r="F942" s="1887"/>
      <c r="G942" s="1887"/>
      <c r="H942" s="1888"/>
      <c r="I942" s="1887"/>
      <c r="J942" s="1888"/>
      <c r="K942" s="1887"/>
      <c r="L942" s="1888"/>
      <c r="M942" s="1887"/>
      <c r="N942" s="1887"/>
      <c r="O942" s="1887"/>
    </row>
    <row r="943" spans="1:15" ht="15.75" customHeight="1">
      <c r="A943" s="1887"/>
      <c r="B943" s="1887"/>
      <c r="C943" s="1887"/>
      <c r="D943" s="1887"/>
      <c r="E943" s="1887"/>
      <c r="F943" s="1887"/>
      <c r="G943" s="1887"/>
      <c r="H943" s="1888"/>
      <c r="I943" s="1887"/>
      <c r="J943" s="1888"/>
      <c r="K943" s="1887"/>
      <c r="L943" s="1888"/>
      <c r="M943" s="1887"/>
      <c r="N943" s="1887"/>
      <c r="O943" s="1887"/>
    </row>
    <row r="944" spans="1:15" ht="15.75" customHeight="1">
      <c r="A944" s="1887"/>
      <c r="B944" s="1887"/>
      <c r="C944" s="1887"/>
      <c r="D944" s="1887"/>
      <c r="E944" s="1887"/>
      <c r="F944" s="1887"/>
      <c r="G944" s="1887"/>
      <c r="H944" s="1888"/>
      <c r="I944" s="1887"/>
      <c r="J944" s="1888"/>
      <c r="K944" s="1887"/>
      <c r="L944" s="1888"/>
      <c r="M944" s="1887"/>
      <c r="N944" s="1887"/>
      <c r="O944" s="1887"/>
    </row>
    <row r="945" spans="1:15" ht="15.75" customHeight="1">
      <c r="A945" s="1887"/>
      <c r="B945" s="1887"/>
      <c r="C945" s="1887"/>
      <c r="D945" s="1887"/>
      <c r="E945" s="1887"/>
      <c r="F945" s="1887"/>
      <c r="G945" s="1887"/>
      <c r="H945" s="1888"/>
      <c r="I945" s="1887"/>
      <c r="J945" s="1888"/>
      <c r="K945" s="1887"/>
      <c r="L945" s="1888"/>
      <c r="M945" s="1887"/>
      <c r="N945" s="1887"/>
      <c r="O945" s="1887"/>
    </row>
    <row r="946" spans="1:15" ht="15.75" customHeight="1">
      <c r="A946" s="1887"/>
      <c r="B946" s="1887"/>
      <c r="C946" s="1887"/>
      <c r="D946" s="1887"/>
      <c r="E946" s="1887"/>
      <c r="F946" s="1887"/>
      <c r="G946" s="1887"/>
      <c r="H946" s="1888"/>
      <c r="I946" s="1887"/>
      <c r="J946" s="1888"/>
      <c r="K946" s="1887"/>
      <c r="L946" s="1888"/>
      <c r="M946" s="1887"/>
      <c r="N946" s="1887"/>
      <c r="O946" s="1887"/>
    </row>
    <row r="947" spans="1:15" ht="15.75" customHeight="1">
      <c r="A947" s="1887"/>
      <c r="B947" s="1887"/>
      <c r="C947" s="1887"/>
      <c r="D947" s="1887"/>
      <c r="E947" s="1887"/>
      <c r="F947" s="1887"/>
      <c r="G947" s="1887"/>
      <c r="H947" s="1888"/>
      <c r="I947" s="1887"/>
      <c r="J947" s="1888"/>
      <c r="K947" s="1887"/>
      <c r="L947" s="1888"/>
      <c r="M947" s="1887"/>
      <c r="N947" s="1887"/>
      <c r="O947" s="1887"/>
    </row>
    <row r="948" spans="1:15" ht="15.75" customHeight="1">
      <c r="A948" s="1887"/>
      <c r="B948" s="1887"/>
      <c r="C948" s="1887"/>
      <c r="D948" s="1887"/>
      <c r="E948" s="1887"/>
      <c r="F948" s="1887"/>
      <c r="G948" s="1887"/>
      <c r="H948" s="1888"/>
      <c r="I948" s="1887"/>
      <c r="J948" s="1888"/>
      <c r="K948" s="1887"/>
      <c r="L948" s="1888"/>
      <c r="M948" s="1887"/>
      <c r="N948" s="1887"/>
      <c r="O948" s="1887"/>
    </row>
    <row r="949" spans="1:15" ht="15.75" customHeight="1">
      <c r="A949" s="1887"/>
      <c r="B949" s="1887"/>
      <c r="C949" s="1887"/>
      <c r="D949" s="1887"/>
      <c r="E949" s="1887"/>
      <c r="F949" s="1887"/>
      <c r="G949" s="1887"/>
      <c r="H949" s="1888"/>
      <c r="I949" s="1887"/>
      <c r="J949" s="1888"/>
      <c r="K949" s="1887"/>
      <c r="L949" s="1888"/>
      <c r="M949" s="1887"/>
      <c r="N949" s="1887"/>
      <c r="O949" s="1887"/>
    </row>
    <row r="950" spans="1:15" ht="15.75" customHeight="1">
      <c r="A950" s="1887"/>
      <c r="B950" s="1887"/>
      <c r="C950" s="1887"/>
      <c r="D950" s="1887"/>
      <c r="E950" s="1887"/>
      <c r="F950" s="1887"/>
      <c r="G950" s="1887"/>
      <c r="H950" s="1888"/>
      <c r="I950" s="1887"/>
      <c r="J950" s="1888"/>
      <c r="K950" s="1887"/>
      <c r="L950" s="1888"/>
      <c r="M950" s="1887"/>
      <c r="N950" s="1887"/>
      <c r="O950" s="1887"/>
    </row>
    <row r="951" spans="1:15" ht="15.75" customHeight="1">
      <c r="A951" s="1887"/>
      <c r="B951" s="1887"/>
      <c r="C951" s="1887"/>
      <c r="D951" s="1887"/>
      <c r="E951" s="1887"/>
      <c r="F951" s="1887"/>
      <c r="G951" s="1887"/>
      <c r="H951" s="1888"/>
      <c r="I951" s="1887"/>
      <c r="J951" s="1888"/>
      <c r="K951" s="1887"/>
      <c r="L951" s="1888"/>
      <c r="M951" s="1887"/>
      <c r="N951" s="1887"/>
      <c r="O951" s="1887"/>
    </row>
    <row r="952" spans="1:15" ht="15.75" customHeight="1">
      <c r="A952" s="1887"/>
      <c r="B952" s="1887"/>
      <c r="C952" s="1887"/>
      <c r="D952" s="1887"/>
      <c r="E952" s="1887"/>
      <c r="F952" s="1887"/>
      <c r="G952" s="1887"/>
      <c r="H952" s="1888"/>
      <c r="I952" s="1887"/>
      <c r="J952" s="1888"/>
      <c r="K952" s="1887"/>
      <c r="L952" s="1888"/>
      <c r="M952" s="1887"/>
      <c r="N952" s="1887"/>
      <c r="O952" s="1887"/>
    </row>
    <row r="953" spans="1:15" ht="15.75" customHeight="1">
      <c r="A953" s="1887"/>
      <c r="B953" s="1887"/>
      <c r="C953" s="1887"/>
      <c r="D953" s="1887"/>
      <c r="E953" s="1887"/>
      <c r="F953" s="1887"/>
      <c r="G953" s="1887"/>
      <c r="H953" s="1888"/>
      <c r="I953" s="1887"/>
      <c r="J953" s="1888"/>
      <c r="K953" s="1887"/>
      <c r="L953" s="1888"/>
      <c r="M953" s="1887"/>
      <c r="N953" s="1887"/>
      <c r="O953" s="1887"/>
    </row>
    <row r="954" spans="1:15" ht="15.75" customHeight="1">
      <c r="A954" s="1887"/>
      <c r="B954" s="1887"/>
      <c r="C954" s="1887"/>
      <c r="D954" s="1887"/>
      <c r="E954" s="1887"/>
      <c r="F954" s="1887"/>
      <c r="G954" s="1887"/>
      <c r="H954" s="1888"/>
      <c r="I954" s="1887"/>
      <c r="J954" s="1888"/>
      <c r="K954" s="1887"/>
      <c r="L954" s="1888"/>
      <c r="M954" s="1887"/>
      <c r="N954" s="1887"/>
      <c r="O954" s="1887"/>
    </row>
    <row r="955" spans="1:15" ht="15.75" customHeight="1">
      <c r="A955" s="1887"/>
      <c r="B955" s="1887"/>
      <c r="C955" s="1887"/>
      <c r="D955" s="1887"/>
      <c r="E955" s="1887"/>
      <c r="F955" s="1887"/>
      <c r="G955" s="1887"/>
      <c r="H955" s="1888"/>
      <c r="I955" s="1887"/>
      <c r="J955" s="1888"/>
      <c r="K955" s="1887"/>
      <c r="L955" s="1888"/>
      <c r="M955" s="1887"/>
      <c r="N955" s="1887"/>
      <c r="O955" s="1887"/>
    </row>
    <row r="956" spans="1:15" ht="15.75" customHeight="1">
      <c r="A956" s="1887"/>
      <c r="B956" s="1887"/>
      <c r="C956" s="1887"/>
      <c r="D956" s="1887"/>
      <c r="E956" s="1887"/>
      <c r="F956" s="1887"/>
      <c r="G956" s="1887"/>
      <c r="H956" s="1888"/>
      <c r="I956" s="1887"/>
      <c r="J956" s="1888"/>
      <c r="K956" s="1887"/>
      <c r="L956" s="1888"/>
      <c r="M956" s="1887"/>
      <c r="N956" s="1887"/>
      <c r="O956" s="1887"/>
    </row>
    <row r="957" spans="1:15" ht="15.75" customHeight="1">
      <c r="A957" s="1887"/>
      <c r="B957" s="1887"/>
      <c r="C957" s="1887"/>
      <c r="D957" s="1887"/>
      <c r="E957" s="1887"/>
      <c r="F957" s="1887"/>
      <c r="G957" s="1887"/>
      <c r="H957" s="1888"/>
      <c r="I957" s="1887"/>
      <c r="J957" s="1888"/>
      <c r="K957" s="1887"/>
      <c r="L957" s="1888"/>
      <c r="M957" s="1887"/>
      <c r="N957" s="1887"/>
      <c r="O957" s="1887"/>
    </row>
    <row r="958" spans="1:15" ht="15.75" customHeight="1">
      <c r="A958" s="1887"/>
      <c r="B958" s="1887"/>
      <c r="C958" s="1887"/>
      <c r="D958" s="1887"/>
      <c r="E958" s="1887"/>
      <c r="F958" s="1887"/>
      <c r="G958" s="1887"/>
      <c r="H958" s="1888"/>
      <c r="I958" s="1887"/>
      <c r="J958" s="1888"/>
      <c r="K958" s="1887"/>
      <c r="L958" s="1888"/>
      <c r="M958" s="1887"/>
      <c r="N958" s="1887"/>
      <c r="O958" s="1887"/>
    </row>
    <row r="959" spans="1:15" ht="15.75" customHeight="1">
      <c r="A959" s="1887"/>
      <c r="B959" s="1887"/>
      <c r="C959" s="1887"/>
      <c r="D959" s="1887"/>
      <c r="E959" s="1887"/>
      <c r="F959" s="1887"/>
      <c r="G959" s="1887"/>
      <c r="H959" s="1888"/>
      <c r="I959" s="1887"/>
      <c r="J959" s="1888"/>
      <c r="K959" s="1887"/>
      <c r="L959" s="1888"/>
      <c r="M959" s="1887"/>
      <c r="N959" s="1887"/>
      <c r="O959" s="1887"/>
    </row>
    <row r="960" spans="1:15" ht="15.75" customHeight="1">
      <c r="A960" s="1887"/>
      <c r="B960" s="1887"/>
      <c r="C960" s="1887"/>
      <c r="D960" s="1887"/>
      <c r="E960" s="1887"/>
      <c r="F960" s="1887"/>
      <c r="G960" s="1887"/>
      <c r="H960" s="1888"/>
      <c r="I960" s="1887"/>
      <c r="J960" s="1888"/>
      <c r="K960" s="1887"/>
      <c r="L960" s="1888"/>
      <c r="M960" s="1887"/>
      <c r="N960" s="1887"/>
      <c r="O960" s="1887"/>
    </row>
    <row r="961" spans="1:15" ht="15.75" customHeight="1">
      <c r="A961" s="1887"/>
      <c r="B961" s="1887"/>
      <c r="C961" s="1887"/>
      <c r="D961" s="1887"/>
      <c r="E961" s="1887"/>
      <c r="F961" s="1887"/>
      <c r="G961" s="1887"/>
      <c r="H961" s="1888"/>
      <c r="I961" s="1887"/>
      <c r="J961" s="1888"/>
      <c r="K961" s="1887"/>
      <c r="L961" s="1888"/>
      <c r="M961" s="1887"/>
      <c r="N961" s="1887"/>
      <c r="O961" s="1887"/>
    </row>
    <row r="962" spans="1:15" ht="15.75" customHeight="1">
      <c r="A962" s="1887"/>
      <c r="B962" s="1887"/>
      <c r="C962" s="1887"/>
      <c r="D962" s="1887"/>
      <c r="E962" s="1887"/>
      <c r="F962" s="1887"/>
      <c r="G962" s="1887"/>
      <c r="H962" s="1888"/>
      <c r="I962" s="1887"/>
      <c r="J962" s="1888"/>
      <c r="K962" s="1887"/>
      <c r="L962" s="1888"/>
      <c r="M962" s="1887"/>
      <c r="N962" s="1887"/>
      <c r="O962" s="1887"/>
    </row>
    <row r="963" spans="1:15" ht="15.75" customHeight="1">
      <c r="A963" s="1887"/>
      <c r="B963" s="1887"/>
      <c r="C963" s="1887"/>
      <c r="D963" s="1887"/>
      <c r="E963" s="1887"/>
      <c r="F963" s="1887"/>
      <c r="G963" s="1887"/>
      <c r="H963" s="1888"/>
      <c r="I963" s="1887"/>
      <c r="J963" s="1888"/>
      <c r="K963" s="1887"/>
      <c r="L963" s="1888"/>
      <c r="M963" s="1887"/>
      <c r="N963" s="1887"/>
      <c r="O963" s="1887"/>
    </row>
    <row r="964" spans="1:15" ht="15.75" customHeight="1">
      <c r="A964" s="1887"/>
      <c r="B964" s="1887"/>
      <c r="C964" s="1887"/>
      <c r="D964" s="1887"/>
      <c r="E964" s="1887"/>
      <c r="F964" s="1887"/>
      <c r="G964" s="1887"/>
      <c r="H964" s="1888"/>
      <c r="I964" s="1887"/>
      <c r="J964" s="1888"/>
      <c r="K964" s="1887"/>
      <c r="L964" s="1888"/>
      <c r="M964" s="1887"/>
      <c r="N964" s="1887"/>
      <c r="O964" s="1887"/>
    </row>
    <row r="965" spans="1:15" ht="15.75" customHeight="1">
      <c r="A965" s="1887"/>
      <c r="B965" s="1887"/>
      <c r="C965" s="1887"/>
      <c r="D965" s="1887"/>
      <c r="E965" s="1887"/>
      <c r="F965" s="1887"/>
      <c r="G965" s="1887"/>
      <c r="H965" s="1888"/>
      <c r="I965" s="1887"/>
      <c r="J965" s="1888"/>
      <c r="K965" s="1887"/>
      <c r="L965" s="1888"/>
      <c r="M965" s="1887"/>
      <c r="N965" s="1887"/>
      <c r="O965" s="1887"/>
    </row>
    <row r="966" spans="1:15" ht="15.75" customHeight="1">
      <c r="A966" s="1887"/>
      <c r="B966" s="1887"/>
      <c r="C966" s="1887"/>
      <c r="D966" s="1887"/>
      <c r="E966" s="1887"/>
      <c r="F966" s="1887"/>
      <c r="G966" s="1887"/>
      <c r="H966" s="1888"/>
      <c r="I966" s="1887"/>
      <c r="J966" s="1888"/>
      <c r="K966" s="1887"/>
      <c r="L966" s="1888"/>
      <c r="M966" s="1887"/>
      <c r="N966" s="1887"/>
      <c r="O966" s="1887"/>
    </row>
    <row r="967" spans="1:15" ht="15.75" customHeight="1">
      <c r="A967" s="1887"/>
      <c r="B967" s="1887"/>
      <c r="C967" s="1887"/>
      <c r="D967" s="1887"/>
      <c r="E967" s="1887"/>
      <c r="F967" s="1887"/>
      <c r="G967" s="1887"/>
      <c r="H967" s="1888"/>
      <c r="I967" s="1887"/>
      <c r="J967" s="1888"/>
      <c r="K967" s="1887"/>
      <c r="L967" s="1888"/>
      <c r="M967" s="1887"/>
      <c r="N967" s="1887"/>
      <c r="O967" s="1887"/>
    </row>
    <row r="968" spans="1:15" ht="15.75" customHeight="1">
      <c r="A968" s="1887"/>
      <c r="B968" s="1887"/>
      <c r="C968" s="1887"/>
      <c r="D968" s="1887"/>
      <c r="E968" s="1887"/>
      <c r="F968" s="1887"/>
      <c r="G968" s="1887"/>
      <c r="H968" s="1888"/>
      <c r="I968" s="1887"/>
      <c r="J968" s="1888"/>
      <c r="K968" s="1887"/>
      <c r="L968" s="1888"/>
      <c r="M968" s="1887"/>
      <c r="N968" s="1887"/>
      <c r="O968" s="1887"/>
    </row>
    <row r="969" spans="1:15" ht="15.75" customHeight="1">
      <c r="A969" s="1887"/>
      <c r="B969" s="1887"/>
      <c r="C969" s="1887"/>
      <c r="D969" s="1887"/>
      <c r="E969" s="1887"/>
      <c r="F969" s="1887"/>
      <c r="G969" s="1887"/>
      <c r="H969" s="1888"/>
      <c r="I969" s="1887"/>
      <c r="J969" s="1888"/>
      <c r="K969" s="1887"/>
      <c r="L969" s="1888"/>
      <c r="M969" s="1887"/>
      <c r="N969" s="1887"/>
      <c r="O969" s="1887"/>
    </row>
    <row r="970" spans="1:15" ht="15.75" customHeight="1">
      <c r="A970" s="1887"/>
      <c r="B970" s="1887"/>
      <c r="C970" s="1887"/>
      <c r="D970" s="1887"/>
      <c r="E970" s="1887"/>
      <c r="F970" s="1887"/>
      <c r="G970" s="1887"/>
      <c r="H970" s="1888"/>
      <c r="I970" s="1887"/>
      <c r="J970" s="1888"/>
      <c r="K970" s="1887"/>
      <c r="L970" s="1888"/>
      <c r="M970" s="1887"/>
      <c r="N970" s="1887"/>
      <c r="O970" s="1887"/>
    </row>
    <row r="971" spans="1:15" ht="15.75" customHeight="1">
      <c r="A971" s="1887"/>
      <c r="B971" s="1887"/>
      <c r="C971" s="1887"/>
      <c r="D971" s="1887"/>
      <c r="E971" s="1887"/>
      <c r="F971" s="1887"/>
      <c r="G971" s="1887"/>
      <c r="H971" s="1888"/>
      <c r="I971" s="1887"/>
      <c r="J971" s="1888"/>
      <c r="K971" s="1887"/>
      <c r="L971" s="1888"/>
      <c r="M971" s="1887"/>
      <c r="N971" s="1887"/>
      <c r="O971" s="1887"/>
    </row>
    <row r="972" spans="1:15" ht="15.75" customHeight="1">
      <c r="A972" s="1887"/>
      <c r="B972" s="1887"/>
      <c r="C972" s="1887"/>
      <c r="D972" s="1887"/>
      <c r="E972" s="1887"/>
      <c r="F972" s="1887"/>
      <c r="G972" s="1887"/>
      <c r="H972" s="1888"/>
      <c r="I972" s="1887"/>
      <c r="J972" s="1888"/>
      <c r="K972" s="1887"/>
      <c r="L972" s="1888"/>
      <c r="M972" s="1887"/>
      <c r="N972" s="1887"/>
      <c r="O972" s="1887"/>
    </row>
    <row r="973" spans="1:15" ht="15.75" customHeight="1">
      <c r="A973" s="1887"/>
      <c r="B973" s="1887"/>
      <c r="C973" s="1887"/>
      <c r="D973" s="1887"/>
      <c r="E973" s="1887"/>
      <c r="F973" s="1887"/>
      <c r="G973" s="1887"/>
      <c r="H973" s="1888"/>
      <c r="I973" s="1887"/>
      <c r="J973" s="1888"/>
      <c r="K973" s="1887"/>
      <c r="L973" s="1888"/>
      <c r="M973" s="1887"/>
      <c r="N973" s="1887"/>
      <c r="O973" s="1887"/>
    </row>
    <row r="974" spans="1:15" ht="15.75" customHeight="1">
      <c r="A974" s="1887"/>
      <c r="B974" s="1887"/>
      <c r="C974" s="1887"/>
      <c r="D974" s="1887"/>
      <c r="E974" s="1887"/>
      <c r="F974" s="1887"/>
      <c r="G974" s="1887"/>
      <c r="H974" s="1888"/>
      <c r="I974" s="1887"/>
      <c r="J974" s="1888"/>
      <c r="K974" s="1887"/>
      <c r="L974" s="1888"/>
      <c r="M974" s="1887"/>
      <c r="N974" s="1887"/>
      <c r="O974" s="1887"/>
    </row>
    <row r="975" spans="1:15" ht="15.75" customHeight="1">
      <c r="A975" s="1887"/>
      <c r="B975" s="1887"/>
      <c r="C975" s="1887"/>
      <c r="D975" s="1887"/>
      <c r="E975" s="1887"/>
      <c r="F975" s="1887"/>
      <c r="G975" s="1887"/>
      <c r="H975" s="1888"/>
      <c r="I975" s="1887"/>
      <c r="J975" s="1888"/>
      <c r="K975" s="1887"/>
      <c r="L975" s="1888"/>
      <c r="M975" s="1887"/>
      <c r="N975" s="1887"/>
      <c r="O975" s="1887"/>
    </row>
    <row r="976" spans="1:15" ht="15.75" customHeight="1">
      <c r="A976" s="1887"/>
      <c r="B976" s="1887"/>
      <c r="C976" s="1887"/>
      <c r="D976" s="1887"/>
      <c r="E976" s="1887"/>
      <c r="F976" s="1887"/>
      <c r="G976" s="1887"/>
      <c r="H976" s="1888"/>
      <c r="I976" s="1887"/>
      <c r="J976" s="1888"/>
      <c r="K976" s="1887"/>
      <c r="L976" s="1888"/>
      <c r="M976" s="1887"/>
      <c r="N976" s="1887"/>
      <c r="O976" s="1887"/>
    </row>
    <row r="977" spans="1:15" ht="15.75" customHeight="1">
      <c r="A977" s="1887"/>
      <c r="B977" s="1887"/>
      <c r="C977" s="1887"/>
      <c r="D977" s="1887"/>
      <c r="E977" s="1887"/>
      <c r="F977" s="1887"/>
      <c r="G977" s="1887"/>
      <c r="H977" s="1888"/>
      <c r="I977" s="1887"/>
      <c r="J977" s="1888"/>
      <c r="K977" s="1887"/>
      <c r="L977" s="1888"/>
      <c r="M977" s="1887"/>
      <c r="N977" s="1887"/>
      <c r="O977" s="1887"/>
    </row>
    <row r="978" spans="1:15" ht="15.75" customHeight="1">
      <c r="A978" s="1887"/>
      <c r="B978" s="1887"/>
      <c r="C978" s="1887"/>
      <c r="D978" s="1887"/>
      <c r="E978" s="1887"/>
      <c r="F978" s="1887"/>
      <c r="G978" s="1887"/>
      <c r="H978" s="1888"/>
      <c r="I978" s="1887"/>
      <c r="J978" s="1888"/>
      <c r="K978" s="1887"/>
      <c r="L978" s="1888"/>
      <c r="M978" s="1887"/>
      <c r="N978" s="1887"/>
      <c r="O978" s="1887"/>
    </row>
    <row r="979" spans="1:15" ht="15.75" customHeight="1">
      <c r="A979" s="1887"/>
      <c r="B979" s="1887"/>
      <c r="C979" s="1887"/>
      <c r="D979" s="1887"/>
      <c r="E979" s="1887"/>
      <c r="F979" s="1887"/>
      <c r="G979" s="1887"/>
      <c r="H979" s="1888"/>
      <c r="I979" s="1887"/>
      <c r="J979" s="1888"/>
      <c r="K979" s="1887"/>
      <c r="L979" s="1888"/>
      <c r="M979" s="1887"/>
      <c r="N979" s="1887"/>
      <c r="O979" s="1887"/>
    </row>
    <row r="980" spans="1:15" ht="15.75" customHeight="1">
      <c r="A980" s="1887"/>
      <c r="B980" s="1887"/>
      <c r="C980" s="1887"/>
      <c r="D980" s="1887"/>
      <c r="E980" s="1887"/>
      <c r="F980" s="1887"/>
      <c r="G980" s="1887"/>
      <c r="H980" s="1888"/>
      <c r="I980" s="1887"/>
      <c r="J980" s="1888"/>
      <c r="K980" s="1887"/>
      <c r="L980" s="1888"/>
      <c r="M980" s="1887"/>
      <c r="N980" s="1887"/>
      <c r="O980" s="1887"/>
    </row>
    <row r="981" spans="1:15" ht="15.75" customHeight="1">
      <c r="A981" s="1887"/>
      <c r="B981" s="1887"/>
      <c r="C981" s="1887"/>
      <c r="D981" s="1887"/>
      <c r="E981" s="1887"/>
      <c r="F981" s="1887"/>
      <c r="G981" s="1887"/>
      <c r="H981" s="1888"/>
      <c r="I981" s="1887"/>
      <c r="J981" s="1888"/>
      <c r="K981" s="1887"/>
      <c r="L981" s="1888"/>
      <c r="M981" s="1887"/>
      <c r="N981" s="1887"/>
      <c r="O981" s="1887"/>
    </row>
    <row r="982" spans="1:15" ht="15.75" customHeight="1">
      <c r="A982" s="1887"/>
      <c r="B982" s="1887"/>
      <c r="C982" s="1887"/>
      <c r="D982" s="1887"/>
      <c r="E982" s="1887"/>
      <c r="F982" s="1887"/>
      <c r="G982" s="1887"/>
      <c r="H982" s="1888"/>
      <c r="I982" s="1887"/>
      <c r="J982" s="1888"/>
      <c r="K982" s="1887"/>
      <c r="L982" s="1888"/>
      <c r="M982" s="1887"/>
      <c r="N982" s="1887"/>
      <c r="O982" s="1887"/>
    </row>
    <row r="983" spans="1:15" ht="15.75" customHeight="1">
      <c r="A983" s="1887"/>
      <c r="B983" s="1887"/>
      <c r="C983" s="1887"/>
      <c r="D983" s="1887"/>
      <c r="E983" s="1887"/>
      <c r="F983" s="1887"/>
      <c r="G983" s="1887"/>
      <c r="H983" s="1888"/>
      <c r="I983" s="1887"/>
      <c r="J983" s="1888"/>
      <c r="K983" s="1887"/>
      <c r="L983" s="1888"/>
      <c r="M983" s="1887"/>
      <c r="N983" s="1887"/>
      <c r="O983" s="1887"/>
    </row>
    <row r="984" spans="1:15" ht="15.75" customHeight="1">
      <c r="A984" s="1887"/>
      <c r="B984" s="1887"/>
      <c r="C984" s="1887"/>
      <c r="D984" s="1887"/>
      <c r="E984" s="1887"/>
      <c r="F984" s="1887"/>
      <c r="G984" s="1887"/>
      <c r="H984" s="1888"/>
      <c r="I984" s="1887"/>
      <c r="J984" s="1888"/>
      <c r="K984" s="1887"/>
      <c r="L984" s="1888"/>
      <c r="M984" s="1887"/>
      <c r="N984" s="1887"/>
      <c r="O984" s="1887"/>
    </row>
    <row r="985" spans="1:15" ht="15.75" customHeight="1">
      <c r="A985" s="1887"/>
      <c r="B985" s="1887"/>
      <c r="C985" s="1887"/>
      <c r="D985" s="1887"/>
      <c r="E985" s="1887"/>
      <c r="F985" s="1887"/>
      <c r="G985" s="1887"/>
      <c r="H985" s="1888"/>
      <c r="I985" s="1887"/>
      <c r="J985" s="1888"/>
      <c r="K985" s="1887"/>
      <c r="L985" s="1888"/>
      <c r="M985" s="1887"/>
      <c r="N985" s="1887"/>
      <c r="O985" s="1887"/>
    </row>
    <row r="986" spans="1:15" ht="15.75" customHeight="1">
      <c r="A986" s="1887"/>
      <c r="B986" s="1887"/>
      <c r="C986" s="1887"/>
      <c r="D986" s="1887"/>
      <c r="E986" s="1887"/>
      <c r="F986" s="1887"/>
      <c r="G986" s="1887"/>
      <c r="H986" s="1888"/>
      <c r="I986" s="1887"/>
      <c r="J986" s="1888"/>
      <c r="K986" s="1887"/>
      <c r="L986" s="1888"/>
      <c r="M986" s="1887"/>
      <c r="N986" s="1887"/>
      <c r="O986" s="1887"/>
    </row>
    <row r="987" spans="1:15" ht="15.75" customHeight="1">
      <c r="A987" s="1887"/>
      <c r="B987" s="1887"/>
      <c r="C987" s="1887"/>
      <c r="D987" s="1887"/>
      <c r="E987" s="1887"/>
      <c r="F987" s="1887"/>
      <c r="G987" s="1887"/>
      <c r="H987" s="1888"/>
      <c r="I987" s="1887"/>
      <c r="J987" s="1888"/>
      <c r="K987" s="1887"/>
      <c r="L987" s="1888"/>
      <c r="M987" s="1887"/>
      <c r="N987" s="1887"/>
      <c r="O987" s="1887"/>
    </row>
    <row r="988" spans="1:15" ht="15.75" customHeight="1">
      <c r="A988" s="1887"/>
      <c r="B988" s="1887"/>
      <c r="C988" s="1887"/>
      <c r="D988" s="1887"/>
      <c r="E988" s="1887"/>
      <c r="F988" s="1887"/>
      <c r="G988" s="1887"/>
      <c r="H988" s="1888"/>
      <c r="I988" s="1887"/>
      <c r="J988" s="1888"/>
      <c r="K988" s="1887"/>
      <c r="L988" s="1888"/>
      <c r="M988" s="1887"/>
      <c r="N988" s="1887"/>
      <c r="O988" s="1887"/>
    </row>
    <row r="989" spans="1:15" ht="15.75" customHeight="1">
      <c r="A989" s="1887"/>
      <c r="B989" s="1887"/>
      <c r="C989" s="1887"/>
      <c r="D989" s="1887"/>
      <c r="E989" s="1887"/>
      <c r="F989" s="1887"/>
      <c r="G989" s="1887"/>
      <c r="H989" s="1888"/>
      <c r="I989" s="1887"/>
      <c r="J989" s="1888"/>
      <c r="K989" s="1887"/>
      <c r="L989" s="1888"/>
      <c r="M989" s="1887"/>
      <c r="N989" s="1887"/>
      <c r="O989" s="1887"/>
    </row>
    <row r="990" spans="1:15" ht="15.75" customHeight="1">
      <c r="A990" s="1887"/>
      <c r="B990" s="1887"/>
      <c r="C990" s="1887"/>
      <c r="D990" s="1887"/>
      <c r="E990" s="1887"/>
      <c r="F990" s="1887"/>
      <c r="G990" s="1887"/>
      <c r="H990" s="1888"/>
      <c r="I990" s="1887"/>
      <c r="J990" s="1888"/>
      <c r="K990" s="1887"/>
      <c r="L990" s="1888"/>
      <c r="M990" s="1887"/>
      <c r="N990" s="1887"/>
      <c r="O990" s="1887"/>
    </row>
    <row r="991" spans="1:15" ht="15.75" customHeight="1">
      <c r="A991" s="1887"/>
      <c r="B991" s="1887"/>
      <c r="C991" s="1887"/>
      <c r="D991" s="1887"/>
      <c r="E991" s="1887"/>
      <c r="F991" s="1887"/>
      <c r="G991" s="1887"/>
      <c r="H991" s="1888"/>
      <c r="I991" s="1887"/>
      <c r="J991" s="1888"/>
      <c r="K991" s="1887"/>
      <c r="L991" s="1888"/>
      <c r="M991" s="1887"/>
      <c r="N991" s="1887"/>
      <c r="O991" s="1887"/>
    </row>
    <row r="992" spans="1:15" ht="15.75" customHeight="1">
      <c r="A992" s="1887"/>
      <c r="B992" s="1887"/>
      <c r="C992" s="1887"/>
      <c r="D992" s="1887"/>
      <c r="E992" s="1887"/>
      <c r="F992" s="1887"/>
      <c r="G992" s="1887"/>
      <c r="H992" s="1888"/>
      <c r="I992" s="1887"/>
      <c r="J992" s="1888"/>
      <c r="K992" s="1887"/>
      <c r="L992" s="1888"/>
      <c r="M992" s="1887"/>
      <c r="N992" s="1887"/>
      <c r="O992" s="1887"/>
    </row>
    <row r="993" spans="1:15" ht="15.75" customHeight="1">
      <c r="A993" s="1887"/>
      <c r="B993" s="1887"/>
      <c r="C993" s="1887"/>
      <c r="D993" s="1887"/>
      <c r="E993" s="1887"/>
      <c r="F993" s="1887"/>
      <c r="G993" s="1887"/>
      <c r="H993" s="1888"/>
      <c r="I993" s="1887"/>
      <c r="J993" s="1888"/>
      <c r="K993" s="1887"/>
      <c r="L993" s="1888"/>
      <c r="M993" s="1887"/>
      <c r="N993" s="1887"/>
      <c r="O993" s="1887"/>
    </row>
    <row r="994" spans="1:15" ht="15.75" customHeight="1">
      <c r="A994" s="1887"/>
      <c r="B994" s="1887"/>
      <c r="C994" s="1887"/>
      <c r="D994" s="1887"/>
      <c r="E994" s="1887"/>
      <c r="F994" s="1887"/>
      <c r="G994" s="1887"/>
      <c r="H994" s="1888"/>
      <c r="I994" s="1887"/>
      <c r="J994" s="1888"/>
      <c r="K994" s="1887"/>
      <c r="L994" s="1888"/>
      <c r="M994" s="1887"/>
      <c r="N994" s="1887"/>
      <c r="O994" s="1887"/>
    </row>
    <row r="995" spans="1:15" ht="15.75" customHeight="1">
      <c r="A995" s="1887"/>
      <c r="B995" s="1887"/>
      <c r="C995" s="1887"/>
      <c r="D995" s="1887"/>
      <c r="E995" s="1887"/>
      <c r="F995" s="1887"/>
      <c r="G995" s="1887"/>
      <c r="H995" s="1888"/>
      <c r="I995" s="1887"/>
      <c r="J995" s="1888"/>
      <c r="K995" s="1887"/>
      <c r="L995" s="1888"/>
      <c r="M995" s="1887"/>
      <c r="N995" s="1887"/>
      <c r="O995" s="1887"/>
    </row>
    <row r="996" spans="1:15" ht="15.75" customHeight="1">
      <c r="A996" s="1887"/>
      <c r="B996" s="1887"/>
      <c r="C996" s="1887"/>
      <c r="D996" s="1887"/>
      <c r="E996" s="1887"/>
      <c r="F996" s="1887"/>
      <c r="G996" s="1887"/>
      <c r="H996" s="1888"/>
      <c r="I996" s="1887"/>
      <c r="J996" s="1888"/>
      <c r="K996" s="1887"/>
      <c r="L996" s="1888"/>
      <c r="M996" s="1887"/>
      <c r="N996" s="1887"/>
      <c r="O996" s="1887"/>
    </row>
    <row r="997" spans="1:15" ht="15.75" customHeight="1">
      <c r="A997" s="1887"/>
      <c r="B997" s="1887"/>
      <c r="C997" s="1887"/>
      <c r="D997" s="1887"/>
      <c r="E997" s="1887"/>
      <c r="F997" s="1887"/>
      <c r="G997" s="1887"/>
      <c r="H997" s="1888"/>
      <c r="I997" s="1887"/>
      <c r="J997" s="1888"/>
      <c r="K997" s="1887"/>
      <c r="L997" s="1888"/>
      <c r="M997" s="1887"/>
      <c r="N997" s="1887"/>
      <c r="O997" s="1887"/>
    </row>
    <row r="998" spans="1:15" ht="15.75" customHeight="1">
      <c r="A998" s="1887"/>
      <c r="B998" s="1887"/>
      <c r="C998" s="1887"/>
      <c r="D998" s="1887"/>
      <c r="E998" s="1887"/>
      <c r="F998" s="1887"/>
      <c r="G998" s="1887"/>
      <c r="H998" s="1888"/>
      <c r="I998" s="1887"/>
      <c r="J998" s="1888"/>
      <c r="K998" s="1887"/>
      <c r="L998" s="1888"/>
      <c r="M998" s="1887"/>
      <c r="N998" s="1887"/>
      <c r="O998" s="1887"/>
    </row>
    <row r="999" spans="1:15" ht="15.75" customHeight="1">
      <c r="A999" s="1887"/>
      <c r="B999" s="1887"/>
      <c r="C999" s="1887"/>
      <c r="D999" s="1887"/>
      <c r="E999" s="1887"/>
      <c r="F999" s="1887"/>
      <c r="G999" s="1887"/>
      <c r="H999" s="1888"/>
      <c r="I999" s="1887"/>
      <c r="J999" s="1888"/>
      <c r="K999" s="1887"/>
      <c r="L999" s="1888"/>
      <c r="M999" s="1887"/>
      <c r="N999" s="1887"/>
      <c r="O999" s="1887"/>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topLeftCell="B1" zoomScale="60" zoomScaleNormal="60" workbookViewId="0">
      <selection activeCell="M38" sqref="M38"/>
    </sheetView>
  </sheetViews>
  <sheetFormatPr defaultColWidth="10.28515625" defaultRowHeight="12.75"/>
  <cols>
    <col min="1" max="1" width="10.28515625" style="1952"/>
    <col min="2" max="2" width="8.7109375" style="1952" customWidth="1"/>
    <col min="3" max="3" width="17.28515625" style="1956" bestFit="1" customWidth="1"/>
    <col min="4" max="4" width="63.7109375" style="1952" customWidth="1"/>
    <col min="5" max="5" width="19.85546875" style="1955" customWidth="1"/>
    <col min="6" max="6" width="19.140625" style="1955" customWidth="1"/>
    <col min="7" max="7" width="19.42578125" style="1954" customWidth="1"/>
    <col min="8" max="8" width="20" style="1955" customWidth="1"/>
    <col min="9" max="9" width="18.28515625" style="1955" customWidth="1"/>
    <col min="10" max="10" width="18.7109375" style="1953" customWidth="1"/>
    <col min="11" max="11" width="18.85546875" style="1955" customWidth="1"/>
    <col min="12" max="12" width="19.85546875" style="1954" customWidth="1"/>
    <col min="13" max="13" width="17.85546875" style="1953" bestFit="1" customWidth="1"/>
    <col min="14" max="14" width="15.85546875" style="1952" customWidth="1"/>
    <col min="15" max="15" width="16.28515625" style="1952" customWidth="1"/>
    <col min="16" max="22" width="10.28515625" style="1952"/>
    <col min="23" max="31" width="10.42578125" style="1952" bestFit="1" customWidth="1"/>
    <col min="32" max="16384" width="10.28515625" style="1952"/>
  </cols>
  <sheetData>
    <row r="1" spans="1:133" s="2027" customFormat="1">
      <c r="A1" s="1960"/>
      <c r="B1" s="1960"/>
      <c r="C1" s="2033"/>
      <c r="D1" s="1953"/>
      <c r="E1" s="1954"/>
      <c r="F1" s="1954"/>
      <c r="G1" s="1954"/>
      <c r="H1" s="1954"/>
      <c r="I1" s="1954"/>
      <c r="J1" s="1954"/>
      <c r="K1" s="1954"/>
      <c r="L1" s="1954"/>
      <c r="M1" s="1954"/>
      <c r="N1" s="1954"/>
      <c r="O1" s="1954"/>
      <c r="P1" s="1960"/>
      <c r="Q1" s="1960"/>
      <c r="R1" s="1960"/>
      <c r="S1" s="1960"/>
      <c r="T1" s="1960"/>
      <c r="U1" s="1960"/>
      <c r="V1" s="1960"/>
      <c r="W1" s="1960"/>
      <c r="X1" s="1960"/>
      <c r="Y1" s="1960"/>
      <c r="Z1" s="1960"/>
      <c r="AA1" s="1960"/>
      <c r="AB1" s="1960"/>
      <c r="AC1" s="1960"/>
      <c r="AD1" s="1960"/>
      <c r="AE1" s="1960"/>
      <c r="AF1" s="1960"/>
      <c r="AG1" s="1960"/>
      <c r="AH1" s="1960"/>
      <c r="AI1" s="1960"/>
      <c r="AJ1" s="1960"/>
      <c r="AK1" s="1960"/>
      <c r="AL1" s="1960"/>
      <c r="AM1" s="1960"/>
      <c r="AN1" s="1960"/>
      <c r="AO1" s="1960"/>
      <c r="AP1" s="1960"/>
      <c r="AQ1" s="1960"/>
      <c r="AR1" s="1960"/>
      <c r="AS1" s="1960"/>
      <c r="AT1" s="1960"/>
      <c r="AU1" s="1960"/>
      <c r="AV1" s="1960"/>
      <c r="AW1" s="1960"/>
      <c r="AX1" s="1960"/>
      <c r="AY1" s="1960"/>
      <c r="AZ1" s="1960"/>
      <c r="BA1" s="1960"/>
      <c r="BB1" s="1960"/>
      <c r="BC1" s="1960"/>
      <c r="BD1" s="1960"/>
      <c r="BE1" s="1960"/>
      <c r="BF1" s="1960"/>
      <c r="BG1" s="1960"/>
      <c r="BH1" s="1960"/>
      <c r="BI1" s="1960"/>
      <c r="BJ1" s="1960"/>
      <c r="BK1" s="1960"/>
      <c r="BL1" s="1960"/>
      <c r="BM1" s="1960"/>
      <c r="BN1" s="1960"/>
      <c r="BO1" s="1960"/>
      <c r="BP1" s="1960"/>
      <c r="BQ1" s="1960"/>
      <c r="BR1" s="1960"/>
      <c r="BS1" s="1960"/>
      <c r="BT1" s="1960"/>
      <c r="BU1" s="1960"/>
      <c r="BV1" s="1960"/>
      <c r="BW1" s="1960"/>
      <c r="BX1" s="1960"/>
      <c r="BY1" s="1960"/>
      <c r="BZ1" s="1960"/>
      <c r="CA1" s="1960"/>
      <c r="CB1" s="1960"/>
      <c r="CC1" s="1960"/>
      <c r="CD1" s="1960"/>
      <c r="CE1" s="1960"/>
      <c r="CF1" s="1960"/>
      <c r="CG1" s="1960"/>
      <c r="CH1" s="1960"/>
      <c r="CI1" s="1960"/>
      <c r="CJ1" s="1960"/>
      <c r="CK1" s="1960"/>
      <c r="CL1" s="1960"/>
      <c r="CM1" s="1960"/>
      <c r="CN1" s="1960"/>
      <c r="CO1" s="1960"/>
      <c r="CP1" s="1960"/>
      <c r="CQ1" s="1960"/>
      <c r="CR1" s="1960"/>
      <c r="CS1" s="1960"/>
      <c r="CT1" s="1960"/>
      <c r="CU1" s="1960"/>
      <c r="CV1" s="1960"/>
      <c r="CW1" s="1960"/>
      <c r="CX1" s="1960"/>
      <c r="CY1" s="1960"/>
      <c r="CZ1" s="1960"/>
      <c r="DA1" s="1960"/>
      <c r="DB1" s="1960"/>
      <c r="DC1" s="1960"/>
      <c r="DD1" s="1960"/>
      <c r="DE1" s="1960"/>
      <c r="DF1" s="1960"/>
      <c r="DG1" s="1960"/>
      <c r="DH1" s="1960"/>
      <c r="DI1" s="1960"/>
      <c r="DJ1" s="1960"/>
      <c r="DK1" s="1960"/>
      <c r="DL1" s="1960"/>
      <c r="DM1" s="1960"/>
      <c r="DN1" s="1960"/>
      <c r="DO1" s="1960"/>
      <c r="DP1" s="1960"/>
      <c r="DQ1" s="1960"/>
      <c r="DR1" s="1960"/>
      <c r="DS1" s="1960"/>
      <c r="DT1" s="1960"/>
      <c r="DU1" s="1960"/>
      <c r="DV1" s="1960"/>
      <c r="DW1" s="1960"/>
      <c r="DX1" s="1960"/>
      <c r="DY1" s="1960"/>
      <c r="DZ1" s="1960"/>
      <c r="EA1" s="1960"/>
      <c r="EB1" s="1960"/>
      <c r="EC1" s="1960"/>
    </row>
    <row r="2" spans="1:133" s="2027" customFormat="1" ht="26.25" customHeight="1">
      <c r="A2" s="1960"/>
      <c r="B2" s="1960"/>
      <c r="C2" s="2983" t="s">
        <v>1793</v>
      </c>
      <c r="D2" s="2983"/>
      <c r="E2" s="2983"/>
      <c r="F2" s="2983"/>
      <c r="G2" s="2983"/>
      <c r="H2" s="2983"/>
      <c r="I2" s="2983"/>
      <c r="J2" s="2983"/>
      <c r="K2" s="2983"/>
      <c r="L2" s="2983"/>
      <c r="M2" s="2983"/>
      <c r="N2" s="2983"/>
      <c r="O2" s="2983"/>
      <c r="P2" s="1960"/>
      <c r="Q2" s="1960"/>
      <c r="R2" s="1960"/>
      <c r="S2" s="1960"/>
      <c r="T2" s="1960"/>
      <c r="U2" s="1960"/>
      <c r="V2" s="1960"/>
      <c r="W2" s="1960"/>
      <c r="X2" s="1960"/>
      <c r="Y2" s="1960"/>
      <c r="Z2" s="1960"/>
      <c r="AA2" s="1960"/>
      <c r="AB2" s="1960"/>
      <c r="AC2" s="1960"/>
      <c r="AD2" s="1960"/>
      <c r="AE2" s="1960"/>
      <c r="AF2" s="1960"/>
      <c r="AG2" s="1960"/>
      <c r="AH2" s="1960"/>
      <c r="AI2" s="1960"/>
      <c r="AJ2" s="1960"/>
      <c r="AK2" s="1960"/>
      <c r="AL2" s="1960"/>
      <c r="AM2" s="1960"/>
      <c r="AN2" s="1960"/>
      <c r="AO2" s="1960"/>
      <c r="AP2" s="1960"/>
      <c r="AQ2" s="1960"/>
      <c r="AR2" s="1960"/>
      <c r="AS2" s="1960"/>
      <c r="AT2" s="1960"/>
      <c r="AU2" s="1960"/>
      <c r="AV2" s="1960"/>
      <c r="AW2" s="1960"/>
      <c r="AX2" s="1960"/>
      <c r="AY2" s="1960"/>
      <c r="AZ2" s="1960"/>
      <c r="BA2" s="1960"/>
      <c r="BB2" s="1960"/>
      <c r="BC2" s="1960"/>
      <c r="BD2" s="1960"/>
      <c r="BE2" s="1960"/>
      <c r="BF2" s="1960"/>
      <c r="BG2" s="1960"/>
      <c r="BH2" s="1960"/>
      <c r="BI2" s="1960"/>
      <c r="BJ2" s="1960"/>
      <c r="BK2" s="1960"/>
      <c r="BL2" s="1960"/>
      <c r="BM2" s="1960"/>
      <c r="BN2" s="1960"/>
      <c r="BO2" s="1960"/>
      <c r="BP2" s="1960"/>
      <c r="BQ2" s="1960"/>
      <c r="BR2" s="1960"/>
      <c r="BS2" s="1960"/>
      <c r="BT2" s="1960"/>
      <c r="BU2" s="1960"/>
      <c r="BV2" s="1960"/>
      <c r="BW2" s="1960"/>
      <c r="BX2" s="1960"/>
      <c r="BY2" s="1960"/>
      <c r="BZ2" s="1960"/>
      <c r="CA2" s="1960"/>
      <c r="CB2" s="1960"/>
      <c r="CC2" s="1960"/>
      <c r="CD2" s="1960"/>
      <c r="CE2" s="1960"/>
      <c r="CF2" s="1960"/>
      <c r="CG2" s="1960"/>
      <c r="CH2" s="1960"/>
      <c r="CI2" s="1960"/>
      <c r="CJ2" s="1960"/>
      <c r="CK2" s="1960"/>
      <c r="CL2" s="1960"/>
      <c r="CM2" s="1960"/>
      <c r="CN2" s="1960"/>
      <c r="CO2" s="1960"/>
      <c r="CP2" s="1960"/>
      <c r="CQ2" s="1960"/>
      <c r="CR2" s="1960"/>
      <c r="CS2" s="1960"/>
      <c r="CT2" s="1960"/>
      <c r="CU2" s="1960"/>
      <c r="CV2" s="1960"/>
      <c r="CW2" s="1960"/>
      <c r="CX2" s="1960"/>
      <c r="CY2" s="1960"/>
      <c r="CZ2" s="1960"/>
      <c r="DA2" s="1960"/>
      <c r="DB2" s="1960"/>
      <c r="DC2" s="1960"/>
      <c r="DD2" s="1960"/>
      <c r="DE2" s="1960"/>
      <c r="DF2" s="1960"/>
      <c r="DG2" s="1960"/>
      <c r="DH2" s="1960"/>
      <c r="DI2" s="1960"/>
      <c r="DJ2" s="1960"/>
      <c r="DK2" s="1960"/>
      <c r="DL2" s="1960"/>
      <c r="DM2" s="1960"/>
      <c r="DN2" s="1960"/>
      <c r="DO2" s="1960"/>
      <c r="DP2" s="1960"/>
      <c r="DQ2" s="1960"/>
      <c r="DR2" s="1960"/>
      <c r="DS2" s="1960"/>
      <c r="DT2" s="1960"/>
      <c r="DU2" s="1960"/>
      <c r="DV2" s="1960"/>
      <c r="DW2" s="1960"/>
      <c r="DX2" s="1960"/>
      <c r="DY2" s="1960"/>
      <c r="DZ2" s="1960"/>
      <c r="EA2" s="1960"/>
      <c r="EB2" s="1960"/>
      <c r="EC2" s="1960"/>
    </row>
    <row r="3" spans="1:133" s="2027" customFormat="1" ht="26.25" customHeight="1">
      <c r="A3" s="1960"/>
      <c r="B3" s="1960"/>
      <c r="C3" s="2983" t="s">
        <v>1792</v>
      </c>
      <c r="D3" s="2983"/>
      <c r="E3" s="2983"/>
      <c r="F3" s="2983"/>
      <c r="G3" s="2983"/>
      <c r="H3" s="2983"/>
      <c r="I3" s="2983"/>
      <c r="J3" s="2983"/>
      <c r="K3" s="2983"/>
      <c r="L3" s="2983"/>
      <c r="M3" s="2983"/>
      <c r="N3" s="2983"/>
      <c r="O3" s="2983"/>
      <c r="P3" s="1960"/>
      <c r="Q3" s="1960"/>
      <c r="R3" s="1960"/>
      <c r="S3" s="1960"/>
      <c r="T3" s="196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c r="AT3" s="1960"/>
      <c r="AU3" s="1960"/>
      <c r="AV3" s="1960"/>
      <c r="AW3" s="1960"/>
      <c r="AX3" s="1960"/>
      <c r="AY3" s="1960"/>
      <c r="AZ3" s="1960"/>
      <c r="BA3" s="1960"/>
      <c r="BB3" s="1960"/>
      <c r="BC3" s="1960"/>
      <c r="BD3" s="1960"/>
      <c r="BE3" s="1960"/>
      <c r="BF3" s="1960"/>
      <c r="BG3" s="1960"/>
      <c r="BH3" s="1960"/>
      <c r="BI3" s="1960"/>
      <c r="BJ3" s="1960"/>
      <c r="BK3" s="1960"/>
      <c r="BL3" s="1960"/>
      <c r="BM3" s="1960"/>
      <c r="BN3" s="1960"/>
      <c r="BO3" s="1960"/>
      <c r="BP3" s="1960"/>
      <c r="BQ3" s="1960"/>
      <c r="BR3" s="1960"/>
      <c r="BS3" s="1960"/>
      <c r="BT3" s="1960"/>
      <c r="BU3" s="1960"/>
      <c r="BV3" s="1960"/>
      <c r="BW3" s="1960"/>
      <c r="BX3" s="1960"/>
      <c r="BY3" s="1960"/>
      <c r="BZ3" s="1960"/>
      <c r="CA3" s="1960"/>
      <c r="CB3" s="1960"/>
      <c r="CC3" s="1960"/>
      <c r="CD3" s="1960"/>
      <c r="CE3" s="1960"/>
      <c r="CF3" s="1960"/>
      <c r="CG3" s="1960"/>
      <c r="CH3" s="1960"/>
      <c r="CI3" s="1960"/>
      <c r="CJ3" s="1960"/>
      <c r="CK3" s="1960"/>
      <c r="CL3" s="1960"/>
      <c r="CM3" s="1960"/>
      <c r="CN3" s="1960"/>
      <c r="CO3" s="1960"/>
      <c r="CP3" s="1960"/>
      <c r="CQ3" s="1960"/>
      <c r="CR3" s="1960"/>
      <c r="CS3" s="1960"/>
      <c r="CT3" s="1960"/>
      <c r="CU3" s="1960"/>
      <c r="CV3" s="1960"/>
      <c r="CW3" s="1960"/>
      <c r="CX3" s="1960"/>
      <c r="CY3" s="1960"/>
      <c r="CZ3" s="1960"/>
      <c r="DA3" s="1960"/>
      <c r="DB3" s="1960"/>
      <c r="DC3" s="1960"/>
      <c r="DD3" s="1960"/>
      <c r="DE3" s="1960"/>
      <c r="DF3" s="1960"/>
      <c r="DG3" s="1960"/>
      <c r="DH3" s="1960"/>
      <c r="DI3" s="1960"/>
      <c r="DJ3" s="1960"/>
      <c r="DK3" s="1960"/>
      <c r="DL3" s="1960"/>
      <c r="DM3" s="1960"/>
      <c r="DN3" s="1960"/>
      <c r="DO3" s="1960"/>
      <c r="DP3" s="1960"/>
      <c r="DQ3" s="1960"/>
      <c r="DR3" s="1960"/>
      <c r="DS3" s="1960"/>
      <c r="DT3" s="1960"/>
      <c r="DU3" s="1960"/>
      <c r="DV3" s="1960"/>
      <c r="DW3" s="1960"/>
      <c r="DX3" s="1960"/>
      <c r="DY3" s="1960"/>
      <c r="DZ3" s="1960"/>
      <c r="EA3" s="1960"/>
      <c r="EB3" s="1960"/>
      <c r="EC3" s="1960"/>
    </row>
    <row r="4" spans="1:133" s="2027" customFormat="1" ht="26.25" customHeight="1" thickBot="1">
      <c r="A4" s="1960"/>
      <c r="B4" s="1960"/>
      <c r="C4" s="2032"/>
      <c r="D4" s="2031"/>
      <c r="E4" s="2030"/>
      <c r="F4" s="2030"/>
      <c r="G4" s="2984" t="s">
        <v>1791</v>
      </c>
      <c r="H4" s="2984"/>
      <c r="I4" s="2030"/>
      <c r="J4" s="2030"/>
      <c r="K4" s="2030"/>
      <c r="L4" s="2030"/>
      <c r="M4" s="2030"/>
      <c r="N4" s="2029"/>
      <c r="O4" s="2028" t="s">
        <v>451</v>
      </c>
      <c r="P4" s="1960"/>
      <c r="Q4" s="1960"/>
      <c r="R4" s="1960"/>
      <c r="S4" s="1960"/>
      <c r="T4" s="1960"/>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c r="AT4" s="1960"/>
      <c r="AU4" s="1960"/>
      <c r="AV4" s="1960"/>
      <c r="AW4" s="1960"/>
      <c r="AX4" s="1960"/>
      <c r="AY4" s="1960"/>
      <c r="AZ4" s="1960"/>
      <c r="BA4" s="1960"/>
      <c r="BB4" s="1960"/>
      <c r="BC4" s="1960"/>
      <c r="BD4" s="1960"/>
      <c r="BE4" s="1960"/>
      <c r="BF4" s="1960"/>
      <c r="BG4" s="1960"/>
      <c r="BH4" s="1960"/>
      <c r="BI4" s="1960"/>
      <c r="BJ4" s="1960"/>
      <c r="BK4" s="1960"/>
      <c r="BL4" s="1960"/>
      <c r="BM4" s="1960"/>
      <c r="BN4" s="1960"/>
      <c r="BO4" s="1960"/>
      <c r="BP4" s="1960"/>
      <c r="BQ4" s="1960"/>
      <c r="BR4" s="1960"/>
      <c r="BS4" s="1960"/>
      <c r="BT4" s="1960"/>
      <c r="BU4" s="1960"/>
      <c r="BV4" s="1960"/>
      <c r="BW4" s="1960"/>
      <c r="BX4" s="1960"/>
      <c r="BY4" s="1960"/>
      <c r="BZ4" s="1960"/>
      <c r="CA4" s="1960"/>
      <c r="CB4" s="1960"/>
      <c r="CC4" s="1960"/>
      <c r="CD4" s="1960"/>
      <c r="CE4" s="1960"/>
      <c r="CF4" s="1960"/>
      <c r="CG4" s="1960"/>
      <c r="CH4" s="1960"/>
      <c r="CI4" s="1960"/>
      <c r="CJ4" s="1960"/>
      <c r="CK4" s="1960"/>
      <c r="CL4" s="1960"/>
      <c r="CM4" s="1960"/>
      <c r="CN4" s="1960"/>
      <c r="CO4" s="1960"/>
      <c r="CP4" s="1960"/>
      <c r="CQ4" s="1960"/>
      <c r="CR4" s="1960"/>
      <c r="CS4" s="1960"/>
      <c r="CT4" s="1960"/>
      <c r="CU4" s="1960"/>
      <c r="CV4" s="1960"/>
      <c r="CW4" s="1960"/>
      <c r="CX4" s="1960"/>
      <c r="CY4" s="1960"/>
      <c r="CZ4" s="1960"/>
      <c r="DA4" s="1960"/>
      <c r="DB4" s="1960"/>
      <c r="DC4" s="1960"/>
      <c r="DD4" s="1960"/>
      <c r="DE4" s="1960"/>
      <c r="DF4" s="1960"/>
      <c r="DG4" s="1960"/>
      <c r="DH4" s="1960"/>
      <c r="DI4" s="1960"/>
      <c r="DJ4" s="1960"/>
      <c r="DK4" s="1960"/>
      <c r="DL4" s="1960"/>
      <c r="DM4" s="1960"/>
      <c r="DN4" s="1960"/>
      <c r="DO4" s="1960"/>
      <c r="DP4" s="1960"/>
      <c r="DQ4" s="1960"/>
      <c r="DR4" s="1960"/>
      <c r="DS4" s="1960"/>
      <c r="DT4" s="1960"/>
      <c r="DU4" s="1960"/>
      <c r="DV4" s="1960"/>
      <c r="DW4" s="1960"/>
      <c r="DX4" s="1960"/>
      <c r="DY4" s="1960"/>
      <c r="DZ4" s="1960"/>
      <c r="EA4" s="1960"/>
      <c r="EB4" s="1960"/>
      <c r="EC4" s="1960"/>
    </row>
    <row r="5" spans="1:133" s="2022" customFormat="1" ht="29.25" customHeight="1">
      <c r="A5" s="1960"/>
      <c r="B5" s="1960"/>
      <c r="C5" s="2026" t="s">
        <v>141</v>
      </c>
      <c r="D5" s="2025" t="s">
        <v>159</v>
      </c>
      <c r="E5" s="2985" t="s">
        <v>1790</v>
      </c>
      <c r="F5" s="2985"/>
      <c r="G5" s="2985"/>
      <c r="H5" s="2985" t="s">
        <v>1789</v>
      </c>
      <c r="I5" s="2985"/>
      <c r="J5" s="2985"/>
      <c r="K5" s="2985" t="s">
        <v>1788</v>
      </c>
      <c r="L5" s="2985"/>
      <c r="M5" s="2985"/>
      <c r="N5" s="2024" t="s">
        <v>73</v>
      </c>
      <c r="O5" s="2023" t="s">
        <v>263</v>
      </c>
      <c r="P5" s="1960"/>
      <c r="Q5" s="1960"/>
      <c r="R5" s="1960"/>
      <c r="S5" s="1960"/>
      <c r="T5" s="1960"/>
      <c r="U5" s="1960"/>
      <c r="V5" s="1960"/>
      <c r="W5" s="1960"/>
      <c r="X5" s="1960"/>
      <c r="Y5" s="1960"/>
      <c r="Z5" s="1960"/>
      <c r="AA5" s="1960"/>
      <c r="AB5" s="1960"/>
      <c r="AC5" s="1960"/>
      <c r="AD5" s="1960"/>
      <c r="AE5" s="1960"/>
      <c r="AF5" s="1960"/>
      <c r="AG5" s="1960"/>
      <c r="AH5" s="1960"/>
      <c r="AI5" s="1960"/>
      <c r="AJ5" s="1960"/>
      <c r="AK5" s="1960"/>
      <c r="AL5" s="1960"/>
      <c r="AM5" s="1960"/>
      <c r="AN5" s="1960"/>
      <c r="AO5" s="1960"/>
      <c r="AP5" s="1960"/>
      <c r="AQ5" s="1960"/>
      <c r="AR5" s="1960"/>
      <c r="AS5" s="1960"/>
      <c r="AT5" s="1960"/>
      <c r="AU5" s="1960"/>
      <c r="AV5" s="1960"/>
      <c r="AW5" s="1960"/>
      <c r="AX5" s="1960"/>
      <c r="AY5" s="1960"/>
      <c r="AZ5" s="1960"/>
      <c r="BA5" s="1960"/>
      <c r="BB5" s="1960"/>
      <c r="BC5" s="1960"/>
      <c r="BD5" s="1960"/>
      <c r="BE5" s="1960"/>
      <c r="BF5" s="1960"/>
      <c r="BG5" s="1960"/>
      <c r="BH5" s="1960"/>
      <c r="BI5" s="1960"/>
      <c r="BJ5" s="1960"/>
      <c r="BK5" s="1960"/>
      <c r="BL5" s="1960"/>
      <c r="BM5" s="1960"/>
      <c r="BN5" s="1960"/>
      <c r="BO5" s="1960"/>
      <c r="BP5" s="1960"/>
      <c r="BQ5" s="1960"/>
      <c r="BR5" s="1960"/>
      <c r="BS5" s="1960"/>
      <c r="BT5" s="1960"/>
      <c r="BU5" s="1960"/>
      <c r="BV5" s="1960"/>
      <c r="BW5" s="1960"/>
      <c r="BX5" s="1960"/>
      <c r="BY5" s="1960"/>
      <c r="BZ5" s="1960"/>
      <c r="CA5" s="1960"/>
      <c r="CB5" s="1960"/>
      <c r="CC5" s="1960"/>
      <c r="CD5" s="1960"/>
      <c r="CE5" s="1960"/>
      <c r="CF5" s="1960"/>
      <c r="CG5" s="1960"/>
      <c r="CH5" s="1960"/>
      <c r="CI5" s="1960"/>
      <c r="CJ5" s="1960"/>
      <c r="CK5" s="1960"/>
      <c r="CL5" s="1960"/>
      <c r="CM5" s="1960"/>
      <c r="CN5" s="1960"/>
      <c r="CO5" s="1960"/>
      <c r="CP5" s="1960"/>
      <c r="CQ5" s="1960"/>
      <c r="CR5" s="1960"/>
      <c r="CS5" s="1960"/>
      <c r="CT5" s="1960"/>
      <c r="CU5" s="1960"/>
      <c r="CV5" s="1960"/>
      <c r="CW5" s="1960"/>
      <c r="CX5" s="1960"/>
      <c r="CY5" s="1960"/>
      <c r="CZ5" s="1960"/>
      <c r="DA5" s="1960"/>
      <c r="DB5" s="1960"/>
      <c r="DC5" s="1960"/>
      <c r="DD5" s="1960"/>
      <c r="DE5" s="1960"/>
      <c r="DF5" s="1960"/>
      <c r="DG5" s="1960"/>
      <c r="DH5" s="1960"/>
      <c r="DI5" s="1960"/>
      <c r="DJ5" s="1960"/>
      <c r="DK5" s="1960"/>
      <c r="DL5" s="1960"/>
      <c r="DM5" s="1960"/>
      <c r="DN5" s="1960"/>
      <c r="DO5" s="1960"/>
      <c r="DP5" s="1960"/>
      <c r="DQ5" s="1960"/>
      <c r="DR5" s="1960"/>
      <c r="DS5" s="1960"/>
      <c r="DT5" s="1960"/>
      <c r="DU5" s="1960"/>
      <c r="DV5" s="1960"/>
      <c r="DW5" s="1960"/>
      <c r="DX5" s="1960"/>
      <c r="DY5" s="1960"/>
      <c r="DZ5" s="1960"/>
      <c r="EA5" s="1960"/>
      <c r="EB5" s="1960"/>
      <c r="EC5" s="1960"/>
    </row>
    <row r="6" spans="1:133" s="2017" customFormat="1" ht="25.5" customHeight="1">
      <c r="A6" s="1960"/>
      <c r="B6" s="1960"/>
      <c r="C6" s="2021"/>
      <c r="D6" s="2020"/>
      <c r="E6" s="2019" t="s">
        <v>1787</v>
      </c>
      <c r="F6" s="2019" t="s">
        <v>1786</v>
      </c>
      <c r="G6" s="2018" t="s">
        <v>1719</v>
      </c>
      <c r="H6" s="2019" t="s">
        <v>1787</v>
      </c>
      <c r="I6" s="2019" t="s">
        <v>1786</v>
      </c>
      <c r="J6" s="2018" t="s">
        <v>1719</v>
      </c>
      <c r="K6" s="2019" t="s">
        <v>1787</v>
      </c>
      <c r="L6" s="2018" t="s">
        <v>1786</v>
      </c>
      <c r="M6" s="2018" t="s">
        <v>1719</v>
      </c>
      <c r="N6" s="2979" t="s">
        <v>1304</v>
      </c>
      <c r="O6" s="2980"/>
      <c r="P6" s="1960"/>
      <c r="Q6" s="1960"/>
      <c r="R6" s="1960"/>
      <c r="S6" s="1960"/>
      <c r="T6" s="1960"/>
      <c r="U6" s="1960"/>
      <c r="V6" s="1960"/>
      <c r="W6" s="1960"/>
      <c r="X6" s="1960"/>
      <c r="Y6" s="1960"/>
      <c r="Z6" s="1960"/>
      <c r="AA6" s="1960"/>
      <c r="AB6" s="1960"/>
      <c r="AC6" s="1960"/>
      <c r="AD6" s="1960"/>
      <c r="AE6" s="1960"/>
      <c r="AF6" s="1960"/>
      <c r="AG6" s="1960"/>
      <c r="AH6" s="1960"/>
      <c r="AI6" s="1960"/>
      <c r="AJ6" s="1960"/>
      <c r="AK6" s="1960"/>
      <c r="AL6" s="1960"/>
      <c r="AM6" s="1960"/>
      <c r="AN6" s="1960"/>
      <c r="AO6" s="1960"/>
      <c r="AP6" s="1960"/>
      <c r="AQ6" s="1960"/>
      <c r="AR6" s="1960"/>
      <c r="AS6" s="1960"/>
      <c r="AT6" s="1960"/>
      <c r="AU6" s="1960"/>
      <c r="AV6" s="1960"/>
      <c r="AW6" s="1960"/>
      <c r="AX6" s="1960"/>
      <c r="AY6" s="1960"/>
      <c r="AZ6" s="1960"/>
      <c r="BA6" s="1960"/>
      <c r="BB6" s="1960"/>
      <c r="BC6" s="1960"/>
      <c r="BD6" s="1960"/>
      <c r="BE6" s="1960"/>
      <c r="BF6" s="1960"/>
      <c r="BG6" s="1960"/>
      <c r="BH6" s="1960"/>
      <c r="BI6" s="1960"/>
      <c r="BJ6" s="1960"/>
      <c r="BK6" s="1960"/>
      <c r="BL6" s="1960"/>
      <c r="BM6" s="1960"/>
      <c r="BN6" s="1960"/>
      <c r="BO6" s="1960"/>
      <c r="BP6" s="1960"/>
      <c r="BQ6" s="1960"/>
      <c r="BR6" s="1960"/>
      <c r="BS6" s="1960"/>
      <c r="BT6" s="1960"/>
      <c r="BU6" s="1960"/>
      <c r="BV6" s="1960"/>
      <c r="BW6" s="1960"/>
      <c r="BX6" s="1960"/>
      <c r="BY6" s="1960"/>
      <c r="BZ6" s="1960"/>
      <c r="CA6" s="1960"/>
      <c r="CB6" s="1960"/>
      <c r="CC6" s="1960"/>
      <c r="CD6" s="1960"/>
      <c r="CE6" s="1960"/>
      <c r="CF6" s="1960"/>
      <c r="CG6" s="1960"/>
      <c r="CH6" s="1960"/>
      <c r="CI6" s="1960"/>
      <c r="CJ6" s="1960"/>
      <c r="CK6" s="1960"/>
      <c r="CL6" s="1960"/>
      <c r="CM6" s="1960"/>
      <c r="CN6" s="1960"/>
      <c r="CO6" s="1960"/>
      <c r="CP6" s="1960"/>
      <c r="CQ6" s="1960"/>
      <c r="CR6" s="1960"/>
      <c r="CS6" s="1960"/>
      <c r="CT6" s="1960"/>
      <c r="CU6" s="1960"/>
      <c r="CV6" s="1960"/>
      <c r="CW6" s="1960"/>
      <c r="CX6" s="1960"/>
      <c r="CY6" s="1960"/>
      <c r="CZ6" s="1960"/>
      <c r="DA6" s="1960"/>
      <c r="DB6" s="1960"/>
      <c r="DC6" s="1960"/>
      <c r="DD6" s="1960"/>
      <c r="DE6" s="1960"/>
      <c r="DF6" s="1960"/>
      <c r="DG6" s="1960"/>
      <c r="DH6" s="1960"/>
      <c r="DI6" s="1960"/>
      <c r="DJ6" s="1960"/>
      <c r="DK6" s="1960"/>
      <c r="DL6" s="1960"/>
      <c r="DM6" s="1960"/>
      <c r="DN6" s="1960"/>
      <c r="DO6" s="1960"/>
      <c r="DP6" s="1960"/>
      <c r="DQ6" s="1960"/>
      <c r="DR6" s="1960"/>
      <c r="DS6" s="1960"/>
      <c r="DT6" s="1960"/>
      <c r="DU6" s="1960"/>
      <c r="DV6" s="1960"/>
      <c r="DW6" s="1960"/>
      <c r="DX6" s="1960"/>
      <c r="DY6" s="1960"/>
      <c r="DZ6" s="1960"/>
      <c r="EA6" s="1960"/>
      <c r="EB6" s="1960"/>
      <c r="EC6" s="1960"/>
    </row>
    <row r="7" spans="1:133" s="1960" customFormat="1" ht="27.75" customHeight="1">
      <c r="C7" s="1982">
        <v>1</v>
      </c>
      <c r="D7" s="1992" t="s">
        <v>1785</v>
      </c>
      <c r="E7" s="2016">
        <v>358407.32253401261</v>
      </c>
      <c r="F7" s="1985">
        <v>380896.15456269035</v>
      </c>
      <c r="G7" s="1985">
        <v>-22488.832028677745</v>
      </c>
      <c r="H7" s="1985">
        <v>354637.6199343233</v>
      </c>
      <c r="I7" s="1985">
        <v>321257.29066187417</v>
      </c>
      <c r="J7" s="1985">
        <v>33380.329272449133</v>
      </c>
      <c r="K7" s="1985">
        <v>368583.22209383803</v>
      </c>
      <c r="L7" s="1985">
        <v>520283.92034545698</v>
      </c>
      <c r="M7" s="1985">
        <v>-151700.69825161895</v>
      </c>
      <c r="N7" s="1984" t="s">
        <v>74</v>
      </c>
      <c r="O7" s="1983" t="s">
        <v>74</v>
      </c>
      <c r="Q7" s="2004"/>
      <c r="R7" s="2004"/>
      <c r="S7" s="2004"/>
      <c r="T7" s="2004"/>
      <c r="U7" s="2004"/>
      <c r="V7" s="2004"/>
      <c r="W7" s="2004"/>
      <c r="X7" s="2004"/>
      <c r="Y7" s="2004"/>
      <c r="Z7" s="2004"/>
      <c r="AA7" s="2004"/>
      <c r="AB7" s="2004"/>
      <c r="AC7" s="2004"/>
      <c r="AD7" s="2004"/>
      <c r="AE7" s="2004"/>
    </row>
    <row r="8" spans="1:133" s="1960" customFormat="1" ht="26.25" customHeight="1">
      <c r="C8" s="1982" t="s">
        <v>1784</v>
      </c>
      <c r="D8" s="1992" t="s">
        <v>1783</v>
      </c>
      <c r="E8" s="1985">
        <v>73646.023734349685</v>
      </c>
      <c r="F8" s="1985">
        <v>376084.63315318682</v>
      </c>
      <c r="G8" s="1985">
        <v>-302438.60941883718</v>
      </c>
      <c r="H8" s="1985">
        <v>49954.218588205084</v>
      </c>
      <c r="I8" s="1985">
        <v>313470.32862616342</v>
      </c>
      <c r="J8" s="1985">
        <v>-263516.11003795831</v>
      </c>
      <c r="K8" s="1985">
        <v>89689.723473064485</v>
      </c>
      <c r="L8" s="1985">
        <v>509782.7949314104</v>
      </c>
      <c r="M8" s="1985">
        <v>-420093.07145834586</v>
      </c>
      <c r="N8" s="1984">
        <v>-12.869553743707506</v>
      </c>
      <c r="O8" s="1983">
        <v>59.418363984590307</v>
      </c>
      <c r="Q8" s="2004"/>
      <c r="R8" s="2004"/>
      <c r="S8" s="2004"/>
      <c r="T8" s="2004"/>
      <c r="U8" s="2004"/>
      <c r="V8" s="2004"/>
      <c r="W8" s="2004"/>
      <c r="X8" s="2004"/>
      <c r="Y8" s="2004"/>
      <c r="Z8" s="2004"/>
      <c r="AA8" s="2004"/>
      <c r="AB8" s="2004"/>
      <c r="AC8" s="2004"/>
      <c r="AD8" s="2004"/>
      <c r="AE8" s="2004"/>
    </row>
    <row r="9" spans="1:133" s="1953" customFormat="1" ht="22.5" customHeight="1">
      <c r="C9" s="1982" t="s">
        <v>1782</v>
      </c>
      <c r="D9" s="2015" t="s">
        <v>1781</v>
      </c>
      <c r="E9" s="1985">
        <v>31119.461883404598</v>
      </c>
      <c r="F9" s="1985">
        <v>327508.73495917919</v>
      </c>
      <c r="G9" s="1985">
        <v>-296389.2730757746</v>
      </c>
      <c r="H9" s="1985">
        <v>31658.563919041724</v>
      </c>
      <c r="I9" s="1985">
        <v>283231.8166755524</v>
      </c>
      <c r="J9" s="1985">
        <v>-251573.25275651066</v>
      </c>
      <c r="K9" s="1985">
        <v>65997.640507382544</v>
      </c>
      <c r="L9" s="1985">
        <v>462305.12723979168</v>
      </c>
      <c r="M9" s="1985">
        <v>-396307.4867324091</v>
      </c>
      <c r="N9" s="1984">
        <v>-15.120662044947331</v>
      </c>
      <c r="O9" s="1983">
        <v>57.531646305810533</v>
      </c>
      <c r="Q9" s="2004"/>
      <c r="R9" s="2004"/>
      <c r="S9" s="2004"/>
      <c r="T9" s="2004"/>
      <c r="U9" s="2004"/>
      <c r="V9" s="2004"/>
      <c r="W9" s="2004"/>
      <c r="X9" s="2004"/>
      <c r="Y9" s="2004"/>
      <c r="Z9" s="2004"/>
      <c r="AA9" s="2004"/>
      <c r="AB9" s="2004"/>
      <c r="AC9" s="2004"/>
      <c r="AD9" s="2004"/>
      <c r="AE9" s="2004"/>
    </row>
    <row r="10" spans="1:133" s="1953" customFormat="1" ht="24" customHeight="1">
      <c r="C10" s="1979" t="s">
        <v>1780</v>
      </c>
      <c r="D10" s="1980" t="s">
        <v>1779</v>
      </c>
      <c r="E10" s="1989">
        <v>31119.461883404598</v>
      </c>
      <c r="F10" s="1989">
        <v>327448.1519891792</v>
      </c>
      <c r="G10" s="1989">
        <v>-296328.69010577461</v>
      </c>
      <c r="H10" s="1989">
        <v>31658.563919041724</v>
      </c>
      <c r="I10" s="1989">
        <v>282483.30115455238</v>
      </c>
      <c r="J10" s="1989">
        <v>-250824.73723551066</v>
      </c>
      <c r="K10" s="1989">
        <v>65997.640507382544</v>
      </c>
      <c r="L10" s="1989">
        <v>451178.02145379165</v>
      </c>
      <c r="M10" s="1989">
        <v>-385180.38094640907</v>
      </c>
      <c r="N10" s="1988">
        <v>-15.35590524630649</v>
      </c>
      <c r="O10" s="1987">
        <v>53.565547478176299</v>
      </c>
      <c r="Q10" s="2004"/>
      <c r="R10" s="2004"/>
      <c r="S10" s="2004"/>
      <c r="T10" s="2004"/>
      <c r="U10" s="2004"/>
      <c r="V10" s="2004"/>
      <c r="W10" s="2004"/>
      <c r="X10" s="2004"/>
      <c r="Y10" s="2004"/>
      <c r="Z10" s="2004"/>
      <c r="AA10" s="2004"/>
      <c r="AB10" s="2004"/>
      <c r="AC10" s="2004"/>
      <c r="AD10" s="2004"/>
      <c r="AE10" s="2004"/>
    </row>
    <row r="11" spans="1:133" s="1953" customFormat="1" ht="24" customHeight="1">
      <c r="C11" s="1979" t="s">
        <v>1778</v>
      </c>
      <c r="D11" s="2013" t="s">
        <v>1777</v>
      </c>
      <c r="E11" s="1989">
        <v>3339.4052229892004</v>
      </c>
      <c r="F11" s="1989">
        <v>42787.542277430002</v>
      </c>
      <c r="G11" s="1989">
        <v>-39448.137054440798</v>
      </c>
      <c r="H11" s="1989">
        <v>247.14336198799998</v>
      </c>
      <c r="I11" s="1989">
        <v>23337.416357690003</v>
      </c>
      <c r="J11" s="1989">
        <v>-23090.272995702002</v>
      </c>
      <c r="K11" s="1989">
        <v>613.58329007777729</v>
      </c>
      <c r="L11" s="1989">
        <v>51486.630277511249</v>
      </c>
      <c r="M11" s="1989">
        <v>-50873.046987433474</v>
      </c>
      <c r="N11" s="1988">
        <v>-41.466759345730217</v>
      </c>
      <c r="O11" s="1987">
        <v>120.32241453751081</v>
      </c>
      <c r="Q11" s="2004"/>
      <c r="R11" s="2004"/>
      <c r="S11" s="2004"/>
      <c r="T11" s="2004"/>
      <c r="U11" s="2004"/>
      <c r="V11" s="2004"/>
      <c r="W11" s="2004"/>
      <c r="X11" s="2004"/>
      <c r="Y11" s="2004"/>
      <c r="Z11" s="2004"/>
      <c r="AA11" s="2004"/>
      <c r="AB11" s="2004"/>
      <c r="AC11" s="2004"/>
      <c r="AD11" s="2004"/>
      <c r="AE11" s="2004"/>
    </row>
    <row r="12" spans="1:133" s="1953" customFormat="1" ht="24" customHeight="1">
      <c r="C12" s="1979" t="s">
        <v>1776</v>
      </c>
      <c r="D12" s="1980" t="s">
        <v>1775</v>
      </c>
      <c r="E12" s="1989">
        <v>0</v>
      </c>
      <c r="F12" s="1989">
        <v>60.582969999999996</v>
      </c>
      <c r="G12" s="1989">
        <v>-60.582969999999996</v>
      </c>
      <c r="H12" s="1989">
        <v>0</v>
      </c>
      <c r="I12" s="1989">
        <v>748.51552100000004</v>
      </c>
      <c r="J12" s="1989">
        <v>-748.51552100000004</v>
      </c>
      <c r="K12" s="1989">
        <v>0</v>
      </c>
      <c r="L12" s="1989">
        <v>11127.105786</v>
      </c>
      <c r="M12" s="1989">
        <v>-11127.105786</v>
      </c>
      <c r="N12" s="1988" t="s">
        <v>74</v>
      </c>
      <c r="O12" s="1987" t="s">
        <v>74</v>
      </c>
      <c r="Q12" s="2004"/>
      <c r="R12" s="2004"/>
      <c r="S12" s="2004"/>
      <c r="T12" s="2004"/>
      <c r="U12" s="2004"/>
      <c r="V12" s="2004"/>
      <c r="W12" s="2004"/>
      <c r="X12" s="2004"/>
      <c r="Y12" s="2004"/>
      <c r="Z12" s="2004"/>
      <c r="AA12" s="2004"/>
      <c r="AB12" s="2004"/>
      <c r="AC12" s="2004"/>
      <c r="AD12" s="2004"/>
      <c r="AE12" s="2004"/>
    </row>
    <row r="13" spans="1:133" s="1960" customFormat="1" ht="24" customHeight="1">
      <c r="C13" s="1982" t="s">
        <v>1774</v>
      </c>
      <c r="D13" s="2015" t="s">
        <v>1773</v>
      </c>
      <c r="E13" s="1985">
        <v>42526.561850945087</v>
      </c>
      <c r="F13" s="1985">
        <v>48575.898194007634</v>
      </c>
      <c r="G13" s="1985">
        <v>-6049.3363430625568</v>
      </c>
      <c r="H13" s="1985">
        <v>18295.654669163356</v>
      </c>
      <c r="I13" s="1985">
        <v>30238.511950611002</v>
      </c>
      <c r="J13" s="1985">
        <v>-11942.857281447643</v>
      </c>
      <c r="K13" s="1985">
        <v>23692.082965681941</v>
      </c>
      <c r="L13" s="1985">
        <v>47477.667691618721</v>
      </c>
      <c r="M13" s="1985">
        <v>-23785.584725936766</v>
      </c>
      <c r="N13" s="1984">
        <v>97.424256218516248</v>
      </c>
      <c r="O13" s="1983">
        <v>99.161592284000037</v>
      </c>
      <c r="P13" s="1953"/>
      <c r="Q13" s="2004"/>
      <c r="R13" s="2004"/>
      <c r="S13" s="2004"/>
      <c r="T13" s="2004"/>
      <c r="U13" s="2004"/>
      <c r="V13" s="2004"/>
      <c r="W13" s="2004"/>
      <c r="X13" s="2004"/>
      <c r="Y13" s="2004"/>
      <c r="Z13" s="2004"/>
      <c r="AA13" s="2004"/>
      <c r="AB13" s="2004"/>
      <c r="AC13" s="2004"/>
      <c r="AD13" s="2004"/>
      <c r="AE13" s="2004"/>
      <c r="AF13" s="1953"/>
      <c r="AG13" s="1953"/>
      <c r="AH13" s="1953"/>
      <c r="AI13" s="1953"/>
      <c r="AJ13" s="1953"/>
      <c r="AK13" s="1953"/>
      <c r="AL13" s="1953"/>
      <c r="AM13" s="1953"/>
      <c r="AN13" s="1953"/>
      <c r="AO13" s="1953"/>
      <c r="AP13" s="1953"/>
      <c r="AQ13" s="1953"/>
      <c r="AR13" s="1953"/>
      <c r="AS13" s="1953"/>
      <c r="AT13" s="1953"/>
      <c r="AU13" s="1953"/>
      <c r="AV13" s="1953"/>
      <c r="AW13" s="1953"/>
      <c r="AX13" s="1953"/>
      <c r="AY13" s="1953"/>
      <c r="AZ13" s="1953"/>
      <c r="BA13" s="1953"/>
      <c r="BB13" s="1953"/>
      <c r="BC13" s="1953"/>
      <c r="BD13" s="1953"/>
      <c r="BE13" s="1953"/>
      <c r="BF13" s="1953"/>
      <c r="BG13" s="1953"/>
      <c r="BH13" s="1953"/>
      <c r="BI13" s="1953"/>
      <c r="BJ13" s="1953"/>
      <c r="BK13" s="1953"/>
      <c r="BL13" s="1953"/>
      <c r="BM13" s="1953"/>
      <c r="BN13" s="1953"/>
      <c r="BO13" s="1953"/>
      <c r="BP13" s="1953"/>
      <c r="BQ13" s="1953"/>
      <c r="BR13" s="1953"/>
      <c r="BS13" s="1953"/>
      <c r="BT13" s="1953"/>
      <c r="BU13" s="1953"/>
      <c r="BV13" s="1953"/>
      <c r="BW13" s="1953"/>
      <c r="BX13" s="1953"/>
      <c r="BY13" s="1953"/>
      <c r="BZ13" s="1953"/>
      <c r="CA13" s="1953"/>
      <c r="CB13" s="1953"/>
      <c r="CC13" s="1953"/>
      <c r="CD13" s="1953"/>
      <c r="CE13" s="1953"/>
      <c r="CF13" s="1953"/>
      <c r="CG13" s="1953"/>
      <c r="CH13" s="1953"/>
      <c r="CI13" s="1953"/>
      <c r="CJ13" s="1953"/>
      <c r="CK13" s="1953"/>
      <c r="CL13" s="1953"/>
      <c r="CM13" s="1953"/>
      <c r="CN13" s="1953"/>
      <c r="CO13" s="1953"/>
      <c r="CP13" s="1953"/>
      <c r="CQ13" s="1953"/>
      <c r="CR13" s="1953"/>
      <c r="CS13" s="1953"/>
      <c r="CT13" s="1953"/>
      <c r="CU13" s="1953"/>
      <c r="CV13" s="1953"/>
      <c r="CW13" s="1953"/>
      <c r="CX13" s="1953"/>
      <c r="CY13" s="1953"/>
      <c r="CZ13" s="1953"/>
      <c r="DA13" s="1953"/>
      <c r="DB13" s="1953"/>
      <c r="DC13" s="1953"/>
      <c r="DD13" s="1953"/>
      <c r="DE13" s="1953"/>
      <c r="DF13" s="1953"/>
      <c r="DG13" s="1953"/>
      <c r="DH13" s="1953"/>
      <c r="DI13" s="1953"/>
      <c r="DJ13" s="1953"/>
      <c r="DK13" s="1953"/>
      <c r="DL13" s="1953"/>
      <c r="DM13" s="1953"/>
      <c r="DN13" s="1953"/>
      <c r="DO13" s="1953"/>
      <c r="DP13" s="1953"/>
      <c r="DQ13" s="1953"/>
      <c r="DR13" s="1953"/>
      <c r="DS13" s="1953"/>
      <c r="DT13" s="1953"/>
      <c r="DU13" s="1953"/>
      <c r="DV13" s="1953"/>
      <c r="DW13" s="1953"/>
      <c r="DX13" s="1953"/>
      <c r="DY13" s="1953"/>
      <c r="DZ13" s="1953"/>
      <c r="EA13" s="1953"/>
      <c r="EB13" s="1953"/>
      <c r="EC13" s="1953"/>
    </row>
    <row r="14" spans="1:133" s="1953" customFormat="1" ht="33" customHeight="1">
      <c r="C14" s="1979" t="s">
        <v>1772</v>
      </c>
      <c r="D14" s="1980" t="s">
        <v>1771</v>
      </c>
      <c r="E14" s="1989">
        <v>573.197</v>
      </c>
      <c r="F14" s="1989">
        <v>52.795999999999999</v>
      </c>
      <c r="G14" s="1989">
        <v>520.40099999999995</v>
      </c>
      <c r="H14" s="1989">
        <v>26.991</v>
      </c>
      <c r="I14" s="1989">
        <v>0.63900000000000001</v>
      </c>
      <c r="J14" s="1989">
        <v>26.352</v>
      </c>
      <c r="K14" s="1989">
        <v>261.79200000000003</v>
      </c>
      <c r="L14" s="1989">
        <v>25.450000000000003</v>
      </c>
      <c r="M14" s="1989">
        <v>236.34200000000004</v>
      </c>
      <c r="N14" s="1988">
        <v>-94.936212651397668</v>
      </c>
      <c r="O14" s="1987" t="s">
        <v>74</v>
      </c>
      <c r="Q14" s="2004"/>
      <c r="R14" s="2004"/>
      <c r="S14" s="2004"/>
      <c r="T14" s="2004"/>
      <c r="U14" s="2004"/>
      <c r="V14" s="2004"/>
      <c r="W14" s="2004"/>
      <c r="X14" s="2004"/>
      <c r="Y14" s="2004"/>
      <c r="Z14" s="2004"/>
      <c r="AA14" s="2004"/>
      <c r="AB14" s="2004"/>
      <c r="AC14" s="2004"/>
      <c r="AD14" s="2004"/>
      <c r="AE14" s="2004"/>
    </row>
    <row r="15" spans="1:133" s="1953" customFormat="1" ht="24" customHeight="1">
      <c r="C15" s="1979" t="s">
        <v>1770</v>
      </c>
      <c r="D15" s="1980" t="s">
        <v>1769</v>
      </c>
      <c r="E15" s="1989">
        <v>5111.9372484086289</v>
      </c>
      <c r="F15" s="1989">
        <v>18434.877119159752</v>
      </c>
      <c r="G15" s="1989">
        <v>-13322.939870751123</v>
      </c>
      <c r="H15" s="1989">
        <v>1404.4980985723143</v>
      </c>
      <c r="I15" s="1989">
        <v>15702.06696633532</v>
      </c>
      <c r="J15" s="1989">
        <v>-14297.568867763006</v>
      </c>
      <c r="K15" s="1989">
        <v>3297.389692853892</v>
      </c>
      <c r="L15" s="1989">
        <v>23516.869640170855</v>
      </c>
      <c r="M15" s="1989">
        <v>-20219.479947316962</v>
      </c>
      <c r="N15" s="1988">
        <v>7.3154199183286917</v>
      </c>
      <c r="O15" s="1987">
        <v>41.419007205527095</v>
      </c>
      <c r="Q15" s="2004"/>
      <c r="R15" s="2004"/>
      <c r="S15" s="2004"/>
      <c r="T15" s="2004"/>
      <c r="U15" s="2004"/>
      <c r="V15" s="2004"/>
      <c r="W15" s="2004"/>
      <c r="X15" s="2004"/>
      <c r="Y15" s="2004"/>
      <c r="Z15" s="2004"/>
      <c r="AA15" s="2004"/>
      <c r="AB15" s="2004"/>
      <c r="AC15" s="2004"/>
      <c r="AD15" s="2004"/>
      <c r="AE15" s="2004"/>
    </row>
    <row r="16" spans="1:133" s="1953" customFormat="1" ht="23.25" customHeight="1">
      <c r="C16" s="1979" t="s">
        <v>1768</v>
      </c>
      <c r="D16" s="1980" t="s">
        <v>1656</v>
      </c>
      <c r="E16" s="1989">
        <v>17326.613066830829</v>
      </c>
      <c r="F16" s="1989">
        <v>21004.198721810688</v>
      </c>
      <c r="G16" s="1989">
        <v>-3677.5856549798591</v>
      </c>
      <c r="H16" s="1989">
        <v>1481.5194228962698</v>
      </c>
      <c r="I16" s="1989">
        <v>5316.3361851985155</v>
      </c>
      <c r="J16" s="1989">
        <v>-3834.8167623022455</v>
      </c>
      <c r="K16" s="1989">
        <v>4204.681116373481</v>
      </c>
      <c r="L16" s="1989">
        <v>15264.48633531747</v>
      </c>
      <c r="M16" s="1989">
        <v>-11059.805218943988</v>
      </c>
      <c r="N16" s="1988">
        <v>4.2753894014535776</v>
      </c>
      <c r="O16" s="1987">
        <v>188.40505047506352</v>
      </c>
      <c r="Q16" s="2004"/>
      <c r="R16" s="2004"/>
      <c r="S16" s="2004"/>
      <c r="T16" s="2004"/>
      <c r="U16" s="2004"/>
      <c r="V16" s="2004"/>
      <c r="W16" s="2004"/>
      <c r="X16" s="2004"/>
      <c r="Y16" s="2004"/>
      <c r="Z16" s="2004"/>
      <c r="AA16" s="2004"/>
      <c r="AB16" s="2004"/>
      <c r="AC16" s="2004"/>
      <c r="AD16" s="2004"/>
      <c r="AE16" s="2004"/>
    </row>
    <row r="17" spans="3:133" s="1953" customFormat="1" ht="25.5" customHeight="1">
      <c r="C17" s="1979" t="s">
        <v>1767</v>
      </c>
      <c r="D17" s="2014" t="s">
        <v>1655</v>
      </c>
      <c r="E17" s="2012">
        <v>736.70799999999997</v>
      </c>
      <c r="F17" s="2012">
        <v>10179.3568072708</v>
      </c>
      <c r="G17" s="2012">
        <v>-9442.6488072707998</v>
      </c>
      <c r="H17" s="2012">
        <v>258.363</v>
      </c>
      <c r="I17" s="2012">
        <v>4425.7797410571384</v>
      </c>
      <c r="J17" s="2012">
        <v>-4167.4167410571381</v>
      </c>
      <c r="K17" s="2012">
        <v>341.072</v>
      </c>
      <c r="L17" s="2012">
        <v>8920.4598041341033</v>
      </c>
      <c r="M17" s="2012">
        <v>-8579.3878041341031</v>
      </c>
      <c r="N17" s="2011">
        <v>-55.866019947196975</v>
      </c>
      <c r="O17" s="2010">
        <v>105.8682473391848</v>
      </c>
      <c r="Q17" s="2004"/>
      <c r="R17" s="2004"/>
      <c r="S17" s="2004"/>
      <c r="T17" s="2004"/>
      <c r="U17" s="2004"/>
      <c r="V17" s="2004"/>
      <c r="W17" s="2004"/>
      <c r="X17" s="2004"/>
      <c r="Y17" s="2004"/>
      <c r="Z17" s="2004"/>
      <c r="AA17" s="2004"/>
      <c r="AB17" s="2004"/>
      <c r="AC17" s="2004"/>
      <c r="AD17" s="2004"/>
      <c r="AE17" s="2004"/>
    </row>
    <row r="18" spans="3:133" s="1953" customFormat="1" ht="23.25" customHeight="1">
      <c r="C18" s="1979" t="s">
        <v>1766</v>
      </c>
      <c r="D18" s="1980" t="s">
        <v>1765</v>
      </c>
      <c r="E18" s="1989">
        <v>1304.0730000000001</v>
      </c>
      <c r="F18" s="1989">
        <v>63.256</v>
      </c>
      <c r="G18" s="1989">
        <v>1240.817</v>
      </c>
      <c r="H18" s="1989">
        <v>1227.2840000000001</v>
      </c>
      <c r="I18" s="1989">
        <v>77.375</v>
      </c>
      <c r="J18" s="1989">
        <v>1149.9090000000001</v>
      </c>
      <c r="K18" s="1989">
        <v>1401.482</v>
      </c>
      <c r="L18" s="1989">
        <v>91.89</v>
      </c>
      <c r="M18" s="1989">
        <v>1309.5919999999999</v>
      </c>
      <c r="N18" s="1988">
        <v>-7.3264631287288884</v>
      </c>
      <c r="O18" s="1987">
        <v>13.886577111754029</v>
      </c>
      <c r="Q18" s="2004"/>
      <c r="R18" s="2004"/>
      <c r="S18" s="2004"/>
      <c r="T18" s="2004"/>
      <c r="U18" s="2004"/>
      <c r="V18" s="2004"/>
      <c r="W18" s="2004"/>
      <c r="X18" s="2004"/>
      <c r="Y18" s="2004"/>
      <c r="Z18" s="2004"/>
      <c r="AA18" s="2004"/>
      <c r="AB18" s="2004"/>
      <c r="AC18" s="2004"/>
      <c r="AD18" s="2004"/>
      <c r="AE18" s="2004"/>
    </row>
    <row r="19" spans="3:133" s="1953" customFormat="1" ht="24" customHeight="1">
      <c r="C19" s="1979" t="s">
        <v>1764</v>
      </c>
      <c r="D19" s="1980" t="s">
        <v>1763</v>
      </c>
      <c r="E19" s="1989">
        <v>299.851</v>
      </c>
      <c r="F19" s="1989">
        <v>1777.5642200000002</v>
      </c>
      <c r="G19" s="1989">
        <v>-1477.7132200000001</v>
      </c>
      <c r="H19" s="1989">
        <v>206.15299999999999</v>
      </c>
      <c r="I19" s="1989">
        <v>2254.7838503191388</v>
      </c>
      <c r="J19" s="1989">
        <v>-2048.630850319139</v>
      </c>
      <c r="K19" s="1989">
        <v>343.52699999999999</v>
      </c>
      <c r="L19" s="1989">
        <v>2993.1471115491995</v>
      </c>
      <c r="M19" s="1989">
        <v>-2649.6201115491995</v>
      </c>
      <c r="N19" s="1988">
        <v>38.635211663000412</v>
      </c>
      <c r="O19" s="1987">
        <v>29.336142289199518</v>
      </c>
      <c r="Q19" s="2004"/>
      <c r="R19" s="2004"/>
      <c r="S19" s="2004"/>
      <c r="T19" s="2004"/>
      <c r="U19" s="2004"/>
      <c r="V19" s="2004"/>
      <c r="W19" s="2004"/>
      <c r="X19" s="2004"/>
      <c r="Y19" s="2004"/>
      <c r="Z19" s="2004"/>
      <c r="AA19" s="2004"/>
      <c r="AB19" s="2004"/>
      <c r="AC19" s="2004"/>
      <c r="AD19" s="2004"/>
      <c r="AE19" s="2004"/>
    </row>
    <row r="20" spans="3:133" s="1953" customFormat="1" ht="41.25" customHeight="1">
      <c r="C20" s="1979" t="s">
        <v>1762</v>
      </c>
      <c r="D20" s="1980" t="s">
        <v>1761</v>
      </c>
      <c r="E20" s="1989">
        <v>0</v>
      </c>
      <c r="F20" s="1989">
        <v>65.463999999999999</v>
      </c>
      <c r="G20" s="1989">
        <v>-65.463999999999999</v>
      </c>
      <c r="H20" s="1989">
        <v>0</v>
      </c>
      <c r="I20" s="1989">
        <v>1206.933</v>
      </c>
      <c r="J20" s="1989">
        <v>-1206.933</v>
      </c>
      <c r="K20" s="1989">
        <v>12.692</v>
      </c>
      <c r="L20" s="1989">
        <v>903.41800000000001</v>
      </c>
      <c r="M20" s="1989">
        <v>-890.726</v>
      </c>
      <c r="N20" s="1988" t="s">
        <v>74</v>
      </c>
      <c r="O20" s="1987">
        <v>-26.199217355064452</v>
      </c>
      <c r="Q20" s="2004"/>
      <c r="R20" s="2004"/>
      <c r="S20" s="2004"/>
      <c r="T20" s="2004"/>
      <c r="U20" s="2004"/>
      <c r="V20" s="2004"/>
      <c r="W20" s="2004"/>
      <c r="X20" s="2004"/>
      <c r="Y20" s="2004"/>
      <c r="Z20" s="2004"/>
      <c r="AA20" s="2004"/>
      <c r="AB20" s="2004"/>
      <c r="AC20" s="2004"/>
      <c r="AD20" s="2004"/>
      <c r="AE20" s="2004"/>
    </row>
    <row r="21" spans="3:133" s="1953" customFormat="1" ht="46.5" customHeight="1">
      <c r="C21" s="1979" t="s">
        <v>1760</v>
      </c>
      <c r="D21" s="1980" t="s">
        <v>1759</v>
      </c>
      <c r="E21" s="1989">
        <v>5485.4520000000002</v>
      </c>
      <c r="F21" s="1989">
        <v>392.28999999999996</v>
      </c>
      <c r="G21" s="1989">
        <v>5093.1620000000003</v>
      </c>
      <c r="H21" s="1989">
        <v>4202.3559999999998</v>
      </c>
      <c r="I21" s="1989">
        <v>495.65299999999996</v>
      </c>
      <c r="J21" s="1989">
        <v>3706.703</v>
      </c>
      <c r="K21" s="1989">
        <v>3625.136</v>
      </c>
      <c r="L21" s="1989">
        <v>274.95300000000003</v>
      </c>
      <c r="M21" s="1989">
        <v>3350.183</v>
      </c>
      <c r="N21" s="1988">
        <v>-27.221969377765721</v>
      </c>
      <c r="O21" s="1987">
        <v>-9.618251044121962</v>
      </c>
      <c r="Q21" s="2004"/>
      <c r="R21" s="2004"/>
      <c r="S21" s="2004"/>
      <c r="T21" s="2004"/>
      <c r="U21" s="2004"/>
      <c r="V21" s="2004"/>
      <c r="W21" s="2004"/>
      <c r="X21" s="2004"/>
      <c r="Y21" s="2004"/>
      <c r="Z21" s="2004"/>
      <c r="AA21" s="2004"/>
      <c r="AB21" s="2004"/>
      <c r="AC21" s="2004"/>
      <c r="AD21" s="2004"/>
      <c r="AE21" s="2004"/>
    </row>
    <row r="22" spans="3:133" s="1953" customFormat="1" ht="27" customHeight="1">
      <c r="C22" s="1979" t="s">
        <v>1758</v>
      </c>
      <c r="D22" s="1980" t="s">
        <v>1757</v>
      </c>
      <c r="E22" s="1989">
        <v>9439.3071057056241</v>
      </c>
      <c r="F22" s="1989">
        <v>6195.2611330371965</v>
      </c>
      <c r="G22" s="1989">
        <v>3244.0459726684276</v>
      </c>
      <c r="H22" s="1989">
        <v>8232.2134375917649</v>
      </c>
      <c r="I22" s="1989">
        <v>4416.0899487580309</v>
      </c>
      <c r="J22" s="1989">
        <v>3816.123488833734</v>
      </c>
      <c r="K22" s="1989">
        <v>8560.5844190583975</v>
      </c>
      <c r="L22" s="1989">
        <v>3626.4236045811895</v>
      </c>
      <c r="M22" s="1989">
        <v>4934.1608144772081</v>
      </c>
      <c r="N22" s="1988">
        <v>17.634692016856256</v>
      </c>
      <c r="O22" s="1987">
        <v>29.297723957700427</v>
      </c>
      <c r="Q22" s="2004"/>
      <c r="R22" s="2004"/>
      <c r="S22" s="2004"/>
      <c r="T22" s="2004"/>
      <c r="U22" s="2004"/>
      <c r="V22" s="2004"/>
      <c r="W22" s="2004"/>
      <c r="X22" s="2004"/>
      <c r="Y22" s="2004"/>
      <c r="Z22" s="2004"/>
      <c r="AA22" s="2004"/>
      <c r="AB22" s="2004"/>
      <c r="AC22" s="2004"/>
      <c r="AD22" s="2004"/>
      <c r="AE22" s="2004"/>
    </row>
    <row r="23" spans="3:133" s="1953" customFormat="1" ht="31.5" customHeight="1">
      <c r="C23" s="1979" t="s">
        <v>1756</v>
      </c>
      <c r="D23" s="1980" t="s">
        <v>1755</v>
      </c>
      <c r="E23" s="1989">
        <v>2986.1314299999999</v>
      </c>
      <c r="F23" s="1989">
        <v>590.19100000000003</v>
      </c>
      <c r="G23" s="1989">
        <v>2395.9404299999997</v>
      </c>
      <c r="H23" s="1989">
        <v>1514.63971010301</v>
      </c>
      <c r="I23" s="1989">
        <v>768.63499999999999</v>
      </c>
      <c r="J23" s="1989">
        <v>746.00471010300998</v>
      </c>
      <c r="K23" s="1989">
        <v>1984.7987373961744</v>
      </c>
      <c r="L23" s="1989">
        <v>781.03</v>
      </c>
      <c r="M23" s="1989">
        <v>1203.7687373961744</v>
      </c>
      <c r="N23" s="1988">
        <v>-68.863803925917722</v>
      </c>
      <c r="O23" s="1987">
        <v>61.362082717943608</v>
      </c>
      <c r="Q23" s="2004"/>
      <c r="R23" s="2004"/>
      <c r="S23" s="2004"/>
      <c r="T23" s="2004"/>
      <c r="U23" s="2004"/>
      <c r="V23" s="2004"/>
      <c r="W23" s="2004"/>
      <c r="X23" s="2004"/>
      <c r="Y23" s="2004"/>
      <c r="Z23" s="2004"/>
      <c r="AA23" s="2004"/>
      <c r="AB23" s="2004"/>
      <c r="AC23" s="2004"/>
      <c r="AD23" s="2004"/>
      <c r="AE23" s="2004"/>
    </row>
    <row r="24" spans="3:133" s="1960" customFormat="1" ht="30" customHeight="1">
      <c r="C24" s="1982" t="s">
        <v>1754</v>
      </c>
      <c r="D24" s="1992" t="s">
        <v>1753</v>
      </c>
      <c r="E24" s="1985">
        <v>23090.981566871538</v>
      </c>
      <c r="F24" s="1985">
        <v>3507.7353099999996</v>
      </c>
      <c r="G24" s="1985">
        <v>19583.246256871538</v>
      </c>
      <c r="H24" s="1985">
        <v>16211.97930809062</v>
      </c>
      <c r="I24" s="1985">
        <v>6311.60837412</v>
      </c>
      <c r="J24" s="1985">
        <v>9900.370933970622</v>
      </c>
      <c r="K24" s="1985">
        <v>13477.777399254695</v>
      </c>
      <c r="L24" s="1985">
        <v>8810.4937754300008</v>
      </c>
      <c r="M24" s="1985">
        <v>4667.2836238246955</v>
      </c>
      <c r="N24" s="1984">
        <v>-49.444689587679093</v>
      </c>
      <c r="O24" s="1983">
        <v>-52.857487310802767</v>
      </c>
      <c r="P24" s="1953"/>
      <c r="Q24" s="2004"/>
      <c r="R24" s="2004"/>
      <c r="S24" s="2004"/>
      <c r="T24" s="2004"/>
      <c r="U24" s="2004"/>
      <c r="V24" s="2004"/>
      <c r="W24" s="2004"/>
      <c r="X24" s="2004"/>
      <c r="Y24" s="2004"/>
      <c r="Z24" s="2004"/>
      <c r="AA24" s="2004"/>
      <c r="AB24" s="2004"/>
      <c r="AC24" s="2004"/>
      <c r="AD24" s="2004"/>
      <c r="AE24" s="2004"/>
      <c r="AF24" s="1953"/>
      <c r="AG24" s="1953"/>
      <c r="AH24" s="1953"/>
      <c r="AI24" s="1953"/>
      <c r="AJ24" s="1953"/>
      <c r="AK24" s="1953"/>
      <c r="AL24" s="1953"/>
      <c r="AM24" s="1953"/>
      <c r="AN24" s="1953"/>
      <c r="AO24" s="1953"/>
      <c r="AP24" s="1953"/>
      <c r="AQ24" s="1953"/>
      <c r="AR24" s="1953"/>
      <c r="AS24" s="1953"/>
      <c r="AT24" s="1953"/>
      <c r="AU24" s="1953"/>
      <c r="AV24" s="1953"/>
      <c r="AW24" s="1953"/>
      <c r="AX24" s="1953"/>
      <c r="AY24" s="1953"/>
      <c r="AZ24" s="1953"/>
      <c r="BA24" s="1953"/>
      <c r="BB24" s="1953"/>
      <c r="BC24" s="1953"/>
      <c r="BD24" s="1953"/>
      <c r="BE24" s="1953"/>
      <c r="BF24" s="1953"/>
      <c r="BG24" s="1953"/>
      <c r="BH24" s="1953"/>
      <c r="BI24" s="1953"/>
      <c r="BJ24" s="1953"/>
      <c r="BK24" s="1953"/>
      <c r="BL24" s="1953"/>
      <c r="BM24" s="1953"/>
      <c r="BN24" s="1953"/>
      <c r="BO24" s="1953"/>
      <c r="BP24" s="1953"/>
      <c r="BQ24" s="1953"/>
      <c r="BR24" s="1953"/>
      <c r="BS24" s="1953"/>
      <c r="BT24" s="1953"/>
      <c r="BU24" s="1953"/>
      <c r="BV24" s="1953"/>
      <c r="BW24" s="1953"/>
      <c r="BX24" s="1953"/>
      <c r="BY24" s="1953"/>
      <c r="BZ24" s="1953"/>
      <c r="CA24" s="1953"/>
      <c r="CB24" s="1953"/>
      <c r="CC24" s="1953"/>
      <c r="CD24" s="1953"/>
      <c r="CE24" s="1953"/>
      <c r="CF24" s="1953"/>
      <c r="CG24" s="1953"/>
      <c r="CH24" s="1953"/>
      <c r="CI24" s="1953"/>
      <c r="CJ24" s="1953"/>
      <c r="CK24" s="1953"/>
      <c r="CL24" s="1953"/>
      <c r="CM24" s="1953"/>
      <c r="CN24" s="1953"/>
      <c r="CO24" s="1953"/>
      <c r="CP24" s="1953"/>
      <c r="CQ24" s="1953"/>
      <c r="CR24" s="1953"/>
      <c r="CS24" s="1953"/>
      <c r="CT24" s="1953"/>
      <c r="CU24" s="1953"/>
      <c r="CV24" s="1953"/>
      <c r="CW24" s="1953"/>
      <c r="CX24" s="1953"/>
      <c r="CY24" s="1953"/>
      <c r="CZ24" s="1953"/>
      <c r="DA24" s="1953"/>
      <c r="DB24" s="1953"/>
      <c r="DC24" s="1953"/>
      <c r="DD24" s="1953"/>
      <c r="DE24" s="1953"/>
      <c r="DF24" s="1953"/>
      <c r="DG24" s="1953"/>
      <c r="DH24" s="1953"/>
      <c r="DI24" s="1953"/>
      <c r="DJ24" s="1953"/>
      <c r="DK24" s="1953"/>
      <c r="DL24" s="1953"/>
      <c r="DM24" s="1953"/>
      <c r="DN24" s="1953"/>
      <c r="DO24" s="1953"/>
      <c r="DP24" s="1953"/>
      <c r="DQ24" s="1953"/>
      <c r="DR24" s="1953"/>
      <c r="DS24" s="1953"/>
      <c r="DT24" s="1953"/>
      <c r="DU24" s="1953"/>
      <c r="DV24" s="1953"/>
      <c r="DW24" s="1953"/>
      <c r="DX24" s="1953"/>
      <c r="DY24" s="1953"/>
      <c r="DZ24" s="1953"/>
      <c r="EA24" s="1953"/>
      <c r="EB24" s="1953"/>
      <c r="EC24" s="1953"/>
    </row>
    <row r="25" spans="3:133" s="1953" customFormat="1" ht="25.5" customHeight="1">
      <c r="C25" s="1979" t="s">
        <v>1752</v>
      </c>
      <c r="D25" s="1981" t="s">
        <v>1751</v>
      </c>
      <c r="E25" s="1989">
        <v>15340.665566871539</v>
      </c>
      <c r="F25" s="1989">
        <v>1727.7709999999997</v>
      </c>
      <c r="G25" s="1989">
        <v>13612.894566871539</v>
      </c>
      <c r="H25" s="1989">
        <v>10583.593308090622</v>
      </c>
      <c r="I25" s="1989">
        <v>1156.97</v>
      </c>
      <c r="J25" s="1989">
        <v>9426.6233080906222</v>
      </c>
      <c r="K25" s="1989">
        <v>8182.5733992546957</v>
      </c>
      <c r="L25" s="1989">
        <v>1047.1949999999999</v>
      </c>
      <c r="M25" s="1989">
        <v>7135.378399254696</v>
      </c>
      <c r="N25" s="1988">
        <v>-30.752249187095472</v>
      </c>
      <c r="O25" s="1987">
        <v>-24.306104465523848</v>
      </c>
      <c r="Q25" s="2004"/>
      <c r="R25" s="2004"/>
      <c r="S25" s="2004"/>
      <c r="T25" s="2004"/>
      <c r="U25" s="2004"/>
      <c r="V25" s="2004"/>
      <c r="W25" s="2004"/>
      <c r="X25" s="2004"/>
      <c r="Y25" s="2004"/>
      <c r="Z25" s="2004"/>
      <c r="AA25" s="2004"/>
      <c r="AB25" s="2004"/>
      <c r="AC25" s="2004"/>
      <c r="AD25" s="2004"/>
      <c r="AE25" s="2004"/>
    </row>
    <row r="26" spans="3:133" s="1953" customFormat="1" ht="25.5" customHeight="1">
      <c r="C26" s="1979" t="s">
        <v>1750</v>
      </c>
      <c r="D26" s="1981" t="s">
        <v>1749</v>
      </c>
      <c r="E26" s="1989">
        <v>7750.3159999999998</v>
      </c>
      <c r="F26" s="1989">
        <v>1779.9643099999998</v>
      </c>
      <c r="G26" s="1989">
        <v>5970.3516899999995</v>
      </c>
      <c r="H26" s="1989">
        <v>5628.3859999999995</v>
      </c>
      <c r="I26" s="1989">
        <v>5154.6383741199998</v>
      </c>
      <c r="J26" s="1989">
        <v>473.74762587999976</v>
      </c>
      <c r="K26" s="1989">
        <v>5295.2039999999997</v>
      </c>
      <c r="L26" s="1989">
        <v>7763.2987754300002</v>
      </c>
      <c r="M26" s="1989">
        <v>-2468.0947754300005</v>
      </c>
      <c r="N26" s="1988">
        <v>-92.06499632720967</v>
      </c>
      <c r="O26" s="1987" t="s">
        <v>74</v>
      </c>
      <c r="Q26" s="2004"/>
      <c r="R26" s="2004"/>
      <c r="S26" s="2004"/>
      <c r="T26" s="2004"/>
      <c r="U26" s="2004"/>
      <c r="V26" s="2004"/>
      <c r="W26" s="2004"/>
      <c r="X26" s="2004"/>
      <c r="Y26" s="2004"/>
      <c r="Z26" s="2004"/>
      <c r="AA26" s="2004"/>
      <c r="AB26" s="2004"/>
      <c r="AC26" s="2004"/>
      <c r="AD26" s="2004"/>
      <c r="AE26" s="2004"/>
    </row>
    <row r="27" spans="3:133" s="1953" customFormat="1" ht="30" customHeight="1">
      <c r="C27" s="1979" t="s">
        <v>1748</v>
      </c>
      <c r="D27" s="1980" t="s">
        <v>1747</v>
      </c>
      <c r="E27" s="1989">
        <v>0</v>
      </c>
      <c r="F27" s="1989">
        <v>1152.2069999999999</v>
      </c>
      <c r="G27" s="1989">
        <v>-1152.2069999999999</v>
      </c>
      <c r="H27" s="1989">
        <v>0</v>
      </c>
      <c r="I27" s="1989">
        <v>3964.136</v>
      </c>
      <c r="J27" s="1989">
        <v>-3964.136</v>
      </c>
      <c r="K27" s="1989">
        <v>0</v>
      </c>
      <c r="L27" s="1989">
        <v>7109.1610000000001</v>
      </c>
      <c r="M27" s="1989">
        <v>-7109.1610000000001</v>
      </c>
      <c r="N27" s="1988">
        <v>244.04720679530678</v>
      </c>
      <c r="O27" s="1987">
        <v>79.336960185018881</v>
      </c>
      <c r="Q27" s="2004"/>
      <c r="R27" s="2004"/>
      <c r="S27" s="2004"/>
      <c r="T27" s="2004"/>
      <c r="U27" s="2004"/>
      <c r="V27" s="2004"/>
      <c r="W27" s="2004"/>
      <c r="X27" s="2004"/>
      <c r="Y27" s="2004"/>
      <c r="Z27" s="2004"/>
      <c r="AA27" s="2004"/>
      <c r="AB27" s="2004"/>
      <c r="AC27" s="2004"/>
      <c r="AD27" s="2004"/>
      <c r="AE27" s="2004"/>
    </row>
    <row r="28" spans="3:133" s="1953" customFormat="1" ht="30" customHeight="1">
      <c r="C28" s="1979" t="s">
        <v>1746</v>
      </c>
      <c r="D28" s="1980" t="s">
        <v>1745</v>
      </c>
      <c r="E28" s="1989">
        <v>484.96699999999964</v>
      </c>
      <c r="F28" s="1989">
        <v>627.75731000000007</v>
      </c>
      <c r="G28" s="1989">
        <v>-142.79031000000043</v>
      </c>
      <c r="H28" s="1989">
        <v>600.63299999999981</v>
      </c>
      <c r="I28" s="1989">
        <v>1190.50237412</v>
      </c>
      <c r="J28" s="1989">
        <v>-589.8693741200002</v>
      </c>
      <c r="K28" s="1989">
        <v>320.52700000000004</v>
      </c>
      <c r="L28" s="1989">
        <v>654.13777543000003</v>
      </c>
      <c r="M28" s="1989">
        <v>-333.61077542999999</v>
      </c>
      <c r="N28" s="1988">
        <v>313.10182330999805</v>
      </c>
      <c r="O28" s="1987">
        <v>-43.443279128078316</v>
      </c>
      <c r="Q28" s="2004"/>
      <c r="R28" s="2004"/>
      <c r="S28" s="2004"/>
      <c r="T28" s="2004"/>
      <c r="U28" s="2004"/>
      <c r="V28" s="2004"/>
      <c r="W28" s="2004"/>
      <c r="X28" s="2004"/>
      <c r="Y28" s="2004"/>
      <c r="Z28" s="2004"/>
      <c r="AA28" s="2004"/>
      <c r="AB28" s="2004"/>
      <c r="AC28" s="2004"/>
      <c r="AD28" s="2004"/>
      <c r="AE28" s="2004"/>
    </row>
    <row r="29" spans="3:133" s="1953" customFormat="1" ht="32.25" customHeight="1">
      <c r="C29" s="1979" t="s">
        <v>1744</v>
      </c>
      <c r="D29" s="1980" t="s">
        <v>1621</v>
      </c>
      <c r="E29" s="1989">
        <v>7265.3490000000002</v>
      </c>
      <c r="F29" s="1989">
        <v>0</v>
      </c>
      <c r="G29" s="1989">
        <v>7265.3490000000002</v>
      </c>
      <c r="H29" s="1989">
        <v>5027.7529999999997</v>
      </c>
      <c r="I29" s="1989">
        <v>0</v>
      </c>
      <c r="J29" s="1989">
        <v>5027.7529999999997</v>
      </c>
      <c r="K29" s="1989">
        <v>4974.6769999999997</v>
      </c>
      <c r="L29" s="1989">
        <v>0</v>
      </c>
      <c r="M29" s="1989">
        <v>4974.6769999999997</v>
      </c>
      <c r="N29" s="1988">
        <v>-30.798190148883421</v>
      </c>
      <c r="O29" s="1987">
        <v>-1.0556604511001266</v>
      </c>
      <c r="Q29" s="2004"/>
      <c r="R29" s="2004"/>
      <c r="S29" s="2004"/>
      <c r="T29" s="2004"/>
      <c r="U29" s="2004"/>
      <c r="V29" s="2004"/>
      <c r="W29" s="2004"/>
      <c r="X29" s="2004"/>
      <c r="Y29" s="2004"/>
      <c r="Z29" s="2004"/>
      <c r="AA29" s="2004"/>
      <c r="AB29" s="2004"/>
      <c r="AC29" s="2004"/>
      <c r="AD29" s="2004"/>
      <c r="AE29" s="2004"/>
    </row>
    <row r="30" spans="3:133" s="1960" customFormat="1" ht="30.75" customHeight="1">
      <c r="C30" s="1982" t="s">
        <v>1743</v>
      </c>
      <c r="D30" s="1992" t="s">
        <v>1742</v>
      </c>
      <c r="E30" s="1985">
        <v>261670.31723279139</v>
      </c>
      <c r="F30" s="1985">
        <v>1303.786099503536</v>
      </c>
      <c r="G30" s="1985">
        <v>260366.53113328785</v>
      </c>
      <c r="H30" s="1985">
        <v>288471.42203802761</v>
      </c>
      <c r="I30" s="1985">
        <v>1475.3536615907428</v>
      </c>
      <c r="J30" s="1985">
        <v>286996.06837643689</v>
      </c>
      <c r="K30" s="1985">
        <v>265415.72122151882</v>
      </c>
      <c r="L30" s="1985">
        <v>1690.6316386165649</v>
      </c>
      <c r="M30" s="1985">
        <v>263725.08958290226</v>
      </c>
      <c r="N30" s="1984">
        <v>10.227711344941159</v>
      </c>
      <c r="O30" s="1983">
        <v>-8.1084660585006176</v>
      </c>
      <c r="P30" s="1953"/>
      <c r="Q30" s="2004"/>
      <c r="R30" s="2004"/>
      <c r="S30" s="2004"/>
      <c r="T30" s="2004"/>
      <c r="U30" s="2004"/>
      <c r="V30" s="2004"/>
      <c r="W30" s="2004"/>
      <c r="X30" s="2004"/>
      <c r="Y30" s="2004"/>
      <c r="Z30" s="2004"/>
      <c r="AA30" s="2004"/>
      <c r="AB30" s="2004"/>
      <c r="AC30" s="2004"/>
      <c r="AD30" s="2004"/>
      <c r="AE30" s="2004"/>
      <c r="AF30" s="1953"/>
      <c r="AG30" s="1953"/>
      <c r="AH30" s="1953"/>
      <c r="AI30" s="1953"/>
      <c r="AJ30" s="1953"/>
      <c r="AK30" s="1953"/>
      <c r="AL30" s="1953"/>
      <c r="AM30" s="1953"/>
      <c r="AN30" s="1953"/>
      <c r="AO30" s="1953"/>
      <c r="AP30" s="1953"/>
      <c r="AQ30" s="1953"/>
      <c r="AR30" s="1953"/>
      <c r="AS30" s="1953"/>
      <c r="AT30" s="1953"/>
      <c r="AU30" s="1953"/>
      <c r="AV30" s="1953"/>
      <c r="AW30" s="1953"/>
      <c r="AX30" s="1953"/>
      <c r="AY30" s="1953"/>
      <c r="AZ30" s="1953"/>
      <c r="BA30" s="1953"/>
      <c r="BB30" s="1953"/>
      <c r="BC30" s="1953"/>
      <c r="BD30" s="1953"/>
      <c r="BE30" s="1953"/>
      <c r="BF30" s="1953"/>
      <c r="BG30" s="1953"/>
      <c r="BH30" s="1953"/>
      <c r="BI30" s="1953"/>
      <c r="BJ30" s="1953"/>
      <c r="BK30" s="1953"/>
      <c r="BL30" s="1953"/>
      <c r="BM30" s="1953"/>
      <c r="BN30" s="1953"/>
      <c r="BO30" s="1953"/>
      <c r="BP30" s="1953"/>
      <c r="BQ30" s="1953"/>
      <c r="BR30" s="1953"/>
      <c r="BS30" s="1953"/>
      <c r="BT30" s="1953"/>
      <c r="BU30" s="1953"/>
      <c r="BV30" s="1953"/>
      <c r="BW30" s="1953"/>
      <c r="BX30" s="1953"/>
      <c r="BY30" s="1953"/>
      <c r="BZ30" s="1953"/>
      <c r="CA30" s="1953"/>
      <c r="CB30" s="1953"/>
      <c r="CC30" s="1953"/>
      <c r="CD30" s="1953"/>
      <c r="CE30" s="1953"/>
      <c r="CF30" s="1953"/>
      <c r="CG30" s="1953"/>
      <c r="CH30" s="1953"/>
      <c r="CI30" s="1953"/>
      <c r="CJ30" s="1953"/>
      <c r="CK30" s="1953"/>
      <c r="CL30" s="1953"/>
      <c r="CM30" s="1953"/>
      <c r="CN30" s="1953"/>
      <c r="CO30" s="1953"/>
      <c r="CP30" s="1953"/>
      <c r="CQ30" s="1953"/>
      <c r="CR30" s="1953"/>
      <c r="CS30" s="1953"/>
      <c r="CT30" s="1953"/>
      <c r="CU30" s="1953"/>
      <c r="CV30" s="1953"/>
      <c r="CW30" s="1953"/>
      <c r="CX30" s="1953"/>
      <c r="CY30" s="1953"/>
      <c r="CZ30" s="1953"/>
      <c r="DA30" s="1953"/>
      <c r="DB30" s="1953"/>
      <c r="DC30" s="1953"/>
      <c r="DD30" s="1953"/>
      <c r="DE30" s="1953"/>
      <c r="DF30" s="1953"/>
      <c r="DG30" s="1953"/>
      <c r="DH30" s="1953"/>
      <c r="DI30" s="1953"/>
      <c r="DJ30" s="1953"/>
      <c r="DK30" s="1953"/>
      <c r="DL30" s="1953"/>
      <c r="DM30" s="1953"/>
      <c r="DN30" s="1953"/>
      <c r="DO30" s="1953"/>
      <c r="DP30" s="1953"/>
      <c r="DQ30" s="1953"/>
      <c r="DR30" s="1953"/>
      <c r="DS30" s="1953"/>
      <c r="DT30" s="1953"/>
      <c r="DU30" s="1953"/>
      <c r="DV30" s="1953"/>
      <c r="DW30" s="1953"/>
      <c r="DX30" s="1953"/>
      <c r="DY30" s="1953"/>
      <c r="DZ30" s="1953"/>
      <c r="EA30" s="1953"/>
      <c r="EB30" s="1953"/>
      <c r="EC30" s="1953"/>
    </row>
    <row r="31" spans="3:133" s="1953" customFormat="1" ht="27.75" customHeight="1">
      <c r="C31" s="1979" t="s">
        <v>1741</v>
      </c>
      <c r="D31" s="1981" t="s">
        <v>1740</v>
      </c>
      <c r="E31" s="1989">
        <v>6889.8000000000011</v>
      </c>
      <c r="F31" s="1989">
        <v>0</v>
      </c>
      <c r="G31" s="1989">
        <v>6889.8000000000011</v>
      </c>
      <c r="H31" s="1989">
        <v>5983.3061399360195</v>
      </c>
      <c r="I31" s="1989">
        <v>0</v>
      </c>
      <c r="J31" s="1989">
        <v>5983.3061399360195</v>
      </c>
      <c r="K31" s="1989">
        <v>2775.3367103917667</v>
      </c>
      <c r="L31" s="1989">
        <v>0</v>
      </c>
      <c r="M31" s="1989">
        <v>2775.3367103917667</v>
      </c>
      <c r="N31" s="1988">
        <v>-13.157041714766493</v>
      </c>
      <c r="O31" s="1987">
        <v>-53.615331632998405</v>
      </c>
      <c r="Q31" s="2004"/>
      <c r="R31" s="2004"/>
      <c r="S31" s="2004"/>
      <c r="T31" s="2004"/>
      <c r="U31" s="2004"/>
      <c r="V31" s="2004"/>
      <c r="W31" s="2004"/>
      <c r="X31" s="2004"/>
      <c r="Y31" s="2004"/>
      <c r="Z31" s="2004"/>
      <c r="AA31" s="2004"/>
      <c r="AB31" s="2004"/>
      <c r="AC31" s="2004"/>
      <c r="AD31" s="2004"/>
      <c r="AE31" s="2004"/>
    </row>
    <row r="32" spans="3:133" s="1953" customFormat="1" ht="55.5" customHeight="1">
      <c r="C32" s="1979" t="s">
        <v>1739</v>
      </c>
      <c r="D32" s="1981" t="s">
        <v>1738</v>
      </c>
      <c r="E32" s="1989">
        <v>254780.5172327914</v>
      </c>
      <c r="F32" s="1989">
        <v>1303.786099503536</v>
      </c>
      <c r="G32" s="1989">
        <v>253476.73113328786</v>
      </c>
      <c r="H32" s="1989">
        <v>282488.11589809158</v>
      </c>
      <c r="I32" s="1989">
        <v>1475.3536615907428</v>
      </c>
      <c r="J32" s="1989">
        <v>281012.76223650086</v>
      </c>
      <c r="K32" s="1989">
        <v>262640.38451112708</v>
      </c>
      <c r="L32" s="1989">
        <v>1690.6316386165649</v>
      </c>
      <c r="M32" s="1989">
        <v>260949.75287251049</v>
      </c>
      <c r="N32" s="1988">
        <v>10.863336835732461</v>
      </c>
      <c r="O32" s="1987">
        <v>-7.1395367257752191</v>
      </c>
      <c r="Q32" s="2004"/>
      <c r="R32" s="2004"/>
      <c r="S32" s="2004"/>
      <c r="T32" s="2004"/>
      <c r="U32" s="2004"/>
      <c r="V32" s="2004"/>
      <c r="W32" s="2004"/>
      <c r="X32" s="2004"/>
      <c r="Y32" s="2004"/>
      <c r="Z32" s="2004"/>
      <c r="AA32" s="2004"/>
      <c r="AB32" s="2004"/>
      <c r="AC32" s="2004"/>
      <c r="AD32" s="2004"/>
      <c r="AE32" s="2004"/>
    </row>
    <row r="33" spans="3:133" s="1953" customFormat="1" ht="63" customHeight="1">
      <c r="C33" s="1979" t="s">
        <v>1737</v>
      </c>
      <c r="D33" s="1980" t="s">
        <v>1736</v>
      </c>
      <c r="E33" s="1989">
        <v>229861.9564933771</v>
      </c>
      <c r="F33" s="1989">
        <v>1290.505099503536</v>
      </c>
      <c r="G33" s="1989">
        <v>228571.45139387358</v>
      </c>
      <c r="H33" s="1989">
        <v>258940.99545218711</v>
      </c>
      <c r="I33" s="1989">
        <v>1473.3176615907428</v>
      </c>
      <c r="J33" s="1989">
        <v>257467.67779059638</v>
      </c>
      <c r="K33" s="1989">
        <v>239321.95239068847</v>
      </c>
      <c r="L33" s="1989">
        <v>1674.6626386165649</v>
      </c>
      <c r="M33" s="1989">
        <v>237647.2897520719</v>
      </c>
      <c r="N33" s="1988">
        <v>12.642097786275563</v>
      </c>
      <c r="O33" s="1987">
        <v>-7.6982043760245533</v>
      </c>
      <c r="Q33" s="2004"/>
      <c r="R33" s="2004"/>
      <c r="S33" s="2004"/>
      <c r="T33" s="2004"/>
      <c r="U33" s="2004"/>
      <c r="V33" s="2004"/>
      <c r="W33" s="2004"/>
      <c r="X33" s="2004"/>
      <c r="Y33" s="2004"/>
      <c r="Z33" s="2004"/>
      <c r="AA33" s="2004"/>
      <c r="AB33" s="2004"/>
      <c r="AC33" s="2004"/>
      <c r="AD33" s="2004"/>
      <c r="AE33" s="2004"/>
    </row>
    <row r="34" spans="3:133" s="1953" customFormat="1" ht="31.5" customHeight="1">
      <c r="C34" s="1979" t="s">
        <v>1735</v>
      </c>
      <c r="D34" s="2013" t="s">
        <v>1734</v>
      </c>
      <c r="E34" s="2012">
        <v>229861.9564933771</v>
      </c>
      <c r="F34" s="2012">
        <v>1290.505099503536</v>
      </c>
      <c r="G34" s="2012">
        <v>228571.45139387358</v>
      </c>
      <c r="H34" s="2012">
        <v>258940.99545218711</v>
      </c>
      <c r="I34" s="2012">
        <v>1473.3176615907428</v>
      </c>
      <c r="J34" s="2012">
        <v>257467.67779059638</v>
      </c>
      <c r="K34" s="2012">
        <v>239321.95239068847</v>
      </c>
      <c r="L34" s="2012">
        <v>1674.6626386165649</v>
      </c>
      <c r="M34" s="2012">
        <v>237647.2897520719</v>
      </c>
      <c r="N34" s="2011">
        <v>12.642097786275563</v>
      </c>
      <c r="O34" s="2010">
        <v>-7.6982043760245533</v>
      </c>
      <c r="Q34" s="2004"/>
      <c r="R34" s="2004"/>
      <c r="S34" s="2004"/>
      <c r="T34" s="2004"/>
      <c r="U34" s="2004"/>
      <c r="V34" s="2004"/>
      <c r="W34" s="2004"/>
      <c r="X34" s="2004"/>
      <c r="Y34" s="2004"/>
      <c r="Z34" s="2004"/>
      <c r="AA34" s="2004"/>
      <c r="AB34" s="2004"/>
      <c r="AC34" s="2004"/>
      <c r="AD34" s="2004"/>
      <c r="AE34" s="2004"/>
    </row>
    <row r="35" spans="3:133" s="1953" customFormat="1" ht="25.5" customHeight="1">
      <c r="C35" s="1979" t="s">
        <v>1733</v>
      </c>
      <c r="D35" s="1980" t="s">
        <v>1732</v>
      </c>
      <c r="E35" s="1989">
        <v>24918.560739414293</v>
      </c>
      <c r="F35" s="1989">
        <v>13.281000000000001</v>
      </c>
      <c r="G35" s="1989">
        <v>24905.279739414294</v>
      </c>
      <c r="H35" s="1989">
        <v>23547.120445904482</v>
      </c>
      <c r="I35" s="1989">
        <v>2.036</v>
      </c>
      <c r="J35" s="1989">
        <v>23545.084445904482</v>
      </c>
      <c r="K35" s="1989">
        <v>23318.432120438589</v>
      </c>
      <c r="L35" s="1989">
        <v>15.969000000000001</v>
      </c>
      <c r="M35" s="1989">
        <v>23302.463120438588</v>
      </c>
      <c r="N35" s="1988">
        <v>-5.4614736623785465</v>
      </c>
      <c r="O35" s="1987">
        <v>-1.030454259033653</v>
      </c>
      <c r="Q35" s="2004"/>
      <c r="R35" s="2004"/>
      <c r="S35" s="2004"/>
      <c r="T35" s="2004"/>
      <c r="U35" s="2004"/>
      <c r="V35" s="2004"/>
      <c r="W35" s="2004"/>
      <c r="X35" s="2004"/>
      <c r="Y35" s="2004"/>
      <c r="Z35" s="2004"/>
      <c r="AA35" s="2004"/>
      <c r="AB35" s="2004"/>
      <c r="AC35" s="2004"/>
      <c r="AD35" s="2004"/>
      <c r="AE35" s="2004"/>
    </row>
    <row r="36" spans="3:133" s="1953" customFormat="1" ht="25.5" customHeight="1">
      <c r="C36" s="1979" t="s">
        <v>1731</v>
      </c>
      <c r="D36" s="1978" t="s">
        <v>1730</v>
      </c>
      <c r="E36" s="1989">
        <v>17025.991739414294</v>
      </c>
      <c r="F36" s="1989">
        <v>0</v>
      </c>
      <c r="G36" s="1989">
        <v>17025.991739414294</v>
      </c>
      <c r="H36" s="1989">
        <v>16298.168445904481</v>
      </c>
      <c r="I36" s="1989">
        <v>0</v>
      </c>
      <c r="J36" s="1989">
        <v>16298.168445904481</v>
      </c>
      <c r="K36" s="1989">
        <v>14587.309120438589</v>
      </c>
      <c r="L36" s="1989">
        <v>0</v>
      </c>
      <c r="M36" s="1989">
        <v>14587.309120438589</v>
      </c>
      <c r="N36" s="1988">
        <v>-4.2747776731556826</v>
      </c>
      <c r="O36" s="1987">
        <v>-10.497249007730126</v>
      </c>
      <c r="Q36" s="2004"/>
      <c r="R36" s="2004"/>
      <c r="S36" s="2004"/>
      <c r="T36" s="2004"/>
      <c r="U36" s="2004"/>
      <c r="V36" s="2004"/>
      <c r="W36" s="2004"/>
      <c r="X36" s="2004"/>
      <c r="Y36" s="2004"/>
      <c r="Z36" s="2004"/>
      <c r="AA36" s="2004"/>
      <c r="AB36" s="2004"/>
      <c r="AC36" s="2004"/>
      <c r="AD36" s="2004"/>
      <c r="AE36" s="2004"/>
    </row>
    <row r="37" spans="3:133" s="1953" customFormat="1" ht="31.5" customHeight="1">
      <c r="C37" s="1979" t="s">
        <v>1729</v>
      </c>
      <c r="D37" s="1978" t="s">
        <v>1728</v>
      </c>
      <c r="E37" s="1989">
        <v>38.759</v>
      </c>
      <c r="F37" s="1989">
        <v>13.07</v>
      </c>
      <c r="G37" s="1989">
        <v>25.689</v>
      </c>
      <c r="H37" s="1989">
        <v>38.838000000000001</v>
      </c>
      <c r="I37" s="1989">
        <v>0</v>
      </c>
      <c r="J37" s="1989">
        <v>38.838000000000001</v>
      </c>
      <c r="K37" s="1989">
        <v>67.736999999999995</v>
      </c>
      <c r="L37" s="1989">
        <v>0</v>
      </c>
      <c r="M37" s="1989">
        <v>67.736999999999995</v>
      </c>
      <c r="N37" s="1988">
        <v>51.185332243372649</v>
      </c>
      <c r="O37" s="1987">
        <v>74.409083886914857</v>
      </c>
      <c r="Q37" s="2004"/>
      <c r="R37" s="2004"/>
      <c r="S37" s="2004"/>
      <c r="T37" s="2004"/>
      <c r="U37" s="2004"/>
      <c r="V37" s="2004"/>
      <c r="W37" s="2004"/>
      <c r="X37" s="2004"/>
      <c r="Y37" s="2004"/>
      <c r="Z37" s="2004"/>
      <c r="AA37" s="2004"/>
      <c r="AB37" s="2004"/>
      <c r="AC37" s="2004"/>
      <c r="AD37" s="2004"/>
      <c r="AE37" s="2004"/>
    </row>
    <row r="38" spans="3:133" s="1953" customFormat="1" ht="45" customHeight="1">
      <c r="C38" s="1979" t="s">
        <v>1727</v>
      </c>
      <c r="D38" s="1978" t="s">
        <v>1726</v>
      </c>
      <c r="E38" s="1989">
        <v>7853.8099999999995</v>
      </c>
      <c r="F38" s="1989">
        <v>0</v>
      </c>
      <c r="G38" s="1989">
        <v>7853.8099999999995</v>
      </c>
      <c r="H38" s="1989">
        <v>7210.1139999999996</v>
      </c>
      <c r="I38" s="1989">
        <v>0</v>
      </c>
      <c r="J38" s="1989">
        <v>7210.1139999999996</v>
      </c>
      <c r="K38" s="1989">
        <v>8663.3860000000004</v>
      </c>
      <c r="L38" s="1989">
        <v>0</v>
      </c>
      <c r="M38" s="1989">
        <v>8663.3860000000004</v>
      </c>
      <c r="N38" s="1988">
        <v>-8.1959711273891234</v>
      </c>
      <c r="O38" s="1987">
        <v>20.156019724514774</v>
      </c>
      <c r="Q38" s="2004"/>
      <c r="R38" s="2004"/>
      <c r="S38" s="2004"/>
      <c r="T38" s="2004"/>
      <c r="U38" s="2004"/>
      <c r="V38" s="2004"/>
      <c r="W38" s="2004"/>
      <c r="X38" s="2004"/>
      <c r="Y38" s="2004"/>
      <c r="Z38" s="2004"/>
      <c r="AA38" s="2004"/>
      <c r="AB38" s="2004"/>
      <c r="AC38" s="2004"/>
      <c r="AD38" s="2004"/>
      <c r="AE38" s="2004"/>
    </row>
    <row r="39" spans="3:133" s="1953" customFormat="1" ht="31.5" customHeight="1">
      <c r="C39" s="1979" t="s">
        <v>1725</v>
      </c>
      <c r="D39" s="1978" t="s">
        <v>1724</v>
      </c>
      <c r="E39" s="1989">
        <v>0</v>
      </c>
      <c r="F39" s="1989">
        <v>0.21099999999999999</v>
      </c>
      <c r="G39" s="1989">
        <v>-0.21099999999999999</v>
      </c>
      <c r="H39" s="1989">
        <v>0</v>
      </c>
      <c r="I39" s="1989">
        <v>2.036</v>
      </c>
      <c r="J39" s="1989">
        <v>-2.036</v>
      </c>
      <c r="K39" s="1989">
        <v>0</v>
      </c>
      <c r="L39" s="1989">
        <v>15.969000000000001</v>
      </c>
      <c r="M39" s="1989">
        <v>-15.969000000000001</v>
      </c>
      <c r="N39" s="1988" t="s">
        <v>74</v>
      </c>
      <c r="O39" s="1987" t="s">
        <v>74</v>
      </c>
      <c r="Q39" s="2004"/>
      <c r="R39" s="2004"/>
      <c r="S39" s="2004"/>
      <c r="T39" s="2004"/>
      <c r="U39" s="2004"/>
      <c r="V39" s="2004"/>
      <c r="W39" s="2004"/>
      <c r="X39" s="2004"/>
      <c r="Y39" s="2004"/>
      <c r="Z39" s="2004"/>
      <c r="AA39" s="2004"/>
      <c r="AB39" s="2004"/>
      <c r="AC39" s="2004"/>
      <c r="AD39" s="2004"/>
      <c r="AE39" s="2004"/>
    </row>
    <row r="40" spans="3:133" s="1960" customFormat="1" ht="42" customHeight="1">
      <c r="C40" s="1982">
        <v>2</v>
      </c>
      <c r="D40" s="1986" t="s">
        <v>1723</v>
      </c>
      <c r="E40" s="1985">
        <v>3679.5094999999997</v>
      </c>
      <c r="F40" s="1985">
        <v>0</v>
      </c>
      <c r="G40" s="1985">
        <v>3679.5094999999997</v>
      </c>
      <c r="H40" s="1985">
        <v>3559.9736573700002</v>
      </c>
      <c r="I40" s="1985">
        <v>2.573</v>
      </c>
      <c r="J40" s="1985">
        <v>3557.4006573700003</v>
      </c>
      <c r="K40" s="1985">
        <v>1929.574448545314</v>
      </c>
      <c r="L40" s="1985">
        <v>6.4190000000000005</v>
      </c>
      <c r="M40" s="1985">
        <v>1923.1554485453139</v>
      </c>
      <c r="N40" s="1984">
        <v>-3.3186174034881333</v>
      </c>
      <c r="O40" s="1983">
        <v>-45.939306989190534</v>
      </c>
      <c r="P40" s="1953"/>
      <c r="Q40" s="2004"/>
      <c r="R40" s="2004"/>
      <c r="S40" s="2004"/>
      <c r="T40" s="2004"/>
      <c r="U40" s="2004"/>
      <c r="V40" s="2004"/>
      <c r="W40" s="2004"/>
      <c r="X40" s="2004"/>
      <c r="Y40" s="2004"/>
      <c r="Z40" s="2004"/>
      <c r="AA40" s="2004"/>
      <c r="AB40" s="2004"/>
      <c r="AC40" s="2004"/>
      <c r="AD40" s="2004"/>
      <c r="AE40" s="2004"/>
      <c r="AF40" s="1953"/>
      <c r="AG40" s="1953"/>
      <c r="AH40" s="1953"/>
      <c r="AI40" s="1953"/>
      <c r="AJ40" s="1953"/>
      <c r="AK40" s="1953"/>
      <c r="AL40" s="1953"/>
      <c r="AM40" s="1953"/>
      <c r="AN40" s="1953"/>
      <c r="AO40" s="1953"/>
      <c r="AP40" s="1953"/>
      <c r="AQ40" s="1953"/>
      <c r="AR40" s="1953"/>
      <c r="AS40" s="1953"/>
      <c r="AT40" s="1953"/>
      <c r="AU40" s="1953"/>
      <c r="AV40" s="1953"/>
      <c r="AW40" s="1953"/>
      <c r="AX40" s="1953"/>
      <c r="AY40" s="1953"/>
      <c r="AZ40" s="1953"/>
      <c r="BA40" s="1953"/>
      <c r="BB40" s="1953"/>
      <c r="BC40" s="1953"/>
      <c r="BD40" s="1953"/>
      <c r="BE40" s="1953"/>
      <c r="BF40" s="1953"/>
      <c r="BG40" s="1953"/>
      <c r="BH40" s="1953"/>
      <c r="BI40" s="1953"/>
      <c r="BJ40" s="1953"/>
      <c r="BK40" s="1953"/>
      <c r="BL40" s="1953"/>
      <c r="BM40" s="1953"/>
      <c r="BN40" s="1953"/>
      <c r="BO40" s="1953"/>
      <c r="BP40" s="1953"/>
      <c r="BQ40" s="1953"/>
      <c r="BR40" s="1953"/>
      <c r="BS40" s="1953"/>
      <c r="BT40" s="1953"/>
      <c r="BU40" s="1953"/>
      <c r="BV40" s="1953"/>
      <c r="BW40" s="1953"/>
      <c r="BX40" s="1953"/>
      <c r="BY40" s="1953"/>
      <c r="BZ40" s="1953"/>
      <c r="CA40" s="1953"/>
      <c r="CB40" s="1953"/>
      <c r="CC40" s="1953"/>
      <c r="CD40" s="1953"/>
      <c r="CE40" s="1953"/>
      <c r="CF40" s="1953"/>
      <c r="CG40" s="1953"/>
      <c r="CH40" s="1953"/>
      <c r="CI40" s="1953"/>
      <c r="CJ40" s="1953"/>
      <c r="CK40" s="1953"/>
      <c r="CL40" s="1953"/>
      <c r="CM40" s="1953"/>
      <c r="CN40" s="1953"/>
      <c r="CO40" s="1953"/>
      <c r="CP40" s="1953"/>
      <c r="CQ40" s="1953"/>
      <c r="CR40" s="1953"/>
      <c r="CS40" s="1953"/>
      <c r="CT40" s="1953"/>
      <c r="CU40" s="1953"/>
      <c r="CV40" s="1953"/>
      <c r="CW40" s="1953"/>
      <c r="CX40" s="1953"/>
      <c r="CY40" s="1953"/>
      <c r="CZ40" s="1953"/>
      <c r="DA40" s="1953"/>
      <c r="DB40" s="1953"/>
      <c r="DC40" s="1953"/>
      <c r="DD40" s="1953"/>
      <c r="DE40" s="1953"/>
      <c r="DF40" s="1953"/>
      <c r="DG40" s="1953"/>
      <c r="DH40" s="1953"/>
      <c r="DI40" s="1953"/>
      <c r="DJ40" s="1953"/>
      <c r="DK40" s="1953"/>
      <c r="DL40" s="1953"/>
      <c r="DM40" s="1953"/>
      <c r="DN40" s="1953"/>
      <c r="DO40" s="1953"/>
      <c r="DP40" s="1953"/>
      <c r="DQ40" s="1953"/>
      <c r="DR40" s="1953"/>
      <c r="DS40" s="1953"/>
      <c r="DT40" s="1953"/>
      <c r="DU40" s="1953"/>
      <c r="DV40" s="1953"/>
      <c r="DW40" s="1953"/>
      <c r="DX40" s="1953"/>
      <c r="DY40" s="1953"/>
      <c r="DZ40" s="1953"/>
      <c r="EA40" s="1953"/>
      <c r="EB40" s="1953"/>
      <c r="EC40" s="1953"/>
    </row>
    <row r="41" spans="3:133" s="1960" customFormat="1" ht="75" customHeight="1">
      <c r="C41" s="2009"/>
      <c r="D41" s="2008" t="s">
        <v>1722</v>
      </c>
      <c r="E41" s="2007">
        <v>362086.83203401259</v>
      </c>
      <c r="F41" s="2007">
        <v>380896.15456269035</v>
      </c>
      <c r="G41" s="2007">
        <v>-18809.32252867776</v>
      </c>
      <c r="H41" s="2007">
        <v>358197.59359169332</v>
      </c>
      <c r="I41" s="2007">
        <v>321259.86366187414</v>
      </c>
      <c r="J41" s="2007">
        <v>36937.729929819179</v>
      </c>
      <c r="K41" s="2007">
        <v>370512.79654238332</v>
      </c>
      <c r="L41" s="2007">
        <v>520290.33934545697</v>
      </c>
      <c r="M41" s="2007">
        <v>-149777.54280307365</v>
      </c>
      <c r="N41" s="2006" t="s">
        <v>74</v>
      </c>
      <c r="O41" s="2005" t="s">
        <v>74</v>
      </c>
      <c r="P41" s="1953"/>
      <c r="Q41" s="2004"/>
      <c r="R41" s="2004"/>
      <c r="S41" s="2004"/>
      <c r="T41" s="2004"/>
      <c r="U41" s="2004"/>
      <c r="V41" s="2004"/>
      <c r="W41" s="2004"/>
      <c r="X41" s="2004"/>
      <c r="Y41" s="2004"/>
      <c r="Z41" s="2004"/>
      <c r="AA41" s="2004"/>
      <c r="AB41" s="1994"/>
      <c r="AC41" s="1994"/>
      <c r="AD41" s="1994"/>
      <c r="AE41" s="1994"/>
      <c r="AF41" s="1953"/>
      <c r="AG41" s="1953"/>
      <c r="AH41" s="1953"/>
      <c r="AI41" s="1953"/>
      <c r="AJ41" s="1953"/>
      <c r="AK41" s="1953"/>
      <c r="AL41" s="1953"/>
      <c r="AM41" s="1953"/>
      <c r="AN41" s="1953"/>
      <c r="AO41" s="1953"/>
      <c r="AP41" s="1953"/>
      <c r="AQ41" s="1953"/>
      <c r="AR41" s="1953"/>
      <c r="AS41" s="1953"/>
      <c r="AT41" s="1953"/>
      <c r="AU41" s="1953"/>
      <c r="AV41" s="1953"/>
      <c r="AW41" s="1953"/>
      <c r="AX41" s="1953"/>
      <c r="AY41" s="1953"/>
      <c r="AZ41" s="1953"/>
      <c r="BA41" s="1953"/>
      <c r="BB41" s="1953"/>
      <c r="BC41" s="1953"/>
      <c r="BD41" s="1953"/>
      <c r="BE41" s="1953"/>
      <c r="BF41" s="1953"/>
      <c r="BG41" s="1953"/>
      <c r="BH41" s="1953"/>
      <c r="BI41" s="1953"/>
      <c r="BJ41" s="1953"/>
      <c r="BK41" s="1953"/>
      <c r="BL41" s="1953"/>
      <c r="BM41" s="1953"/>
      <c r="BN41" s="1953"/>
      <c r="BO41" s="1953"/>
      <c r="BP41" s="1953"/>
      <c r="BQ41" s="1953"/>
      <c r="BR41" s="1953"/>
      <c r="BS41" s="1953"/>
      <c r="BT41" s="1953"/>
      <c r="BU41" s="1953"/>
      <c r="BV41" s="1953"/>
      <c r="BW41" s="1953"/>
      <c r="BX41" s="1953"/>
      <c r="BY41" s="1953"/>
      <c r="BZ41" s="1953"/>
      <c r="CA41" s="1953"/>
      <c r="CB41" s="1953"/>
      <c r="CC41" s="1953"/>
      <c r="CD41" s="1953"/>
      <c r="CE41" s="1953"/>
      <c r="CF41" s="1953"/>
      <c r="CG41" s="1953"/>
      <c r="CH41" s="1953"/>
      <c r="CI41" s="1953"/>
      <c r="CJ41" s="1953"/>
      <c r="CK41" s="1953"/>
      <c r="CL41" s="1953"/>
      <c r="CM41" s="1953"/>
      <c r="CN41" s="1953"/>
      <c r="CO41" s="1953"/>
      <c r="CP41" s="1953"/>
      <c r="CQ41" s="1953"/>
      <c r="CR41" s="1953"/>
      <c r="CS41" s="1953"/>
      <c r="CT41" s="1953"/>
      <c r="CU41" s="1953"/>
      <c r="CV41" s="1953"/>
      <c r="CW41" s="1953"/>
      <c r="CX41" s="1953"/>
      <c r="CY41" s="1953"/>
      <c r="CZ41" s="1953"/>
      <c r="DA41" s="1953"/>
      <c r="DB41" s="1953"/>
      <c r="DC41" s="1953"/>
      <c r="DD41" s="1953"/>
      <c r="DE41" s="1953"/>
      <c r="DF41" s="1953"/>
      <c r="DG41" s="1953"/>
      <c r="DH41" s="1953"/>
      <c r="DI41" s="1953"/>
      <c r="DJ41" s="1953"/>
      <c r="DK41" s="1953"/>
      <c r="DL41" s="1953"/>
      <c r="DM41" s="1953"/>
      <c r="DN41" s="1953"/>
      <c r="DO41" s="1953"/>
      <c r="DP41" s="1953"/>
      <c r="DQ41" s="1953"/>
      <c r="DR41" s="1953"/>
      <c r="DS41" s="1953"/>
      <c r="DT41" s="1953"/>
      <c r="DU41" s="1953"/>
      <c r="DV41" s="1953"/>
      <c r="DW41" s="1953"/>
      <c r="DX41" s="1953"/>
      <c r="DY41" s="1953"/>
      <c r="DZ41" s="1953"/>
      <c r="EA41" s="1953"/>
      <c r="EB41" s="1953"/>
      <c r="EC41" s="1953"/>
    </row>
    <row r="42" spans="3:133" s="1960" customFormat="1" ht="30" customHeight="1">
      <c r="C42" s="2003"/>
      <c r="D42" s="2002"/>
      <c r="E42" s="2001"/>
      <c r="F42" s="2001"/>
      <c r="G42" s="2001"/>
      <c r="H42" s="2001"/>
      <c r="I42" s="2001"/>
      <c r="J42" s="2001"/>
      <c r="K42" s="2001"/>
      <c r="L42" s="2001"/>
      <c r="M42" s="2001"/>
      <c r="N42" s="2000"/>
      <c r="O42" s="1999"/>
      <c r="P42" s="1953"/>
      <c r="Q42" s="1953"/>
      <c r="R42" s="1953"/>
      <c r="S42" s="1953"/>
      <c r="T42" s="1953"/>
      <c r="U42" s="1953"/>
      <c r="V42" s="1953"/>
      <c r="W42" s="1994"/>
      <c r="X42" s="1994"/>
      <c r="Y42" s="1994"/>
      <c r="Z42" s="1994"/>
      <c r="AA42" s="1994"/>
      <c r="AB42" s="1994"/>
      <c r="AC42" s="1994"/>
      <c r="AD42" s="1994"/>
      <c r="AE42" s="1994"/>
      <c r="AF42" s="1953"/>
      <c r="AG42" s="1953"/>
      <c r="AH42" s="1953"/>
      <c r="AI42" s="1953"/>
      <c r="AJ42" s="1953"/>
      <c r="AK42" s="1953"/>
      <c r="AL42" s="1953"/>
      <c r="AM42" s="1953"/>
      <c r="AN42" s="1953"/>
      <c r="AO42" s="1953"/>
      <c r="AP42" s="1953"/>
      <c r="AQ42" s="1953"/>
      <c r="AR42" s="1953"/>
      <c r="AS42" s="1953"/>
      <c r="AT42" s="1953"/>
      <c r="AU42" s="1953"/>
      <c r="AV42" s="1953"/>
      <c r="AW42" s="1953"/>
      <c r="AX42" s="1953"/>
      <c r="AY42" s="1953"/>
      <c r="AZ42" s="1953"/>
      <c r="BA42" s="1953"/>
      <c r="BB42" s="1953"/>
      <c r="BC42" s="1953"/>
      <c r="BD42" s="1953"/>
      <c r="BE42" s="1953"/>
      <c r="BF42" s="1953"/>
      <c r="BG42" s="1953"/>
      <c r="BH42" s="1953"/>
      <c r="BI42" s="1953"/>
      <c r="BJ42" s="1953"/>
      <c r="BK42" s="1953"/>
      <c r="BL42" s="1953"/>
      <c r="BM42" s="1953"/>
      <c r="BN42" s="1953"/>
      <c r="BO42" s="1953"/>
      <c r="BP42" s="1953"/>
      <c r="BQ42" s="1953"/>
      <c r="BR42" s="1953"/>
      <c r="BS42" s="1953"/>
      <c r="BT42" s="1953"/>
      <c r="BU42" s="1953"/>
      <c r="BV42" s="1953"/>
      <c r="BW42" s="1953"/>
      <c r="BX42" s="1953"/>
      <c r="BY42" s="1953"/>
      <c r="BZ42" s="1953"/>
      <c r="CA42" s="1953"/>
      <c r="CB42" s="1953"/>
      <c r="CC42" s="1953"/>
      <c r="CD42" s="1953"/>
      <c r="CE42" s="1953"/>
      <c r="CF42" s="1953"/>
      <c r="CG42" s="1953"/>
      <c r="CH42" s="1953"/>
      <c r="CI42" s="1953"/>
      <c r="CJ42" s="1953"/>
      <c r="CK42" s="1953"/>
      <c r="CL42" s="1953"/>
      <c r="CM42" s="1953"/>
      <c r="CN42" s="1953"/>
      <c r="CO42" s="1953"/>
      <c r="CP42" s="1953"/>
      <c r="CQ42" s="1953"/>
      <c r="CR42" s="1953"/>
      <c r="CS42" s="1953"/>
      <c r="CT42" s="1953"/>
      <c r="CU42" s="1953"/>
      <c r="CV42" s="1953"/>
      <c r="CW42" s="1953"/>
      <c r="CX42" s="1953"/>
      <c r="CY42" s="1953"/>
      <c r="CZ42" s="1953"/>
      <c r="DA42" s="1953"/>
      <c r="DB42" s="1953"/>
      <c r="DC42" s="1953"/>
      <c r="DD42" s="1953"/>
      <c r="DE42" s="1953"/>
      <c r="DF42" s="1953"/>
      <c r="DG42" s="1953"/>
      <c r="DH42" s="1953"/>
      <c r="DI42" s="1953"/>
      <c r="DJ42" s="1953"/>
      <c r="DK42" s="1953"/>
      <c r="DL42" s="1953"/>
      <c r="DM42" s="1953"/>
      <c r="DN42" s="1953"/>
      <c r="DO42" s="1953"/>
      <c r="DP42" s="1953"/>
      <c r="DQ42" s="1953"/>
      <c r="DR42" s="1953"/>
      <c r="DS42" s="1953"/>
      <c r="DT42" s="1953"/>
      <c r="DU42" s="1953"/>
      <c r="DV42" s="1953"/>
      <c r="DW42" s="1953"/>
      <c r="DX42" s="1953"/>
      <c r="DY42" s="1953"/>
      <c r="DZ42" s="1953"/>
      <c r="EA42" s="1953"/>
      <c r="EB42" s="1953"/>
      <c r="EC42" s="1953"/>
    </row>
    <row r="43" spans="3:133" s="1960" customFormat="1" ht="78">
      <c r="C43" s="1998"/>
      <c r="D43" s="1997"/>
      <c r="E43" s="1996" t="s">
        <v>1721</v>
      </c>
      <c r="F43" s="1996" t="s">
        <v>1720</v>
      </c>
      <c r="G43" s="1995" t="s">
        <v>1719</v>
      </c>
      <c r="H43" s="1996" t="s">
        <v>1721</v>
      </c>
      <c r="I43" s="1996" t="s">
        <v>1720</v>
      </c>
      <c r="J43" s="1995" t="s">
        <v>1719</v>
      </c>
      <c r="K43" s="1996" t="s">
        <v>1721</v>
      </c>
      <c r="L43" s="1996" t="s">
        <v>1720</v>
      </c>
      <c r="M43" s="1995" t="s">
        <v>1719</v>
      </c>
      <c r="N43" s="2981" t="s">
        <v>1304</v>
      </c>
      <c r="O43" s="2982"/>
      <c r="P43" s="1953"/>
      <c r="Q43" s="1953"/>
      <c r="R43" s="1953"/>
      <c r="S43" s="1953"/>
      <c r="T43" s="1953"/>
      <c r="U43" s="1953"/>
      <c r="V43" s="1953"/>
      <c r="W43" s="1994"/>
      <c r="X43" s="1994"/>
      <c r="Y43" s="1994"/>
      <c r="Z43" s="1994"/>
      <c r="AA43" s="1994"/>
      <c r="AB43" s="1994"/>
      <c r="AC43" s="1994"/>
      <c r="AD43" s="1994"/>
      <c r="AE43" s="1994"/>
      <c r="AF43" s="1953"/>
      <c r="AG43" s="1953"/>
      <c r="AH43" s="1953"/>
      <c r="AI43" s="1953"/>
      <c r="AJ43" s="1953"/>
      <c r="AK43" s="1953"/>
      <c r="AL43" s="1953"/>
      <c r="AM43" s="1953"/>
      <c r="AN43" s="1953"/>
      <c r="AO43" s="1953"/>
      <c r="AP43" s="1953"/>
      <c r="AQ43" s="1953"/>
      <c r="AR43" s="1953"/>
      <c r="AS43" s="1953"/>
      <c r="AT43" s="1953"/>
      <c r="AU43" s="1953"/>
      <c r="AV43" s="1953"/>
      <c r="AW43" s="1953"/>
      <c r="AX43" s="1953"/>
      <c r="AY43" s="1953"/>
      <c r="AZ43" s="1953"/>
      <c r="BA43" s="1953"/>
      <c r="BB43" s="1953"/>
      <c r="BC43" s="1953"/>
      <c r="BD43" s="1953"/>
      <c r="BE43" s="1953"/>
      <c r="BF43" s="1953"/>
      <c r="BG43" s="1953"/>
      <c r="BH43" s="1953"/>
      <c r="BI43" s="1953"/>
      <c r="BJ43" s="1953"/>
      <c r="BK43" s="1953"/>
      <c r="BL43" s="1953"/>
      <c r="BM43" s="1953"/>
      <c r="BN43" s="1953"/>
      <c r="BO43" s="1953"/>
      <c r="BP43" s="1953"/>
      <c r="BQ43" s="1953"/>
      <c r="BR43" s="1953"/>
      <c r="BS43" s="1953"/>
      <c r="BT43" s="1953"/>
      <c r="BU43" s="1953"/>
      <c r="BV43" s="1953"/>
      <c r="BW43" s="1953"/>
      <c r="BX43" s="1953"/>
      <c r="BY43" s="1953"/>
      <c r="BZ43" s="1953"/>
      <c r="CA43" s="1953"/>
      <c r="CB43" s="1953"/>
      <c r="CC43" s="1953"/>
      <c r="CD43" s="1953"/>
      <c r="CE43" s="1953"/>
      <c r="CF43" s="1953"/>
      <c r="CG43" s="1953"/>
      <c r="CH43" s="1953"/>
      <c r="CI43" s="1953"/>
      <c r="CJ43" s="1953"/>
      <c r="CK43" s="1953"/>
      <c r="CL43" s="1953"/>
      <c r="CM43" s="1953"/>
      <c r="CN43" s="1953"/>
      <c r="CO43" s="1953"/>
      <c r="CP43" s="1953"/>
      <c r="CQ43" s="1953"/>
      <c r="CR43" s="1953"/>
      <c r="CS43" s="1953"/>
      <c r="CT43" s="1953"/>
      <c r="CU43" s="1953"/>
      <c r="CV43" s="1953"/>
      <c r="CW43" s="1953"/>
      <c r="CX43" s="1953"/>
      <c r="CY43" s="1953"/>
      <c r="CZ43" s="1953"/>
      <c r="DA43" s="1953"/>
      <c r="DB43" s="1953"/>
      <c r="DC43" s="1953"/>
      <c r="DD43" s="1953"/>
      <c r="DE43" s="1953"/>
      <c r="DF43" s="1953"/>
      <c r="DG43" s="1953"/>
      <c r="DH43" s="1953"/>
      <c r="DI43" s="1953"/>
      <c r="DJ43" s="1953"/>
      <c r="DK43" s="1953"/>
      <c r="DL43" s="1953"/>
      <c r="DM43" s="1953"/>
      <c r="DN43" s="1953"/>
      <c r="DO43" s="1953"/>
      <c r="DP43" s="1953"/>
      <c r="DQ43" s="1953"/>
      <c r="DR43" s="1953"/>
      <c r="DS43" s="1953"/>
      <c r="DT43" s="1953"/>
      <c r="DU43" s="1953"/>
      <c r="DV43" s="1953"/>
      <c r="DW43" s="1953"/>
      <c r="DX43" s="1953"/>
      <c r="DY43" s="1953"/>
      <c r="DZ43" s="1953"/>
      <c r="EA43" s="1953"/>
      <c r="EB43" s="1953"/>
      <c r="EC43" s="1953"/>
    </row>
    <row r="44" spans="3:133" s="1960" customFormat="1" ht="26.25" customHeight="1">
      <c r="C44" s="1982">
        <v>3</v>
      </c>
      <c r="D44" s="1986" t="s">
        <v>1718</v>
      </c>
      <c r="E44" s="1985">
        <v>38210.146704589446</v>
      </c>
      <c r="F44" s="1985">
        <v>26370.336201272916</v>
      </c>
      <c r="G44" s="1985">
        <v>11839.810503316534</v>
      </c>
      <c r="H44" s="1985">
        <v>93436.64008802388</v>
      </c>
      <c r="I44" s="1985">
        <v>31408.060886397991</v>
      </c>
      <c r="J44" s="1985">
        <v>62028.579201625893</v>
      </c>
      <c r="K44" s="1985">
        <v>-32245.03337999342</v>
      </c>
      <c r="L44" s="1985">
        <v>86741.885711190291</v>
      </c>
      <c r="M44" s="1985">
        <v>-118986.91909118371</v>
      </c>
      <c r="N44" s="1984" t="s">
        <v>74</v>
      </c>
      <c r="O44" s="1983" t="s">
        <v>74</v>
      </c>
      <c r="P44" s="1953"/>
      <c r="Q44" s="1962"/>
      <c r="R44" s="1962"/>
      <c r="S44" s="1962"/>
      <c r="T44" s="1962"/>
      <c r="U44" s="1962"/>
      <c r="V44" s="1962"/>
      <c r="W44" s="1962"/>
      <c r="X44" s="1962"/>
      <c r="Y44" s="1962"/>
      <c r="Z44" s="1962"/>
      <c r="AA44" s="1962"/>
      <c r="AB44" s="1961"/>
      <c r="AC44" s="1961"/>
      <c r="AD44" s="1961"/>
      <c r="AE44" s="1961"/>
      <c r="AF44" s="1953"/>
      <c r="AG44" s="1953"/>
      <c r="AH44" s="1953"/>
      <c r="AI44" s="1953"/>
      <c r="AJ44" s="1953"/>
      <c r="AK44" s="1953"/>
      <c r="AL44" s="1953"/>
      <c r="AM44" s="1953"/>
      <c r="AN44" s="1953"/>
      <c r="AO44" s="1953"/>
      <c r="AP44" s="1953"/>
      <c r="AQ44" s="1953"/>
      <c r="AR44" s="1953"/>
      <c r="AS44" s="1953"/>
      <c r="AT44" s="1953"/>
      <c r="AU44" s="1953"/>
      <c r="AV44" s="1953"/>
      <c r="AW44" s="1953"/>
      <c r="AX44" s="1953"/>
      <c r="AY44" s="1953"/>
      <c r="AZ44" s="1953"/>
      <c r="BA44" s="1953"/>
      <c r="BB44" s="1953"/>
      <c r="BC44" s="1953"/>
      <c r="BD44" s="1953"/>
      <c r="BE44" s="1953"/>
      <c r="BF44" s="1953"/>
      <c r="BG44" s="1953"/>
      <c r="BH44" s="1953"/>
      <c r="BI44" s="1953"/>
      <c r="BJ44" s="1953"/>
      <c r="BK44" s="1953"/>
      <c r="BL44" s="1953"/>
      <c r="BM44" s="1953"/>
      <c r="BN44" s="1953"/>
      <c r="BO44" s="1953"/>
      <c r="BP44" s="1953"/>
      <c r="BQ44" s="1953"/>
      <c r="BR44" s="1953"/>
      <c r="BS44" s="1953"/>
      <c r="BT44" s="1953"/>
      <c r="BU44" s="1953"/>
      <c r="BV44" s="1953"/>
      <c r="BW44" s="1953"/>
      <c r="BX44" s="1953"/>
      <c r="BY44" s="1953"/>
      <c r="BZ44" s="1953"/>
      <c r="CA44" s="1953"/>
      <c r="CB44" s="1953"/>
      <c r="CC44" s="1953"/>
      <c r="CD44" s="1953"/>
      <c r="CE44" s="1953"/>
      <c r="CF44" s="1953"/>
      <c r="CG44" s="1953"/>
      <c r="CH44" s="1953"/>
      <c r="CI44" s="1953"/>
      <c r="CJ44" s="1953"/>
      <c r="CK44" s="1953"/>
      <c r="CL44" s="1953"/>
      <c r="CM44" s="1953"/>
      <c r="CN44" s="1953"/>
      <c r="CO44" s="1953"/>
      <c r="CP44" s="1953"/>
      <c r="CQ44" s="1953"/>
      <c r="CR44" s="1953"/>
      <c r="CS44" s="1953"/>
      <c r="CT44" s="1953"/>
      <c r="CU44" s="1953"/>
      <c r="CV44" s="1953"/>
      <c r="CW44" s="1953"/>
      <c r="CX44" s="1953"/>
      <c r="CY44" s="1953"/>
      <c r="CZ44" s="1953"/>
      <c r="DA44" s="1953"/>
      <c r="DB44" s="1953"/>
      <c r="DC44" s="1953"/>
      <c r="DD44" s="1953"/>
      <c r="DE44" s="1953"/>
      <c r="DF44" s="1953"/>
      <c r="DG44" s="1953"/>
      <c r="DH44" s="1953"/>
      <c r="DI44" s="1953"/>
      <c r="DJ44" s="1953"/>
      <c r="DK44" s="1953"/>
      <c r="DL44" s="1953"/>
      <c r="DM44" s="1953"/>
      <c r="DN44" s="1953"/>
      <c r="DO44" s="1953"/>
      <c r="DP44" s="1953"/>
      <c r="DQ44" s="1953"/>
      <c r="DR44" s="1953"/>
      <c r="DS44" s="1953"/>
      <c r="DT44" s="1953"/>
      <c r="DU44" s="1953"/>
      <c r="DV44" s="1953"/>
      <c r="DW44" s="1953"/>
      <c r="DX44" s="1953"/>
      <c r="DY44" s="1953"/>
      <c r="DZ44" s="1953"/>
      <c r="EA44" s="1953"/>
      <c r="EB44" s="1953"/>
      <c r="EC44" s="1953"/>
    </row>
    <row r="45" spans="3:133" s="1960" customFormat="1" ht="47.25" customHeight="1">
      <c r="C45" s="1982"/>
      <c r="D45" s="1986" t="s">
        <v>1717</v>
      </c>
      <c r="E45" s="1985">
        <v>38210.146704589446</v>
      </c>
      <c r="F45" s="1985">
        <v>26370.336201272916</v>
      </c>
      <c r="G45" s="1985">
        <v>11839.81050331653</v>
      </c>
      <c r="H45" s="1985">
        <v>93436.64008802388</v>
      </c>
      <c r="I45" s="1985">
        <v>31408.060886397991</v>
      </c>
      <c r="J45" s="1985">
        <v>62028.579201625893</v>
      </c>
      <c r="K45" s="1985">
        <v>-32245.03337999342</v>
      </c>
      <c r="L45" s="1985">
        <v>86741.885711190291</v>
      </c>
      <c r="M45" s="1985">
        <v>-118986.91909118371</v>
      </c>
      <c r="N45" s="1984" t="s">
        <v>74</v>
      </c>
      <c r="O45" s="1983" t="s">
        <v>74</v>
      </c>
      <c r="P45" s="1953"/>
      <c r="Q45" s="1962"/>
      <c r="R45" s="1962"/>
      <c r="S45" s="1962"/>
      <c r="T45" s="1962"/>
      <c r="U45" s="1962"/>
      <c r="V45" s="1962"/>
      <c r="W45" s="1962"/>
      <c r="X45" s="1962"/>
      <c r="Y45" s="1962"/>
      <c r="Z45" s="1962"/>
      <c r="AA45" s="1962"/>
      <c r="AB45" s="1961"/>
      <c r="AC45" s="1961"/>
      <c r="AD45" s="1961"/>
      <c r="AE45" s="1961"/>
      <c r="AF45" s="1953"/>
      <c r="AG45" s="1953"/>
      <c r="AH45" s="1953"/>
      <c r="AI45" s="1953"/>
      <c r="AJ45" s="1953"/>
      <c r="AK45" s="1953"/>
      <c r="AL45" s="1953"/>
      <c r="AM45" s="1953"/>
      <c r="AN45" s="1953"/>
      <c r="AO45" s="1953"/>
      <c r="AP45" s="1953"/>
      <c r="AQ45" s="1953"/>
      <c r="AR45" s="1953"/>
      <c r="AS45" s="1953"/>
      <c r="AT45" s="1953"/>
      <c r="AU45" s="1953"/>
      <c r="AV45" s="1953"/>
      <c r="AW45" s="1953"/>
      <c r="AX45" s="1953"/>
      <c r="AY45" s="1953"/>
      <c r="AZ45" s="1953"/>
      <c r="BA45" s="1953"/>
      <c r="BB45" s="1953"/>
      <c r="BC45" s="1953"/>
      <c r="BD45" s="1953"/>
      <c r="BE45" s="1953"/>
      <c r="BF45" s="1953"/>
      <c r="BG45" s="1953"/>
      <c r="BH45" s="1953"/>
      <c r="BI45" s="1953"/>
      <c r="BJ45" s="1953"/>
      <c r="BK45" s="1953"/>
      <c r="BL45" s="1953"/>
      <c r="BM45" s="1953"/>
      <c r="BN45" s="1953"/>
      <c r="BO45" s="1953"/>
      <c r="BP45" s="1953"/>
      <c r="BQ45" s="1953"/>
      <c r="BR45" s="1953"/>
      <c r="BS45" s="1953"/>
      <c r="BT45" s="1953"/>
      <c r="BU45" s="1953"/>
      <c r="BV45" s="1953"/>
      <c r="BW45" s="1953"/>
      <c r="BX45" s="1953"/>
      <c r="BY45" s="1953"/>
      <c r="BZ45" s="1953"/>
      <c r="CA45" s="1953"/>
      <c r="CB45" s="1953"/>
      <c r="CC45" s="1953"/>
      <c r="CD45" s="1953"/>
      <c r="CE45" s="1953"/>
      <c r="CF45" s="1953"/>
      <c r="CG45" s="1953"/>
      <c r="CH45" s="1953"/>
      <c r="CI45" s="1953"/>
      <c r="CJ45" s="1953"/>
      <c r="CK45" s="1953"/>
      <c r="CL45" s="1953"/>
      <c r="CM45" s="1953"/>
      <c r="CN45" s="1953"/>
      <c r="CO45" s="1953"/>
      <c r="CP45" s="1953"/>
      <c r="CQ45" s="1953"/>
      <c r="CR45" s="1953"/>
      <c r="CS45" s="1953"/>
      <c r="CT45" s="1953"/>
      <c r="CU45" s="1953"/>
      <c r="CV45" s="1953"/>
      <c r="CW45" s="1953"/>
      <c r="CX45" s="1953"/>
      <c r="CY45" s="1953"/>
      <c r="CZ45" s="1953"/>
      <c r="DA45" s="1953"/>
      <c r="DB45" s="1953"/>
      <c r="DC45" s="1953"/>
      <c r="DD45" s="1953"/>
      <c r="DE45" s="1953"/>
      <c r="DF45" s="1953"/>
      <c r="DG45" s="1953"/>
      <c r="DH45" s="1953"/>
      <c r="DI45" s="1953"/>
      <c r="DJ45" s="1953"/>
      <c r="DK45" s="1953"/>
      <c r="DL45" s="1953"/>
      <c r="DM45" s="1953"/>
      <c r="DN45" s="1953"/>
      <c r="DO45" s="1953"/>
      <c r="DP45" s="1953"/>
      <c r="DQ45" s="1953"/>
      <c r="DR45" s="1953"/>
      <c r="DS45" s="1953"/>
      <c r="DT45" s="1953"/>
      <c r="DU45" s="1953"/>
      <c r="DV45" s="1953"/>
      <c r="DW45" s="1953"/>
      <c r="DX45" s="1953"/>
      <c r="DY45" s="1953"/>
      <c r="DZ45" s="1953"/>
      <c r="EA45" s="1953"/>
      <c r="EB45" s="1953"/>
      <c r="EC45" s="1953"/>
    </row>
    <row r="46" spans="3:133" s="1960" customFormat="1" ht="26.25" customHeight="1">
      <c r="C46" s="1982">
        <v>3.1</v>
      </c>
      <c r="D46" s="1992" t="s">
        <v>1716</v>
      </c>
      <c r="E46" s="1985">
        <v>0</v>
      </c>
      <c r="F46" s="1985">
        <v>3992.3129999999996</v>
      </c>
      <c r="G46" s="1985">
        <v>-3992.3129999999996</v>
      </c>
      <c r="H46" s="1985">
        <v>0</v>
      </c>
      <c r="I46" s="1985">
        <v>2922.0059999999999</v>
      </c>
      <c r="J46" s="1985">
        <v>-2922.0059999999999</v>
      </c>
      <c r="K46" s="1985">
        <v>0</v>
      </c>
      <c r="L46" s="1985">
        <v>5070.7339999999995</v>
      </c>
      <c r="M46" s="1985">
        <v>-5070.7339999999995</v>
      </c>
      <c r="N46" s="1984">
        <v>-26.809195571589694</v>
      </c>
      <c r="O46" s="1983">
        <v>73.536057078596002</v>
      </c>
      <c r="P46" s="1953"/>
      <c r="Q46" s="1962"/>
      <c r="R46" s="1962"/>
      <c r="S46" s="1962"/>
      <c r="T46" s="1962"/>
      <c r="U46" s="1962"/>
      <c r="V46" s="1962"/>
      <c r="W46" s="1962"/>
      <c r="X46" s="1962"/>
      <c r="Y46" s="1962"/>
      <c r="Z46" s="1962"/>
      <c r="AA46" s="1962"/>
      <c r="AB46" s="1961"/>
      <c r="AC46" s="1961"/>
      <c r="AD46" s="1961"/>
      <c r="AE46" s="1961"/>
      <c r="AF46" s="1953"/>
      <c r="AG46" s="1953"/>
      <c r="AH46" s="1953"/>
      <c r="AI46" s="1953"/>
      <c r="AJ46" s="1953"/>
      <c r="AK46" s="1953"/>
      <c r="AL46" s="1953"/>
      <c r="AM46" s="1953"/>
      <c r="AN46" s="1953"/>
      <c r="AO46" s="1953"/>
      <c r="AP46" s="1953"/>
      <c r="AQ46" s="1953"/>
      <c r="AR46" s="1953"/>
      <c r="AS46" s="1953"/>
      <c r="AT46" s="1953"/>
      <c r="AU46" s="1953"/>
      <c r="AV46" s="1953"/>
      <c r="AW46" s="1953"/>
      <c r="AX46" s="1953"/>
      <c r="AY46" s="1953"/>
      <c r="AZ46" s="1953"/>
      <c r="BA46" s="1953"/>
      <c r="BB46" s="1953"/>
      <c r="BC46" s="1953"/>
      <c r="BD46" s="1953"/>
      <c r="BE46" s="1953"/>
      <c r="BF46" s="1953"/>
      <c r="BG46" s="1953"/>
      <c r="BH46" s="1953"/>
      <c r="BI46" s="1953"/>
      <c r="BJ46" s="1953"/>
      <c r="BK46" s="1953"/>
      <c r="BL46" s="1953"/>
      <c r="BM46" s="1953"/>
      <c r="BN46" s="1953"/>
      <c r="BO46" s="1953"/>
      <c r="BP46" s="1953"/>
      <c r="BQ46" s="1953"/>
      <c r="BR46" s="1953"/>
      <c r="BS46" s="1953"/>
      <c r="BT46" s="1953"/>
      <c r="BU46" s="1953"/>
      <c r="BV46" s="1953"/>
      <c r="BW46" s="1953"/>
      <c r="BX46" s="1953"/>
      <c r="BY46" s="1953"/>
      <c r="BZ46" s="1953"/>
      <c r="CA46" s="1953"/>
      <c r="CB46" s="1953"/>
      <c r="CC46" s="1953"/>
      <c r="CD46" s="1953"/>
      <c r="CE46" s="1953"/>
      <c r="CF46" s="1953"/>
      <c r="CG46" s="1953"/>
      <c r="CH46" s="1953"/>
      <c r="CI46" s="1953"/>
      <c r="CJ46" s="1953"/>
      <c r="CK46" s="1953"/>
      <c r="CL46" s="1953"/>
      <c r="CM46" s="1953"/>
      <c r="CN46" s="1953"/>
      <c r="CO46" s="1953"/>
      <c r="CP46" s="1953"/>
      <c r="CQ46" s="1953"/>
      <c r="CR46" s="1953"/>
      <c r="CS46" s="1953"/>
      <c r="CT46" s="1953"/>
      <c r="CU46" s="1953"/>
      <c r="CV46" s="1953"/>
      <c r="CW46" s="1953"/>
      <c r="CX46" s="1953"/>
      <c r="CY46" s="1953"/>
      <c r="CZ46" s="1953"/>
      <c r="DA46" s="1953"/>
      <c r="DB46" s="1953"/>
      <c r="DC46" s="1953"/>
      <c r="DD46" s="1953"/>
      <c r="DE46" s="1953"/>
      <c r="DF46" s="1953"/>
      <c r="DG46" s="1953"/>
      <c r="DH46" s="1953"/>
      <c r="DI46" s="1953"/>
      <c r="DJ46" s="1953"/>
      <c r="DK46" s="1953"/>
      <c r="DL46" s="1953"/>
      <c r="DM46" s="1953"/>
      <c r="DN46" s="1953"/>
      <c r="DO46" s="1953"/>
      <c r="DP46" s="1953"/>
      <c r="DQ46" s="1953"/>
      <c r="DR46" s="1953"/>
      <c r="DS46" s="1953"/>
      <c r="DT46" s="1953"/>
      <c r="DU46" s="1953"/>
      <c r="DV46" s="1953"/>
      <c r="DW46" s="1953"/>
      <c r="DX46" s="1953"/>
      <c r="DY46" s="1953"/>
      <c r="DZ46" s="1953"/>
      <c r="EA46" s="1953"/>
      <c r="EB46" s="1953"/>
      <c r="EC46" s="1953"/>
    </row>
    <row r="47" spans="3:133" s="1960" customFormat="1" ht="26.25" customHeight="1">
      <c r="C47" s="1982" t="s">
        <v>1715</v>
      </c>
      <c r="D47" s="1980" t="s">
        <v>1714</v>
      </c>
      <c r="E47" s="1989">
        <v>0</v>
      </c>
      <c r="F47" s="1989">
        <v>3993.5829999999996</v>
      </c>
      <c r="G47" s="1989">
        <v>-3993.5829999999996</v>
      </c>
      <c r="H47" s="1989">
        <v>0</v>
      </c>
      <c r="I47" s="1989">
        <v>2927.375</v>
      </c>
      <c r="J47" s="1989">
        <v>-2927.375</v>
      </c>
      <c r="K47" s="1989">
        <v>0</v>
      </c>
      <c r="L47" s="1989">
        <v>5302.2749999999996</v>
      </c>
      <c r="M47" s="1989">
        <v>-5302.2749999999996</v>
      </c>
      <c r="N47" s="1988">
        <v>-26.698030315133046</v>
      </c>
      <c r="O47" s="1987">
        <v>81.12728980742132</v>
      </c>
      <c r="P47" s="1953"/>
      <c r="Q47" s="1962"/>
      <c r="R47" s="1962"/>
      <c r="S47" s="1962"/>
      <c r="T47" s="1962"/>
      <c r="U47" s="1962"/>
      <c r="V47" s="1962"/>
      <c r="W47" s="1962"/>
      <c r="X47" s="1962"/>
      <c r="Y47" s="1962"/>
      <c r="Z47" s="1962"/>
      <c r="AA47" s="1962"/>
      <c r="AB47" s="1961"/>
      <c r="AC47" s="1961"/>
      <c r="AD47" s="1961"/>
      <c r="AE47" s="1961"/>
      <c r="AF47" s="1953"/>
      <c r="AG47" s="1953"/>
      <c r="AH47" s="1953"/>
      <c r="AI47" s="1953"/>
      <c r="AJ47" s="1953"/>
      <c r="AK47" s="1953"/>
      <c r="AL47" s="1953"/>
      <c r="AM47" s="1953"/>
      <c r="AN47" s="1953"/>
      <c r="AO47" s="1953"/>
      <c r="AP47" s="1953"/>
      <c r="AQ47" s="1953"/>
      <c r="AR47" s="1953"/>
      <c r="AS47" s="1953"/>
      <c r="AT47" s="1953"/>
      <c r="AU47" s="1953"/>
      <c r="AV47" s="1953"/>
      <c r="AW47" s="1953"/>
      <c r="AX47" s="1953"/>
      <c r="AY47" s="1953"/>
      <c r="AZ47" s="1953"/>
      <c r="BA47" s="1953"/>
      <c r="BB47" s="1953"/>
      <c r="BC47" s="1953"/>
      <c r="BD47" s="1953"/>
      <c r="BE47" s="1953"/>
      <c r="BF47" s="1953"/>
      <c r="BG47" s="1953"/>
      <c r="BH47" s="1953"/>
      <c r="BI47" s="1953"/>
      <c r="BJ47" s="1953"/>
      <c r="BK47" s="1953"/>
      <c r="BL47" s="1953"/>
      <c r="BM47" s="1953"/>
      <c r="BN47" s="1953"/>
      <c r="BO47" s="1953"/>
      <c r="BP47" s="1953"/>
      <c r="BQ47" s="1953"/>
      <c r="BR47" s="1953"/>
      <c r="BS47" s="1953"/>
      <c r="BT47" s="1953"/>
      <c r="BU47" s="1953"/>
      <c r="BV47" s="1953"/>
      <c r="BW47" s="1953"/>
      <c r="BX47" s="1953"/>
      <c r="BY47" s="1953"/>
      <c r="BZ47" s="1953"/>
      <c r="CA47" s="1953"/>
      <c r="CB47" s="1953"/>
      <c r="CC47" s="1953"/>
      <c r="CD47" s="1953"/>
      <c r="CE47" s="1953"/>
      <c r="CF47" s="1953"/>
      <c r="CG47" s="1953"/>
      <c r="CH47" s="1953"/>
      <c r="CI47" s="1953"/>
      <c r="CJ47" s="1953"/>
      <c r="CK47" s="1953"/>
      <c r="CL47" s="1953"/>
      <c r="CM47" s="1953"/>
      <c r="CN47" s="1953"/>
      <c r="CO47" s="1953"/>
      <c r="CP47" s="1953"/>
      <c r="CQ47" s="1953"/>
      <c r="CR47" s="1953"/>
      <c r="CS47" s="1953"/>
      <c r="CT47" s="1953"/>
      <c r="CU47" s="1953"/>
      <c r="CV47" s="1953"/>
      <c r="CW47" s="1953"/>
      <c r="CX47" s="1953"/>
      <c r="CY47" s="1953"/>
      <c r="CZ47" s="1953"/>
      <c r="DA47" s="1953"/>
      <c r="DB47" s="1953"/>
      <c r="DC47" s="1953"/>
      <c r="DD47" s="1953"/>
      <c r="DE47" s="1953"/>
      <c r="DF47" s="1953"/>
      <c r="DG47" s="1953"/>
      <c r="DH47" s="1953"/>
      <c r="DI47" s="1953"/>
      <c r="DJ47" s="1953"/>
      <c r="DK47" s="1953"/>
      <c r="DL47" s="1953"/>
      <c r="DM47" s="1953"/>
      <c r="DN47" s="1953"/>
      <c r="DO47" s="1953"/>
      <c r="DP47" s="1953"/>
      <c r="DQ47" s="1953"/>
      <c r="DR47" s="1953"/>
      <c r="DS47" s="1953"/>
      <c r="DT47" s="1953"/>
      <c r="DU47" s="1953"/>
      <c r="DV47" s="1953"/>
      <c r="DW47" s="1953"/>
      <c r="DX47" s="1953"/>
      <c r="DY47" s="1953"/>
      <c r="DZ47" s="1953"/>
      <c r="EA47" s="1953"/>
      <c r="EB47" s="1953"/>
      <c r="EC47" s="1953"/>
    </row>
    <row r="48" spans="3:133" s="1960" customFormat="1" ht="26.25" customHeight="1">
      <c r="C48" s="1982" t="s">
        <v>1713</v>
      </c>
      <c r="D48" s="1980" t="s">
        <v>1712</v>
      </c>
      <c r="E48" s="1989">
        <v>0</v>
      </c>
      <c r="F48" s="1989">
        <v>-1.27</v>
      </c>
      <c r="G48" s="1989">
        <v>1.27</v>
      </c>
      <c r="H48" s="1989">
        <v>0</v>
      </c>
      <c r="I48" s="1989">
        <v>-5.3689999999999998</v>
      </c>
      <c r="J48" s="1989">
        <v>5.3689999999999998</v>
      </c>
      <c r="K48" s="1989">
        <v>0</v>
      </c>
      <c r="L48" s="1989">
        <v>-231.541</v>
      </c>
      <c r="M48" s="1989">
        <v>231.541</v>
      </c>
      <c r="N48" s="1988">
        <v>322.75590551181102</v>
      </c>
      <c r="O48" s="1987" t="s">
        <v>74</v>
      </c>
      <c r="P48" s="1953"/>
      <c r="Q48" s="1962"/>
      <c r="R48" s="1962"/>
      <c r="S48" s="1962"/>
      <c r="T48" s="1962"/>
      <c r="U48" s="1962"/>
      <c r="V48" s="1962"/>
      <c r="W48" s="1962"/>
      <c r="X48" s="1962"/>
      <c r="Y48" s="1962"/>
      <c r="Z48" s="1962"/>
      <c r="AA48" s="1962"/>
      <c r="AB48" s="1961"/>
      <c r="AC48" s="1961"/>
      <c r="AD48" s="1961"/>
      <c r="AE48" s="1961"/>
      <c r="AF48" s="1953"/>
      <c r="AG48" s="1953"/>
      <c r="AH48" s="1953"/>
      <c r="AI48" s="1953"/>
      <c r="AJ48" s="1953"/>
      <c r="AK48" s="1953"/>
      <c r="AL48" s="1953"/>
      <c r="AM48" s="1953"/>
      <c r="AN48" s="1953"/>
      <c r="AO48" s="1953"/>
      <c r="AP48" s="1953"/>
      <c r="AQ48" s="1953"/>
      <c r="AR48" s="1953"/>
      <c r="AS48" s="1953"/>
      <c r="AT48" s="1953"/>
      <c r="AU48" s="1953"/>
      <c r="AV48" s="1953"/>
      <c r="AW48" s="1953"/>
      <c r="AX48" s="1953"/>
      <c r="AY48" s="1953"/>
      <c r="AZ48" s="1953"/>
      <c r="BA48" s="1953"/>
      <c r="BB48" s="1953"/>
      <c r="BC48" s="1953"/>
      <c r="BD48" s="1953"/>
      <c r="BE48" s="1953"/>
      <c r="BF48" s="1953"/>
      <c r="BG48" s="1953"/>
      <c r="BH48" s="1953"/>
      <c r="BI48" s="1953"/>
      <c r="BJ48" s="1953"/>
      <c r="BK48" s="1953"/>
      <c r="BL48" s="1953"/>
      <c r="BM48" s="1953"/>
      <c r="BN48" s="1953"/>
      <c r="BO48" s="1953"/>
      <c r="BP48" s="1953"/>
      <c r="BQ48" s="1953"/>
      <c r="BR48" s="1953"/>
      <c r="BS48" s="1953"/>
      <c r="BT48" s="1953"/>
      <c r="BU48" s="1953"/>
      <c r="BV48" s="1953"/>
      <c r="BW48" s="1953"/>
      <c r="BX48" s="1953"/>
      <c r="BY48" s="1953"/>
      <c r="BZ48" s="1953"/>
      <c r="CA48" s="1953"/>
      <c r="CB48" s="1953"/>
      <c r="CC48" s="1953"/>
      <c r="CD48" s="1953"/>
      <c r="CE48" s="1953"/>
      <c r="CF48" s="1953"/>
      <c r="CG48" s="1953"/>
      <c r="CH48" s="1953"/>
      <c r="CI48" s="1953"/>
      <c r="CJ48" s="1953"/>
      <c r="CK48" s="1953"/>
      <c r="CL48" s="1953"/>
      <c r="CM48" s="1953"/>
      <c r="CN48" s="1953"/>
      <c r="CO48" s="1953"/>
      <c r="CP48" s="1953"/>
      <c r="CQ48" s="1953"/>
      <c r="CR48" s="1953"/>
      <c r="CS48" s="1953"/>
      <c r="CT48" s="1953"/>
      <c r="CU48" s="1953"/>
      <c r="CV48" s="1953"/>
      <c r="CW48" s="1953"/>
      <c r="CX48" s="1953"/>
      <c r="CY48" s="1953"/>
      <c r="CZ48" s="1953"/>
      <c r="DA48" s="1953"/>
      <c r="DB48" s="1953"/>
      <c r="DC48" s="1953"/>
      <c r="DD48" s="1953"/>
      <c r="DE48" s="1953"/>
      <c r="DF48" s="1953"/>
      <c r="DG48" s="1953"/>
      <c r="DH48" s="1953"/>
      <c r="DI48" s="1953"/>
      <c r="DJ48" s="1953"/>
      <c r="DK48" s="1953"/>
      <c r="DL48" s="1953"/>
      <c r="DM48" s="1953"/>
      <c r="DN48" s="1953"/>
      <c r="DO48" s="1953"/>
      <c r="DP48" s="1953"/>
      <c r="DQ48" s="1953"/>
      <c r="DR48" s="1953"/>
      <c r="DS48" s="1953"/>
      <c r="DT48" s="1953"/>
      <c r="DU48" s="1953"/>
      <c r="DV48" s="1953"/>
      <c r="DW48" s="1953"/>
      <c r="DX48" s="1953"/>
      <c r="DY48" s="1953"/>
      <c r="DZ48" s="1953"/>
      <c r="EA48" s="1953"/>
      <c r="EB48" s="1953"/>
      <c r="EC48" s="1953"/>
    </row>
    <row r="49" spans="3:133" s="1993" customFormat="1" ht="26.25" customHeight="1">
      <c r="C49" s="1982">
        <v>3.2</v>
      </c>
      <c r="D49" s="1992" t="s">
        <v>1711</v>
      </c>
      <c r="E49" s="1985">
        <v>0</v>
      </c>
      <c r="F49" s="1985">
        <v>0</v>
      </c>
      <c r="G49" s="1985">
        <v>0</v>
      </c>
      <c r="H49" s="1985">
        <v>0</v>
      </c>
      <c r="I49" s="1985">
        <v>0</v>
      </c>
      <c r="J49" s="1985">
        <v>0</v>
      </c>
      <c r="K49" s="1985">
        <v>0</v>
      </c>
      <c r="L49" s="1985">
        <v>0</v>
      </c>
      <c r="M49" s="1985">
        <v>0</v>
      </c>
      <c r="N49" s="1984" t="s">
        <v>74</v>
      </c>
      <c r="O49" s="1983" t="s">
        <v>74</v>
      </c>
      <c r="P49" s="1953"/>
      <c r="Q49" s="1962"/>
      <c r="R49" s="1962"/>
      <c r="S49" s="1962"/>
      <c r="T49" s="1962"/>
      <c r="U49" s="1962"/>
      <c r="V49" s="1962"/>
      <c r="W49" s="1962"/>
      <c r="X49" s="1962"/>
      <c r="Y49" s="1962"/>
      <c r="Z49" s="1962"/>
      <c r="AA49" s="1962"/>
      <c r="AB49" s="1961"/>
      <c r="AC49" s="1961"/>
      <c r="AD49" s="1961"/>
      <c r="AE49" s="1961"/>
      <c r="AF49" s="1953"/>
      <c r="AG49" s="1953"/>
      <c r="AH49" s="1953"/>
      <c r="AI49" s="1953"/>
      <c r="AJ49" s="1953"/>
      <c r="AK49" s="1953"/>
      <c r="AL49" s="1953"/>
      <c r="AM49" s="1953"/>
      <c r="AN49" s="1953"/>
      <c r="AO49" s="1953"/>
      <c r="AP49" s="1953"/>
      <c r="AQ49" s="1953"/>
      <c r="AR49" s="1953"/>
      <c r="AS49" s="1953"/>
      <c r="AT49" s="1953"/>
      <c r="AU49" s="1953"/>
      <c r="AV49" s="1953"/>
      <c r="AW49" s="1953"/>
      <c r="AX49" s="1953"/>
      <c r="AY49" s="1953"/>
      <c r="AZ49" s="1953"/>
      <c r="BA49" s="1953"/>
      <c r="BB49" s="1953"/>
      <c r="BC49" s="1953"/>
      <c r="BD49" s="1953"/>
      <c r="BE49" s="1953"/>
      <c r="BF49" s="1953"/>
      <c r="BG49" s="1953"/>
      <c r="BH49" s="1953"/>
      <c r="BI49" s="1953"/>
      <c r="BJ49" s="1953"/>
      <c r="BK49" s="1953"/>
      <c r="BL49" s="1953"/>
      <c r="BM49" s="1953"/>
      <c r="BN49" s="1953"/>
      <c r="BO49" s="1953"/>
      <c r="BP49" s="1953"/>
      <c r="BQ49" s="1953"/>
      <c r="BR49" s="1953"/>
      <c r="BS49" s="1953"/>
      <c r="BT49" s="1953"/>
      <c r="BU49" s="1953"/>
      <c r="BV49" s="1953"/>
      <c r="BW49" s="1953"/>
      <c r="BX49" s="1953"/>
      <c r="BY49" s="1953"/>
      <c r="BZ49" s="1953"/>
      <c r="CA49" s="1953"/>
      <c r="CB49" s="1953"/>
      <c r="CC49" s="1953"/>
      <c r="CD49" s="1953"/>
      <c r="CE49" s="1953"/>
      <c r="CF49" s="1953"/>
      <c r="CG49" s="1953"/>
      <c r="CH49" s="1953"/>
      <c r="CI49" s="1953"/>
      <c r="CJ49" s="1953"/>
      <c r="CK49" s="1953"/>
      <c r="CL49" s="1953"/>
      <c r="CM49" s="1953"/>
      <c r="CN49" s="1953"/>
      <c r="CO49" s="1953"/>
      <c r="CP49" s="1953"/>
      <c r="CQ49" s="1953"/>
      <c r="CR49" s="1953"/>
      <c r="CS49" s="1953"/>
      <c r="CT49" s="1953"/>
      <c r="CU49" s="1953"/>
      <c r="CV49" s="1953"/>
      <c r="CW49" s="1953"/>
      <c r="CX49" s="1953"/>
      <c r="CY49" s="1953"/>
      <c r="CZ49" s="1953"/>
      <c r="DA49" s="1953"/>
      <c r="DB49" s="1953"/>
      <c r="DC49" s="1953"/>
      <c r="DD49" s="1953"/>
      <c r="DE49" s="1953"/>
      <c r="DF49" s="1953"/>
      <c r="DG49" s="1953"/>
      <c r="DH49" s="1953"/>
      <c r="DI49" s="1953"/>
      <c r="DJ49" s="1953"/>
      <c r="DK49" s="1953"/>
      <c r="DL49" s="1953"/>
      <c r="DM49" s="1953"/>
      <c r="DN49" s="1953"/>
      <c r="DO49" s="1953"/>
      <c r="DP49" s="1953"/>
      <c r="DQ49" s="1953"/>
      <c r="DR49" s="1953"/>
      <c r="DS49" s="1953"/>
      <c r="DT49" s="1953"/>
      <c r="DU49" s="1953"/>
      <c r="DV49" s="1953"/>
      <c r="DW49" s="1953"/>
      <c r="DX49" s="1953"/>
      <c r="DY49" s="1953"/>
      <c r="DZ49" s="1953"/>
      <c r="EA49" s="1953"/>
      <c r="EB49" s="1953"/>
      <c r="EC49" s="1953"/>
    </row>
    <row r="50" spans="3:133" s="1960" customFormat="1" ht="26.25" customHeight="1">
      <c r="C50" s="1982">
        <v>3.3</v>
      </c>
      <c r="D50" s="1992" t="s">
        <v>1710</v>
      </c>
      <c r="E50" s="1985">
        <v>7673.5500138049965</v>
      </c>
      <c r="F50" s="1985">
        <v>22378.023201272918</v>
      </c>
      <c r="G50" s="1985">
        <v>-14704.47318746792</v>
      </c>
      <c r="H50" s="1985">
        <v>2679.9005593881911</v>
      </c>
      <c r="I50" s="1985">
        <v>28486.054886397989</v>
      </c>
      <c r="J50" s="1985">
        <v>-25806.154327009797</v>
      </c>
      <c r="K50" s="1985">
        <v>20001.849003934865</v>
      </c>
      <c r="L50" s="1985">
        <v>81671.151711190294</v>
      </c>
      <c r="M50" s="1985">
        <v>-61669.302707255425</v>
      </c>
      <c r="N50" s="1984">
        <v>75.498666276622757</v>
      </c>
      <c r="O50" s="1983">
        <v>146.72139017868494</v>
      </c>
      <c r="P50" s="1953"/>
      <c r="Q50" s="1962"/>
      <c r="R50" s="1962"/>
      <c r="S50" s="1962"/>
      <c r="T50" s="1962"/>
      <c r="U50" s="1962"/>
      <c r="V50" s="1962"/>
      <c r="W50" s="1962"/>
      <c r="X50" s="1962"/>
      <c r="Y50" s="1962"/>
      <c r="Z50" s="1962"/>
      <c r="AA50" s="1962"/>
      <c r="AB50" s="1961"/>
      <c r="AC50" s="1961"/>
      <c r="AD50" s="1961"/>
      <c r="AE50" s="1961"/>
      <c r="AF50" s="1953"/>
      <c r="AG50" s="1953"/>
      <c r="AH50" s="1953"/>
      <c r="AI50" s="1953"/>
      <c r="AJ50" s="1953"/>
      <c r="AK50" s="1953"/>
      <c r="AL50" s="1953"/>
      <c r="AM50" s="1953"/>
      <c r="AN50" s="1953"/>
      <c r="AO50" s="1953"/>
      <c r="AP50" s="1953"/>
      <c r="AQ50" s="1953"/>
      <c r="AR50" s="1953"/>
      <c r="AS50" s="1953"/>
      <c r="AT50" s="1953"/>
      <c r="AU50" s="1953"/>
      <c r="AV50" s="1953"/>
      <c r="AW50" s="1953"/>
      <c r="AX50" s="1953"/>
      <c r="AY50" s="1953"/>
      <c r="AZ50" s="1953"/>
      <c r="BA50" s="1953"/>
      <c r="BB50" s="1953"/>
      <c r="BC50" s="1953"/>
      <c r="BD50" s="1953"/>
      <c r="BE50" s="1953"/>
      <c r="BF50" s="1953"/>
      <c r="BG50" s="1953"/>
      <c r="BH50" s="1953"/>
      <c r="BI50" s="1953"/>
      <c r="BJ50" s="1953"/>
      <c r="BK50" s="1953"/>
      <c r="BL50" s="1953"/>
      <c r="BM50" s="1953"/>
      <c r="BN50" s="1953"/>
      <c r="BO50" s="1953"/>
      <c r="BP50" s="1953"/>
      <c r="BQ50" s="1953"/>
      <c r="BR50" s="1953"/>
      <c r="BS50" s="1953"/>
      <c r="BT50" s="1953"/>
      <c r="BU50" s="1953"/>
      <c r="BV50" s="1953"/>
      <c r="BW50" s="1953"/>
      <c r="BX50" s="1953"/>
      <c r="BY50" s="1953"/>
      <c r="BZ50" s="1953"/>
      <c r="CA50" s="1953"/>
      <c r="CB50" s="1953"/>
      <c r="CC50" s="1953"/>
      <c r="CD50" s="1953"/>
      <c r="CE50" s="1953"/>
      <c r="CF50" s="1953"/>
      <c r="CG50" s="1953"/>
      <c r="CH50" s="1953"/>
      <c r="CI50" s="1953"/>
      <c r="CJ50" s="1953"/>
      <c r="CK50" s="1953"/>
      <c r="CL50" s="1953"/>
      <c r="CM50" s="1953"/>
      <c r="CN50" s="1953"/>
      <c r="CO50" s="1953"/>
      <c r="CP50" s="1953"/>
      <c r="CQ50" s="1953"/>
      <c r="CR50" s="1953"/>
      <c r="CS50" s="1953"/>
      <c r="CT50" s="1953"/>
      <c r="CU50" s="1953"/>
      <c r="CV50" s="1953"/>
      <c r="CW50" s="1953"/>
      <c r="CX50" s="1953"/>
      <c r="CY50" s="1953"/>
      <c r="CZ50" s="1953"/>
      <c r="DA50" s="1953"/>
      <c r="DB50" s="1953"/>
      <c r="DC50" s="1953"/>
      <c r="DD50" s="1953"/>
      <c r="DE50" s="1953"/>
      <c r="DF50" s="1953"/>
      <c r="DG50" s="1953"/>
      <c r="DH50" s="1953"/>
      <c r="DI50" s="1953"/>
      <c r="DJ50" s="1953"/>
      <c r="DK50" s="1953"/>
      <c r="DL50" s="1953"/>
      <c r="DM50" s="1953"/>
      <c r="DN50" s="1953"/>
      <c r="DO50" s="1953"/>
      <c r="DP50" s="1953"/>
      <c r="DQ50" s="1953"/>
      <c r="DR50" s="1953"/>
      <c r="DS50" s="1953"/>
      <c r="DT50" s="1953"/>
      <c r="DU50" s="1953"/>
      <c r="DV50" s="1953"/>
      <c r="DW50" s="1953"/>
      <c r="DX50" s="1953"/>
      <c r="DY50" s="1953"/>
      <c r="DZ50" s="1953"/>
      <c r="EA50" s="1953"/>
      <c r="EB50" s="1953"/>
      <c r="EC50" s="1953"/>
    </row>
    <row r="51" spans="3:133" s="1960" customFormat="1" ht="26.25" customHeight="1">
      <c r="C51" s="1982" t="s">
        <v>1709</v>
      </c>
      <c r="D51" s="1980" t="s">
        <v>1627</v>
      </c>
      <c r="E51" s="1989">
        <v>0</v>
      </c>
      <c r="F51" s="1989">
        <v>16108.313429990052</v>
      </c>
      <c r="G51" s="1989">
        <v>-16108.313429990052</v>
      </c>
      <c r="H51" s="1989">
        <v>0</v>
      </c>
      <c r="I51" s="1989">
        <v>-10329.710078973136</v>
      </c>
      <c r="J51" s="1989">
        <v>10329.710078973136</v>
      </c>
      <c r="K51" s="1989">
        <v>0</v>
      </c>
      <c r="L51" s="1989">
        <v>-1665.2229938260782</v>
      </c>
      <c r="M51" s="1989">
        <v>1665.2229938260782</v>
      </c>
      <c r="N51" s="1988" t="s">
        <v>74</v>
      </c>
      <c r="O51" s="1987">
        <v>-83.879286242352933</v>
      </c>
      <c r="P51" s="1953"/>
      <c r="Q51" s="1962"/>
      <c r="R51" s="1962"/>
      <c r="S51" s="1962"/>
      <c r="T51" s="1962"/>
      <c r="U51" s="1962"/>
      <c r="V51" s="1962"/>
      <c r="W51" s="1962"/>
      <c r="X51" s="1962"/>
      <c r="Y51" s="1962"/>
      <c r="Z51" s="1962"/>
      <c r="AA51" s="1962"/>
      <c r="AB51" s="1961"/>
      <c r="AC51" s="1961"/>
      <c r="AD51" s="1961"/>
      <c r="AE51" s="1961"/>
      <c r="AF51" s="1953"/>
      <c r="AG51" s="1953"/>
      <c r="AH51" s="1953"/>
      <c r="AI51" s="1953"/>
      <c r="AJ51" s="1953"/>
      <c r="AK51" s="1953"/>
      <c r="AL51" s="1953"/>
      <c r="AM51" s="1953"/>
      <c r="AN51" s="1953"/>
      <c r="AO51" s="1953"/>
      <c r="AP51" s="1953"/>
      <c r="AQ51" s="1953"/>
      <c r="AR51" s="1953"/>
      <c r="AS51" s="1953"/>
      <c r="AT51" s="1953"/>
      <c r="AU51" s="1953"/>
      <c r="AV51" s="1953"/>
      <c r="AW51" s="1953"/>
      <c r="AX51" s="1953"/>
      <c r="AY51" s="1953"/>
      <c r="AZ51" s="1953"/>
      <c r="BA51" s="1953"/>
      <c r="BB51" s="1953"/>
      <c r="BC51" s="1953"/>
      <c r="BD51" s="1953"/>
      <c r="BE51" s="1953"/>
      <c r="BF51" s="1953"/>
      <c r="BG51" s="1953"/>
      <c r="BH51" s="1953"/>
      <c r="BI51" s="1953"/>
      <c r="BJ51" s="1953"/>
      <c r="BK51" s="1953"/>
      <c r="BL51" s="1953"/>
      <c r="BM51" s="1953"/>
      <c r="BN51" s="1953"/>
      <c r="BO51" s="1953"/>
      <c r="BP51" s="1953"/>
      <c r="BQ51" s="1953"/>
      <c r="BR51" s="1953"/>
      <c r="BS51" s="1953"/>
      <c r="BT51" s="1953"/>
      <c r="BU51" s="1953"/>
      <c r="BV51" s="1953"/>
      <c r="BW51" s="1953"/>
      <c r="BX51" s="1953"/>
      <c r="BY51" s="1953"/>
      <c r="BZ51" s="1953"/>
      <c r="CA51" s="1953"/>
      <c r="CB51" s="1953"/>
      <c r="CC51" s="1953"/>
      <c r="CD51" s="1953"/>
      <c r="CE51" s="1953"/>
      <c r="CF51" s="1953"/>
      <c r="CG51" s="1953"/>
      <c r="CH51" s="1953"/>
      <c r="CI51" s="1953"/>
      <c r="CJ51" s="1953"/>
      <c r="CK51" s="1953"/>
      <c r="CL51" s="1953"/>
      <c r="CM51" s="1953"/>
      <c r="CN51" s="1953"/>
      <c r="CO51" s="1953"/>
      <c r="CP51" s="1953"/>
      <c r="CQ51" s="1953"/>
      <c r="CR51" s="1953"/>
      <c r="CS51" s="1953"/>
      <c r="CT51" s="1953"/>
      <c r="CU51" s="1953"/>
      <c r="CV51" s="1953"/>
      <c r="CW51" s="1953"/>
      <c r="CX51" s="1953"/>
      <c r="CY51" s="1953"/>
      <c r="CZ51" s="1953"/>
      <c r="DA51" s="1953"/>
      <c r="DB51" s="1953"/>
      <c r="DC51" s="1953"/>
      <c r="DD51" s="1953"/>
      <c r="DE51" s="1953"/>
      <c r="DF51" s="1953"/>
      <c r="DG51" s="1953"/>
      <c r="DH51" s="1953"/>
      <c r="DI51" s="1953"/>
      <c r="DJ51" s="1953"/>
      <c r="DK51" s="1953"/>
      <c r="DL51" s="1953"/>
      <c r="DM51" s="1953"/>
      <c r="DN51" s="1953"/>
      <c r="DO51" s="1953"/>
      <c r="DP51" s="1953"/>
      <c r="DQ51" s="1953"/>
      <c r="DR51" s="1953"/>
      <c r="DS51" s="1953"/>
      <c r="DT51" s="1953"/>
      <c r="DU51" s="1953"/>
      <c r="DV51" s="1953"/>
      <c r="DW51" s="1953"/>
      <c r="DX51" s="1953"/>
      <c r="DY51" s="1953"/>
      <c r="DZ51" s="1953"/>
      <c r="EA51" s="1953"/>
      <c r="EB51" s="1953"/>
      <c r="EC51" s="1953"/>
    </row>
    <row r="52" spans="3:133" s="1953" customFormat="1" ht="26.25" customHeight="1">
      <c r="C52" s="1982" t="s">
        <v>1708</v>
      </c>
      <c r="D52" s="1991" t="s">
        <v>1674</v>
      </c>
      <c r="E52" s="1977">
        <v>0</v>
      </c>
      <c r="F52" s="1977">
        <v>32.961846520000449</v>
      </c>
      <c r="G52" s="1977">
        <v>-32.961846520000449</v>
      </c>
      <c r="H52" s="1977">
        <v>0</v>
      </c>
      <c r="I52" s="1977">
        <v>-0.41884379999923738</v>
      </c>
      <c r="J52" s="1977">
        <v>0.41884379999923738</v>
      </c>
      <c r="K52" s="1977">
        <v>0</v>
      </c>
      <c r="L52" s="1977">
        <v>38.212271170000065</v>
      </c>
      <c r="M52" s="1977">
        <v>-38.212271170000065</v>
      </c>
      <c r="N52" s="1976" t="s">
        <v>74</v>
      </c>
      <c r="O52" s="1983" t="s">
        <v>74</v>
      </c>
      <c r="Q52" s="1962"/>
      <c r="R52" s="1962"/>
      <c r="S52" s="1962"/>
      <c r="T52" s="1962"/>
      <c r="U52" s="1962"/>
      <c r="V52" s="1962"/>
      <c r="W52" s="1962"/>
      <c r="X52" s="1962"/>
      <c r="Y52" s="1962"/>
      <c r="Z52" s="1962"/>
      <c r="AA52" s="1962"/>
      <c r="AB52" s="1961"/>
      <c r="AC52" s="1961"/>
      <c r="AD52" s="1961"/>
      <c r="AE52" s="1961"/>
    </row>
    <row r="53" spans="3:133" s="1953" customFormat="1" ht="43.5" customHeight="1">
      <c r="C53" s="1982" t="s">
        <v>1707</v>
      </c>
      <c r="D53" s="1991" t="s">
        <v>1672</v>
      </c>
      <c r="E53" s="1977">
        <v>0</v>
      </c>
      <c r="F53" s="1977">
        <v>16075.351583470052</v>
      </c>
      <c r="G53" s="1977">
        <v>-16075.351583470052</v>
      </c>
      <c r="H53" s="1977">
        <v>0</v>
      </c>
      <c r="I53" s="1977">
        <v>-10329.291235173136</v>
      </c>
      <c r="J53" s="1977">
        <v>10329.291235173136</v>
      </c>
      <c r="K53" s="1977">
        <v>0</v>
      </c>
      <c r="L53" s="1977">
        <v>-1703.4352649960783</v>
      </c>
      <c r="M53" s="1977">
        <v>1703.4352649960783</v>
      </c>
      <c r="N53" s="1976" t="s">
        <v>74</v>
      </c>
      <c r="O53" s="1975">
        <v>-83.508691678712978</v>
      </c>
      <c r="Q53" s="1962"/>
      <c r="R53" s="1962"/>
      <c r="S53" s="1962"/>
      <c r="T53" s="1962"/>
      <c r="U53" s="1962"/>
      <c r="V53" s="1962"/>
      <c r="W53" s="1962"/>
      <c r="X53" s="1962"/>
      <c r="Y53" s="1962"/>
      <c r="Z53" s="1962"/>
      <c r="AA53" s="1962"/>
      <c r="AB53" s="1961"/>
      <c r="AC53" s="1961"/>
      <c r="AD53" s="1961"/>
      <c r="AE53" s="1961"/>
    </row>
    <row r="54" spans="3:133" s="1960" customFormat="1" ht="26.25" customHeight="1">
      <c r="C54" s="1982" t="s">
        <v>1706</v>
      </c>
      <c r="D54" s="1980" t="s">
        <v>1705</v>
      </c>
      <c r="E54" s="1989">
        <v>0</v>
      </c>
      <c r="F54" s="1989">
        <v>23167.216763541568</v>
      </c>
      <c r="G54" s="1989">
        <v>-23167.216763541568</v>
      </c>
      <c r="H54" s="1989">
        <v>0</v>
      </c>
      <c r="I54" s="1989">
        <v>11122.185066352195</v>
      </c>
      <c r="J54" s="1989">
        <v>-11122.185066352195</v>
      </c>
      <c r="K54" s="1989">
        <v>0</v>
      </c>
      <c r="L54" s="1989">
        <v>8320.82012309518</v>
      </c>
      <c r="M54" s="1989">
        <v>-8320.82012309518</v>
      </c>
      <c r="N54" s="1988">
        <v>-51.991708024870455</v>
      </c>
      <c r="O54" s="1987">
        <v>-25.187181534426617</v>
      </c>
      <c r="P54" s="1953"/>
      <c r="Q54" s="1962"/>
      <c r="R54" s="1962"/>
      <c r="S54" s="1962"/>
      <c r="T54" s="1962"/>
      <c r="U54" s="1962"/>
      <c r="V54" s="1962"/>
      <c r="W54" s="1962"/>
      <c r="X54" s="1962"/>
      <c r="Y54" s="1962"/>
      <c r="Z54" s="1962"/>
      <c r="AA54" s="1962"/>
      <c r="AB54" s="1961"/>
      <c r="AC54" s="1961"/>
      <c r="AD54" s="1961"/>
      <c r="AE54" s="1961"/>
      <c r="AF54" s="1953"/>
      <c r="AG54" s="1953"/>
      <c r="AH54" s="1953"/>
      <c r="AI54" s="1953"/>
      <c r="AJ54" s="1953"/>
      <c r="AK54" s="1953"/>
      <c r="AL54" s="1953"/>
      <c r="AM54" s="1953"/>
      <c r="AN54" s="1953"/>
      <c r="AO54" s="1953"/>
      <c r="AP54" s="1953"/>
      <c r="AQ54" s="1953"/>
      <c r="AR54" s="1953"/>
      <c r="AS54" s="1953"/>
      <c r="AT54" s="1953"/>
      <c r="AU54" s="1953"/>
      <c r="AV54" s="1953"/>
      <c r="AW54" s="1953"/>
      <c r="AX54" s="1953"/>
      <c r="AY54" s="1953"/>
      <c r="AZ54" s="1953"/>
      <c r="BA54" s="1953"/>
      <c r="BB54" s="1953"/>
      <c r="BC54" s="1953"/>
      <c r="BD54" s="1953"/>
      <c r="BE54" s="1953"/>
      <c r="BF54" s="1953"/>
      <c r="BG54" s="1953"/>
      <c r="BH54" s="1953"/>
      <c r="BI54" s="1953"/>
      <c r="BJ54" s="1953"/>
      <c r="BK54" s="1953"/>
      <c r="BL54" s="1953"/>
      <c r="BM54" s="1953"/>
      <c r="BN54" s="1953"/>
      <c r="BO54" s="1953"/>
      <c r="BP54" s="1953"/>
      <c r="BQ54" s="1953"/>
      <c r="BR54" s="1953"/>
      <c r="BS54" s="1953"/>
      <c r="BT54" s="1953"/>
      <c r="BU54" s="1953"/>
      <c r="BV54" s="1953"/>
      <c r="BW54" s="1953"/>
      <c r="BX54" s="1953"/>
      <c r="BY54" s="1953"/>
      <c r="BZ54" s="1953"/>
      <c r="CA54" s="1953"/>
      <c r="CB54" s="1953"/>
      <c r="CC54" s="1953"/>
      <c r="CD54" s="1953"/>
      <c r="CE54" s="1953"/>
      <c r="CF54" s="1953"/>
      <c r="CG54" s="1953"/>
      <c r="CH54" s="1953"/>
      <c r="CI54" s="1953"/>
      <c r="CJ54" s="1953"/>
      <c r="CK54" s="1953"/>
      <c r="CL54" s="1953"/>
      <c r="CM54" s="1953"/>
      <c r="CN54" s="1953"/>
      <c r="CO54" s="1953"/>
      <c r="CP54" s="1953"/>
      <c r="CQ54" s="1953"/>
      <c r="CR54" s="1953"/>
      <c r="CS54" s="1953"/>
      <c r="CT54" s="1953"/>
      <c r="CU54" s="1953"/>
      <c r="CV54" s="1953"/>
      <c r="CW54" s="1953"/>
      <c r="CX54" s="1953"/>
      <c r="CY54" s="1953"/>
      <c r="CZ54" s="1953"/>
      <c r="DA54" s="1953"/>
      <c r="DB54" s="1953"/>
      <c r="DC54" s="1953"/>
      <c r="DD54" s="1953"/>
      <c r="DE54" s="1953"/>
      <c r="DF54" s="1953"/>
      <c r="DG54" s="1953"/>
      <c r="DH54" s="1953"/>
      <c r="DI54" s="1953"/>
      <c r="DJ54" s="1953"/>
      <c r="DK54" s="1953"/>
      <c r="DL54" s="1953"/>
      <c r="DM54" s="1953"/>
      <c r="DN54" s="1953"/>
      <c r="DO54" s="1953"/>
      <c r="DP54" s="1953"/>
      <c r="DQ54" s="1953"/>
      <c r="DR54" s="1953"/>
      <c r="DS54" s="1953"/>
      <c r="DT54" s="1953"/>
      <c r="DU54" s="1953"/>
      <c r="DV54" s="1953"/>
      <c r="DW54" s="1953"/>
      <c r="DX54" s="1953"/>
      <c r="DY54" s="1953"/>
      <c r="DZ54" s="1953"/>
      <c r="EA54" s="1953"/>
      <c r="EB54" s="1953"/>
      <c r="EC54" s="1953"/>
    </row>
    <row r="55" spans="3:133" s="1953" customFormat="1" ht="26.25" customHeight="1">
      <c r="C55" s="1982" t="s">
        <v>1704</v>
      </c>
      <c r="D55" s="1991" t="s">
        <v>1674</v>
      </c>
      <c r="E55" s="1977">
        <v>0</v>
      </c>
      <c r="F55" s="1977">
        <v>2.9931000000331665E-3</v>
      </c>
      <c r="G55" s="1977">
        <v>-2.9931000000331665E-3</v>
      </c>
      <c r="H55" s="1977">
        <v>0</v>
      </c>
      <c r="I55" s="1977">
        <v>0</v>
      </c>
      <c r="J55" s="1977">
        <v>0</v>
      </c>
      <c r="K55" s="1977">
        <v>0</v>
      </c>
      <c r="L55" s="1977">
        <v>0</v>
      </c>
      <c r="M55" s="1977">
        <v>0</v>
      </c>
      <c r="N55" s="1976" t="s">
        <v>74</v>
      </c>
      <c r="O55" s="1975" t="s">
        <v>74</v>
      </c>
      <c r="Q55" s="1962"/>
      <c r="R55" s="1962"/>
      <c r="S55" s="1962"/>
      <c r="T55" s="1962"/>
      <c r="U55" s="1962"/>
      <c r="V55" s="1962"/>
      <c r="W55" s="1962"/>
      <c r="X55" s="1962"/>
      <c r="Y55" s="1962"/>
      <c r="Z55" s="1962"/>
      <c r="AA55" s="1962"/>
      <c r="AB55" s="1961"/>
      <c r="AC55" s="1961"/>
      <c r="AD55" s="1961"/>
      <c r="AE55" s="1961"/>
    </row>
    <row r="56" spans="3:133" s="1953" customFormat="1" ht="23.25">
      <c r="C56" s="1979" t="s">
        <v>1703</v>
      </c>
      <c r="D56" s="1990" t="s">
        <v>1702</v>
      </c>
      <c r="E56" s="1977">
        <v>0</v>
      </c>
      <c r="F56" s="1977">
        <v>2.9931000000331665E-3</v>
      </c>
      <c r="G56" s="1977">
        <v>-2.9931000000331665E-3</v>
      </c>
      <c r="H56" s="1977">
        <v>0</v>
      </c>
      <c r="I56" s="1977">
        <v>0</v>
      </c>
      <c r="J56" s="1977">
        <v>0</v>
      </c>
      <c r="K56" s="1977">
        <v>0</v>
      </c>
      <c r="L56" s="1977">
        <v>0</v>
      </c>
      <c r="M56" s="1977">
        <v>0</v>
      </c>
      <c r="N56" s="1976" t="s">
        <v>74</v>
      </c>
      <c r="O56" s="1975" t="s">
        <v>74</v>
      </c>
      <c r="Q56" s="1962"/>
      <c r="R56" s="1962"/>
      <c r="S56" s="1962"/>
      <c r="T56" s="1962"/>
      <c r="U56" s="1962"/>
      <c r="V56" s="1962"/>
      <c r="W56" s="1962"/>
      <c r="X56" s="1962"/>
      <c r="Y56" s="1962"/>
      <c r="Z56" s="1962"/>
      <c r="AA56" s="1962"/>
      <c r="AB56" s="1961"/>
      <c r="AC56" s="1961"/>
      <c r="AD56" s="1961"/>
      <c r="AE56" s="1961"/>
    </row>
    <row r="57" spans="3:133" s="1953" customFormat="1" ht="50.25" customHeight="1">
      <c r="C57" s="1982" t="s">
        <v>1701</v>
      </c>
      <c r="D57" s="1991" t="s">
        <v>1672</v>
      </c>
      <c r="E57" s="1977">
        <v>0</v>
      </c>
      <c r="F57" s="1977">
        <v>2360</v>
      </c>
      <c r="G57" s="1977">
        <v>-2360</v>
      </c>
      <c r="H57" s="1977">
        <v>0</v>
      </c>
      <c r="I57" s="1977">
        <v>-358.65</v>
      </c>
      <c r="J57" s="1977">
        <v>358.65</v>
      </c>
      <c r="K57" s="1977">
        <v>0</v>
      </c>
      <c r="L57" s="1977">
        <v>-1782</v>
      </c>
      <c r="M57" s="1977">
        <v>1782</v>
      </c>
      <c r="N57" s="1976" t="s">
        <v>74</v>
      </c>
      <c r="O57" s="1975">
        <v>396.86323713927231</v>
      </c>
      <c r="Q57" s="1962"/>
      <c r="R57" s="1962"/>
      <c r="S57" s="1962"/>
      <c r="T57" s="1962"/>
      <c r="U57" s="1962"/>
      <c r="V57" s="1962"/>
      <c r="W57" s="1962"/>
      <c r="X57" s="1962"/>
      <c r="Y57" s="1962"/>
      <c r="Z57" s="1962"/>
      <c r="AA57" s="1962"/>
      <c r="AB57" s="1961"/>
      <c r="AC57" s="1961"/>
      <c r="AD57" s="1961"/>
      <c r="AE57" s="1961"/>
    </row>
    <row r="58" spans="3:133" s="1953" customFormat="1" ht="26.25" customHeight="1">
      <c r="C58" s="1982" t="s">
        <v>1700</v>
      </c>
      <c r="D58" s="1990" t="s">
        <v>1629</v>
      </c>
      <c r="E58" s="1977">
        <v>0</v>
      </c>
      <c r="F58" s="1977">
        <v>2360</v>
      </c>
      <c r="G58" s="1977">
        <v>-2360</v>
      </c>
      <c r="H58" s="1977">
        <v>0</v>
      </c>
      <c r="I58" s="1977">
        <v>0</v>
      </c>
      <c r="J58" s="1977">
        <v>0</v>
      </c>
      <c r="K58" s="1977">
        <v>0</v>
      </c>
      <c r="L58" s="1977">
        <v>0</v>
      </c>
      <c r="M58" s="1977">
        <v>0</v>
      </c>
      <c r="N58" s="1976" t="s">
        <v>74</v>
      </c>
      <c r="O58" s="1975" t="s">
        <v>74</v>
      </c>
      <c r="Q58" s="1962"/>
      <c r="R58" s="1962"/>
      <c r="S58" s="1962"/>
      <c r="T58" s="1962"/>
      <c r="U58" s="1962"/>
      <c r="V58" s="1962"/>
      <c r="W58" s="1962"/>
      <c r="X58" s="1962"/>
      <c r="Y58" s="1962"/>
      <c r="Z58" s="1962"/>
      <c r="AA58" s="1962"/>
      <c r="AB58" s="1961"/>
      <c r="AC58" s="1961"/>
      <c r="AD58" s="1961"/>
      <c r="AE58" s="1961"/>
    </row>
    <row r="59" spans="3:133" s="1953" customFormat="1" ht="26.25" customHeight="1">
      <c r="C59" s="1982" t="s">
        <v>1699</v>
      </c>
      <c r="D59" s="1990" t="s">
        <v>1628</v>
      </c>
      <c r="E59" s="1977">
        <v>0</v>
      </c>
      <c r="F59" s="1977">
        <v>0</v>
      </c>
      <c r="G59" s="1977">
        <v>0</v>
      </c>
      <c r="H59" s="1977">
        <v>0</v>
      </c>
      <c r="I59" s="1977">
        <v>-358.65</v>
      </c>
      <c r="J59" s="1977">
        <v>358.65</v>
      </c>
      <c r="K59" s="1977">
        <v>0</v>
      </c>
      <c r="L59" s="1977">
        <v>-1782</v>
      </c>
      <c r="M59" s="1977">
        <v>1782</v>
      </c>
      <c r="N59" s="1976" t="s">
        <v>74</v>
      </c>
      <c r="O59" s="1975">
        <v>396.86323713927231</v>
      </c>
      <c r="Q59" s="1962"/>
      <c r="R59" s="1962"/>
      <c r="S59" s="1962"/>
      <c r="T59" s="1962"/>
      <c r="U59" s="1962"/>
      <c r="V59" s="1962"/>
      <c r="W59" s="1962"/>
      <c r="X59" s="1962"/>
      <c r="Y59" s="1962"/>
      <c r="Z59" s="1962"/>
      <c r="AA59" s="1962"/>
      <c r="AB59" s="1961"/>
      <c r="AC59" s="1961"/>
      <c r="AD59" s="1961"/>
      <c r="AE59" s="1961"/>
    </row>
    <row r="60" spans="3:133" s="1953" customFormat="1" ht="26.25" customHeight="1">
      <c r="C60" s="1982" t="s">
        <v>1698</v>
      </c>
      <c r="D60" s="1991" t="s">
        <v>1697</v>
      </c>
      <c r="E60" s="1977">
        <v>0</v>
      </c>
      <c r="F60" s="1977">
        <v>20950.380680000002</v>
      </c>
      <c r="G60" s="1977">
        <v>-20950.380680000002</v>
      </c>
      <c r="H60" s="1977">
        <v>0</v>
      </c>
      <c r="I60" s="1977">
        <v>11749.91851462</v>
      </c>
      <c r="J60" s="1977">
        <v>-11749.91851462</v>
      </c>
      <c r="K60" s="1977">
        <v>0</v>
      </c>
      <c r="L60" s="1977">
        <v>9381.1375731799999</v>
      </c>
      <c r="M60" s="1977">
        <v>-9381.1375731799999</v>
      </c>
      <c r="N60" s="1976">
        <v>-43.915489202366146</v>
      </c>
      <c r="O60" s="1975">
        <v>-20.15997760744137</v>
      </c>
      <c r="Q60" s="1962"/>
      <c r="R60" s="1962"/>
      <c r="S60" s="1962"/>
      <c r="T60" s="1962"/>
      <c r="U60" s="1962"/>
      <c r="V60" s="1962"/>
      <c r="W60" s="1962"/>
      <c r="X60" s="1962"/>
      <c r="Y60" s="1962"/>
      <c r="Z60" s="1962"/>
      <c r="AA60" s="1962"/>
      <c r="AB60" s="1961"/>
      <c r="AC60" s="1961"/>
      <c r="AD60" s="1961"/>
      <c r="AE60" s="1961"/>
    </row>
    <row r="61" spans="3:133" s="1953" customFormat="1" ht="26.25" customHeight="1">
      <c r="C61" s="1982" t="s">
        <v>1696</v>
      </c>
      <c r="D61" s="1990" t="s">
        <v>1629</v>
      </c>
      <c r="E61" s="1977">
        <v>0</v>
      </c>
      <c r="F61" s="1977">
        <v>23133.598450000001</v>
      </c>
      <c r="G61" s="1977">
        <v>-23133.598450000001</v>
      </c>
      <c r="H61" s="1977">
        <v>0</v>
      </c>
      <c r="I61" s="1977">
        <v>16545</v>
      </c>
      <c r="J61" s="1977">
        <v>-16545</v>
      </c>
      <c r="K61" s="1977">
        <v>0</v>
      </c>
      <c r="L61" s="1977">
        <v>11332</v>
      </c>
      <c r="M61" s="1977">
        <v>-11332</v>
      </c>
      <c r="N61" s="1976">
        <v>-28.480646727919666</v>
      </c>
      <c r="O61" s="1975">
        <v>-31.508008461770931</v>
      </c>
      <c r="Q61" s="1962"/>
      <c r="R61" s="1962"/>
      <c r="S61" s="1962"/>
      <c r="T61" s="1962"/>
      <c r="U61" s="1962"/>
      <c r="V61" s="1962"/>
      <c r="W61" s="1962"/>
      <c r="X61" s="1962"/>
      <c r="Y61" s="1962"/>
      <c r="Z61" s="1962"/>
      <c r="AA61" s="1962"/>
      <c r="AB61" s="1961"/>
      <c r="AC61" s="1961"/>
      <c r="AD61" s="1961"/>
      <c r="AE61" s="1961"/>
    </row>
    <row r="62" spans="3:133" s="1953" customFormat="1" ht="26.25" customHeight="1">
      <c r="C62" s="1982" t="s">
        <v>1695</v>
      </c>
      <c r="D62" s="1990" t="s">
        <v>1628</v>
      </c>
      <c r="E62" s="1977">
        <v>0</v>
      </c>
      <c r="F62" s="1977">
        <v>-2183.2177700000002</v>
      </c>
      <c r="G62" s="1977">
        <v>2183.2177700000002</v>
      </c>
      <c r="H62" s="1977">
        <v>0</v>
      </c>
      <c r="I62" s="1977">
        <v>-4795.0814853800002</v>
      </c>
      <c r="J62" s="1977">
        <v>4795.0814853800002</v>
      </c>
      <c r="K62" s="1977">
        <v>0</v>
      </c>
      <c r="L62" s="1977">
        <v>-1950.8624268199999</v>
      </c>
      <c r="M62" s="1977">
        <v>1950.8624268199999</v>
      </c>
      <c r="N62" s="1976">
        <v>119.633677925771</v>
      </c>
      <c r="O62" s="1975">
        <v>-59.315343591801373</v>
      </c>
      <c r="Q62" s="1962"/>
      <c r="R62" s="1962"/>
      <c r="S62" s="1962"/>
      <c r="T62" s="1962"/>
      <c r="U62" s="1962"/>
      <c r="V62" s="1962"/>
      <c r="W62" s="1962"/>
      <c r="X62" s="1962"/>
      <c r="Y62" s="1962"/>
      <c r="Z62" s="1962"/>
      <c r="AA62" s="1962"/>
      <c r="AB62" s="1961"/>
      <c r="AC62" s="1961"/>
      <c r="AD62" s="1961"/>
      <c r="AE62" s="1961"/>
    </row>
    <row r="63" spans="3:133" s="1953" customFormat="1" ht="26.25" customHeight="1">
      <c r="C63" s="1982" t="s">
        <v>1694</v>
      </c>
      <c r="D63" s="1991" t="s">
        <v>1630</v>
      </c>
      <c r="E63" s="1977">
        <v>0</v>
      </c>
      <c r="F63" s="1977">
        <v>-143.16690955843421</v>
      </c>
      <c r="G63" s="1977">
        <v>143.16690955843421</v>
      </c>
      <c r="H63" s="1977">
        <v>0</v>
      </c>
      <c r="I63" s="1977">
        <v>-269.08344826780603</v>
      </c>
      <c r="J63" s="1977">
        <v>269.08344826780603</v>
      </c>
      <c r="K63" s="1977">
        <v>0</v>
      </c>
      <c r="L63" s="1977">
        <v>721.68254991517961</v>
      </c>
      <c r="M63" s="1977">
        <v>-721.68254991517961</v>
      </c>
      <c r="N63" s="1976">
        <v>87.95086734618549</v>
      </c>
      <c r="O63" s="1975" t="s">
        <v>74</v>
      </c>
      <c r="Q63" s="1962"/>
      <c r="R63" s="1962"/>
      <c r="S63" s="1962"/>
      <c r="T63" s="1962"/>
      <c r="U63" s="1962"/>
      <c r="V63" s="1962"/>
      <c r="W63" s="1962"/>
      <c r="X63" s="1962"/>
      <c r="Y63" s="1962"/>
      <c r="Z63" s="1962"/>
      <c r="AA63" s="1962"/>
      <c r="AB63" s="1961"/>
      <c r="AC63" s="1961"/>
      <c r="AD63" s="1961"/>
      <c r="AE63" s="1961"/>
    </row>
    <row r="64" spans="3:133" s="1953" customFormat="1" ht="26.25" customHeight="1">
      <c r="C64" s="1982" t="s">
        <v>1693</v>
      </c>
      <c r="D64" s="1990" t="s">
        <v>1629</v>
      </c>
      <c r="E64" s="1977">
        <v>0</v>
      </c>
      <c r="F64" s="1977">
        <v>733.16547764617383</v>
      </c>
      <c r="G64" s="1977">
        <v>-733.16547764617383</v>
      </c>
      <c r="H64" s="1977">
        <v>0</v>
      </c>
      <c r="I64" s="1977">
        <v>2051.8974994779719</v>
      </c>
      <c r="J64" s="1977">
        <v>-2051.8974994779719</v>
      </c>
      <c r="K64" s="1977">
        <v>0</v>
      </c>
      <c r="L64" s="1977">
        <v>1129.9303311616302</v>
      </c>
      <c r="M64" s="1977">
        <v>-1129.9303311616302</v>
      </c>
      <c r="N64" s="1976">
        <v>179.86826467410663</v>
      </c>
      <c r="O64" s="1975">
        <v>-44.932418337217214</v>
      </c>
      <c r="Q64" s="1962"/>
      <c r="R64" s="1962"/>
      <c r="S64" s="1962"/>
      <c r="T64" s="1962"/>
      <c r="U64" s="1962"/>
      <c r="V64" s="1962"/>
      <c r="W64" s="1962"/>
      <c r="X64" s="1962"/>
      <c r="Y64" s="1962"/>
      <c r="Z64" s="1962"/>
      <c r="AA64" s="1962"/>
      <c r="AB64" s="1961"/>
      <c r="AC64" s="1961"/>
      <c r="AD64" s="1961"/>
      <c r="AE64" s="1961"/>
    </row>
    <row r="65" spans="3:133" s="1953" customFormat="1" ht="26.25" customHeight="1">
      <c r="C65" s="1982" t="s">
        <v>1692</v>
      </c>
      <c r="D65" s="1990" t="s">
        <v>1628</v>
      </c>
      <c r="E65" s="1977">
        <v>0</v>
      </c>
      <c r="F65" s="1977">
        <v>-876.33238720460804</v>
      </c>
      <c r="G65" s="1977">
        <v>876.33238720460804</v>
      </c>
      <c r="H65" s="1977">
        <v>0</v>
      </c>
      <c r="I65" s="1977">
        <v>-2320.9809477457779</v>
      </c>
      <c r="J65" s="1977">
        <v>2320.9809477457779</v>
      </c>
      <c r="K65" s="1977">
        <v>0</v>
      </c>
      <c r="L65" s="1977">
        <v>-408.24778124645059</v>
      </c>
      <c r="M65" s="1977">
        <v>408.24778124645059</v>
      </c>
      <c r="N65" s="1976">
        <v>164.85166834349468</v>
      </c>
      <c r="O65" s="1975">
        <v>-82.41055008904938</v>
      </c>
      <c r="Q65" s="1962"/>
      <c r="R65" s="1962"/>
      <c r="S65" s="1962"/>
      <c r="T65" s="1962"/>
      <c r="U65" s="1962"/>
      <c r="V65" s="1962"/>
      <c r="W65" s="1962"/>
      <c r="X65" s="1962"/>
      <c r="Y65" s="1962"/>
      <c r="Z65" s="1962"/>
      <c r="AA65" s="1962"/>
      <c r="AB65" s="1961"/>
      <c r="AC65" s="1961"/>
      <c r="AD65" s="1961"/>
      <c r="AE65" s="1961"/>
    </row>
    <row r="66" spans="3:133" s="1960" customFormat="1" ht="26.25" customHeight="1">
      <c r="C66" s="1982" t="s">
        <v>1691</v>
      </c>
      <c r="D66" s="1980" t="s">
        <v>1690</v>
      </c>
      <c r="E66" s="1989">
        <v>7574.3200000000015</v>
      </c>
      <c r="F66" s="1989">
        <v>-16876.303557246705</v>
      </c>
      <c r="G66" s="1989">
        <v>24450.623557246705</v>
      </c>
      <c r="H66" s="1989">
        <v>2682.9030212848556</v>
      </c>
      <c r="I66" s="1989">
        <v>27695.253499018931</v>
      </c>
      <c r="J66" s="1989">
        <v>-25012.350477734075</v>
      </c>
      <c r="K66" s="1989">
        <v>20137.624688578653</v>
      </c>
      <c r="L66" s="1989">
        <v>49461.921735169191</v>
      </c>
      <c r="M66" s="1989">
        <v>-29324.297046590538</v>
      </c>
      <c r="N66" s="1988" t="s">
        <v>74</v>
      </c>
      <c r="O66" s="1987">
        <v>17.239269746739506</v>
      </c>
      <c r="P66" s="1953"/>
      <c r="Q66" s="1962"/>
      <c r="R66" s="1962"/>
      <c r="S66" s="1962"/>
      <c r="T66" s="1962"/>
      <c r="U66" s="1962"/>
      <c r="V66" s="1962"/>
      <c r="W66" s="1962"/>
      <c r="X66" s="1962"/>
      <c r="Y66" s="1962"/>
      <c r="Z66" s="1962"/>
      <c r="AA66" s="1962"/>
      <c r="AB66" s="1961"/>
      <c r="AC66" s="1961"/>
      <c r="AD66" s="1961"/>
      <c r="AE66" s="1961"/>
      <c r="AF66" s="1953"/>
      <c r="AG66" s="1953"/>
      <c r="AH66" s="1953"/>
      <c r="AI66" s="1953"/>
      <c r="AJ66" s="1953"/>
      <c r="AK66" s="1953"/>
      <c r="AL66" s="1953"/>
      <c r="AM66" s="1953"/>
      <c r="AN66" s="1953"/>
      <c r="AO66" s="1953"/>
      <c r="AP66" s="1953"/>
      <c r="AQ66" s="1953"/>
      <c r="AR66" s="1953"/>
      <c r="AS66" s="1953"/>
      <c r="AT66" s="1953"/>
      <c r="AU66" s="1953"/>
      <c r="AV66" s="1953"/>
      <c r="AW66" s="1953"/>
      <c r="AX66" s="1953"/>
      <c r="AY66" s="1953"/>
      <c r="AZ66" s="1953"/>
      <c r="BA66" s="1953"/>
      <c r="BB66" s="1953"/>
      <c r="BC66" s="1953"/>
      <c r="BD66" s="1953"/>
      <c r="BE66" s="1953"/>
      <c r="BF66" s="1953"/>
      <c r="BG66" s="1953"/>
      <c r="BH66" s="1953"/>
      <c r="BI66" s="1953"/>
      <c r="BJ66" s="1953"/>
      <c r="BK66" s="1953"/>
      <c r="BL66" s="1953"/>
      <c r="BM66" s="1953"/>
      <c r="BN66" s="1953"/>
      <c r="BO66" s="1953"/>
      <c r="BP66" s="1953"/>
      <c r="BQ66" s="1953"/>
      <c r="BR66" s="1953"/>
      <c r="BS66" s="1953"/>
      <c r="BT66" s="1953"/>
      <c r="BU66" s="1953"/>
      <c r="BV66" s="1953"/>
      <c r="BW66" s="1953"/>
      <c r="BX66" s="1953"/>
      <c r="BY66" s="1953"/>
      <c r="BZ66" s="1953"/>
      <c r="CA66" s="1953"/>
      <c r="CB66" s="1953"/>
      <c r="CC66" s="1953"/>
      <c r="CD66" s="1953"/>
      <c r="CE66" s="1953"/>
      <c r="CF66" s="1953"/>
      <c r="CG66" s="1953"/>
      <c r="CH66" s="1953"/>
      <c r="CI66" s="1953"/>
      <c r="CJ66" s="1953"/>
      <c r="CK66" s="1953"/>
      <c r="CL66" s="1953"/>
      <c r="CM66" s="1953"/>
      <c r="CN66" s="1953"/>
      <c r="CO66" s="1953"/>
      <c r="CP66" s="1953"/>
      <c r="CQ66" s="1953"/>
      <c r="CR66" s="1953"/>
      <c r="CS66" s="1953"/>
      <c r="CT66" s="1953"/>
      <c r="CU66" s="1953"/>
      <c r="CV66" s="1953"/>
      <c r="CW66" s="1953"/>
      <c r="CX66" s="1953"/>
      <c r="CY66" s="1953"/>
      <c r="CZ66" s="1953"/>
      <c r="DA66" s="1953"/>
      <c r="DB66" s="1953"/>
      <c r="DC66" s="1953"/>
      <c r="DD66" s="1953"/>
      <c r="DE66" s="1953"/>
      <c r="DF66" s="1953"/>
      <c r="DG66" s="1953"/>
      <c r="DH66" s="1953"/>
      <c r="DI66" s="1953"/>
      <c r="DJ66" s="1953"/>
      <c r="DK66" s="1953"/>
      <c r="DL66" s="1953"/>
      <c r="DM66" s="1953"/>
      <c r="DN66" s="1953"/>
      <c r="DO66" s="1953"/>
      <c r="DP66" s="1953"/>
      <c r="DQ66" s="1953"/>
      <c r="DR66" s="1953"/>
      <c r="DS66" s="1953"/>
      <c r="DT66" s="1953"/>
      <c r="DU66" s="1953"/>
      <c r="DV66" s="1953"/>
      <c r="DW66" s="1953"/>
      <c r="DX66" s="1953"/>
      <c r="DY66" s="1953"/>
      <c r="DZ66" s="1953"/>
      <c r="EA66" s="1953"/>
      <c r="EB66" s="1953"/>
      <c r="EC66" s="1953"/>
    </row>
    <row r="67" spans="3:133" s="1960" customFormat="1" ht="26.25" customHeight="1">
      <c r="C67" s="1982" t="s">
        <v>1689</v>
      </c>
      <c r="D67" s="1980" t="s">
        <v>1688</v>
      </c>
      <c r="E67" s="1989">
        <v>99.230013804995266</v>
      </c>
      <c r="F67" s="1989">
        <v>0</v>
      </c>
      <c r="G67" s="1989">
        <v>99.230013804995266</v>
      </c>
      <c r="H67" s="1989">
        <v>-3.0024618966646495</v>
      </c>
      <c r="I67" s="1989">
        <v>0</v>
      </c>
      <c r="J67" s="1989">
        <v>-3.0024618966646495</v>
      </c>
      <c r="K67" s="1989">
        <v>-135.77568464378612</v>
      </c>
      <c r="L67" s="1989">
        <v>0</v>
      </c>
      <c r="M67" s="1989">
        <v>-135.77568464378612</v>
      </c>
      <c r="N67" s="1988" t="s">
        <v>74</v>
      </c>
      <c r="O67" s="1987" t="s">
        <v>74</v>
      </c>
      <c r="P67" s="1953"/>
      <c r="Q67" s="1962"/>
      <c r="R67" s="1962"/>
      <c r="S67" s="1962"/>
      <c r="T67" s="1962"/>
      <c r="U67" s="1962"/>
      <c r="V67" s="1962"/>
      <c r="W67" s="1962"/>
      <c r="X67" s="1962"/>
      <c r="Y67" s="1962"/>
      <c r="Z67" s="1962"/>
      <c r="AA67" s="1962"/>
      <c r="AB67" s="1961"/>
      <c r="AC67" s="1961"/>
      <c r="AD67" s="1961"/>
      <c r="AE67" s="1961"/>
      <c r="AF67" s="1953"/>
      <c r="AG67" s="1953"/>
      <c r="AH67" s="1953"/>
      <c r="AI67" s="1953"/>
      <c r="AJ67" s="1953"/>
      <c r="AK67" s="1953"/>
      <c r="AL67" s="1953"/>
      <c r="AM67" s="1953"/>
      <c r="AN67" s="1953"/>
      <c r="AO67" s="1953"/>
      <c r="AP67" s="1953"/>
      <c r="AQ67" s="1953"/>
      <c r="AR67" s="1953"/>
      <c r="AS67" s="1953"/>
      <c r="AT67" s="1953"/>
      <c r="AU67" s="1953"/>
      <c r="AV67" s="1953"/>
      <c r="AW67" s="1953"/>
      <c r="AX67" s="1953"/>
      <c r="AY67" s="1953"/>
      <c r="AZ67" s="1953"/>
      <c r="BA67" s="1953"/>
      <c r="BB67" s="1953"/>
      <c r="BC67" s="1953"/>
      <c r="BD67" s="1953"/>
      <c r="BE67" s="1953"/>
      <c r="BF67" s="1953"/>
      <c r="BG67" s="1953"/>
      <c r="BH67" s="1953"/>
      <c r="BI67" s="1953"/>
      <c r="BJ67" s="1953"/>
      <c r="BK67" s="1953"/>
      <c r="BL67" s="1953"/>
      <c r="BM67" s="1953"/>
      <c r="BN67" s="1953"/>
      <c r="BO67" s="1953"/>
      <c r="BP67" s="1953"/>
      <c r="BQ67" s="1953"/>
      <c r="BR67" s="1953"/>
      <c r="BS67" s="1953"/>
      <c r="BT67" s="1953"/>
      <c r="BU67" s="1953"/>
      <c r="BV67" s="1953"/>
      <c r="BW67" s="1953"/>
      <c r="BX67" s="1953"/>
      <c r="BY67" s="1953"/>
      <c r="BZ67" s="1953"/>
      <c r="CA67" s="1953"/>
      <c r="CB67" s="1953"/>
      <c r="CC67" s="1953"/>
      <c r="CD67" s="1953"/>
      <c r="CE67" s="1953"/>
      <c r="CF67" s="1953"/>
      <c r="CG67" s="1953"/>
      <c r="CH67" s="1953"/>
      <c r="CI67" s="1953"/>
      <c r="CJ67" s="1953"/>
      <c r="CK67" s="1953"/>
      <c r="CL67" s="1953"/>
      <c r="CM67" s="1953"/>
      <c r="CN67" s="1953"/>
      <c r="CO67" s="1953"/>
      <c r="CP67" s="1953"/>
      <c r="CQ67" s="1953"/>
      <c r="CR67" s="1953"/>
      <c r="CS67" s="1953"/>
      <c r="CT67" s="1953"/>
      <c r="CU67" s="1953"/>
      <c r="CV67" s="1953"/>
      <c r="CW67" s="1953"/>
      <c r="CX67" s="1953"/>
      <c r="CY67" s="1953"/>
      <c r="CZ67" s="1953"/>
      <c r="DA67" s="1953"/>
      <c r="DB67" s="1953"/>
      <c r="DC67" s="1953"/>
      <c r="DD67" s="1953"/>
      <c r="DE67" s="1953"/>
      <c r="DF67" s="1953"/>
      <c r="DG67" s="1953"/>
      <c r="DH67" s="1953"/>
      <c r="DI67" s="1953"/>
      <c r="DJ67" s="1953"/>
      <c r="DK67" s="1953"/>
      <c r="DL67" s="1953"/>
      <c r="DM67" s="1953"/>
      <c r="DN67" s="1953"/>
      <c r="DO67" s="1953"/>
      <c r="DP67" s="1953"/>
      <c r="DQ67" s="1953"/>
      <c r="DR67" s="1953"/>
      <c r="DS67" s="1953"/>
      <c r="DT67" s="1953"/>
      <c r="DU67" s="1953"/>
      <c r="DV67" s="1953"/>
      <c r="DW67" s="1953"/>
      <c r="DX67" s="1953"/>
      <c r="DY67" s="1953"/>
      <c r="DZ67" s="1953"/>
      <c r="EA67" s="1953"/>
      <c r="EB67" s="1953"/>
      <c r="EC67" s="1953"/>
    </row>
    <row r="68" spans="3:133" s="1953" customFormat="1" ht="44.25" customHeight="1">
      <c r="C68" s="1982" t="s">
        <v>1687</v>
      </c>
      <c r="D68" s="1980" t="s">
        <v>1686</v>
      </c>
      <c r="E68" s="1977">
        <v>0</v>
      </c>
      <c r="F68" s="1977">
        <v>-21.203435012000082</v>
      </c>
      <c r="G68" s="1977">
        <v>21.203435012000082</v>
      </c>
      <c r="H68" s="1977">
        <v>0</v>
      </c>
      <c r="I68" s="1977">
        <v>-1.6735999999999649</v>
      </c>
      <c r="J68" s="1977">
        <v>1.6735999999999649</v>
      </c>
      <c r="K68" s="1977">
        <v>0</v>
      </c>
      <c r="L68" s="1977">
        <v>25553.632846751996</v>
      </c>
      <c r="M68" s="1977">
        <v>-25553.632846751996</v>
      </c>
      <c r="N68" s="1976">
        <v>-92.106939281051439</v>
      </c>
      <c r="O68" s="1975" t="s">
        <v>74</v>
      </c>
      <c r="Q68" s="1962"/>
      <c r="R68" s="1962"/>
      <c r="S68" s="1962"/>
      <c r="T68" s="1962"/>
      <c r="U68" s="1962"/>
      <c r="V68" s="1962"/>
      <c r="W68" s="1962"/>
      <c r="X68" s="1962"/>
      <c r="Y68" s="1962"/>
      <c r="Z68" s="1962"/>
      <c r="AA68" s="1962"/>
      <c r="AB68" s="1961"/>
      <c r="AC68" s="1961"/>
      <c r="AD68" s="1961"/>
      <c r="AE68" s="1961"/>
    </row>
    <row r="69" spans="3:133" s="1960" customFormat="1" ht="30.75" customHeight="1">
      <c r="C69" s="1982">
        <v>3.4</v>
      </c>
      <c r="D69" s="1986" t="s">
        <v>1685</v>
      </c>
      <c r="E69" s="1985">
        <v>30536.596690784452</v>
      </c>
      <c r="F69" s="1985">
        <v>0</v>
      </c>
      <c r="G69" s="1985">
        <v>30536.596690784452</v>
      </c>
      <c r="H69" s="1985">
        <v>90756.739528635691</v>
      </c>
      <c r="I69" s="1985">
        <v>0</v>
      </c>
      <c r="J69" s="1985">
        <v>90756.739528635691</v>
      </c>
      <c r="K69" s="1985">
        <v>-52246.882383928285</v>
      </c>
      <c r="L69" s="1985">
        <v>0</v>
      </c>
      <c r="M69" s="1985">
        <v>-52246.882383928285</v>
      </c>
      <c r="N69" s="1984">
        <v>197.20646491042956</v>
      </c>
      <c r="O69" s="1983" t="s">
        <v>74</v>
      </c>
      <c r="P69" s="1953"/>
      <c r="Q69" s="1962"/>
      <c r="R69" s="1962"/>
      <c r="S69" s="1962"/>
      <c r="T69" s="1962"/>
      <c r="U69" s="1962"/>
      <c r="V69" s="1962"/>
      <c r="W69" s="1962"/>
      <c r="X69" s="1962"/>
      <c r="Y69" s="1962"/>
      <c r="Z69" s="1962"/>
      <c r="AA69" s="1962"/>
      <c r="AB69" s="1961"/>
      <c r="AC69" s="1961"/>
      <c r="AD69" s="1961"/>
      <c r="AE69" s="1961"/>
      <c r="AF69" s="1953"/>
      <c r="AG69" s="1953"/>
      <c r="AH69" s="1953"/>
      <c r="AI69" s="1953"/>
      <c r="AJ69" s="1953"/>
      <c r="AK69" s="1953"/>
      <c r="AL69" s="1953"/>
      <c r="AM69" s="1953"/>
      <c r="AN69" s="1953"/>
      <c r="AO69" s="1953"/>
      <c r="AP69" s="1953"/>
      <c r="AQ69" s="1953"/>
      <c r="AR69" s="1953"/>
      <c r="AS69" s="1953"/>
      <c r="AT69" s="1953"/>
      <c r="AU69" s="1953"/>
      <c r="AV69" s="1953"/>
      <c r="AW69" s="1953"/>
      <c r="AX69" s="1953"/>
      <c r="AY69" s="1953"/>
      <c r="AZ69" s="1953"/>
      <c r="BA69" s="1953"/>
      <c r="BB69" s="1953"/>
      <c r="BC69" s="1953"/>
      <c r="BD69" s="1953"/>
      <c r="BE69" s="1953"/>
      <c r="BF69" s="1953"/>
      <c r="BG69" s="1953"/>
      <c r="BH69" s="1953"/>
      <c r="BI69" s="1953"/>
      <c r="BJ69" s="1953"/>
      <c r="BK69" s="1953"/>
      <c r="BL69" s="1953"/>
      <c r="BM69" s="1953"/>
      <c r="BN69" s="1953"/>
      <c r="BO69" s="1953"/>
      <c r="BP69" s="1953"/>
      <c r="BQ69" s="1953"/>
      <c r="BR69" s="1953"/>
      <c r="BS69" s="1953"/>
      <c r="BT69" s="1953"/>
      <c r="BU69" s="1953"/>
      <c r="BV69" s="1953"/>
      <c r="BW69" s="1953"/>
      <c r="BX69" s="1953"/>
      <c r="BY69" s="1953"/>
      <c r="BZ69" s="1953"/>
      <c r="CA69" s="1953"/>
      <c r="CB69" s="1953"/>
      <c r="CC69" s="1953"/>
      <c r="CD69" s="1953"/>
      <c r="CE69" s="1953"/>
      <c r="CF69" s="1953"/>
      <c r="CG69" s="1953"/>
      <c r="CH69" s="1953"/>
      <c r="CI69" s="1953"/>
      <c r="CJ69" s="1953"/>
      <c r="CK69" s="1953"/>
      <c r="CL69" s="1953"/>
      <c r="CM69" s="1953"/>
      <c r="CN69" s="1953"/>
      <c r="CO69" s="1953"/>
      <c r="CP69" s="1953"/>
      <c r="CQ69" s="1953"/>
      <c r="CR69" s="1953"/>
      <c r="CS69" s="1953"/>
      <c r="CT69" s="1953"/>
      <c r="CU69" s="1953"/>
      <c r="CV69" s="1953"/>
      <c r="CW69" s="1953"/>
      <c r="CX69" s="1953"/>
      <c r="CY69" s="1953"/>
      <c r="CZ69" s="1953"/>
      <c r="DA69" s="1953"/>
      <c r="DB69" s="1953"/>
      <c r="DC69" s="1953"/>
      <c r="DD69" s="1953"/>
      <c r="DE69" s="1953"/>
      <c r="DF69" s="1953"/>
      <c r="DG69" s="1953"/>
      <c r="DH69" s="1953"/>
      <c r="DI69" s="1953"/>
      <c r="DJ69" s="1953"/>
      <c r="DK69" s="1953"/>
      <c r="DL69" s="1953"/>
      <c r="DM69" s="1953"/>
      <c r="DN69" s="1953"/>
      <c r="DO69" s="1953"/>
      <c r="DP69" s="1953"/>
      <c r="DQ69" s="1953"/>
      <c r="DR69" s="1953"/>
      <c r="DS69" s="1953"/>
      <c r="DT69" s="1953"/>
      <c r="DU69" s="1953"/>
      <c r="DV69" s="1953"/>
      <c r="DW69" s="1953"/>
      <c r="DX69" s="1953"/>
      <c r="DY69" s="1953"/>
      <c r="DZ69" s="1953"/>
      <c r="EA69" s="1953"/>
      <c r="EB69" s="1953"/>
      <c r="EC69" s="1953"/>
    </row>
    <row r="70" spans="3:133" s="1953" customFormat="1" ht="26.25" customHeight="1">
      <c r="C70" s="1982" t="s">
        <v>1684</v>
      </c>
      <c r="D70" s="1981" t="s">
        <v>1683</v>
      </c>
      <c r="E70" s="1977">
        <v>3241.6715907899998</v>
      </c>
      <c r="F70" s="1977">
        <v>0</v>
      </c>
      <c r="G70" s="1977">
        <v>3241.6715907899998</v>
      </c>
      <c r="H70" s="1977">
        <v>8066.1733725516688</v>
      </c>
      <c r="I70" s="1977">
        <v>0</v>
      </c>
      <c r="J70" s="1977">
        <v>8066.1733725516688</v>
      </c>
      <c r="K70" s="1977">
        <v>4652.1704296089456</v>
      </c>
      <c r="L70" s="1977">
        <v>0</v>
      </c>
      <c r="M70" s="1977">
        <v>4652.1704296089456</v>
      </c>
      <c r="N70" s="1976">
        <v>148.82759238994754</v>
      </c>
      <c r="O70" s="1975">
        <v>-42.324938793904586</v>
      </c>
      <c r="Q70" s="1962"/>
      <c r="R70" s="1962"/>
      <c r="S70" s="1962"/>
      <c r="T70" s="1962"/>
      <c r="U70" s="1962"/>
      <c r="V70" s="1962"/>
      <c r="W70" s="1962"/>
      <c r="X70" s="1962"/>
      <c r="Y70" s="1962"/>
      <c r="Z70" s="1962"/>
      <c r="AA70" s="1962"/>
      <c r="AB70" s="1961"/>
      <c r="AC70" s="1961"/>
      <c r="AD70" s="1961"/>
      <c r="AE70" s="1961"/>
    </row>
    <row r="71" spans="3:133" s="1953" customFormat="1" ht="26.25" customHeight="1">
      <c r="C71" s="1982" t="s">
        <v>1682</v>
      </c>
      <c r="D71" s="1981" t="s">
        <v>1681</v>
      </c>
      <c r="E71" s="1977">
        <v>-21.203435012000082</v>
      </c>
      <c r="F71" s="1977">
        <v>0</v>
      </c>
      <c r="G71" s="1977">
        <v>-21.203435012000082</v>
      </c>
      <c r="H71" s="1977">
        <v>-1.6735999999999649</v>
      </c>
      <c r="I71" s="1977">
        <v>0</v>
      </c>
      <c r="J71" s="1977">
        <v>-1.6735999999999649</v>
      </c>
      <c r="K71" s="1977">
        <v>25564.310049563999</v>
      </c>
      <c r="L71" s="1977">
        <v>0</v>
      </c>
      <c r="M71" s="1977">
        <v>25564.310049563999</v>
      </c>
      <c r="N71" s="1976">
        <v>-92.106939281051439</v>
      </c>
      <c r="O71" s="1975" t="s">
        <v>74</v>
      </c>
      <c r="Q71" s="1962"/>
      <c r="R71" s="1962"/>
      <c r="S71" s="1962"/>
      <c r="T71" s="1962"/>
      <c r="U71" s="1962"/>
      <c r="V71" s="1962"/>
      <c r="W71" s="1962"/>
      <c r="X71" s="1962"/>
      <c r="Y71" s="1962"/>
      <c r="Z71" s="1962"/>
      <c r="AA71" s="1962"/>
      <c r="AB71" s="1961"/>
      <c r="AC71" s="1961"/>
      <c r="AD71" s="1961"/>
      <c r="AE71" s="1961"/>
    </row>
    <row r="72" spans="3:133" s="1953" customFormat="1" ht="26.25" customHeight="1">
      <c r="C72" s="1982" t="s">
        <v>1680</v>
      </c>
      <c r="D72" s="1981" t="s">
        <v>1679</v>
      </c>
      <c r="E72" s="1977">
        <v>-2.0991760002289084E-3</v>
      </c>
      <c r="F72" s="1977">
        <v>0</v>
      </c>
      <c r="G72" s="1977">
        <v>-2.0991760002289084E-3</v>
      </c>
      <c r="H72" s="1977">
        <v>0</v>
      </c>
      <c r="I72" s="1977">
        <v>0</v>
      </c>
      <c r="J72" s="1977">
        <v>0</v>
      </c>
      <c r="K72" s="1977">
        <v>0</v>
      </c>
      <c r="L72" s="1977">
        <v>0</v>
      </c>
      <c r="M72" s="1977">
        <v>0</v>
      </c>
      <c r="N72" s="1976" t="s">
        <v>74</v>
      </c>
      <c r="O72" s="1975" t="s">
        <v>74</v>
      </c>
      <c r="Q72" s="1962"/>
      <c r="R72" s="1962"/>
      <c r="S72" s="1962"/>
      <c r="T72" s="1962"/>
      <c r="U72" s="1962"/>
      <c r="V72" s="1962"/>
      <c r="W72" s="1962"/>
      <c r="X72" s="1962"/>
      <c r="Y72" s="1962"/>
      <c r="Z72" s="1962"/>
      <c r="AA72" s="1962"/>
      <c r="AB72" s="1961"/>
      <c r="AC72" s="1961"/>
      <c r="AD72" s="1961"/>
      <c r="AE72" s="1961"/>
    </row>
    <row r="73" spans="3:133" s="1953" customFormat="1" ht="26.25" customHeight="1">
      <c r="C73" s="1982" t="s">
        <v>1678</v>
      </c>
      <c r="D73" s="1981" t="s">
        <v>1677</v>
      </c>
      <c r="E73" s="1977">
        <v>27316.130634182453</v>
      </c>
      <c r="F73" s="1977">
        <v>0</v>
      </c>
      <c r="G73" s="1977">
        <v>27316.130634182453</v>
      </c>
      <c r="H73" s="1977">
        <v>82692.239756084018</v>
      </c>
      <c r="I73" s="1977">
        <v>0</v>
      </c>
      <c r="J73" s="1977">
        <v>82692.239756084018</v>
      </c>
      <c r="K73" s="1977">
        <v>-82463.362863101225</v>
      </c>
      <c r="L73" s="1977">
        <v>0</v>
      </c>
      <c r="M73" s="1977">
        <v>-82463.362863101225</v>
      </c>
      <c r="N73" s="1976">
        <v>202.72310842080188</v>
      </c>
      <c r="O73" s="1975" t="s">
        <v>74</v>
      </c>
      <c r="Q73" s="1962"/>
      <c r="R73" s="1962"/>
      <c r="S73" s="1962"/>
      <c r="T73" s="1962"/>
      <c r="U73" s="1962"/>
      <c r="V73" s="1962"/>
      <c r="W73" s="1962"/>
      <c r="X73" s="1962"/>
      <c r="Y73" s="1962"/>
      <c r="Z73" s="1962"/>
      <c r="AA73" s="1962"/>
      <c r="AB73" s="1961"/>
      <c r="AC73" s="1961"/>
      <c r="AD73" s="1961"/>
      <c r="AE73" s="1961"/>
    </row>
    <row r="74" spans="3:133" s="1953" customFormat="1" ht="26.25" customHeight="1">
      <c r="C74" s="1979" t="s">
        <v>1676</v>
      </c>
      <c r="D74" s="1980" t="s">
        <v>1627</v>
      </c>
      <c r="E74" s="1977">
        <v>27316.130634182453</v>
      </c>
      <c r="F74" s="1977">
        <v>0</v>
      </c>
      <c r="G74" s="1977">
        <v>27316.130634182453</v>
      </c>
      <c r="H74" s="1977">
        <v>82692.239756084018</v>
      </c>
      <c r="I74" s="1977">
        <v>0</v>
      </c>
      <c r="J74" s="1977">
        <v>82692.239756084018</v>
      </c>
      <c r="K74" s="1977">
        <v>-82463.362863101225</v>
      </c>
      <c r="L74" s="1977">
        <v>0</v>
      </c>
      <c r="M74" s="1977">
        <v>-82463.362863101225</v>
      </c>
      <c r="N74" s="1976">
        <v>202.72310842080188</v>
      </c>
      <c r="O74" s="1975" t="s">
        <v>74</v>
      </c>
      <c r="Q74" s="1962"/>
      <c r="R74" s="1962"/>
      <c r="S74" s="1962"/>
      <c r="T74" s="1962"/>
      <c r="U74" s="1962"/>
      <c r="V74" s="1962"/>
      <c r="W74" s="1962"/>
      <c r="X74" s="1962"/>
      <c r="Y74" s="1962"/>
      <c r="Z74" s="1962"/>
      <c r="AA74" s="1962"/>
      <c r="AB74" s="1961"/>
      <c r="AC74" s="1961"/>
      <c r="AD74" s="1961"/>
      <c r="AE74" s="1961"/>
    </row>
    <row r="75" spans="3:133" s="1953" customFormat="1" ht="26.25" customHeight="1">
      <c r="C75" s="1979" t="s">
        <v>1675</v>
      </c>
      <c r="D75" s="1978" t="s">
        <v>1674</v>
      </c>
      <c r="E75" s="1977">
        <v>19936.683634219837</v>
      </c>
      <c r="F75" s="1977">
        <v>0</v>
      </c>
      <c r="G75" s="1977">
        <v>19936.683634219837</v>
      </c>
      <c r="H75" s="1977">
        <v>76732.087560339889</v>
      </c>
      <c r="I75" s="1977">
        <v>0</v>
      </c>
      <c r="J75" s="1977">
        <v>76732.087560339889</v>
      </c>
      <c r="K75" s="1977">
        <v>-102031.35504456991</v>
      </c>
      <c r="L75" s="1977">
        <v>0</v>
      </c>
      <c r="M75" s="1977">
        <v>-102031.35504456991</v>
      </c>
      <c r="N75" s="1976">
        <v>284.878894444786</v>
      </c>
      <c r="O75" s="1975" t="s">
        <v>74</v>
      </c>
      <c r="Q75" s="1962"/>
      <c r="R75" s="1962"/>
      <c r="S75" s="1962"/>
      <c r="T75" s="1962"/>
      <c r="U75" s="1962"/>
      <c r="V75" s="1962"/>
      <c r="W75" s="1962"/>
      <c r="X75" s="1962"/>
      <c r="Y75" s="1962"/>
      <c r="Z75" s="1962"/>
      <c r="AA75" s="1962"/>
      <c r="AB75" s="1961"/>
      <c r="AC75" s="1961"/>
      <c r="AD75" s="1961"/>
      <c r="AE75" s="1961"/>
    </row>
    <row r="76" spans="3:133" s="1953" customFormat="1" ht="48" customHeight="1">
      <c r="C76" s="1979" t="s">
        <v>1673</v>
      </c>
      <c r="D76" s="1978" t="s">
        <v>1672</v>
      </c>
      <c r="E76" s="1977">
        <v>7379.4469999626162</v>
      </c>
      <c r="F76" s="1977">
        <v>0</v>
      </c>
      <c r="G76" s="1977">
        <v>7379.4469999626162</v>
      </c>
      <c r="H76" s="1977">
        <v>5960.1521957441291</v>
      </c>
      <c r="I76" s="1977">
        <v>0</v>
      </c>
      <c r="J76" s="1977">
        <v>5960.1521957441291</v>
      </c>
      <c r="K76" s="1977">
        <v>19567.992181468682</v>
      </c>
      <c r="L76" s="1977">
        <v>0</v>
      </c>
      <c r="M76" s="1977">
        <v>19567.992181468682</v>
      </c>
      <c r="N76" s="1976">
        <v>-19.233078091429846</v>
      </c>
      <c r="O76" s="1975">
        <v>228.31363258544451</v>
      </c>
      <c r="Q76" s="1962"/>
      <c r="R76" s="1962"/>
      <c r="S76" s="1962"/>
      <c r="T76" s="1962"/>
      <c r="U76" s="1962"/>
      <c r="V76" s="1962"/>
      <c r="W76" s="1962"/>
      <c r="X76" s="1962"/>
      <c r="Y76" s="1962"/>
      <c r="Z76" s="1962"/>
      <c r="AA76" s="1962"/>
      <c r="AB76" s="1961"/>
      <c r="AC76" s="1961"/>
      <c r="AD76" s="1961"/>
      <c r="AE76" s="1961"/>
    </row>
    <row r="77" spans="3:133" s="1960" customFormat="1" ht="26.25" customHeight="1" thickBot="1">
      <c r="C77" s="1974"/>
      <c r="D77" s="1973" t="s">
        <v>1671</v>
      </c>
      <c r="E77" s="1972"/>
      <c r="F77" s="1972"/>
      <c r="G77" s="1970">
        <v>30649.133031994275</v>
      </c>
      <c r="H77" s="1971"/>
      <c r="I77" s="1971"/>
      <c r="J77" s="1970">
        <v>25090.849271806757</v>
      </c>
      <c r="K77" s="1971"/>
      <c r="L77" s="1971"/>
      <c r="M77" s="1970">
        <v>30790.623711889915</v>
      </c>
      <c r="N77" s="1964">
        <v>-18.135207134196229</v>
      </c>
      <c r="O77" s="1969">
        <v>22.716546492061894</v>
      </c>
      <c r="P77" s="1953"/>
      <c r="Q77" s="1962"/>
      <c r="R77" s="1962"/>
      <c r="S77" s="1962"/>
      <c r="T77" s="1962"/>
      <c r="U77" s="1962"/>
      <c r="V77" s="1962"/>
      <c r="W77" s="1962"/>
      <c r="X77" s="1962"/>
      <c r="Y77" s="1962"/>
      <c r="Z77" s="1962"/>
      <c r="AA77" s="1962"/>
      <c r="AB77" s="1961"/>
      <c r="AC77" s="1961"/>
      <c r="AD77" s="1961"/>
      <c r="AE77" s="1961"/>
      <c r="AF77" s="1953"/>
      <c r="AG77" s="1953"/>
      <c r="AH77" s="1953"/>
      <c r="AI77" s="1953"/>
      <c r="AJ77" s="1953"/>
      <c r="AK77" s="1953"/>
      <c r="AL77" s="1953"/>
      <c r="AM77" s="1953"/>
      <c r="AN77" s="1953"/>
      <c r="AO77" s="1953"/>
      <c r="AP77" s="1953"/>
      <c r="AQ77" s="1953"/>
      <c r="AR77" s="1953"/>
      <c r="AS77" s="1953"/>
      <c r="AT77" s="1953"/>
      <c r="AU77" s="1953"/>
      <c r="AV77" s="1953"/>
      <c r="AW77" s="1953"/>
      <c r="AX77" s="1953"/>
      <c r="AY77" s="1953"/>
      <c r="AZ77" s="1953"/>
      <c r="BA77" s="1953"/>
      <c r="BB77" s="1953"/>
      <c r="BC77" s="1953"/>
      <c r="BD77" s="1953"/>
      <c r="BE77" s="1953"/>
      <c r="BF77" s="1953"/>
      <c r="BG77" s="1953"/>
      <c r="BH77" s="1953"/>
      <c r="BI77" s="1953"/>
      <c r="BJ77" s="1953"/>
      <c r="BK77" s="1953"/>
      <c r="BL77" s="1953"/>
      <c r="BM77" s="1953"/>
      <c r="BN77" s="1953"/>
      <c r="BO77" s="1953"/>
      <c r="BP77" s="1953"/>
      <c r="BQ77" s="1953"/>
      <c r="BR77" s="1953"/>
      <c r="BS77" s="1953"/>
      <c r="BT77" s="1953"/>
      <c r="BU77" s="1953"/>
      <c r="BV77" s="1953"/>
      <c r="BW77" s="1953"/>
      <c r="BX77" s="1953"/>
      <c r="BY77" s="1953"/>
      <c r="BZ77" s="1953"/>
      <c r="CA77" s="1953"/>
      <c r="CB77" s="1953"/>
      <c r="CC77" s="1953"/>
      <c r="CD77" s="1953"/>
      <c r="CE77" s="1953"/>
      <c r="CF77" s="1953"/>
      <c r="CG77" s="1953"/>
      <c r="CH77" s="1953"/>
      <c r="CI77" s="1953"/>
      <c r="CJ77" s="1953"/>
      <c r="CK77" s="1953"/>
      <c r="CL77" s="1953"/>
      <c r="CM77" s="1953"/>
      <c r="CN77" s="1953"/>
      <c r="CO77" s="1953"/>
      <c r="CP77" s="1953"/>
      <c r="CQ77" s="1953"/>
      <c r="CR77" s="1953"/>
      <c r="CS77" s="1953"/>
      <c r="CT77" s="1953"/>
      <c r="CU77" s="1953"/>
      <c r="CV77" s="1953"/>
      <c r="CW77" s="1953"/>
      <c r="CX77" s="1953"/>
      <c r="CY77" s="1953"/>
      <c r="CZ77" s="1953"/>
      <c r="DA77" s="1953"/>
      <c r="DB77" s="1953"/>
      <c r="DC77" s="1953"/>
      <c r="DD77" s="1953"/>
      <c r="DE77" s="1953"/>
      <c r="DF77" s="1953"/>
      <c r="DG77" s="1953"/>
      <c r="DH77" s="1953"/>
      <c r="DI77" s="1953"/>
      <c r="DJ77" s="1953"/>
      <c r="DK77" s="1953"/>
      <c r="DL77" s="1953"/>
      <c r="DM77" s="1953"/>
      <c r="DN77" s="1953"/>
      <c r="DO77" s="1953"/>
      <c r="DP77" s="1953"/>
      <c r="DQ77" s="1953"/>
      <c r="DR77" s="1953"/>
      <c r="DS77" s="1953"/>
      <c r="DT77" s="1953"/>
      <c r="DU77" s="1953"/>
      <c r="DV77" s="1953"/>
      <c r="DW77" s="1953"/>
      <c r="DX77" s="1953"/>
      <c r="DY77" s="1953"/>
      <c r="DZ77" s="1953"/>
      <c r="EA77" s="1953"/>
      <c r="EB77" s="1953"/>
      <c r="EC77" s="1953"/>
    </row>
    <row r="78" spans="3:133" s="1960" customFormat="1" ht="26.25" customHeight="1" thickBot="1">
      <c r="C78" s="1968"/>
      <c r="D78" s="1967" t="s">
        <v>1670</v>
      </c>
      <c r="E78" s="1966"/>
      <c r="F78" s="1966"/>
      <c r="G78" s="1965">
        <v>14428.280267694401</v>
      </c>
      <c r="H78" s="1966"/>
      <c r="I78" s="1966"/>
      <c r="J78" s="1965">
        <v>101086.44960760883</v>
      </c>
      <c r="K78" s="1966"/>
      <c r="L78" s="1966"/>
      <c r="M78" s="1965">
        <v>-76135.292236854206</v>
      </c>
      <c r="N78" s="1964" t="s">
        <v>74</v>
      </c>
      <c r="O78" s="1963" t="s">
        <v>74</v>
      </c>
      <c r="P78" s="1953"/>
      <c r="Q78" s="1962"/>
      <c r="R78" s="1962"/>
      <c r="S78" s="1962"/>
      <c r="T78" s="1962"/>
      <c r="U78" s="1962"/>
      <c r="V78" s="1962"/>
      <c r="W78" s="1962"/>
      <c r="X78" s="1962"/>
      <c r="Y78" s="1962"/>
      <c r="Z78" s="1962"/>
      <c r="AA78" s="1962"/>
      <c r="AB78" s="1961"/>
      <c r="AC78" s="1961"/>
      <c r="AD78" s="1961"/>
      <c r="AE78" s="1961"/>
      <c r="AF78" s="1953"/>
      <c r="AG78" s="1953"/>
      <c r="AH78" s="1953"/>
      <c r="AI78" s="1953"/>
      <c r="AJ78" s="1953"/>
      <c r="AK78" s="1953"/>
      <c r="AL78" s="1953"/>
      <c r="AM78" s="1953"/>
      <c r="AN78" s="1953"/>
      <c r="AO78" s="1953"/>
      <c r="AP78" s="1953"/>
      <c r="AQ78" s="1953"/>
      <c r="AR78" s="1953"/>
      <c r="AS78" s="1953"/>
      <c r="AT78" s="1953"/>
      <c r="AU78" s="1953"/>
      <c r="AV78" s="1953"/>
      <c r="AW78" s="1953"/>
      <c r="AX78" s="1953"/>
      <c r="AY78" s="1953"/>
      <c r="AZ78" s="1953"/>
      <c r="BA78" s="1953"/>
      <c r="BB78" s="1953"/>
      <c r="BC78" s="1953"/>
      <c r="BD78" s="1953"/>
      <c r="BE78" s="1953"/>
      <c r="BF78" s="1953"/>
      <c r="BG78" s="1953"/>
      <c r="BH78" s="1953"/>
      <c r="BI78" s="1953"/>
      <c r="BJ78" s="1953"/>
      <c r="BK78" s="1953"/>
      <c r="BL78" s="1953"/>
      <c r="BM78" s="1953"/>
      <c r="BN78" s="1953"/>
      <c r="BO78" s="1953"/>
      <c r="BP78" s="1953"/>
      <c r="BQ78" s="1953"/>
      <c r="BR78" s="1953"/>
      <c r="BS78" s="1953"/>
      <c r="BT78" s="1953"/>
      <c r="BU78" s="1953"/>
      <c r="BV78" s="1953"/>
      <c r="BW78" s="1953"/>
      <c r="BX78" s="1953"/>
      <c r="BY78" s="1953"/>
      <c r="BZ78" s="1953"/>
      <c r="CA78" s="1953"/>
      <c r="CB78" s="1953"/>
      <c r="CC78" s="1953"/>
      <c r="CD78" s="1953"/>
      <c r="CE78" s="1953"/>
      <c r="CF78" s="1953"/>
      <c r="CG78" s="1953"/>
      <c r="CH78" s="1953"/>
      <c r="CI78" s="1953"/>
      <c r="CJ78" s="1953"/>
      <c r="CK78" s="1953"/>
      <c r="CL78" s="1953"/>
      <c r="CM78" s="1953"/>
      <c r="CN78" s="1953"/>
      <c r="CO78" s="1953"/>
      <c r="CP78" s="1953"/>
      <c r="CQ78" s="1953"/>
      <c r="CR78" s="1953"/>
      <c r="CS78" s="1953"/>
      <c r="CT78" s="1953"/>
      <c r="CU78" s="1953"/>
      <c r="CV78" s="1953"/>
      <c r="CW78" s="1953"/>
      <c r="CX78" s="1953"/>
      <c r="CY78" s="1953"/>
      <c r="CZ78" s="1953"/>
      <c r="DA78" s="1953"/>
      <c r="DB78" s="1953"/>
      <c r="DC78" s="1953"/>
      <c r="DD78" s="1953"/>
      <c r="DE78" s="1953"/>
      <c r="DF78" s="1953"/>
      <c r="DG78" s="1953"/>
      <c r="DH78" s="1953"/>
      <c r="DI78" s="1953"/>
      <c r="DJ78" s="1953"/>
      <c r="DK78" s="1953"/>
      <c r="DL78" s="1953"/>
      <c r="DM78" s="1953"/>
      <c r="DN78" s="1953"/>
      <c r="DO78" s="1953"/>
      <c r="DP78" s="1953"/>
      <c r="DQ78" s="1953"/>
      <c r="DR78" s="1953"/>
      <c r="DS78" s="1953"/>
      <c r="DT78" s="1953"/>
      <c r="DU78" s="1953"/>
      <c r="DV78" s="1953"/>
      <c r="DW78" s="1953"/>
      <c r="DX78" s="1953"/>
      <c r="DY78" s="1953"/>
      <c r="DZ78" s="1953"/>
      <c r="EA78" s="1953"/>
      <c r="EB78" s="1953"/>
      <c r="EC78" s="1953"/>
    </row>
    <row r="79" spans="3:133">
      <c r="C79" s="1952"/>
      <c r="G79" s="1959"/>
      <c r="J79" s="1959"/>
      <c r="M79" s="1959"/>
      <c r="P79" s="1953"/>
      <c r="Q79" s="1953"/>
      <c r="R79" s="1953"/>
      <c r="S79" s="1953"/>
      <c r="T79" s="1953"/>
      <c r="U79" s="1953"/>
      <c r="V79" s="1953"/>
      <c r="W79" s="1953"/>
      <c r="X79" s="1953"/>
      <c r="Y79" s="1953"/>
      <c r="Z79" s="1953"/>
      <c r="AA79" s="1953"/>
      <c r="AB79" s="1953"/>
      <c r="AC79" s="1953"/>
      <c r="AD79" s="1953"/>
      <c r="AE79" s="1953"/>
    </row>
    <row r="80" spans="3:133">
      <c r="C80" s="1952"/>
      <c r="G80" s="1959"/>
      <c r="J80" s="1959"/>
      <c r="M80" s="1959"/>
    </row>
    <row r="81" spans="3:13">
      <c r="C81" s="1952"/>
      <c r="G81" s="1953"/>
      <c r="J81" s="1959"/>
      <c r="M81" s="1959"/>
    </row>
    <row r="82" spans="3:13">
      <c r="E82" s="1958"/>
    </row>
    <row r="83" spans="3:13">
      <c r="E83" s="1958"/>
    </row>
    <row r="84" spans="3:13">
      <c r="C84" s="1952"/>
      <c r="E84" s="1958"/>
      <c r="F84" s="1958"/>
      <c r="G84" s="1957"/>
      <c r="H84" s="1958"/>
      <c r="I84" s="1958"/>
      <c r="J84" s="1957"/>
      <c r="K84" s="1958"/>
      <c r="L84" s="1957"/>
      <c r="M84" s="1957"/>
    </row>
    <row r="86" spans="3:13">
      <c r="C86" s="1952"/>
      <c r="E86" s="1958"/>
      <c r="F86" s="1958"/>
      <c r="G86" s="1957"/>
      <c r="H86" s="1958"/>
      <c r="I86" s="1958"/>
      <c r="J86" s="1957"/>
      <c r="K86" s="1958"/>
      <c r="L86" s="1957"/>
      <c r="M86" s="1957"/>
    </row>
    <row r="87" spans="3:13">
      <c r="C87" s="1952"/>
      <c r="E87" s="1958"/>
      <c r="F87" s="1958"/>
      <c r="G87" s="1957"/>
      <c r="H87" s="1958"/>
      <c r="I87" s="1958"/>
      <c r="J87" s="1957"/>
      <c r="K87" s="1958"/>
      <c r="L87" s="1957"/>
      <c r="M87" s="1957"/>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showGridLines="0" topLeftCell="B1" workbookViewId="0">
      <selection activeCell="M38" sqref="M38"/>
    </sheetView>
  </sheetViews>
  <sheetFormatPr defaultColWidth="14.42578125" defaultRowHeight="15" customHeight="1"/>
  <cols>
    <col min="1" max="2" width="8.7109375" style="1885" customWidth="1"/>
    <col min="3" max="3" width="4.42578125" style="1885" customWidth="1"/>
    <col min="4" max="5" width="3.42578125" style="1885" customWidth="1"/>
    <col min="6" max="7" width="4.42578125" style="1885" customWidth="1"/>
    <col min="8" max="8" width="29.85546875" style="1885" customWidth="1"/>
    <col min="9" max="9" width="16.7109375" style="1885" customWidth="1"/>
    <col min="10" max="10" width="14.42578125" style="1885"/>
    <col min="11" max="11" width="16.5703125" style="1885" customWidth="1"/>
    <col min="12" max="12" width="14.42578125" style="1885"/>
    <col min="13" max="13" width="17.28515625" style="1885" customWidth="1"/>
    <col min="14" max="14" width="13.28515625" style="1885" customWidth="1"/>
    <col min="15" max="15" width="14" style="1885" customWidth="1"/>
    <col min="16" max="16" width="11.28515625" style="1885" bestFit="1" customWidth="1"/>
    <col min="17" max="16384" width="14.42578125" style="1885"/>
  </cols>
  <sheetData>
    <row r="1" spans="1:23" ht="4.5" customHeight="1">
      <c r="A1" s="2034"/>
      <c r="B1" s="2034"/>
      <c r="C1" s="2034"/>
      <c r="D1" s="2034"/>
      <c r="E1" s="2034"/>
      <c r="F1" s="2034"/>
      <c r="G1" s="2034"/>
      <c r="H1" s="2034"/>
      <c r="I1" s="2034"/>
      <c r="J1" s="2034"/>
      <c r="K1" s="2034"/>
      <c r="L1" s="2034"/>
      <c r="M1" s="2034"/>
      <c r="N1" s="2034"/>
      <c r="O1" s="2034"/>
      <c r="P1" s="2034"/>
    </row>
    <row r="2" spans="1:23" ht="6.75" customHeight="1">
      <c r="A2" s="2034"/>
      <c r="B2" s="2034"/>
      <c r="C2" s="2034"/>
      <c r="D2" s="2034"/>
      <c r="E2" s="2034"/>
      <c r="F2" s="2034"/>
      <c r="G2" s="2034"/>
      <c r="H2" s="2034"/>
      <c r="I2" s="2034"/>
      <c r="J2" s="2034"/>
      <c r="K2" s="2034"/>
      <c r="L2" s="2034"/>
      <c r="M2" s="2034"/>
      <c r="N2" s="2034"/>
      <c r="O2" s="2034"/>
      <c r="P2" s="2034"/>
    </row>
    <row r="3" spans="1:23" ht="12" customHeight="1">
      <c r="A3" s="2034"/>
      <c r="B3" s="2034"/>
      <c r="C3" s="2034"/>
      <c r="D3" s="2986" t="s">
        <v>1802</v>
      </c>
      <c r="E3" s="2966"/>
      <c r="F3" s="2966"/>
      <c r="G3" s="2966"/>
      <c r="H3" s="2966"/>
      <c r="I3" s="2966"/>
      <c r="J3" s="2966"/>
      <c r="K3" s="2966"/>
      <c r="L3" s="2966"/>
      <c r="M3" s="2966"/>
      <c r="N3" s="2966"/>
      <c r="O3" s="2966"/>
      <c r="P3" s="2034"/>
    </row>
    <row r="4" spans="1:23" ht="15.75" customHeight="1">
      <c r="A4" s="2034"/>
      <c r="B4" s="2034"/>
      <c r="C4" s="2034"/>
      <c r="D4" s="2965" t="s">
        <v>1668</v>
      </c>
      <c r="E4" s="2966"/>
      <c r="F4" s="2966"/>
      <c r="G4" s="2966"/>
      <c r="H4" s="2966"/>
      <c r="I4" s="2966"/>
      <c r="J4" s="2966"/>
      <c r="K4" s="2966"/>
      <c r="L4" s="2966"/>
      <c r="M4" s="2966"/>
      <c r="N4" s="2966"/>
      <c r="O4" s="2966"/>
      <c r="P4" s="2034"/>
    </row>
    <row r="5" spans="1:23" ht="15.75" customHeight="1" thickBot="1">
      <c r="A5" s="2034"/>
      <c r="B5" s="2034"/>
      <c r="C5" s="2034"/>
      <c r="D5" s="2987"/>
      <c r="E5" s="2966"/>
      <c r="F5" s="2966"/>
      <c r="G5" s="2966"/>
      <c r="H5" s="2966"/>
      <c r="I5" s="2034"/>
      <c r="J5" s="2034"/>
      <c r="K5" s="2034"/>
      <c r="L5" s="2034"/>
      <c r="M5" s="2034"/>
      <c r="N5" s="2053"/>
      <c r="O5" s="2052" t="s">
        <v>1801</v>
      </c>
      <c r="P5" s="2034"/>
    </row>
    <row r="6" spans="1:23" ht="13.5" customHeight="1" thickTop="1">
      <c r="A6" s="2034"/>
      <c r="B6" s="2034"/>
      <c r="C6" s="2034"/>
      <c r="D6" s="2988" t="s">
        <v>159</v>
      </c>
      <c r="E6" s="2964"/>
      <c r="F6" s="2964"/>
      <c r="G6" s="2964"/>
      <c r="H6" s="2970"/>
      <c r="I6" s="2976" t="s">
        <v>1344</v>
      </c>
      <c r="J6" s="2970"/>
      <c r="K6" s="2976" t="s">
        <v>1305</v>
      </c>
      <c r="L6" s="2970"/>
      <c r="M6" s="2977" t="s">
        <v>266</v>
      </c>
      <c r="N6" s="2989" t="s">
        <v>1666</v>
      </c>
      <c r="O6" s="2959"/>
      <c r="P6" s="2034"/>
    </row>
    <row r="7" spans="1:23" ht="16.5" customHeight="1">
      <c r="A7" s="2034"/>
      <c r="B7" s="2034"/>
      <c r="C7" s="2034"/>
      <c r="D7" s="2971"/>
      <c r="E7" s="2966"/>
      <c r="F7" s="2966"/>
      <c r="G7" s="2966"/>
      <c r="H7" s="2972"/>
      <c r="I7" s="2974"/>
      <c r="J7" s="2975"/>
      <c r="K7" s="2974"/>
      <c r="L7" s="2975"/>
      <c r="M7" s="2978"/>
      <c r="N7" s="2990" t="s">
        <v>1592</v>
      </c>
      <c r="O7" s="2991"/>
      <c r="P7" s="2034"/>
    </row>
    <row r="8" spans="1:23" ht="15.75" customHeight="1">
      <c r="A8" s="2034"/>
      <c r="B8" s="2034"/>
      <c r="C8" s="2034"/>
      <c r="D8" s="2973"/>
      <c r="E8" s="2974"/>
      <c r="F8" s="2974"/>
      <c r="G8" s="2974"/>
      <c r="H8" s="2975"/>
      <c r="I8" s="1951" t="s">
        <v>520</v>
      </c>
      <c r="J8" s="1951" t="s">
        <v>67</v>
      </c>
      <c r="K8" s="1951" t="s">
        <v>520</v>
      </c>
      <c r="L8" s="1951" t="s">
        <v>67</v>
      </c>
      <c r="M8" s="1951" t="s">
        <v>520</v>
      </c>
      <c r="N8" s="1951" t="s">
        <v>73</v>
      </c>
      <c r="O8" s="2051" t="s">
        <v>263</v>
      </c>
      <c r="P8" s="2034"/>
    </row>
    <row r="9" spans="1:23" ht="18" customHeight="1">
      <c r="A9" s="2034"/>
      <c r="B9" s="2034"/>
      <c r="C9" s="2034"/>
      <c r="D9" s="2050" t="s">
        <v>1665</v>
      </c>
      <c r="E9" s="2049"/>
      <c r="F9" s="2049"/>
      <c r="G9" s="2049"/>
      <c r="H9" s="2049"/>
      <c r="I9" s="2048">
        <v>-198.53844500833787</v>
      </c>
      <c r="J9" s="1947">
        <v>-339.82698674395999</v>
      </c>
      <c r="K9" s="2048">
        <v>279.94434990132089</v>
      </c>
      <c r="L9" s="1947">
        <v>-2844.0576878178717</v>
      </c>
      <c r="M9" s="1934">
        <v>-1279.5179651249575</v>
      </c>
      <c r="N9" s="1933" t="s">
        <v>74</v>
      </c>
      <c r="O9" s="1946" t="s">
        <v>74</v>
      </c>
      <c r="P9" s="2038"/>
      <c r="Q9" s="2038"/>
      <c r="R9" s="2038"/>
      <c r="S9" s="2038"/>
      <c r="T9" s="2038"/>
      <c r="U9" s="2038"/>
      <c r="V9" s="2038"/>
      <c r="W9" s="2038"/>
    </row>
    <row r="10" spans="1:23" ht="17.25" customHeight="1">
      <c r="A10" s="2034"/>
      <c r="B10" s="2034"/>
      <c r="C10" s="2034"/>
      <c r="D10" s="1906"/>
      <c r="E10" s="1887" t="s">
        <v>1664</v>
      </c>
      <c r="F10" s="1887"/>
      <c r="G10" s="1887"/>
      <c r="H10" s="1887"/>
      <c r="I10" s="2040">
        <v>274.76426833435511</v>
      </c>
      <c r="J10" s="1931">
        <v>938.16288156520443</v>
      </c>
      <c r="K10" s="2040">
        <v>267.2566141846421</v>
      </c>
      <c r="L10" s="1931">
        <v>1219.274685437731</v>
      </c>
      <c r="M10" s="1930">
        <v>556.50001954206141</v>
      </c>
      <c r="N10" s="1929">
        <v>-2.7323982827989424</v>
      </c>
      <c r="O10" s="1901">
        <v>108.22684641121248</v>
      </c>
      <c r="P10" s="2038"/>
      <c r="Q10" s="2038"/>
      <c r="R10" s="2038"/>
      <c r="S10" s="2038"/>
      <c r="T10" s="2038"/>
      <c r="U10" s="2038"/>
      <c r="V10" s="2038"/>
      <c r="W10" s="2038"/>
    </row>
    <row r="11" spans="1:23" ht="15.75">
      <c r="A11" s="2034"/>
      <c r="B11" s="2034"/>
      <c r="C11" s="2034"/>
      <c r="D11" s="1906"/>
      <c r="E11" s="1887"/>
      <c r="F11" s="1887" t="s">
        <v>1662</v>
      </c>
      <c r="G11" s="1887"/>
      <c r="H11" s="1887"/>
      <c r="I11" s="2040">
        <v>29.478763803700382</v>
      </c>
      <c r="J11" s="1931">
        <v>83.846251928292716</v>
      </c>
      <c r="K11" s="2040">
        <v>2.088534185580774</v>
      </c>
      <c r="L11" s="1931">
        <v>18.922970456633486</v>
      </c>
      <c r="M11" s="1930">
        <v>5.171480558381286</v>
      </c>
      <c r="N11" s="1929">
        <v>-92.915122901732389</v>
      </c>
      <c r="O11" s="1901">
        <v>147.61292365167651</v>
      </c>
      <c r="P11" s="2038"/>
      <c r="Q11" s="2038"/>
      <c r="R11" s="2038"/>
      <c r="S11" s="2038"/>
      <c r="T11" s="2038"/>
      <c r="U11" s="2038"/>
      <c r="V11" s="2038"/>
      <c r="W11" s="2038"/>
    </row>
    <row r="12" spans="1:23" ht="15.75">
      <c r="A12" s="2034"/>
      <c r="B12" s="2034"/>
      <c r="C12" s="2034"/>
      <c r="D12" s="1906"/>
      <c r="E12" s="1887"/>
      <c r="F12" s="1887" t="s">
        <v>1570</v>
      </c>
      <c r="G12" s="1887"/>
      <c r="H12" s="1887"/>
      <c r="I12" s="2040">
        <v>245.28550453065475</v>
      </c>
      <c r="J12" s="1931">
        <v>854.31662963691167</v>
      </c>
      <c r="K12" s="2040">
        <v>265.16807999906132</v>
      </c>
      <c r="L12" s="1931">
        <v>1200.3517149810975</v>
      </c>
      <c r="M12" s="1930">
        <v>551.32853898368012</v>
      </c>
      <c r="N12" s="1929">
        <v>8.10589093165175</v>
      </c>
      <c r="O12" s="1901">
        <v>107.91663121203419</v>
      </c>
      <c r="P12" s="2038"/>
      <c r="Q12" s="2038"/>
      <c r="R12" s="2038"/>
      <c r="S12" s="2038"/>
      <c r="T12" s="2038"/>
      <c r="U12" s="2038"/>
      <c r="V12" s="2038"/>
      <c r="W12" s="2038"/>
    </row>
    <row r="13" spans="1:23" ht="18" customHeight="1">
      <c r="A13" s="2034"/>
      <c r="B13" s="2034"/>
      <c r="C13" s="2034"/>
      <c r="D13" s="1906"/>
      <c r="E13" s="1887" t="s">
        <v>1663</v>
      </c>
      <c r="F13" s="1887"/>
      <c r="G13" s="1887"/>
      <c r="H13" s="1887"/>
      <c r="I13" s="2040">
        <v>-2891.0140162309485</v>
      </c>
      <c r="J13" s="1931">
        <v>-10124.254622142287</v>
      </c>
      <c r="K13" s="2040">
        <v>-2392.2589930674994</v>
      </c>
      <c r="L13" s="1931">
        <v>-12729.273738201386</v>
      </c>
      <c r="M13" s="1930">
        <v>-3897.7650262492516</v>
      </c>
      <c r="N13" s="1929">
        <v>-17.251906091195035</v>
      </c>
      <c r="O13" s="1901">
        <v>62.932401447524768</v>
      </c>
      <c r="P13" s="2038"/>
      <c r="Q13" s="2038"/>
      <c r="R13" s="2038"/>
      <c r="S13" s="2038"/>
      <c r="T13" s="2038"/>
      <c r="U13" s="2038"/>
      <c r="V13" s="2038"/>
      <c r="W13" s="2038"/>
    </row>
    <row r="14" spans="1:23" ht="15" customHeight="1">
      <c r="A14" s="2034"/>
      <c r="B14" s="2034"/>
      <c r="C14" s="2034"/>
      <c r="D14" s="1906"/>
      <c r="E14" s="1887"/>
      <c r="F14" s="1887" t="s">
        <v>1662</v>
      </c>
      <c r="G14" s="1887"/>
      <c r="H14" s="1887"/>
      <c r="I14" s="2040">
        <v>-377.97725248388207</v>
      </c>
      <c r="J14" s="1931">
        <v>-1446.0315395534717</v>
      </c>
      <c r="K14" s="2040">
        <v>-197.10288951046903</v>
      </c>
      <c r="L14" s="1931">
        <v>-1497.2540460633832</v>
      </c>
      <c r="M14" s="1930">
        <v>-434.03904532379346</v>
      </c>
      <c r="N14" s="1929">
        <v>-47.853240316657939</v>
      </c>
      <c r="O14" s="1901">
        <v>120.2093771439813</v>
      </c>
      <c r="P14" s="2038"/>
      <c r="Q14" s="2038"/>
      <c r="R14" s="2038"/>
      <c r="S14" s="2038"/>
      <c r="T14" s="2038"/>
      <c r="U14" s="2038"/>
      <c r="V14" s="2038"/>
      <c r="W14" s="2038"/>
    </row>
    <row r="15" spans="1:23" ht="14.25" customHeight="1">
      <c r="A15" s="2034"/>
      <c r="B15" s="2034"/>
      <c r="C15" s="2034"/>
      <c r="D15" s="1906"/>
      <c r="E15" s="1887"/>
      <c r="F15" s="1887" t="s">
        <v>1570</v>
      </c>
      <c r="G15" s="1887"/>
      <c r="H15" s="1887"/>
      <c r="I15" s="2040">
        <v>-2513.0367637470663</v>
      </c>
      <c r="J15" s="1931">
        <v>-8678.2230825888146</v>
      </c>
      <c r="K15" s="2040">
        <v>-2195.1561035570312</v>
      </c>
      <c r="L15" s="1940">
        <v>-11232.019692138003</v>
      </c>
      <c r="M15" s="1939">
        <v>-3463.7259809254574</v>
      </c>
      <c r="N15" s="1929">
        <v>-12.649264219917688</v>
      </c>
      <c r="O15" s="1901">
        <v>57.789506418829873</v>
      </c>
      <c r="P15" s="2038"/>
      <c r="Q15" s="2038"/>
      <c r="R15" s="2038"/>
      <c r="S15" s="2038"/>
      <c r="T15" s="2038"/>
      <c r="U15" s="2038"/>
      <c r="V15" s="2038"/>
      <c r="W15" s="2038"/>
    </row>
    <row r="16" spans="1:23" ht="15.75" customHeight="1">
      <c r="A16" s="2034"/>
      <c r="B16" s="2034"/>
      <c r="C16" s="2034"/>
      <c r="D16" s="1921"/>
      <c r="E16" s="1920" t="s">
        <v>1661</v>
      </c>
      <c r="F16" s="1920"/>
      <c r="G16" s="1920"/>
      <c r="H16" s="1920"/>
      <c r="I16" s="2043">
        <v>-2616.2497478965934</v>
      </c>
      <c r="J16" s="1928">
        <v>-9186.0917405770833</v>
      </c>
      <c r="K16" s="2043">
        <v>-2125.002378882858</v>
      </c>
      <c r="L16" s="2047">
        <v>-11509.999052763655</v>
      </c>
      <c r="M16" s="2046">
        <v>-3341.26500670719</v>
      </c>
      <c r="N16" s="1926">
        <v>-18.776776544696748</v>
      </c>
      <c r="O16" s="1925">
        <v>57.235824294170314</v>
      </c>
      <c r="P16" s="2038"/>
      <c r="Q16" s="2038"/>
      <c r="R16" s="2038"/>
      <c r="S16" s="2038"/>
      <c r="T16" s="2038"/>
      <c r="U16" s="2038"/>
      <c r="V16" s="2038"/>
      <c r="W16" s="2038"/>
    </row>
    <row r="17" spans="1:23" ht="18" customHeight="1">
      <c r="A17" s="2034"/>
      <c r="B17" s="2034"/>
      <c r="C17" s="2034"/>
      <c r="D17" s="1921"/>
      <c r="E17" s="1920" t="s">
        <v>1660</v>
      </c>
      <c r="F17" s="1920"/>
      <c r="G17" s="1920"/>
      <c r="H17" s="1920"/>
      <c r="I17" s="2043">
        <v>-53.631382721899492</v>
      </c>
      <c r="J17" s="1928">
        <v>-10.421679851363933</v>
      </c>
      <c r="K17" s="2043">
        <v>-100.96114517821289</v>
      </c>
      <c r="L17" s="2047">
        <v>-618.61599382792133</v>
      </c>
      <c r="M17" s="2046">
        <v>-200.46731720314244</v>
      </c>
      <c r="N17" s="1926">
        <v>88.250125307671894</v>
      </c>
      <c r="O17" s="1925">
        <v>98.558878120176757</v>
      </c>
      <c r="P17" s="2038"/>
      <c r="Q17" s="2038"/>
      <c r="R17" s="2038"/>
      <c r="S17" s="2038"/>
      <c r="T17" s="2038"/>
      <c r="U17" s="2038"/>
      <c r="V17" s="2038"/>
      <c r="W17" s="2038"/>
    </row>
    <row r="18" spans="1:23" ht="18" customHeight="1">
      <c r="A18" s="2034"/>
      <c r="B18" s="2034"/>
      <c r="C18" s="2034"/>
      <c r="D18" s="1906"/>
      <c r="E18" s="1887"/>
      <c r="F18" s="1887" t="s">
        <v>1659</v>
      </c>
      <c r="G18" s="1887"/>
      <c r="H18" s="1887"/>
      <c r="I18" s="2040">
        <v>375.44159229721618</v>
      </c>
      <c r="J18" s="1931">
        <v>1353.760536903844</v>
      </c>
      <c r="K18" s="2040">
        <v>154.39750624957011</v>
      </c>
      <c r="L18" s="1940">
        <v>670.99408589299128</v>
      </c>
      <c r="M18" s="1939">
        <v>199.78703111164975</v>
      </c>
      <c r="N18" s="1943">
        <v>-58.875758728579484</v>
      </c>
      <c r="O18" s="1901">
        <v>29.397835473269506</v>
      </c>
      <c r="P18" s="2038"/>
      <c r="Q18" s="2038"/>
      <c r="R18" s="2038"/>
      <c r="S18" s="2038"/>
      <c r="T18" s="2038"/>
      <c r="U18" s="2038"/>
      <c r="V18" s="2038"/>
      <c r="W18" s="2038"/>
    </row>
    <row r="19" spans="1:23" ht="15.75">
      <c r="A19" s="2034"/>
      <c r="B19" s="2034"/>
      <c r="C19" s="2034"/>
      <c r="D19" s="1906"/>
      <c r="E19" s="1887"/>
      <c r="F19" s="1887"/>
      <c r="G19" s="1887" t="s">
        <v>1656</v>
      </c>
      <c r="H19" s="1887"/>
      <c r="I19" s="2040">
        <v>152.79455773181363</v>
      </c>
      <c r="J19" s="1931">
        <v>530.36814895840837</v>
      </c>
      <c r="K19" s="2040">
        <v>12.48967139860547</v>
      </c>
      <c r="L19" s="1940">
        <v>61.686837767142727</v>
      </c>
      <c r="M19" s="1939">
        <v>35.445912556674259</v>
      </c>
      <c r="N19" s="1938">
        <v>-91.825840145087199</v>
      </c>
      <c r="O19" s="1901">
        <v>183.80180250884712</v>
      </c>
      <c r="P19" s="2038"/>
      <c r="Q19" s="2038"/>
      <c r="R19" s="2038"/>
      <c r="S19" s="2038"/>
      <c r="T19" s="2038"/>
      <c r="U19" s="2038"/>
      <c r="V19" s="2038"/>
      <c r="W19" s="2038"/>
    </row>
    <row r="20" spans="1:23" ht="15.75">
      <c r="A20" s="2034"/>
      <c r="B20" s="2034"/>
      <c r="C20" s="2034"/>
      <c r="D20" s="1906"/>
      <c r="E20" s="1887"/>
      <c r="F20" s="1887"/>
      <c r="G20" s="1887" t="s">
        <v>1654</v>
      </c>
      <c r="H20" s="1887"/>
      <c r="I20" s="2040">
        <v>26.401754662751596</v>
      </c>
      <c r="J20" s="1931">
        <v>106.36653969939016</v>
      </c>
      <c r="K20" s="2040">
        <v>12.788256415836432</v>
      </c>
      <c r="L20" s="1940">
        <v>53.731417973426893</v>
      </c>
      <c r="M20" s="1939">
        <v>16.740774231571262</v>
      </c>
      <c r="N20" s="1938">
        <v>-51.562854139090632</v>
      </c>
      <c r="O20" s="1901">
        <v>30.907401972642656</v>
      </c>
      <c r="P20" s="2038"/>
      <c r="Q20" s="2038"/>
      <c r="R20" s="2038"/>
      <c r="S20" s="2038"/>
      <c r="T20" s="2038"/>
      <c r="U20" s="2038"/>
      <c r="V20" s="2038"/>
      <c r="W20" s="2038"/>
    </row>
    <row r="21" spans="1:23" ht="15.75">
      <c r="A21" s="2034"/>
      <c r="B21" s="2034"/>
      <c r="C21" s="2034"/>
      <c r="D21" s="1906"/>
      <c r="E21" s="1887"/>
      <c r="F21" s="1887"/>
      <c r="G21" s="1887" t="s">
        <v>1570</v>
      </c>
      <c r="H21" s="1887"/>
      <c r="I21" s="2040">
        <v>196.24527990265096</v>
      </c>
      <c r="J21" s="1931">
        <v>717.02584824604548</v>
      </c>
      <c r="K21" s="2040">
        <v>129.11957843512823</v>
      </c>
      <c r="L21" s="1942">
        <v>555.57583015242164</v>
      </c>
      <c r="M21" s="1941">
        <v>147.60034432340422</v>
      </c>
      <c r="N21" s="1938">
        <v>-34.205001771671128</v>
      </c>
      <c r="O21" s="1901">
        <v>14.312907548378506</v>
      </c>
      <c r="P21" s="2038"/>
      <c r="Q21" s="2038"/>
      <c r="R21" s="2038"/>
      <c r="S21" s="2038"/>
      <c r="T21" s="2038"/>
      <c r="U21" s="2038"/>
      <c r="V21" s="2038"/>
      <c r="W21" s="2038"/>
    </row>
    <row r="22" spans="1:23" ht="15.75">
      <c r="A22" s="2034"/>
      <c r="B22" s="2034"/>
      <c r="C22" s="2034"/>
      <c r="D22" s="1906"/>
      <c r="E22" s="1887"/>
      <c r="F22" s="1887" t="s">
        <v>1658</v>
      </c>
      <c r="G22" s="1887"/>
      <c r="H22" s="1887"/>
      <c r="I22" s="2040">
        <v>-429.07297501911569</v>
      </c>
      <c r="J22" s="1931">
        <v>-1364.1822167552079</v>
      </c>
      <c r="K22" s="2040">
        <v>-255.358651427783</v>
      </c>
      <c r="L22" s="1942">
        <v>-1289.6100797209126</v>
      </c>
      <c r="M22" s="1941">
        <v>-400.25434831479214</v>
      </c>
      <c r="N22" s="1938">
        <v>-40.48596245978753</v>
      </c>
      <c r="O22" s="1901">
        <v>56.742035594586682</v>
      </c>
      <c r="P22" s="2038"/>
      <c r="Q22" s="2038"/>
      <c r="R22" s="2038"/>
      <c r="S22" s="2038"/>
      <c r="T22" s="2038"/>
      <c r="U22" s="2038"/>
      <c r="V22" s="2038"/>
      <c r="W22" s="2038"/>
    </row>
    <row r="23" spans="1:23" ht="15.75">
      <c r="A23" s="2034"/>
      <c r="B23" s="2034"/>
      <c r="C23" s="2034"/>
      <c r="D23" s="1906"/>
      <c r="E23" s="1887"/>
      <c r="F23" s="1887"/>
      <c r="G23" s="1887" t="s">
        <v>1657</v>
      </c>
      <c r="H23" s="1887"/>
      <c r="I23" s="2040">
        <v>-162.9118603704286</v>
      </c>
      <c r="J23" s="1931">
        <v>-590.82149701733738</v>
      </c>
      <c r="K23" s="2040">
        <v>-132.61705704617748</v>
      </c>
      <c r="L23" s="1942">
        <v>-687.40936286841861</v>
      </c>
      <c r="M23" s="1941">
        <v>-198.27251643382226</v>
      </c>
      <c r="N23" s="1938">
        <v>-18.595824303624585</v>
      </c>
      <c r="O23" s="1901">
        <v>49.507552685913893</v>
      </c>
      <c r="P23" s="2038"/>
      <c r="Q23" s="2038"/>
      <c r="R23" s="2038"/>
      <c r="S23" s="2038"/>
      <c r="T23" s="2038"/>
      <c r="U23" s="2038"/>
      <c r="V23" s="2038"/>
      <c r="W23" s="2038"/>
    </row>
    <row r="24" spans="1:23" ht="15" customHeight="1">
      <c r="A24" s="2034"/>
      <c r="B24" s="2034"/>
      <c r="C24" s="2034"/>
      <c r="D24" s="1906"/>
      <c r="E24" s="1887"/>
      <c r="F24" s="1887"/>
      <c r="G24" s="1887" t="s">
        <v>1656</v>
      </c>
      <c r="H24" s="1887"/>
      <c r="I24" s="2040">
        <v>-185.47425714025627</v>
      </c>
      <c r="J24" s="1931">
        <v>-464.48522887443664</v>
      </c>
      <c r="K24" s="2040">
        <v>-44.912540616457676</v>
      </c>
      <c r="L24" s="1940">
        <v>-278.65718913756672</v>
      </c>
      <c r="M24" s="1939">
        <v>-128.68974180622598</v>
      </c>
      <c r="N24" s="1938">
        <v>-75.785027362317649</v>
      </c>
      <c r="O24" s="1901">
        <v>186.53409502082172</v>
      </c>
      <c r="P24" s="2038"/>
      <c r="Q24" s="2038"/>
      <c r="R24" s="2038"/>
      <c r="S24" s="2038"/>
      <c r="T24" s="2038"/>
      <c r="U24" s="2038"/>
      <c r="V24" s="2038"/>
      <c r="W24" s="2038"/>
    </row>
    <row r="25" spans="1:23" ht="18" customHeight="1">
      <c r="A25" s="2034"/>
      <c r="B25" s="2034"/>
      <c r="C25" s="2034"/>
      <c r="D25" s="1906"/>
      <c r="E25" s="1887"/>
      <c r="F25" s="1887"/>
      <c r="G25" s="1887" t="s">
        <v>1800</v>
      </c>
      <c r="H25" s="1937"/>
      <c r="I25" s="2040">
        <v>-89.870764419793886</v>
      </c>
      <c r="J25" s="1931">
        <v>-225.62364429329273</v>
      </c>
      <c r="K25" s="2040">
        <v>-37.378248002240483</v>
      </c>
      <c r="L25" s="1940">
        <v>-212.00834279102381</v>
      </c>
      <c r="M25" s="1939">
        <v>-75.193669497706821</v>
      </c>
      <c r="N25" s="1936">
        <v>-58.408890540149905</v>
      </c>
      <c r="O25" s="1901">
        <v>101.16959332390229</v>
      </c>
      <c r="P25" s="2038"/>
      <c r="Q25" s="2038"/>
      <c r="R25" s="2038"/>
      <c r="S25" s="2038"/>
      <c r="T25" s="2038"/>
      <c r="U25" s="2038"/>
      <c r="V25" s="2038"/>
      <c r="W25" s="2038"/>
    </row>
    <row r="26" spans="1:23" ht="15.75" customHeight="1">
      <c r="A26" s="2034"/>
      <c r="B26" s="2034"/>
      <c r="C26" s="2034"/>
      <c r="D26" s="1906"/>
      <c r="E26" s="1887"/>
      <c r="F26" s="1887"/>
      <c r="G26" s="1887" t="s">
        <v>1654</v>
      </c>
      <c r="H26" s="1887"/>
      <c r="I26" s="2040">
        <v>-5.2032837562168073</v>
      </c>
      <c r="J26" s="1931">
        <v>-20.656990945833812</v>
      </c>
      <c r="K26" s="2040">
        <v>-6.4281378035618744</v>
      </c>
      <c r="L26" s="1940">
        <v>-31.114609984447899</v>
      </c>
      <c r="M26" s="1939">
        <v>-6.5690542475653952</v>
      </c>
      <c r="N26" s="1936">
        <v>23.540020201312871</v>
      </c>
      <c r="O26" s="1901">
        <v>2.1921814421190344</v>
      </c>
      <c r="P26" s="2038"/>
      <c r="Q26" s="2038"/>
      <c r="R26" s="2038"/>
      <c r="S26" s="2038"/>
      <c r="T26" s="2038"/>
      <c r="U26" s="2038"/>
      <c r="V26" s="2038"/>
      <c r="W26" s="2038"/>
    </row>
    <row r="27" spans="1:23" ht="18" customHeight="1">
      <c r="A27" s="2034"/>
      <c r="B27" s="2034"/>
      <c r="C27" s="2034"/>
      <c r="D27" s="1906"/>
      <c r="E27" s="1887"/>
      <c r="F27" s="1887"/>
      <c r="G27" s="1887" t="s">
        <v>1570</v>
      </c>
      <c r="H27" s="1887"/>
      <c r="I27" s="2040">
        <v>-75.483573752214056</v>
      </c>
      <c r="J27" s="1931">
        <v>-288.21849991760013</v>
      </c>
      <c r="K27" s="2040">
        <v>-71.400915961585966</v>
      </c>
      <c r="L27" s="1940">
        <v>-292.42891773047938</v>
      </c>
      <c r="M27" s="1939">
        <v>-66.723035827178478</v>
      </c>
      <c r="N27" s="1929">
        <v>-5.4086705062879155</v>
      </c>
      <c r="O27" s="1901">
        <v>-6.5515688018963347</v>
      </c>
      <c r="P27" s="2038"/>
      <c r="Q27" s="2038"/>
      <c r="R27" s="2038"/>
      <c r="S27" s="2038"/>
      <c r="T27" s="2038"/>
      <c r="U27" s="2038"/>
      <c r="V27" s="2038"/>
      <c r="W27" s="2038"/>
    </row>
    <row r="28" spans="1:23" ht="18" customHeight="1">
      <c r="A28" s="2034"/>
      <c r="B28" s="2034"/>
      <c r="C28" s="2034"/>
      <c r="D28" s="1921"/>
      <c r="E28" s="1920" t="s">
        <v>1653</v>
      </c>
      <c r="F28" s="1920"/>
      <c r="G28" s="1920"/>
      <c r="H28" s="1920"/>
      <c r="I28" s="2043">
        <v>-2669.8811306184934</v>
      </c>
      <c r="J28" s="1928">
        <v>-9196.5134204284477</v>
      </c>
      <c r="K28" s="2043">
        <v>-2225.9635240610705</v>
      </c>
      <c r="L28" s="2047">
        <v>-12128.615046591576</v>
      </c>
      <c r="M28" s="2046">
        <v>-3541.7323239103325</v>
      </c>
      <c r="N28" s="1926">
        <v>-16.626867820687842</v>
      </c>
      <c r="O28" s="1925">
        <v>59.110079101779704</v>
      </c>
      <c r="P28" s="2038"/>
      <c r="Q28" s="2038"/>
      <c r="R28" s="2038"/>
      <c r="S28" s="2038"/>
      <c r="T28" s="2038"/>
      <c r="U28" s="2038"/>
      <c r="V28" s="2038"/>
      <c r="W28" s="2038"/>
    </row>
    <row r="29" spans="1:23" ht="18" customHeight="1">
      <c r="A29" s="2034"/>
      <c r="B29" s="2034"/>
      <c r="C29" s="2034"/>
      <c r="D29" s="1921"/>
      <c r="E29" s="1920" t="s">
        <v>1652</v>
      </c>
      <c r="F29" s="1920"/>
      <c r="G29" s="1920"/>
      <c r="H29" s="1920"/>
      <c r="I29" s="2043">
        <v>172.34468684768675</v>
      </c>
      <c r="J29" s="1928">
        <v>397.51000166298758</v>
      </c>
      <c r="K29" s="2043">
        <v>84.311295103671583</v>
      </c>
      <c r="L29" s="2047">
        <v>198.44568693929057</v>
      </c>
      <c r="M29" s="2046">
        <v>38.995890927390136</v>
      </c>
      <c r="N29" s="1926">
        <v>-51.079840843493209</v>
      </c>
      <c r="O29" s="1925">
        <v>-53.747726352157585</v>
      </c>
      <c r="P29" s="2038"/>
      <c r="Q29" s="2038"/>
      <c r="R29" s="2038"/>
      <c r="S29" s="2038"/>
      <c r="T29" s="2038"/>
      <c r="U29" s="2038"/>
      <c r="V29" s="2038"/>
      <c r="W29" s="2038"/>
    </row>
    <row r="30" spans="1:23" ht="16.5" customHeight="1">
      <c r="A30" s="2034"/>
      <c r="B30" s="2034"/>
      <c r="C30" s="2034"/>
      <c r="D30" s="1906"/>
      <c r="E30" s="1887"/>
      <c r="F30" s="1887" t="s">
        <v>1651</v>
      </c>
      <c r="G30" s="1887"/>
      <c r="H30" s="1887"/>
      <c r="I30" s="2040">
        <v>203.30621906599146</v>
      </c>
      <c r="J30" s="1931">
        <v>588.20539507088768</v>
      </c>
      <c r="K30" s="2040">
        <v>137.2597476715776</v>
      </c>
      <c r="L30" s="1940">
        <v>516.90500351271851</v>
      </c>
      <c r="M30" s="1939">
        <v>113.56308410411259</v>
      </c>
      <c r="N30" s="1929">
        <v>-32.486203175602682</v>
      </c>
      <c r="O30" s="1901">
        <v>-17.264102527832257</v>
      </c>
      <c r="P30" s="2038"/>
      <c r="Q30" s="2038"/>
      <c r="R30" s="2038"/>
      <c r="S30" s="2038"/>
      <c r="T30" s="2038"/>
      <c r="U30" s="2038"/>
      <c r="V30" s="2038"/>
      <c r="W30" s="2038"/>
    </row>
    <row r="31" spans="1:23" ht="13.5" customHeight="1">
      <c r="A31" s="2034"/>
      <c r="B31" s="2034"/>
      <c r="C31" s="2034"/>
      <c r="D31" s="1906"/>
      <c r="E31" s="1887"/>
      <c r="F31" s="1887" t="s">
        <v>1650</v>
      </c>
      <c r="G31" s="1887"/>
      <c r="H31" s="1887"/>
      <c r="I31" s="2040">
        <v>-30.961532218304711</v>
      </c>
      <c r="J31" s="1931">
        <v>-190.6953934079001</v>
      </c>
      <c r="K31" s="2040">
        <v>-52.948452567906017</v>
      </c>
      <c r="L31" s="1940">
        <v>-318.45931657342777</v>
      </c>
      <c r="M31" s="1939">
        <v>-74.567193176722469</v>
      </c>
      <c r="N31" s="1929">
        <v>71.013670107070666</v>
      </c>
      <c r="O31" s="1901">
        <v>40.829787388197182</v>
      </c>
      <c r="P31" s="2038"/>
      <c r="Q31" s="2038"/>
      <c r="R31" s="2038"/>
      <c r="S31" s="2038"/>
      <c r="T31" s="2038"/>
      <c r="U31" s="2038"/>
      <c r="V31" s="2038"/>
      <c r="W31" s="2038"/>
    </row>
    <row r="32" spans="1:23" ht="18" customHeight="1">
      <c r="A32" s="2034"/>
      <c r="B32" s="2034"/>
      <c r="C32" s="2034"/>
      <c r="D32" s="1921"/>
      <c r="E32" s="1920" t="s">
        <v>1799</v>
      </c>
      <c r="F32" s="1920"/>
      <c r="G32" s="1920"/>
      <c r="H32" s="1920"/>
      <c r="I32" s="2043">
        <v>-2497.5364437708058</v>
      </c>
      <c r="J32" s="1928">
        <v>-8799.0034187654601</v>
      </c>
      <c r="K32" s="2043">
        <v>-2141.6522289573991</v>
      </c>
      <c r="L32" s="2047">
        <v>-11930.169359652285</v>
      </c>
      <c r="M32" s="2046">
        <v>-3502.7364329829425</v>
      </c>
      <c r="N32" s="1926">
        <v>-14.249410281921215</v>
      </c>
      <c r="O32" s="1925">
        <v>63.552998270318973</v>
      </c>
      <c r="P32" s="2038"/>
      <c r="Q32" s="2038"/>
      <c r="R32" s="2038"/>
      <c r="S32" s="2038"/>
      <c r="T32" s="2038"/>
      <c r="U32" s="2038"/>
      <c r="V32" s="2038"/>
      <c r="W32" s="2038"/>
    </row>
    <row r="33" spans="1:23" ht="18" customHeight="1">
      <c r="A33" s="2034"/>
      <c r="B33" s="2034"/>
      <c r="C33" s="2034"/>
      <c r="D33" s="1921"/>
      <c r="E33" s="1920" t="s">
        <v>1648</v>
      </c>
      <c r="F33" s="1920"/>
      <c r="G33" s="1920"/>
      <c r="H33" s="1920"/>
      <c r="I33" s="2043">
        <v>2298.9979987624683</v>
      </c>
      <c r="J33" s="1928">
        <v>8459.1764320214988</v>
      </c>
      <c r="K33" s="2043">
        <v>2421.5965788587196</v>
      </c>
      <c r="L33" s="1928">
        <v>9086.1116718344128</v>
      </c>
      <c r="M33" s="1927">
        <v>2223.2184678579843</v>
      </c>
      <c r="N33" s="1926">
        <v>5.3326962512470599</v>
      </c>
      <c r="O33" s="1925">
        <v>-8.1920379609319305</v>
      </c>
      <c r="P33" s="2038"/>
      <c r="Q33" s="2038"/>
      <c r="R33" s="2038"/>
      <c r="S33" s="2038"/>
      <c r="T33" s="2038"/>
      <c r="U33" s="2038"/>
      <c r="V33" s="2038"/>
      <c r="W33" s="2038"/>
    </row>
    <row r="34" spans="1:23" ht="18" customHeight="1">
      <c r="A34" s="2034"/>
      <c r="B34" s="2034"/>
      <c r="C34" s="2034"/>
      <c r="D34" s="1906"/>
      <c r="E34" s="1887"/>
      <c r="F34" s="1887" t="s">
        <v>1647</v>
      </c>
      <c r="G34" s="1887"/>
      <c r="H34" s="1887"/>
      <c r="I34" s="2040">
        <v>2310.5072594540479</v>
      </c>
      <c r="J34" s="1931">
        <v>8506.2452710233501</v>
      </c>
      <c r="K34" s="2040">
        <v>2434.0424986930207</v>
      </c>
      <c r="L34" s="1931">
        <v>9137.5977874627024</v>
      </c>
      <c r="M34" s="1930">
        <v>2237.4860763044558</v>
      </c>
      <c r="N34" s="1929">
        <v>5.3466717636785566</v>
      </c>
      <c r="O34" s="1901">
        <v>-8.0753077439735588</v>
      </c>
      <c r="P34" s="2038"/>
      <c r="Q34" s="2038"/>
      <c r="R34" s="2038"/>
      <c r="S34" s="2038"/>
      <c r="T34" s="2038"/>
      <c r="U34" s="2038"/>
      <c r="V34" s="2038"/>
      <c r="W34" s="2038"/>
    </row>
    <row r="35" spans="1:23" ht="15.75">
      <c r="A35" s="2034"/>
      <c r="B35" s="2034"/>
      <c r="C35" s="2034"/>
      <c r="D35" s="1906"/>
      <c r="E35" s="1887"/>
      <c r="F35" s="1887"/>
      <c r="G35" s="1887" t="s">
        <v>447</v>
      </c>
      <c r="H35" s="1887"/>
      <c r="I35" s="2044">
        <v>130.08469875460753</v>
      </c>
      <c r="J35" s="2045">
        <v>449.70874278150143</v>
      </c>
      <c r="K35" s="2044">
        <v>111.43403446872108</v>
      </c>
      <c r="L35" s="1931">
        <v>487.07543300850568</v>
      </c>
      <c r="M35" s="1930">
        <v>96.405586852781923</v>
      </c>
      <c r="N35" s="1929">
        <v>-14.337323654851343</v>
      </c>
      <c r="O35" s="1901">
        <v>-13.486407171372372</v>
      </c>
      <c r="P35" s="2038"/>
      <c r="Q35" s="2038"/>
      <c r="R35" s="2038"/>
      <c r="S35" s="2038"/>
      <c r="T35" s="2038"/>
      <c r="U35" s="2038"/>
      <c r="V35" s="2038"/>
      <c r="W35" s="2038"/>
    </row>
    <row r="36" spans="1:23" ht="15.75">
      <c r="A36" s="2034"/>
      <c r="B36" s="2034"/>
      <c r="C36" s="2034"/>
      <c r="D36" s="1906"/>
      <c r="E36" s="1887"/>
      <c r="F36" s="1887"/>
      <c r="G36" s="1887" t="s">
        <v>1646</v>
      </c>
      <c r="H36" s="1887"/>
      <c r="I36" s="2040">
        <v>2029.8799792074542</v>
      </c>
      <c r="J36" s="1931">
        <v>7533.2266654349251</v>
      </c>
      <c r="K36" s="2040">
        <v>2184.7803169684225</v>
      </c>
      <c r="L36" s="1931">
        <v>8149.8993703324541</v>
      </c>
      <c r="M36" s="1930">
        <v>2017.5588955527937</v>
      </c>
      <c r="N36" s="1929">
        <v>7.6310096827226115</v>
      </c>
      <c r="O36" s="1901">
        <v>-7.6539238346701843</v>
      </c>
      <c r="P36" s="2038"/>
      <c r="Q36" s="2038"/>
      <c r="R36" s="2038"/>
      <c r="S36" s="2038"/>
      <c r="T36" s="2038"/>
      <c r="U36" s="2038"/>
      <c r="V36" s="2038"/>
      <c r="W36" s="2038"/>
    </row>
    <row r="37" spans="1:23" ht="15" customHeight="1">
      <c r="A37" s="2034"/>
      <c r="B37" s="2034"/>
      <c r="C37" s="2034"/>
      <c r="D37" s="1906"/>
      <c r="E37" s="1887"/>
      <c r="F37" s="1887"/>
      <c r="G37" s="1887" t="s">
        <v>1645</v>
      </c>
      <c r="H37" s="1887"/>
      <c r="I37" s="2040">
        <v>150.20132926311985</v>
      </c>
      <c r="J37" s="1931">
        <v>499.23349292434875</v>
      </c>
      <c r="K37" s="2040">
        <v>137.5026796202138</v>
      </c>
      <c r="L37" s="1931">
        <v>497.04568561812255</v>
      </c>
      <c r="M37" s="1930">
        <v>122.95049601607222</v>
      </c>
      <c r="N37" s="1929">
        <v>-8.4544189490232782</v>
      </c>
      <c r="O37" s="1901">
        <v>-10.583200010599869</v>
      </c>
      <c r="P37" s="2038"/>
      <c r="Q37" s="2038"/>
      <c r="R37" s="2038"/>
      <c r="S37" s="2038"/>
      <c r="T37" s="2038"/>
      <c r="U37" s="2038"/>
      <c r="V37" s="2038"/>
      <c r="W37" s="2038"/>
    </row>
    <row r="38" spans="1:23" ht="18" hidden="1" customHeight="1">
      <c r="A38" s="2034"/>
      <c r="B38" s="2034"/>
      <c r="C38" s="2034"/>
      <c r="D38" s="1906"/>
      <c r="E38" s="1887"/>
      <c r="F38" s="1887"/>
      <c r="G38" s="1887"/>
      <c r="H38" s="1887"/>
      <c r="I38" s="2040">
        <v>0.34125222886598972</v>
      </c>
      <c r="J38" s="1931">
        <v>24.076369882575761</v>
      </c>
      <c r="K38" s="2040">
        <v>0.32546763566312487</v>
      </c>
      <c r="L38" s="1931">
        <v>3.5772985036188016</v>
      </c>
      <c r="M38" s="1930">
        <v>0.5710978828083757</v>
      </c>
      <c r="N38" s="1929">
        <v>-4.6254916064045641</v>
      </c>
      <c r="O38" s="1901">
        <v>75.469945466249172</v>
      </c>
      <c r="P38" s="2038"/>
      <c r="Q38" s="2038"/>
      <c r="R38" s="2038"/>
      <c r="S38" s="2038"/>
      <c r="T38" s="2038"/>
      <c r="U38" s="2038"/>
      <c r="V38" s="2038"/>
      <c r="W38" s="2038"/>
    </row>
    <row r="39" spans="1:23" ht="15.75">
      <c r="A39" s="2034"/>
      <c r="B39" s="2034"/>
      <c r="C39" s="2034"/>
      <c r="D39" s="1906"/>
      <c r="E39" s="1887"/>
      <c r="F39" s="1887" t="s">
        <v>1643</v>
      </c>
      <c r="G39" s="1887"/>
      <c r="H39" s="1887"/>
      <c r="I39" s="2040">
        <v>-11.509260691579779</v>
      </c>
      <c r="J39" s="1931">
        <v>-47.068839001853007</v>
      </c>
      <c r="K39" s="2040">
        <v>-12.445919834300673</v>
      </c>
      <c r="L39" s="1931">
        <v>-51.486115628289696</v>
      </c>
      <c r="M39" s="1930">
        <v>-14.267608446471574</v>
      </c>
      <c r="N39" s="1929">
        <v>8.1383085136489832</v>
      </c>
      <c r="O39" s="1901">
        <v>14.636833889531964</v>
      </c>
      <c r="P39" s="2038"/>
      <c r="Q39" s="2038"/>
      <c r="R39" s="2038"/>
      <c r="S39" s="2038"/>
      <c r="T39" s="2038"/>
      <c r="U39" s="2038"/>
      <c r="V39" s="2038"/>
      <c r="W39" s="2038"/>
    </row>
    <row r="40" spans="1:23" ht="18" customHeight="1">
      <c r="A40" s="2042"/>
      <c r="B40" s="2042"/>
      <c r="C40" s="2042"/>
      <c r="D40" s="1914" t="s">
        <v>75</v>
      </c>
      <c r="E40" s="1913" t="s">
        <v>1642</v>
      </c>
      <c r="F40" s="1913"/>
      <c r="G40" s="1913"/>
      <c r="H40" s="1913"/>
      <c r="I40" s="2041">
        <v>32.41826264778885</v>
      </c>
      <c r="J40" s="1935">
        <v>122.84512783660614</v>
      </c>
      <c r="K40" s="2041">
        <v>30.051871384972813</v>
      </c>
      <c r="L40" s="1935">
        <v>129.81816320181574</v>
      </c>
      <c r="M40" s="1934">
        <v>16.207470052663439</v>
      </c>
      <c r="N40" s="1933">
        <v>-7.2995622514565595</v>
      </c>
      <c r="O40" s="1932">
        <v>-46.06835013686419</v>
      </c>
      <c r="P40" s="2038"/>
      <c r="Q40" s="2038"/>
      <c r="R40" s="2038"/>
      <c r="S40" s="2038"/>
      <c r="T40" s="2038"/>
      <c r="U40" s="2038"/>
      <c r="V40" s="2038"/>
      <c r="W40" s="2038"/>
    </row>
    <row r="41" spans="1:23" ht="18" customHeight="1">
      <c r="A41" s="2034"/>
      <c r="B41" s="2034"/>
      <c r="C41" s="2034"/>
      <c r="D41" s="1921" t="s">
        <v>1798</v>
      </c>
      <c r="E41" s="1921"/>
      <c r="F41" s="1920"/>
      <c r="G41" s="1920"/>
      <c r="H41" s="1920"/>
      <c r="I41" s="2043">
        <v>-166.12018236054902</v>
      </c>
      <c r="J41" s="1928">
        <v>-216.9818589073551</v>
      </c>
      <c r="K41" s="2043">
        <v>309.99622128629358</v>
      </c>
      <c r="L41" s="1928">
        <v>-2714.2395246160568</v>
      </c>
      <c r="M41" s="1927">
        <v>-1263.3104950722941</v>
      </c>
      <c r="N41" s="1926" t="s">
        <v>74</v>
      </c>
      <c r="O41" s="1925" t="s">
        <v>74</v>
      </c>
      <c r="P41" s="2038"/>
      <c r="Q41" s="2038"/>
      <c r="R41" s="2038"/>
      <c r="S41" s="2038"/>
      <c r="T41" s="2038"/>
      <c r="U41" s="2038"/>
      <c r="V41" s="2038"/>
      <c r="W41" s="2038"/>
    </row>
    <row r="42" spans="1:23" ht="18" customHeight="1">
      <c r="A42" s="2042"/>
      <c r="B42" s="2042"/>
      <c r="C42" s="2042"/>
      <c r="D42" s="1914" t="s">
        <v>76</v>
      </c>
      <c r="E42" s="1913" t="s">
        <v>1640</v>
      </c>
      <c r="F42" s="1913"/>
      <c r="G42" s="1913"/>
      <c r="H42" s="1913"/>
      <c r="I42" s="2041">
        <v>165.21351672890717</v>
      </c>
      <c r="J42" s="1935">
        <v>2358.3869404858592</v>
      </c>
      <c r="K42" s="2041">
        <v>242.91249210306935</v>
      </c>
      <c r="L42" s="1935">
        <v>1958.2085018211171</v>
      </c>
      <c r="M42" s="1934">
        <v>564.10796459406799</v>
      </c>
      <c r="N42" s="1933">
        <v>47.029430105077672</v>
      </c>
      <c r="O42" s="1932">
        <v>132.22682362285153</v>
      </c>
      <c r="P42" s="2038"/>
      <c r="Q42" s="2038"/>
      <c r="R42" s="2038"/>
      <c r="S42" s="2038"/>
      <c r="T42" s="2038"/>
      <c r="U42" s="2038"/>
      <c r="V42" s="2038"/>
      <c r="W42" s="2038"/>
    </row>
    <row r="43" spans="1:23" ht="18" customHeight="1">
      <c r="A43" s="2034"/>
      <c r="B43" s="2034"/>
      <c r="C43" s="2034"/>
      <c r="D43" s="1906"/>
      <c r="E43" s="1887" t="s">
        <v>1639</v>
      </c>
      <c r="F43" s="1887"/>
      <c r="G43" s="1887"/>
      <c r="H43" s="1887"/>
      <c r="I43" s="2040">
        <v>35.331637132388437</v>
      </c>
      <c r="J43" s="1931">
        <v>168.98580805079749</v>
      </c>
      <c r="K43" s="2040">
        <v>24.58483505946791</v>
      </c>
      <c r="L43" s="1931">
        <v>165.56352864583334</v>
      </c>
      <c r="M43" s="1930">
        <v>42.819002158421156</v>
      </c>
      <c r="N43" s="1929">
        <v>-30.416937750866225</v>
      </c>
      <c r="O43" s="1901">
        <v>74.168352380021574</v>
      </c>
      <c r="P43" s="2038"/>
      <c r="Q43" s="2038"/>
      <c r="R43" s="2038"/>
      <c r="S43" s="2038"/>
      <c r="T43" s="2038"/>
      <c r="U43" s="2038"/>
      <c r="V43" s="2038"/>
      <c r="W43" s="2038"/>
    </row>
    <row r="44" spans="1:23" ht="18" customHeight="1">
      <c r="A44" s="2034"/>
      <c r="B44" s="2034"/>
      <c r="C44" s="2034"/>
      <c r="D44" s="1906"/>
      <c r="E44" s="1887"/>
      <c r="F44" s="1887" t="s">
        <v>1638</v>
      </c>
      <c r="G44" s="1887"/>
      <c r="H44" s="1887"/>
      <c r="I44" s="2040">
        <v>35.342766281744389</v>
      </c>
      <c r="J44" s="1931">
        <v>170.73226214776915</v>
      </c>
      <c r="K44" s="2040">
        <v>24.630532565638649</v>
      </c>
      <c r="L44" s="1931">
        <v>168.91418577901845</v>
      </c>
      <c r="M44" s="1930">
        <v>44.764806753675217</v>
      </c>
      <c r="N44" s="1929">
        <v>-30.309550844747925</v>
      </c>
      <c r="O44" s="1901">
        <v>81.74518408962588</v>
      </c>
      <c r="P44" s="2038"/>
      <c r="Q44" s="2038"/>
      <c r="R44" s="2038"/>
      <c r="S44" s="2038"/>
      <c r="T44" s="2038"/>
      <c r="U44" s="2038"/>
      <c r="V44" s="2038"/>
      <c r="W44" s="2038"/>
    </row>
    <row r="45" spans="1:23" ht="18" customHeight="1">
      <c r="A45" s="2034"/>
      <c r="B45" s="2034"/>
      <c r="C45" s="2034"/>
      <c r="D45" s="1906"/>
      <c r="E45" s="1887"/>
      <c r="F45" s="1887" t="s">
        <v>1637</v>
      </c>
      <c r="G45" s="1887"/>
      <c r="H45" s="1887"/>
      <c r="I45" s="2040">
        <v>-1.1129149355951037E-2</v>
      </c>
      <c r="J45" s="1931">
        <v>-1.7464540969716549</v>
      </c>
      <c r="K45" s="2040">
        <v>-4.569750617073793E-2</v>
      </c>
      <c r="L45" s="1931">
        <v>-3.3506571331851633</v>
      </c>
      <c r="M45" s="1930">
        <v>-1.9458045952540621</v>
      </c>
      <c r="N45" s="1929">
        <v>310.61095245614905</v>
      </c>
      <c r="O45" s="1901" t="s">
        <v>74</v>
      </c>
      <c r="P45" s="2038"/>
      <c r="Q45" s="2038"/>
      <c r="R45" s="2038"/>
      <c r="S45" s="2038"/>
      <c r="T45" s="2038"/>
      <c r="U45" s="2038"/>
      <c r="V45" s="2038"/>
      <c r="W45" s="2038"/>
    </row>
    <row r="46" spans="1:23" ht="18" customHeight="1">
      <c r="A46" s="2034"/>
      <c r="B46" s="2034"/>
      <c r="C46" s="2034"/>
      <c r="D46" s="1906"/>
      <c r="E46" s="1887" t="s">
        <v>1636</v>
      </c>
      <c r="F46" s="1887"/>
      <c r="G46" s="1887"/>
      <c r="H46" s="1887"/>
      <c r="I46" s="2040">
        <v>0</v>
      </c>
      <c r="J46" s="1931">
        <v>0</v>
      </c>
      <c r="K46" s="2040">
        <v>0</v>
      </c>
      <c r="L46" s="1931">
        <v>0</v>
      </c>
      <c r="M46" s="1930">
        <v>0</v>
      </c>
      <c r="N46" s="1929" t="s">
        <v>74</v>
      </c>
      <c r="O46" s="1901" t="s">
        <v>74</v>
      </c>
      <c r="P46" s="2038"/>
      <c r="Q46" s="2038"/>
      <c r="R46" s="2038"/>
      <c r="S46" s="2038"/>
      <c r="T46" s="2038"/>
      <c r="U46" s="2038"/>
      <c r="V46" s="2038"/>
      <c r="W46" s="2038"/>
    </row>
    <row r="47" spans="1:23" ht="18" customHeight="1">
      <c r="A47" s="2034"/>
      <c r="B47" s="2034"/>
      <c r="C47" s="2034"/>
      <c r="D47" s="1906"/>
      <c r="E47" s="1887" t="s">
        <v>1635</v>
      </c>
      <c r="F47" s="1887"/>
      <c r="G47" s="1887"/>
      <c r="H47" s="1887"/>
      <c r="I47" s="2040">
        <v>-67.666438478936996</v>
      </c>
      <c r="J47" s="1931">
        <v>-53.179756167755457</v>
      </c>
      <c r="K47" s="2040">
        <v>-22.769516303950425</v>
      </c>
      <c r="L47" s="1931">
        <v>-137.47142387876718</v>
      </c>
      <c r="M47" s="1930">
        <v>-169.34245855310371</v>
      </c>
      <c r="N47" s="1929">
        <v>-66.350355041904479</v>
      </c>
      <c r="O47" s="1901" t="s">
        <v>74</v>
      </c>
      <c r="P47" s="2038"/>
      <c r="Q47" s="2038"/>
      <c r="R47" s="2038"/>
      <c r="S47" s="2038"/>
      <c r="T47" s="2038"/>
      <c r="U47" s="2038"/>
      <c r="V47" s="2038"/>
      <c r="W47" s="2038"/>
    </row>
    <row r="48" spans="1:23" ht="18" customHeight="1">
      <c r="A48" s="2034"/>
      <c r="B48" s="2034"/>
      <c r="C48" s="2034"/>
      <c r="D48" s="1906"/>
      <c r="E48" s="1887"/>
      <c r="F48" s="1887" t="s">
        <v>1633</v>
      </c>
      <c r="G48" s="1887"/>
      <c r="H48" s="1887"/>
      <c r="I48" s="2040">
        <v>-66.792169912236147</v>
      </c>
      <c r="J48" s="1931">
        <v>-51.235036368474489</v>
      </c>
      <c r="K48" s="2040">
        <v>-22.795035502919362</v>
      </c>
      <c r="L48" s="1931">
        <v>-137.84331556907551</v>
      </c>
      <c r="M48" s="1930">
        <v>-170.48362809625098</v>
      </c>
      <c r="N48" s="1929">
        <v>-65.871694941380582</v>
      </c>
      <c r="O48" s="1901" t="s">
        <v>74</v>
      </c>
      <c r="P48" s="2038"/>
      <c r="Q48" s="2038"/>
      <c r="R48" s="2038"/>
      <c r="S48" s="2038"/>
      <c r="T48" s="2038"/>
      <c r="U48" s="2038"/>
      <c r="V48" s="2038"/>
      <c r="W48" s="2038"/>
    </row>
    <row r="49" spans="1:23" ht="15" customHeight="1">
      <c r="A49" s="2034"/>
      <c r="B49" s="2034"/>
      <c r="C49" s="2034"/>
      <c r="D49" s="1906"/>
      <c r="E49" s="1887"/>
      <c r="F49" s="1887" t="s">
        <v>1570</v>
      </c>
      <c r="G49" s="1887"/>
      <c r="H49" s="1887"/>
      <c r="I49" s="2040">
        <v>-0.87426856670085329</v>
      </c>
      <c r="J49" s="1931">
        <v>-1.9447197992809615</v>
      </c>
      <c r="K49" s="2040">
        <v>2.5519198968938762E-2</v>
      </c>
      <c r="L49" s="1931">
        <v>0.37189169030828556</v>
      </c>
      <c r="M49" s="1930">
        <v>1.1411695431472577</v>
      </c>
      <c r="N49" s="1929" t="s">
        <v>74</v>
      </c>
      <c r="O49" s="1901" t="s">
        <v>74</v>
      </c>
      <c r="P49" s="2038"/>
      <c r="Q49" s="2038"/>
      <c r="R49" s="2038"/>
      <c r="S49" s="2038"/>
      <c r="T49" s="2038"/>
      <c r="U49" s="2038"/>
      <c r="V49" s="2038"/>
      <c r="W49" s="2038"/>
    </row>
    <row r="50" spans="1:23" ht="18" customHeight="1">
      <c r="A50" s="2034"/>
      <c r="B50" s="2034"/>
      <c r="C50" s="2034"/>
      <c r="D50" s="1906"/>
      <c r="E50" s="1887" t="s">
        <v>1634</v>
      </c>
      <c r="F50" s="1887"/>
      <c r="G50" s="1887"/>
      <c r="H50" s="1887"/>
      <c r="I50" s="2040">
        <v>197.54831807545571</v>
      </c>
      <c r="J50" s="1931">
        <v>2242.5808886028171</v>
      </c>
      <c r="K50" s="2040">
        <v>241.09717334755186</v>
      </c>
      <c r="L50" s="1931">
        <v>1930.116397054051</v>
      </c>
      <c r="M50" s="1930">
        <v>690.63142098875051</v>
      </c>
      <c r="N50" s="1929">
        <v>22.044660109666037</v>
      </c>
      <c r="O50" s="1901">
        <v>186.45355372672739</v>
      </c>
      <c r="P50" s="2038"/>
      <c r="Q50" s="2038"/>
      <c r="R50" s="2038"/>
      <c r="S50" s="2038"/>
      <c r="T50" s="2038"/>
      <c r="U50" s="2038"/>
      <c r="V50" s="2038"/>
      <c r="W50" s="2038"/>
    </row>
    <row r="51" spans="1:23" ht="18" customHeight="1">
      <c r="A51" s="2034"/>
      <c r="B51" s="2034"/>
      <c r="C51" s="2034"/>
      <c r="D51" s="1906"/>
      <c r="E51" s="1887"/>
      <c r="F51" s="1887" t="s">
        <v>1633</v>
      </c>
      <c r="G51" s="1887"/>
      <c r="H51" s="1887"/>
      <c r="I51" s="2040">
        <v>-149.7287467974877</v>
      </c>
      <c r="J51" s="1931">
        <v>686.2200047045601</v>
      </c>
      <c r="K51" s="2040">
        <v>233.925281805324</v>
      </c>
      <c r="L51" s="1931">
        <v>994.55715949462888</v>
      </c>
      <c r="M51" s="1930">
        <v>417.8293799349068</v>
      </c>
      <c r="N51" s="1929" t="s">
        <v>74</v>
      </c>
      <c r="O51" s="1901">
        <v>78.616597877022315</v>
      </c>
      <c r="P51" s="2038"/>
      <c r="Q51" s="2038"/>
      <c r="R51" s="2038"/>
      <c r="S51" s="2038"/>
      <c r="T51" s="2038"/>
      <c r="U51" s="2038"/>
      <c r="V51" s="2038"/>
      <c r="W51" s="2038"/>
    </row>
    <row r="52" spans="1:23" ht="15" customHeight="1">
      <c r="A52" s="2034"/>
      <c r="B52" s="2034"/>
      <c r="C52" s="2034"/>
      <c r="D52" s="1906"/>
      <c r="E52" s="1887"/>
      <c r="F52" s="1887" t="s">
        <v>1632</v>
      </c>
      <c r="G52" s="1887"/>
      <c r="H52" s="1887"/>
      <c r="I52" s="2040">
        <v>205.5664022082139</v>
      </c>
      <c r="J52" s="1931">
        <v>1265.9067188264123</v>
      </c>
      <c r="K52" s="2040">
        <v>93.756809227195959</v>
      </c>
      <c r="L52" s="1931">
        <v>967.42879070701304</v>
      </c>
      <c r="M52" s="1930">
        <v>70.237877888452687</v>
      </c>
      <c r="N52" s="1929">
        <v>-54.390985968499052</v>
      </c>
      <c r="O52" s="1901">
        <v>-25.085038124272209</v>
      </c>
      <c r="P52" s="2038"/>
      <c r="Q52" s="2038"/>
      <c r="R52" s="2038"/>
      <c r="S52" s="2038"/>
      <c r="T52" s="2038"/>
      <c r="U52" s="2038"/>
      <c r="V52" s="2038"/>
      <c r="W52" s="2038"/>
    </row>
    <row r="53" spans="1:23" ht="15" customHeight="1">
      <c r="A53" s="2034"/>
      <c r="B53" s="2034"/>
      <c r="C53" s="2034"/>
      <c r="D53" s="1906"/>
      <c r="E53" s="1887"/>
      <c r="F53" s="1887"/>
      <c r="G53" s="1887" t="s">
        <v>1631</v>
      </c>
      <c r="H53" s="1887"/>
      <c r="I53" s="2040">
        <v>186.10016488665804</v>
      </c>
      <c r="J53" s="1931">
        <v>1176.0656901863445</v>
      </c>
      <c r="K53" s="2040">
        <v>99.05004323366984</v>
      </c>
      <c r="L53" s="1931">
        <v>880.87017104410029</v>
      </c>
      <c r="M53" s="1930">
        <v>79.10286383418962</v>
      </c>
      <c r="N53" s="1929">
        <v>-46.775950846687842</v>
      </c>
      <c r="O53" s="1901">
        <v>-20.138486312845572</v>
      </c>
      <c r="P53" s="2038"/>
      <c r="Q53" s="2038"/>
      <c r="R53" s="2038"/>
      <c r="S53" s="2038"/>
      <c r="T53" s="2038"/>
      <c r="U53" s="2038"/>
      <c r="V53" s="2038"/>
      <c r="W53" s="2038"/>
    </row>
    <row r="54" spans="1:23" ht="15.75">
      <c r="A54" s="2034"/>
      <c r="B54" s="2034"/>
      <c r="C54" s="2034"/>
      <c r="D54" s="1906"/>
      <c r="E54" s="1887"/>
      <c r="F54" s="1887"/>
      <c r="G54" s="1887"/>
      <c r="H54" s="1887" t="s">
        <v>1629</v>
      </c>
      <c r="I54" s="2040">
        <v>205.31983409119607</v>
      </c>
      <c r="J54" s="1931">
        <v>1376.5227955813052</v>
      </c>
      <c r="K54" s="2040">
        <v>139.64995704953873</v>
      </c>
      <c r="L54" s="1931">
        <v>1077.6309453236754</v>
      </c>
      <c r="M54" s="1930">
        <v>95.511040001240488</v>
      </c>
      <c r="N54" s="1929">
        <v>-31.984185713148893</v>
      </c>
      <c r="O54" s="1901">
        <v>-31.606824649892751</v>
      </c>
      <c r="P54" s="2038"/>
      <c r="Q54" s="2038"/>
      <c r="R54" s="2038"/>
      <c r="S54" s="2038"/>
      <c r="T54" s="2038"/>
      <c r="U54" s="2038"/>
      <c r="V54" s="2038"/>
      <c r="W54" s="2038"/>
    </row>
    <row r="55" spans="1:23" ht="15.75">
      <c r="A55" s="2034"/>
      <c r="B55" s="2034"/>
      <c r="C55" s="2034"/>
      <c r="D55" s="1906"/>
      <c r="E55" s="1887"/>
      <c r="F55" s="1887"/>
      <c r="G55" s="1887"/>
      <c r="H55" s="1887" t="s">
        <v>1628</v>
      </c>
      <c r="I55" s="2040">
        <v>-19.219669204538036</v>
      </c>
      <c r="J55" s="1931">
        <v>-200.45710539496071</v>
      </c>
      <c r="K55" s="2040">
        <v>-40.59991381586886</v>
      </c>
      <c r="L55" s="1931">
        <v>-196.76077427957492</v>
      </c>
      <c r="M55" s="1930">
        <v>-16.408176167050875</v>
      </c>
      <c r="N55" s="1929">
        <v>111.24148071332387</v>
      </c>
      <c r="O55" s="1901">
        <v>-59.585687197597977</v>
      </c>
      <c r="P55" s="2038"/>
      <c r="Q55" s="2038"/>
      <c r="R55" s="2038"/>
      <c r="S55" s="2038"/>
      <c r="T55" s="2038"/>
      <c r="U55" s="2038"/>
      <c r="V55" s="2038"/>
      <c r="W55" s="2038"/>
    </row>
    <row r="56" spans="1:23" ht="18" customHeight="1">
      <c r="A56" s="2034"/>
      <c r="B56" s="2034"/>
      <c r="C56" s="2034"/>
      <c r="D56" s="1906"/>
      <c r="E56" s="1887"/>
      <c r="F56" s="1887"/>
      <c r="G56" s="1887" t="s">
        <v>1630</v>
      </c>
      <c r="H56" s="1887"/>
      <c r="I56" s="2040">
        <v>19.466237321555866</v>
      </c>
      <c r="J56" s="1931">
        <v>89.841028640067861</v>
      </c>
      <c r="K56" s="2040">
        <v>-5.2932340064739005</v>
      </c>
      <c r="L56" s="1931">
        <v>86.558619662912776</v>
      </c>
      <c r="M56" s="1930">
        <v>-8.8649859457369189</v>
      </c>
      <c r="N56" s="1929" t="s">
        <v>74</v>
      </c>
      <c r="O56" s="1901">
        <v>67.477688212812438</v>
      </c>
      <c r="P56" s="2038"/>
      <c r="Q56" s="2038"/>
      <c r="R56" s="2038"/>
      <c r="S56" s="2038"/>
      <c r="T56" s="2038"/>
      <c r="U56" s="2038"/>
      <c r="V56" s="2038"/>
      <c r="W56" s="2038"/>
    </row>
    <row r="57" spans="1:23" ht="15.75">
      <c r="A57" s="2034"/>
      <c r="B57" s="2034"/>
      <c r="C57" s="2034"/>
      <c r="D57" s="1906"/>
      <c r="E57" s="1887"/>
      <c r="F57" s="1887"/>
      <c r="G57" s="1887"/>
      <c r="H57" s="1887" t="s">
        <v>1629</v>
      </c>
      <c r="I57" s="2040">
        <v>27.229636274999816</v>
      </c>
      <c r="J57" s="1931">
        <v>108.00020215836258</v>
      </c>
      <c r="K57" s="2040">
        <v>17.454486948922789</v>
      </c>
      <c r="L57" s="1931">
        <v>112.51527084736125</v>
      </c>
      <c r="M57" s="1930">
        <v>9.5659977891770147</v>
      </c>
      <c r="N57" s="1929">
        <v>-35.898934629001367</v>
      </c>
      <c r="O57" s="1901">
        <v>-45.194620631531166</v>
      </c>
      <c r="P57" s="2038"/>
      <c r="Q57" s="2038"/>
      <c r="R57" s="2038"/>
      <c r="S57" s="2038"/>
      <c r="T57" s="2038"/>
      <c r="U57" s="2038"/>
      <c r="V57" s="2038"/>
      <c r="W57" s="2038"/>
    </row>
    <row r="58" spans="1:23" ht="15.75">
      <c r="A58" s="2034"/>
      <c r="B58" s="2034"/>
      <c r="C58" s="2034"/>
      <c r="D58" s="1906"/>
      <c r="E58" s="1887"/>
      <c r="F58" s="1887"/>
      <c r="G58" s="1887"/>
      <c r="H58" s="1887" t="s">
        <v>1628</v>
      </c>
      <c r="I58" s="2040">
        <v>-7.7633989534439536</v>
      </c>
      <c r="J58" s="1931">
        <v>-18.159173518294736</v>
      </c>
      <c r="K58" s="2040">
        <v>-22.747720955396687</v>
      </c>
      <c r="L58" s="1931">
        <v>-25.956651184448489</v>
      </c>
      <c r="M58" s="1930">
        <v>-18.43098373491393</v>
      </c>
      <c r="N58" s="1929">
        <v>193.01239176051203</v>
      </c>
      <c r="O58" s="1901">
        <v>-18.976570131781266</v>
      </c>
      <c r="P58" s="2038"/>
      <c r="Q58" s="2038"/>
      <c r="R58" s="2038"/>
      <c r="S58" s="2038"/>
      <c r="T58" s="2038"/>
      <c r="U58" s="2038"/>
      <c r="V58" s="2038"/>
      <c r="W58" s="2038"/>
    </row>
    <row r="59" spans="1:23" ht="18" customHeight="1">
      <c r="A59" s="2034"/>
      <c r="B59" s="2034"/>
      <c r="C59" s="2034"/>
      <c r="D59" s="1906"/>
      <c r="E59" s="1887"/>
      <c r="F59" s="1887" t="s">
        <v>1627</v>
      </c>
      <c r="G59" s="1887"/>
      <c r="H59" s="1887"/>
      <c r="I59" s="2040">
        <v>141.89582876653287</v>
      </c>
      <c r="J59" s="1931">
        <v>290.2871874671165</v>
      </c>
      <c r="K59" s="2040">
        <v>-86.570757434523884</v>
      </c>
      <c r="L59" s="1931">
        <v>-31.812548302807624</v>
      </c>
      <c r="M59" s="1930">
        <v>-14.11003232444283</v>
      </c>
      <c r="N59" s="1929" t="s">
        <v>74</v>
      </c>
      <c r="O59" s="1901">
        <v>-83.701156438287285</v>
      </c>
      <c r="P59" s="2038"/>
      <c r="Q59" s="2038"/>
      <c r="R59" s="2038"/>
      <c r="S59" s="2038"/>
      <c r="T59" s="2038"/>
      <c r="U59" s="2038"/>
      <c r="V59" s="2038"/>
      <c r="W59" s="2038"/>
    </row>
    <row r="60" spans="1:23" ht="18" customHeight="1">
      <c r="A60" s="2034"/>
      <c r="B60" s="2034"/>
      <c r="C60" s="2034"/>
      <c r="D60" s="1906"/>
      <c r="E60" s="1887"/>
      <c r="F60" s="1887"/>
      <c r="G60" s="1887" t="s">
        <v>514</v>
      </c>
      <c r="H60" s="1887"/>
      <c r="I60" s="2040">
        <v>0.28393865957906433</v>
      </c>
      <c r="J60" s="1931">
        <v>0.21281941633333429</v>
      </c>
      <c r="K60" s="2040">
        <v>-3.511534201433414E-3</v>
      </c>
      <c r="L60" s="1931">
        <v>0.19946882059744125</v>
      </c>
      <c r="M60" s="1930">
        <v>0.32104743062471308</v>
      </c>
      <c r="N60" s="1929" t="s">
        <v>74</v>
      </c>
      <c r="O60" s="1901" t="s">
        <v>74</v>
      </c>
      <c r="P60" s="2038"/>
      <c r="Q60" s="2038"/>
      <c r="R60" s="2038"/>
      <c r="S60" s="2038"/>
      <c r="T60" s="2038"/>
      <c r="U60" s="2038"/>
      <c r="V60" s="2038"/>
      <c r="W60" s="2038"/>
    </row>
    <row r="61" spans="1:23" ht="18" customHeight="1">
      <c r="A61" s="2034"/>
      <c r="B61" s="2034"/>
      <c r="C61" s="2034"/>
      <c r="D61" s="1906"/>
      <c r="E61" s="1887"/>
      <c r="F61" s="1887"/>
      <c r="G61" s="1887" t="s">
        <v>1620</v>
      </c>
      <c r="H61" s="1887"/>
      <c r="I61" s="2040">
        <v>141.61189010695381</v>
      </c>
      <c r="J61" s="1931">
        <v>290.07436805078322</v>
      </c>
      <c r="K61" s="2040">
        <v>-86.567245900322433</v>
      </c>
      <c r="L61" s="1931">
        <v>-32.012017123405045</v>
      </c>
      <c r="M61" s="1930">
        <v>-14.431079755067536</v>
      </c>
      <c r="N61" s="1929" t="s">
        <v>74</v>
      </c>
      <c r="O61" s="1901">
        <v>-83.329630502876157</v>
      </c>
      <c r="P61" s="2038"/>
      <c r="Q61" s="2038"/>
      <c r="R61" s="2038"/>
      <c r="S61" s="2038"/>
      <c r="T61" s="2038"/>
      <c r="U61" s="2038"/>
      <c r="V61" s="2038"/>
      <c r="W61" s="2038"/>
    </row>
    <row r="62" spans="1:23" ht="18" customHeight="1">
      <c r="A62" s="2034"/>
      <c r="B62" s="2034"/>
      <c r="C62" s="2034"/>
      <c r="D62" s="1906"/>
      <c r="E62" s="1887"/>
      <c r="F62" s="1887" t="s">
        <v>1626</v>
      </c>
      <c r="G62" s="1887"/>
      <c r="H62" s="1887"/>
      <c r="I62" s="2040">
        <v>-0.1851661018033505</v>
      </c>
      <c r="J62" s="1931">
        <v>0.16697760472850187</v>
      </c>
      <c r="K62" s="2040">
        <v>-1.416025044419972E-2</v>
      </c>
      <c r="L62" s="1931">
        <v>-5.7004844783254904E-2</v>
      </c>
      <c r="M62" s="1930">
        <v>216.67419548983389</v>
      </c>
      <c r="N62" s="1929">
        <v>-92.352676701463338</v>
      </c>
      <c r="O62" s="1901" t="s">
        <v>74</v>
      </c>
      <c r="P62" s="2038"/>
      <c r="Q62" s="2038"/>
      <c r="R62" s="2038"/>
      <c r="S62" s="2038"/>
      <c r="T62" s="2038"/>
      <c r="U62" s="2038"/>
      <c r="V62" s="2038"/>
      <c r="W62" s="2038"/>
    </row>
    <row r="63" spans="1:23" ht="18" customHeight="1">
      <c r="A63" s="2034"/>
      <c r="B63" s="2034"/>
      <c r="C63" s="2034"/>
      <c r="D63" s="1921" t="s">
        <v>1797</v>
      </c>
      <c r="E63" s="1920"/>
      <c r="F63" s="1920"/>
      <c r="G63" s="1920"/>
      <c r="H63" s="1920"/>
      <c r="I63" s="2043">
        <v>-0.906665631641836</v>
      </c>
      <c r="J63" s="1928">
        <v>2141.405081578504</v>
      </c>
      <c r="K63" s="2043">
        <v>552.90871338936302</v>
      </c>
      <c r="L63" s="1928">
        <v>-756.03102279493964</v>
      </c>
      <c r="M63" s="1927">
        <v>-682.38454717143077</v>
      </c>
      <c r="N63" s="1926" t="s">
        <v>74</v>
      </c>
      <c r="O63" s="1925" t="s">
        <v>74</v>
      </c>
      <c r="P63" s="2038"/>
      <c r="Q63" s="2038"/>
      <c r="R63" s="2038"/>
      <c r="S63" s="2038"/>
      <c r="T63" s="2038"/>
      <c r="U63" s="2038"/>
      <c r="V63" s="2038"/>
      <c r="W63" s="2038"/>
    </row>
    <row r="64" spans="1:23" ht="16.5" customHeight="1">
      <c r="A64" s="2042"/>
      <c r="B64" s="2042"/>
      <c r="C64" s="2042"/>
      <c r="D64" s="1914" t="s">
        <v>1316</v>
      </c>
      <c r="E64" s="1913" t="s">
        <v>1624</v>
      </c>
      <c r="F64" s="1913"/>
      <c r="G64" s="1913"/>
      <c r="H64" s="1913"/>
      <c r="I64" s="2041">
        <v>270.57286189004998</v>
      </c>
      <c r="J64" s="1924">
        <v>498.86553582261087</v>
      </c>
      <c r="K64" s="2041">
        <v>211.49960810587351</v>
      </c>
      <c r="L64" s="1924">
        <v>721.16026137958136</v>
      </c>
      <c r="M64" s="1923">
        <v>258.63883906148493</v>
      </c>
      <c r="N64" s="1909">
        <v>-21.832660293988415</v>
      </c>
      <c r="O64" s="1922">
        <v>22.288093759499606</v>
      </c>
      <c r="P64" s="2038"/>
      <c r="Q64" s="2038"/>
      <c r="R64" s="2038"/>
      <c r="S64" s="2038"/>
      <c r="T64" s="2038"/>
      <c r="U64" s="2038"/>
      <c r="V64" s="2038"/>
      <c r="W64" s="2038"/>
    </row>
    <row r="65" spans="1:23" ht="14.25" customHeight="1">
      <c r="A65" s="2034"/>
      <c r="B65" s="2034"/>
      <c r="C65" s="2034"/>
      <c r="D65" s="1921" t="s">
        <v>1796</v>
      </c>
      <c r="E65" s="1920"/>
      <c r="F65" s="1920"/>
      <c r="G65" s="1920"/>
      <c r="H65" s="1920"/>
      <c r="I65" s="2043">
        <v>269.66619625840815</v>
      </c>
      <c r="J65" s="1918">
        <v>2640.270617401115</v>
      </c>
      <c r="K65" s="2043">
        <v>764.40832149523658</v>
      </c>
      <c r="L65" s="1918">
        <v>-34.870761415358288</v>
      </c>
      <c r="M65" s="1917">
        <v>-440.56369141674145</v>
      </c>
      <c r="N65" s="1916">
        <v>183.46464336328637</v>
      </c>
      <c r="O65" s="1915" t="s">
        <v>74</v>
      </c>
      <c r="P65" s="2038"/>
      <c r="Q65" s="2038"/>
      <c r="R65" s="2038"/>
      <c r="S65" s="2038"/>
      <c r="T65" s="2038"/>
      <c r="U65" s="2038"/>
      <c r="V65" s="2038"/>
      <c r="W65" s="2038"/>
    </row>
    <row r="66" spans="1:23" ht="15.75" customHeight="1">
      <c r="A66" s="2042"/>
      <c r="B66" s="2042"/>
      <c r="C66" s="2042"/>
      <c r="D66" s="1914" t="s">
        <v>1622</v>
      </c>
      <c r="E66" s="1913"/>
      <c r="F66" s="1913"/>
      <c r="G66" s="1913"/>
      <c r="H66" s="1913"/>
      <c r="I66" s="2041">
        <v>-269.66619625840815</v>
      </c>
      <c r="J66" s="1911">
        <v>-2640.2706174011169</v>
      </c>
      <c r="K66" s="2041">
        <v>-764.40832149523658</v>
      </c>
      <c r="L66" s="1911">
        <v>34.870761415359965</v>
      </c>
      <c r="M66" s="1910">
        <v>440.56369141674145</v>
      </c>
      <c r="N66" s="1909">
        <v>183.46464336328637</v>
      </c>
      <c r="O66" s="1908" t="s">
        <v>74</v>
      </c>
      <c r="P66" s="2038"/>
      <c r="Q66" s="2038"/>
      <c r="R66" s="2038"/>
      <c r="S66" s="2038"/>
      <c r="T66" s="2038"/>
      <c r="U66" s="2038"/>
      <c r="V66" s="2038"/>
      <c r="W66" s="2038"/>
    </row>
    <row r="67" spans="1:23" ht="15" customHeight="1">
      <c r="A67" s="2034"/>
      <c r="B67" s="2034"/>
      <c r="C67" s="2034"/>
      <c r="D67" s="1906"/>
      <c r="E67" s="1887" t="s">
        <v>1621</v>
      </c>
      <c r="F67" s="1887"/>
      <c r="G67" s="1887"/>
      <c r="H67" s="1887"/>
      <c r="I67" s="2040">
        <v>-269.66622139561696</v>
      </c>
      <c r="J67" s="1904">
        <v>-2632.9301811195837</v>
      </c>
      <c r="K67" s="2040">
        <v>-764.40832149523658</v>
      </c>
      <c r="L67" s="1904">
        <v>34.870761415359965</v>
      </c>
      <c r="M67" s="1903">
        <v>440.56369141674145</v>
      </c>
      <c r="N67" s="1902">
        <v>183.46461693984372</v>
      </c>
      <c r="O67" s="1907" t="s">
        <v>74</v>
      </c>
      <c r="P67" s="2038"/>
      <c r="Q67" s="2038"/>
      <c r="R67" s="2038"/>
      <c r="S67" s="2038"/>
      <c r="T67" s="2038"/>
      <c r="U67" s="2038"/>
      <c r="V67" s="2038"/>
      <c r="W67" s="2038"/>
    </row>
    <row r="68" spans="1:23" ht="15" customHeight="1">
      <c r="A68" s="2034"/>
      <c r="B68" s="2034"/>
      <c r="C68" s="2034"/>
      <c r="D68" s="1906"/>
      <c r="E68" s="1887"/>
      <c r="F68" s="1887" t="s">
        <v>514</v>
      </c>
      <c r="G68" s="1887"/>
      <c r="H68" s="1887"/>
      <c r="I68" s="2040">
        <v>-203.85618536770843</v>
      </c>
      <c r="J68" s="1904">
        <v>-2301.1787637051634</v>
      </c>
      <c r="K68" s="2040">
        <v>-713.90017264983237</v>
      </c>
      <c r="L68" s="1904">
        <v>-146.46636716036261</v>
      </c>
      <c r="M68" s="1903">
        <v>605.94229096296897</v>
      </c>
      <c r="N68" s="1902">
        <v>250.19794536139534</v>
      </c>
      <c r="O68" s="1907" t="s">
        <v>74</v>
      </c>
      <c r="P68" s="2038"/>
      <c r="Q68" s="2038"/>
      <c r="R68" s="2038"/>
      <c r="S68" s="2038"/>
      <c r="T68" s="2038"/>
      <c r="U68" s="2038"/>
      <c r="V68" s="2038"/>
      <c r="W68" s="2038"/>
    </row>
    <row r="69" spans="1:23" ht="12.75" customHeight="1">
      <c r="A69" s="2034"/>
      <c r="B69" s="2034"/>
      <c r="C69" s="2034"/>
      <c r="D69" s="1906"/>
      <c r="E69" s="1887"/>
      <c r="F69" s="1887" t="s">
        <v>1620</v>
      </c>
      <c r="G69" s="1887"/>
      <c r="H69" s="1887"/>
      <c r="I69" s="2040">
        <v>-65.810036027908509</v>
      </c>
      <c r="J69" s="1904">
        <v>-331.7514174144203</v>
      </c>
      <c r="K69" s="2040">
        <v>-50.508148845404108</v>
      </c>
      <c r="L69" s="1904">
        <v>181.33712857572257</v>
      </c>
      <c r="M69" s="1903">
        <v>-165.37859954622746</v>
      </c>
      <c r="N69" s="1902">
        <v>-23.251601284666101</v>
      </c>
      <c r="O69" s="1907">
        <v>227.42954023601237</v>
      </c>
      <c r="P69" s="2038"/>
      <c r="Q69" s="2038"/>
      <c r="R69" s="2038"/>
      <c r="S69" s="2038"/>
      <c r="T69" s="2038"/>
      <c r="U69" s="2038"/>
      <c r="V69" s="2038"/>
      <c r="W69" s="2038"/>
    </row>
    <row r="70" spans="1:23" ht="18" customHeight="1">
      <c r="A70" s="2034"/>
      <c r="B70" s="2034"/>
      <c r="C70" s="2034"/>
      <c r="D70" s="1906"/>
      <c r="E70" s="1887" t="s">
        <v>1619</v>
      </c>
      <c r="F70" s="1887"/>
      <c r="G70" s="1887"/>
      <c r="H70" s="1887"/>
      <c r="I70" s="2040">
        <v>2.5137208812206363E-5</v>
      </c>
      <c r="J70" s="1904">
        <v>-7.340436281532968</v>
      </c>
      <c r="K70" s="2040">
        <v>0</v>
      </c>
      <c r="L70" s="1904">
        <v>0</v>
      </c>
      <c r="M70" s="1903">
        <v>0</v>
      </c>
      <c r="N70" s="1902" t="s">
        <v>74</v>
      </c>
      <c r="O70" s="1901" t="s">
        <v>74</v>
      </c>
      <c r="P70" s="2038"/>
      <c r="Q70" s="2038"/>
      <c r="R70" s="2038"/>
      <c r="S70" s="2038"/>
      <c r="T70" s="2038"/>
      <c r="U70" s="2038"/>
      <c r="V70" s="2038"/>
      <c r="W70" s="2038"/>
    </row>
    <row r="71" spans="1:23" ht="15" customHeight="1" thickBot="1">
      <c r="A71" s="2034"/>
      <c r="B71" s="2034"/>
      <c r="C71" s="2034"/>
      <c r="D71" s="1900" t="s">
        <v>1795</v>
      </c>
      <c r="E71" s="1898"/>
      <c r="F71" s="1898"/>
      <c r="G71" s="1898"/>
      <c r="H71" s="1898"/>
      <c r="I71" s="2039">
        <v>-127.77036749187526</v>
      </c>
      <c r="J71" s="1896">
        <v>-2349.9834299340005</v>
      </c>
      <c r="K71" s="2039">
        <v>-850.97907892976036</v>
      </c>
      <c r="L71" s="1896">
        <v>3.0582131125523411</v>
      </c>
      <c r="M71" s="1895">
        <v>643.12785458213261</v>
      </c>
      <c r="N71" s="1894" t="s">
        <v>74</v>
      </c>
      <c r="O71" s="1893" t="s">
        <v>74</v>
      </c>
      <c r="P71" s="2038"/>
      <c r="Q71" s="2038"/>
      <c r="R71" s="2038"/>
      <c r="S71" s="2038"/>
      <c r="T71" s="2038"/>
      <c r="U71" s="2038"/>
      <c r="V71" s="2038"/>
      <c r="W71" s="2038"/>
    </row>
    <row r="72" spans="1:23" ht="18" customHeight="1" thickTop="1">
      <c r="A72" s="2034"/>
      <c r="B72" s="2034"/>
      <c r="C72" s="2034"/>
      <c r="D72" s="2037" t="s">
        <v>1794</v>
      </c>
      <c r="E72" s="2034"/>
      <c r="F72" s="2034"/>
      <c r="G72" s="2034"/>
      <c r="H72" s="2034"/>
      <c r="I72" s="2034"/>
      <c r="J72" s="2034"/>
      <c r="K72" s="2034"/>
      <c r="L72" s="2034"/>
      <c r="M72" s="2034"/>
      <c r="N72" s="2034"/>
      <c r="O72" s="2034"/>
      <c r="P72" s="2034"/>
    </row>
    <row r="73" spans="1:23" ht="15.75" customHeight="1">
      <c r="A73" s="2034"/>
      <c r="B73" s="2034"/>
      <c r="C73" s="2034"/>
      <c r="D73" s="2034"/>
      <c r="E73" s="2034"/>
      <c r="F73" s="2034"/>
      <c r="G73" s="2034"/>
      <c r="H73" s="2034"/>
      <c r="I73" s="2034"/>
      <c r="J73" s="2034"/>
      <c r="K73" s="2036"/>
      <c r="L73" s="2034"/>
      <c r="M73" s="2034"/>
      <c r="N73" s="2034"/>
      <c r="O73" s="2034"/>
      <c r="P73" s="2034"/>
    </row>
    <row r="74" spans="1:23" ht="15.75" customHeight="1">
      <c r="A74" s="2034"/>
      <c r="B74" s="2034"/>
      <c r="C74" s="2034"/>
      <c r="D74" s="2034"/>
      <c r="E74" s="2034"/>
      <c r="F74" s="2034"/>
      <c r="G74" s="2034"/>
      <c r="H74" s="2034"/>
      <c r="I74" s="2035"/>
      <c r="J74" s="2035"/>
      <c r="K74" s="2035"/>
      <c r="L74" s="2035"/>
      <c r="M74" s="2035"/>
      <c r="N74" s="2034"/>
      <c r="O74" s="2034"/>
      <c r="P74" s="2034"/>
    </row>
    <row r="75" spans="1:23" ht="15.75" customHeight="1">
      <c r="A75" s="2034"/>
      <c r="B75" s="2034"/>
      <c r="C75" s="2034"/>
      <c r="D75" s="2034"/>
      <c r="E75" s="2034"/>
      <c r="F75" s="2034"/>
      <c r="G75" s="2034"/>
      <c r="H75" s="2034"/>
      <c r="I75" s="2034"/>
      <c r="J75" s="2034"/>
      <c r="K75" s="2034"/>
      <c r="L75" s="2034"/>
      <c r="M75" s="2034"/>
      <c r="N75" s="2034"/>
      <c r="O75" s="2034"/>
      <c r="P75" s="2034"/>
    </row>
    <row r="76" spans="1:23" ht="15.75" customHeight="1">
      <c r="A76" s="2034"/>
      <c r="B76" s="2034"/>
      <c r="C76" s="2034"/>
      <c r="D76" s="2034"/>
      <c r="E76" s="2034"/>
      <c r="F76" s="2034"/>
      <c r="G76" s="2034"/>
      <c r="H76" s="2034"/>
      <c r="I76" s="2035"/>
      <c r="J76" s="2034"/>
      <c r="K76" s="2035"/>
      <c r="L76" s="2034"/>
      <c r="M76" s="2034"/>
      <c r="N76" s="2034"/>
      <c r="O76" s="2034"/>
      <c r="P76" s="2034"/>
    </row>
    <row r="77" spans="1:23" ht="15.75" customHeight="1">
      <c r="A77" s="2034"/>
      <c r="B77" s="2034"/>
      <c r="C77" s="2034"/>
      <c r="D77" s="2034"/>
      <c r="E77" s="2034"/>
      <c r="F77" s="2034"/>
      <c r="G77" s="2034"/>
      <c r="H77" s="2034"/>
      <c r="I77" s="2034"/>
      <c r="J77" s="2034"/>
      <c r="K77" s="2034"/>
      <c r="L77" s="2034"/>
      <c r="M77" s="2034"/>
      <c r="N77" s="2034"/>
      <c r="O77" s="2034" t="s">
        <v>45</v>
      </c>
      <c r="P77" s="2034"/>
    </row>
    <row r="78" spans="1:23" ht="15.75" customHeight="1">
      <c r="A78" s="2034"/>
      <c r="B78" s="2034"/>
      <c r="C78" s="2034"/>
      <c r="D78" s="2034"/>
      <c r="E78" s="2034"/>
      <c r="F78" s="2034"/>
      <c r="G78" s="2034"/>
      <c r="H78" s="2034"/>
      <c r="I78" s="2034"/>
      <c r="J78" s="2034"/>
      <c r="K78" s="2034"/>
      <c r="L78" s="2034"/>
      <c r="M78" s="2034"/>
      <c r="N78" s="2034"/>
      <c r="O78" s="2034"/>
      <c r="P78" s="2034"/>
    </row>
    <row r="79" spans="1:23" ht="15.75" customHeight="1">
      <c r="A79" s="2034"/>
      <c r="B79" s="2034"/>
      <c r="C79" s="2034"/>
      <c r="D79" s="2034"/>
      <c r="E79" s="2034"/>
      <c r="F79" s="2034"/>
      <c r="G79" s="2034"/>
      <c r="H79" s="2034"/>
      <c r="I79" s="2034"/>
      <c r="J79" s="2034"/>
      <c r="K79" s="2034"/>
      <c r="L79" s="2034"/>
      <c r="M79" s="2034"/>
      <c r="N79" s="2034"/>
      <c r="O79" s="2034"/>
      <c r="P79" s="2034"/>
    </row>
    <row r="80" spans="1:23" ht="15.75" customHeight="1">
      <c r="A80" s="2034"/>
      <c r="B80" s="2034"/>
      <c r="C80" s="2034"/>
      <c r="D80" s="2034"/>
      <c r="E80" s="2034"/>
      <c r="F80" s="2034"/>
      <c r="G80" s="2034"/>
      <c r="H80" s="2034"/>
      <c r="I80" s="2034"/>
      <c r="J80" s="2034"/>
      <c r="K80" s="2034"/>
      <c r="L80" s="2034"/>
      <c r="M80" s="2034"/>
      <c r="N80" s="2034"/>
      <c r="O80" s="2034"/>
      <c r="P80" s="2034"/>
    </row>
    <row r="81" spans="1:16" ht="15.75" customHeight="1">
      <c r="A81" s="2034"/>
      <c r="B81" s="2034"/>
      <c r="C81" s="2034"/>
      <c r="D81" s="2034"/>
      <c r="E81" s="2034"/>
      <c r="F81" s="2034"/>
      <c r="G81" s="2034"/>
      <c r="H81" s="2034"/>
      <c r="I81" s="2034"/>
      <c r="J81" s="2034"/>
      <c r="K81" s="2034"/>
      <c r="L81" s="2034"/>
      <c r="M81" s="2034" t="s">
        <v>45</v>
      </c>
      <c r="N81" s="2034"/>
      <c r="O81" s="2034"/>
      <c r="P81" s="2034"/>
    </row>
    <row r="82" spans="1:16" ht="15.75" customHeight="1">
      <c r="A82" s="2034"/>
      <c r="B82" s="2034"/>
      <c r="C82" s="2034"/>
      <c r="D82" s="2034"/>
      <c r="E82" s="2034"/>
      <c r="F82" s="2034"/>
      <c r="G82" s="2034"/>
      <c r="H82" s="2034"/>
      <c r="I82" s="2034"/>
      <c r="J82" s="2034"/>
      <c r="K82" s="2034"/>
      <c r="L82" s="2034"/>
      <c r="M82" s="2034"/>
      <c r="N82" s="2034"/>
      <c r="O82" s="2034"/>
      <c r="P82" s="2034"/>
    </row>
    <row r="83" spans="1:16" ht="15.75" customHeight="1">
      <c r="A83" s="2034"/>
      <c r="B83" s="2034"/>
      <c r="C83" s="2034"/>
      <c r="D83" s="2034"/>
      <c r="E83" s="2034"/>
      <c r="F83" s="2034"/>
      <c r="G83" s="2034"/>
      <c r="H83" s="2034"/>
      <c r="I83" s="2034"/>
      <c r="J83" s="2034"/>
      <c r="K83" s="2034"/>
      <c r="L83" s="2034"/>
      <c r="M83" s="2034"/>
      <c r="N83" s="2034"/>
      <c r="O83" s="2034"/>
      <c r="P83" s="2034"/>
    </row>
    <row r="84" spans="1:16" ht="15.75" customHeight="1">
      <c r="A84" s="2034"/>
      <c r="B84" s="2034"/>
      <c r="C84" s="2034"/>
      <c r="D84" s="2034"/>
      <c r="E84" s="2034"/>
      <c r="F84" s="2034"/>
      <c r="G84" s="2034"/>
      <c r="H84" s="2034"/>
      <c r="I84" s="2034"/>
      <c r="J84" s="2034"/>
      <c r="K84" s="2034"/>
      <c r="L84" s="2034"/>
      <c r="M84" s="2034"/>
      <c r="N84" s="2034"/>
      <c r="O84" s="2034"/>
      <c r="P84" s="2034"/>
    </row>
    <row r="85" spans="1:16" ht="15.75" customHeight="1">
      <c r="A85" s="2034"/>
      <c r="B85" s="2034"/>
      <c r="C85" s="2034"/>
      <c r="D85" s="2034"/>
      <c r="E85" s="2034"/>
      <c r="F85" s="2034"/>
      <c r="G85" s="2034"/>
      <c r="H85" s="2034"/>
      <c r="I85" s="2034"/>
      <c r="J85" s="2034"/>
      <c r="K85" s="2034"/>
      <c r="L85" s="2034"/>
      <c r="M85" s="2034"/>
      <c r="N85" s="2034"/>
      <c r="O85" s="2034"/>
      <c r="P85" s="2034"/>
    </row>
    <row r="86" spans="1:16" ht="15.75" customHeight="1">
      <c r="A86" s="2034"/>
      <c r="B86" s="2034"/>
      <c r="C86" s="2034"/>
      <c r="D86" s="2034"/>
      <c r="E86" s="2034"/>
      <c r="F86" s="2034"/>
      <c r="G86" s="2034"/>
      <c r="H86" s="2034"/>
      <c r="I86" s="2034"/>
      <c r="J86" s="2034"/>
      <c r="K86" s="2034"/>
      <c r="L86" s="2034"/>
      <c r="M86" s="2034"/>
      <c r="N86" s="2034"/>
      <c r="O86" s="2034"/>
      <c r="P86" s="2034"/>
    </row>
    <row r="87" spans="1:16" ht="15.75" customHeight="1">
      <c r="A87" s="2034"/>
      <c r="B87" s="2034"/>
      <c r="C87" s="2034"/>
      <c r="D87" s="2034"/>
      <c r="E87" s="2034"/>
      <c r="F87" s="2034"/>
      <c r="G87" s="2034"/>
      <c r="H87" s="2034"/>
      <c r="I87" s="2034"/>
      <c r="J87" s="2034"/>
      <c r="K87" s="2034"/>
      <c r="L87" s="2034"/>
      <c r="M87" s="2034"/>
      <c r="N87" s="2034"/>
      <c r="O87" s="2034"/>
      <c r="P87" s="2034"/>
    </row>
    <row r="88" spans="1:16" ht="15.75" customHeight="1">
      <c r="A88" s="2034"/>
      <c r="B88" s="2034"/>
      <c r="C88" s="2034"/>
      <c r="D88" s="2034"/>
      <c r="E88" s="2034"/>
      <c r="F88" s="2034"/>
      <c r="G88" s="2034"/>
      <c r="H88" s="2034"/>
      <c r="I88" s="2034"/>
      <c r="J88" s="2034"/>
      <c r="K88" s="2034"/>
      <c r="L88" s="2034"/>
      <c r="M88" s="2034"/>
      <c r="N88" s="2034"/>
      <c r="O88" s="2034"/>
      <c r="P88" s="2034"/>
    </row>
    <row r="89" spans="1:16" ht="15.75" customHeight="1">
      <c r="A89" s="2034"/>
      <c r="B89" s="2034"/>
      <c r="C89" s="2034"/>
      <c r="D89" s="2034"/>
      <c r="E89" s="2034"/>
      <c r="F89" s="2034"/>
      <c r="G89" s="2034"/>
      <c r="H89" s="2034"/>
      <c r="I89" s="2034"/>
      <c r="J89" s="2034"/>
      <c r="K89" s="2034"/>
      <c r="L89" s="2034"/>
      <c r="M89" s="2034"/>
      <c r="N89" s="2034"/>
      <c r="O89" s="2034"/>
      <c r="P89" s="2034"/>
    </row>
    <row r="90" spans="1:16" ht="15.75" customHeight="1">
      <c r="A90" s="2034"/>
      <c r="B90" s="2034"/>
      <c r="C90" s="2034"/>
      <c r="D90" s="2034"/>
      <c r="E90" s="2034"/>
      <c r="F90" s="2034"/>
      <c r="G90" s="2034"/>
      <c r="H90" s="2034"/>
      <c r="I90" s="2034"/>
      <c r="J90" s="2034"/>
      <c r="K90" s="2034"/>
      <c r="L90" s="2034"/>
      <c r="M90" s="2034"/>
      <c r="N90" s="2034"/>
      <c r="O90" s="2034"/>
      <c r="P90" s="2034"/>
    </row>
    <row r="91" spans="1:16" ht="15.75" customHeight="1">
      <c r="A91" s="2034"/>
      <c r="B91" s="2034"/>
      <c r="C91" s="2034"/>
      <c r="D91" s="2034"/>
      <c r="E91" s="2034"/>
      <c r="F91" s="2034"/>
      <c r="G91" s="2034"/>
      <c r="H91" s="2034"/>
      <c r="I91" s="2034"/>
      <c r="J91" s="2034"/>
      <c r="K91" s="2034"/>
      <c r="L91" s="2034" t="s">
        <v>45</v>
      </c>
      <c r="M91" s="2034"/>
      <c r="N91" s="2034"/>
      <c r="O91" s="2034"/>
      <c r="P91" s="2034"/>
    </row>
    <row r="92" spans="1:16" ht="15.75" customHeight="1">
      <c r="A92" s="2034"/>
      <c r="B92" s="2034"/>
      <c r="C92" s="2034"/>
      <c r="D92" s="2034"/>
      <c r="E92" s="2034"/>
      <c r="F92" s="2034"/>
      <c r="G92" s="2034"/>
      <c r="H92" s="2034"/>
      <c r="I92" s="2034"/>
      <c r="J92" s="2034"/>
      <c r="K92" s="2034"/>
      <c r="L92" s="2034"/>
      <c r="M92" s="2034"/>
      <c r="N92" s="2034"/>
      <c r="O92" s="2034"/>
      <c r="P92" s="2034"/>
    </row>
    <row r="93" spans="1:16" ht="15.75" customHeight="1">
      <c r="A93" s="2034"/>
      <c r="B93" s="2034"/>
      <c r="C93" s="2034"/>
      <c r="D93" s="2034"/>
      <c r="E93" s="2034"/>
      <c r="F93" s="2034"/>
      <c r="G93" s="2034"/>
      <c r="H93" s="2034"/>
      <c r="I93" s="2034"/>
      <c r="J93" s="2034"/>
      <c r="K93" s="2034"/>
      <c r="L93" s="2034"/>
      <c r="M93" s="2034"/>
      <c r="N93" s="2034"/>
      <c r="O93" s="2034"/>
      <c r="P93" s="2034"/>
    </row>
    <row r="94" spans="1:16" ht="15.75" customHeight="1">
      <c r="A94" s="2034"/>
      <c r="B94" s="2034"/>
      <c r="C94" s="2034"/>
      <c r="D94" s="2034"/>
      <c r="E94" s="2034"/>
      <c r="F94" s="2034"/>
      <c r="G94" s="2034"/>
      <c r="H94" s="2034"/>
      <c r="I94" s="2034"/>
      <c r="J94" s="2034"/>
      <c r="K94" s="2034"/>
      <c r="L94" s="2034"/>
      <c r="M94" s="2034"/>
      <c r="N94" s="2034"/>
      <c r="O94" s="2034"/>
      <c r="P94" s="2034"/>
    </row>
    <row r="95" spans="1:16" ht="15.75" customHeight="1">
      <c r="A95" s="2034"/>
      <c r="B95" s="2034"/>
      <c r="C95" s="2034"/>
      <c r="D95" s="2034"/>
      <c r="E95" s="2034"/>
      <c r="F95" s="2034"/>
      <c r="G95" s="2034"/>
      <c r="H95" s="2034"/>
      <c r="I95" s="2034"/>
      <c r="J95" s="2034"/>
      <c r="K95" s="2034"/>
      <c r="L95" s="2034"/>
      <c r="M95" s="2034"/>
      <c r="N95" s="2034"/>
      <c r="O95" s="2034"/>
      <c r="P95" s="2034"/>
    </row>
    <row r="96" spans="1:16" ht="15.75" customHeight="1">
      <c r="A96" s="2034"/>
      <c r="B96" s="2034"/>
      <c r="C96" s="2034"/>
      <c r="D96" s="2034"/>
      <c r="E96" s="2034"/>
      <c r="F96" s="2034"/>
      <c r="G96" s="2034"/>
      <c r="H96" s="2034"/>
      <c r="I96" s="2034"/>
      <c r="J96" s="2034"/>
      <c r="K96" s="2034"/>
      <c r="L96" s="2034"/>
      <c r="M96" s="2034"/>
      <c r="N96" s="2034"/>
      <c r="O96" s="2034"/>
      <c r="P96" s="2034"/>
    </row>
    <row r="97" spans="1:16" ht="15.75" customHeight="1">
      <c r="A97" s="2034"/>
      <c r="B97" s="2034"/>
      <c r="C97" s="2034"/>
      <c r="D97" s="2034"/>
      <c r="E97" s="2034"/>
      <c r="F97" s="2034"/>
      <c r="G97" s="2034"/>
      <c r="H97" s="2034"/>
      <c r="I97" s="2034"/>
      <c r="J97" s="2034"/>
      <c r="K97" s="2034"/>
      <c r="L97" s="2034"/>
      <c r="M97" s="2034"/>
      <c r="N97" s="2034"/>
      <c r="O97" s="2034"/>
      <c r="P97" s="2034"/>
    </row>
    <row r="98" spans="1:16" ht="15.75" customHeight="1">
      <c r="A98" s="2034"/>
      <c r="B98" s="2034"/>
      <c r="C98" s="2034"/>
      <c r="D98" s="2034"/>
      <c r="E98" s="2034"/>
      <c r="F98" s="2034"/>
      <c r="G98" s="2034"/>
      <c r="H98" s="2034"/>
      <c r="I98" s="2034"/>
      <c r="J98" s="2034"/>
      <c r="K98" s="2034"/>
      <c r="L98" s="2034"/>
      <c r="M98" s="2034"/>
      <c r="N98" s="2034"/>
      <c r="O98" s="2034"/>
      <c r="P98" s="2034"/>
    </row>
    <row r="99" spans="1:16" ht="15.75" customHeight="1">
      <c r="A99" s="2034"/>
      <c r="B99" s="2034"/>
      <c r="C99" s="2034"/>
      <c r="D99" s="2034"/>
      <c r="E99" s="2034"/>
      <c r="F99" s="2034"/>
      <c r="G99" s="2034"/>
      <c r="H99" s="2034"/>
      <c r="I99" s="2034"/>
      <c r="J99" s="2034"/>
      <c r="K99" s="2034"/>
      <c r="L99" s="2034"/>
      <c r="M99" s="2034"/>
      <c r="N99" s="2034"/>
      <c r="O99" s="2034"/>
      <c r="P99" s="2034"/>
    </row>
    <row r="100" spans="1:16" ht="15.75" customHeight="1">
      <c r="A100" s="2034"/>
      <c r="B100" s="2034"/>
      <c r="C100" s="2034"/>
      <c r="D100" s="2034"/>
      <c r="E100" s="2034"/>
      <c r="F100" s="2034"/>
      <c r="G100" s="2034"/>
      <c r="H100" s="2034"/>
      <c r="I100" s="2034"/>
      <c r="J100" s="2034"/>
      <c r="K100" s="2034"/>
      <c r="L100" s="2034"/>
      <c r="M100" s="2034"/>
      <c r="N100" s="2034"/>
      <c r="O100" s="2034"/>
      <c r="P100" s="2034"/>
    </row>
    <row r="101" spans="1:16" ht="15.75" customHeight="1">
      <c r="A101" s="2034"/>
      <c r="B101" s="2034"/>
      <c r="C101" s="2034"/>
      <c r="D101" s="2034"/>
      <c r="E101" s="2034"/>
      <c r="F101" s="2034"/>
      <c r="G101" s="2034"/>
      <c r="H101" s="2034"/>
      <c r="I101" s="2034"/>
      <c r="J101" s="2034"/>
      <c r="K101" s="2034"/>
      <c r="L101" s="2034"/>
      <c r="M101" s="2034"/>
      <c r="N101" s="2034"/>
      <c r="O101" s="2034"/>
      <c r="P101" s="2034"/>
    </row>
    <row r="102" spans="1:16" ht="15.75" customHeight="1">
      <c r="A102" s="2034"/>
      <c r="B102" s="2034"/>
      <c r="C102" s="2034"/>
      <c r="D102" s="2034"/>
      <c r="E102" s="2034"/>
      <c r="F102" s="2034"/>
      <c r="G102" s="2034"/>
      <c r="H102" s="2034"/>
      <c r="I102" s="2034"/>
      <c r="J102" s="2034"/>
      <c r="K102" s="2034"/>
      <c r="L102" s="2034"/>
      <c r="M102" s="2034"/>
      <c r="N102" s="2034"/>
      <c r="O102" s="2034"/>
      <c r="P102" s="2034"/>
    </row>
    <row r="103" spans="1:16" ht="15.75" customHeight="1">
      <c r="A103" s="2034"/>
      <c r="B103" s="2034"/>
      <c r="C103" s="2034"/>
      <c r="D103" s="2034"/>
      <c r="E103" s="2034"/>
      <c r="F103" s="2034"/>
      <c r="G103" s="2034"/>
      <c r="H103" s="2034"/>
      <c r="I103" s="2034"/>
      <c r="J103" s="2034"/>
      <c r="K103" s="2034"/>
      <c r="L103" s="2034"/>
      <c r="M103" s="2034"/>
      <c r="N103" s="2034"/>
      <c r="O103" s="2034"/>
      <c r="P103" s="2034"/>
    </row>
    <row r="104" spans="1:16" ht="15.75" customHeight="1">
      <c r="A104" s="2034"/>
      <c r="B104" s="2034"/>
      <c r="C104" s="2034"/>
      <c r="D104" s="2034"/>
      <c r="E104" s="2034"/>
      <c r="F104" s="2034"/>
      <c r="G104" s="2034"/>
      <c r="H104" s="2034"/>
      <c r="I104" s="2034"/>
      <c r="J104" s="2034"/>
      <c r="K104" s="2034"/>
      <c r="L104" s="2034"/>
      <c r="M104" s="2034"/>
      <c r="N104" s="2034"/>
      <c r="O104" s="2034"/>
      <c r="P104" s="2034"/>
    </row>
    <row r="105" spans="1:16" ht="15.75" customHeight="1">
      <c r="A105" s="2034"/>
      <c r="B105" s="2034"/>
      <c r="C105" s="2034"/>
      <c r="D105" s="2034"/>
      <c r="E105" s="2034"/>
      <c r="F105" s="2034"/>
      <c r="G105" s="2034"/>
      <c r="H105" s="2034"/>
      <c r="I105" s="2034"/>
      <c r="J105" s="2034"/>
      <c r="K105" s="2034"/>
      <c r="L105" s="2034"/>
      <c r="M105" s="2034"/>
      <c r="N105" s="2034"/>
      <c r="O105" s="2034"/>
      <c r="P105" s="2034"/>
    </row>
    <row r="106" spans="1:16" ht="15.75" customHeight="1">
      <c r="A106" s="2034"/>
      <c r="B106" s="2034"/>
      <c r="C106" s="2034"/>
      <c r="D106" s="2034"/>
      <c r="E106" s="2034"/>
      <c r="F106" s="2034"/>
      <c r="G106" s="2034"/>
      <c r="H106" s="2034"/>
      <c r="I106" s="2034"/>
      <c r="J106" s="2034"/>
      <c r="K106" s="2034"/>
      <c r="L106" s="2034"/>
      <c r="M106" s="2034"/>
      <c r="N106" s="2034"/>
      <c r="O106" s="2034"/>
      <c r="P106" s="2034"/>
    </row>
    <row r="107" spans="1:16" ht="15.75" customHeight="1">
      <c r="A107" s="2034"/>
      <c r="B107" s="2034"/>
      <c r="C107" s="2034"/>
      <c r="D107" s="2034"/>
      <c r="E107" s="2034"/>
      <c r="F107" s="2034"/>
      <c r="G107" s="2034"/>
      <c r="H107" s="2034"/>
      <c r="I107" s="2034"/>
      <c r="J107" s="2034"/>
      <c r="K107" s="2034"/>
      <c r="L107" s="2034"/>
      <c r="M107" s="2034"/>
      <c r="N107" s="2034"/>
      <c r="O107" s="2034"/>
      <c r="P107" s="2034"/>
    </row>
    <row r="108" spans="1:16" ht="15.75" customHeight="1">
      <c r="A108" s="2034"/>
      <c r="B108" s="2034"/>
      <c r="C108" s="2034"/>
      <c r="D108" s="2034"/>
      <c r="E108" s="2034"/>
      <c r="F108" s="2034"/>
      <c r="G108" s="2034"/>
      <c r="H108" s="2034"/>
      <c r="I108" s="2034"/>
      <c r="J108" s="2034"/>
      <c r="K108" s="2034"/>
      <c r="L108" s="2034"/>
      <c r="M108" s="2034"/>
      <c r="N108" s="2034"/>
      <c r="O108" s="2034"/>
      <c r="P108" s="2034"/>
    </row>
    <row r="109" spans="1:16" ht="15.75" customHeight="1">
      <c r="A109" s="2034"/>
      <c r="B109" s="2034"/>
      <c r="C109" s="2034"/>
      <c r="D109" s="2034"/>
      <c r="E109" s="2034"/>
      <c r="F109" s="2034"/>
      <c r="G109" s="2034"/>
      <c r="H109" s="2034"/>
      <c r="I109" s="2034"/>
      <c r="J109" s="2034"/>
      <c r="K109" s="2034"/>
      <c r="L109" s="2034"/>
      <c r="M109" s="2034"/>
      <c r="N109" s="2034"/>
      <c r="O109" s="2034"/>
      <c r="P109" s="2034"/>
    </row>
    <row r="110" spans="1:16" ht="15.75" customHeight="1">
      <c r="A110" s="2034"/>
      <c r="B110" s="2034"/>
      <c r="C110" s="2034"/>
      <c r="D110" s="2034"/>
      <c r="E110" s="2034"/>
      <c r="F110" s="2034"/>
      <c r="G110" s="2034"/>
      <c r="H110" s="2034"/>
      <c r="I110" s="2034"/>
      <c r="J110" s="2034"/>
      <c r="K110" s="2034"/>
      <c r="L110" s="2034"/>
      <c r="M110" s="2034"/>
      <c r="N110" s="2034"/>
      <c r="O110" s="2034"/>
      <c r="P110" s="2034"/>
    </row>
    <row r="111" spans="1:16" ht="15.75" customHeight="1">
      <c r="A111" s="2034"/>
      <c r="B111" s="2034"/>
      <c r="C111" s="2034"/>
      <c r="D111" s="2034"/>
      <c r="E111" s="2034"/>
      <c r="F111" s="2034"/>
      <c r="G111" s="2034"/>
      <c r="H111" s="2034"/>
      <c r="I111" s="2034"/>
      <c r="J111" s="2034"/>
      <c r="K111" s="2034"/>
      <c r="L111" s="2034"/>
      <c r="M111" s="2034"/>
      <c r="N111" s="2034"/>
      <c r="O111" s="2034"/>
      <c r="P111" s="2034"/>
    </row>
    <row r="112" spans="1:16" ht="15.75" customHeight="1">
      <c r="A112" s="2034"/>
      <c r="B112" s="2034"/>
      <c r="C112" s="2034"/>
      <c r="D112" s="2034"/>
      <c r="E112" s="2034"/>
      <c r="F112" s="2034"/>
      <c r="G112" s="2034"/>
      <c r="H112" s="2034"/>
      <c r="I112" s="2034"/>
      <c r="J112" s="2034"/>
      <c r="K112" s="2034"/>
      <c r="L112" s="2034"/>
      <c r="M112" s="2034"/>
      <c r="N112" s="2034"/>
      <c r="O112" s="2034"/>
      <c r="P112" s="2034"/>
    </row>
    <row r="113" spans="1:16" ht="15.75" customHeight="1">
      <c r="A113" s="2034"/>
      <c r="B113" s="2034"/>
      <c r="C113" s="2034"/>
      <c r="D113" s="2034"/>
      <c r="E113" s="2034"/>
      <c r="F113" s="2034"/>
      <c r="G113" s="2034"/>
      <c r="H113" s="2034"/>
      <c r="I113" s="2034"/>
      <c r="J113" s="2034"/>
      <c r="K113" s="2034"/>
      <c r="L113" s="2034"/>
      <c r="M113" s="2034"/>
      <c r="N113" s="2034"/>
      <c r="O113" s="2034"/>
      <c r="P113" s="2034"/>
    </row>
    <row r="114" spans="1:16" ht="15.75" customHeight="1">
      <c r="A114" s="2034"/>
      <c r="B114" s="2034"/>
      <c r="C114" s="2034"/>
      <c r="D114" s="2034"/>
      <c r="E114" s="2034"/>
      <c r="F114" s="2034"/>
      <c r="G114" s="2034"/>
      <c r="H114" s="2034"/>
      <c r="I114" s="2034"/>
      <c r="J114" s="2034"/>
      <c r="K114" s="2034"/>
      <c r="L114" s="2034"/>
      <c r="M114" s="2034"/>
      <c r="N114" s="2034"/>
      <c r="O114" s="2034"/>
      <c r="P114" s="2034"/>
    </row>
    <row r="115" spans="1:16" ht="15.75" customHeight="1">
      <c r="A115" s="2034"/>
      <c r="B115" s="2034"/>
      <c r="C115" s="2034"/>
      <c r="D115" s="2034"/>
      <c r="E115" s="2034"/>
      <c r="F115" s="2034"/>
      <c r="G115" s="2034"/>
      <c r="H115" s="2034"/>
      <c r="I115" s="2034"/>
      <c r="J115" s="2034"/>
      <c r="K115" s="2034"/>
      <c r="L115" s="2034"/>
      <c r="M115" s="2034"/>
      <c r="N115" s="2034"/>
      <c r="O115" s="2034"/>
      <c r="P115" s="2034"/>
    </row>
    <row r="116" spans="1:16" ht="15.75" customHeight="1">
      <c r="A116" s="2034"/>
      <c r="B116" s="2034"/>
      <c r="C116" s="2034"/>
      <c r="D116" s="2034"/>
      <c r="E116" s="2034"/>
      <c r="F116" s="2034"/>
      <c r="G116" s="2034"/>
      <c r="H116" s="2034"/>
      <c r="I116" s="2034"/>
      <c r="J116" s="2034"/>
      <c r="K116" s="2034"/>
      <c r="L116" s="2034"/>
      <c r="M116" s="2034"/>
      <c r="N116" s="2034"/>
      <c r="O116" s="2034"/>
      <c r="P116" s="2034"/>
    </row>
    <row r="117" spans="1:16" ht="15.75" customHeight="1">
      <c r="A117" s="2034"/>
      <c r="B117" s="2034"/>
      <c r="C117" s="2034"/>
      <c r="D117" s="2034"/>
      <c r="E117" s="2034"/>
      <c r="F117" s="2034"/>
      <c r="G117" s="2034"/>
      <c r="H117" s="2034"/>
      <c r="I117" s="2034"/>
      <c r="J117" s="2034"/>
      <c r="K117" s="2034"/>
      <c r="L117" s="2034"/>
      <c r="M117" s="2034"/>
      <c r="N117" s="2034"/>
      <c r="O117" s="2034"/>
      <c r="P117" s="2034"/>
    </row>
    <row r="118" spans="1:16" ht="15.75" customHeight="1">
      <c r="A118" s="2034"/>
      <c r="B118" s="2034"/>
      <c r="C118" s="2034"/>
      <c r="D118" s="2034"/>
      <c r="E118" s="2034"/>
      <c r="F118" s="2034"/>
      <c r="G118" s="2034"/>
      <c r="H118" s="2034"/>
      <c r="I118" s="2034"/>
      <c r="J118" s="2034"/>
      <c r="K118" s="2034"/>
      <c r="L118" s="2034"/>
      <c r="M118" s="2034"/>
      <c r="N118" s="2034"/>
      <c r="O118" s="2034"/>
      <c r="P118" s="2034"/>
    </row>
    <row r="119" spans="1:16" ht="15.75" customHeight="1">
      <c r="A119" s="2034"/>
      <c r="B119" s="2034"/>
      <c r="C119" s="2034"/>
      <c r="D119" s="2034"/>
      <c r="E119" s="2034"/>
      <c r="F119" s="2034"/>
      <c r="G119" s="2034"/>
      <c r="H119" s="2034"/>
      <c r="I119" s="2034"/>
      <c r="J119" s="2034"/>
      <c r="K119" s="2034"/>
      <c r="L119" s="2034"/>
      <c r="M119" s="2034"/>
      <c r="N119" s="2034"/>
      <c r="O119" s="2034"/>
      <c r="P119" s="2034"/>
    </row>
    <row r="120" spans="1:16" ht="15.75" customHeight="1">
      <c r="A120" s="2034"/>
      <c r="B120" s="2034"/>
      <c r="C120" s="2034"/>
      <c r="D120" s="2034"/>
      <c r="E120" s="2034"/>
      <c r="F120" s="2034"/>
      <c r="G120" s="2034"/>
      <c r="H120" s="2034"/>
      <c r="I120" s="2034"/>
      <c r="J120" s="2034"/>
      <c r="K120" s="2034"/>
      <c r="L120" s="2034"/>
      <c r="M120" s="2034"/>
      <c r="N120" s="2034"/>
      <c r="O120" s="2034"/>
      <c r="P120" s="2034"/>
    </row>
    <row r="121" spans="1:16" ht="15.75" customHeight="1">
      <c r="A121" s="2034"/>
      <c r="B121" s="2034"/>
      <c r="C121" s="2034"/>
      <c r="D121" s="2034"/>
      <c r="E121" s="2034"/>
      <c r="F121" s="2034"/>
      <c r="G121" s="2034"/>
      <c r="H121" s="2034"/>
      <c r="I121" s="2034"/>
      <c r="J121" s="2034"/>
      <c r="K121" s="2034"/>
      <c r="L121" s="2034"/>
      <c r="M121" s="2034"/>
      <c r="N121" s="2034"/>
      <c r="O121" s="2034"/>
      <c r="P121" s="2034"/>
    </row>
    <row r="122" spans="1:16" ht="15.75" customHeight="1">
      <c r="A122" s="2034"/>
      <c r="B122" s="2034"/>
      <c r="C122" s="2034"/>
      <c r="D122" s="2034"/>
      <c r="E122" s="2034"/>
      <c r="F122" s="2034"/>
      <c r="G122" s="2034"/>
      <c r="H122" s="2034"/>
      <c r="I122" s="2034"/>
      <c r="J122" s="2034"/>
      <c r="K122" s="2034"/>
      <c r="L122" s="2034"/>
      <c r="M122" s="2034"/>
      <c r="N122" s="2034"/>
      <c r="O122" s="2034"/>
      <c r="P122" s="2034"/>
    </row>
    <row r="123" spans="1:16" ht="15.75" customHeight="1">
      <c r="A123" s="2034"/>
      <c r="B123" s="2034"/>
      <c r="C123" s="2034"/>
      <c r="D123" s="2034"/>
      <c r="E123" s="2034"/>
      <c r="F123" s="2034"/>
      <c r="G123" s="2034"/>
      <c r="H123" s="2034"/>
      <c r="I123" s="2034"/>
      <c r="J123" s="2034"/>
      <c r="K123" s="2034"/>
      <c r="L123" s="2034"/>
      <c r="M123" s="2034"/>
      <c r="N123" s="2034"/>
      <c r="O123" s="2034"/>
      <c r="P123" s="2034"/>
    </row>
    <row r="124" spans="1:16" ht="15.75" customHeight="1">
      <c r="A124" s="2034"/>
      <c r="B124" s="2034"/>
      <c r="C124" s="2034"/>
      <c r="D124" s="2034"/>
      <c r="E124" s="2034"/>
      <c r="F124" s="2034"/>
      <c r="G124" s="2034"/>
      <c r="H124" s="2034"/>
      <c r="I124" s="2034"/>
      <c r="J124" s="2034"/>
      <c r="K124" s="2034"/>
      <c r="L124" s="2034"/>
      <c r="M124" s="2034"/>
      <c r="N124" s="2034"/>
      <c r="O124" s="2034"/>
      <c r="P124" s="2034"/>
    </row>
    <row r="125" spans="1:16" ht="15.75" customHeight="1">
      <c r="A125" s="2034"/>
      <c r="B125" s="2034"/>
      <c r="C125" s="2034"/>
      <c r="D125" s="2034"/>
      <c r="E125" s="2034"/>
      <c r="F125" s="2034"/>
      <c r="G125" s="2034"/>
      <c r="H125" s="2034"/>
      <c r="I125" s="2034"/>
      <c r="J125" s="2034"/>
      <c r="K125" s="2034"/>
      <c r="L125" s="2034"/>
      <c r="M125" s="2034"/>
      <c r="N125" s="2034"/>
      <c r="O125" s="2034"/>
      <c r="P125" s="2034"/>
    </row>
    <row r="126" spans="1:16" ht="15.75" customHeight="1">
      <c r="A126" s="2034"/>
      <c r="B126" s="2034"/>
      <c r="C126" s="2034"/>
      <c r="D126" s="2034"/>
      <c r="E126" s="2034"/>
      <c r="F126" s="2034"/>
      <c r="G126" s="2034"/>
      <c r="H126" s="2034"/>
      <c r="I126" s="2034"/>
      <c r="J126" s="2034"/>
      <c r="K126" s="2034"/>
      <c r="L126" s="2034"/>
      <c r="M126" s="2034"/>
      <c r="N126" s="2034"/>
      <c r="O126" s="2034"/>
      <c r="P126" s="2034"/>
    </row>
    <row r="127" spans="1:16" ht="15.75" customHeight="1">
      <c r="A127" s="2034"/>
      <c r="B127" s="2034"/>
      <c r="C127" s="2034"/>
      <c r="D127" s="2034"/>
      <c r="E127" s="2034"/>
      <c r="F127" s="2034"/>
      <c r="G127" s="2034"/>
      <c r="H127" s="2034"/>
      <c r="I127" s="2034"/>
      <c r="J127" s="2034"/>
      <c r="K127" s="2034"/>
      <c r="L127" s="2034"/>
      <c r="M127" s="2034"/>
      <c r="N127" s="2034"/>
      <c r="O127" s="2034"/>
      <c r="P127" s="2034"/>
    </row>
    <row r="128" spans="1:16" ht="15.75" customHeight="1">
      <c r="A128" s="2034"/>
      <c r="B128" s="2034"/>
      <c r="C128" s="2034"/>
      <c r="D128" s="2034"/>
      <c r="E128" s="2034"/>
      <c r="F128" s="2034"/>
      <c r="G128" s="2034"/>
      <c r="H128" s="2034"/>
      <c r="I128" s="2034"/>
      <c r="J128" s="2034"/>
      <c r="K128" s="2034"/>
      <c r="L128" s="2034"/>
      <c r="M128" s="2034"/>
      <c r="N128" s="2034"/>
      <c r="O128" s="2034"/>
      <c r="P128" s="2034"/>
    </row>
    <row r="129" spans="1:16" ht="15.75" customHeight="1">
      <c r="A129" s="2034"/>
      <c r="B129" s="2034"/>
      <c r="C129" s="2034"/>
      <c r="D129" s="2034"/>
      <c r="E129" s="2034"/>
      <c r="F129" s="2034"/>
      <c r="G129" s="2034"/>
      <c r="H129" s="2034"/>
      <c r="I129" s="2034"/>
      <c r="J129" s="2034"/>
      <c r="K129" s="2034"/>
      <c r="L129" s="2034"/>
      <c r="M129" s="2034"/>
      <c r="N129" s="2034"/>
      <c r="O129" s="2034"/>
      <c r="P129" s="2034"/>
    </row>
    <row r="130" spans="1:16" ht="15.75" customHeight="1">
      <c r="A130" s="2034"/>
      <c r="B130" s="2034"/>
      <c r="C130" s="2034"/>
      <c r="D130" s="2034"/>
      <c r="E130" s="2034"/>
      <c r="F130" s="2034"/>
      <c r="G130" s="2034"/>
      <c r="H130" s="2034"/>
      <c r="I130" s="2034"/>
      <c r="J130" s="2034"/>
      <c r="K130" s="2034"/>
      <c r="L130" s="2034"/>
      <c r="M130" s="2034"/>
      <c r="N130" s="2034"/>
      <c r="O130" s="2034"/>
      <c r="P130" s="2034"/>
    </row>
    <row r="131" spans="1:16" ht="15.75" customHeight="1">
      <c r="A131" s="2034"/>
      <c r="B131" s="2034"/>
      <c r="C131" s="2034"/>
      <c r="D131" s="2034"/>
      <c r="E131" s="2034"/>
      <c r="F131" s="2034"/>
      <c r="G131" s="2034"/>
      <c r="H131" s="2034"/>
      <c r="I131" s="2034"/>
      <c r="J131" s="2034"/>
      <c r="K131" s="2034"/>
      <c r="L131" s="2034"/>
      <c r="M131" s="2034"/>
      <c r="N131" s="2034"/>
      <c r="O131" s="2034"/>
      <c r="P131" s="2034"/>
    </row>
    <row r="132" spans="1:16" ht="15.75" customHeight="1">
      <c r="A132" s="2034"/>
      <c r="B132" s="2034"/>
      <c r="C132" s="2034"/>
      <c r="D132" s="2034"/>
      <c r="E132" s="2034"/>
      <c r="F132" s="2034"/>
      <c r="G132" s="2034"/>
      <c r="H132" s="2034"/>
      <c r="I132" s="2034"/>
      <c r="J132" s="2034"/>
      <c r="K132" s="2034"/>
      <c r="L132" s="2034"/>
      <c r="M132" s="2034"/>
      <c r="N132" s="2034"/>
      <c r="O132" s="2034"/>
      <c r="P132" s="2034"/>
    </row>
    <row r="133" spans="1:16" ht="15.75" customHeight="1">
      <c r="A133" s="2034"/>
      <c r="B133" s="2034"/>
      <c r="C133" s="2034"/>
      <c r="D133" s="2034"/>
      <c r="E133" s="2034"/>
      <c r="F133" s="2034"/>
      <c r="G133" s="2034"/>
      <c r="H133" s="2034"/>
      <c r="I133" s="2034"/>
      <c r="J133" s="2034"/>
      <c r="K133" s="2034"/>
      <c r="L133" s="2034"/>
      <c r="M133" s="2034"/>
      <c r="N133" s="2034"/>
      <c r="O133" s="2034"/>
      <c r="P133" s="2034"/>
    </row>
    <row r="134" spans="1:16" ht="15.75" customHeight="1">
      <c r="A134" s="2034"/>
      <c r="B134" s="2034"/>
      <c r="C134" s="2034"/>
      <c r="D134" s="2034"/>
      <c r="E134" s="2034"/>
      <c r="F134" s="2034"/>
      <c r="G134" s="2034"/>
      <c r="H134" s="2034"/>
      <c r="I134" s="2034"/>
      <c r="J134" s="2034"/>
      <c r="K134" s="2034"/>
      <c r="L134" s="2034"/>
      <c r="M134" s="2034"/>
      <c r="N134" s="2034"/>
      <c r="O134" s="2034"/>
      <c r="P134" s="2034"/>
    </row>
    <row r="135" spans="1:16" ht="15.75" customHeight="1">
      <c r="A135" s="2034"/>
      <c r="B135" s="2034"/>
      <c r="C135" s="2034"/>
      <c r="D135" s="2034"/>
      <c r="E135" s="2034"/>
      <c r="F135" s="2034"/>
      <c r="G135" s="2034"/>
      <c r="H135" s="2034"/>
      <c r="I135" s="2034"/>
      <c r="J135" s="2034"/>
      <c r="K135" s="2034"/>
      <c r="L135" s="2034"/>
      <c r="M135" s="2034"/>
      <c r="N135" s="2034"/>
      <c r="O135" s="2034"/>
      <c r="P135" s="2034"/>
    </row>
    <row r="136" spans="1:16" ht="15.75" customHeight="1">
      <c r="A136" s="2034"/>
      <c r="B136" s="2034"/>
      <c r="C136" s="2034"/>
      <c r="D136" s="2034"/>
      <c r="E136" s="2034"/>
      <c r="F136" s="2034"/>
      <c r="G136" s="2034"/>
      <c r="H136" s="2034"/>
      <c r="I136" s="2034"/>
      <c r="J136" s="2034"/>
      <c r="K136" s="2034"/>
      <c r="L136" s="2034"/>
      <c r="M136" s="2034"/>
      <c r="N136" s="2034"/>
      <c r="O136" s="2034"/>
      <c r="P136" s="2034"/>
    </row>
    <row r="137" spans="1:16" ht="15.75" customHeight="1">
      <c r="A137" s="2034"/>
      <c r="B137" s="2034"/>
      <c r="C137" s="2034"/>
      <c r="D137" s="2034"/>
      <c r="E137" s="2034"/>
      <c r="F137" s="2034"/>
      <c r="G137" s="2034"/>
      <c r="H137" s="2034"/>
      <c r="I137" s="2034"/>
      <c r="J137" s="2034"/>
      <c r="K137" s="2034"/>
      <c r="L137" s="2034"/>
      <c r="M137" s="2034"/>
      <c r="N137" s="2034"/>
      <c r="O137" s="2034"/>
      <c r="P137" s="2034"/>
    </row>
    <row r="138" spans="1:16" ht="15.75" customHeight="1">
      <c r="A138" s="2034"/>
      <c r="B138" s="2034"/>
      <c r="C138" s="2034"/>
      <c r="D138" s="2034"/>
      <c r="E138" s="2034"/>
      <c r="F138" s="2034"/>
      <c r="G138" s="2034"/>
      <c r="H138" s="2034"/>
      <c r="I138" s="2034"/>
      <c r="J138" s="2034"/>
      <c r="K138" s="2034"/>
      <c r="L138" s="2034"/>
      <c r="M138" s="2034"/>
      <c r="N138" s="2034"/>
      <c r="O138" s="2034"/>
      <c r="P138" s="2034"/>
    </row>
    <row r="139" spans="1:16" ht="15.75" customHeight="1">
      <c r="A139" s="2034"/>
      <c r="B139" s="2034"/>
      <c r="C139" s="2034"/>
      <c r="D139" s="2034"/>
      <c r="E139" s="2034"/>
      <c r="F139" s="2034"/>
      <c r="G139" s="2034"/>
      <c r="H139" s="2034"/>
      <c r="I139" s="2034"/>
      <c r="J139" s="2034"/>
      <c r="K139" s="2034"/>
      <c r="L139" s="2034"/>
      <c r="M139" s="2034"/>
      <c r="N139" s="2034"/>
      <c r="O139" s="2034"/>
      <c r="P139" s="2034"/>
    </row>
    <row r="140" spans="1:16" ht="15.75" customHeight="1">
      <c r="A140" s="2034"/>
      <c r="B140" s="2034"/>
      <c r="C140" s="2034"/>
      <c r="D140" s="2034"/>
      <c r="E140" s="2034"/>
      <c r="F140" s="2034"/>
      <c r="G140" s="2034"/>
      <c r="H140" s="2034"/>
      <c r="I140" s="2034"/>
      <c r="J140" s="2034"/>
      <c r="K140" s="2034"/>
      <c r="L140" s="2034"/>
      <c r="M140" s="2034"/>
      <c r="N140" s="2034"/>
      <c r="O140" s="2034"/>
      <c r="P140" s="2034"/>
    </row>
    <row r="141" spans="1:16" ht="15.75" customHeight="1">
      <c r="A141" s="2034"/>
      <c r="B141" s="2034"/>
      <c r="C141" s="2034"/>
      <c r="D141" s="2034"/>
      <c r="E141" s="2034"/>
      <c r="F141" s="2034"/>
      <c r="G141" s="2034"/>
      <c r="H141" s="2034"/>
      <c r="I141" s="2034"/>
      <c r="J141" s="2034"/>
      <c r="K141" s="2034"/>
      <c r="L141" s="2034"/>
      <c r="M141" s="2034"/>
      <c r="N141" s="2034"/>
      <c r="O141" s="2034"/>
      <c r="P141" s="2034"/>
    </row>
    <row r="142" spans="1:16" ht="15.75" customHeight="1">
      <c r="A142" s="2034"/>
      <c r="B142" s="2034"/>
      <c r="C142" s="2034"/>
      <c r="D142" s="2034"/>
      <c r="E142" s="2034"/>
      <c r="F142" s="2034"/>
      <c r="G142" s="2034"/>
      <c r="H142" s="2034"/>
      <c r="I142" s="2034"/>
      <c r="J142" s="2034"/>
      <c r="K142" s="2034"/>
      <c r="L142" s="2034"/>
      <c r="M142" s="2034"/>
      <c r="N142" s="2034"/>
      <c r="O142" s="2034"/>
      <c r="P142" s="2034"/>
    </row>
    <row r="143" spans="1:16" ht="15.75" customHeight="1">
      <c r="A143" s="2034"/>
      <c r="B143" s="2034"/>
      <c r="C143" s="2034"/>
      <c r="D143" s="2034"/>
      <c r="E143" s="2034"/>
      <c r="F143" s="2034"/>
      <c r="G143" s="2034"/>
      <c r="H143" s="2034"/>
      <c r="I143" s="2034"/>
      <c r="J143" s="2034"/>
      <c r="K143" s="2034"/>
      <c r="L143" s="2034"/>
      <c r="M143" s="2034"/>
      <c r="N143" s="2034"/>
      <c r="O143" s="2034"/>
      <c r="P143" s="2034"/>
    </row>
    <row r="144" spans="1:16" ht="15.75" customHeight="1">
      <c r="A144" s="2034"/>
      <c r="B144" s="2034"/>
      <c r="C144" s="2034"/>
      <c r="D144" s="2034"/>
      <c r="E144" s="2034"/>
      <c r="F144" s="2034"/>
      <c r="G144" s="2034"/>
      <c r="H144" s="2034"/>
      <c r="I144" s="2034"/>
      <c r="J144" s="2034"/>
      <c r="K144" s="2034"/>
      <c r="L144" s="2034"/>
      <c r="M144" s="2034"/>
      <c r="N144" s="2034"/>
      <c r="O144" s="2034"/>
      <c r="P144" s="2034"/>
    </row>
    <row r="145" spans="1:16" ht="15.75" customHeight="1">
      <c r="A145" s="2034"/>
      <c r="B145" s="2034"/>
      <c r="C145" s="2034"/>
      <c r="D145" s="2034"/>
      <c r="E145" s="2034"/>
      <c r="F145" s="2034"/>
      <c r="G145" s="2034"/>
      <c r="H145" s="2034"/>
      <c r="I145" s="2034"/>
      <c r="J145" s="2034"/>
      <c r="K145" s="2034"/>
      <c r="L145" s="2034"/>
      <c r="M145" s="2034"/>
      <c r="N145" s="2034"/>
      <c r="O145" s="2034"/>
      <c r="P145" s="2034"/>
    </row>
    <row r="146" spans="1:16" ht="15.75" customHeight="1">
      <c r="A146" s="2034"/>
      <c r="B146" s="2034"/>
      <c r="C146" s="2034"/>
      <c r="D146" s="2034"/>
      <c r="E146" s="2034"/>
      <c r="F146" s="2034"/>
      <c r="G146" s="2034"/>
      <c r="H146" s="2034"/>
      <c r="I146" s="2034"/>
      <c r="J146" s="2034"/>
      <c r="K146" s="2034"/>
      <c r="L146" s="2034"/>
      <c r="M146" s="2034"/>
      <c r="N146" s="2034"/>
      <c r="O146" s="2034"/>
      <c r="P146" s="2034"/>
    </row>
    <row r="147" spans="1:16" ht="15.75" customHeight="1">
      <c r="A147" s="2034"/>
      <c r="B147" s="2034"/>
      <c r="C147" s="2034"/>
      <c r="D147" s="2034"/>
      <c r="E147" s="2034"/>
      <c r="F147" s="2034"/>
      <c r="G147" s="2034"/>
      <c r="H147" s="2034"/>
      <c r="I147" s="2034"/>
      <c r="J147" s="2034"/>
      <c r="K147" s="2034"/>
      <c r="L147" s="2034"/>
      <c r="M147" s="2034"/>
      <c r="N147" s="2034"/>
      <c r="O147" s="2034"/>
      <c r="P147" s="2034"/>
    </row>
    <row r="148" spans="1:16" ht="15.75" customHeight="1">
      <c r="A148" s="2034"/>
      <c r="B148" s="2034"/>
      <c r="C148" s="2034"/>
      <c r="D148" s="2034"/>
      <c r="E148" s="2034"/>
      <c r="F148" s="2034"/>
      <c r="G148" s="2034"/>
      <c r="H148" s="2034"/>
      <c r="I148" s="2034"/>
      <c r="J148" s="2034"/>
      <c r="K148" s="2034"/>
      <c r="L148" s="2034"/>
      <c r="M148" s="2034"/>
      <c r="N148" s="2034"/>
      <c r="O148" s="2034"/>
      <c r="P148" s="2034"/>
    </row>
    <row r="149" spans="1:16" ht="15.75" customHeight="1">
      <c r="A149" s="2034"/>
      <c r="B149" s="2034"/>
      <c r="C149" s="2034"/>
      <c r="D149" s="2034"/>
      <c r="E149" s="2034"/>
      <c r="F149" s="2034"/>
      <c r="G149" s="2034"/>
      <c r="H149" s="2034"/>
      <c r="I149" s="2034"/>
      <c r="J149" s="2034"/>
      <c r="K149" s="2034"/>
      <c r="L149" s="2034"/>
      <c r="M149" s="2034"/>
      <c r="N149" s="2034"/>
      <c r="O149" s="2034"/>
      <c r="P149" s="2034"/>
    </row>
    <row r="150" spans="1:16" ht="15.75" customHeight="1">
      <c r="A150" s="2034"/>
      <c r="B150" s="2034"/>
      <c r="C150" s="2034"/>
      <c r="D150" s="2034"/>
      <c r="E150" s="2034"/>
      <c r="F150" s="2034"/>
      <c r="G150" s="2034"/>
      <c r="H150" s="2034"/>
      <c r="I150" s="2034"/>
      <c r="J150" s="2034"/>
      <c r="K150" s="2034"/>
      <c r="L150" s="2034"/>
      <c r="M150" s="2034"/>
      <c r="N150" s="2034"/>
      <c r="O150" s="2034"/>
      <c r="P150" s="2034"/>
    </row>
    <row r="151" spans="1:16" ht="15.75" customHeight="1">
      <c r="A151" s="2034"/>
      <c r="B151" s="2034"/>
      <c r="C151" s="2034"/>
      <c r="D151" s="2034"/>
      <c r="E151" s="2034"/>
      <c r="F151" s="2034"/>
      <c r="G151" s="2034"/>
      <c r="H151" s="2034"/>
      <c r="I151" s="2034"/>
      <c r="J151" s="2034"/>
      <c r="K151" s="2034"/>
      <c r="L151" s="2034"/>
      <c r="M151" s="2034"/>
      <c r="N151" s="2034"/>
      <c r="O151" s="2034"/>
      <c r="P151" s="2034"/>
    </row>
    <row r="152" spans="1:16" ht="15.75" customHeight="1">
      <c r="A152" s="2034"/>
      <c r="B152" s="2034"/>
      <c r="C152" s="2034"/>
      <c r="D152" s="2034"/>
      <c r="E152" s="2034"/>
      <c r="F152" s="2034"/>
      <c r="G152" s="2034"/>
      <c r="H152" s="2034"/>
      <c r="I152" s="2034"/>
      <c r="J152" s="2034"/>
      <c r="K152" s="2034"/>
      <c r="L152" s="2034"/>
      <c r="M152" s="2034"/>
      <c r="N152" s="2034"/>
      <c r="O152" s="2034"/>
      <c r="P152" s="2034"/>
    </row>
    <row r="153" spans="1:16" ht="15.75" customHeight="1">
      <c r="A153" s="2034"/>
      <c r="B153" s="2034"/>
      <c r="C153" s="2034"/>
      <c r="D153" s="2034"/>
      <c r="E153" s="2034"/>
      <c r="F153" s="2034"/>
      <c r="G153" s="2034"/>
      <c r="H153" s="2034"/>
      <c r="I153" s="2034"/>
      <c r="J153" s="2034"/>
      <c r="K153" s="2034"/>
      <c r="L153" s="2034"/>
      <c r="M153" s="2034"/>
      <c r="N153" s="2034"/>
      <c r="O153" s="2034"/>
      <c r="P153" s="2034"/>
    </row>
    <row r="154" spans="1:16" ht="15.75" customHeight="1">
      <c r="A154" s="2034"/>
      <c r="B154" s="2034"/>
      <c r="C154" s="2034"/>
      <c r="D154" s="2034"/>
      <c r="E154" s="2034"/>
      <c r="F154" s="2034"/>
      <c r="G154" s="2034"/>
      <c r="H154" s="2034"/>
      <c r="I154" s="2034"/>
      <c r="J154" s="2034"/>
      <c r="K154" s="2034"/>
      <c r="L154" s="2034"/>
      <c r="M154" s="2034"/>
      <c r="N154" s="2034"/>
      <c r="O154" s="2034"/>
      <c r="P154" s="2034"/>
    </row>
    <row r="155" spans="1:16" ht="15.75" customHeight="1">
      <c r="A155" s="2034"/>
      <c r="B155" s="2034"/>
      <c r="C155" s="2034"/>
      <c r="D155" s="2034"/>
      <c r="E155" s="2034"/>
      <c r="F155" s="2034"/>
      <c r="G155" s="2034"/>
      <c r="H155" s="2034"/>
      <c r="I155" s="2034"/>
      <c r="J155" s="2034"/>
      <c r="K155" s="2034"/>
      <c r="L155" s="2034"/>
      <c r="M155" s="2034"/>
      <c r="N155" s="2034"/>
      <c r="O155" s="2034"/>
      <c r="P155" s="2034"/>
    </row>
    <row r="156" spans="1:16" ht="15.75" customHeight="1">
      <c r="A156" s="2034"/>
      <c r="B156" s="2034"/>
      <c r="C156" s="2034"/>
      <c r="D156" s="2034"/>
      <c r="E156" s="2034"/>
      <c r="F156" s="2034"/>
      <c r="G156" s="2034"/>
      <c r="H156" s="2034"/>
      <c r="I156" s="2034"/>
      <c r="J156" s="2034"/>
      <c r="K156" s="2034"/>
      <c r="L156" s="2034"/>
      <c r="M156" s="2034"/>
      <c r="N156" s="2034"/>
      <c r="O156" s="2034"/>
      <c r="P156" s="2034"/>
    </row>
    <row r="157" spans="1:16" ht="15.75" customHeight="1">
      <c r="A157" s="2034"/>
      <c r="B157" s="2034"/>
      <c r="C157" s="2034"/>
      <c r="D157" s="2034"/>
      <c r="E157" s="2034"/>
      <c r="F157" s="2034"/>
      <c r="G157" s="2034"/>
      <c r="H157" s="2034"/>
      <c r="I157" s="2034"/>
      <c r="J157" s="2034"/>
      <c r="K157" s="2034"/>
      <c r="L157" s="2034"/>
      <c r="M157" s="2034"/>
      <c r="N157" s="2034"/>
      <c r="O157" s="2034"/>
      <c r="P157" s="2034"/>
    </row>
    <row r="158" spans="1:16" ht="15.75" customHeight="1">
      <c r="A158" s="2034"/>
      <c r="B158" s="2034"/>
      <c r="C158" s="2034"/>
      <c r="D158" s="2034"/>
      <c r="E158" s="2034"/>
      <c r="F158" s="2034"/>
      <c r="G158" s="2034"/>
      <c r="H158" s="2034"/>
      <c r="I158" s="2034"/>
      <c r="J158" s="2034"/>
      <c r="K158" s="2034"/>
      <c r="L158" s="2034"/>
      <c r="M158" s="2034"/>
      <c r="N158" s="2034"/>
      <c r="O158" s="2034"/>
      <c r="P158" s="2034"/>
    </row>
    <row r="159" spans="1:16" ht="15.75" customHeight="1">
      <c r="A159" s="2034"/>
      <c r="B159" s="2034"/>
      <c r="C159" s="2034"/>
      <c r="D159" s="2034"/>
      <c r="E159" s="2034"/>
      <c r="F159" s="2034"/>
      <c r="G159" s="2034"/>
      <c r="H159" s="2034"/>
      <c r="I159" s="2034"/>
      <c r="J159" s="2034"/>
      <c r="K159" s="2034"/>
      <c r="L159" s="2034"/>
      <c r="M159" s="2034"/>
      <c r="N159" s="2034"/>
      <c r="O159" s="2034"/>
      <c r="P159" s="2034"/>
    </row>
    <row r="160" spans="1:16" ht="15.75" customHeight="1">
      <c r="A160" s="2034"/>
      <c r="B160" s="2034"/>
      <c r="C160" s="2034"/>
      <c r="D160" s="2034"/>
      <c r="E160" s="2034"/>
      <c r="F160" s="2034"/>
      <c r="G160" s="2034"/>
      <c r="H160" s="2034"/>
      <c r="I160" s="2034"/>
      <c r="J160" s="2034"/>
      <c r="K160" s="2034"/>
      <c r="L160" s="2034"/>
      <c r="M160" s="2034"/>
      <c r="N160" s="2034"/>
      <c r="O160" s="2034"/>
      <c r="P160" s="2034"/>
    </row>
    <row r="161" spans="1:16" ht="15.75" customHeight="1">
      <c r="A161" s="2034"/>
      <c r="B161" s="2034"/>
      <c r="C161" s="2034"/>
      <c r="D161" s="2034"/>
      <c r="E161" s="2034"/>
      <c r="F161" s="2034"/>
      <c r="G161" s="2034"/>
      <c r="H161" s="2034"/>
      <c r="I161" s="2034"/>
      <c r="J161" s="2034"/>
      <c r="K161" s="2034"/>
      <c r="L161" s="2034"/>
      <c r="M161" s="2034"/>
      <c r="N161" s="2034"/>
      <c r="O161" s="2034"/>
      <c r="P161" s="2034"/>
    </row>
    <row r="162" spans="1:16" ht="15.75" customHeight="1">
      <c r="A162" s="2034"/>
      <c r="B162" s="2034"/>
      <c r="C162" s="2034"/>
      <c r="D162" s="2034"/>
      <c r="E162" s="2034"/>
      <c r="F162" s="2034"/>
      <c r="G162" s="2034"/>
      <c r="H162" s="2034"/>
      <c r="I162" s="2034"/>
      <c r="J162" s="2034"/>
      <c r="K162" s="2034"/>
      <c r="L162" s="2034"/>
      <c r="M162" s="2034"/>
      <c r="N162" s="2034"/>
      <c r="O162" s="2034"/>
      <c r="P162" s="2034"/>
    </row>
    <row r="163" spans="1:16" ht="15.75" customHeight="1">
      <c r="A163" s="2034"/>
      <c r="B163" s="2034"/>
      <c r="C163" s="2034"/>
      <c r="D163" s="2034"/>
      <c r="E163" s="2034"/>
      <c r="F163" s="2034"/>
      <c r="G163" s="2034"/>
      <c r="H163" s="2034"/>
      <c r="I163" s="2034"/>
      <c r="J163" s="2034"/>
      <c r="K163" s="2034"/>
      <c r="L163" s="2034"/>
      <c r="M163" s="2034"/>
      <c r="N163" s="2034"/>
      <c r="O163" s="2034"/>
      <c r="P163" s="2034"/>
    </row>
    <row r="164" spans="1:16" ht="15.75" customHeight="1">
      <c r="A164" s="2034"/>
      <c r="B164" s="2034"/>
      <c r="C164" s="2034"/>
      <c r="D164" s="2034"/>
      <c r="E164" s="2034"/>
      <c r="F164" s="2034"/>
      <c r="G164" s="2034"/>
      <c r="H164" s="2034"/>
      <c r="I164" s="2034"/>
      <c r="J164" s="2034"/>
      <c r="K164" s="2034"/>
      <c r="L164" s="2034"/>
      <c r="M164" s="2034"/>
      <c r="N164" s="2034"/>
      <c r="O164" s="2034"/>
      <c r="P164" s="2034"/>
    </row>
    <row r="165" spans="1:16" ht="15.75" customHeight="1">
      <c r="A165" s="2034"/>
      <c r="B165" s="2034"/>
      <c r="C165" s="2034"/>
      <c r="D165" s="2034"/>
      <c r="E165" s="2034"/>
      <c r="F165" s="2034"/>
      <c r="G165" s="2034"/>
      <c r="H165" s="2034"/>
      <c r="I165" s="2034"/>
      <c r="J165" s="2034"/>
      <c r="K165" s="2034"/>
      <c r="L165" s="2034"/>
      <c r="M165" s="2034"/>
      <c r="N165" s="2034"/>
      <c r="O165" s="2034"/>
      <c r="P165" s="2034"/>
    </row>
    <row r="166" spans="1:16" ht="15.75" customHeight="1">
      <c r="A166" s="2034"/>
      <c r="B166" s="2034"/>
      <c r="C166" s="2034"/>
      <c r="D166" s="2034"/>
      <c r="E166" s="2034"/>
      <c r="F166" s="2034"/>
      <c r="G166" s="2034"/>
      <c r="H166" s="2034"/>
      <c r="I166" s="2034"/>
      <c r="J166" s="2034"/>
      <c r="K166" s="2034"/>
      <c r="L166" s="2034"/>
      <c r="M166" s="2034"/>
      <c r="N166" s="2034"/>
      <c r="O166" s="2034"/>
      <c r="P166" s="2034"/>
    </row>
    <row r="167" spans="1:16" ht="15.75" customHeight="1">
      <c r="A167" s="2034"/>
      <c r="B167" s="2034"/>
      <c r="C167" s="2034"/>
      <c r="D167" s="2034"/>
      <c r="E167" s="2034"/>
      <c r="F167" s="2034"/>
      <c r="G167" s="2034"/>
      <c r="H167" s="2034"/>
      <c r="I167" s="2034"/>
      <c r="J167" s="2034"/>
      <c r="K167" s="2034"/>
      <c r="L167" s="2034"/>
      <c r="M167" s="2034"/>
      <c r="N167" s="2034"/>
      <c r="O167" s="2034"/>
      <c r="P167" s="2034"/>
    </row>
    <row r="168" spans="1:16" ht="15.75" customHeight="1">
      <c r="A168" s="2034"/>
      <c r="B168" s="2034"/>
      <c r="C168" s="2034"/>
      <c r="D168" s="2034"/>
      <c r="E168" s="2034"/>
      <c r="F168" s="2034"/>
      <c r="G168" s="2034"/>
      <c r="H168" s="2034"/>
      <c r="I168" s="2034"/>
      <c r="J168" s="2034"/>
      <c r="K168" s="2034"/>
      <c r="L168" s="2034"/>
      <c r="M168" s="2034"/>
      <c r="N168" s="2034"/>
      <c r="O168" s="2034"/>
      <c r="P168" s="2034"/>
    </row>
    <row r="169" spans="1:16" ht="15.75" customHeight="1">
      <c r="A169" s="2034"/>
      <c r="B169" s="2034"/>
      <c r="C169" s="2034"/>
      <c r="D169" s="2034"/>
      <c r="E169" s="2034"/>
      <c r="F169" s="2034"/>
      <c r="G169" s="2034"/>
      <c r="H169" s="2034"/>
      <c r="I169" s="2034"/>
      <c r="J169" s="2034"/>
      <c r="K169" s="2034"/>
      <c r="L169" s="2034"/>
      <c r="M169" s="2034"/>
      <c r="N169" s="2034"/>
      <c r="O169" s="2034"/>
      <c r="P169" s="2034"/>
    </row>
    <row r="170" spans="1:16" ht="15.75" customHeight="1">
      <c r="A170" s="2034"/>
      <c r="B170" s="2034"/>
      <c r="C170" s="2034"/>
      <c r="D170" s="2034"/>
      <c r="E170" s="2034"/>
      <c r="F170" s="2034"/>
      <c r="G170" s="2034"/>
      <c r="H170" s="2034"/>
      <c r="I170" s="2034"/>
      <c r="J170" s="2034"/>
      <c r="K170" s="2034"/>
      <c r="L170" s="2034"/>
      <c r="M170" s="2034"/>
      <c r="N170" s="2034"/>
      <c r="O170" s="2034"/>
      <c r="P170" s="2034"/>
    </row>
    <row r="171" spans="1:16" ht="15.75" customHeight="1">
      <c r="A171" s="2034"/>
      <c r="B171" s="2034"/>
      <c r="C171" s="2034"/>
      <c r="D171" s="2034"/>
      <c r="E171" s="2034"/>
      <c r="F171" s="2034"/>
      <c r="G171" s="2034"/>
      <c r="H171" s="2034"/>
      <c r="I171" s="2034"/>
      <c r="J171" s="2034"/>
      <c r="K171" s="2034"/>
      <c r="L171" s="2034"/>
      <c r="M171" s="2034"/>
      <c r="N171" s="2034"/>
      <c r="O171" s="2034"/>
      <c r="P171" s="2034"/>
    </row>
    <row r="172" spans="1:16" ht="15.75" customHeight="1">
      <c r="A172" s="2034"/>
      <c r="B172" s="2034"/>
      <c r="C172" s="2034"/>
      <c r="D172" s="2034"/>
      <c r="E172" s="2034"/>
      <c r="F172" s="2034"/>
      <c r="G172" s="2034"/>
      <c r="H172" s="2034"/>
      <c r="I172" s="2034"/>
      <c r="J172" s="2034"/>
      <c r="K172" s="2034"/>
      <c r="L172" s="2034"/>
      <c r="M172" s="2034"/>
      <c r="N172" s="2034"/>
      <c r="O172" s="2034"/>
      <c r="P172" s="2034"/>
    </row>
    <row r="173" spans="1:16" ht="15.75" customHeight="1">
      <c r="A173" s="2034"/>
      <c r="B173" s="2034"/>
      <c r="C173" s="2034"/>
      <c r="D173" s="2034"/>
      <c r="E173" s="2034"/>
      <c r="F173" s="2034"/>
      <c r="G173" s="2034"/>
      <c r="H173" s="2034"/>
      <c r="I173" s="2034"/>
      <c r="J173" s="2034"/>
      <c r="K173" s="2034"/>
      <c r="L173" s="2034"/>
      <c r="M173" s="2034"/>
      <c r="N173" s="2034"/>
      <c r="O173" s="2034"/>
      <c r="P173" s="2034"/>
    </row>
    <row r="174" spans="1:16" ht="15.75" customHeight="1">
      <c r="A174" s="2034"/>
      <c r="B174" s="2034"/>
      <c r="C174" s="2034"/>
      <c r="D174" s="2034"/>
      <c r="E174" s="2034"/>
      <c r="F174" s="2034"/>
      <c r="G174" s="2034"/>
      <c r="H174" s="2034"/>
      <c r="I174" s="2034"/>
      <c r="J174" s="2034"/>
      <c r="K174" s="2034"/>
      <c r="L174" s="2034"/>
      <c r="M174" s="2034"/>
      <c r="N174" s="2034"/>
      <c r="O174" s="2034"/>
      <c r="P174" s="2034"/>
    </row>
    <row r="175" spans="1:16" ht="15.75" customHeight="1">
      <c r="A175" s="2034"/>
      <c r="B175" s="2034"/>
      <c r="C175" s="2034"/>
      <c r="D175" s="2034"/>
      <c r="E175" s="2034"/>
      <c r="F175" s="2034"/>
      <c r="G175" s="2034"/>
      <c r="H175" s="2034"/>
      <c r="I175" s="2034"/>
      <c r="J175" s="2034"/>
      <c r="K175" s="2034"/>
      <c r="L175" s="2034"/>
      <c r="M175" s="2034"/>
      <c r="N175" s="2034"/>
      <c r="O175" s="2034"/>
      <c r="P175" s="2034"/>
    </row>
    <row r="176" spans="1:16" ht="15.75" customHeight="1">
      <c r="A176" s="2034"/>
      <c r="B176" s="2034"/>
      <c r="C176" s="2034"/>
      <c r="D176" s="2034"/>
      <c r="E176" s="2034"/>
      <c r="F176" s="2034"/>
      <c r="G176" s="2034"/>
      <c r="H176" s="2034"/>
      <c r="I176" s="2034"/>
      <c r="J176" s="2034"/>
      <c r="K176" s="2034"/>
      <c r="L176" s="2034"/>
      <c r="M176" s="2034"/>
      <c r="N176" s="2034"/>
      <c r="O176" s="2034"/>
      <c r="P176" s="2034"/>
    </row>
    <row r="177" spans="1:16" ht="15.75" customHeight="1">
      <c r="A177" s="2034"/>
      <c r="B177" s="2034"/>
      <c r="C177" s="2034"/>
      <c r="D177" s="2034"/>
      <c r="E177" s="2034"/>
      <c r="F177" s="2034"/>
      <c r="G177" s="2034"/>
      <c r="H177" s="2034"/>
      <c r="I177" s="2034"/>
      <c r="J177" s="2034"/>
      <c r="K177" s="2034"/>
      <c r="L177" s="2034"/>
      <c r="M177" s="2034"/>
      <c r="N177" s="2034"/>
      <c r="O177" s="2034"/>
      <c r="P177" s="2034"/>
    </row>
    <row r="178" spans="1:16" ht="15.75" customHeight="1">
      <c r="A178" s="2034"/>
      <c r="B178" s="2034"/>
      <c r="C178" s="2034"/>
      <c r="D178" s="2034"/>
      <c r="E178" s="2034"/>
      <c r="F178" s="2034"/>
      <c r="G178" s="2034"/>
      <c r="H178" s="2034"/>
      <c r="I178" s="2034"/>
      <c r="J178" s="2034"/>
      <c r="K178" s="2034"/>
      <c r="L178" s="2034"/>
      <c r="M178" s="2034"/>
      <c r="N178" s="2034"/>
      <c r="O178" s="2034"/>
      <c r="P178" s="2034"/>
    </row>
    <row r="179" spans="1:16" ht="15.75" customHeight="1">
      <c r="A179" s="2034"/>
      <c r="B179" s="2034"/>
      <c r="C179" s="2034"/>
      <c r="D179" s="2034"/>
      <c r="E179" s="2034"/>
      <c r="F179" s="2034"/>
      <c r="G179" s="2034"/>
      <c r="H179" s="2034"/>
      <c r="I179" s="2034"/>
      <c r="J179" s="2034"/>
      <c r="K179" s="2034"/>
      <c r="L179" s="2034"/>
      <c r="M179" s="2034"/>
      <c r="N179" s="2034"/>
      <c r="O179" s="2034"/>
      <c r="P179" s="2034"/>
    </row>
    <row r="180" spans="1:16" ht="15.75" customHeight="1">
      <c r="A180" s="2034"/>
      <c r="B180" s="2034"/>
      <c r="C180" s="2034"/>
      <c r="D180" s="2034"/>
      <c r="E180" s="2034"/>
      <c r="F180" s="2034"/>
      <c r="G180" s="2034"/>
      <c r="H180" s="2034"/>
      <c r="I180" s="2034"/>
      <c r="J180" s="2034"/>
      <c r="K180" s="2034"/>
      <c r="L180" s="2034"/>
      <c r="M180" s="2034"/>
      <c r="N180" s="2034"/>
      <c r="O180" s="2034"/>
      <c r="P180" s="2034"/>
    </row>
    <row r="181" spans="1:16" ht="15.75" customHeight="1">
      <c r="A181" s="2034"/>
      <c r="B181" s="2034"/>
      <c r="C181" s="2034"/>
      <c r="D181" s="2034"/>
      <c r="E181" s="2034"/>
      <c r="F181" s="2034"/>
      <c r="G181" s="2034"/>
      <c r="H181" s="2034"/>
      <c r="I181" s="2034"/>
      <c r="J181" s="2034"/>
      <c r="K181" s="2034"/>
      <c r="L181" s="2034"/>
      <c r="M181" s="2034"/>
      <c r="N181" s="2034"/>
      <c r="O181" s="2034"/>
      <c r="P181" s="2034"/>
    </row>
    <row r="182" spans="1:16" ht="15.75" customHeight="1">
      <c r="A182" s="2034"/>
      <c r="B182" s="2034"/>
      <c r="C182" s="2034"/>
      <c r="D182" s="2034"/>
      <c r="E182" s="2034"/>
      <c r="F182" s="2034"/>
      <c r="G182" s="2034"/>
      <c r="H182" s="2034"/>
      <c r="I182" s="2034"/>
      <c r="J182" s="2034"/>
      <c r="K182" s="2034"/>
      <c r="L182" s="2034"/>
      <c r="M182" s="2034"/>
      <c r="N182" s="2034"/>
      <c r="O182" s="2034"/>
      <c r="P182" s="2034"/>
    </row>
    <row r="183" spans="1:16" ht="15.75" customHeight="1">
      <c r="A183" s="2034"/>
      <c r="B183" s="2034"/>
      <c r="C183" s="2034"/>
      <c r="D183" s="2034"/>
      <c r="E183" s="2034"/>
      <c r="F183" s="2034"/>
      <c r="G183" s="2034"/>
      <c r="H183" s="2034"/>
      <c r="I183" s="2034"/>
      <c r="J183" s="2034"/>
      <c r="K183" s="2034"/>
      <c r="L183" s="2034"/>
      <c r="M183" s="2034"/>
      <c r="N183" s="2034"/>
      <c r="O183" s="2034"/>
      <c r="P183" s="2034"/>
    </row>
    <row r="184" spans="1:16" ht="15.75" customHeight="1">
      <c r="A184" s="2034"/>
      <c r="B184" s="2034"/>
      <c r="C184" s="2034"/>
      <c r="D184" s="2034"/>
      <c r="E184" s="2034"/>
      <c r="F184" s="2034"/>
      <c r="G184" s="2034"/>
      <c r="H184" s="2034"/>
      <c r="I184" s="2034"/>
      <c r="J184" s="2034"/>
      <c r="K184" s="2034"/>
      <c r="L184" s="2034"/>
      <c r="M184" s="2034"/>
      <c r="N184" s="2034"/>
      <c r="O184" s="2034"/>
      <c r="P184" s="2034"/>
    </row>
    <row r="185" spans="1:16" ht="15.75" customHeight="1">
      <c r="A185" s="2034"/>
      <c r="B185" s="2034"/>
      <c r="C185" s="2034"/>
      <c r="D185" s="2034"/>
      <c r="E185" s="2034"/>
      <c r="F185" s="2034"/>
      <c r="G185" s="2034"/>
      <c r="H185" s="2034"/>
      <c r="I185" s="2034"/>
      <c r="J185" s="2034"/>
      <c r="K185" s="2034"/>
      <c r="L185" s="2034"/>
      <c r="M185" s="2034"/>
      <c r="N185" s="2034"/>
      <c r="O185" s="2034"/>
      <c r="P185" s="2034"/>
    </row>
    <row r="186" spans="1:16" ht="15.75" customHeight="1">
      <c r="A186" s="2034"/>
      <c r="B186" s="2034"/>
      <c r="C186" s="2034"/>
      <c r="D186" s="2034"/>
      <c r="E186" s="2034"/>
      <c r="F186" s="2034"/>
      <c r="G186" s="2034"/>
      <c r="H186" s="2034"/>
      <c r="I186" s="2034"/>
      <c r="J186" s="2034"/>
      <c r="K186" s="2034"/>
      <c r="L186" s="2034"/>
      <c r="M186" s="2034"/>
      <c r="N186" s="2034"/>
      <c r="O186" s="2034"/>
      <c r="P186" s="2034"/>
    </row>
    <row r="187" spans="1:16" ht="15.75" customHeight="1">
      <c r="A187" s="2034"/>
      <c r="B187" s="2034"/>
      <c r="C187" s="2034"/>
      <c r="D187" s="2034"/>
      <c r="E187" s="2034"/>
      <c r="F187" s="2034"/>
      <c r="G187" s="2034"/>
      <c r="H187" s="2034"/>
      <c r="I187" s="2034"/>
      <c r="J187" s="2034"/>
      <c r="K187" s="2034"/>
      <c r="L187" s="2034"/>
      <c r="M187" s="2034"/>
      <c r="N187" s="2034"/>
      <c r="O187" s="2034"/>
      <c r="P187" s="2034"/>
    </row>
    <row r="188" spans="1:16" ht="15.75" customHeight="1">
      <c r="A188" s="2034"/>
      <c r="B188" s="2034"/>
      <c r="C188" s="2034"/>
      <c r="D188" s="2034"/>
      <c r="E188" s="2034"/>
      <c r="F188" s="2034"/>
      <c r="G188" s="2034"/>
      <c r="H188" s="2034"/>
      <c r="I188" s="2034"/>
      <c r="J188" s="2034"/>
      <c r="K188" s="2034"/>
      <c r="L188" s="2034"/>
      <c r="M188" s="2034"/>
      <c r="N188" s="2034"/>
      <c r="O188" s="2034"/>
      <c r="P188" s="2034"/>
    </row>
    <row r="189" spans="1:16" ht="15.75" customHeight="1">
      <c r="A189" s="2034"/>
      <c r="B189" s="2034"/>
      <c r="C189" s="2034"/>
      <c r="D189" s="2034"/>
      <c r="E189" s="2034"/>
      <c r="F189" s="2034"/>
      <c r="G189" s="2034"/>
      <c r="H189" s="2034"/>
      <c r="I189" s="2034"/>
      <c r="J189" s="2034"/>
      <c r="K189" s="2034"/>
      <c r="L189" s="2034"/>
      <c r="M189" s="2034"/>
      <c r="N189" s="2034"/>
      <c r="O189" s="2034"/>
      <c r="P189" s="2034"/>
    </row>
    <row r="190" spans="1:16" ht="15.75" customHeight="1">
      <c r="A190" s="2034"/>
      <c r="B190" s="2034"/>
      <c r="C190" s="2034"/>
      <c r="D190" s="2034"/>
      <c r="E190" s="2034"/>
      <c r="F190" s="2034"/>
      <c r="G190" s="2034"/>
      <c r="H190" s="2034"/>
      <c r="I190" s="2034"/>
      <c r="J190" s="2034"/>
      <c r="K190" s="2034"/>
      <c r="L190" s="2034"/>
      <c r="M190" s="2034"/>
      <c r="N190" s="2034"/>
      <c r="O190" s="2034"/>
      <c r="P190" s="2034"/>
    </row>
    <row r="191" spans="1:16" ht="15.75" customHeight="1">
      <c r="A191" s="2034"/>
      <c r="B191" s="2034"/>
      <c r="C191" s="2034"/>
      <c r="D191" s="2034"/>
      <c r="E191" s="2034"/>
      <c r="F191" s="2034"/>
      <c r="G191" s="2034"/>
      <c r="H191" s="2034"/>
      <c r="I191" s="2034"/>
      <c r="J191" s="2034"/>
      <c r="K191" s="2034"/>
      <c r="L191" s="2034"/>
      <c r="M191" s="2034"/>
      <c r="N191" s="2034"/>
      <c r="O191" s="2034"/>
      <c r="P191" s="2034"/>
    </row>
    <row r="192" spans="1:16" ht="15.75" customHeight="1">
      <c r="A192" s="2034"/>
      <c r="B192" s="2034"/>
      <c r="C192" s="2034"/>
      <c r="D192" s="2034"/>
      <c r="E192" s="2034"/>
      <c r="F192" s="2034"/>
      <c r="G192" s="2034"/>
      <c r="H192" s="2034"/>
      <c r="I192" s="2034"/>
      <c r="J192" s="2034"/>
      <c r="K192" s="2034"/>
      <c r="L192" s="2034"/>
      <c r="M192" s="2034"/>
      <c r="N192" s="2034"/>
      <c r="O192" s="2034"/>
      <c r="P192" s="2034"/>
    </row>
    <row r="193" spans="1:16" ht="15.75" customHeight="1">
      <c r="A193" s="2034"/>
      <c r="B193" s="2034"/>
      <c r="C193" s="2034"/>
      <c r="D193" s="2034"/>
      <c r="E193" s="2034"/>
      <c r="F193" s="2034"/>
      <c r="G193" s="2034"/>
      <c r="H193" s="2034"/>
      <c r="I193" s="2034"/>
      <c r="J193" s="2034"/>
      <c r="K193" s="2034"/>
      <c r="L193" s="2034"/>
      <c r="M193" s="2034"/>
      <c r="N193" s="2034"/>
      <c r="O193" s="2034"/>
      <c r="P193" s="2034"/>
    </row>
    <row r="194" spans="1:16" ht="15.75" customHeight="1">
      <c r="A194" s="2034"/>
      <c r="B194" s="2034"/>
      <c r="C194" s="2034"/>
      <c r="D194" s="2034"/>
      <c r="E194" s="2034"/>
      <c r="F194" s="2034"/>
      <c r="G194" s="2034"/>
      <c r="H194" s="2034"/>
      <c r="I194" s="2034"/>
      <c r="J194" s="2034"/>
      <c r="K194" s="2034"/>
      <c r="L194" s="2034"/>
      <c r="M194" s="2034"/>
      <c r="N194" s="2034"/>
      <c r="O194" s="2034"/>
      <c r="P194" s="2034"/>
    </row>
    <row r="195" spans="1:16" ht="15.75" customHeight="1">
      <c r="A195" s="2034"/>
      <c r="B195" s="2034"/>
      <c r="C195" s="2034"/>
      <c r="D195" s="2034"/>
      <c r="E195" s="2034"/>
      <c r="F195" s="2034"/>
      <c r="G195" s="2034"/>
      <c r="H195" s="2034"/>
      <c r="I195" s="2034"/>
      <c r="J195" s="2034"/>
      <c r="K195" s="2034"/>
      <c r="L195" s="2034"/>
      <c r="M195" s="2034"/>
      <c r="N195" s="2034"/>
      <c r="O195" s="2034"/>
      <c r="P195" s="2034"/>
    </row>
    <row r="196" spans="1:16" ht="15.75" customHeight="1">
      <c r="A196" s="2034"/>
      <c r="B196" s="2034"/>
      <c r="C196" s="2034"/>
      <c r="D196" s="2034"/>
      <c r="E196" s="2034"/>
      <c r="F196" s="2034"/>
      <c r="G196" s="2034"/>
      <c r="H196" s="2034"/>
      <c r="I196" s="2034"/>
      <c r="J196" s="2034"/>
      <c r="K196" s="2034"/>
      <c r="L196" s="2034"/>
      <c r="M196" s="2034"/>
      <c r="N196" s="2034"/>
      <c r="O196" s="2034"/>
      <c r="P196" s="2034"/>
    </row>
    <row r="197" spans="1:16" ht="15.75" customHeight="1">
      <c r="A197" s="2034"/>
      <c r="B197" s="2034"/>
      <c r="C197" s="2034"/>
      <c r="D197" s="2034"/>
      <c r="E197" s="2034"/>
      <c r="F197" s="2034"/>
      <c r="G197" s="2034"/>
      <c r="H197" s="2034"/>
      <c r="I197" s="2034"/>
      <c r="J197" s="2034"/>
      <c r="K197" s="2034"/>
      <c r="L197" s="2034"/>
      <c r="M197" s="2034"/>
      <c r="N197" s="2034"/>
      <c r="O197" s="2034"/>
      <c r="P197" s="2034"/>
    </row>
    <row r="198" spans="1:16" ht="15.75" customHeight="1">
      <c r="A198" s="2034"/>
      <c r="B198" s="2034"/>
      <c r="C198" s="2034"/>
      <c r="D198" s="2034"/>
      <c r="E198" s="2034"/>
      <c r="F198" s="2034"/>
      <c r="G198" s="2034"/>
      <c r="H198" s="2034"/>
      <c r="I198" s="2034"/>
      <c r="J198" s="2034"/>
      <c r="K198" s="2034"/>
      <c r="L198" s="2034"/>
      <c r="M198" s="2034"/>
      <c r="N198" s="2034"/>
      <c r="O198" s="2034"/>
      <c r="P198" s="2034"/>
    </row>
    <row r="199" spans="1:16" ht="15.75" customHeight="1">
      <c r="A199" s="2034"/>
      <c r="B199" s="2034"/>
      <c r="C199" s="2034"/>
      <c r="D199" s="2034"/>
      <c r="E199" s="2034"/>
      <c r="F199" s="2034"/>
      <c r="G199" s="2034"/>
      <c r="H199" s="2034"/>
      <c r="I199" s="2034"/>
      <c r="J199" s="2034"/>
      <c r="K199" s="2034"/>
      <c r="L199" s="2034"/>
      <c r="M199" s="2034"/>
      <c r="N199" s="2034"/>
      <c r="O199" s="2034"/>
      <c r="P199" s="2034"/>
    </row>
    <row r="200" spans="1:16" ht="15.75" customHeight="1">
      <c r="A200" s="2034"/>
      <c r="B200" s="2034"/>
      <c r="C200" s="2034"/>
      <c r="D200" s="2034"/>
      <c r="E200" s="2034"/>
      <c r="F200" s="2034"/>
      <c r="G200" s="2034"/>
      <c r="H200" s="2034"/>
      <c r="I200" s="2034"/>
      <c r="J200" s="2034"/>
      <c r="K200" s="2034"/>
      <c r="L200" s="2034"/>
      <c r="M200" s="2034"/>
      <c r="N200" s="2034"/>
      <c r="O200" s="2034"/>
      <c r="P200" s="2034"/>
    </row>
    <row r="201" spans="1:16" ht="15.75" customHeight="1">
      <c r="A201" s="2034"/>
      <c r="B201" s="2034"/>
      <c r="C201" s="2034"/>
      <c r="D201" s="2034"/>
      <c r="E201" s="2034"/>
      <c r="F201" s="2034"/>
      <c r="G201" s="2034"/>
      <c r="H201" s="2034"/>
      <c r="I201" s="2034"/>
      <c r="J201" s="2034"/>
      <c r="K201" s="2034"/>
      <c r="L201" s="2034"/>
      <c r="M201" s="2034"/>
      <c r="N201" s="2034"/>
      <c r="O201" s="2034"/>
      <c r="P201" s="2034"/>
    </row>
    <row r="202" spans="1:16" ht="15.75" customHeight="1">
      <c r="A202" s="2034"/>
      <c r="B202" s="2034"/>
      <c r="C202" s="2034"/>
      <c r="D202" s="2034"/>
      <c r="E202" s="2034"/>
      <c r="F202" s="2034"/>
      <c r="G202" s="2034"/>
      <c r="H202" s="2034"/>
      <c r="I202" s="2034"/>
      <c r="J202" s="2034"/>
      <c r="K202" s="2034"/>
      <c r="L202" s="2034"/>
      <c r="M202" s="2034"/>
      <c r="N202" s="2034"/>
      <c r="O202" s="2034"/>
      <c r="P202" s="2034"/>
    </row>
    <row r="203" spans="1:16" ht="15.75" customHeight="1">
      <c r="A203" s="2034"/>
      <c r="B203" s="2034"/>
      <c r="C203" s="2034"/>
      <c r="D203" s="2034"/>
      <c r="E203" s="2034"/>
      <c r="F203" s="2034"/>
      <c r="G203" s="2034"/>
      <c r="H203" s="2034"/>
      <c r="I203" s="2034"/>
      <c r="J203" s="2034"/>
      <c r="K203" s="2034"/>
      <c r="L203" s="2034"/>
      <c r="M203" s="2034"/>
      <c r="N203" s="2034"/>
      <c r="O203" s="2034"/>
      <c r="P203" s="2034"/>
    </row>
    <row r="204" spans="1:16" ht="15.75" customHeight="1">
      <c r="A204" s="2034"/>
      <c r="B204" s="2034"/>
      <c r="C204" s="2034"/>
      <c r="D204" s="2034"/>
      <c r="E204" s="2034"/>
      <c r="F204" s="2034"/>
      <c r="G204" s="2034"/>
      <c r="H204" s="2034"/>
      <c r="I204" s="2034"/>
      <c r="J204" s="2034"/>
      <c r="K204" s="2034"/>
      <c r="L204" s="2034"/>
      <c r="M204" s="2034"/>
      <c r="N204" s="2034"/>
      <c r="O204" s="2034"/>
      <c r="P204" s="2034"/>
    </row>
    <row r="205" spans="1:16" ht="15.75" customHeight="1">
      <c r="A205" s="2034"/>
      <c r="B205" s="2034"/>
      <c r="C205" s="2034"/>
      <c r="D205" s="2034"/>
      <c r="E205" s="2034"/>
      <c r="F205" s="2034"/>
      <c r="G205" s="2034"/>
      <c r="H205" s="2034"/>
      <c r="I205" s="2034"/>
      <c r="J205" s="2034"/>
      <c r="K205" s="2034"/>
      <c r="L205" s="2034"/>
      <c r="M205" s="2034"/>
      <c r="N205" s="2034"/>
      <c r="O205" s="2034"/>
      <c r="P205" s="2034"/>
    </row>
    <row r="206" spans="1:16" ht="15.75" customHeight="1">
      <c r="A206" s="2034"/>
      <c r="B206" s="2034"/>
      <c r="C206" s="2034"/>
      <c r="D206" s="2034"/>
      <c r="E206" s="2034"/>
      <c r="F206" s="2034"/>
      <c r="G206" s="2034"/>
      <c r="H206" s="2034"/>
      <c r="I206" s="2034"/>
      <c r="J206" s="2034"/>
      <c r="K206" s="2034"/>
      <c r="L206" s="2034"/>
      <c r="M206" s="2034"/>
      <c r="N206" s="2034"/>
      <c r="O206" s="2034"/>
      <c r="P206" s="2034"/>
    </row>
    <row r="207" spans="1:16" ht="15.75" customHeight="1">
      <c r="A207" s="2034"/>
      <c r="B207" s="2034"/>
      <c r="C207" s="2034"/>
      <c r="D207" s="2034"/>
      <c r="E207" s="2034"/>
      <c r="F207" s="2034"/>
      <c r="G207" s="2034"/>
      <c r="H207" s="2034"/>
      <c r="I207" s="2034"/>
      <c r="J207" s="2034"/>
      <c r="K207" s="2034"/>
      <c r="L207" s="2034"/>
      <c r="M207" s="2034"/>
      <c r="N207" s="2034"/>
      <c r="O207" s="2034"/>
      <c r="P207" s="2034"/>
    </row>
    <row r="208" spans="1:16" ht="15.75" customHeight="1">
      <c r="A208" s="2034"/>
      <c r="B208" s="2034"/>
      <c r="C208" s="2034"/>
      <c r="D208" s="2034"/>
      <c r="E208" s="2034"/>
      <c r="F208" s="2034"/>
      <c r="G208" s="2034"/>
      <c r="H208" s="2034"/>
      <c r="I208" s="2034"/>
      <c r="J208" s="2034"/>
      <c r="K208" s="2034"/>
      <c r="L208" s="2034"/>
      <c r="M208" s="2034"/>
      <c r="N208" s="2034"/>
      <c r="O208" s="2034"/>
      <c r="P208" s="2034"/>
    </row>
    <row r="209" spans="1:16" ht="15.75" customHeight="1">
      <c r="A209" s="2034"/>
      <c r="B209" s="2034"/>
      <c r="C209" s="2034"/>
      <c r="D209" s="2034"/>
      <c r="E209" s="2034"/>
      <c r="F209" s="2034"/>
      <c r="G209" s="2034"/>
      <c r="H209" s="2034"/>
      <c r="I209" s="2034"/>
      <c r="J209" s="2034"/>
      <c r="K209" s="2034"/>
      <c r="L209" s="2034"/>
      <c r="M209" s="2034"/>
      <c r="N209" s="2034"/>
      <c r="O209" s="2034"/>
      <c r="P209" s="2034"/>
    </row>
    <row r="210" spans="1:16" ht="15.75" customHeight="1">
      <c r="A210" s="2034"/>
      <c r="B210" s="2034"/>
      <c r="C210" s="2034"/>
      <c r="D210" s="2034"/>
      <c r="E210" s="2034"/>
      <c r="F210" s="2034"/>
      <c r="G210" s="2034"/>
      <c r="H210" s="2034"/>
      <c r="I210" s="2034"/>
      <c r="J210" s="2034"/>
      <c r="K210" s="2034"/>
      <c r="L210" s="2034"/>
      <c r="M210" s="2034"/>
      <c r="N210" s="2034"/>
      <c r="O210" s="2034"/>
      <c r="P210" s="2034"/>
    </row>
    <row r="211" spans="1:16" ht="15.75" customHeight="1">
      <c r="A211" s="2034"/>
      <c r="B211" s="2034"/>
      <c r="C211" s="2034"/>
      <c r="D211" s="2034"/>
      <c r="E211" s="2034"/>
      <c r="F211" s="2034"/>
      <c r="G211" s="2034"/>
      <c r="H211" s="2034"/>
      <c r="I211" s="2034"/>
      <c r="J211" s="2034"/>
      <c r="K211" s="2034"/>
      <c r="L211" s="2034"/>
      <c r="M211" s="2034"/>
      <c r="N211" s="2034"/>
      <c r="O211" s="2034"/>
      <c r="P211" s="2034"/>
    </row>
    <row r="212" spans="1:16" ht="15.75" customHeight="1">
      <c r="A212" s="2034"/>
      <c r="B212" s="2034"/>
      <c r="C212" s="2034"/>
      <c r="D212" s="2034"/>
      <c r="E212" s="2034"/>
      <c r="F212" s="2034"/>
      <c r="G212" s="2034"/>
      <c r="H212" s="2034"/>
      <c r="I212" s="2034"/>
      <c r="J212" s="2034"/>
      <c r="K212" s="2034"/>
      <c r="L212" s="2034"/>
      <c r="M212" s="2034"/>
      <c r="N212" s="2034"/>
      <c r="O212" s="2034"/>
      <c r="P212" s="2034"/>
    </row>
    <row r="213" spans="1:16" ht="15.75" customHeight="1">
      <c r="A213" s="2034"/>
      <c r="B213" s="2034"/>
      <c r="C213" s="2034"/>
      <c r="D213" s="2034"/>
      <c r="E213" s="2034"/>
      <c r="F213" s="2034"/>
      <c r="G213" s="2034"/>
      <c r="H213" s="2034"/>
      <c r="I213" s="2034"/>
      <c r="J213" s="2034"/>
      <c r="K213" s="2034"/>
      <c r="L213" s="2034"/>
      <c r="M213" s="2034"/>
      <c r="N213" s="2034"/>
      <c r="O213" s="2034"/>
      <c r="P213" s="2034"/>
    </row>
    <row r="214" spans="1:16" ht="15.75" customHeight="1">
      <c r="A214" s="2034"/>
      <c r="B214" s="2034"/>
      <c r="C214" s="2034"/>
      <c r="D214" s="2034"/>
      <c r="E214" s="2034"/>
      <c r="F214" s="2034"/>
      <c r="G214" s="2034"/>
      <c r="H214" s="2034"/>
      <c r="I214" s="2034"/>
      <c r="J214" s="2034"/>
      <c r="K214" s="2034"/>
      <c r="L214" s="2034"/>
      <c r="M214" s="2034"/>
      <c r="N214" s="2034"/>
      <c r="O214" s="2034"/>
      <c r="P214" s="2034"/>
    </row>
    <row r="215" spans="1:16" ht="15.75" customHeight="1">
      <c r="A215" s="2034"/>
      <c r="B215" s="2034"/>
      <c r="C215" s="2034"/>
      <c r="D215" s="2034"/>
      <c r="E215" s="2034"/>
      <c r="F215" s="2034"/>
      <c r="G215" s="2034"/>
      <c r="H215" s="2034"/>
      <c r="I215" s="2034"/>
      <c r="J215" s="2034"/>
      <c r="K215" s="2034"/>
      <c r="L215" s="2034"/>
      <c r="M215" s="2034"/>
      <c r="N215" s="2034"/>
      <c r="O215" s="2034"/>
      <c r="P215" s="2034"/>
    </row>
    <row r="216" spans="1:16" ht="15.75" customHeight="1">
      <c r="A216" s="2034"/>
      <c r="B216" s="2034"/>
      <c r="C216" s="2034"/>
      <c r="D216" s="2034"/>
      <c r="E216" s="2034"/>
      <c r="F216" s="2034"/>
      <c r="G216" s="2034"/>
      <c r="H216" s="2034"/>
      <c r="I216" s="2034"/>
      <c r="J216" s="2034"/>
      <c r="K216" s="2034"/>
      <c r="L216" s="2034"/>
      <c r="M216" s="2034"/>
      <c r="N216" s="2034"/>
      <c r="O216" s="2034"/>
      <c r="P216" s="2034"/>
    </row>
    <row r="217" spans="1:16" ht="15.75" customHeight="1">
      <c r="A217" s="2034"/>
      <c r="B217" s="2034"/>
      <c r="C217" s="2034"/>
      <c r="D217" s="2034"/>
      <c r="E217" s="2034"/>
      <c r="F217" s="2034"/>
      <c r="G217" s="2034"/>
      <c r="H217" s="2034"/>
      <c r="I217" s="2034"/>
      <c r="J217" s="2034"/>
      <c r="K217" s="2034"/>
      <c r="L217" s="2034"/>
      <c r="M217" s="2034"/>
      <c r="N217" s="2034"/>
      <c r="O217" s="2034"/>
      <c r="P217" s="2034"/>
    </row>
    <row r="218" spans="1:16" ht="15.75" customHeight="1">
      <c r="A218" s="2034"/>
      <c r="B218" s="2034"/>
      <c r="C218" s="2034"/>
      <c r="D218" s="2034"/>
      <c r="E218" s="2034"/>
      <c r="F218" s="2034"/>
      <c r="G218" s="2034"/>
      <c r="H218" s="2034"/>
      <c r="I218" s="2034"/>
      <c r="J218" s="2034"/>
      <c r="K218" s="2034"/>
      <c r="L218" s="2034"/>
      <c r="M218" s="2034"/>
      <c r="N218" s="2034"/>
      <c r="O218" s="2034"/>
      <c r="P218" s="2034"/>
    </row>
    <row r="219" spans="1:16" ht="15.75" customHeight="1">
      <c r="A219" s="2034"/>
      <c r="B219" s="2034"/>
      <c r="C219" s="2034"/>
      <c r="D219" s="2034"/>
      <c r="E219" s="2034"/>
      <c r="F219" s="2034"/>
      <c r="G219" s="2034"/>
      <c r="H219" s="2034"/>
      <c r="I219" s="2034"/>
      <c r="J219" s="2034"/>
      <c r="K219" s="2034"/>
      <c r="L219" s="2034"/>
      <c r="M219" s="2034"/>
      <c r="N219" s="2034"/>
      <c r="O219" s="2034"/>
      <c r="P219" s="2034"/>
    </row>
    <row r="220" spans="1:16" ht="15.75" customHeight="1">
      <c r="A220" s="2034"/>
      <c r="B220" s="2034"/>
      <c r="C220" s="2034"/>
      <c r="D220" s="2034"/>
      <c r="E220" s="2034"/>
      <c r="F220" s="2034"/>
      <c r="G220" s="2034"/>
      <c r="H220" s="2034"/>
      <c r="I220" s="2034"/>
      <c r="J220" s="2034"/>
      <c r="K220" s="2034"/>
      <c r="L220" s="2034"/>
      <c r="M220" s="2034"/>
      <c r="N220" s="2034"/>
      <c r="O220" s="2034"/>
      <c r="P220" s="2034"/>
    </row>
    <row r="221" spans="1:16" ht="15.75" customHeight="1">
      <c r="A221" s="2034"/>
      <c r="B221" s="2034"/>
      <c r="C221" s="2034"/>
      <c r="D221" s="2034"/>
      <c r="E221" s="2034"/>
      <c r="F221" s="2034"/>
      <c r="G221" s="2034"/>
      <c r="H221" s="2034"/>
      <c r="I221" s="2034"/>
      <c r="J221" s="2034"/>
      <c r="K221" s="2034"/>
      <c r="L221" s="2034"/>
      <c r="M221" s="2034"/>
      <c r="N221" s="2034"/>
      <c r="O221" s="2034"/>
      <c r="P221" s="2034"/>
    </row>
    <row r="222" spans="1:16" ht="15.75" customHeight="1">
      <c r="A222" s="2034"/>
      <c r="B222" s="2034"/>
      <c r="C222" s="2034"/>
      <c r="D222" s="2034"/>
      <c r="E222" s="2034"/>
      <c r="F222" s="2034"/>
      <c r="G222" s="2034"/>
      <c r="H222" s="2034"/>
      <c r="I222" s="2034"/>
      <c r="J222" s="2034"/>
      <c r="K222" s="2034"/>
      <c r="L222" s="2034"/>
      <c r="M222" s="2034"/>
      <c r="N222" s="2034"/>
      <c r="O222" s="2034"/>
      <c r="P222" s="2034"/>
    </row>
    <row r="223" spans="1:16" ht="15.75" customHeight="1">
      <c r="A223" s="2034"/>
      <c r="B223" s="2034"/>
      <c r="C223" s="2034"/>
      <c r="D223" s="2034"/>
      <c r="E223" s="2034"/>
      <c r="F223" s="2034"/>
      <c r="G223" s="2034"/>
      <c r="H223" s="2034"/>
      <c r="I223" s="2034"/>
      <c r="J223" s="2034"/>
      <c r="K223" s="2034"/>
      <c r="L223" s="2034"/>
      <c r="M223" s="2034"/>
      <c r="N223" s="2034"/>
      <c r="O223" s="2034"/>
      <c r="P223" s="2034"/>
    </row>
    <row r="224" spans="1:16" ht="15.75" customHeight="1">
      <c r="A224" s="2034"/>
      <c r="B224" s="2034"/>
      <c r="C224" s="2034"/>
      <c r="D224" s="2034"/>
      <c r="E224" s="2034"/>
      <c r="F224" s="2034"/>
      <c r="G224" s="2034"/>
      <c r="H224" s="2034"/>
      <c r="I224" s="2034"/>
      <c r="J224" s="2034"/>
      <c r="K224" s="2034"/>
      <c r="L224" s="2034"/>
      <c r="M224" s="2034"/>
      <c r="N224" s="2034"/>
      <c r="O224" s="2034"/>
      <c r="P224" s="2034"/>
    </row>
    <row r="225" spans="1:16" ht="15.75" customHeight="1">
      <c r="A225" s="2034"/>
      <c r="B225" s="2034"/>
      <c r="C225" s="2034"/>
      <c r="D225" s="2034"/>
      <c r="E225" s="2034"/>
      <c r="F225" s="2034"/>
      <c r="G225" s="2034"/>
      <c r="H225" s="2034"/>
      <c r="I225" s="2034"/>
      <c r="J225" s="2034"/>
      <c r="K225" s="2034"/>
      <c r="L225" s="2034"/>
      <c r="M225" s="2034"/>
      <c r="N225" s="2034"/>
      <c r="O225" s="2034"/>
      <c r="P225" s="2034"/>
    </row>
    <row r="226" spans="1:16" ht="15.75" customHeight="1">
      <c r="A226" s="2034"/>
      <c r="B226" s="2034"/>
      <c r="C226" s="2034"/>
      <c r="D226" s="2034"/>
      <c r="E226" s="2034"/>
      <c r="F226" s="2034"/>
      <c r="G226" s="2034"/>
      <c r="H226" s="2034"/>
      <c r="I226" s="2034"/>
      <c r="J226" s="2034"/>
      <c r="K226" s="2034"/>
      <c r="L226" s="2034"/>
      <c r="M226" s="2034"/>
      <c r="N226" s="2034"/>
      <c r="O226" s="2034"/>
      <c r="P226" s="2034"/>
    </row>
    <row r="227" spans="1:16" ht="15.75" customHeight="1">
      <c r="A227" s="2034"/>
      <c r="B227" s="2034"/>
      <c r="C227" s="2034"/>
      <c r="D227" s="2034"/>
      <c r="E227" s="2034"/>
      <c r="F227" s="2034"/>
      <c r="G227" s="2034"/>
      <c r="H227" s="2034"/>
      <c r="I227" s="2034"/>
      <c r="J227" s="2034"/>
      <c r="K227" s="2034"/>
      <c r="L227" s="2034"/>
      <c r="M227" s="2034"/>
      <c r="N227" s="2034"/>
      <c r="O227" s="2034"/>
      <c r="P227" s="2034"/>
    </row>
    <row r="228" spans="1:16" ht="15.75" customHeight="1">
      <c r="A228" s="2034"/>
      <c r="B228" s="2034"/>
      <c r="C228" s="2034"/>
      <c r="D228" s="2034"/>
      <c r="E228" s="2034"/>
      <c r="F228" s="2034"/>
      <c r="G228" s="2034"/>
      <c r="H228" s="2034"/>
      <c r="I228" s="2034"/>
      <c r="J228" s="2034"/>
      <c r="K228" s="2034"/>
      <c r="L228" s="2034"/>
      <c r="M228" s="2034"/>
      <c r="N228" s="2034"/>
      <c r="O228" s="2034"/>
      <c r="P228" s="2034"/>
    </row>
    <row r="229" spans="1:16" ht="15.75" customHeight="1">
      <c r="A229" s="2034"/>
      <c r="B229" s="2034"/>
      <c r="C229" s="2034"/>
      <c r="D229" s="2034"/>
      <c r="E229" s="2034"/>
      <c r="F229" s="2034"/>
      <c r="G229" s="2034"/>
      <c r="H229" s="2034"/>
      <c r="I229" s="2034"/>
      <c r="J229" s="2034"/>
      <c r="K229" s="2034"/>
      <c r="L229" s="2034"/>
      <c r="M229" s="2034"/>
      <c r="N229" s="2034"/>
      <c r="O229" s="2034"/>
      <c r="P229" s="2034"/>
    </row>
    <row r="230" spans="1:16" ht="15.75" customHeight="1">
      <c r="A230" s="2034"/>
      <c r="B230" s="2034"/>
      <c r="C230" s="2034"/>
      <c r="D230" s="2034"/>
      <c r="E230" s="2034"/>
      <c r="F230" s="2034"/>
      <c r="G230" s="2034"/>
      <c r="H230" s="2034"/>
      <c r="I230" s="2034"/>
      <c r="J230" s="2034"/>
      <c r="K230" s="2034"/>
      <c r="L230" s="2034"/>
      <c r="M230" s="2034"/>
      <c r="N230" s="2034"/>
      <c r="O230" s="2034"/>
      <c r="P230" s="2034"/>
    </row>
    <row r="231" spans="1:16" ht="15.75" customHeight="1">
      <c r="A231" s="2034"/>
      <c r="B231" s="2034"/>
      <c r="C231" s="2034"/>
      <c r="D231" s="2034"/>
      <c r="E231" s="2034"/>
      <c r="F231" s="2034"/>
      <c r="G231" s="2034"/>
      <c r="H231" s="2034"/>
      <c r="I231" s="2034"/>
      <c r="J231" s="2034"/>
      <c r="K231" s="2034"/>
      <c r="L231" s="2034"/>
      <c r="M231" s="2034"/>
      <c r="N231" s="2034"/>
      <c r="O231" s="2034"/>
      <c r="P231" s="2034"/>
    </row>
    <row r="232" spans="1:16" ht="15.75" customHeight="1">
      <c r="A232" s="2034"/>
      <c r="B232" s="2034"/>
      <c r="C232" s="2034"/>
      <c r="D232" s="2034"/>
      <c r="E232" s="2034"/>
      <c r="F232" s="2034"/>
      <c r="G232" s="2034"/>
      <c r="H232" s="2034"/>
      <c r="I232" s="2034"/>
      <c r="J232" s="2034"/>
      <c r="K232" s="2034"/>
      <c r="L232" s="2034"/>
      <c r="M232" s="2034"/>
      <c r="N232" s="2034"/>
      <c r="O232" s="2034"/>
      <c r="P232" s="2034"/>
    </row>
    <row r="233" spans="1:16" ht="15.75" customHeight="1">
      <c r="A233" s="2034"/>
      <c r="B233" s="2034"/>
      <c r="C233" s="2034"/>
      <c r="D233" s="2034"/>
      <c r="E233" s="2034"/>
      <c r="F233" s="2034"/>
      <c r="G233" s="2034"/>
      <c r="H233" s="2034"/>
      <c r="I233" s="2034"/>
      <c r="J233" s="2034"/>
      <c r="K233" s="2034"/>
      <c r="L233" s="2034"/>
      <c r="M233" s="2034"/>
      <c r="N233" s="2034"/>
      <c r="O233" s="2034"/>
      <c r="P233" s="2034"/>
    </row>
    <row r="234" spans="1:16" ht="15.75" customHeight="1">
      <c r="A234" s="2034"/>
      <c r="B234" s="2034"/>
      <c r="C234" s="2034"/>
      <c r="D234" s="2034"/>
      <c r="E234" s="2034"/>
      <c r="F234" s="2034"/>
      <c r="G234" s="2034"/>
      <c r="H234" s="2034"/>
      <c r="I234" s="2034"/>
      <c r="J234" s="2034"/>
      <c r="K234" s="2034"/>
      <c r="L234" s="2034"/>
      <c r="M234" s="2034"/>
      <c r="N234" s="2034"/>
      <c r="O234" s="2034"/>
      <c r="P234" s="2034"/>
    </row>
    <row r="235" spans="1:16" ht="15.75" customHeight="1">
      <c r="A235" s="2034"/>
      <c r="B235" s="2034"/>
      <c r="C235" s="2034"/>
      <c r="D235" s="2034"/>
      <c r="E235" s="2034"/>
      <c r="F235" s="2034"/>
      <c r="G235" s="2034"/>
      <c r="H235" s="2034"/>
      <c r="I235" s="2034"/>
      <c r="J235" s="2034"/>
      <c r="K235" s="2034"/>
      <c r="L235" s="2034"/>
      <c r="M235" s="2034"/>
      <c r="N235" s="2034"/>
      <c r="O235" s="2034"/>
      <c r="P235" s="2034"/>
    </row>
    <row r="236" spans="1:16" ht="15.75" customHeight="1">
      <c r="A236" s="2034"/>
      <c r="B236" s="2034"/>
      <c r="C236" s="2034"/>
      <c r="D236" s="2034"/>
      <c r="E236" s="2034"/>
      <c r="F236" s="2034"/>
      <c r="G236" s="2034"/>
      <c r="H236" s="2034"/>
      <c r="I236" s="2034"/>
      <c r="J236" s="2034"/>
      <c r="K236" s="2034"/>
      <c r="L236" s="2034"/>
      <c r="M236" s="2034"/>
      <c r="N236" s="2034"/>
      <c r="O236" s="2034"/>
      <c r="P236" s="2034"/>
    </row>
    <row r="237" spans="1:16" ht="15.75" customHeight="1">
      <c r="A237" s="2034"/>
      <c r="B237" s="2034"/>
      <c r="C237" s="2034"/>
      <c r="D237" s="2034"/>
      <c r="E237" s="2034"/>
      <c r="F237" s="2034"/>
      <c r="G237" s="2034"/>
      <c r="H237" s="2034"/>
      <c r="I237" s="2034"/>
      <c r="J237" s="2034"/>
      <c r="K237" s="2034"/>
      <c r="L237" s="2034"/>
      <c r="M237" s="2034"/>
      <c r="N237" s="2034"/>
      <c r="O237" s="2034"/>
      <c r="P237" s="2034"/>
    </row>
    <row r="238" spans="1:16" ht="15.75" customHeight="1">
      <c r="A238" s="2034"/>
      <c r="B238" s="2034"/>
      <c r="C238" s="2034"/>
      <c r="D238" s="2034"/>
      <c r="E238" s="2034"/>
      <c r="F238" s="2034"/>
      <c r="G238" s="2034"/>
      <c r="H238" s="2034"/>
      <c r="I238" s="2034"/>
      <c r="J238" s="2034"/>
      <c r="K238" s="2034"/>
      <c r="L238" s="2034"/>
      <c r="M238" s="2034"/>
      <c r="N238" s="2034"/>
      <c r="O238" s="2034"/>
      <c r="P238" s="2034"/>
    </row>
    <row r="239" spans="1:16" ht="15.75" customHeight="1">
      <c r="A239" s="2034"/>
      <c r="B239" s="2034"/>
      <c r="C239" s="2034"/>
      <c r="D239" s="2034"/>
      <c r="E239" s="2034"/>
      <c r="F239" s="2034"/>
      <c r="G239" s="2034"/>
      <c r="H239" s="2034"/>
      <c r="I239" s="2034"/>
      <c r="J239" s="2034"/>
      <c r="K239" s="2034"/>
      <c r="L239" s="2034"/>
      <c r="M239" s="2034"/>
      <c r="N239" s="2034"/>
      <c r="O239" s="2034"/>
      <c r="P239" s="2034"/>
    </row>
    <row r="240" spans="1:16" ht="15.75" customHeight="1">
      <c r="A240" s="2034"/>
      <c r="B240" s="2034"/>
      <c r="C240" s="2034"/>
      <c r="D240" s="2034"/>
      <c r="E240" s="2034"/>
      <c r="F240" s="2034"/>
      <c r="G240" s="2034"/>
      <c r="H240" s="2034"/>
      <c r="I240" s="2034"/>
      <c r="J240" s="2034"/>
      <c r="K240" s="2034"/>
      <c r="L240" s="2034"/>
      <c r="M240" s="2034"/>
      <c r="N240" s="2034"/>
      <c r="O240" s="2034"/>
      <c r="P240" s="2034"/>
    </row>
    <row r="241" spans="1:16" ht="15.75" customHeight="1">
      <c r="A241" s="2034"/>
      <c r="B241" s="2034"/>
      <c r="C241" s="2034"/>
      <c r="D241" s="2034"/>
      <c r="E241" s="2034"/>
      <c r="F241" s="2034"/>
      <c r="G241" s="2034"/>
      <c r="H241" s="2034"/>
      <c r="I241" s="2034"/>
      <c r="J241" s="2034"/>
      <c r="K241" s="2034"/>
      <c r="L241" s="2034"/>
      <c r="M241" s="2034"/>
      <c r="N241" s="2034"/>
      <c r="O241" s="2034"/>
      <c r="P241" s="2034"/>
    </row>
    <row r="242" spans="1:16" ht="15.75" customHeight="1">
      <c r="A242" s="2034"/>
      <c r="B242" s="2034"/>
      <c r="C242" s="2034"/>
      <c r="D242" s="2034"/>
      <c r="E242" s="2034"/>
      <c r="F242" s="2034"/>
      <c r="G242" s="2034"/>
      <c r="H242" s="2034"/>
      <c r="I242" s="2034"/>
      <c r="J242" s="2034"/>
      <c r="K242" s="2034"/>
      <c r="L242" s="2034"/>
      <c r="M242" s="2034"/>
      <c r="N242" s="2034"/>
      <c r="O242" s="2034"/>
      <c r="P242" s="2034"/>
    </row>
    <row r="243" spans="1:16" ht="15.75" customHeight="1">
      <c r="A243" s="2034"/>
      <c r="B243" s="2034"/>
      <c r="C243" s="2034"/>
      <c r="D243" s="2034"/>
      <c r="E243" s="2034"/>
      <c r="F243" s="2034"/>
      <c r="G243" s="2034"/>
      <c r="H243" s="2034"/>
      <c r="I243" s="2034"/>
      <c r="J243" s="2034"/>
      <c r="K243" s="2034"/>
      <c r="L243" s="2034"/>
      <c r="M243" s="2034"/>
      <c r="N243" s="2034"/>
      <c r="O243" s="2034"/>
      <c r="P243" s="2034"/>
    </row>
    <row r="244" spans="1:16" ht="15.75" customHeight="1">
      <c r="A244" s="2034"/>
      <c r="B244" s="2034"/>
      <c r="C244" s="2034"/>
      <c r="D244" s="2034"/>
      <c r="E244" s="2034"/>
      <c r="F244" s="2034"/>
      <c r="G244" s="2034"/>
      <c r="H244" s="2034"/>
      <c r="I244" s="2034"/>
      <c r="J244" s="2034"/>
      <c r="K244" s="2034"/>
      <c r="L244" s="2034"/>
      <c r="M244" s="2034"/>
      <c r="N244" s="2034"/>
      <c r="O244" s="2034"/>
      <c r="P244" s="2034"/>
    </row>
    <row r="245" spans="1:16" ht="15.75" customHeight="1">
      <c r="A245" s="2034"/>
      <c r="B245" s="2034"/>
      <c r="C245" s="2034"/>
      <c r="D245" s="2034"/>
      <c r="E245" s="2034"/>
      <c r="F245" s="2034"/>
      <c r="G245" s="2034"/>
      <c r="H245" s="2034"/>
      <c r="I245" s="2034"/>
      <c r="J245" s="2034"/>
      <c r="K245" s="2034"/>
      <c r="L245" s="2034"/>
      <c r="M245" s="2034"/>
      <c r="N245" s="2034"/>
      <c r="O245" s="2034"/>
      <c r="P245" s="2034"/>
    </row>
    <row r="246" spans="1:16" ht="15.75" customHeight="1">
      <c r="A246" s="2034"/>
      <c r="B246" s="2034"/>
      <c r="C246" s="2034"/>
      <c r="D246" s="2034"/>
      <c r="E246" s="2034"/>
      <c r="F246" s="2034"/>
      <c r="G246" s="2034"/>
      <c r="H246" s="2034"/>
      <c r="I246" s="2034"/>
      <c r="J246" s="2034"/>
      <c r="K246" s="2034"/>
      <c r="L246" s="2034"/>
      <c r="M246" s="2034"/>
      <c r="N246" s="2034"/>
      <c r="O246" s="2034"/>
      <c r="P246" s="2034"/>
    </row>
    <row r="247" spans="1:16" ht="15.75" customHeight="1">
      <c r="A247" s="2034"/>
      <c r="B247" s="2034"/>
      <c r="C247" s="2034"/>
      <c r="D247" s="2034"/>
      <c r="E247" s="2034"/>
      <c r="F247" s="2034"/>
      <c r="G247" s="2034"/>
      <c r="H247" s="2034"/>
      <c r="I247" s="2034"/>
      <c r="J247" s="2034"/>
      <c r="K247" s="2034"/>
      <c r="L247" s="2034"/>
      <c r="M247" s="2034"/>
      <c r="N247" s="2034"/>
      <c r="O247" s="2034"/>
      <c r="P247" s="2034"/>
    </row>
    <row r="248" spans="1:16" ht="15.75" customHeight="1">
      <c r="A248" s="2034"/>
      <c r="B248" s="2034"/>
      <c r="C248" s="2034"/>
      <c r="D248" s="2034"/>
      <c r="E248" s="2034"/>
      <c r="F248" s="2034"/>
      <c r="G248" s="2034"/>
      <c r="H248" s="2034"/>
      <c r="I248" s="2034"/>
      <c r="J248" s="2034"/>
      <c r="K248" s="2034"/>
      <c r="L248" s="2034"/>
      <c r="M248" s="2034"/>
      <c r="N248" s="2034"/>
      <c r="O248" s="2034"/>
      <c r="P248" s="2034"/>
    </row>
    <row r="249" spans="1:16" ht="15.75" customHeight="1">
      <c r="A249" s="2034"/>
      <c r="B249" s="2034"/>
      <c r="C249" s="2034"/>
      <c r="D249" s="2034"/>
      <c r="E249" s="2034"/>
      <c r="F249" s="2034"/>
      <c r="G249" s="2034"/>
      <c r="H249" s="2034"/>
      <c r="I249" s="2034"/>
      <c r="J249" s="2034"/>
      <c r="K249" s="2034"/>
      <c r="L249" s="2034"/>
      <c r="M249" s="2034"/>
      <c r="N249" s="2034"/>
      <c r="O249" s="2034"/>
      <c r="P249" s="2034"/>
    </row>
    <row r="250" spans="1:16" ht="15.75" customHeight="1">
      <c r="A250" s="2034"/>
      <c r="B250" s="2034"/>
      <c r="C250" s="2034"/>
      <c r="D250" s="2034"/>
      <c r="E250" s="2034"/>
      <c r="F250" s="2034"/>
      <c r="G250" s="2034"/>
      <c r="H250" s="2034"/>
      <c r="I250" s="2034"/>
      <c r="J250" s="2034"/>
      <c r="K250" s="2034"/>
      <c r="L250" s="2034"/>
      <c r="M250" s="2034"/>
      <c r="N250" s="2034"/>
      <c r="O250" s="2034"/>
      <c r="P250" s="2034"/>
    </row>
    <row r="251" spans="1:16" ht="15.75" customHeight="1">
      <c r="A251" s="2034"/>
      <c r="B251" s="2034"/>
      <c r="C251" s="2034"/>
      <c r="D251" s="2034"/>
      <c r="E251" s="2034"/>
      <c r="F251" s="2034"/>
      <c r="G251" s="2034"/>
      <c r="H251" s="2034"/>
      <c r="I251" s="2034"/>
      <c r="J251" s="2034"/>
      <c r="K251" s="2034"/>
      <c r="L251" s="2034"/>
      <c r="M251" s="2034"/>
      <c r="N251" s="2034"/>
      <c r="O251" s="2034"/>
      <c r="P251" s="2034"/>
    </row>
    <row r="252" spans="1:16" ht="15.75" customHeight="1">
      <c r="A252" s="2034"/>
      <c r="B252" s="2034"/>
      <c r="C252" s="2034"/>
      <c r="D252" s="2034"/>
      <c r="E252" s="2034"/>
      <c r="F252" s="2034"/>
      <c r="G252" s="2034"/>
      <c r="H252" s="2034"/>
      <c r="I252" s="2034"/>
      <c r="J252" s="2034"/>
      <c r="K252" s="2034"/>
      <c r="L252" s="2034"/>
      <c r="M252" s="2034"/>
      <c r="N252" s="2034"/>
      <c r="O252" s="2034"/>
      <c r="P252" s="2034"/>
    </row>
    <row r="253" spans="1:16" ht="15.75" customHeight="1">
      <c r="A253" s="2034"/>
      <c r="B253" s="2034"/>
      <c r="C253" s="2034"/>
      <c r="D253" s="2034"/>
      <c r="E253" s="2034"/>
      <c r="F253" s="2034"/>
      <c r="G253" s="2034"/>
      <c r="H253" s="2034"/>
      <c r="I253" s="2034"/>
      <c r="J253" s="2034"/>
      <c r="K253" s="2034"/>
      <c r="L253" s="2034"/>
      <c r="M253" s="2034"/>
      <c r="N253" s="2034"/>
      <c r="O253" s="2034"/>
      <c r="P253" s="2034"/>
    </row>
    <row r="254" spans="1:16" ht="15.75" customHeight="1">
      <c r="A254" s="2034"/>
      <c r="B254" s="2034"/>
      <c r="C254" s="2034"/>
      <c r="D254" s="2034"/>
      <c r="E254" s="2034"/>
      <c r="F254" s="2034"/>
      <c r="G254" s="2034"/>
      <c r="H254" s="2034"/>
      <c r="I254" s="2034"/>
      <c r="J254" s="2034"/>
      <c r="K254" s="2034"/>
      <c r="L254" s="2034"/>
      <c r="M254" s="2034"/>
      <c r="N254" s="2034"/>
      <c r="O254" s="2034"/>
      <c r="P254" s="2034"/>
    </row>
    <row r="255" spans="1:16" ht="15.75" customHeight="1">
      <c r="A255" s="2034"/>
      <c r="B255" s="2034"/>
      <c r="C255" s="2034"/>
      <c r="D255" s="2034"/>
      <c r="E255" s="2034"/>
      <c r="F255" s="2034"/>
      <c r="G255" s="2034"/>
      <c r="H255" s="2034"/>
      <c r="I255" s="2034"/>
      <c r="J255" s="2034"/>
      <c r="K255" s="2034"/>
      <c r="L255" s="2034"/>
      <c r="M255" s="2034"/>
      <c r="N255" s="2034"/>
      <c r="O255" s="2034"/>
      <c r="P255" s="2034"/>
    </row>
    <row r="256" spans="1:16" ht="15.75" customHeight="1">
      <c r="A256" s="2034"/>
      <c r="B256" s="2034"/>
      <c r="C256" s="2034"/>
      <c r="D256" s="2034"/>
      <c r="E256" s="2034"/>
      <c r="F256" s="2034"/>
      <c r="G256" s="2034"/>
      <c r="H256" s="2034"/>
      <c r="I256" s="2034"/>
      <c r="J256" s="2034"/>
      <c r="K256" s="2034"/>
      <c r="L256" s="2034"/>
      <c r="M256" s="2034"/>
      <c r="N256" s="2034"/>
      <c r="O256" s="2034"/>
      <c r="P256" s="2034"/>
    </row>
    <row r="257" spans="1:16" ht="15.75" customHeight="1">
      <c r="A257" s="2034"/>
      <c r="B257" s="2034"/>
      <c r="C257" s="2034"/>
      <c r="D257" s="2034"/>
      <c r="E257" s="2034"/>
      <c r="F257" s="2034"/>
      <c r="G257" s="2034"/>
      <c r="H257" s="2034"/>
      <c r="I257" s="2034"/>
      <c r="J257" s="2034"/>
      <c r="K257" s="2034"/>
      <c r="L257" s="2034"/>
      <c r="M257" s="2034"/>
      <c r="N257" s="2034"/>
      <c r="O257" s="2034"/>
      <c r="P257" s="2034"/>
    </row>
    <row r="258" spans="1:16" ht="15.75" customHeight="1">
      <c r="A258" s="2034"/>
      <c r="B258" s="2034"/>
      <c r="C258" s="2034"/>
      <c r="D258" s="2034"/>
      <c r="E258" s="2034"/>
      <c r="F258" s="2034"/>
      <c r="G258" s="2034"/>
      <c r="H258" s="2034"/>
      <c r="I258" s="2034"/>
      <c r="J258" s="2034"/>
      <c r="K258" s="2034"/>
      <c r="L258" s="2034"/>
      <c r="M258" s="2034"/>
      <c r="N258" s="2034"/>
      <c r="O258" s="2034"/>
      <c r="P258" s="2034"/>
    </row>
    <row r="259" spans="1:16" ht="15.75" customHeight="1">
      <c r="A259" s="2034"/>
      <c r="B259" s="2034"/>
      <c r="C259" s="2034"/>
      <c r="D259" s="2034"/>
      <c r="E259" s="2034"/>
      <c r="F259" s="2034"/>
      <c r="G259" s="2034"/>
      <c r="H259" s="2034"/>
      <c r="I259" s="2034"/>
      <c r="J259" s="2034"/>
      <c r="K259" s="2034"/>
      <c r="L259" s="2034"/>
      <c r="M259" s="2034"/>
      <c r="N259" s="2034"/>
      <c r="O259" s="2034"/>
      <c r="P259" s="2034"/>
    </row>
    <row r="260" spans="1:16" ht="15.75" customHeight="1">
      <c r="A260" s="2034"/>
      <c r="B260" s="2034"/>
      <c r="C260" s="2034"/>
      <c r="D260" s="2034"/>
      <c r="E260" s="2034"/>
      <c r="F260" s="2034"/>
      <c r="G260" s="2034"/>
      <c r="H260" s="2034"/>
      <c r="I260" s="2034"/>
      <c r="J260" s="2034"/>
      <c r="K260" s="2034"/>
      <c r="L260" s="2034"/>
      <c r="M260" s="2034"/>
      <c r="N260" s="2034"/>
      <c r="O260" s="2034"/>
      <c r="P260" s="2034"/>
    </row>
    <row r="261" spans="1:16" ht="15.75" customHeight="1">
      <c r="A261" s="2034"/>
      <c r="B261" s="2034"/>
      <c r="C261" s="2034"/>
      <c r="D261" s="2034"/>
      <c r="E261" s="2034"/>
      <c r="F261" s="2034"/>
      <c r="G261" s="2034"/>
      <c r="H261" s="2034"/>
      <c r="I261" s="2034"/>
      <c r="J261" s="2034"/>
      <c r="K261" s="2034"/>
      <c r="L261" s="2034"/>
      <c r="M261" s="2034"/>
      <c r="N261" s="2034"/>
      <c r="O261" s="2034"/>
      <c r="P261" s="2034"/>
    </row>
    <row r="262" spans="1:16" ht="15.75" customHeight="1">
      <c r="A262" s="2034"/>
      <c r="B262" s="2034"/>
      <c r="C262" s="2034"/>
      <c r="D262" s="2034"/>
      <c r="E262" s="2034"/>
      <c r="F262" s="2034"/>
      <c r="G262" s="2034"/>
      <c r="H262" s="2034"/>
      <c r="I262" s="2034"/>
      <c r="J262" s="2034"/>
      <c r="K262" s="2034"/>
      <c r="L262" s="2034"/>
      <c r="M262" s="2034"/>
      <c r="N262" s="2034"/>
      <c r="O262" s="2034"/>
      <c r="P262" s="2034"/>
    </row>
    <row r="263" spans="1:16" ht="15.75" customHeight="1">
      <c r="A263" s="2034"/>
      <c r="B263" s="2034"/>
      <c r="C263" s="2034"/>
      <c r="D263" s="2034"/>
      <c r="E263" s="2034"/>
      <c r="F263" s="2034"/>
      <c r="G263" s="2034"/>
      <c r="H263" s="2034"/>
      <c r="I263" s="2034"/>
      <c r="J263" s="2034"/>
      <c r="K263" s="2034"/>
      <c r="L263" s="2034"/>
      <c r="M263" s="2034"/>
      <c r="N263" s="2034"/>
      <c r="O263" s="2034"/>
      <c r="P263" s="2034"/>
    </row>
    <row r="264" spans="1:16" ht="15.75" customHeight="1">
      <c r="A264" s="2034"/>
      <c r="B264" s="2034"/>
      <c r="C264" s="2034"/>
      <c r="D264" s="2034"/>
      <c r="E264" s="2034"/>
      <c r="F264" s="2034"/>
      <c r="G264" s="2034"/>
      <c r="H264" s="2034"/>
      <c r="I264" s="2034"/>
      <c r="J264" s="2034"/>
      <c r="K264" s="2034"/>
      <c r="L264" s="2034"/>
      <c r="M264" s="2034"/>
      <c r="N264" s="2034"/>
      <c r="O264" s="2034"/>
      <c r="P264" s="2034"/>
    </row>
    <row r="265" spans="1:16" ht="15.75" customHeight="1">
      <c r="A265" s="2034"/>
      <c r="B265" s="2034"/>
      <c r="C265" s="2034"/>
      <c r="D265" s="2034"/>
      <c r="E265" s="2034"/>
      <c r="F265" s="2034"/>
      <c r="G265" s="2034"/>
      <c r="H265" s="2034"/>
      <c r="I265" s="2034"/>
      <c r="J265" s="2034"/>
      <c r="K265" s="2034"/>
      <c r="L265" s="2034"/>
      <c r="M265" s="2034"/>
      <c r="N265" s="2034"/>
      <c r="O265" s="2034"/>
      <c r="P265" s="2034"/>
    </row>
    <row r="266" spans="1:16" ht="15.75" customHeight="1">
      <c r="A266" s="2034"/>
      <c r="B266" s="2034"/>
      <c r="C266" s="2034"/>
      <c r="D266" s="2034"/>
      <c r="E266" s="2034"/>
      <c r="F266" s="2034"/>
      <c r="G266" s="2034"/>
      <c r="H266" s="2034"/>
      <c r="I266" s="2034"/>
      <c r="J266" s="2034"/>
      <c r="K266" s="2034"/>
      <c r="L266" s="2034"/>
      <c r="M266" s="2034"/>
      <c r="N266" s="2034"/>
      <c r="O266" s="2034"/>
      <c r="P266" s="2034"/>
    </row>
    <row r="267" spans="1:16" ht="15.75" customHeight="1">
      <c r="A267" s="2034"/>
      <c r="B267" s="2034"/>
      <c r="C267" s="2034"/>
      <c r="D267" s="2034"/>
      <c r="E267" s="2034"/>
      <c r="F267" s="2034"/>
      <c r="G267" s="2034"/>
      <c r="H267" s="2034"/>
      <c r="I267" s="2034"/>
      <c r="J267" s="2034"/>
      <c r="K267" s="2034"/>
      <c r="L267" s="2034"/>
      <c r="M267" s="2034"/>
      <c r="N267" s="2034"/>
      <c r="O267" s="2034"/>
      <c r="P267" s="2034"/>
    </row>
    <row r="268" spans="1:16" ht="15.75" customHeight="1">
      <c r="A268" s="2034"/>
      <c r="B268" s="2034"/>
      <c r="C268" s="2034"/>
      <c r="D268" s="2034"/>
      <c r="E268" s="2034"/>
      <c r="F268" s="2034"/>
      <c r="G268" s="2034"/>
      <c r="H268" s="2034"/>
      <c r="I268" s="2034"/>
      <c r="J268" s="2034"/>
      <c r="K268" s="2034"/>
      <c r="L268" s="2034"/>
      <c r="M268" s="2034"/>
      <c r="N268" s="2034"/>
      <c r="O268" s="2034"/>
      <c r="P268" s="2034"/>
    </row>
    <row r="269" spans="1:16" ht="15.75" customHeight="1">
      <c r="A269" s="2034"/>
      <c r="B269" s="2034"/>
      <c r="C269" s="2034"/>
      <c r="D269" s="2034"/>
      <c r="E269" s="2034"/>
      <c r="F269" s="2034"/>
      <c r="G269" s="2034"/>
      <c r="H269" s="2034"/>
      <c r="I269" s="2034"/>
      <c r="J269" s="2034"/>
      <c r="K269" s="2034"/>
      <c r="L269" s="2034"/>
      <c r="M269" s="2034"/>
      <c r="N269" s="2034"/>
      <c r="O269" s="2034"/>
      <c r="P269" s="2034"/>
    </row>
    <row r="270" spans="1:16" ht="15.75" customHeight="1">
      <c r="A270" s="2034"/>
      <c r="B270" s="2034"/>
      <c r="C270" s="2034"/>
      <c r="D270" s="2034"/>
      <c r="E270" s="2034"/>
      <c r="F270" s="2034"/>
      <c r="G270" s="2034"/>
      <c r="H270" s="2034"/>
      <c r="I270" s="2034"/>
      <c r="J270" s="2034"/>
      <c r="K270" s="2034"/>
      <c r="L270" s="2034"/>
      <c r="M270" s="2034"/>
      <c r="N270" s="2034"/>
      <c r="O270" s="2034"/>
      <c r="P270" s="2034"/>
    </row>
    <row r="271" spans="1:16" ht="15.75" customHeight="1">
      <c r="A271" s="2034"/>
      <c r="B271" s="2034"/>
      <c r="C271" s="2034"/>
      <c r="D271" s="2034"/>
      <c r="E271" s="2034"/>
      <c r="F271" s="2034"/>
      <c r="G271" s="2034"/>
      <c r="H271" s="2034"/>
      <c r="I271" s="2034"/>
      <c r="J271" s="2034"/>
      <c r="K271" s="2034"/>
      <c r="L271" s="2034"/>
      <c r="M271" s="2034"/>
      <c r="N271" s="2034"/>
      <c r="O271" s="2034"/>
      <c r="P271" s="2034"/>
    </row>
    <row r="272" spans="1:16" ht="15.75" customHeight="1">
      <c r="A272" s="2034"/>
      <c r="B272" s="2034"/>
      <c r="C272" s="2034"/>
      <c r="D272" s="2034"/>
      <c r="E272" s="2034"/>
      <c r="F272" s="2034"/>
      <c r="G272" s="2034"/>
      <c r="H272" s="2034"/>
      <c r="I272" s="2034"/>
      <c r="J272" s="2034"/>
      <c r="K272" s="2034"/>
      <c r="L272" s="2034"/>
      <c r="M272" s="2034"/>
      <c r="N272" s="2034"/>
      <c r="O272" s="2034"/>
      <c r="P272" s="2034"/>
    </row>
    <row r="273" spans="1:16" ht="15.75" customHeight="1">
      <c r="A273" s="2034"/>
      <c r="B273" s="2034"/>
      <c r="C273" s="2034"/>
      <c r="D273" s="2034"/>
      <c r="E273" s="2034"/>
      <c r="F273" s="2034"/>
      <c r="G273" s="2034"/>
      <c r="H273" s="2034"/>
      <c r="I273" s="2034"/>
      <c r="J273" s="2034"/>
      <c r="K273" s="2034"/>
      <c r="L273" s="2034"/>
      <c r="M273" s="2034"/>
      <c r="N273" s="2034"/>
      <c r="O273" s="2034"/>
      <c r="P273" s="2034"/>
    </row>
    <row r="274" spans="1:16" ht="15.75" customHeight="1">
      <c r="A274" s="2034"/>
      <c r="B274" s="2034"/>
      <c r="C274" s="2034"/>
      <c r="D274" s="2034"/>
      <c r="E274" s="2034"/>
      <c r="F274" s="2034"/>
      <c r="G274" s="2034"/>
      <c r="H274" s="2034"/>
      <c r="I274" s="2034"/>
      <c r="J274" s="2034"/>
      <c r="K274" s="2034"/>
      <c r="L274" s="2034"/>
      <c r="M274" s="2034"/>
      <c r="N274" s="2034"/>
      <c r="O274" s="2034"/>
      <c r="P274" s="2034"/>
    </row>
    <row r="275" spans="1:16" ht="15.75" customHeight="1">
      <c r="A275" s="2034"/>
      <c r="B275" s="2034"/>
      <c r="C275" s="2034"/>
      <c r="D275" s="2034"/>
      <c r="E275" s="2034"/>
      <c r="F275" s="2034"/>
      <c r="G275" s="2034"/>
      <c r="H275" s="2034"/>
      <c r="I275" s="2034"/>
      <c r="J275" s="2034"/>
      <c r="K275" s="2034"/>
      <c r="L275" s="2034"/>
      <c r="M275" s="2034"/>
      <c r="N275" s="2034"/>
      <c r="O275" s="2034"/>
      <c r="P275" s="2034"/>
    </row>
    <row r="276" spans="1:16" ht="15.75" customHeight="1">
      <c r="A276" s="2034"/>
      <c r="B276" s="2034"/>
      <c r="C276" s="2034"/>
      <c r="D276" s="2034"/>
      <c r="E276" s="2034"/>
      <c r="F276" s="2034"/>
      <c r="G276" s="2034"/>
      <c r="H276" s="2034"/>
      <c r="I276" s="2034"/>
      <c r="J276" s="2034"/>
      <c r="K276" s="2034"/>
      <c r="L276" s="2034"/>
      <c r="M276" s="2034"/>
      <c r="N276" s="2034"/>
      <c r="O276" s="2034"/>
      <c r="P276" s="2034"/>
    </row>
    <row r="277" spans="1:16" ht="15.75" customHeight="1">
      <c r="A277" s="2034"/>
      <c r="B277" s="2034"/>
      <c r="C277" s="2034"/>
      <c r="D277" s="2034"/>
      <c r="E277" s="2034"/>
      <c r="F277" s="2034"/>
      <c r="G277" s="2034"/>
      <c r="H277" s="2034"/>
      <c r="I277" s="2034"/>
      <c r="J277" s="2034"/>
      <c r="K277" s="2034"/>
      <c r="L277" s="2034"/>
      <c r="M277" s="2034"/>
      <c r="N277" s="2034"/>
      <c r="O277" s="2034"/>
      <c r="P277" s="2034"/>
    </row>
    <row r="278" spans="1:16" ht="15.75" customHeight="1">
      <c r="A278" s="2034"/>
      <c r="B278" s="2034"/>
      <c r="C278" s="2034"/>
      <c r="D278" s="2034"/>
      <c r="E278" s="2034"/>
      <c r="F278" s="2034"/>
      <c r="G278" s="2034"/>
      <c r="H278" s="2034"/>
      <c r="I278" s="2034"/>
      <c r="J278" s="2034"/>
      <c r="K278" s="2034"/>
      <c r="L278" s="2034"/>
      <c r="M278" s="2034"/>
      <c r="N278" s="2034"/>
      <c r="O278" s="2034"/>
      <c r="P278" s="2034"/>
    </row>
    <row r="279" spans="1:16" ht="15.75" customHeight="1">
      <c r="A279" s="2034"/>
      <c r="B279" s="2034"/>
      <c r="C279" s="2034"/>
      <c r="D279" s="2034"/>
      <c r="E279" s="2034"/>
      <c r="F279" s="2034"/>
      <c r="G279" s="2034"/>
      <c r="H279" s="2034"/>
      <c r="I279" s="2034"/>
      <c r="J279" s="2034"/>
      <c r="K279" s="2034"/>
      <c r="L279" s="2034"/>
      <c r="M279" s="2034"/>
      <c r="N279" s="2034"/>
      <c r="O279" s="2034"/>
      <c r="P279" s="2034"/>
    </row>
    <row r="280" spans="1:16" ht="15.75" customHeight="1">
      <c r="A280" s="2034"/>
      <c r="B280" s="2034"/>
      <c r="C280" s="2034"/>
      <c r="D280" s="2034"/>
      <c r="E280" s="2034"/>
      <c r="F280" s="2034"/>
      <c r="G280" s="2034"/>
      <c r="H280" s="2034"/>
      <c r="I280" s="2034"/>
      <c r="J280" s="2034"/>
      <c r="K280" s="2034"/>
      <c r="L280" s="2034"/>
      <c r="M280" s="2034"/>
      <c r="N280" s="2034"/>
      <c r="O280" s="2034"/>
      <c r="P280" s="2034"/>
    </row>
    <row r="281" spans="1:16" ht="15.75" customHeight="1">
      <c r="A281" s="2034"/>
      <c r="B281" s="2034"/>
      <c r="C281" s="2034"/>
      <c r="D281" s="2034"/>
      <c r="E281" s="2034"/>
      <c r="F281" s="2034"/>
      <c r="G281" s="2034"/>
      <c r="H281" s="2034"/>
      <c r="I281" s="2034"/>
      <c r="J281" s="2034"/>
      <c r="K281" s="2034"/>
      <c r="L281" s="2034"/>
      <c r="M281" s="2034"/>
      <c r="N281" s="2034"/>
      <c r="O281" s="2034"/>
      <c r="P281" s="2034"/>
    </row>
    <row r="282" spans="1:16" ht="15.75" customHeight="1">
      <c r="A282" s="2034"/>
      <c r="B282" s="2034"/>
      <c r="C282" s="2034"/>
      <c r="D282" s="2034"/>
      <c r="E282" s="2034"/>
      <c r="F282" s="2034"/>
      <c r="G282" s="2034"/>
      <c r="H282" s="2034"/>
      <c r="I282" s="2034"/>
      <c r="J282" s="2034"/>
      <c r="K282" s="2034"/>
      <c r="L282" s="2034"/>
      <c r="M282" s="2034"/>
      <c r="N282" s="2034"/>
      <c r="O282" s="2034"/>
      <c r="P282" s="2034"/>
    </row>
    <row r="283" spans="1:16" ht="15.75" customHeight="1">
      <c r="A283" s="2034"/>
      <c r="B283" s="2034"/>
      <c r="C283" s="2034"/>
      <c r="D283" s="2034"/>
      <c r="E283" s="2034"/>
      <c r="F283" s="2034"/>
      <c r="G283" s="2034"/>
      <c r="H283" s="2034"/>
      <c r="I283" s="2034"/>
      <c r="J283" s="2034"/>
      <c r="K283" s="2034"/>
      <c r="L283" s="2034"/>
      <c r="M283" s="2034"/>
      <c r="N283" s="2034"/>
      <c r="O283" s="2034"/>
      <c r="P283" s="2034"/>
    </row>
    <row r="284" spans="1:16" ht="15.75" customHeight="1">
      <c r="A284" s="2034"/>
      <c r="B284" s="2034"/>
      <c r="C284" s="2034"/>
      <c r="D284" s="2034"/>
      <c r="E284" s="2034"/>
      <c r="F284" s="2034"/>
      <c r="G284" s="2034"/>
      <c r="H284" s="2034"/>
      <c r="I284" s="2034"/>
      <c r="J284" s="2034"/>
      <c r="K284" s="2034"/>
      <c r="L284" s="2034"/>
      <c r="M284" s="2034"/>
      <c r="N284" s="2034"/>
      <c r="O284" s="2034"/>
      <c r="P284" s="2034"/>
    </row>
    <row r="285" spans="1:16" ht="15.75" customHeight="1">
      <c r="A285" s="2034"/>
      <c r="B285" s="2034"/>
      <c r="C285" s="2034"/>
      <c r="D285" s="2034"/>
      <c r="E285" s="2034"/>
      <c r="F285" s="2034"/>
      <c r="G285" s="2034"/>
      <c r="H285" s="2034"/>
      <c r="I285" s="2034"/>
      <c r="J285" s="2034"/>
      <c r="K285" s="2034"/>
      <c r="L285" s="2034"/>
      <c r="M285" s="2034"/>
      <c r="N285" s="2034"/>
      <c r="O285" s="2034"/>
      <c r="P285" s="2034"/>
    </row>
    <row r="286" spans="1:16" ht="15.75" customHeight="1">
      <c r="A286" s="2034"/>
      <c r="B286" s="2034"/>
      <c r="C286" s="2034"/>
      <c r="D286" s="2034"/>
      <c r="E286" s="2034"/>
      <c r="F286" s="2034"/>
      <c r="G286" s="2034"/>
      <c r="H286" s="2034"/>
      <c r="I286" s="2034"/>
      <c r="J286" s="2034"/>
      <c r="K286" s="2034"/>
      <c r="L286" s="2034"/>
      <c r="M286" s="2034"/>
      <c r="N286" s="2034"/>
      <c r="O286" s="2034"/>
      <c r="P286" s="2034"/>
    </row>
    <row r="287" spans="1:16" ht="15.75" customHeight="1">
      <c r="A287" s="2034"/>
      <c r="B287" s="2034"/>
      <c r="C287" s="2034"/>
      <c r="D287" s="2034"/>
      <c r="E287" s="2034"/>
      <c r="F287" s="2034"/>
      <c r="G287" s="2034"/>
      <c r="H287" s="2034"/>
      <c r="I287" s="2034"/>
      <c r="J287" s="2034"/>
      <c r="K287" s="2034"/>
      <c r="L287" s="2034"/>
      <c r="M287" s="2034"/>
      <c r="N287" s="2034"/>
      <c r="O287" s="2034"/>
      <c r="P287" s="2034"/>
    </row>
    <row r="288" spans="1:16" ht="15.75" customHeight="1">
      <c r="A288" s="2034"/>
      <c r="B288" s="2034"/>
      <c r="C288" s="2034"/>
      <c r="D288" s="2034"/>
      <c r="E288" s="2034"/>
      <c r="F288" s="2034"/>
      <c r="G288" s="2034"/>
      <c r="H288" s="2034"/>
      <c r="I288" s="2034"/>
      <c r="J288" s="2034"/>
      <c r="K288" s="2034"/>
      <c r="L288" s="2034"/>
      <c r="M288" s="2034"/>
      <c r="N288" s="2034"/>
      <c r="O288" s="2034"/>
      <c r="P288" s="2034"/>
    </row>
    <row r="289" spans="1:16" ht="15.75" customHeight="1">
      <c r="A289" s="2034"/>
      <c r="B289" s="2034"/>
      <c r="C289" s="2034"/>
      <c r="D289" s="2034"/>
      <c r="E289" s="2034"/>
      <c r="F289" s="2034"/>
      <c r="G289" s="2034"/>
      <c r="H289" s="2034"/>
      <c r="I289" s="2034"/>
      <c r="J289" s="2034"/>
      <c r="K289" s="2034"/>
      <c r="L289" s="2034"/>
      <c r="M289" s="2034"/>
      <c r="N289" s="2034"/>
      <c r="O289" s="2034"/>
      <c r="P289" s="2034"/>
    </row>
    <row r="290" spans="1:16" ht="15.75" customHeight="1">
      <c r="A290" s="2034"/>
      <c r="B290" s="2034"/>
      <c r="C290" s="2034"/>
      <c r="D290" s="2034"/>
      <c r="E290" s="2034"/>
      <c r="F290" s="2034"/>
      <c r="G290" s="2034"/>
      <c r="H290" s="2034"/>
      <c r="I290" s="2034"/>
      <c r="J290" s="2034"/>
      <c r="K290" s="2034"/>
      <c r="L290" s="2034"/>
      <c r="M290" s="2034"/>
      <c r="N290" s="2034"/>
      <c r="O290" s="2034"/>
      <c r="P290" s="2034"/>
    </row>
    <row r="291" spans="1:16" ht="15.75" customHeight="1">
      <c r="A291" s="2034"/>
      <c r="B291" s="2034"/>
      <c r="C291" s="2034"/>
      <c r="D291" s="2034"/>
      <c r="E291" s="2034"/>
      <c r="F291" s="2034"/>
      <c r="G291" s="2034"/>
      <c r="H291" s="2034"/>
      <c r="I291" s="2034"/>
      <c r="J291" s="2034"/>
      <c r="K291" s="2034"/>
      <c r="L291" s="2034"/>
      <c r="M291" s="2034"/>
      <c r="N291" s="2034"/>
      <c r="O291" s="2034"/>
      <c r="P291" s="2034"/>
    </row>
    <row r="292" spans="1:16" ht="15.75" customHeight="1">
      <c r="A292" s="2034"/>
      <c r="B292" s="2034"/>
      <c r="C292" s="2034"/>
      <c r="D292" s="2034"/>
      <c r="E292" s="2034"/>
      <c r="F292" s="2034"/>
      <c r="G292" s="2034"/>
      <c r="H292" s="2034"/>
      <c r="I292" s="2034"/>
      <c r="J292" s="2034"/>
      <c r="K292" s="2034"/>
      <c r="L292" s="2034"/>
      <c r="M292" s="2034"/>
      <c r="N292" s="2034"/>
      <c r="O292" s="2034"/>
      <c r="P292" s="2034"/>
    </row>
    <row r="293" spans="1:16" ht="15.75" customHeight="1">
      <c r="A293" s="2034"/>
      <c r="B293" s="2034"/>
      <c r="C293" s="2034"/>
      <c r="D293" s="2034"/>
      <c r="E293" s="2034"/>
      <c r="F293" s="2034"/>
      <c r="G293" s="2034"/>
      <c r="H293" s="2034"/>
      <c r="I293" s="2034"/>
      <c r="J293" s="2034"/>
      <c r="K293" s="2034"/>
      <c r="L293" s="2034"/>
      <c r="M293" s="2034"/>
      <c r="N293" s="2034"/>
      <c r="O293" s="2034"/>
      <c r="P293" s="2034"/>
    </row>
    <row r="294" spans="1:16" ht="15.75" customHeight="1">
      <c r="A294" s="2034"/>
      <c r="B294" s="2034"/>
      <c r="C294" s="2034"/>
      <c r="D294" s="2034"/>
      <c r="E294" s="2034"/>
      <c r="F294" s="2034"/>
      <c r="G294" s="2034"/>
      <c r="H294" s="2034"/>
      <c r="I294" s="2034"/>
      <c r="J294" s="2034"/>
      <c r="K294" s="2034"/>
      <c r="L294" s="2034"/>
      <c r="M294" s="2034"/>
      <c r="N294" s="2034"/>
      <c r="O294" s="2034"/>
      <c r="P294" s="2034"/>
    </row>
    <row r="295" spans="1:16" ht="15.75" customHeight="1">
      <c r="A295" s="2034"/>
      <c r="B295" s="2034"/>
      <c r="C295" s="2034"/>
      <c r="D295" s="2034"/>
      <c r="E295" s="2034"/>
      <c r="F295" s="2034"/>
      <c r="G295" s="2034"/>
      <c r="H295" s="2034"/>
      <c r="I295" s="2034"/>
      <c r="J295" s="2034"/>
      <c r="K295" s="2034"/>
      <c r="L295" s="2034"/>
      <c r="M295" s="2034"/>
      <c r="N295" s="2034"/>
      <c r="O295" s="2034"/>
      <c r="P295" s="2034"/>
    </row>
    <row r="296" spans="1:16" ht="15.75" customHeight="1">
      <c r="A296" s="2034"/>
      <c r="B296" s="2034"/>
      <c r="C296" s="2034"/>
      <c r="D296" s="2034"/>
      <c r="E296" s="2034"/>
      <c r="F296" s="2034"/>
      <c r="G296" s="2034"/>
      <c r="H296" s="2034"/>
      <c r="I296" s="2034"/>
      <c r="J296" s="2034"/>
      <c r="K296" s="2034"/>
      <c r="L296" s="2034"/>
      <c r="M296" s="2034"/>
      <c r="N296" s="2034"/>
      <c r="O296" s="2034"/>
      <c r="P296" s="2034"/>
    </row>
    <row r="297" spans="1:16" ht="15.75" customHeight="1">
      <c r="A297" s="2034"/>
      <c r="B297" s="2034"/>
      <c r="C297" s="2034"/>
      <c r="D297" s="2034"/>
      <c r="E297" s="2034"/>
      <c r="F297" s="2034"/>
      <c r="G297" s="2034"/>
      <c r="H297" s="2034"/>
      <c r="I297" s="2034"/>
      <c r="J297" s="2034"/>
      <c r="K297" s="2034"/>
      <c r="L297" s="2034"/>
      <c r="M297" s="2034"/>
      <c r="N297" s="2034"/>
      <c r="O297" s="2034"/>
      <c r="P297" s="2034"/>
    </row>
    <row r="298" spans="1:16" ht="15.75" customHeight="1">
      <c r="A298" s="2034"/>
      <c r="B298" s="2034"/>
      <c r="C298" s="2034"/>
      <c r="D298" s="2034"/>
      <c r="E298" s="2034"/>
      <c r="F298" s="2034"/>
      <c r="G298" s="2034"/>
      <c r="H298" s="2034"/>
      <c r="I298" s="2034"/>
      <c r="J298" s="2034"/>
      <c r="K298" s="2034"/>
      <c r="L298" s="2034"/>
      <c r="M298" s="2034"/>
      <c r="N298" s="2034"/>
      <c r="O298" s="2034"/>
      <c r="P298" s="2034"/>
    </row>
    <row r="299" spans="1:16" ht="15.75" customHeight="1">
      <c r="A299" s="2034"/>
      <c r="B299" s="2034"/>
      <c r="C299" s="2034"/>
      <c r="D299" s="2034"/>
      <c r="E299" s="2034"/>
      <c r="F299" s="2034"/>
      <c r="G299" s="2034"/>
      <c r="H299" s="2034"/>
      <c r="I299" s="2034"/>
      <c r="J299" s="2034"/>
      <c r="K299" s="2034"/>
      <c r="L299" s="2034"/>
      <c r="M299" s="2034"/>
      <c r="N299" s="2034"/>
      <c r="O299" s="2034"/>
      <c r="P299" s="2034"/>
    </row>
    <row r="300" spans="1:16" ht="15.75" customHeight="1">
      <c r="A300" s="2034"/>
      <c r="B300" s="2034"/>
      <c r="C300" s="2034"/>
      <c r="D300" s="2034"/>
      <c r="E300" s="2034"/>
      <c r="F300" s="2034"/>
      <c r="G300" s="2034"/>
      <c r="H300" s="2034"/>
      <c r="I300" s="2034"/>
      <c r="J300" s="2034"/>
      <c r="K300" s="2034"/>
      <c r="L300" s="2034"/>
      <c r="M300" s="2034"/>
      <c r="N300" s="2034"/>
      <c r="O300" s="2034"/>
      <c r="P300" s="2034"/>
    </row>
    <row r="301" spans="1:16" ht="15.75" customHeight="1">
      <c r="A301" s="2034"/>
      <c r="B301" s="2034"/>
      <c r="C301" s="2034"/>
      <c r="D301" s="2034"/>
      <c r="E301" s="2034"/>
      <c r="F301" s="2034"/>
      <c r="G301" s="2034"/>
      <c r="H301" s="2034"/>
      <c r="I301" s="2034"/>
      <c r="J301" s="2034"/>
      <c r="K301" s="2034"/>
      <c r="L301" s="2034"/>
      <c r="M301" s="2034"/>
      <c r="N301" s="2034"/>
      <c r="O301" s="2034"/>
      <c r="P301" s="2034"/>
    </row>
    <row r="302" spans="1:16" ht="15.75" customHeight="1">
      <c r="A302" s="2034"/>
      <c r="B302" s="2034"/>
      <c r="C302" s="2034"/>
      <c r="D302" s="2034"/>
      <c r="E302" s="2034"/>
      <c r="F302" s="2034"/>
      <c r="G302" s="2034"/>
      <c r="H302" s="2034"/>
      <c r="I302" s="2034"/>
      <c r="J302" s="2034"/>
      <c r="K302" s="2034"/>
      <c r="L302" s="2034"/>
      <c r="M302" s="2034"/>
      <c r="N302" s="2034"/>
      <c r="O302" s="2034"/>
      <c r="P302" s="2034"/>
    </row>
    <row r="303" spans="1:16" ht="15.75" customHeight="1">
      <c r="A303" s="2034"/>
      <c r="B303" s="2034"/>
      <c r="C303" s="2034"/>
      <c r="D303" s="2034"/>
      <c r="E303" s="2034"/>
      <c r="F303" s="2034"/>
      <c r="G303" s="2034"/>
      <c r="H303" s="2034"/>
      <c r="I303" s="2034"/>
      <c r="J303" s="2034"/>
      <c r="K303" s="2034"/>
      <c r="L303" s="2034"/>
      <c r="M303" s="2034"/>
      <c r="N303" s="2034"/>
      <c r="O303" s="2034"/>
      <c r="P303" s="2034"/>
    </row>
    <row r="304" spans="1:16" ht="15.75" customHeight="1">
      <c r="A304" s="2034"/>
      <c r="B304" s="2034"/>
      <c r="C304" s="2034"/>
      <c r="D304" s="2034"/>
      <c r="E304" s="2034"/>
      <c r="F304" s="2034"/>
      <c r="G304" s="2034"/>
      <c r="H304" s="2034"/>
      <c r="I304" s="2034"/>
      <c r="J304" s="2034"/>
      <c r="K304" s="2034"/>
      <c r="L304" s="2034"/>
      <c r="M304" s="2034"/>
      <c r="N304" s="2034"/>
      <c r="O304" s="2034"/>
      <c r="P304" s="2034"/>
    </row>
    <row r="305" spans="1:16" ht="15.75" customHeight="1">
      <c r="A305" s="2034"/>
      <c r="B305" s="2034"/>
      <c r="C305" s="2034"/>
      <c r="D305" s="2034"/>
      <c r="E305" s="2034"/>
      <c r="F305" s="2034"/>
      <c r="G305" s="2034"/>
      <c r="H305" s="2034"/>
      <c r="I305" s="2034"/>
      <c r="J305" s="2034"/>
      <c r="K305" s="2034"/>
      <c r="L305" s="2034"/>
      <c r="M305" s="2034"/>
      <c r="N305" s="2034"/>
      <c r="O305" s="2034"/>
      <c r="P305" s="2034"/>
    </row>
    <row r="306" spans="1:16" ht="15.75" customHeight="1">
      <c r="A306" s="2034"/>
      <c r="B306" s="2034"/>
      <c r="C306" s="2034"/>
      <c r="D306" s="2034"/>
      <c r="E306" s="2034"/>
      <c r="F306" s="2034"/>
      <c r="G306" s="2034"/>
      <c r="H306" s="2034"/>
      <c r="I306" s="2034"/>
      <c r="J306" s="2034"/>
      <c r="K306" s="2034"/>
      <c r="L306" s="2034"/>
      <c r="M306" s="2034"/>
      <c r="N306" s="2034"/>
      <c r="O306" s="2034"/>
      <c r="P306" s="2034"/>
    </row>
    <row r="307" spans="1:16" ht="15.75" customHeight="1">
      <c r="A307" s="2034"/>
      <c r="B307" s="2034"/>
      <c r="C307" s="2034"/>
      <c r="D307" s="2034"/>
      <c r="E307" s="2034"/>
      <c r="F307" s="2034"/>
      <c r="G307" s="2034"/>
      <c r="H307" s="2034"/>
      <c r="I307" s="2034"/>
      <c r="J307" s="2034"/>
      <c r="K307" s="2034"/>
      <c r="L307" s="2034"/>
      <c r="M307" s="2034"/>
      <c r="N307" s="2034"/>
      <c r="O307" s="2034"/>
      <c r="P307" s="2034"/>
    </row>
    <row r="308" spans="1:16" ht="15.75" customHeight="1">
      <c r="A308" s="2034"/>
      <c r="B308" s="2034"/>
      <c r="C308" s="2034"/>
      <c r="D308" s="2034"/>
      <c r="E308" s="2034"/>
      <c r="F308" s="2034"/>
      <c r="G308" s="2034"/>
      <c r="H308" s="2034"/>
      <c r="I308" s="2034"/>
      <c r="J308" s="2034"/>
      <c r="K308" s="2034"/>
      <c r="L308" s="2034"/>
      <c r="M308" s="2034"/>
      <c r="N308" s="2034"/>
      <c r="O308" s="2034"/>
      <c r="P308" s="2034"/>
    </row>
    <row r="309" spans="1:16" ht="15.75" customHeight="1">
      <c r="A309" s="2034"/>
      <c r="B309" s="2034"/>
      <c r="C309" s="2034"/>
      <c r="D309" s="2034"/>
      <c r="E309" s="2034"/>
      <c r="F309" s="2034"/>
      <c r="G309" s="2034"/>
      <c r="H309" s="2034"/>
      <c r="I309" s="2034"/>
      <c r="J309" s="2034"/>
      <c r="K309" s="2034"/>
      <c r="L309" s="2034"/>
      <c r="M309" s="2034"/>
      <c r="N309" s="2034"/>
      <c r="O309" s="2034"/>
      <c r="P309" s="2034"/>
    </row>
    <row r="310" spans="1:16" ht="15.75" customHeight="1">
      <c r="A310" s="2034"/>
      <c r="B310" s="2034"/>
      <c r="C310" s="2034"/>
      <c r="D310" s="2034"/>
      <c r="E310" s="2034"/>
      <c r="F310" s="2034"/>
      <c r="G310" s="2034"/>
      <c r="H310" s="2034"/>
      <c r="I310" s="2034"/>
      <c r="J310" s="2034"/>
      <c r="K310" s="2034"/>
      <c r="L310" s="2034"/>
      <c r="M310" s="2034"/>
      <c r="N310" s="2034"/>
      <c r="O310" s="2034"/>
      <c r="P310" s="2034"/>
    </row>
    <row r="311" spans="1:16" ht="15.75" customHeight="1">
      <c r="A311" s="2034"/>
      <c r="B311" s="2034"/>
      <c r="C311" s="2034"/>
      <c r="D311" s="2034"/>
      <c r="E311" s="2034"/>
      <c r="F311" s="2034"/>
      <c r="G311" s="2034"/>
      <c r="H311" s="2034"/>
      <c r="I311" s="2034"/>
      <c r="J311" s="2034"/>
      <c r="K311" s="2034"/>
      <c r="L311" s="2034"/>
      <c r="M311" s="2034"/>
      <c r="N311" s="2034"/>
      <c r="O311" s="2034"/>
      <c r="P311" s="2034"/>
    </row>
    <row r="312" spans="1:16" ht="15.75" customHeight="1">
      <c r="A312" s="2034"/>
      <c r="B312" s="2034"/>
      <c r="C312" s="2034"/>
      <c r="D312" s="2034"/>
      <c r="E312" s="2034"/>
      <c r="F312" s="2034"/>
      <c r="G312" s="2034"/>
      <c r="H312" s="2034"/>
      <c r="I312" s="2034"/>
      <c r="J312" s="2034"/>
      <c r="K312" s="2034"/>
      <c r="L312" s="2034"/>
      <c r="M312" s="2034"/>
      <c r="N312" s="2034"/>
      <c r="O312" s="2034"/>
      <c r="P312" s="2034"/>
    </row>
    <row r="313" spans="1:16" ht="15.75" customHeight="1">
      <c r="A313" s="2034"/>
      <c r="B313" s="2034"/>
      <c r="C313" s="2034"/>
      <c r="D313" s="2034"/>
      <c r="E313" s="2034"/>
      <c r="F313" s="2034"/>
      <c r="G313" s="2034"/>
      <c r="H313" s="2034"/>
      <c r="I313" s="2034"/>
      <c r="J313" s="2034"/>
      <c r="K313" s="2034"/>
      <c r="L313" s="2034"/>
      <c r="M313" s="2034"/>
      <c r="N313" s="2034"/>
      <c r="O313" s="2034"/>
      <c r="P313" s="2034"/>
    </row>
    <row r="314" spans="1:16" ht="15.75" customHeight="1">
      <c r="A314" s="2034"/>
      <c r="B314" s="2034"/>
      <c r="C314" s="2034"/>
      <c r="D314" s="2034"/>
      <c r="E314" s="2034"/>
      <c r="F314" s="2034"/>
      <c r="G314" s="2034"/>
      <c r="H314" s="2034"/>
      <c r="I314" s="2034"/>
      <c r="J314" s="2034"/>
      <c r="K314" s="2034"/>
      <c r="L314" s="2034"/>
      <c r="M314" s="2034"/>
      <c r="N314" s="2034"/>
      <c r="O314" s="2034"/>
      <c r="P314" s="2034"/>
    </row>
    <row r="315" spans="1:16" ht="15.75" customHeight="1">
      <c r="A315" s="2034"/>
      <c r="B315" s="2034"/>
      <c r="C315" s="2034"/>
      <c r="D315" s="2034"/>
      <c r="E315" s="2034"/>
      <c r="F315" s="2034"/>
      <c r="G315" s="2034"/>
      <c r="H315" s="2034"/>
      <c r="I315" s="2034"/>
      <c r="J315" s="2034"/>
      <c r="K315" s="2034"/>
      <c r="L315" s="2034"/>
      <c r="M315" s="2034"/>
      <c r="N315" s="2034"/>
      <c r="O315" s="2034"/>
      <c r="P315" s="2034"/>
    </row>
    <row r="316" spans="1:16" ht="15.75" customHeight="1">
      <c r="A316" s="2034"/>
      <c r="B316" s="2034"/>
      <c r="C316" s="2034"/>
      <c r="D316" s="2034"/>
      <c r="E316" s="2034"/>
      <c r="F316" s="2034"/>
      <c r="G316" s="2034"/>
      <c r="H316" s="2034"/>
      <c r="I316" s="2034"/>
      <c r="J316" s="2034"/>
      <c r="K316" s="2034"/>
      <c r="L316" s="2034"/>
      <c r="M316" s="2034"/>
      <c r="N316" s="2034"/>
      <c r="O316" s="2034"/>
      <c r="P316" s="2034"/>
    </row>
    <row r="317" spans="1:16" ht="15.75" customHeight="1">
      <c r="A317" s="2034"/>
      <c r="B317" s="2034"/>
      <c r="C317" s="2034"/>
      <c r="D317" s="2034"/>
      <c r="E317" s="2034"/>
      <c r="F317" s="2034"/>
      <c r="G317" s="2034"/>
      <c r="H317" s="2034"/>
      <c r="I317" s="2034"/>
      <c r="J317" s="2034"/>
      <c r="K317" s="2034"/>
      <c r="L317" s="2034"/>
      <c r="M317" s="2034"/>
      <c r="N317" s="2034"/>
      <c r="O317" s="2034"/>
      <c r="P317" s="2034"/>
    </row>
    <row r="318" spans="1:16" ht="15.75" customHeight="1">
      <c r="A318" s="2034"/>
      <c r="B318" s="2034"/>
      <c r="C318" s="2034"/>
      <c r="D318" s="2034"/>
      <c r="E318" s="2034"/>
      <c r="F318" s="2034"/>
      <c r="G318" s="2034"/>
      <c r="H318" s="2034"/>
      <c r="I318" s="2034"/>
      <c r="J318" s="2034"/>
      <c r="K318" s="2034"/>
      <c r="L318" s="2034"/>
      <c r="M318" s="2034"/>
      <c r="N318" s="2034"/>
      <c r="O318" s="2034"/>
      <c r="P318" s="2034"/>
    </row>
    <row r="319" spans="1:16" ht="15.75" customHeight="1">
      <c r="A319" s="2034"/>
      <c r="B319" s="2034"/>
      <c r="C319" s="2034"/>
      <c r="D319" s="2034"/>
      <c r="E319" s="2034"/>
      <c r="F319" s="2034"/>
      <c r="G319" s="2034"/>
      <c r="H319" s="2034"/>
      <c r="I319" s="2034"/>
      <c r="J319" s="2034"/>
      <c r="K319" s="2034"/>
      <c r="L319" s="2034"/>
      <c r="M319" s="2034"/>
      <c r="N319" s="2034"/>
      <c r="O319" s="2034"/>
      <c r="P319" s="2034"/>
    </row>
    <row r="320" spans="1:16" ht="15.75" customHeight="1">
      <c r="A320" s="2034"/>
      <c r="B320" s="2034"/>
      <c r="C320" s="2034"/>
      <c r="D320" s="2034"/>
      <c r="E320" s="2034"/>
      <c r="F320" s="2034"/>
      <c r="G320" s="2034"/>
      <c r="H320" s="2034"/>
      <c r="I320" s="2034"/>
      <c r="J320" s="2034"/>
      <c r="K320" s="2034"/>
      <c r="L320" s="2034"/>
      <c r="M320" s="2034"/>
      <c r="N320" s="2034"/>
      <c r="O320" s="2034"/>
      <c r="P320" s="2034"/>
    </row>
    <row r="321" spans="1:16" ht="15.75" customHeight="1">
      <c r="A321" s="2034"/>
      <c r="B321" s="2034"/>
      <c r="C321" s="2034"/>
      <c r="D321" s="2034"/>
      <c r="E321" s="2034"/>
      <c r="F321" s="2034"/>
      <c r="G321" s="2034"/>
      <c r="H321" s="2034"/>
      <c r="I321" s="2034"/>
      <c r="J321" s="2034"/>
      <c r="K321" s="2034"/>
      <c r="L321" s="2034"/>
      <c r="M321" s="2034"/>
      <c r="N321" s="2034"/>
      <c r="O321" s="2034"/>
      <c r="P321" s="2034"/>
    </row>
    <row r="322" spans="1:16" ht="15.75" customHeight="1">
      <c r="A322" s="2034"/>
      <c r="B322" s="2034"/>
      <c r="C322" s="2034"/>
      <c r="D322" s="2034"/>
      <c r="E322" s="2034"/>
      <c r="F322" s="2034"/>
      <c r="G322" s="2034"/>
      <c r="H322" s="2034"/>
      <c r="I322" s="2034"/>
      <c r="J322" s="2034"/>
      <c r="K322" s="2034"/>
      <c r="L322" s="2034"/>
      <c r="M322" s="2034"/>
      <c r="N322" s="2034"/>
      <c r="O322" s="2034"/>
      <c r="P322" s="2034"/>
    </row>
    <row r="323" spans="1:16" ht="15.75" customHeight="1">
      <c r="A323" s="2034"/>
      <c r="B323" s="2034"/>
      <c r="C323" s="2034"/>
      <c r="D323" s="2034"/>
      <c r="E323" s="2034"/>
      <c r="F323" s="2034"/>
      <c r="G323" s="2034"/>
      <c r="H323" s="2034"/>
      <c r="I323" s="2034"/>
      <c r="J323" s="2034"/>
      <c r="K323" s="2034"/>
      <c r="L323" s="2034"/>
      <c r="M323" s="2034"/>
      <c r="N323" s="2034"/>
      <c r="O323" s="2034"/>
      <c r="P323" s="2034"/>
    </row>
    <row r="324" spans="1:16" ht="15.75" customHeight="1">
      <c r="A324" s="2034"/>
      <c r="B324" s="2034"/>
      <c r="C324" s="2034"/>
      <c r="D324" s="2034"/>
      <c r="E324" s="2034"/>
      <c r="F324" s="2034"/>
      <c r="G324" s="2034"/>
      <c r="H324" s="2034"/>
      <c r="I324" s="2034"/>
      <c r="J324" s="2034"/>
      <c r="K324" s="2034"/>
      <c r="L324" s="2034"/>
      <c r="M324" s="2034"/>
      <c r="N324" s="2034"/>
      <c r="O324" s="2034"/>
      <c r="P324" s="2034"/>
    </row>
    <row r="325" spans="1:16" ht="15.75" customHeight="1">
      <c r="A325" s="2034"/>
      <c r="B325" s="2034"/>
      <c r="C325" s="2034"/>
      <c r="D325" s="2034"/>
      <c r="E325" s="2034"/>
      <c r="F325" s="2034"/>
      <c r="G325" s="2034"/>
      <c r="H325" s="2034"/>
      <c r="I325" s="2034"/>
      <c r="J325" s="2034"/>
      <c r="K325" s="2034"/>
      <c r="L325" s="2034"/>
      <c r="M325" s="2034"/>
      <c r="N325" s="2034"/>
      <c r="O325" s="2034"/>
      <c r="P325" s="2034"/>
    </row>
    <row r="326" spans="1:16" ht="15.75" customHeight="1">
      <c r="A326" s="2034"/>
      <c r="B326" s="2034"/>
      <c r="C326" s="2034"/>
      <c r="D326" s="2034"/>
      <c r="E326" s="2034"/>
      <c r="F326" s="2034"/>
      <c r="G326" s="2034"/>
      <c r="H326" s="2034"/>
      <c r="I326" s="2034"/>
      <c r="J326" s="2034"/>
      <c r="K326" s="2034"/>
      <c r="L326" s="2034"/>
      <c r="M326" s="2034"/>
      <c r="N326" s="2034"/>
      <c r="O326" s="2034"/>
      <c r="P326" s="2034"/>
    </row>
    <row r="327" spans="1:16" ht="15.75" customHeight="1">
      <c r="A327" s="2034"/>
      <c r="B327" s="2034"/>
      <c r="C327" s="2034"/>
      <c r="D327" s="2034"/>
      <c r="E327" s="2034"/>
      <c r="F327" s="2034"/>
      <c r="G327" s="2034"/>
      <c r="H327" s="2034"/>
      <c r="I327" s="2034"/>
      <c r="J327" s="2034"/>
      <c r="K327" s="2034"/>
      <c r="L327" s="2034"/>
      <c r="M327" s="2034"/>
      <c r="N327" s="2034"/>
      <c r="O327" s="2034"/>
      <c r="P327" s="2034"/>
    </row>
    <row r="328" spans="1:16" ht="15.75" customHeight="1">
      <c r="A328" s="2034"/>
      <c r="B328" s="2034"/>
      <c r="C328" s="2034"/>
      <c r="D328" s="2034"/>
      <c r="E328" s="2034"/>
      <c r="F328" s="2034"/>
      <c r="G328" s="2034"/>
      <c r="H328" s="2034"/>
      <c r="I328" s="2034"/>
      <c r="J328" s="2034"/>
      <c r="K328" s="2034"/>
      <c r="L328" s="2034"/>
      <c r="M328" s="2034"/>
      <c r="N328" s="2034"/>
      <c r="O328" s="2034"/>
      <c r="P328" s="2034"/>
    </row>
    <row r="329" spans="1:16" ht="15.75" customHeight="1">
      <c r="A329" s="2034"/>
      <c r="B329" s="2034"/>
      <c r="C329" s="2034"/>
      <c r="D329" s="2034"/>
      <c r="E329" s="2034"/>
      <c r="F329" s="2034"/>
      <c r="G329" s="2034"/>
      <c r="H329" s="2034"/>
      <c r="I329" s="2034"/>
      <c r="J329" s="2034"/>
      <c r="K329" s="2034"/>
      <c r="L329" s="2034"/>
      <c r="M329" s="2034"/>
      <c r="N329" s="2034"/>
      <c r="O329" s="2034"/>
      <c r="P329" s="2034"/>
    </row>
    <row r="330" spans="1:16" ht="15.75" customHeight="1">
      <c r="A330" s="2034"/>
      <c r="B330" s="2034"/>
      <c r="C330" s="2034"/>
      <c r="D330" s="2034"/>
      <c r="E330" s="2034"/>
      <c r="F330" s="2034"/>
      <c r="G330" s="2034"/>
      <c r="H330" s="2034"/>
      <c r="I330" s="2034"/>
      <c r="J330" s="2034"/>
      <c r="K330" s="2034"/>
      <c r="L330" s="2034"/>
      <c r="M330" s="2034"/>
      <c r="N330" s="2034"/>
      <c r="O330" s="2034"/>
      <c r="P330" s="2034"/>
    </row>
    <row r="331" spans="1:16" ht="15.75" customHeight="1">
      <c r="A331" s="2034"/>
      <c r="B331" s="2034"/>
      <c r="C331" s="2034"/>
      <c r="D331" s="2034"/>
      <c r="E331" s="2034"/>
      <c r="F331" s="2034"/>
      <c r="G331" s="2034"/>
      <c r="H331" s="2034"/>
      <c r="I331" s="2034"/>
      <c r="J331" s="2034"/>
      <c r="K331" s="2034"/>
      <c r="L331" s="2034"/>
      <c r="M331" s="2034"/>
      <c r="N331" s="2034"/>
      <c r="O331" s="2034"/>
      <c r="P331" s="2034"/>
    </row>
    <row r="332" spans="1:16" ht="15.75" customHeight="1">
      <c r="A332" s="2034"/>
      <c r="B332" s="2034"/>
      <c r="C332" s="2034"/>
      <c r="D332" s="2034"/>
      <c r="E332" s="2034"/>
      <c r="F332" s="2034"/>
      <c r="G332" s="2034"/>
      <c r="H332" s="2034"/>
      <c r="I332" s="2034"/>
      <c r="J332" s="2034"/>
      <c r="K332" s="2034"/>
      <c r="L332" s="2034"/>
      <c r="M332" s="2034"/>
      <c r="N332" s="2034"/>
      <c r="O332" s="2034"/>
      <c r="P332" s="2034"/>
    </row>
    <row r="333" spans="1:16" ht="15.75" customHeight="1">
      <c r="A333" s="2034"/>
      <c r="B333" s="2034"/>
      <c r="C333" s="2034"/>
      <c r="D333" s="2034"/>
      <c r="E333" s="2034"/>
      <c r="F333" s="2034"/>
      <c r="G333" s="2034"/>
      <c r="H333" s="2034"/>
      <c r="I333" s="2034"/>
      <c r="J333" s="2034"/>
      <c r="K333" s="2034"/>
      <c r="L333" s="2034"/>
      <c r="M333" s="2034"/>
      <c r="N333" s="2034"/>
      <c r="O333" s="2034"/>
      <c r="P333" s="2034"/>
    </row>
    <row r="334" spans="1:16" ht="15.75" customHeight="1">
      <c r="A334" s="2034"/>
      <c r="B334" s="2034"/>
      <c r="C334" s="2034"/>
      <c r="D334" s="2034"/>
      <c r="E334" s="2034"/>
      <c r="F334" s="2034"/>
      <c r="G334" s="2034"/>
      <c r="H334" s="2034"/>
      <c r="I334" s="2034"/>
      <c r="J334" s="2034"/>
      <c r="K334" s="2034"/>
      <c r="L334" s="2034"/>
      <c r="M334" s="2034"/>
      <c r="N334" s="2034"/>
      <c r="O334" s="2034"/>
      <c r="P334" s="2034"/>
    </row>
    <row r="335" spans="1:16" ht="15.75" customHeight="1">
      <c r="A335" s="2034"/>
      <c r="B335" s="2034"/>
      <c r="C335" s="2034"/>
      <c r="D335" s="2034"/>
      <c r="E335" s="2034"/>
      <c r="F335" s="2034"/>
      <c r="G335" s="2034"/>
      <c r="H335" s="2034"/>
      <c r="I335" s="2034"/>
      <c r="J335" s="2034"/>
      <c r="K335" s="2034"/>
      <c r="L335" s="2034"/>
      <c r="M335" s="2034"/>
      <c r="N335" s="2034"/>
      <c r="O335" s="2034"/>
      <c r="P335" s="2034"/>
    </row>
    <row r="336" spans="1:16" ht="15.75" customHeight="1">
      <c r="A336" s="2034"/>
      <c r="B336" s="2034"/>
      <c r="C336" s="2034"/>
      <c r="D336" s="2034"/>
      <c r="E336" s="2034"/>
      <c r="F336" s="2034"/>
      <c r="G336" s="2034"/>
      <c r="H336" s="2034"/>
      <c r="I336" s="2034"/>
      <c r="J336" s="2034"/>
      <c r="K336" s="2034"/>
      <c r="L336" s="2034"/>
      <c r="M336" s="2034"/>
      <c r="N336" s="2034"/>
      <c r="O336" s="2034"/>
      <c r="P336" s="2034"/>
    </row>
    <row r="337" spans="1:16" ht="15.75" customHeight="1">
      <c r="A337" s="2034"/>
      <c r="B337" s="2034"/>
      <c r="C337" s="2034"/>
      <c r="D337" s="2034"/>
      <c r="E337" s="2034"/>
      <c r="F337" s="2034"/>
      <c r="G337" s="2034"/>
      <c r="H337" s="2034"/>
      <c r="I337" s="2034"/>
      <c r="J337" s="2034"/>
      <c r="K337" s="2034"/>
      <c r="L337" s="2034"/>
      <c r="M337" s="2034"/>
      <c r="N337" s="2034"/>
      <c r="O337" s="2034"/>
      <c r="P337" s="2034"/>
    </row>
    <row r="338" spans="1:16" ht="15.75" customHeight="1">
      <c r="A338" s="2034"/>
      <c r="B338" s="2034"/>
      <c r="C338" s="2034"/>
      <c r="D338" s="2034"/>
      <c r="E338" s="2034"/>
      <c r="F338" s="2034"/>
      <c r="G338" s="2034"/>
      <c r="H338" s="2034"/>
      <c r="I338" s="2034"/>
      <c r="J338" s="2034"/>
      <c r="K338" s="2034"/>
      <c r="L338" s="2034"/>
      <c r="M338" s="2034"/>
      <c r="N338" s="2034"/>
      <c r="O338" s="2034"/>
      <c r="P338" s="2034"/>
    </row>
    <row r="339" spans="1:16" ht="15.75" customHeight="1">
      <c r="A339" s="2034"/>
      <c r="B339" s="2034"/>
      <c r="C339" s="2034"/>
      <c r="D339" s="2034"/>
      <c r="E339" s="2034"/>
      <c r="F339" s="2034"/>
      <c r="G339" s="2034"/>
      <c r="H339" s="2034"/>
      <c r="I339" s="2034"/>
      <c r="J339" s="2034"/>
      <c r="K339" s="2034"/>
      <c r="L339" s="2034"/>
      <c r="M339" s="2034"/>
      <c r="N339" s="2034"/>
      <c r="O339" s="2034"/>
      <c r="P339" s="2034"/>
    </row>
    <row r="340" spans="1:16" ht="15.75" customHeight="1">
      <c r="A340" s="2034"/>
      <c r="B340" s="2034"/>
      <c r="C340" s="2034"/>
      <c r="D340" s="2034"/>
      <c r="E340" s="2034"/>
      <c r="F340" s="2034"/>
      <c r="G340" s="2034"/>
      <c r="H340" s="2034"/>
      <c r="I340" s="2034"/>
      <c r="J340" s="2034"/>
      <c r="K340" s="2034"/>
      <c r="L340" s="2034"/>
      <c r="M340" s="2034"/>
      <c r="N340" s="2034"/>
      <c r="O340" s="2034"/>
      <c r="P340" s="2034"/>
    </row>
    <row r="341" spans="1:16" ht="15.75" customHeight="1">
      <c r="A341" s="2034"/>
      <c r="B341" s="2034"/>
      <c r="C341" s="2034"/>
      <c r="D341" s="2034"/>
      <c r="E341" s="2034"/>
      <c r="F341" s="2034"/>
      <c r="G341" s="2034"/>
      <c r="H341" s="2034"/>
      <c r="I341" s="2034"/>
      <c r="J341" s="2034"/>
      <c r="K341" s="2034"/>
      <c r="L341" s="2034"/>
      <c r="M341" s="2034"/>
      <c r="N341" s="2034"/>
      <c r="O341" s="2034"/>
      <c r="P341" s="2034"/>
    </row>
    <row r="342" spans="1:16" ht="15.75" customHeight="1">
      <c r="A342" s="2034"/>
      <c r="B342" s="2034"/>
      <c r="C342" s="2034"/>
      <c r="D342" s="2034"/>
      <c r="E342" s="2034"/>
      <c r="F342" s="2034"/>
      <c r="G342" s="2034"/>
      <c r="H342" s="2034"/>
      <c r="I342" s="2034"/>
      <c r="J342" s="2034"/>
      <c r="K342" s="2034"/>
      <c r="L342" s="2034"/>
      <c r="M342" s="2034"/>
      <c r="N342" s="2034"/>
      <c r="O342" s="2034"/>
      <c r="P342" s="2034"/>
    </row>
    <row r="343" spans="1:16" ht="15.75" customHeight="1">
      <c r="A343" s="2034"/>
      <c r="B343" s="2034"/>
      <c r="C343" s="2034"/>
      <c r="D343" s="2034"/>
      <c r="E343" s="2034"/>
      <c r="F343" s="2034"/>
      <c r="G343" s="2034"/>
      <c r="H343" s="2034"/>
      <c r="I343" s="2034"/>
      <c r="J343" s="2034"/>
      <c r="K343" s="2034"/>
      <c r="L343" s="2034"/>
      <c r="M343" s="2034"/>
      <c r="N343" s="2034"/>
      <c r="O343" s="2034"/>
      <c r="P343" s="2034"/>
    </row>
    <row r="344" spans="1:16" ht="15.75" customHeight="1">
      <c r="A344" s="2034"/>
      <c r="B344" s="2034"/>
      <c r="C344" s="2034"/>
      <c r="D344" s="2034"/>
      <c r="E344" s="2034"/>
      <c r="F344" s="2034"/>
      <c r="G344" s="2034"/>
      <c r="H344" s="2034"/>
      <c r="I344" s="2034"/>
      <c r="J344" s="2034"/>
      <c r="K344" s="2034"/>
      <c r="L344" s="2034"/>
      <c r="M344" s="2034"/>
      <c r="N344" s="2034"/>
      <c r="O344" s="2034"/>
      <c r="P344" s="2034"/>
    </row>
    <row r="345" spans="1:16" ht="15.75" customHeight="1">
      <c r="A345" s="2034"/>
      <c r="B345" s="2034"/>
      <c r="C345" s="2034"/>
      <c r="D345" s="2034"/>
      <c r="E345" s="2034"/>
      <c r="F345" s="2034"/>
      <c r="G345" s="2034"/>
      <c r="H345" s="2034"/>
      <c r="I345" s="2034"/>
      <c r="J345" s="2034"/>
      <c r="K345" s="2034"/>
      <c r="L345" s="2034"/>
      <c r="M345" s="2034"/>
      <c r="N345" s="2034"/>
      <c r="O345" s="2034"/>
      <c r="P345" s="2034"/>
    </row>
    <row r="346" spans="1:16" ht="15.75" customHeight="1">
      <c r="A346" s="2034"/>
      <c r="B346" s="2034"/>
      <c r="C346" s="2034"/>
      <c r="D346" s="2034"/>
      <c r="E346" s="2034"/>
      <c r="F346" s="2034"/>
      <c r="G346" s="2034"/>
      <c r="H346" s="2034"/>
      <c r="I346" s="2034"/>
      <c r="J346" s="2034"/>
      <c r="K346" s="2034"/>
      <c r="L346" s="2034"/>
      <c r="M346" s="2034"/>
      <c r="N346" s="2034"/>
      <c r="O346" s="2034"/>
      <c r="P346" s="2034"/>
    </row>
    <row r="347" spans="1:16" ht="15.75" customHeight="1">
      <c r="A347" s="2034"/>
      <c r="B347" s="2034"/>
      <c r="C347" s="2034"/>
      <c r="D347" s="2034"/>
      <c r="E347" s="2034"/>
      <c r="F347" s="2034"/>
      <c r="G347" s="2034"/>
      <c r="H347" s="2034"/>
      <c r="I347" s="2034"/>
      <c r="J347" s="2034"/>
      <c r="K347" s="2034"/>
      <c r="L347" s="2034"/>
      <c r="M347" s="2034"/>
      <c r="N347" s="2034"/>
      <c r="O347" s="2034"/>
      <c r="P347" s="2034"/>
    </row>
    <row r="348" spans="1:16" ht="15.75" customHeight="1">
      <c r="A348" s="2034"/>
      <c r="B348" s="2034"/>
      <c r="C348" s="2034"/>
      <c r="D348" s="2034"/>
      <c r="E348" s="2034"/>
      <c r="F348" s="2034"/>
      <c r="G348" s="2034"/>
      <c r="H348" s="2034"/>
      <c r="I348" s="2034"/>
      <c r="J348" s="2034"/>
      <c r="K348" s="2034"/>
      <c r="L348" s="2034"/>
      <c r="M348" s="2034"/>
      <c r="N348" s="2034"/>
      <c r="O348" s="2034"/>
      <c r="P348" s="2034"/>
    </row>
    <row r="349" spans="1:16" ht="15.75" customHeight="1">
      <c r="A349" s="2034"/>
      <c r="B349" s="2034"/>
      <c r="C349" s="2034"/>
      <c r="D349" s="2034"/>
      <c r="E349" s="2034"/>
      <c r="F349" s="2034"/>
      <c r="G349" s="2034"/>
      <c r="H349" s="2034"/>
      <c r="I349" s="2034"/>
      <c r="J349" s="2034"/>
      <c r="K349" s="2034"/>
      <c r="L349" s="2034"/>
      <c r="M349" s="2034"/>
      <c r="N349" s="2034"/>
      <c r="O349" s="2034"/>
      <c r="P349" s="2034"/>
    </row>
    <row r="350" spans="1:16" ht="15.75" customHeight="1">
      <c r="A350" s="2034"/>
      <c r="B350" s="2034"/>
      <c r="C350" s="2034"/>
      <c r="D350" s="2034"/>
      <c r="E350" s="2034"/>
      <c r="F350" s="2034"/>
      <c r="G350" s="2034"/>
      <c r="H350" s="2034"/>
      <c r="I350" s="2034"/>
      <c r="J350" s="2034"/>
      <c r="K350" s="2034"/>
      <c r="L350" s="2034"/>
      <c r="M350" s="2034"/>
      <c r="N350" s="2034"/>
      <c r="O350" s="2034"/>
      <c r="P350" s="2034"/>
    </row>
    <row r="351" spans="1:16" ht="15.75" customHeight="1">
      <c r="A351" s="2034"/>
      <c r="B351" s="2034"/>
      <c r="C351" s="2034"/>
      <c r="D351" s="2034"/>
      <c r="E351" s="2034"/>
      <c r="F351" s="2034"/>
      <c r="G351" s="2034"/>
      <c r="H351" s="2034"/>
      <c r="I351" s="2034"/>
      <c r="J351" s="2034"/>
      <c r="K351" s="2034"/>
      <c r="L351" s="2034"/>
      <c r="M351" s="2034"/>
      <c r="N351" s="2034"/>
      <c r="O351" s="2034"/>
      <c r="P351" s="2034"/>
    </row>
    <row r="352" spans="1:16" ht="15.75" customHeight="1">
      <c r="A352" s="2034"/>
      <c r="B352" s="2034"/>
      <c r="C352" s="2034"/>
      <c r="D352" s="2034"/>
      <c r="E352" s="2034"/>
      <c r="F352" s="2034"/>
      <c r="G352" s="2034"/>
      <c r="H352" s="2034"/>
      <c r="I352" s="2034"/>
      <c r="J352" s="2034"/>
      <c r="K352" s="2034"/>
      <c r="L352" s="2034"/>
      <c r="M352" s="2034"/>
      <c r="N352" s="2034"/>
      <c r="O352" s="2034"/>
      <c r="P352" s="2034"/>
    </row>
    <row r="353" spans="1:16" ht="15.75" customHeight="1">
      <c r="A353" s="2034"/>
      <c r="B353" s="2034"/>
      <c r="C353" s="2034"/>
      <c r="D353" s="2034"/>
      <c r="E353" s="2034"/>
      <c r="F353" s="2034"/>
      <c r="G353" s="2034"/>
      <c r="H353" s="2034"/>
      <c r="I353" s="2034"/>
      <c r="J353" s="2034"/>
      <c r="K353" s="2034"/>
      <c r="L353" s="2034"/>
      <c r="M353" s="2034"/>
      <c r="N353" s="2034"/>
      <c r="O353" s="2034"/>
      <c r="P353" s="2034"/>
    </row>
    <row r="354" spans="1:16" ht="15.75" customHeight="1">
      <c r="A354" s="2034"/>
      <c r="B354" s="2034"/>
      <c r="C354" s="2034"/>
      <c r="D354" s="2034"/>
      <c r="E354" s="2034"/>
      <c r="F354" s="2034"/>
      <c r="G354" s="2034"/>
      <c r="H354" s="2034"/>
      <c r="I354" s="2034"/>
      <c r="J354" s="2034"/>
      <c r="K354" s="2034"/>
      <c r="L354" s="2034"/>
      <c r="M354" s="2034"/>
      <c r="N354" s="2034"/>
      <c r="O354" s="2034"/>
      <c r="P354" s="2034"/>
    </row>
    <row r="355" spans="1:16" ht="15.75" customHeight="1">
      <c r="A355" s="2034"/>
      <c r="B355" s="2034"/>
      <c r="C355" s="2034"/>
      <c r="D355" s="2034"/>
      <c r="E355" s="2034"/>
      <c r="F355" s="2034"/>
      <c r="G355" s="2034"/>
      <c r="H355" s="2034"/>
      <c r="I355" s="2034"/>
      <c r="J355" s="2034"/>
      <c r="K355" s="2034"/>
      <c r="L355" s="2034"/>
      <c r="M355" s="2034"/>
      <c r="N355" s="2034"/>
      <c r="O355" s="2034"/>
      <c r="P355" s="2034"/>
    </row>
    <row r="356" spans="1:16" ht="15.75" customHeight="1">
      <c r="A356" s="2034"/>
      <c r="B356" s="2034"/>
      <c r="C356" s="2034"/>
      <c r="D356" s="2034"/>
      <c r="E356" s="2034"/>
      <c r="F356" s="2034"/>
      <c r="G356" s="2034"/>
      <c r="H356" s="2034"/>
      <c r="I356" s="2034"/>
      <c r="J356" s="2034"/>
      <c r="K356" s="2034"/>
      <c r="L356" s="2034"/>
      <c r="M356" s="2034"/>
      <c r="N356" s="2034"/>
      <c r="O356" s="2034"/>
      <c r="P356" s="2034"/>
    </row>
    <row r="357" spans="1:16" ht="15.75" customHeight="1">
      <c r="A357" s="2034"/>
      <c r="B357" s="2034"/>
      <c r="C357" s="2034"/>
      <c r="D357" s="2034"/>
      <c r="E357" s="2034"/>
      <c r="F357" s="2034"/>
      <c r="G357" s="2034"/>
      <c r="H357" s="2034"/>
      <c r="I357" s="2034"/>
      <c r="J357" s="2034"/>
      <c r="K357" s="2034"/>
      <c r="L357" s="2034"/>
      <c r="M357" s="2034"/>
      <c r="N357" s="2034"/>
      <c r="O357" s="2034"/>
      <c r="P357" s="2034"/>
    </row>
    <row r="358" spans="1:16" ht="15.75" customHeight="1">
      <c r="A358" s="2034"/>
      <c r="B358" s="2034"/>
      <c r="C358" s="2034"/>
      <c r="D358" s="2034"/>
      <c r="E358" s="2034"/>
      <c r="F358" s="2034"/>
      <c r="G358" s="2034"/>
      <c r="H358" s="2034"/>
      <c r="I358" s="2034"/>
      <c r="J358" s="2034"/>
      <c r="K358" s="2034"/>
      <c r="L358" s="2034"/>
      <c r="M358" s="2034"/>
      <c r="N358" s="2034"/>
      <c r="O358" s="2034"/>
      <c r="P358" s="2034"/>
    </row>
    <row r="359" spans="1:16" ht="15.75" customHeight="1">
      <c r="A359" s="2034"/>
      <c r="B359" s="2034"/>
      <c r="C359" s="2034"/>
      <c r="D359" s="2034"/>
      <c r="E359" s="2034"/>
      <c r="F359" s="2034"/>
      <c r="G359" s="2034"/>
      <c r="H359" s="2034"/>
      <c r="I359" s="2034"/>
      <c r="J359" s="2034"/>
      <c r="K359" s="2034"/>
      <c r="L359" s="2034"/>
      <c r="M359" s="2034"/>
      <c r="N359" s="2034"/>
      <c r="O359" s="2034"/>
      <c r="P359" s="2034"/>
    </row>
    <row r="360" spans="1:16" ht="15.75" customHeight="1">
      <c r="A360" s="2034"/>
      <c r="B360" s="2034"/>
      <c r="C360" s="2034"/>
      <c r="D360" s="2034"/>
      <c r="E360" s="2034"/>
      <c r="F360" s="2034"/>
      <c r="G360" s="2034"/>
      <c r="H360" s="2034"/>
      <c r="I360" s="2034"/>
      <c r="J360" s="2034"/>
      <c r="K360" s="2034"/>
      <c r="L360" s="2034"/>
      <c r="M360" s="2034"/>
      <c r="N360" s="2034"/>
      <c r="O360" s="2034"/>
      <c r="P360" s="2034"/>
    </row>
    <row r="361" spans="1:16" ht="15.75" customHeight="1">
      <c r="A361" s="2034"/>
      <c r="B361" s="2034"/>
      <c r="C361" s="2034"/>
      <c r="D361" s="2034"/>
      <c r="E361" s="2034"/>
      <c r="F361" s="2034"/>
      <c r="G361" s="2034"/>
      <c r="H361" s="2034"/>
      <c r="I361" s="2034"/>
      <c r="J361" s="2034"/>
      <c r="K361" s="2034"/>
      <c r="L361" s="2034"/>
      <c r="M361" s="2034"/>
      <c r="N361" s="2034"/>
      <c r="O361" s="2034"/>
      <c r="P361" s="2034"/>
    </row>
    <row r="362" spans="1:16" ht="15.75" customHeight="1">
      <c r="A362" s="2034"/>
      <c r="B362" s="2034"/>
      <c r="C362" s="2034"/>
      <c r="D362" s="2034"/>
      <c r="E362" s="2034"/>
      <c r="F362" s="2034"/>
      <c r="G362" s="2034"/>
      <c r="H362" s="2034"/>
      <c r="I362" s="2034"/>
      <c r="J362" s="2034"/>
      <c r="K362" s="2034"/>
      <c r="L362" s="2034"/>
      <c r="M362" s="2034"/>
      <c r="N362" s="2034"/>
      <c r="O362" s="2034"/>
      <c r="P362" s="2034"/>
    </row>
    <row r="363" spans="1:16" ht="15.75" customHeight="1">
      <c r="A363" s="2034"/>
      <c r="B363" s="2034"/>
      <c r="C363" s="2034"/>
      <c r="D363" s="2034"/>
      <c r="E363" s="2034"/>
      <c r="F363" s="2034"/>
      <c r="G363" s="2034"/>
      <c r="H363" s="2034"/>
      <c r="I363" s="2034"/>
      <c r="J363" s="2034"/>
      <c r="K363" s="2034"/>
      <c r="L363" s="2034"/>
      <c r="M363" s="2034"/>
      <c r="N363" s="2034"/>
      <c r="O363" s="2034"/>
      <c r="P363" s="2034"/>
    </row>
    <row r="364" spans="1:16" ht="15.75" customHeight="1">
      <c r="A364" s="2034"/>
      <c r="B364" s="2034"/>
      <c r="C364" s="2034"/>
      <c r="D364" s="2034"/>
      <c r="E364" s="2034"/>
      <c r="F364" s="2034"/>
      <c r="G364" s="2034"/>
      <c r="H364" s="2034"/>
      <c r="I364" s="2034"/>
      <c r="J364" s="2034"/>
      <c r="K364" s="2034"/>
      <c r="L364" s="2034"/>
      <c r="M364" s="2034"/>
      <c r="N364" s="2034"/>
      <c r="O364" s="2034"/>
      <c r="P364" s="2034"/>
    </row>
    <row r="365" spans="1:16" ht="15.75" customHeight="1">
      <c r="A365" s="2034"/>
      <c r="B365" s="2034"/>
      <c r="C365" s="2034"/>
      <c r="D365" s="2034"/>
      <c r="E365" s="2034"/>
      <c r="F365" s="2034"/>
      <c r="G365" s="2034"/>
      <c r="H365" s="2034"/>
      <c r="I365" s="2034"/>
      <c r="J365" s="2034"/>
      <c r="K365" s="2034"/>
      <c r="L365" s="2034"/>
      <c r="M365" s="2034"/>
      <c r="N365" s="2034"/>
      <c r="O365" s="2034"/>
      <c r="P365" s="2034"/>
    </row>
    <row r="366" spans="1:16" ht="15.75" customHeight="1">
      <c r="A366" s="2034"/>
      <c r="B366" s="2034"/>
      <c r="C366" s="2034"/>
      <c r="D366" s="2034"/>
      <c r="E366" s="2034"/>
      <c r="F366" s="2034"/>
      <c r="G366" s="2034"/>
      <c r="H366" s="2034"/>
      <c r="I366" s="2034"/>
      <c r="J366" s="2034"/>
      <c r="K366" s="2034"/>
      <c r="L366" s="2034"/>
      <c r="M366" s="2034"/>
      <c r="N366" s="2034"/>
      <c r="O366" s="2034"/>
      <c r="P366" s="2034"/>
    </row>
    <row r="367" spans="1:16" ht="15.75" customHeight="1">
      <c r="A367" s="2034"/>
      <c r="B367" s="2034"/>
      <c r="C367" s="2034"/>
      <c r="D367" s="2034"/>
      <c r="E367" s="2034"/>
      <c r="F367" s="2034"/>
      <c r="G367" s="2034"/>
      <c r="H367" s="2034"/>
      <c r="I367" s="2034"/>
      <c r="J367" s="2034"/>
      <c r="K367" s="2034"/>
      <c r="L367" s="2034"/>
      <c r="M367" s="2034"/>
      <c r="N367" s="2034"/>
      <c r="O367" s="2034"/>
      <c r="P367" s="2034"/>
    </row>
    <row r="368" spans="1:16" ht="15.75" customHeight="1">
      <c r="A368" s="2034"/>
      <c r="B368" s="2034"/>
      <c r="C368" s="2034"/>
      <c r="D368" s="2034"/>
      <c r="E368" s="2034"/>
      <c r="F368" s="2034"/>
      <c r="G368" s="2034"/>
      <c r="H368" s="2034"/>
      <c r="I368" s="2034"/>
      <c r="J368" s="2034"/>
      <c r="K368" s="2034"/>
      <c r="L368" s="2034"/>
      <c r="M368" s="2034"/>
      <c r="N368" s="2034"/>
      <c r="O368" s="2034"/>
      <c r="P368" s="2034"/>
    </row>
    <row r="369" spans="1:16" ht="15.75" customHeight="1">
      <c r="A369" s="2034"/>
      <c r="B369" s="2034"/>
      <c r="C369" s="2034"/>
      <c r="D369" s="2034"/>
      <c r="E369" s="2034"/>
      <c r="F369" s="2034"/>
      <c r="G369" s="2034"/>
      <c r="H369" s="2034"/>
      <c r="I369" s="2034"/>
      <c r="J369" s="2034"/>
      <c r="K369" s="2034"/>
      <c r="L369" s="2034"/>
      <c r="M369" s="2034"/>
      <c r="N369" s="2034"/>
      <c r="O369" s="2034"/>
      <c r="P369" s="2034"/>
    </row>
    <row r="370" spans="1:16" ht="15.75" customHeight="1">
      <c r="A370" s="2034"/>
      <c r="B370" s="2034"/>
      <c r="C370" s="2034"/>
      <c r="D370" s="2034"/>
      <c r="E370" s="2034"/>
      <c r="F370" s="2034"/>
      <c r="G370" s="2034"/>
      <c r="H370" s="2034"/>
      <c r="I370" s="2034"/>
      <c r="J370" s="2034"/>
      <c r="K370" s="2034"/>
      <c r="L370" s="2034"/>
      <c r="M370" s="2034"/>
      <c r="N370" s="2034"/>
      <c r="O370" s="2034"/>
      <c r="P370" s="2034"/>
    </row>
    <row r="371" spans="1:16" ht="15.75" customHeight="1">
      <c r="A371" s="2034"/>
      <c r="B371" s="2034"/>
      <c r="C371" s="2034"/>
      <c r="D371" s="2034"/>
      <c r="E371" s="2034"/>
      <c r="F371" s="2034"/>
      <c r="G371" s="2034"/>
      <c r="H371" s="2034"/>
      <c r="I371" s="2034"/>
      <c r="J371" s="2034"/>
      <c r="K371" s="2034"/>
      <c r="L371" s="2034"/>
      <c r="M371" s="2034"/>
      <c r="N371" s="2034"/>
      <c r="O371" s="2034"/>
      <c r="P371" s="2034"/>
    </row>
    <row r="372" spans="1:16" ht="15.75" customHeight="1">
      <c r="A372" s="2034"/>
      <c r="B372" s="2034"/>
      <c r="C372" s="2034"/>
      <c r="D372" s="2034"/>
      <c r="E372" s="2034"/>
      <c r="F372" s="2034"/>
      <c r="G372" s="2034"/>
      <c r="H372" s="2034"/>
      <c r="I372" s="2034"/>
      <c r="J372" s="2034"/>
      <c r="K372" s="2034"/>
      <c r="L372" s="2034"/>
      <c r="M372" s="2034"/>
      <c r="N372" s="2034"/>
      <c r="O372" s="2034"/>
      <c r="P372" s="2034"/>
    </row>
    <row r="373" spans="1:16" ht="15.75" customHeight="1">
      <c r="A373" s="2034"/>
      <c r="B373" s="2034"/>
      <c r="C373" s="2034"/>
      <c r="D373" s="2034"/>
      <c r="E373" s="2034"/>
      <c r="F373" s="2034"/>
      <c r="G373" s="2034"/>
      <c r="H373" s="2034"/>
      <c r="I373" s="2034"/>
      <c r="J373" s="2034"/>
      <c r="K373" s="2034"/>
      <c r="L373" s="2034"/>
      <c r="M373" s="2034"/>
      <c r="N373" s="2034"/>
      <c r="O373" s="2034"/>
      <c r="P373" s="2034"/>
    </row>
    <row r="374" spans="1:16" ht="15.75" customHeight="1">
      <c r="A374" s="2034"/>
      <c r="B374" s="2034"/>
      <c r="C374" s="2034"/>
      <c r="D374" s="2034"/>
      <c r="E374" s="2034"/>
      <c r="F374" s="2034"/>
      <c r="G374" s="2034"/>
      <c r="H374" s="2034"/>
      <c r="I374" s="2034"/>
      <c r="J374" s="2034"/>
      <c r="K374" s="2034"/>
      <c r="L374" s="2034"/>
      <c r="M374" s="2034"/>
      <c r="N374" s="2034"/>
      <c r="O374" s="2034"/>
      <c r="P374" s="2034"/>
    </row>
    <row r="375" spans="1:16" ht="15.75" customHeight="1">
      <c r="A375" s="2034"/>
      <c r="B375" s="2034"/>
      <c r="C375" s="2034"/>
      <c r="D375" s="2034"/>
      <c r="E375" s="2034"/>
      <c r="F375" s="2034"/>
      <c r="G375" s="2034"/>
      <c r="H375" s="2034"/>
      <c r="I375" s="2034"/>
      <c r="J375" s="2034"/>
      <c r="K375" s="2034"/>
      <c r="L375" s="2034"/>
      <c r="M375" s="2034"/>
      <c r="N375" s="2034"/>
      <c r="O375" s="2034"/>
      <c r="P375" s="2034"/>
    </row>
    <row r="376" spans="1:16" ht="15.75" customHeight="1">
      <c r="A376" s="2034"/>
      <c r="B376" s="2034"/>
      <c r="C376" s="2034"/>
      <c r="D376" s="2034"/>
      <c r="E376" s="2034"/>
      <c r="F376" s="2034"/>
      <c r="G376" s="2034"/>
      <c r="H376" s="2034"/>
      <c r="I376" s="2034"/>
      <c r="J376" s="2034"/>
      <c r="K376" s="2034"/>
      <c r="L376" s="2034"/>
      <c r="M376" s="2034"/>
      <c r="N376" s="2034"/>
      <c r="O376" s="2034"/>
      <c r="P376" s="2034"/>
    </row>
    <row r="377" spans="1:16" ht="15.75" customHeight="1">
      <c r="A377" s="2034"/>
      <c r="B377" s="2034"/>
      <c r="C377" s="2034"/>
      <c r="D377" s="2034"/>
      <c r="E377" s="2034"/>
      <c r="F377" s="2034"/>
      <c r="G377" s="2034"/>
      <c r="H377" s="2034"/>
      <c r="I377" s="2034"/>
      <c r="J377" s="2034"/>
      <c r="K377" s="2034"/>
      <c r="L377" s="2034"/>
      <c r="M377" s="2034"/>
      <c r="N377" s="2034"/>
      <c r="O377" s="2034"/>
      <c r="P377" s="2034"/>
    </row>
    <row r="378" spans="1:16" ht="15.75" customHeight="1">
      <c r="A378" s="2034"/>
      <c r="B378" s="2034"/>
      <c r="C378" s="2034"/>
      <c r="D378" s="2034"/>
      <c r="E378" s="2034"/>
      <c r="F378" s="2034"/>
      <c r="G378" s="2034"/>
      <c r="H378" s="2034"/>
      <c r="I378" s="2034"/>
      <c r="J378" s="2034"/>
      <c r="K378" s="2034"/>
      <c r="L378" s="2034"/>
      <c r="M378" s="2034"/>
      <c r="N378" s="2034"/>
      <c r="O378" s="2034"/>
      <c r="P378" s="2034"/>
    </row>
    <row r="379" spans="1:16" ht="15.75" customHeight="1">
      <c r="A379" s="2034"/>
      <c r="B379" s="2034"/>
      <c r="C379" s="2034"/>
      <c r="D379" s="2034"/>
      <c r="E379" s="2034"/>
      <c r="F379" s="2034"/>
      <c r="G379" s="2034"/>
      <c r="H379" s="2034"/>
      <c r="I379" s="2034"/>
      <c r="J379" s="2034"/>
      <c r="K379" s="2034"/>
      <c r="L379" s="2034"/>
      <c r="M379" s="2034"/>
      <c r="N379" s="2034"/>
      <c r="O379" s="2034"/>
      <c r="P379" s="2034"/>
    </row>
    <row r="380" spans="1:16" ht="15.75" customHeight="1">
      <c r="A380" s="2034"/>
      <c r="B380" s="2034"/>
      <c r="C380" s="2034"/>
      <c r="D380" s="2034"/>
      <c r="E380" s="2034"/>
      <c r="F380" s="2034"/>
      <c r="G380" s="2034"/>
      <c r="H380" s="2034"/>
      <c r="I380" s="2034"/>
      <c r="J380" s="2034"/>
      <c r="K380" s="2034"/>
      <c r="L380" s="2034"/>
      <c r="M380" s="2034"/>
      <c r="N380" s="2034"/>
      <c r="O380" s="2034"/>
      <c r="P380" s="2034"/>
    </row>
    <row r="381" spans="1:16" ht="15.75" customHeight="1">
      <c r="A381" s="2034"/>
      <c r="B381" s="2034"/>
      <c r="C381" s="2034"/>
      <c r="D381" s="2034"/>
      <c r="E381" s="2034"/>
      <c r="F381" s="2034"/>
      <c r="G381" s="2034"/>
      <c r="H381" s="2034"/>
      <c r="I381" s="2034"/>
      <c r="J381" s="2034"/>
      <c r="K381" s="2034"/>
      <c r="L381" s="2034"/>
      <c r="M381" s="2034"/>
      <c r="N381" s="2034"/>
      <c r="O381" s="2034"/>
      <c r="P381" s="2034"/>
    </row>
    <row r="382" spans="1:16" ht="15.75" customHeight="1">
      <c r="A382" s="2034"/>
      <c r="B382" s="2034"/>
      <c r="C382" s="2034"/>
      <c r="D382" s="2034"/>
      <c r="E382" s="2034"/>
      <c r="F382" s="2034"/>
      <c r="G382" s="2034"/>
      <c r="H382" s="2034"/>
      <c r="I382" s="2034"/>
      <c r="J382" s="2034"/>
      <c r="K382" s="2034"/>
      <c r="L382" s="2034"/>
      <c r="M382" s="2034"/>
      <c r="N382" s="2034"/>
      <c r="O382" s="2034"/>
      <c r="P382" s="2034"/>
    </row>
    <row r="383" spans="1:16" ht="15.75" customHeight="1">
      <c r="A383" s="2034"/>
      <c r="B383" s="2034"/>
      <c r="C383" s="2034"/>
      <c r="D383" s="2034"/>
      <c r="E383" s="2034"/>
      <c r="F383" s="2034"/>
      <c r="G383" s="2034"/>
      <c r="H383" s="2034"/>
      <c r="I383" s="2034"/>
      <c r="J383" s="2034"/>
      <c r="K383" s="2034"/>
      <c r="L383" s="2034"/>
      <c r="M383" s="2034"/>
      <c r="N383" s="2034"/>
      <c r="O383" s="2034"/>
      <c r="P383" s="2034"/>
    </row>
    <row r="384" spans="1:16" ht="15.75" customHeight="1">
      <c r="A384" s="2034"/>
      <c r="B384" s="2034"/>
      <c r="C384" s="2034"/>
      <c r="D384" s="2034"/>
      <c r="E384" s="2034"/>
      <c r="F384" s="2034"/>
      <c r="G384" s="2034"/>
      <c r="H384" s="2034"/>
      <c r="I384" s="2034"/>
      <c r="J384" s="2034"/>
      <c r="K384" s="2034"/>
      <c r="L384" s="2034"/>
      <c r="M384" s="2034"/>
      <c r="N384" s="2034"/>
      <c r="O384" s="2034"/>
      <c r="P384" s="2034"/>
    </row>
    <row r="385" spans="1:16" ht="15.75" customHeight="1">
      <c r="A385" s="2034"/>
      <c r="B385" s="2034"/>
      <c r="C385" s="2034"/>
      <c r="D385" s="2034"/>
      <c r="E385" s="2034"/>
      <c r="F385" s="2034"/>
      <c r="G385" s="2034"/>
      <c r="H385" s="2034"/>
      <c r="I385" s="2034"/>
      <c r="J385" s="2034"/>
      <c r="K385" s="2034"/>
      <c r="L385" s="2034"/>
      <c r="M385" s="2034"/>
      <c r="N385" s="2034"/>
      <c r="O385" s="2034"/>
      <c r="P385" s="2034"/>
    </row>
    <row r="386" spans="1:16" ht="15.75" customHeight="1">
      <c r="A386" s="2034"/>
      <c r="B386" s="2034"/>
      <c r="C386" s="2034"/>
      <c r="D386" s="2034"/>
      <c r="E386" s="2034"/>
      <c r="F386" s="2034"/>
      <c r="G386" s="2034"/>
      <c r="H386" s="2034"/>
      <c r="I386" s="2034"/>
      <c r="J386" s="2034"/>
      <c r="K386" s="2034"/>
      <c r="L386" s="2034"/>
      <c r="M386" s="2034"/>
      <c r="N386" s="2034"/>
      <c r="O386" s="2034"/>
      <c r="P386" s="2034"/>
    </row>
    <row r="387" spans="1:16" ht="15.75" customHeight="1">
      <c r="A387" s="2034"/>
      <c r="B387" s="2034"/>
      <c r="C387" s="2034"/>
      <c r="D387" s="2034"/>
      <c r="E387" s="2034"/>
      <c r="F387" s="2034"/>
      <c r="G387" s="2034"/>
      <c r="H387" s="2034"/>
      <c r="I387" s="2034"/>
      <c r="J387" s="2034"/>
      <c r="K387" s="2034"/>
      <c r="L387" s="2034"/>
      <c r="M387" s="2034"/>
      <c r="N387" s="2034"/>
      <c r="O387" s="2034"/>
      <c r="P387" s="2034"/>
    </row>
    <row r="388" spans="1:16" ht="15.75" customHeight="1">
      <c r="A388" s="2034"/>
      <c r="B388" s="2034"/>
      <c r="C388" s="2034"/>
      <c r="D388" s="2034"/>
      <c r="E388" s="2034"/>
      <c r="F388" s="2034"/>
      <c r="G388" s="2034"/>
      <c r="H388" s="2034"/>
      <c r="I388" s="2034"/>
      <c r="J388" s="2034"/>
      <c r="K388" s="2034"/>
      <c r="L388" s="2034"/>
      <c r="M388" s="2034"/>
      <c r="N388" s="2034"/>
      <c r="O388" s="2034"/>
      <c r="P388" s="2034"/>
    </row>
    <row r="389" spans="1:16" ht="15.75" customHeight="1">
      <c r="A389" s="2034"/>
      <c r="B389" s="2034"/>
      <c r="C389" s="2034"/>
      <c r="D389" s="2034"/>
      <c r="E389" s="2034"/>
      <c r="F389" s="2034"/>
      <c r="G389" s="2034"/>
      <c r="H389" s="2034"/>
      <c r="I389" s="2034"/>
      <c r="J389" s="2034"/>
      <c r="K389" s="2034"/>
      <c r="L389" s="2034"/>
      <c r="M389" s="2034"/>
      <c r="N389" s="2034"/>
      <c r="O389" s="2034"/>
      <c r="P389" s="2034"/>
    </row>
    <row r="390" spans="1:16" ht="15.75" customHeight="1">
      <c r="A390" s="2034"/>
      <c r="B390" s="2034"/>
      <c r="C390" s="2034"/>
      <c r="D390" s="2034"/>
      <c r="E390" s="2034"/>
      <c r="F390" s="2034"/>
      <c r="G390" s="2034"/>
      <c r="H390" s="2034"/>
      <c r="I390" s="2034"/>
      <c r="J390" s="2034"/>
      <c r="K390" s="2034"/>
      <c r="L390" s="2034"/>
      <c r="M390" s="2034"/>
      <c r="N390" s="2034"/>
      <c r="O390" s="2034"/>
      <c r="P390" s="2034"/>
    </row>
    <row r="391" spans="1:16" ht="15.75" customHeight="1">
      <c r="A391" s="2034"/>
      <c r="B391" s="2034"/>
      <c r="C391" s="2034"/>
      <c r="D391" s="2034"/>
      <c r="E391" s="2034"/>
      <c r="F391" s="2034"/>
      <c r="G391" s="2034"/>
      <c r="H391" s="2034"/>
      <c r="I391" s="2034"/>
      <c r="J391" s="2034"/>
      <c r="K391" s="2034"/>
      <c r="L391" s="2034"/>
      <c r="M391" s="2034"/>
      <c r="N391" s="2034"/>
      <c r="O391" s="2034"/>
      <c r="P391" s="2034"/>
    </row>
    <row r="392" spans="1:16" ht="15.75" customHeight="1">
      <c r="A392" s="2034"/>
      <c r="B392" s="2034"/>
      <c r="C392" s="2034"/>
      <c r="D392" s="2034"/>
      <c r="E392" s="2034"/>
      <c r="F392" s="2034"/>
      <c r="G392" s="2034"/>
      <c r="H392" s="2034"/>
      <c r="I392" s="2034"/>
      <c r="J392" s="2034"/>
      <c r="K392" s="2034"/>
      <c r="L392" s="2034"/>
      <c r="M392" s="2034"/>
      <c r="N392" s="2034"/>
      <c r="O392" s="2034"/>
      <c r="P392" s="2034"/>
    </row>
    <row r="393" spans="1:16" ht="15.75" customHeight="1">
      <c r="A393" s="2034"/>
      <c r="B393" s="2034"/>
      <c r="C393" s="2034"/>
      <c r="D393" s="2034"/>
      <c r="E393" s="2034"/>
      <c r="F393" s="2034"/>
      <c r="G393" s="2034"/>
      <c r="H393" s="2034"/>
      <c r="I393" s="2034"/>
      <c r="J393" s="2034"/>
      <c r="K393" s="2034"/>
      <c r="L393" s="2034"/>
      <c r="M393" s="2034"/>
      <c r="N393" s="2034"/>
      <c r="O393" s="2034"/>
      <c r="P393" s="2034"/>
    </row>
    <row r="394" spans="1:16" ht="15.75" customHeight="1">
      <c r="A394" s="2034"/>
      <c r="B394" s="2034"/>
      <c r="C394" s="2034"/>
      <c r="D394" s="2034"/>
      <c r="E394" s="2034"/>
      <c r="F394" s="2034"/>
      <c r="G394" s="2034"/>
      <c r="H394" s="2034"/>
      <c r="I394" s="2034"/>
      <c r="J394" s="2034"/>
      <c r="K394" s="2034"/>
      <c r="L394" s="2034"/>
      <c r="M394" s="2034"/>
      <c r="N394" s="2034"/>
      <c r="O394" s="2034"/>
      <c r="P394" s="2034"/>
    </row>
    <row r="395" spans="1:16" ht="15.75" customHeight="1">
      <c r="A395" s="2034"/>
      <c r="B395" s="2034"/>
      <c r="C395" s="2034"/>
      <c r="D395" s="2034"/>
      <c r="E395" s="2034"/>
      <c r="F395" s="2034"/>
      <c r="G395" s="2034"/>
      <c r="H395" s="2034"/>
      <c r="I395" s="2034"/>
      <c r="J395" s="2034"/>
      <c r="K395" s="2034"/>
      <c r="L395" s="2034"/>
      <c r="M395" s="2034"/>
      <c r="N395" s="2034"/>
      <c r="O395" s="2034"/>
      <c r="P395" s="2034"/>
    </row>
    <row r="396" spans="1:16" ht="15.75" customHeight="1">
      <c r="A396" s="2034"/>
      <c r="B396" s="2034"/>
      <c r="C396" s="2034"/>
      <c r="D396" s="2034"/>
      <c r="E396" s="2034"/>
      <c r="F396" s="2034"/>
      <c r="G396" s="2034"/>
      <c r="H396" s="2034"/>
      <c r="I396" s="2034"/>
      <c r="J396" s="2034"/>
      <c r="K396" s="2034"/>
      <c r="L396" s="2034"/>
      <c r="M396" s="2034"/>
      <c r="N396" s="2034"/>
      <c r="O396" s="2034"/>
      <c r="P396" s="2034"/>
    </row>
    <row r="397" spans="1:16" ht="15.75" customHeight="1">
      <c r="A397" s="2034"/>
      <c r="B397" s="2034"/>
      <c r="C397" s="2034"/>
      <c r="D397" s="2034"/>
      <c r="E397" s="2034"/>
      <c r="F397" s="2034"/>
      <c r="G397" s="2034"/>
      <c r="H397" s="2034"/>
      <c r="I397" s="2034"/>
      <c r="J397" s="2034"/>
      <c r="K397" s="2034"/>
      <c r="L397" s="2034"/>
      <c r="M397" s="2034"/>
      <c r="N397" s="2034"/>
      <c r="O397" s="2034"/>
      <c r="P397" s="2034"/>
    </row>
    <row r="398" spans="1:16" ht="15.75" customHeight="1">
      <c r="A398" s="2034"/>
      <c r="B398" s="2034"/>
      <c r="C398" s="2034"/>
      <c r="D398" s="2034"/>
      <c r="E398" s="2034"/>
      <c r="F398" s="2034"/>
      <c r="G398" s="2034"/>
      <c r="H398" s="2034"/>
      <c r="I398" s="2034"/>
      <c r="J398" s="2034"/>
      <c r="K398" s="2034"/>
      <c r="L398" s="2034"/>
      <c r="M398" s="2034"/>
      <c r="N398" s="2034"/>
      <c r="O398" s="2034"/>
      <c r="P398" s="2034"/>
    </row>
    <row r="399" spans="1:16" ht="15.75" customHeight="1">
      <c r="A399" s="2034"/>
      <c r="B399" s="2034"/>
      <c r="C399" s="2034"/>
      <c r="D399" s="2034"/>
      <c r="E399" s="2034"/>
      <c r="F399" s="2034"/>
      <c r="G399" s="2034"/>
      <c r="H399" s="2034"/>
      <c r="I399" s="2034"/>
      <c r="J399" s="2034"/>
      <c r="K399" s="2034"/>
      <c r="L399" s="2034"/>
      <c r="M399" s="2034"/>
      <c r="N399" s="2034"/>
      <c r="O399" s="2034"/>
      <c r="P399" s="2034"/>
    </row>
    <row r="400" spans="1:16" ht="15.75" customHeight="1">
      <c r="A400" s="2034"/>
      <c r="B400" s="2034"/>
      <c r="C400" s="2034"/>
      <c r="D400" s="2034"/>
      <c r="E400" s="2034"/>
      <c r="F400" s="2034"/>
      <c r="G400" s="2034"/>
      <c r="H400" s="2034"/>
      <c r="I400" s="2034"/>
      <c r="J400" s="2034"/>
      <c r="K400" s="2034"/>
      <c r="L400" s="2034"/>
      <c r="M400" s="2034"/>
      <c r="N400" s="2034"/>
      <c r="O400" s="2034"/>
      <c r="P400" s="2034"/>
    </row>
    <row r="401" spans="1:16" ht="15.75" customHeight="1">
      <c r="A401" s="2034"/>
      <c r="B401" s="2034"/>
      <c r="C401" s="2034"/>
      <c r="D401" s="2034"/>
      <c r="E401" s="2034"/>
      <c r="F401" s="2034"/>
      <c r="G401" s="2034"/>
      <c r="H401" s="2034"/>
      <c r="I401" s="2034"/>
      <c r="J401" s="2034"/>
      <c r="K401" s="2034"/>
      <c r="L401" s="2034"/>
      <c r="M401" s="2034"/>
      <c r="N401" s="2034"/>
      <c r="O401" s="2034"/>
      <c r="P401" s="2034"/>
    </row>
    <row r="402" spans="1:16" ht="15.75" customHeight="1">
      <c r="A402" s="2034"/>
      <c r="B402" s="2034"/>
      <c r="C402" s="2034"/>
      <c r="D402" s="2034"/>
      <c r="E402" s="2034"/>
      <c r="F402" s="2034"/>
      <c r="G402" s="2034"/>
      <c r="H402" s="2034"/>
      <c r="I402" s="2034"/>
      <c r="J402" s="2034"/>
      <c r="K402" s="2034"/>
      <c r="L402" s="2034"/>
      <c r="M402" s="2034"/>
      <c r="N402" s="2034"/>
      <c r="O402" s="2034"/>
      <c r="P402" s="2034"/>
    </row>
    <row r="403" spans="1:16" ht="15.75" customHeight="1">
      <c r="A403" s="2034"/>
      <c r="B403" s="2034"/>
      <c r="C403" s="2034"/>
      <c r="D403" s="2034"/>
      <c r="E403" s="2034"/>
      <c r="F403" s="2034"/>
      <c r="G403" s="2034"/>
      <c r="H403" s="2034"/>
      <c r="I403" s="2034"/>
      <c r="J403" s="2034"/>
      <c r="K403" s="2034"/>
      <c r="L403" s="2034"/>
      <c r="M403" s="2034"/>
      <c r="N403" s="2034"/>
      <c r="O403" s="2034"/>
      <c r="P403" s="2034"/>
    </row>
    <row r="404" spans="1:16" ht="15.75" customHeight="1">
      <c r="A404" s="2034"/>
      <c r="B404" s="2034"/>
      <c r="C404" s="2034"/>
      <c r="D404" s="2034"/>
      <c r="E404" s="2034"/>
      <c r="F404" s="2034"/>
      <c r="G404" s="2034"/>
      <c r="H404" s="2034"/>
      <c r="I404" s="2034"/>
      <c r="J404" s="2034"/>
      <c r="K404" s="2034"/>
      <c r="L404" s="2034"/>
      <c r="M404" s="2034"/>
      <c r="N404" s="2034"/>
      <c r="O404" s="2034"/>
      <c r="P404" s="2034"/>
    </row>
    <row r="405" spans="1:16" ht="15.75" customHeight="1">
      <c r="A405" s="2034"/>
      <c r="B405" s="2034"/>
      <c r="C405" s="2034"/>
      <c r="D405" s="2034"/>
      <c r="E405" s="2034"/>
      <c r="F405" s="2034"/>
      <c r="G405" s="2034"/>
      <c r="H405" s="2034"/>
      <c r="I405" s="2034"/>
      <c r="J405" s="2034"/>
      <c r="K405" s="2034"/>
      <c r="L405" s="2034"/>
      <c r="M405" s="2034"/>
      <c r="N405" s="2034"/>
      <c r="O405" s="2034"/>
      <c r="P405" s="2034"/>
    </row>
    <row r="406" spans="1:16" ht="15.75" customHeight="1">
      <c r="A406" s="2034"/>
      <c r="B406" s="2034"/>
      <c r="C406" s="2034"/>
      <c r="D406" s="2034"/>
      <c r="E406" s="2034"/>
      <c r="F406" s="2034"/>
      <c r="G406" s="2034"/>
      <c r="H406" s="2034"/>
      <c r="I406" s="2034"/>
      <c r="J406" s="2034"/>
      <c r="K406" s="2034"/>
      <c r="L406" s="2034"/>
      <c r="M406" s="2034"/>
      <c r="N406" s="2034"/>
      <c r="O406" s="2034"/>
      <c r="P406" s="2034"/>
    </row>
    <row r="407" spans="1:16" ht="15.75" customHeight="1">
      <c r="A407" s="2034"/>
      <c r="B407" s="2034"/>
      <c r="C407" s="2034"/>
      <c r="D407" s="2034"/>
      <c r="E407" s="2034"/>
      <c r="F407" s="2034"/>
      <c r="G407" s="2034"/>
      <c r="H407" s="2034"/>
      <c r="I407" s="2034"/>
      <c r="J407" s="2034"/>
      <c r="K407" s="2034"/>
      <c r="L407" s="2034"/>
      <c r="M407" s="2034"/>
      <c r="N407" s="2034"/>
      <c r="O407" s="2034"/>
      <c r="P407" s="2034"/>
    </row>
    <row r="408" spans="1:16" ht="15.75" customHeight="1">
      <c r="A408" s="2034"/>
      <c r="B408" s="2034"/>
      <c r="C408" s="2034"/>
      <c r="D408" s="2034"/>
      <c r="E408" s="2034"/>
      <c r="F408" s="2034"/>
      <c r="G408" s="2034"/>
      <c r="H408" s="2034"/>
      <c r="I408" s="2034"/>
      <c r="J408" s="2034"/>
      <c r="K408" s="2034"/>
      <c r="L408" s="2034"/>
      <c r="M408" s="2034"/>
      <c r="N408" s="2034"/>
      <c r="O408" s="2034"/>
      <c r="P408" s="2034"/>
    </row>
    <row r="409" spans="1:16" ht="15.75" customHeight="1">
      <c r="A409" s="2034"/>
      <c r="B409" s="2034"/>
      <c r="C409" s="2034"/>
      <c r="D409" s="2034"/>
      <c r="E409" s="2034"/>
      <c r="F409" s="2034"/>
      <c r="G409" s="2034"/>
      <c r="H409" s="2034"/>
      <c r="I409" s="2034"/>
      <c r="J409" s="2034"/>
      <c r="K409" s="2034"/>
      <c r="L409" s="2034"/>
      <c r="M409" s="2034"/>
      <c r="N409" s="2034"/>
      <c r="O409" s="2034"/>
      <c r="P409" s="2034"/>
    </row>
    <row r="410" spans="1:16" ht="15.75" customHeight="1">
      <c r="A410" s="2034"/>
      <c r="B410" s="2034"/>
      <c r="C410" s="2034"/>
      <c r="D410" s="2034"/>
      <c r="E410" s="2034"/>
      <c r="F410" s="2034"/>
      <c r="G410" s="2034"/>
      <c r="H410" s="2034"/>
      <c r="I410" s="2034"/>
      <c r="J410" s="2034"/>
      <c r="K410" s="2034"/>
      <c r="L410" s="2034"/>
      <c r="M410" s="2034"/>
      <c r="N410" s="2034"/>
      <c r="O410" s="2034"/>
      <c r="P410" s="2034"/>
    </row>
    <row r="411" spans="1:16" ht="15.75" customHeight="1">
      <c r="A411" s="2034"/>
      <c r="B411" s="2034"/>
      <c r="C411" s="2034"/>
      <c r="D411" s="2034"/>
      <c r="E411" s="2034"/>
      <c r="F411" s="2034"/>
      <c r="G411" s="2034"/>
      <c r="H411" s="2034"/>
      <c r="I411" s="2034"/>
      <c r="J411" s="2034"/>
      <c r="K411" s="2034"/>
      <c r="L411" s="2034"/>
      <c r="M411" s="2034"/>
      <c r="N411" s="2034"/>
      <c r="O411" s="2034"/>
      <c r="P411" s="2034"/>
    </row>
    <row r="412" spans="1:16" ht="15.75" customHeight="1">
      <c r="A412" s="2034"/>
      <c r="B412" s="2034"/>
      <c r="C412" s="2034"/>
      <c r="D412" s="2034"/>
      <c r="E412" s="2034"/>
      <c r="F412" s="2034"/>
      <c r="G412" s="2034"/>
      <c r="H412" s="2034"/>
      <c r="I412" s="2034"/>
      <c r="J412" s="2034"/>
      <c r="K412" s="2034"/>
      <c r="L412" s="2034"/>
      <c r="M412" s="2034"/>
      <c r="N412" s="2034"/>
      <c r="O412" s="2034"/>
      <c r="P412" s="2034"/>
    </row>
    <row r="413" spans="1:16" ht="15.75" customHeight="1">
      <c r="A413" s="2034"/>
      <c r="B413" s="2034"/>
      <c r="C413" s="2034"/>
      <c r="D413" s="2034"/>
      <c r="E413" s="2034"/>
      <c r="F413" s="2034"/>
      <c r="G413" s="2034"/>
      <c r="H413" s="2034"/>
      <c r="I413" s="2034"/>
      <c r="J413" s="2034"/>
      <c r="K413" s="2034"/>
      <c r="L413" s="2034"/>
      <c r="M413" s="2034"/>
      <c r="N413" s="2034"/>
      <c r="O413" s="2034"/>
      <c r="P413" s="2034"/>
    </row>
    <row r="414" spans="1:16" ht="15.75" customHeight="1">
      <c r="A414" s="2034"/>
      <c r="B414" s="2034"/>
      <c r="C414" s="2034"/>
      <c r="D414" s="2034"/>
      <c r="E414" s="2034"/>
      <c r="F414" s="2034"/>
      <c r="G414" s="2034"/>
      <c r="H414" s="2034"/>
      <c r="I414" s="2034"/>
      <c r="J414" s="2034"/>
      <c r="K414" s="2034"/>
      <c r="L414" s="2034"/>
      <c r="M414" s="2034"/>
      <c r="N414" s="2034"/>
      <c r="O414" s="2034"/>
      <c r="P414" s="2034"/>
    </row>
    <row r="415" spans="1:16" ht="15.75" customHeight="1">
      <c r="A415" s="2034"/>
      <c r="B415" s="2034"/>
      <c r="C415" s="2034"/>
      <c r="D415" s="2034"/>
      <c r="E415" s="2034"/>
      <c r="F415" s="2034"/>
      <c r="G415" s="2034"/>
      <c r="H415" s="2034"/>
      <c r="I415" s="2034"/>
      <c r="J415" s="2034"/>
      <c r="K415" s="2034"/>
      <c r="L415" s="2034"/>
      <c r="M415" s="2034"/>
      <c r="N415" s="2034"/>
      <c r="O415" s="2034"/>
      <c r="P415" s="2034"/>
    </row>
    <row r="416" spans="1:16" ht="15.75" customHeight="1">
      <c r="A416" s="2034"/>
      <c r="B416" s="2034"/>
      <c r="C416" s="2034"/>
      <c r="D416" s="2034"/>
      <c r="E416" s="2034"/>
      <c r="F416" s="2034"/>
      <c r="G416" s="2034"/>
      <c r="H416" s="2034"/>
      <c r="I416" s="2034"/>
      <c r="J416" s="2034"/>
      <c r="K416" s="2034"/>
      <c r="L416" s="2034"/>
      <c r="M416" s="2034"/>
      <c r="N416" s="2034"/>
      <c r="O416" s="2034"/>
      <c r="P416" s="2034"/>
    </row>
    <row r="417" spans="1:16" ht="15.75" customHeight="1">
      <c r="A417" s="2034"/>
      <c r="B417" s="2034"/>
      <c r="C417" s="2034"/>
      <c r="D417" s="2034"/>
      <c r="E417" s="2034"/>
      <c r="F417" s="2034"/>
      <c r="G417" s="2034"/>
      <c r="H417" s="2034"/>
      <c r="I417" s="2034"/>
      <c r="J417" s="2034"/>
      <c r="K417" s="2034"/>
      <c r="L417" s="2034"/>
      <c r="M417" s="2034"/>
      <c r="N417" s="2034"/>
      <c r="O417" s="2034"/>
      <c r="P417" s="2034"/>
    </row>
    <row r="418" spans="1:16" ht="15.75" customHeight="1">
      <c r="A418" s="2034"/>
      <c r="B418" s="2034"/>
      <c r="C418" s="2034"/>
      <c r="D418" s="2034"/>
      <c r="E418" s="2034"/>
      <c r="F418" s="2034"/>
      <c r="G418" s="2034"/>
      <c r="H418" s="2034"/>
      <c r="I418" s="2034"/>
      <c r="J418" s="2034"/>
      <c r="K418" s="2034"/>
      <c r="L418" s="2034"/>
      <c r="M418" s="2034"/>
      <c r="N418" s="2034"/>
      <c r="O418" s="2034"/>
      <c r="P418" s="2034"/>
    </row>
    <row r="419" spans="1:16" ht="15.75" customHeight="1">
      <c r="A419" s="2034"/>
      <c r="B419" s="2034"/>
      <c r="C419" s="2034"/>
      <c r="D419" s="2034"/>
      <c r="E419" s="2034"/>
      <c r="F419" s="2034"/>
      <c r="G419" s="2034"/>
      <c r="H419" s="2034"/>
      <c r="I419" s="2034"/>
      <c r="J419" s="2034"/>
      <c r="K419" s="2034"/>
      <c r="L419" s="2034"/>
      <c r="M419" s="2034"/>
      <c r="N419" s="2034"/>
      <c r="O419" s="2034"/>
      <c r="P419" s="2034"/>
    </row>
    <row r="420" spans="1:16" ht="15.75" customHeight="1">
      <c r="A420" s="2034"/>
      <c r="B420" s="2034"/>
      <c r="C420" s="2034"/>
      <c r="D420" s="2034"/>
      <c r="E420" s="2034"/>
      <c r="F420" s="2034"/>
      <c r="G420" s="2034"/>
      <c r="H420" s="2034"/>
      <c r="I420" s="2034"/>
      <c r="J420" s="2034"/>
      <c r="K420" s="2034"/>
      <c r="L420" s="2034"/>
      <c r="M420" s="2034"/>
      <c r="N420" s="2034"/>
      <c r="O420" s="2034"/>
      <c r="P420" s="2034"/>
    </row>
    <row r="421" spans="1:16" ht="15.75" customHeight="1">
      <c r="A421" s="2034"/>
      <c r="B421" s="2034"/>
      <c r="C421" s="2034"/>
      <c r="D421" s="2034"/>
      <c r="E421" s="2034"/>
      <c r="F421" s="2034"/>
      <c r="G421" s="2034"/>
      <c r="H421" s="2034"/>
      <c r="I421" s="2034"/>
      <c r="J421" s="2034"/>
      <c r="K421" s="2034"/>
      <c r="L421" s="2034"/>
      <c r="M421" s="2034"/>
      <c r="N421" s="2034"/>
      <c r="O421" s="2034"/>
      <c r="P421" s="2034"/>
    </row>
    <row r="422" spans="1:16" ht="15.75" customHeight="1">
      <c r="A422" s="2034"/>
      <c r="B422" s="2034"/>
      <c r="C422" s="2034"/>
      <c r="D422" s="2034"/>
      <c r="E422" s="2034"/>
      <c r="F422" s="2034"/>
      <c r="G422" s="2034"/>
      <c r="H422" s="2034"/>
      <c r="I422" s="2034"/>
      <c r="J422" s="2034"/>
      <c r="K422" s="2034"/>
      <c r="L422" s="2034"/>
      <c r="M422" s="2034"/>
      <c r="N422" s="2034"/>
      <c r="O422" s="2034"/>
      <c r="P422" s="2034"/>
    </row>
    <row r="423" spans="1:16" ht="15.75" customHeight="1">
      <c r="A423" s="2034"/>
      <c r="B423" s="2034"/>
      <c r="C423" s="2034"/>
      <c r="D423" s="2034"/>
      <c r="E423" s="2034"/>
      <c r="F423" s="2034"/>
      <c r="G423" s="2034"/>
      <c r="H423" s="2034"/>
      <c r="I423" s="2034"/>
      <c r="J423" s="2034"/>
      <c r="K423" s="2034"/>
      <c r="L423" s="2034"/>
      <c r="M423" s="2034"/>
      <c r="N423" s="2034"/>
      <c r="O423" s="2034"/>
      <c r="P423" s="2034"/>
    </row>
    <row r="424" spans="1:16" ht="15.75" customHeight="1">
      <c r="A424" s="2034"/>
      <c r="B424" s="2034"/>
      <c r="C424" s="2034"/>
      <c r="D424" s="2034"/>
      <c r="E424" s="2034"/>
      <c r="F424" s="2034"/>
      <c r="G424" s="2034"/>
      <c r="H424" s="2034"/>
      <c r="I424" s="2034"/>
      <c r="J424" s="2034"/>
      <c r="K424" s="2034"/>
      <c r="L424" s="2034"/>
      <c r="M424" s="2034"/>
      <c r="N424" s="2034"/>
      <c r="O424" s="2034"/>
      <c r="P424" s="2034"/>
    </row>
    <row r="425" spans="1:16" ht="15.75" customHeight="1">
      <c r="A425" s="2034"/>
      <c r="B425" s="2034"/>
      <c r="C425" s="2034"/>
      <c r="D425" s="2034"/>
      <c r="E425" s="2034"/>
      <c r="F425" s="2034"/>
      <c r="G425" s="2034"/>
      <c r="H425" s="2034"/>
      <c r="I425" s="2034"/>
      <c r="J425" s="2034"/>
      <c r="K425" s="2034"/>
      <c r="L425" s="2034"/>
      <c r="M425" s="2034"/>
      <c r="N425" s="2034"/>
      <c r="O425" s="2034"/>
      <c r="P425" s="2034"/>
    </row>
    <row r="426" spans="1:16" ht="15.75" customHeight="1">
      <c r="A426" s="2034"/>
      <c r="B426" s="2034"/>
      <c r="C426" s="2034"/>
      <c r="D426" s="2034"/>
      <c r="E426" s="2034"/>
      <c r="F426" s="2034"/>
      <c r="G426" s="2034"/>
      <c r="H426" s="2034"/>
      <c r="I426" s="2034"/>
      <c r="J426" s="2034"/>
      <c r="K426" s="2034"/>
      <c r="L426" s="2034"/>
      <c r="M426" s="2034"/>
      <c r="N426" s="2034"/>
      <c r="O426" s="2034"/>
      <c r="P426" s="2034"/>
    </row>
    <row r="427" spans="1:16" ht="15.75" customHeight="1">
      <c r="A427" s="2034"/>
      <c r="B427" s="2034"/>
      <c r="C427" s="2034"/>
      <c r="D427" s="2034"/>
      <c r="E427" s="2034"/>
      <c r="F427" s="2034"/>
      <c r="G427" s="2034"/>
      <c r="H427" s="2034"/>
      <c r="I427" s="2034"/>
      <c r="J427" s="2034"/>
      <c r="K427" s="2034"/>
      <c r="L427" s="2034"/>
      <c r="M427" s="2034"/>
      <c r="N427" s="2034"/>
      <c r="O427" s="2034"/>
      <c r="P427" s="2034"/>
    </row>
    <row r="428" spans="1:16" ht="15.75" customHeight="1">
      <c r="A428" s="2034"/>
      <c r="B428" s="2034"/>
      <c r="C428" s="2034"/>
      <c r="D428" s="2034"/>
      <c r="E428" s="2034"/>
      <c r="F428" s="2034"/>
      <c r="G428" s="2034"/>
      <c r="H428" s="2034"/>
      <c r="I428" s="2034"/>
      <c r="J428" s="2034"/>
      <c r="K428" s="2034"/>
      <c r="L428" s="2034"/>
      <c r="M428" s="2034"/>
      <c r="N428" s="2034"/>
      <c r="O428" s="2034"/>
      <c r="P428" s="2034"/>
    </row>
    <row r="429" spans="1:16" ht="15.75" customHeight="1">
      <c r="A429" s="2034"/>
      <c r="B429" s="2034"/>
      <c r="C429" s="2034"/>
      <c r="D429" s="2034"/>
      <c r="E429" s="2034"/>
      <c r="F429" s="2034"/>
      <c r="G429" s="2034"/>
      <c r="H429" s="2034"/>
      <c r="I429" s="2034"/>
      <c r="J429" s="2034"/>
      <c r="K429" s="2034"/>
      <c r="L429" s="2034"/>
      <c r="M429" s="2034"/>
      <c r="N429" s="2034"/>
      <c r="O429" s="2034"/>
      <c r="P429" s="2034"/>
    </row>
    <row r="430" spans="1:16" ht="15.75" customHeight="1">
      <c r="A430" s="2034"/>
      <c r="B430" s="2034"/>
      <c r="C430" s="2034"/>
      <c r="D430" s="2034"/>
      <c r="E430" s="2034"/>
      <c r="F430" s="2034"/>
      <c r="G430" s="2034"/>
      <c r="H430" s="2034"/>
      <c r="I430" s="2034"/>
      <c r="J430" s="2034"/>
      <c r="K430" s="2034"/>
      <c r="L430" s="2034"/>
      <c r="M430" s="2034"/>
      <c r="N430" s="2034"/>
      <c r="O430" s="2034"/>
      <c r="P430" s="2034"/>
    </row>
    <row r="431" spans="1:16" ht="15.75" customHeight="1">
      <c r="A431" s="2034"/>
      <c r="B431" s="2034"/>
      <c r="C431" s="2034"/>
      <c r="D431" s="2034"/>
      <c r="E431" s="2034"/>
      <c r="F431" s="2034"/>
      <c r="G431" s="2034"/>
      <c r="H431" s="2034"/>
      <c r="I431" s="2034"/>
      <c r="J431" s="2034"/>
      <c r="K431" s="2034"/>
      <c r="L431" s="2034"/>
      <c r="M431" s="2034"/>
      <c r="N431" s="2034"/>
      <c r="O431" s="2034"/>
      <c r="P431" s="2034"/>
    </row>
    <row r="432" spans="1:16" ht="15.75" customHeight="1">
      <c r="A432" s="2034"/>
      <c r="B432" s="2034"/>
      <c r="C432" s="2034"/>
      <c r="D432" s="2034"/>
      <c r="E432" s="2034"/>
      <c r="F432" s="2034"/>
      <c r="G432" s="2034"/>
      <c r="H432" s="2034"/>
      <c r="I432" s="2034"/>
      <c r="J432" s="2034"/>
      <c r="K432" s="2034"/>
      <c r="L432" s="2034"/>
      <c r="M432" s="2034"/>
      <c r="N432" s="2034"/>
      <c r="O432" s="2034"/>
      <c r="P432" s="2034"/>
    </row>
    <row r="433" spans="1:16" ht="15.75" customHeight="1">
      <c r="A433" s="2034"/>
      <c r="B433" s="2034"/>
      <c r="C433" s="2034"/>
      <c r="D433" s="2034"/>
      <c r="E433" s="2034"/>
      <c r="F433" s="2034"/>
      <c r="G433" s="2034"/>
      <c r="H433" s="2034"/>
      <c r="I433" s="2034"/>
      <c r="J433" s="2034"/>
      <c r="K433" s="2034"/>
      <c r="L433" s="2034"/>
      <c r="M433" s="2034"/>
      <c r="N433" s="2034"/>
      <c r="O433" s="2034"/>
      <c r="P433" s="2034"/>
    </row>
    <row r="434" spans="1:16" ht="15.75" customHeight="1">
      <c r="A434" s="2034"/>
      <c r="B434" s="2034"/>
      <c r="C434" s="2034"/>
      <c r="D434" s="2034"/>
      <c r="E434" s="2034"/>
      <c r="F434" s="2034"/>
      <c r="G434" s="2034"/>
      <c r="H434" s="2034"/>
      <c r="I434" s="2034"/>
      <c r="J434" s="2034"/>
      <c r="K434" s="2034"/>
      <c r="L434" s="2034"/>
      <c r="M434" s="2034"/>
      <c r="N434" s="2034"/>
      <c r="O434" s="2034"/>
      <c r="P434" s="2034"/>
    </row>
    <row r="435" spans="1:16" ht="15.75" customHeight="1">
      <c r="A435" s="2034"/>
      <c r="B435" s="2034"/>
      <c r="C435" s="2034"/>
      <c r="D435" s="2034"/>
      <c r="E435" s="2034"/>
      <c r="F435" s="2034"/>
      <c r="G435" s="2034"/>
      <c r="H435" s="2034"/>
      <c r="I435" s="2034"/>
      <c r="J435" s="2034"/>
      <c r="K435" s="2034"/>
      <c r="L435" s="2034"/>
      <c r="M435" s="2034"/>
      <c r="N435" s="2034"/>
      <c r="O435" s="2034"/>
      <c r="P435" s="2034"/>
    </row>
    <row r="436" spans="1:16" ht="15.75" customHeight="1">
      <c r="A436" s="2034"/>
      <c r="B436" s="2034"/>
      <c r="C436" s="2034"/>
      <c r="D436" s="2034"/>
      <c r="E436" s="2034"/>
      <c r="F436" s="2034"/>
      <c r="G436" s="2034"/>
      <c r="H436" s="2034"/>
      <c r="I436" s="2034"/>
      <c r="J436" s="2034"/>
      <c r="K436" s="2034"/>
      <c r="L436" s="2034"/>
      <c r="M436" s="2034"/>
      <c r="N436" s="2034"/>
      <c r="O436" s="2034"/>
      <c r="P436" s="2034"/>
    </row>
    <row r="437" spans="1:16" ht="15.75" customHeight="1">
      <c r="A437" s="2034"/>
      <c r="B437" s="2034"/>
      <c r="C437" s="2034"/>
      <c r="D437" s="2034"/>
      <c r="E437" s="2034"/>
      <c r="F437" s="2034"/>
      <c r="G437" s="2034"/>
      <c r="H437" s="2034"/>
      <c r="I437" s="2034"/>
      <c r="J437" s="2034"/>
      <c r="K437" s="2034"/>
      <c r="L437" s="2034"/>
      <c r="M437" s="2034"/>
      <c r="N437" s="2034"/>
      <c r="O437" s="2034"/>
      <c r="P437" s="2034"/>
    </row>
    <row r="438" spans="1:16" ht="15.75" customHeight="1">
      <c r="A438" s="2034"/>
      <c r="B438" s="2034"/>
      <c r="C438" s="2034"/>
      <c r="D438" s="2034"/>
      <c r="E438" s="2034"/>
      <c r="F438" s="2034"/>
      <c r="G438" s="2034"/>
      <c r="H438" s="2034"/>
      <c r="I438" s="2034"/>
      <c r="J438" s="2034"/>
      <c r="K438" s="2034"/>
      <c r="L438" s="2034"/>
      <c r="M438" s="2034"/>
      <c r="N438" s="2034"/>
      <c r="O438" s="2034"/>
      <c r="P438" s="2034"/>
    </row>
    <row r="439" spans="1:16" ht="15.75" customHeight="1">
      <c r="A439" s="2034"/>
      <c r="B439" s="2034"/>
      <c r="C439" s="2034"/>
      <c r="D439" s="2034"/>
      <c r="E439" s="2034"/>
      <c r="F439" s="2034"/>
      <c r="G439" s="2034"/>
      <c r="H439" s="2034"/>
      <c r="I439" s="2034"/>
      <c r="J439" s="2034"/>
      <c r="K439" s="2034"/>
      <c r="L439" s="2034"/>
      <c r="M439" s="2034"/>
      <c r="N439" s="2034"/>
      <c r="O439" s="2034"/>
      <c r="P439" s="2034"/>
    </row>
    <row r="440" spans="1:16" ht="15.75" customHeight="1">
      <c r="A440" s="2034"/>
      <c r="B440" s="2034"/>
      <c r="C440" s="2034"/>
      <c r="D440" s="2034"/>
      <c r="E440" s="2034"/>
      <c r="F440" s="2034"/>
      <c r="G440" s="2034"/>
      <c r="H440" s="2034"/>
      <c r="I440" s="2034"/>
      <c r="J440" s="2034"/>
      <c r="K440" s="2034"/>
      <c r="L440" s="2034"/>
      <c r="M440" s="2034"/>
      <c r="N440" s="2034"/>
      <c r="O440" s="2034"/>
      <c r="P440" s="2034"/>
    </row>
    <row r="441" spans="1:16" ht="15.75" customHeight="1">
      <c r="A441" s="2034"/>
      <c r="B441" s="2034"/>
      <c r="C441" s="2034"/>
      <c r="D441" s="2034"/>
      <c r="E441" s="2034"/>
      <c r="F441" s="2034"/>
      <c r="G441" s="2034"/>
      <c r="H441" s="2034"/>
      <c r="I441" s="2034"/>
      <c r="J441" s="2034"/>
      <c r="K441" s="2034"/>
      <c r="L441" s="2034"/>
      <c r="M441" s="2034"/>
      <c r="N441" s="2034"/>
      <c r="O441" s="2034"/>
      <c r="P441" s="2034"/>
    </row>
    <row r="442" spans="1:16" ht="15.75" customHeight="1">
      <c r="A442" s="2034"/>
      <c r="B442" s="2034"/>
      <c r="C442" s="2034"/>
      <c r="D442" s="2034"/>
      <c r="E442" s="2034"/>
      <c r="F442" s="2034"/>
      <c r="G442" s="2034"/>
      <c r="H442" s="2034"/>
      <c r="I442" s="2034"/>
      <c r="J442" s="2034"/>
      <c r="K442" s="2034"/>
      <c r="L442" s="2034"/>
      <c r="M442" s="2034"/>
      <c r="N442" s="2034"/>
      <c r="O442" s="2034"/>
      <c r="P442" s="2034"/>
    </row>
    <row r="443" spans="1:16" ht="15.75" customHeight="1">
      <c r="A443" s="2034"/>
      <c r="B443" s="2034"/>
      <c r="C443" s="2034"/>
      <c r="D443" s="2034"/>
      <c r="E443" s="2034"/>
      <c r="F443" s="2034"/>
      <c r="G443" s="2034"/>
      <c r="H443" s="2034"/>
      <c r="I443" s="2034"/>
      <c r="J443" s="2034"/>
      <c r="K443" s="2034"/>
      <c r="L443" s="2034"/>
      <c r="M443" s="2034"/>
      <c r="N443" s="2034"/>
      <c r="O443" s="2034"/>
      <c r="P443" s="2034"/>
    </row>
    <row r="444" spans="1:16" ht="15.75" customHeight="1">
      <c r="A444" s="2034"/>
      <c r="B444" s="2034"/>
      <c r="C444" s="2034"/>
      <c r="D444" s="2034"/>
      <c r="E444" s="2034"/>
      <c r="F444" s="2034"/>
      <c r="G444" s="2034"/>
      <c r="H444" s="2034"/>
      <c r="I444" s="2034"/>
      <c r="J444" s="2034"/>
      <c r="K444" s="2034"/>
      <c r="L444" s="2034"/>
      <c r="M444" s="2034"/>
      <c r="N444" s="2034"/>
      <c r="O444" s="2034"/>
      <c r="P444" s="2034"/>
    </row>
    <row r="445" spans="1:16" ht="15.75" customHeight="1">
      <c r="A445" s="2034"/>
      <c r="B445" s="2034"/>
      <c r="C445" s="2034"/>
      <c r="D445" s="2034"/>
      <c r="E445" s="2034"/>
      <c r="F445" s="2034"/>
      <c r="G445" s="2034"/>
      <c r="H445" s="2034"/>
      <c r="I445" s="2034"/>
      <c r="J445" s="2034"/>
      <c r="K445" s="2034"/>
      <c r="L445" s="2034"/>
      <c r="M445" s="2034"/>
      <c r="N445" s="2034"/>
      <c r="O445" s="2034"/>
      <c r="P445" s="2034"/>
    </row>
    <row r="446" spans="1:16" ht="15.75" customHeight="1">
      <c r="A446" s="2034"/>
      <c r="B446" s="2034"/>
      <c r="C446" s="2034"/>
      <c r="D446" s="2034"/>
      <c r="E446" s="2034"/>
      <c r="F446" s="2034"/>
      <c r="G446" s="2034"/>
      <c r="H446" s="2034"/>
      <c r="I446" s="2034"/>
      <c r="J446" s="2034"/>
      <c r="K446" s="2034"/>
      <c r="L446" s="2034"/>
      <c r="M446" s="2034"/>
      <c r="N446" s="2034"/>
      <c r="O446" s="2034"/>
      <c r="P446" s="2034"/>
    </row>
    <row r="447" spans="1:16" ht="15.75" customHeight="1">
      <c r="A447" s="2034"/>
      <c r="B447" s="2034"/>
      <c r="C447" s="2034"/>
      <c r="D447" s="2034"/>
      <c r="E447" s="2034"/>
      <c r="F447" s="2034"/>
      <c r="G447" s="2034"/>
      <c r="H447" s="2034"/>
      <c r="I447" s="2034"/>
      <c r="J447" s="2034"/>
      <c r="K447" s="2034"/>
      <c r="L447" s="2034"/>
      <c r="M447" s="2034"/>
      <c r="N447" s="2034"/>
      <c r="O447" s="2034"/>
      <c r="P447" s="2034"/>
    </row>
    <row r="448" spans="1:16" ht="15.75" customHeight="1">
      <c r="A448" s="2034"/>
      <c r="B448" s="2034"/>
      <c r="C448" s="2034"/>
      <c r="D448" s="2034"/>
      <c r="E448" s="2034"/>
      <c r="F448" s="2034"/>
      <c r="G448" s="2034"/>
      <c r="H448" s="2034"/>
      <c r="I448" s="2034"/>
      <c r="J448" s="2034"/>
      <c r="K448" s="2034"/>
      <c r="L448" s="2034"/>
      <c r="M448" s="2034"/>
      <c r="N448" s="2034"/>
      <c r="O448" s="2034"/>
      <c r="P448" s="2034"/>
    </row>
    <row r="449" spans="1:16" ht="15.75" customHeight="1">
      <c r="A449" s="2034"/>
      <c r="B449" s="2034"/>
      <c r="C449" s="2034"/>
      <c r="D449" s="2034"/>
      <c r="E449" s="2034"/>
      <c r="F449" s="2034"/>
      <c r="G449" s="2034"/>
      <c r="H449" s="2034"/>
      <c r="I449" s="2034"/>
      <c r="J449" s="2034"/>
      <c r="K449" s="2034"/>
      <c r="L449" s="2034"/>
      <c r="M449" s="2034"/>
      <c r="N449" s="2034"/>
      <c r="O449" s="2034"/>
      <c r="P449" s="2034"/>
    </row>
    <row r="450" spans="1:16" ht="15.75" customHeight="1">
      <c r="A450" s="2034"/>
      <c r="B450" s="2034"/>
      <c r="C450" s="2034"/>
      <c r="D450" s="2034"/>
      <c r="E450" s="2034"/>
      <c r="F450" s="2034"/>
      <c r="G450" s="2034"/>
      <c r="H450" s="2034"/>
      <c r="I450" s="2034"/>
      <c r="J450" s="2034"/>
      <c r="K450" s="2034"/>
      <c r="L450" s="2034"/>
      <c r="M450" s="2034"/>
      <c r="N450" s="2034"/>
      <c r="O450" s="2034"/>
      <c r="P450" s="2034"/>
    </row>
    <row r="451" spans="1:16" ht="15.75" customHeight="1">
      <c r="A451" s="2034"/>
      <c r="B451" s="2034"/>
      <c r="C451" s="2034"/>
      <c r="D451" s="2034"/>
      <c r="E451" s="2034"/>
      <c r="F451" s="2034"/>
      <c r="G451" s="2034"/>
      <c r="H451" s="2034"/>
      <c r="I451" s="2034"/>
      <c r="J451" s="2034"/>
      <c r="K451" s="2034"/>
      <c r="L451" s="2034"/>
      <c r="M451" s="2034"/>
      <c r="N451" s="2034"/>
      <c r="O451" s="2034"/>
      <c r="P451" s="2034"/>
    </row>
    <row r="452" spans="1:16" ht="15.75" customHeight="1">
      <c r="A452" s="2034"/>
      <c r="B452" s="2034"/>
      <c r="C452" s="2034"/>
      <c r="D452" s="2034"/>
      <c r="E452" s="2034"/>
      <c r="F452" s="2034"/>
      <c r="G452" s="2034"/>
      <c r="H452" s="2034"/>
      <c r="I452" s="2034"/>
      <c r="J452" s="2034"/>
      <c r="K452" s="2034"/>
      <c r="L452" s="2034"/>
      <c r="M452" s="2034"/>
      <c r="N452" s="2034"/>
      <c r="O452" s="2034"/>
      <c r="P452" s="2034"/>
    </row>
    <row r="453" spans="1:16" ht="15.75" customHeight="1">
      <c r="A453" s="2034"/>
      <c r="B453" s="2034"/>
      <c r="C453" s="2034"/>
      <c r="D453" s="2034"/>
      <c r="E453" s="2034"/>
      <c r="F453" s="2034"/>
      <c r="G453" s="2034"/>
      <c r="H453" s="2034"/>
      <c r="I453" s="2034"/>
      <c r="J453" s="2034"/>
      <c r="K453" s="2034"/>
      <c r="L453" s="2034"/>
      <c r="M453" s="2034"/>
      <c r="N453" s="2034"/>
      <c r="O453" s="2034"/>
      <c r="P453" s="2034"/>
    </row>
    <row r="454" spans="1:16" ht="15.75" customHeight="1">
      <c r="A454" s="2034"/>
      <c r="B454" s="2034"/>
      <c r="C454" s="2034"/>
      <c r="D454" s="2034"/>
      <c r="E454" s="2034"/>
      <c r="F454" s="2034"/>
      <c r="G454" s="2034"/>
      <c r="H454" s="2034"/>
      <c r="I454" s="2034"/>
      <c r="J454" s="2034"/>
      <c r="K454" s="2034"/>
      <c r="L454" s="2034"/>
      <c r="M454" s="2034"/>
      <c r="N454" s="2034"/>
      <c r="O454" s="2034"/>
      <c r="P454" s="2034"/>
    </row>
    <row r="455" spans="1:16" ht="15.75" customHeight="1">
      <c r="A455" s="2034"/>
      <c r="B455" s="2034"/>
      <c r="C455" s="2034"/>
      <c r="D455" s="2034"/>
      <c r="E455" s="2034"/>
      <c r="F455" s="2034"/>
      <c r="G455" s="2034"/>
      <c r="H455" s="2034"/>
      <c r="I455" s="2034"/>
      <c r="J455" s="2034"/>
      <c r="K455" s="2034"/>
      <c r="L455" s="2034"/>
      <c r="M455" s="2034"/>
      <c r="N455" s="2034"/>
      <c r="O455" s="2034"/>
      <c r="P455" s="2034"/>
    </row>
    <row r="456" spans="1:16" ht="15.75" customHeight="1">
      <c r="A456" s="2034"/>
      <c r="B456" s="2034"/>
      <c r="C456" s="2034"/>
      <c r="D456" s="2034"/>
      <c r="E456" s="2034"/>
      <c r="F456" s="2034"/>
      <c r="G456" s="2034"/>
      <c r="H456" s="2034"/>
      <c r="I456" s="2034"/>
      <c r="J456" s="2034"/>
      <c r="K456" s="2034"/>
      <c r="L456" s="2034"/>
      <c r="M456" s="2034"/>
      <c r="N456" s="2034"/>
      <c r="O456" s="2034"/>
      <c r="P456" s="2034"/>
    </row>
    <row r="457" spans="1:16" ht="15.75" customHeight="1">
      <c r="A457" s="2034"/>
      <c r="B457" s="2034"/>
      <c r="C457" s="2034"/>
      <c r="D457" s="2034"/>
      <c r="E457" s="2034"/>
      <c r="F457" s="2034"/>
      <c r="G457" s="2034"/>
      <c r="H457" s="2034"/>
      <c r="I457" s="2034"/>
      <c r="J457" s="2034"/>
      <c r="K457" s="2034"/>
      <c r="L457" s="2034"/>
      <c r="M457" s="2034"/>
      <c r="N457" s="2034"/>
      <c r="O457" s="2034"/>
      <c r="P457" s="2034"/>
    </row>
    <row r="458" spans="1:16" ht="15.75" customHeight="1">
      <c r="A458" s="2034"/>
      <c r="B458" s="2034"/>
      <c r="C458" s="2034"/>
      <c r="D458" s="2034"/>
      <c r="E458" s="2034"/>
      <c r="F458" s="2034"/>
      <c r="G458" s="2034"/>
      <c r="H458" s="2034"/>
      <c r="I458" s="2034"/>
      <c r="J458" s="2034"/>
      <c r="K458" s="2034"/>
      <c r="L458" s="2034"/>
      <c r="M458" s="2034"/>
      <c r="N458" s="2034"/>
      <c r="O458" s="2034"/>
      <c r="P458" s="2034"/>
    </row>
    <row r="459" spans="1:16" ht="15.75" customHeight="1">
      <c r="A459" s="2034"/>
      <c r="B459" s="2034"/>
      <c r="C459" s="2034"/>
      <c r="D459" s="2034"/>
      <c r="E459" s="2034"/>
      <c r="F459" s="2034"/>
      <c r="G459" s="2034"/>
      <c r="H459" s="2034"/>
      <c r="I459" s="2034"/>
      <c r="J459" s="2034"/>
      <c r="K459" s="2034"/>
      <c r="L459" s="2034"/>
      <c r="M459" s="2034"/>
      <c r="N459" s="2034"/>
      <c r="O459" s="2034"/>
      <c r="P459" s="2034"/>
    </row>
    <row r="460" spans="1:16" ht="15.75" customHeight="1">
      <c r="A460" s="2034"/>
      <c r="B460" s="2034"/>
      <c r="C460" s="2034"/>
      <c r="D460" s="2034"/>
      <c r="E460" s="2034"/>
      <c r="F460" s="2034"/>
      <c r="G460" s="2034"/>
      <c r="H460" s="2034"/>
      <c r="I460" s="2034"/>
      <c r="J460" s="2034"/>
      <c r="K460" s="2034"/>
      <c r="L460" s="2034"/>
      <c r="M460" s="2034"/>
      <c r="N460" s="2034"/>
      <c r="O460" s="2034"/>
      <c r="P460" s="2034"/>
    </row>
    <row r="461" spans="1:16" ht="15.75" customHeight="1">
      <c r="A461" s="2034"/>
      <c r="B461" s="2034"/>
      <c r="C461" s="2034"/>
      <c r="D461" s="2034"/>
      <c r="E461" s="2034"/>
      <c r="F461" s="2034"/>
      <c r="G461" s="2034"/>
      <c r="H461" s="2034"/>
      <c r="I461" s="2034"/>
      <c r="J461" s="2034"/>
      <c r="K461" s="2034"/>
      <c r="L461" s="2034"/>
      <c r="M461" s="2034"/>
      <c r="N461" s="2034"/>
      <c r="O461" s="2034"/>
      <c r="P461" s="2034"/>
    </row>
    <row r="462" spans="1:16" ht="15.75" customHeight="1">
      <c r="A462" s="2034"/>
      <c r="B462" s="2034"/>
      <c r="C462" s="2034"/>
      <c r="D462" s="2034"/>
      <c r="E462" s="2034"/>
      <c r="F462" s="2034"/>
      <c r="G462" s="2034"/>
      <c r="H462" s="2034"/>
      <c r="I462" s="2034"/>
      <c r="J462" s="2034"/>
      <c r="K462" s="2034"/>
      <c r="L462" s="2034"/>
      <c r="M462" s="2034"/>
      <c r="N462" s="2034"/>
      <c r="O462" s="2034"/>
      <c r="P462" s="2034"/>
    </row>
    <row r="463" spans="1:16" ht="15.75" customHeight="1">
      <c r="A463" s="2034"/>
      <c r="B463" s="2034"/>
      <c r="C463" s="2034"/>
      <c r="D463" s="2034"/>
      <c r="E463" s="2034"/>
      <c r="F463" s="2034"/>
      <c r="G463" s="2034"/>
      <c r="H463" s="2034"/>
      <c r="I463" s="2034"/>
      <c r="J463" s="2034"/>
      <c r="K463" s="2034"/>
      <c r="L463" s="2034"/>
      <c r="M463" s="2034"/>
      <c r="N463" s="2034"/>
      <c r="O463" s="2034"/>
      <c r="P463" s="2034"/>
    </row>
    <row r="464" spans="1:16" ht="15.75" customHeight="1">
      <c r="A464" s="2034"/>
      <c r="B464" s="2034"/>
      <c r="C464" s="2034"/>
      <c r="D464" s="2034"/>
      <c r="E464" s="2034"/>
      <c r="F464" s="2034"/>
      <c r="G464" s="2034"/>
      <c r="H464" s="2034"/>
      <c r="I464" s="2034"/>
      <c r="J464" s="2034"/>
      <c r="K464" s="2034"/>
      <c r="L464" s="2034"/>
      <c r="M464" s="2034"/>
      <c r="N464" s="2034"/>
      <c r="O464" s="2034"/>
      <c r="P464" s="2034"/>
    </row>
    <row r="465" spans="1:16" ht="15.75" customHeight="1">
      <c r="A465" s="2034"/>
      <c r="B465" s="2034"/>
      <c r="C465" s="2034"/>
      <c r="D465" s="2034"/>
      <c r="E465" s="2034"/>
      <c r="F465" s="2034"/>
      <c r="G465" s="2034"/>
      <c r="H465" s="2034"/>
      <c r="I465" s="2034"/>
      <c r="J465" s="2034"/>
      <c r="K465" s="2034"/>
      <c r="L465" s="2034"/>
      <c r="M465" s="2034"/>
      <c r="N465" s="2034"/>
      <c r="O465" s="2034"/>
      <c r="P465" s="2034"/>
    </row>
    <row r="466" spans="1:16" ht="15.75" customHeight="1">
      <c r="A466" s="2034"/>
      <c r="B466" s="2034"/>
      <c r="C466" s="2034"/>
      <c r="D466" s="2034"/>
      <c r="E466" s="2034"/>
      <c r="F466" s="2034"/>
      <c r="G466" s="2034"/>
      <c r="H466" s="2034"/>
      <c r="I466" s="2034"/>
      <c r="J466" s="2034"/>
      <c r="K466" s="2034"/>
      <c r="L466" s="2034"/>
      <c r="M466" s="2034"/>
      <c r="N466" s="2034"/>
      <c r="O466" s="2034"/>
      <c r="P466" s="2034"/>
    </row>
    <row r="467" spans="1:16" ht="15.75" customHeight="1">
      <c r="A467" s="2034"/>
      <c r="B467" s="2034"/>
      <c r="C467" s="2034"/>
      <c r="D467" s="2034"/>
      <c r="E467" s="2034"/>
      <c r="F467" s="2034"/>
      <c r="G467" s="2034"/>
      <c r="H467" s="2034"/>
      <c r="I467" s="2034"/>
      <c r="J467" s="2034"/>
      <c r="K467" s="2034"/>
      <c r="L467" s="2034"/>
      <c r="M467" s="2034"/>
      <c r="N467" s="2034"/>
      <c r="O467" s="2034"/>
      <c r="P467" s="2034"/>
    </row>
    <row r="468" spans="1:16" ht="15.75" customHeight="1">
      <c r="A468" s="2034"/>
      <c r="B468" s="2034"/>
      <c r="C468" s="2034"/>
      <c r="D468" s="2034"/>
      <c r="E468" s="2034"/>
      <c r="F468" s="2034"/>
      <c r="G468" s="2034"/>
      <c r="H468" s="2034"/>
      <c r="I468" s="2034"/>
      <c r="J468" s="2034"/>
      <c r="K468" s="2034"/>
      <c r="L468" s="2034"/>
      <c r="M468" s="2034"/>
      <c r="N468" s="2034"/>
      <c r="O468" s="2034"/>
      <c r="P468" s="2034"/>
    </row>
    <row r="469" spans="1:16" ht="15.75" customHeight="1">
      <c r="A469" s="2034"/>
      <c r="B469" s="2034"/>
      <c r="C469" s="2034"/>
      <c r="D469" s="2034"/>
      <c r="E469" s="2034"/>
      <c r="F469" s="2034"/>
      <c r="G469" s="2034"/>
      <c r="H469" s="2034"/>
      <c r="I469" s="2034"/>
      <c r="J469" s="2034"/>
      <c r="K469" s="2034"/>
      <c r="L469" s="2034"/>
      <c r="M469" s="2034"/>
      <c r="N469" s="2034"/>
      <c r="O469" s="2034"/>
      <c r="P469" s="2034"/>
    </row>
    <row r="470" spans="1:16" ht="15.75" customHeight="1">
      <c r="A470" s="2034"/>
      <c r="B470" s="2034"/>
      <c r="C470" s="2034"/>
      <c r="D470" s="2034"/>
      <c r="E470" s="2034"/>
      <c r="F470" s="2034"/>
      <c r="G470" s="2034"/>
      <c r="H470" s="2034"/>
      <c r="I470" s="2034"/>
      <c r="J470" s="2034"/>
      <c r="K470" s="2034"/>
      <c r="L470" s="2034"/>
      <c r="M470" s="2034"/>
      <c r="N470" s="2034"/>
      <c r="O470" s="2034"/>
      <c r="P470" s="2034"/>
    </row>
    <row r="471" spans="1:16" ht="15.75" customHeight="1">
      <c r="A471" s="2034"/>
      <c r="B471" s="2034"/>
      <c r="C471" s="2034"/>
      <c r="D471" s="2034"/>
      <c r="E471" s="2034"/>
      <c r="F471" s="2034"/>
      <c r="G471" s="2034"/>
      <c r="H471" s="2034"/>
      <c r="I471" s="2034"/>
      <c r="J471" s="2034"/>
      <c r="K471" s="2034"/>
      <c r="L471" s="2034"/>
      <c r="M471" s="2034"/>
      <c r="N471" s="2034"/>
      <c r="O471" s="2034"/>
      <c r="P471" s="2034"/>
    </row>
    <row r="472" spans="1:16" ht="15.75" customHeight="1">
      <c r="A472" s="2034"/>
      <c r="B472" s="2034"/>
      <c r="C472" s="2034"/>
      <c r="D472" s="2034"/>
      <c r="E472" s="2034"/>
      <c r="F472" s="2034"/>
      <c r="G472" s="2034"/>
      <c r="H472" s="2034"/>
      <c r="I472" s="2034"/>
      <c r="J472" s="2034"/>
      <c r="K472" s="2034"/>
      <c r="L472" s="2034"/>
      <c r="M472" s="2034"/>
      <c r="N472" s="2034"/>
      <c r="O472" s="2034"/>
      <c r="P472" s="2034"/>
    </row>
    <row r="473" spans="1:16" ht="15.75" customHeight="1">
      <c r="A473" s="2034"/>
      <c r="B473" s="2034"/>
      <c r="C473" s="2034"/>
      <c r="D473" s="2034"/>
      <c r="E473" s="2034"/>
      <c r="F473" s="2034"/>
      <c r="G473" s="2034"/>
      <c r="H473" s="2034"/>
      <c r="I473" s="2034"/>
      <c r="J473" s="2034"/>
      <c r="K473" s="2034"/>
      <c r="L473" s="2034"/>
      <c r="M473" s="2034"/>
      <c r="N473" s="2034"/>
      <c r="O473" s="2034"/>
      <c r="P473" s="2034"/>
    </row>
    <row r="474" spans="1:16" ht="15.75" customHeight="1">
      <c r="A474" s="2034"/>
      <c r="B474" s="2034"/>
      <c r="C474" s="2034"/>
      <c r="D474" s="2034"/>
      <c r="E474" s="2034"/>
      <c r="F474" s="2034"/>
      <c r="G474" s="2034"/>
      <c r="H474" s="2034"/>
      <c r="I474" s="2034"/>
      <c r="J474" s="2034"/>
      <c r="K474" s="2034"/>
      <c r="L474" s="2034"/>
      <c r="M474" s="2034"/>
      <c r="N474" s="2034"/>
      <c r="O474" s="2034"/>
      <c r="P474" s="2034"/>
    </row>
    <row r="475" spans="1:16" ht="15.75" customHeight="1">
      <c r="A475" s="2034"/>
      <c r="B475" s="2034"/>
      <c r="C475" s="2034"/>
      <c r="D475" s="2034"/>
      <c r="E475" s="2034"/>
      <c r="F475" s="2034"/>
      <c r="G475" s="2034"/>
      <c r="H475" s="2034"/>
      <c r="I475" s="2034"/>
      <c r="J475" s="2034"/>
      <c r="K475" s="2034"/>
      <c r="L475" s="2034"/>
      <c r="M475" s="2034"/>
      <c r="N475" s="2034"/>
      <c r="O475" s="2034"/>
      <c r="P475" s="2034"/>
    </row>
    <row r="476" spans="1:16" ht="15.75" customHeight="1">
      <c r="A476" s="2034"/>
      <c r="B476" s="2034"/>
      <c r="C476" s="2034"/>
      <c r="D476" s="2034"/>
      <c r="E476" s="2034"/>
      <c r="F476" s="2034"/>
      <c r="G476" s="2034"/>
      <c r="H476" s="2034"/>
      <c r="I476" s="2034"/>
      <c r="J476" s="2034"/>
      <c r="K476" s="2034"/>
      <c r="L476" s="2034"/>
      <c r="M476" s="2034"/>
      <c r="N476" s="2034"/>
      <c r="O476" s="2034"/>
      <c r="P476" s="2034"/>
    </row>
    <row r="477" spans="1:16" ht="15.75" customHeight="1">
      <c r="A477" s="2034"/>
      <c r="B477" s="2034"/>
      <c r="C477" s="2034"/>
      <c r="D477" s="2034"/>
      <c r="E477" s="2034"/>
      <c r="F477" s="2034"/>
      <c r="G477" s="2034"/>
      <c r="H477" s="2034"/>
      <c r="I477" s="2034"/>
      <c r="J477" s="2034"/>
      <c r="K477" s="2034"/>
      <c r="L477" s="2034"/>
      <c r="M477" s="2034"/>
      <c r="N477" s="2034"/>
      <c r="O477" s="2034"/>
      <c r="P477" s="2034"/>
    </row>
    <row r="478" spans="1:16" ht="15.75" customHeight="1">
      <c r="A478" s="2034"/>
      <c r="B478" s="2034"/>
      <c r="C478" s="2034"/>
      <c r="D478" s="2034"/>
      <c r="E478" s="2034"/>
      <c r="F478" s="2034"/>
      <c r="G478" s="2034"/>
      <c r="H478" s="2034"/>
      <c r="I478" s="2034"/>
      <c r="J478" s="2034"/>
      <c r="K478" s="2034"/>
      <c r="L478" s="2034"/>
      <c r="M478" s="2034"/>
      <c r="N478" s="2034"/>
      <c r="O478" s="2034"/>
      <c r="P478" s="2034"/>
    </row>
    <row r="479" spans="1:16" ht="15.75" customHeight="1">
      <c r="A479" s="2034"/>
      <c r="B479" s="2034"/>
      <c r="C479" s="2034"/>
      <c r="D479" s="2034"/>
      <c r="E479" s="2034"/>
      <c r="F479" s="2034"/>
      <c r="G479" s="2034"/>
      <c r="H479" s="2034"/>
      <c r="I479" s="2034"/>
      <c r="J479" s="2034"/>
      <c r="K479" s="2034"/>
      <c r="L479" s="2034"/>
      <c r="M479" s="2034"/>
      <c r="N479" s="2034"/>
      <c r="O479" s="2034"/>
      <c r="P479" s="2034"/>
    </row>
    <row r="480" spans="1:16" ht="15.75" customHeight="1">
      <c r="A480" s="2034"/>
      <c r="B480" s="2034"/>
      <c r="C480" s="2034"/>
      <c r="D480" s="2034"/>
      <c r="E480" s="2034"/>
      <c r="F480" s="2034"/>
      <c r="G480" s="2034"/>
      <c r="H480" s="2034"/>
      <c r="I480" s="2034"/>
      <c r="J480" s="2034"/>
      <c r="K480" s="2034"/>
      <c r="L480" s="2034"/>
      <c r="M480" s="2034"/>
      <c r="N480" s="2034"/>
      <c r="O480" s="2034"/>
      <c r="P480" s="2034"/>
    </row>
    <row r="481" spans="1:16" ht="15.75" customHeight="1">
      <c r="A481" s="2034"/>
      <c r="B481" s="2034"/>
      <c r="C481" s="2034"/>
      <c r="D481" s="2034"/>
      <c r="E481" s="2034"/>
      <c r="F481" s="2034"/>
      <c r="G481" s="2034"/>
      <c r="H481" s="2034"/>
      <c r="I481" s="2034"/>
      <c r="J481" s="2034"/>
      <c r="K481" s="2034"/>
      <c r="L481" s="2034"/>
      <c r="M481" s="2034"/>
      <c r="N481" s="2034"/>
      <c r="O481" s="2034"/>
      <c r="P481" s="2034"/>
    </row>
    <row r="482" spans="1:16" ht="15.75" customHeight="1">
      <c r="A482" s="2034"/>
      <c r="B482" s="2034"/>
      <c r="C482" s="2034"/>
      <c r="D482" s="2034"/>
      <c r="E482" s="2034"/>
      <c r="F482" s="2034"/>
      <c r="G482" s="2034"/>
      <c r="H482" s="2034"/>
      <c r="I482" s="2034"/>
      <c r="J482" s="2034"/>
      <c r="K482" s="2034"/>
      <c r="L482" s="2034"/>
      <c r="M482" s="2034"/>
      <c r="N482" s="2034"/>
      <c r="O482" s="2034"/>
      <c r="P482" s="2034"/>
    </row>
    <row r="483" spans="1:16" ht="15.75" customHeight="1">
      <c r="A483" s="2034"/>
      <c r="B483" s="2034"/>
      <c r="C483" s="2034"/>
      <c r="D483" s="2034"/>
      <c r="E483" s="2034"/>
      <c r="F483" s="2034"/>
      <c r="G483" s="2034"/>
      <c r="H483" s="2034"/>
      <c r="I483" s="2034"/>
      <c r="J483" s="2034"/>
      <c r="K483" s="2034"/>
      <c r="L483" s="2034"/>
      <c r="M483" s="2034"/>
      <c r="N483" s="2034"/>
      <c r="O483" s="2034"/>
      <c r="P483" s="2034"/>
    </row>
    <row r="484" spans="1:16" ht="15.75" customHeight="1">
      <c r="A484" s="2034"/>
      <c r="B484" s="2034"/>
      <c r="C484" s="2034"/>
      <c r="D484" s="2034"/>
      <c r="E484" s="2034"/>
      <c r="F484" s="2034"/>
      <c r="G484" s="2034"/>
      <c r="H484" s="2034"/>
      <c r="I484" s="2034"/>
      <c r="J484" s="2034"/>
      <c r="K484" s="2034"/>
      <c r="L484" s="2034"/>
      <c r="M484" s="2034"/>
      <c r="N484" s="2034"/>
      <c r="O484" s="2034"/>
      <c r="P484" s="2034"/>
    </row>
    <row r="485" spans="1:16" ht="15.75" customHeight="1">
      <c r="A485" s="2034"/>
      <c r="B485" s="2034"/>
      <c r="C485" s="2034"/>
      <c r="D485" s="2034"/>
      <c r="E485" s="2034"/>
      <c r="F485" s="2034"/>
      <c r="G485" s="2034"/>
      <c r="H485" s="2034"/>
      <c r="I485" s="2034"/>
      <c r="J485" s="2034"/>
      <c r="K485" s="2034"/>
      <c r="L485" s="2034"/>
      <c r="M485" s="2034"/>
      <c r="N485" s="2034"/>
      <c r="O485" s="2034"/>
      <c r="P485" s="2034"/>
    </row>
    <row r="486" spans="1:16" ht="15.75" customHeight="1">
      <c r="A486" s="2034"/>
      <c r="B486" s="2034"/>
      <c r="C486" s="2034"/>
      <c r="D486" s="2034"/>
      <c r="E486" s="2034"/>
      <c r="F486" s="2034"/>
      <c r="G486" s="2034"/>
      <c r="H486" s="2034"/>
      <c r="I486" s="2034"/>
      <c r="J486" s="2034"/>
      <c r="K486" s="2034"/>
      <c r="L486" s="2034"/>
      <c r="M486" s="2034"/>
      <c r="N486" s="2034"/>
      <c r="O486" s="2034"/>
      <c r="P486" s="2034"/>
    </row>
    <row r="487" spans="1:16" ht="15.75" customHeight="1">
      <c r="A487" s="2034"/>
      <c r="B487" s="2034"/>
      <c r="C487" s="2034"/>
      <c r="D487" s="2034"/>
      <c r="E487" s="2034"/>
      <c r="F487" s="2034"/>
      <c r="G487" s="2034"/>
      <c r="H487" s="2034"/>
      <c r="I487" s="2034"/>
      <c r="J487" s="2034"/>
      <c r="K487" s="2034"/>
      <c r="L487" s="2034"/>
      <c r="M487" s="2034"/>
      <c r="N487" s="2034"/>
      <c r="O487" s="2034"/>
      <c r="P487" s="2034"/>
    </row>
    <row r="488" spans="1:16" ht="15.75" customHeight="1">
      <c r="A488" s="2034"/>
      <c r="B488" s="2034"/>
      <c r="C488" s="2034"/>
      <c r="D488" s="2034"/>
      <c r="E488" s="2034"/>
      <c r="F488" s="2034"/>
      <c r="G488" s="2034"/>
      <c r="H488" s="2034"/>
      <c r="I488" s="2034"/>
      <c r="J488" s="2034"/>
      <c r="K488" s="2034"/>
      <c r="L488" s="2034"/>
      <c r="M488" s="2034"/>
      <c r="N488" s="2034"/>
      <c r="O488" s="2034"/>
      <c r="P488" s="2034"/>
    </row>
    <row r="489" spans="1:16" ht="15.75" customHeight="1">
      <c r="A489" s="2034"/>
      <c r="B489" s="2034"/>
      <c r="C489" s="2034"/>
      <c r="D489" s="2034"/>
      <c r="E489" s="2034"/>
      <c r="F489" s="2034"/>
      <c r="G489" s="2034"/>
      <c r="H489" s="2034"/>
      <c r="I489" s="2034"/>
      <c r="J489" s="2034"/>
      <c r="K489" s="2034"/>
      <c r="L489" s="2034"/>
      <c r="M489" s="2034"/>
      <c r="N489" s="2034"/>
      <c r="O489" s="2034"/>
      <c r="P489" s="2034"/>
    </row>
    <row r="490" spans="1:16" ht="15.75" customHeight="1">
      <c r="A490" s="2034"/>
      <c r="B490" s="2034"/>
      <c r="C490" s="2034"/>
      <c r="D490" s="2034"/>
      <c r="E490" s="2034"/>
      <c r="F490" s="2034"/>
      <c r="G490" s="2034"/>
      <c r="H490" s="2034"/>
      <c r="I490" s="2034"/>
      <c r="J490" s="2034"/>
      <c r="K490" s="2034"/>
      <c r="L490" s="2034"/>
      <c r="M490" s="2034"/>
      <c r="N490" s="2034"/>
      <c r="O490" s="2034"/>
      <c r="P490" s="2034"/>
    </row>
    <row r="491" spans="1:16" ht="15.75" customHeight="1">
      <c r="A491" s="2034"/>
      <c r="B491" s="2034"/>
      <c r="C491" s="2034"/>
      <c r="D491" s="2034"/>
      <c r="E491" s="2034"/>
      <c r="F491" s="2034"/>
      <c r="G491" s="2034"/>
      <c r="H491" s="2034"/>
      <c r="I491" s="2034"/>
      <c r="J491" s="2034"/>
      <c r="K491" s="2034"/>
      <c r="L491" s="2034"/>
      <c r="M491" s="2034"/>
      <c r="N491" s="2034"/>
      <c r="O491" s="2034"/>
      <c r="P491" s="2034"/>
    </row>
    <row r="492" spans="1:16" ht="15.75" customHeight="1">
      <c r="A492" s="2034"/>
      <c r="B492" s="2034"/>
      <c r="C492" s="2034"/>
      <c r="D492" s="2034"/>
      <c r="E492" s="2034"/>
      <c r="F492" s="2034"/>
      <c r="G492" s="2034"/>
      <c r="H492" s="2034"/>
      <c r="I492" s="2034"/>
      <c r="J492" s="2034"/>
      <c r="K492" s="2034"/>
      <c r="L492" s="2034"/>
      <c r="M492" s="2034"/>
      <c r="N492" s="2034"/>
      <c r="O492" s="2034"/>
      <c r="P492" s="2034"/>
    </row>
    <row r="493" spans="1:16" ht="15.75" customHeight="1">
      <c r="A493" s="2034"/>
      <c r="B493" s="2034"/>
      <c r="C493" s="2034"/>
      <c r="D493" s="2034"/>
      <c r="E493" s="2034"/>
      <c r="F493" s="2034"/>
      <c r="G493" s="2034"/>
      <c r="H493" s="2034"/>
      <c r="I493" s="2034"/>
      <c r="J493" s="2034"/>
      <c r="K493" s="2034"/>
      <c r="L493" s="2034"/>
      <c r="M493" s="2034"/>
      <c r="N493" s="2034"/>
      <c r="O493" s="2034"/>
      <c r="P493" s="2034"/>
    </row>
    <row r="494" spans="1:16" ht="15.75" customHeight="1">
      <c r="A494" s="2034"/>
      <c r="B494" s="2034"/>
      <c r="C494" s="2034"/>
      <c r="D494" s="2034"/>
      <c r="E494" s="2034"/>
      <c r="F494" s="2034"/>
      <c r="G494" s="2034"/>
      <c r="H494" s="2034"/>
      <c r="I494" s="2034"/>
      <c r="J494" s="2034"/>
      <c r="K494" s="2034"/>
      <c r="L494" s="2034"/>
      <c r="M494" s="2034"/>
      <c r="N494" s="2034"/>
      <c r="O494" s="2034"/>
      <c r="P494" s="2034"/>
    </row>
    <row r="495" spans="1:16" ht="15.75" customHeight="1">
      <c r="A495" s="2034"/>
      <c r="B495" s="2034"/>
      <c r="C495" s="2034"/>
      <c r="D495" s="2034"/>
      <c r="E495" s="2034"/>
      <c r="F495" s="2034"/>
      <c r="G495" s="2034"/>
      <c r="H495" s="2034"/>
      <c r="I495" s="2034"/>
      <c r="J495" s="2034"/>
      <c r="K495" s="2034"/>
      <c r="L495" s="2034"/>
      <c r="M495" s="2034"/>
      <c r="N495" s="2034"/>
      <c r="O495" s="2034"/>
      <c r="P495" s="2034"/>
    </row>
    <row r="496" spans="1:16" ht="15.75" customHeight="1">
      <c r="A496" s="2034"/>
      <c r="B496" s="2034"/>
      <c r="C496" s="2034"/>
      <c r="D496" s="2034"/>
      <c r="E496" s="2034"/>
      <c r="F496" s="2034"/>
      <c r="G496" s="2034"/>
      <c r="H496" s="2034"/>
      <c r="I496" s="2034"/>
      <c r="J496" s="2034"/>
      <c r="K496" s="2034"/>
      <c r="L496" s="2034"/>
      <c r="M496" s="2034"/>
      <c r="N496" s="2034"/>
      <c r="O496" s="2034"/>
      <c r="P496" s="2034"/>
    </row>
    <row r="497" spans="1:16" ht="15.75" customHeight="1">
      <c r="A497" s="2034"/>
      <c r="B497" s="2034"/>
      <c r="C497" s="2034"/>
      <c r="D497" s="2034"/>
      <c r="E497" s="2034"/>
      <c r="F497" s="2034"/>
      <c r="G497" s="2034"/>
      <c r="H497" s="2034"/>
      <c r="I497" s="2034"/>
      <c r="J497" s="2034"/>
      <c r="K497" s="2034"/>
      <c r="L497" s="2034"/>
      <c r="M497" s="2034"/>
      <c r="N497" s="2034"/>
      <c r="O497" s="2034"/>
      <c r="P497" s="2034"/>
    </row>
    <row r="498" spans="1:16" ht="15.75" customHeight="1">
      <c r="A498" s="2034"/>
      <c r="B498" s="2034"/>
      <c r="C498" s="2034"/>
      <c r="D498" s="2034"/>
      <c r="E498" s="2034"/>
      <c r="F498" s="2034"/>
      <c r="G498" s="2034"/>
      <c r="H498" s="2034"/>
      <c r="I498" s="2034"/>
      <c r="J498" s="2034"/>
      <c r="K498" s="2034"/>
      <c r="L498" s="2034"/>
      <c r="M498" s="2034"/>
      <c r="N498" s="2034"/>
      <c r="O498" s="2034"/>
      <c r="P498" s="2034"/>
    </row>
    <row r="499" spans="1:16" ht="15.75" customHeight="1">
      <c r="A499" s="2034"/>
      <c r="B499" s="2034"/>
      <c r="C499" s="2034"/>
      <c r="D499" s="2034"/>
      <c r="E499" s="2034"/>
      <c r="F499" s="2034"/>
      <c r="G499" s="2034"/>
      <c r="H499" s="2034"/>
      <c r="I499" s="2034"/>
      <c r="J499" s="2034"/>
      <c r="K499" s="2034"/>
      <c r="L499" s="2034"/>
      <c r="M499" s="2034"/>
      <c r="N499" s="2034"/>
      <c r="O499" s="2034"/>
      <c r="P499" s="2034"/>
    </row>
    <row r="500" spans="1:16" ht="15.75" customHeight="1">
      <c r="A500" s="2034"/>
      <c r="B500" s="2034"/>
      <c r="C500" s="2034"/>
      <c r="D500" s="2034"/>
      <c r="E500" s="2034"/>
      <c r="F500" s="2034"/>
      <c r="G500" s="2034"/>
      <c r="H500" s="2034"/>
      <c r="I500" s="2034"/>
      <c r="J500" s="2034"/>
      <c r="K500" s="2034"/>
      <c r="L500" s="2034"/>
      <c r="M500" s="2034"/>
      <c r="N500" s="2034"/>
      <c r="O500" s="2034"/>
      <c r="P500" s="2034"/>
    </row>
    <row r="501" spans="1:16" ht="15.75" customHeight="1">
      <c r="A501" s="2034"/>
      <c r="B501" s="2034"/>
      <c r="C501" s="2034"/>
      <c r="D501" s="2034"/>
      <c r="E501" s="2034"/>
      <c r="F501" s="2034"/>
      <c r="G501" s="2034"/>
      <c r="H501" s="2034"/>
      <c r="I501" s="2034"/>
      <c r="J501" s="2034"/>
      <c r="K501" s="2034"/>
      <c r="L501" s="2034"/>
      <c r="M501" s="2034"/>
      <c r="N501" s="2034"/>
      <c r="O501" s="2034"/>
      <c r="P501" s="2034"/>
    </row>
    <row r="502" spans="1:16" ht="15.75" customHeight="1">
      <c r="A502" s="2034"/>
      <c r="B502" s="2034"/>
      <c r="C502" s="2034"/>
      <c r="D502" s="2034"/>
      <c r="E502" s="2034"/>
      <c r="F502" s="2034"/>
      <c r="G502" s="2034"/>
      <c r="H502" s="2034"/>
      <c r="I502" s="2034"/>
      <c r="J502" s="2034"/>
      <c r="K502" s="2034"/>
      <c r="L502" s="2034"/>
      <c r="M502" s="2034"/>
      <c r="N502" s="2034"/>
      <c r="O502" s="2034"/>
      <c r="P502" s="2034"/>
    </row>
    <row r="503" spans="1:16" ht="15.75" customHeight="1">
      <c r="A503" s="2034"/>
      <c r="B503" s="2034"/>
      <c r="C503" s="2034"/>
      <c r="D503" s="2034"/>
      <c r="E503" s="2034"/>
      <c r="F503" s="2034"/>
      <c r="G503" s="2034"/>
      <c r="H503" s="2034"/>
      <c r="I503" s="2034"/>
      <c r="J503" s="2034"/>
      <c r="K503" s="2034"/>
      <c r="L503" s="2034"/>
      <c r="M503" s="2034"/>
      <c r="N503" s="2034"/>
      <c r="O503" s="2034"/>
      <c r="P503" s="2034"/>
    </row>
    <row r="504" spans="1:16" ht="15.75" customHeight="1">
      <c r="A504" s="2034"/>
      <c r="B504" s="2034"/>
      <c r="C504" s="2034"/>
      <c r="D504" s="2034"/>
      <c r="E504" s="2034"/>
      <c r="F504" s="2034"/>
      <c r="G504" s="2034"/>
      <c r="H504" s="2034"/>
      <c r="I504" s="2034"/>
      <c r="J504" s="2034"/>
      <c r="K504" s="2034"/>
      <c r="L504" s="2034"/>
      <c r="M504" s="2034"/>
      <c r="N504" s="2034"/>
      <c r="O504" s="2034"/>
      <c r="P504" s="2034"/>
    </row>
    <row r="505" spans="1:16" ht="15.75" customHeight="1">
      <c r="A505" s="2034"/>
      <c r="B505" s="2034"/>
      <c r="C505" s="2034"/>
      <c r="D505" s="2034"/>
      <c r="E505" s="2034"/>
      <c r="F505" s="2034"/>
      <c r="G505" s="2034"/>
      <c r="H505" s="2034"/>
      <c r="I505" s="2034"/>
      <c r="J505" s="2034"/>
      <c r="K505" s="2034"/>
      <c r="L505" s="2034"/>
      <c r="M505" s="2034"/>
      <c r="N505" s="2034"/>
      <c r="O505" s="2034"/>
      <c r="P505" s="2034"/>
    </row>
    <row r="506" spans="1:16" ht="15.75" customHeight="1">
      <c r="A506" s="2034"/>
      <c r="B506" s="2034"/>
      <c r="C506" s="2034"/>
      <c r="D506" s="2034"/>
      <c r="E506" s="2034"/>
      <c r="F506" s="2034"/>
      <c r="G506" s="2034"/>
      <c r="H506" s="2034"/>
      <c r="I506" s="2034"/>
      <c r="J506" s="2034"/>
      <c r="K506" s="2034"/>
      <c r="L506" s="2034"/>
      <c r="M506" s="2034"/>
      <c r="N506" s="2034"/>
      <c r="O506" s="2034"/>
      <c r="P506" s="2034"/>
    </row>
    <row r="507" spans="1:16" ht="15.75" customHeight="1">
      <c r="A507" s="2034"/>
      <c r="B507" s="2034"/>
      <c r="C507" s="2034"/>
      <c r="D507" s="2034"/>
      <c r="E507" s="2034"/>
      <c r="F507" s="2034"/>
      <c r="G507" s="2034"/>
      <c r="H507" s="2034"/>
      <c r="I507" s="2034"/>
      <c r="J507" s="2034"/>
      <c r="K507" s="2034"/>
      <c r="L507" s="2034"/>
      <c r="M507" s="2034"/>
      <c r="N507" s="2034"/>
      <c r="O507" s="2034"/>
      <c r="P507" s="2034"/>
    </row>
    <row r="508" spans="1:16" ht="15.75" customHeight="1">
      <c r="A508" s="2034"/>
      <c r="B508" s="2034"/>
      <c r="C508" s="2034"/>
      <c r="D508" s="2034"/>
      <c r="E508" s="2034"/>
      <c r="F508" s="2034"/>
      <c r="G508" s="2034"/>
      <c r="H508" s="2034"/>
      <c r="I508" s="2034"/>
      <c r="J508" s="2034"/>
      <c r="K508" s="2034"/>
      <c r="L508" s="2034"/>
      <c r="M508" s="2034"/>
      <c r="N508" s="2034"/>
      <c r="O508" s="2034"/>
      <c r="P508" s="2034"/>
    </row>
    <row r="509" spans="1:16" ht="15.75" customHeight="1">
      <c r="A509" s="2034"/>
      <c r="B509" s="2034"/>
      <c r="C509" s="2034"/>
      <c r="D509" s="2034"/>
      <c r="E509" s="2034"/>
      <c r="F509" s="2034"/>
      <c r="G509" s="2034"/>
      <c r="H509" s="2034"/>
      <c r="I509" s="2034"/>
      <c r="J509" s="2034"/>
      <c r="K509" s="2034"/>
      <c r="L509" s="2034"/>
      <c r="M509" s="2034"/>
      <c r="N509" s="2034"/>
      <c r="O509" s="2034"/>
      <c r="P509" s="2034"/>
    </row>
    <row r="510" spans="1:16" ht="15.75" customHeight="1">
      <c r="A510" s="2034"/>
      <c r="B510" s="2034"/>
      <c r="C510" s="2034"/>
      <c r="D510" s="2034"/>
      <c r="E510" s="2034"/>
      <c r="F510" s="2034"/>
      <c r="G510" s="2034"/>
      <c r="H510" s="2034"/>
      <c r="I510" s="2034"/>
      <c r="J510" s="2034"/>
      <c r="K510" s="2034"/>
      <c r="L510" s="2034"/>
      <c r="M510" s="2034"/>
      <c r="N510" s="2034"/>
      <c r="O510" s="2034"/>
      <c r="P510" s="2034"/>
    </row>
    <row r="511" spans="1:16" ht="15.75" customHeight="1">
      <c r="A511" s="2034"/>
      <c r="B511" s="2034"/>
      <c r="C511" s="2034"/>
      <c r="D511" s="2034"/>
      <c r="E511" s="2034"/>
      <c r="F511" s="2034"/>
      <c r="G511" s="2034"/>
      <c r="H511" s="2034"/>
      <c r="I511" s="2034"/>
      <c r="J511" s="2034"/>
      <c r="K511" s="2034"/>
      <c r="L511" s="2034"/>
      <c r="M511" s="2034"/>
      <c r="N511" s="2034"/>
      <c r="O511" s="2034"/>
      <c r="P511" s="2034"/>
    </row>
    <row r="512" spans="1:16" ht="15.75" customHeight="1">
      <c r="A512" s="2034"/>
      <c r="B512" s="2034"/>
      <c r="C512" s="2034"/>
      <c r="D512" s="2034"/>
      <c r="E512" s="2034"/>
      <c r="F512" s="2034"/>
      <c r="G512" s="2034"/>
      <c r="H512" s="2034"/>
      <c r="I512" s="2034"/>
      <c r="J512" s="2034"/>
      <c r="K512" s="2034"/>
      <c r="L512" s="2034"/>
      <c r="M512" s="2034"/>
      <c r="N512" s="2034"/>
      <c r="O512" s="2034"/>
      <c r="P512" s="2034"/>
    </row>
    <row r="513" spans="1:16" ht="15.75" customHeight="1">
      <c r="A513" s="2034"/>
      <c r="B513" s="2034"/>
      <c r="C513" s="2034"/>
      <c r="D513" s="2034"/>
      <c r="E513" s="2034"/>
      <c r="F513" s="2034"/>
      <c r="G513" s="2034"/>
      <c r="H513" s="2034"/>
      <c r="I513" s="2034"/>
      <c r="J513" s="2034"/>
      <c r="K513" s="2034"/>
      <c r="L513" s="2034"/>
      <c r="M513" s="2034"/>
      <c r="N513" s="2034"/>
      <c r="O513" s="2034"/>
      <c r="P513" s="2034"/>
    </row>
    <row r="514" spans="1:16" ht="15.75" customHeight="1">
      <c r="A514" s="2034"/>
      <c r="B514" s="2034"/>
      <c r="C514" s="2034"/>
      <c r="D514" s="2034"/>
      <c r="E514" s="2034"/>
      <c r="F514" s="2034"/>
      <c r="G514" s="2034"/>
      <c r="H514" s="2034"/>
      <c r="I514" s="2034"/>
      <c r="J514" s="2034"/>
      <c r="K514" s="2034"/>
      <c r="L514" s="2034"/>
      <c r="M514" s="2034"/>
      <c r="N514" s="2034"/>
      <c r="O514" s="2034"/>
      <c r="P514" s="2034"/>
    </row>
    <row r="515" spans="1:16" ht="15.75" customHeight="1">
      <c r="A515" s="2034"/>
      <c r="B515" s="2034"/>
      <c r="C515" s="2034"/>
      <c r="D515" s="2034"/>
      <c r="E515" s="2034"/>
      <c r="F515" s="2034"/>
      <c r="G515" s="2034"/>
      <c r="H515" s="2034"/>
      <c r="I515" s="2034"/>
      <c r="J515" s="2034"/>
      <c r="K515" s="2034"/>
      <c r="L515" s="2034"/>
      <c r="M515" s="2034"/>
      <c r="N515" s="2034"/>
      <c r="O515" s="2034"/>
      <c r="P515" s="2034"/>
    </row>
    <row r="516" spans="1:16" ht="15.75" customHeight="1">
      <c r="A516" s="2034"/>
      <c r="B516" s="2034"/>
      <c r="C516" s="2034"/>
      <c r="D516" s="2034"/>
      <c r="E516" s="2034"/>
      <c r="F516" s="2034"/>
      <c r="G516" s="2034"/>
      <c r="H516" s="2034"/>
      <c r="I516" s="2034"/>
      <c r="J516" s="2034"/>
      <c r="K516" s="2034"/>
      <c r="L516" s="2034"/>
      <c r="M516" s="2034"/>
      <c r="N516" s="2034"/>
      <c r="O516" s="2034"/>
      <c r="P516" s="2034"/>
    </row>
    <row r="517" spans="1:16" ht="15.75" customHeight="1">
      <c r="A517" s="2034"/>
      <c r="B517" s="2034"/>
      <c r="C517" s="2034"/>
      <c r="D517" s="2034"/>
      <c r="E517" s="2034"/>
      <c r="F517" s="2034"/>
      <c r="G517" s="2034"/>
      <c r="H517" s="2034"/>
      <c r="I517" s="2034"/>
      <c r="J517" s="2034"/>
      <c r="K517" s="2034"/>
      <c r="L517" s="2034"/>
      <c r="M517" s="2034"/>
      <c r="N517" s="2034"/>
      <c r="O517" s="2034"/>
      <c r="P517" s="2034"/>
    </row>
    <row r="518" spans="1:16" ht="15.75" customHeight="1">
      <c r="A518" s="2034"/>
      <c r="B518" s="2034"/>
      <c r="C518" s="2034"/>
      <c r="D518" s="2034"/>
      <c r="E518" s="2034"/>
      <c r="F518" s="2034"/>
      <c r="G518" s="2034"/>
      <c r="H518" s="2034"/>
      <c r="I518" s="2034"/>
      <c r="J518" s="2034"/>
      <c r="K518" s="2034"/>
      <c r="L518" s="2034"/>
      <c r="M518" s="2034"/>
      <c r="N518" s="2034"/>
      <c r="O518" s="2034"/>
      <c r="P518" s="2034"/>
    </row>
    <row r="519" spans="1:16" ht="15.75" customHeight="1">
      <c r="A519" s="2034"/>
      <c r="B519" s="2034"/>
      <c r="C519" s="2034"/>
      <c r="D519" s="2034"/>
      <c r="E519" s="2034"/>
      <c r="F519" s="2034"/>
      <c r="G519" s="2034"/>
      <c r="H519" s="2034"/>
      <c r="I519" s="2034"/>
      <c r="J519" s="2034"/>
      <c r="K519" s="2034"/>
      <c r="L519" s="2034"/>
      <c r="M519" s="2034"/>
      <c r="N519" s="2034"/>
      <c r="O519" s="2034"/>
      <c r="P519" s="2034"/>
    </row>
    <row r="520" spans="1:16" ht="15.75" customHeight="1">
      <c r="A520" s="2034"/>
      <c r="B520" s="2034"/>
      <c r="C520" s="2034"/>
      <c r="D520" s="2034"/>
      <c r="E520" s="2034"/>
      <c r="F520" s="2034"/>
      <c r="G520" s="2034"/>
      <c r="H520" s="2034"/>
      <c r="I520" s="2034"/>
      <c r="J520" s="2034"/>
      <c r="K520" s="2034"/>
      <c r="L520" s="2034"/>
      <c r="M520" s="2034"/>
      <c r="N520" s="2034"/>
      <c r="O520" s="2034"/>
      <c r="P520" s="2034"/>
    </row>
    <row r="521" spans="1:16" ht="15.75" customHeight="1">
      <c r="A521" s="2034"/>
      <c r="B521" s="2034"/>
      <c r="C521" s="2034"/>
      <c r="D521" s="2034"/>
      <c r="E521" s="2034"/>
      <c r="F521" s="2034"/>
      <c r="G521" s="2034"/>
      <c r="H521" s="2034"/>
      <c r="I521" s="2034"/>
      <c r="J521" s="2034"/>
      <c r="K521" s="2034"/>
      <c r="L521" s="2034"/>
      <c r="M521" s="2034"/>
      <c r="N521" s="2034"/>
      <c r="O521" s="2034"/>
      <c r="P521" s="2034"/>
    </row>
    <row r="522" spans="1:16" ht="15.75" customHeight="1">
      <c r="A522" s="2034"/>
      <c r="B522" s="2034"/>
      <c r="C522" s="2034"/>
      <c r="D522" s="2034"/>
      <c r="E522" s="2034"/>
      <c r="F522" s="2034"/>
      <c r="G522" s="2034"/>
      <c r="H522" s="2034"/>
      <c r="I522" s="2034"/>
      <c r="J522" s="2034"/>
      <c r="K522" s="2034"/>
      <c r="L522" s="2034"/>
      <c r="M522" s="2034"/>
      <c r="N522" s="2034"/>
      <c r="O522" s="2034"/>
      <c r="P522" s="2034"/>
    </row>
    <row r="523" spans="1:16" ht="15.75" customHeight="1">
      <c r="A523" s="2034"/>
      <c r="B523" s="2034"/>
      <c r="C523" s="2034"/>
      <c r="D523" s="2034"/>
      <c r="E523" s="2034"/>
      <c r="F523" s="2034"/>
      <c r="G523" s="2034"/>
      <c r="H523" s="2034"/>
      <c r="I523" s="2034"/>
      <c r="J523" s="2034"/>
      <c r="K523" s="2034"/>
      <c r="L523" s="2034"/>
      <c r="M523" s="2034"/>
      <c r="N523" s="2034"/>
      <c r="O523" s="2034"/>
      <c r="P523" s="2034"/>
    </row>
    <row r="524" spans="1:16" ht="15.75" customHeight="1">
      <c r="A524" s="2034"/>
      <c r="B524" s="2034"/>
      <c r="C524" s="2034"/>
      <c r="D524" s="2034"/>
      <c r="E524" s="2034"/>
      <c r="F524" s="2034"/>
      <c r="G524" s="2034"/>
      <c r="H524" s="2034"/>
      <c r="I524" s="2034"/>
      <c r="J524" s="2034"/>
      <c r="K524" s="2034"/>
      <c r="L524" s="2034"/>
      <c r="M524" s="2034"/>
      <c r="N524" s="2034"/>
      <c r="O524" s="2034"/>
      <c r="P524" s="2034"/>
    </row>
    <row r="525" spans="1:16" ht="15.75" customHeight="1">
      <c r="A525" s="2034"/>
      <c r="B525" s="2034"/>
      <c r="C525" s="2034"/>
      <c r="D525" s="2034"/>
      <c r="E525" s="2034"/>
      <c r="F525" s="2034"/>
      <c r="G525" s="2034"/>
      <c r="H525" s="2034"/>
      <c r="I525" s="2034"/>
      <c r="J525" s="2034"/>
      <c r="K525" s="2034"/>
      <c r="L525" s="2034"/>
      <c r="M525" s="2034"/>
      <c r="N525" s="2034"/>
      <c r="O525" s="2034"/>
      <c r="P525" s="2034"/>
    </row>
    <row r="526" spans="1:16" ht="15.75" customHeight="1">
      <c r="A526" s="2034"/>
      <c r="B526" s="2034"/>
      <c r="C526" s="2034"/>
      <c r="D526" s="2034"/>
      <c r="E526" s="2034"/>
      <c r="F526" s="2034"/>
      <c r="G526" s="2034"/>
      <c r="H526" s="2034"/>
      <c r="I526" s="2034"/>
      <c r="J526" s="2034"/>
      <c r="K526" s="2034"/>
      <c r="L526" s="2034"/>
      <c r="M526" s="2034"/>
      <c r="N526" s="2034"/>
      <c r="O526" s="2034"/>
      <c r="P526" s="2034"/>
    </row>
    <row r="527" spans="1:16" ht="15.75" customHeight="1">
      <c r="A527" s="2034"/>
      <c r="B527" s="2034"/>
      <c r="C527" s="2034"/>
      <c r="D527" s="2034"/>
      <c r="E527" s="2034"/>
      <c r="F527" s="2034"/>
      <c r="G527" s="2034"/>
      <c r="H527" s="2034"/>
      <c r="I527" s="2034"/>
      <c r="J527" s="2034"/>
      <c r="K527" s="2034"/>
      <c r="L527" s="2034"/>
      <c r="M527" s="2034"/>
      <c r="N527" s="2034"/>
      <c r="O527" s="2034"/>
      <c r="P527" s="2034"/>
    </row>
    <row r="528" spans="1:16" ht="15.75" customHeight="1">
      <c r="A528" s="2034"/>
      <c r="B528" s="2034"/>
      <c r="C528" s="2034"/>
      <c r="D528" s="2034"/>
      <c r="E528" s="2034"/>
      <c r="F528" s="2034"/>
      <c r="G528" s="2034"/>
      <c r="H528" s="2034"/>
      <c r="I528" s="2034"/>
      <c r="J528" s="2034"/>
      <c r="K528" s="2034"/>
      <c r="L528" s="2034"/>
      <c r="M528" s="2034"/>
      <c r="N528" s="2034"/>
      <c r="O528" s="2034"/>
      <c r="P528" s="2034"/>
    </row>
    <row r="529" spans="1:16" ht="15.75" customHeight="1">
      <c r="A529" s="2034"/>
      <c r="B529" s="2034"/>
      <c r="C529" s="2034"/>
      <c r="D529" s="2034"/>
      <c r="E529" s="2034"/>
      <c r="F529" s="2034"/>
      <c r="G529" s="2034"/>
      <c r="H529" s="2034"/>
      <c r="I529" s="2034"/>
      <c r="J529" s="2034"/>
      <c r="K529" s="2034"/>
      <c r="L529" s="2034"/>
      <c r="M529" s="2034"/>
      <c r="N529" s="2034"/>
      <c r="O529" s="2034"/>
      <c r="P529" s="2034"/>
    </row>
    <row r="530" spans="1:16" ht="15.75" customHeight="1">
      <c r="A530" s="2034"/>
      <c r="B530" s="2034"/>
      <c r="C530" s="2034"/>
      <c r="D530" s="2034"/>
      <c r="E530" s="2034"/>
      <c r="F530" s="2034"/>
      <c r="G530" s="2034"/>
      <c r="H530" s="2034"/>
      <c r="I530" s="2034"/>
      <c r="J530" s="2034"/>
      <c r="K530" s="2034"/>
      <c r="L530" s="2034"/>
      <c r="M530" s="2034"/>
      <c r="N530" s="2034"/>
      <c r="O530" s="2034"/>
      <c r="P530" s="2034"/>
    </row>
    <row r="531" spans="1:16" ht="15.75" customHeight="1">
      <c r="A531" s="2034"/>
      <c r="B531" s="2034"/>
      <c r="C531" s="2034"/>
      <c r="D531" s="2034"/>
      <c r="E531" s="2034"/>
      <c r="F531" s="2034"/>
      <c r="G531" s="2034"/>
      <c r="H531" s="2034"/>
      <c r="I531" s="2034"/>
      <c r="J531" s="2034"/>
      <c r="K531" s="2034"/>
      <c r="L531" s="2034"/>
      <c r="M531" s="2034"/>
      <c r="N531" s="2034"/>
      <c r="O531" s="2034"/>
      <c r="P531" s="2034"/>
    </row>
    <row r="532" spans="1:16" ht="15.75" customHeight="1">
      <c r="A532" s="2034"/>
      <c r="B532" s="2034"/>
      <c r="C532" s="2034"/>
      <c r="D532" s="2034"/>
      <c r="E532" s="2034"/>
      <c r="F532" s="2034"/>
      <c r="G532" s="2034"/>
      <c r="H532" s="2034"/>
      <c r="I532" s="2034"/>
      <c r="J532" s="2034"/>
      <c r="K532" s="2034"/>
      <c r="L532" s="2034"/>
      <c r="M532" s="2034"/>
      <c r="N532" s="2034"/>
      <c r="O532" s="2034"/>
      <c r="P532" s="2034"/>
    </row>
    <row r="533" spans="1:16" ht="15.75" customHeight="1">
      <c r="A533" s="2034"/>
      <c r="B533" s="2034"/>
      <c r="C533" s="2034"/>
      <c r="D533" s="2034"/>
      <c r="E533" s="2034"/>
      <c r="F533" s="2034"/>
      <c r="G533" s="2034"/>
      <c r="H533" s="2034"/>
      <c r="I533" s="2034"/>
      <c r="J533" s="2034"/>
      <c r="K533" s="2034"/>
      <c r="L533" s="2034"/>
      <c r="M533" s="2034"/>
      <c r="N533" s="2034"/>
      <c r="O533" s="2034"/>
      <c r="P533" s="2034"/>
    </row>
    <row r="534" spans="1:16" ht="15.75" customHeight="1">
      <c r="A534" s="2034"/>
      <c r="B534" s="2034"/>
      <c r="C534" s="2034"/>
      <c r="D534" s="2034"/>
      <c r="E534" s="2034"/>
      <c r="F534" s="2034"/>
      <c r="G534" s="2034"/>
      <c r="H534" s="2034"/>
      <c r="I534" s="2034"/>
      <c r="J534" s="2034"/>
      <c r="K534" s="2034"/>
      <c r="L534" s="2034"/>
      <c r="M534" s="2034"/>
      <c r="N534" s="2034"/>
      <c r="O534" s="2034"/>
      <c r="P534" s="2034"/>
    </row>
    <row r="535" spans="1:16" ht="15.75" customHeight="1">
      <c r="A535" s="2034"/>
      <c r="B535" s="2034"/>
      <c r="C535" s="2034"/>
      <c r="D535" s="2034"/>
      <c r="E535" s="2034"/>
      <c r="F535" s="2034"/>
      <c r="G535" s="2034"/>
      <c r="H535" s="2034"/>
      <c r="I535" s="2034"/>
      <c r="J535" s="2034"/>
      <c r="K535" s="2034"/>
      <c r="L535" s="2034"/>
      <c r="M535" s="2034"/>
      <c r="N535" s="2034"/>
      <c r="O535" s="2034"/>
      <c r="P535" s="2034"/>
    </row>
    <row r="536" spans="1:16" ht="15.75" customHeight="1">
      <c r="A536" s="2034"/>
      <c r="B536" s="2034"/>
      <c r="C536" s="2034"/>
      <c r="D536" s="2034"/>
      <c r="E536" s="2034"/>
      <c r="F536" s="2034"/>
      <c r="G536" s="2034"/>
      <c r="H536" s="2034"/>
      <c r="I536" s="2034"/>
      <c r="J536" s="2034"/>
      <c r="K536" s="2034"/>
      <c r="L536" s="2034"/>
      <c r="M536" s="2034"/>
      <c r="N536" s="2034"/>
      <c r="O536" s="2034"/>
      <c r="P536" s="2034"/>
    </row>
    <row r="537" spans="1:16" ht="15.75" customHeight="1">
      <c r="A537" s="2034"/>
      <c r="B537" s="2034"/>
      <c r="C537" s="2034"/>
      <c r="D537" s="2034"/>
      <c r="E537" s="2034"/>
      <c r="F537" s="2034"/>
      <c r="G537" s="2034"/>
      <c r="H537" s="2034"/>
      <c r="I537" s="2034"/>
      <c r="J537" s="2034"/>
      <c r="K537" s="2034"/>
      <c r="L537" s="2034"/>
      <c r="M537" s="2034"/>
      <c r="N537" s="2034"/>
      <c r="O537" s="2034"/>
      <c r="P537" s="2034"/>
    </row>
    <row r="538" spans="1:16" ht="15.75" customHeight="1">
      <c r="A538" s="2034"/>
      <c r="B538" s="2034"/>
      <c r="C538" s="2034"/>
      <c r="D538" s="2034"/>
      <c r="E538" s="2034"/>
      <c r="F538" s="2034"/>
      <c r="G538" s="2034"/>
      <c r="H538" s="2034"/>
      <c r="I538" s="2034"/>
      <c r="J538" s="2034"/>
      <c r="K538" s="2034"/>
      <c r="L538" s="2034"/>
      <c r="M538" s="2034"/>
      <c r="N538" s="2034"/>
      <c r="O538" s="2034"/>
      <c r="P538" s="2034"/>
    </row>
    <row r="539" spans="1:16" ht="15.75" customHeight="1">
      <c r="A539" s="2034"/>
      <c r="B539" s="2034"/>
      <c r="C539" s="2034"/>
      <c r="D539" s="2034"/>
      <c r="E539" s="2034"/>
      <c r="F539" s="2034"/>
      <c r="G539" s="2034"/>
      <c r="H539" s="2034"/>
      <c r="I539" s="2034"/>
      <c r="J539" s="2034"/>
      <c r="K539" s="2034"/>
      <c r="L539" s="2034"/>
      <c r="M539" s="2034"/>
      <c r="N539" s="2034"/>
      <c r="O539" s="2034"/>
      <c r="P539" s="2034"/>
    </row>
    <row r="540" spans="1:16" ht="15.75" customHeight="1">
      <c r="A540" s="2034"/>
      <c r="B540" s="2034"/>
      <c r="C540" s="2034"/>
      <c r="D540" s="2034"/>
      <c r="E540" s="2034"/>
      <c r="F540" s="2034"/>
      <c r="G540" s="2034"/>
      <c r="H540" s="2034"/>
      <c r="I540" s="2034"/>
      <c r="J540" s="2034"/>
      <c r="K540" s="2034"/>
      <c r="L540" s="2034"/>
      <c r="M540" s="2034"/>
      <c r="N540" s="2034"/>
      <c r="O540" s="2034"/>
      <c r="P540" s="2034"/>
    </row>
    <row r="541" spans="1:16" ht="15.75" customHeight="1">
      <c r="A541" s="2034"/>
      <c r="B541" s="2034"/>
      <c r="C541" s="2034"/>
      <c r="D541" s="2034"/>
      <c r="E541" s="2034"/>
      <c r="F541" s="2034"/>
      <c r="G541" s="2034"/>
      <c r="H541" s="2034"/>
      <c r="I541" s="2034"/>
      <c r="J541" s="2034"/>
      <c r="K541" s="2034"/>
      <c r="L541" s="2034"/>
      <c r="M541" s="2034"/>
      <c r="N541" s="2034"/>
      <c r="O541" s="2034"/>
      <c r="P541" s="2034"/>
    </row>
    <row r="542" spans="1:16" ht="15.75" customHeight="1">
      <c r="A542" s="2034"/>
      <c r="B542" s="2034"/>
      <c r="C542" s="2034"/>
      <c r="D542" s="2034"/>
      <c r="E542" s="2034"/>
      <c r="F542" s="2034"/>
      <c r="G542" s="2034"/>
      <c r="H542" s="2034"/>
      <c r="I542" s="2034"/>
      <c r="J542" s="2034"/>
      <c r="K542" s="2034"/>
      <c r="L542" s="2034"/>
      <c r="M542" s="2034"/>
      <c r="N542" s="2034"/>
      <c r="O542" s="2034"/>
      <c r="P542" s="2034"/>
    </row>
    <row r="543" spans="1:16" ht="15.75" customHeight="1">
      <c r="A543" s="2034"/>
      <c r="B543" s="2034"/>
      <c r="C543" s="2034"/>
      <c r="D543" s="2034"/>
      <c r="E543" s="2034"/>
      <c r="F543" s="2034"/>
      <c r="G543" s="2034"/>
      <c r="H543" s="2034"/>
      <c r="I543" s="2034"/>
      <c r="J543" s="2034"/>
      <c r="K543" s="2034"/>
      <c r="L543" s="2034"/>
      <c r="M543" s="2034"/>
      <c r="N543" s="2034"/>
      <c r="O543" s="2034"/>
      <c r="P543" s="2034"/>
    </row>
    <row r="544" spans="1:16" ht="15.75" customHeight="1">
      <c r="A544" s="2034"/>
      <c r="B544" s="2034"/>
      <c r="C544" s="2034"/>
      <c r="D544" s="2034"/>
      <c r="E544" s="2034"/>
      <c r="F544" s="2034"/>
      <c r="G544" s="2034"/>
      <c r="H544" s="2034"/>
      <c r="I544" s="2034"/>
      <c r="J544" s="2034"/>
      <c r="K544" s="2034"/>
      <c r="L544" s="2034"/>
      <c r="M544" s="2034"/>
      <c r="N544" s="2034"/>
      <c r="O544" s="2034"/>
      <c r="P544" s="2034"/>
    </row>
    <row r="545" spans="1:16" ht="15.75" customHeight="1">
      <c r="A545" s="2034"/>
      <c r="B545" s="2034"/>
      <c r="C545" s="2034"/>
      <c r="D545" s="2034"/>
      <c r="E545" s="2034"/>
      <c r="F545" s="2034"/>
      <c r="G545" s="2034"/>
      <c r="H545" s="2034"/>
      <c r="I545" s="2034"/>
      <c r="J545" s="2034"/>
      <c r="K545" s="2034"/>
      <c r="L545" s="2034"/>
      <c r="M545" s="2034"/>
      <c r="N545" s="2034"/>
      <c r="O545" s="2034"/>
      <c r="P545" s="2034"/>
    </row>
    <row r="546" spans="1:16" ht="15.75" customHeight="1">
      <c r="A546" s="2034"/>
      <c r="B546" s="2034"/>
      <c r="C546" s="2034"/>
      <c r="D546" s="2034"/>
      <c r="E546" s="2034"/>
      <c r="F546" s="2034"/>
      <c r="G546" s="2034"/>
      <c r="H546" s="2034"/>
      <c r="I546" s="2034"/>
      <c r="J546" s="2034"/>
      <c r="K546" s="2034"/>
      <c r="L546" s="2034"/>
      <c r="M546" s="2034"/>
      <c r="N546" s="2034"/>
      <c r="O546" s="2034"/>
      <c r="P546" s="2034"/>
    </row>
    <row r="547" spans="1:16" ht="15.75" customHeight="1">
      <c r="A547" s="2034"/>
      <c r="B547" s="2034"/>
      <c r="C547" s="2034"/>
      <c r="D547" s="2034"/>
      <c r="E547" s="2034"/>
      <c r="F547" s="2034"/>
      <c r="G547" s="2034"/>
      <c r="H547" s="2034"/>
      <c r="I547" s="2034"/>
      <c r="J547" s="2034"/>
      <c r="K547" s="2034"/>
      <c r="L547" s="2034"/>
      <c r="M547" s="2034"/>
      <c r="N547" s="2034"/>
      <c r="O547" s="2034"/>
      <c r="P547" s="2034"/>
    </row>
    <row r="548" spans="1:16" ht="15.75" customHeight="1">
      <c r="A548" s="2034"/>
      <c r="B548" s="2034"/>
      <c r="C548" s="2034"/>
      <c r="D548" s="2034"/>
      <c r="E548" s="2034"/>
      <c r="F548" s="2034"/>
      <c r="G548" s="2034"/>
      <c r="H548" s="2034"/>
      <c r="I548" s="2034"/>
      <c r="J548" s="2034"/>
      <c r="K548" s="2034"/>
      <c r="L548" s="2034"/>
      <c r="M548" s="2034"/>
      <c r="N548" s="2034"/>
      <c r="O548" s="2034"/>
      <c r="P548" s="2034"/>
    </row>
    <row r="549" spans="1:16" ht="15.75" customHeight="1">
      <c r="A549" s="2034"/>
      <c r="B549" s="2034"/>
      <c r="C549" s="2034"/>
      <c r="D549" s="2034"/>
      <c r="E549" s="2034"/>
      <c r="F549" s="2034"/>
      <c r="G549" s="2034"/>
      <c r="H549" s="2034"/>
      <c r="I549" s="2034"/>
      <c r="J549" s="2034"/>
      <c r="K549" s="2034"/>
      <c r="L549" s="2034"/>
      <c r="M549" s="2034"/>
      <c r="N549" s="2034"/>
      <c r="O549" s="2034"/>
      <c r="P549" s="2034"/>
    </row>
    <row r="550" spans="1:16" ht="15.75" customHeight="1">
      <c r="A550" s="2034"/>
      <c r="B550" s="2034"/>
      <c r="C550" s="2034"/>
      <c r="D550" s="2034"/>
      <c r="E550" s="2034"/>
      <c r="F550" s="2034"/>
      <c r="G550" s="2034"/>
      <c r="H550" s="2034"/>
      <c r="I550" s="2034"/>
      <c r="J550" s="2034"/>
      <c r="K550" s="2034"/>
      <c r="L550" s="2034"/>
      <c r="M550" s="2034"/>
      <c r="N550" s="2034"/>
      <c r="O550" s="2034"/>
      <c r="P550" s="2034"/>
    </row>
    <row r="551" spans="1:16" ht="15.75" customHeight="1">
      <c r="A551" s="2034"/>
      <c r="B551" s="2034"/>
      <c r="C551" s="2034"/>
      <c r="D551" s="2034"/>
      <c r="E551" s="2034"/>
      <c r="F551" s="2034"/>
      <c r="G551" s="2034"/>
      <c r="H551" s="2034"/>
      <c r="I551" s="2034"/>
      <c r="J551" s="2034"/>
      <c r="K551" s="2034"/>
      <c r="L551" s="2034"/>
      <c r="M551" s="2034"/>
      <c r="N551" s="2034"/>
      <c r="O551" s="2034"/>
      <c r="P551" s="2034"/>
    </row>
    <row r="552" spans="1:16" ht="15.75" customHeight="1">
      <c r="A552" s="2034"/>
      <c r="B552" s="2034"/>
      <c r="C552" s="2034"/>
      <c r="D552" s="2034"/>
      <c r="E552" s="2034"/>
      <c r="F552" s="2034"/>
      <c r="G552" s="2034"/>
      <c r="H552" s="2034"/>
      <c r="I552" s="2034"/>
      <c r="J552" s="2034"/>
      <c r="K552" s="2034"/>
      <c r="L552" s="2034"/>
      <c r="M552" s="2034"/>
      <c r="N552" s="2034"/>
      <c r="O552" s="2034"/>
      <c r="P552" s="2034"/>
    </row>
    <row r="553" spans="1:16" ht="15.75" customHeight="1">
      <c r="A553" s="2034"/>
      <c r="B553" s="2034"/>
      <c r="C553" s="2034"/>
      <c r="D553" s="2034"/>
      <c r="E553" s="2034"/>
      <c r="F553" s="2034"/>
      <c r="G553" s="2034"/>
      <c r="H553" s="2034"/>
      <c r="I553" s="2034"/>
      <c r="J553" s="2034"/>
      <c r="K553" s="2034"/>
      <c r="L553" s="2034"/>
      <c r="M553" s="2034"/>
      <c r="N553" s="2034"/>
      <c r="O553" s="2034"/>
      <c r="P553" s="2034"/>
    </row>
    <row r="554" spans="1:16" ht="15.75" customHeight="1">
      <c r="A554" s="2034"/>
      <c r="B554" s="2034"/>
      <c r="C554" s="2034"/>
      <c r="D554" s="2034"/>
      <c r="E554" s="2034"/>
      <c r="F554" s="2034"/>
      <c r="G554" s="2034"/>
      <c r="H554" s="2034"/>
      <c r="I554" s="2034"/>
      <c r="J554" s="2034"/>
      <c r="K554" s="2034"/>
      <c r="L554" s="2034"/>
      <c r="M554" s="2034"/>
      <c r="N554" s="2034"/>
      <c r="O554" s="2034"/>
      <c r="P554" s="2034"/>
    </row>
    <row r="555" spans="1:16" ht="15.75" customHeight="1">
      <c r="A555" s="2034"/>
      <c r="B555" s="2034"/>
      <c r="C555" s="2034"/>
      <c r="D555" s="2034"/>
      <c r="E555" s="2034"/>
      <c r="F555" s="2034"/>
      <c r="G555" s="2034"/>
      <c r="H555" s="2034"/>
      <c r="I555" s="2034"/>
      <c r="J555" s="2034"/>
      <c r="K555" s="2034"/>
      <c r="L555" s="2034"/>
      <c r="M555" s="2034"/>
      <c r="N555" s="2034"/>
      <c r="O555" s="2034"/>
      <c r="P555" s="2034"/>
    </row>
    <row r="556" spans="1:16" ht="15.75" customHeight="1">
      <c r="A556" s="2034"/>
      <c r="B556" s="2034"/>
      <c r="C556" s="2034"/>
      <c r="D556" s="2034"/>
      <c r="E556" s="2034"/>
      <c r="F556" s="2034"/>
      <c r="G556" s="2034"/>
      <c r="H556" s="2034"/>
      <c r="I556" s="2034"/>
      <c r="J556" s="2034"/>
      <c r="K556" s="2034"/>
      <c r="L556" s="2034"/>
      <c r="M556" s="2034"/>
      <c r="N556" s="2034"/>
      <c r="O556" s="2034"/>
      <c r="P556" s="2034"/>
    </row>
    <row r="557" spans="1:16" ht="15.75" customHeight="1">
      <c r="A557" s="2034"/>
      <c r="B557" s="2034"/>
      <c r="C557" s="2034"/>
      <c r="D557" s="2034"/>
      <c r="E557" s="2034"/>
      <c r="F557" s="2034"/>
      <c r="G557" s="2034"/>
      <c r="H557" s="2034"/>
      <c r="I557" s="2034"/>
      <c r="J557" s="2034"/>
      <c r="K557" s="2034"/>
      <c r="L557" s="2034"/>
      <c r="M557" s="2034"/>
      <c r="N557" s="2034"/>
      <c r="O557" s="2034"/>
      <c r="P557" s="2034"/>
    </row>
    <row r="558" spans="1:16" ht="15.75" customHeight="1">
      <c r="A558" s="2034"/>
      <c r="B558" s="2034"/>
      <c r="C558" s="2034"/>
      <c r="D558" s="2034"/>
      <c r="E558" s="2034"/>
      <c r="F558" s="2034"/>
      <c r="G558" s="2034"/>
      <c r="H558" s="2034"/>
      <c r="I558" s="2034"/>
      <c r="J558" s="2034"/>
      <c r="K558" s="2034"/>
      <c r="L558" s="2034"/>
      <c r="M558" s="2034"/>
      <c r="N558" s="2034"/>
      <c r="O558" s="2034"/>
      <c r="P558" s="2034"/>
    </row>
    <row r="559" spans="1:16" ht="15.75" customHeight="1">
      <c r="A559" s="2034"/>
      <c r="B559" s="2034"/>
      <c r="C559" s="2034"/>
      <c r="D559" s="2034"/>
      <c r="E559" s="2034"/>
      <c r="F559" s="2034"/>
      <c r="G559" s="2034"/>
      <c r="H559" s="2034"/>
      <c r="I559" s="2034"/>
      <c r="J559" s="2034"/>
      <c r="K559" s="2034"/>
      <c r="L559" s="2034"/>
      <c r="M559" s="2034"/>
      <c r="N559" s="2034"/>
      <c r="O559" s="2034"/>
      <c r="P559" s="2034"/>
    </row>
    <row r="560" spans="1:16" ht="15.75" customHeight="1">
      <c r="A560" s="2034"/>
      <c r="B560" s="2034"/>
      <c r="C560" s="2034"/>
      <c r="D560" s="2034"/>
      <c r="E560" s="2034"/>
      <c r="F560" s="2034"/>
      <c r="G560" s="2034"/>
      <c r="H560" s="2034"/>
      <c r="I560" s="2034"/>
      <c r="J560" s="2034"/>
      <c r="K560" s="2034"/>
      <c r="L560" s="2034"/>
      <c r="M560" s="2034"/>
      <c r="N560" s="2034"/>
      <c r="O560" s="2034"/>
      <c r="P560" s="2034"/>
    </row>
    <row r="561" spans="1:16" ht="15.75" customHeight="1">
      <c r="A561" s="2034"/>
      <c r="B561" s="2034"/>
      <c r="C561" s="2034"/>
      <c r="D561" s="2034"/>
      <c r="E561" s="2034"/>
      <c r="F561" s="2034"/>
      <c r="G561" s="2034"/>
      <c r="H561" s="2034"/>
      <c r="I561" s="2034"/>
      <c r="J561" s="2034"/>
      <c r="K561" s="2034"/>
      <c r="L561" s="2034"/>
      <c r="M561" s="2034"/>
      <c r="N561" s="2034"/>
      <c r="O561" s="2034"/>
      <c r="P561" s="2034"/>
    </row>
    <row r="562" spans="1:16" ht="15.75" customHeight="1">
      <c r="A562" s="2034"/>
      <c r="B562" s="2034"/>
      <c r="C562" s="2034"/>
      <c r="D562" s="2034"/>
      <c r="E562" s="2034"/>
      <c r="F562" s="2034"/>
      <c r="G562" s="2034"/>
      <c r="H562" s="2034"/>
      <c r="I562" s="2034"/>
      <c r="J562" s="2034"/>
      <c r="K562" s="2034"/>
      <c r="L562" s="2034"/>
      <c r="M562" s="2034"/>
      <c r="N562" s="2034"/>
      <c r="O562" s="2034"/>
      <c r="P562" s="2034"/>
    </row>
    <row r="563" spans="1:16" ht="15.75" customHeight="1">
      <c r="A563" s="2034"/>
      <c r="B563" s="2034"/>
      <c r="C563" s="2034"/>
      <c r="D563" s="2034"/>
      <c r="E563" s="2034"/>
      <c r="F563" s="2034"/>
      <c r="G563" s="2034"/>
      <c r="H563" s="2034"/>
      <c r="I563" s="2034"/>
      <c r="J563" s="2034"/>
      <c r="K563" s="2034"/>
      <c r="L563" s="2034"/>
      <c r="M563" s="2034"/>
      <c r="N563" s="2034"/>
      <c r="O563" s="2034"/>
      <c r="P563" s="2034"/>
    </row>
    <row r="564" spans="1:16" ht="15.75" customHeight="1">
      <c r="A564" s="2034"/>
      <c r="B564" s="2034"/>
      <c r="C564" s="2034"/>
      <c r="D564" s="2034"/>
      <c r="E564" s="2034"/>
      <c r="F564" s="2034"/>
      <c r="G564" s="2034"/>
      <c r="H564" s="2034"/>
      <c r="I564" s="2034"/>
      <c r="J564" s="2034"/>
      <c r="K564" s="2034"/>
      <c r="L564" s="2034"/>
      <c r="M564" s="2034"/>
      <c r="N564" s="2034"/>
      <c r="O564" s="2034"/>
      <c r="P564" s="2034"/>
    </row>
    <row r="565" spans="1:16" ht="15.75" customHeight="1">
      <c r="A565" s="2034"/>
      <c r="B565" s="2034"/>
      <c r="C565" s="2034"/>
      <c r="D565" s="2034"/>
      <c r="E565" s="2034"/>
      <c r="F565" s="2034"/>
      <c r="G565" s="2034"/>
      <c r="H565" s="2034"/>
      <c r="I565" s="2034"/>
      <c r="J565" s="2034"/>
      <c r="K565" s="2034"/>
      <c r="L565" s="2034"/>
      <c r="M565" s="2034"/>
      <c r="N565" s="2034"/>
      <c r="O565" s="2034"/>
      <c r="P565" s="2034"/>
    </row>
    <row r="566" spans="1:16" ht="15.75" customHeight="1">
      <c r="A566" s="2034"/>
      <c r="B566" s="2034"/>
      <c r="C566" s="2034"/>
      <c r="D566" s="2034"/>
      <c r="E566" s="2034"/>
      <c r="F566" s="2034"/>
      <c r="G566" s="2034"/>
      <c r="H566" s="2034"/>
      <c r="I566" s="2034"/>
      <c r="J566" s="2034"/>
      <c r="K566" s="2034"/>
      <c r="L566" s="2034"/>
      <c r="M566" s="2034"/>
      <c r="N566" s="2034"/>
      <c r="O566" s="2034"/>
      <c r="P566" s="2034"/>
    </row>
    <row r="567" spans="1:16" ht="15.75" customHeight="1">
      <c r="A567" s="2034"/>
      <c r="B567" s="2034"/>
      <c r="C567" s="2034"/>
      <c r="D567" s="2034"/>
      <c r="E567" s="2034"/>
      <c r="F567" s="2034"/>
      <c r="G567" s="2034"/>
      <c r="H567" s="2034"/>
      <c r="I567" s="2034"/>
      <c r="J567" s="2034"/>
      <c r="K567" s="2034"/>
      <c r="L567" s="2034"/>
      <c r="M567" s="2034"/>
      <c r="N567" s="2034"/>
      <c r="O567" s="2034"/>
      <c r="P567" s="2034"/>
    </row>
    <row r="568" spans="1:16" ht="15.75" customHeight="1">
      <c r="A568" s="2034"/>
      <c r="B568" s="2034"/>
      <c r="C568" s="2034"/>
      <c r="D568" s="2034"/>
      <c r="E568" s="2034"/>
      <c r="F568" s="2034"/>
      <c r="G568" s="2034"/>
      <c r="H568" s="2034"/>
      <c r="I568" s="2034"/>
      <c r="J568" s="2034"/>
      <c r="K568" s="2034"/>
      <c r="L568" s="2034"/>
      <c r="M568" s="2034"/>
      <c r="N568" s="2034"/>
      <c r="O568" s="2034"/>
      <c r="P568" s="2034"/>
    </row>
    <row r="569" spans="1:16" ht="15.75" customHeight="1">
      <c r="A569" s="2034"/>
      <c r="B569" s="2034"/>
      <c r="C569" s="2034"/>
      <c r="D569" s="2034"/>
      <c r="E569" s="2034"/>
      <c r="F569" s="2034"/>
      <c r="G569" s="2034"/>
      <c r="H569" s="2034"/>
      <c r="I569" s="2034"/>
      <c r="J569" s="2034"/>
      <c r="K569" s="2034"/>
      <c r="L569" s="2034"/>
      <c r="M569" s="2034"/>
      <c r="N569" s="2034"/>
      <c r="O569" s="2034"/>
      <c r="P569" s="2034"/>
    </row>
    <row r="570" spans="1:16" ht="15.75" customHeight="1">
      <c r="A570" s="2034"/>
      <c r="B570" s="2034"/>
      <c r="C570" s="2034"/>
      <c r="D570" s="2034"/>
      <c r="E570" s="2034"/>
      <c r="F570" s="2034"/>
      <c r="G570" s="2034"/>
      <c r="H570" s="2034"/>
      <c r="I570" s="2034"/>
      <c r="J570" s="2034"/>
      <c r="K570" s="2034"/>
      <c r="L570" s="2034"/>
      <c r="M570" s="2034"/>
      <c r="N570" s="2034"/>
      <c r="O570" s="2034"/>
      <c r="P570" s="2034"/>
    </row>
    <row r="571" spans="1:16" ht="15.75" customHeight="1">
      <c r="A571" s="2034"/>
      <c r="B571" s="2034"/>
      <c r="C571" s="2034"/>
      <c r="D571" s="2034"/>
      <c r="E571" s="2034"/>
      <c r="F571" s="2034"/>
      <c r="G571" s="2034"/>
      <c r="H571" s="2034"/>
      <c r="I571" s="2034"/>
      <c r="J571" s="2034"/>
      <c r="K571" s="2034"/>
      <c r="L571" s="2034"/>
      <c r="M571" s="2034"/>
      <c r="N571" s="2034"/>
      <c r="O571" s="2034"/>
      <c r="P571" s="2034"/>
    </row>
    <row r="572" spans="1:16" ht="15.75" customHeight="1">
      <c r="A572" s="2034"/>
      <c r="B572" s="2034"/>
      <c r="C572" s="2034"/>
      <c r="D572" s="2034"/>
      <c r="E572" s="2034"/>
      <c r="F572" s="2034"/>
      <c r="G572" s="2034"/>
      <c r="H572" s="2034"/>
      <c r="I572" s="2034"/>
      <c r="J572" s="2034"/>
      <c r="K572" s="2034"/>
      <c r="L572" s="2034"/>
      <c r="M572" s="2034"/>
      <c r="N572" s="2034"/>
      <c r="O572" s="2034"/>
      <c r="P572" s="2034"/>
    </row>
    <row r="573" spans="1:16" ht="15.75" customHeight="1">
      <c r="A573" s="2034"/>
      <c r="B573" s="2034"/>
      <c r="C573" s="2034"/>
      <c r="D573" s="2034"/>
      <c r="E573" s="2034"/>
      <c r="F573" s="2034"/>
      <c r="G573" s="2034"/>
      <c r="H573" s="2034"/>
      <c r="I573" s="2034"/>
      <c r="J573" s="2034"/>
      <c r="K573" s="2034"/>
      <c r="L573" s="2034"/>
      <c r="M573" s="2034"/>
      <c r="N573" s="2034"/>
      <c r="O573" s="2034"/>
      <c r="P573" s="2034"/>
    </row>
    <row r="574" spans="1:16" ht="15.75" customHeight="1">
      <c r="A574" s="2034"/>
      <c r="B574" s="2034"/>
      <c r="C574" s="2034"/>
      <c r="D574" s="2034"/>
      <c r="E574" s="2034"/>
      <c r="F574" s="2034"/>
      <c r="G574" s="2034"/>
      <c r="H574" s="2034"/>
      <c r="I574" s="2034"/>
      <c r="J574" s="2034"/>
      <c r="K574" s="2034"/>
      <c r="L574" s="2034"/>
      <c r="M574" s="2034"/>
      <c r="N574" s="2034"/>
      <c r="O574" s="2034"/>
      <c r="P574" s="2034"/>
    </row>
    <row r="575" spans="1:16" ht="15.75" customHeight="1">
      <c r="A575" s="2034"/>
      <c r="B575" s="2034"/>
      <c r="C575" s="2034"/>
      <c r="D575" s="2034"/>
      <c r="E575" s="2034"/>
      <c r="F575" s="2034"/>
      <c r="G575" s="2034"/>
      <c r="H575" s="2034"/>
      <c r="I575" s="2034"/>
      <c r="J575" s="2034"/>
      <c r="K575" s="2034"/>
      <c r="L575" s="2034"/>
      <c r="M575" s="2034"/>
      <c r="N575" s="2034"/>
      <c r="O575" s="2034"/>
      <c r="P575" s="2034"/>
    </row>
    <row r="576" spans="1:16" ht="15.75" customHeight="1">
      <c r="A576" s="2034"/>
      <c r="B576" s="2034"/>
      <c r="C576" s="2034"/>
      <c r="D576" s="2034"/>
      <c r="E576" s="2034"/>
      <c r="F576" s="2034"/>
      <c r="G576" s="2034"/>
      <c r="H576" s="2034"/>
      <c r="I576" s="2034"/>
      <c r="J576" s="2034"/>
      <c r="K576" s="2034"/>
      <c r="L576" s="2034"/>
      <c r="M576" s="2034"/>
      <c r="N576" s="2034"/>
      <c r="O576" s="2034"/>
      <c r="P576" s="2034"/>
    </row>
    <row r="577" spans="1:16" ht="15.75" customHeight="1">
      <c r="A577" s="2034"/>
      <c r="B577" s="2034"/>
      <c r="C577" s="2034"/>
      <c r="D577" s="2034"/>
      <c r="E577" s="2034"/>
      <c r="F577" s="2034"/>
      <c r="G577" s="2034"/>
      <c r="H577" s="2034"/>
      <c r="I577" s="2034"/>
      <c r="J577" s="2034"/>
      <c r="K577" s="2034"/>
      <c r="L577" s="2034"/>
      <c r="M577" s="2034"/>
      <c r="N577" s="2034"/>
      <c r="O577" s="2034"/>
      <c r="P577" s="2034"/>
    </row>
    <row r="578" spans="1:16" ht="15.75" customHeight="1">
      <c r="A578" s="2034"/>
      <c r="B578" s="2034"/>
      <c r="C578" s="2034"/>
      <c r="D578" s="2034"/>
      <c r="E578" s="2034"/>
      <c r="F578" s="2034"/>
      <c r="G578" s="2034"/>
      <c r="H578" s="2034"/>
      <c r="I578" s="2034"/>
      <c r="J578" s="2034"/>
      <c r="K578" s="2034"/>
      <c r="L578" s="2034"/>
      <c r="M578" s="2034"/>
      <c r="N578" s="2034"/>
      <c r="O578" s="2034"/>
      <c r="P578" s="2034"/>
    </row>
    <row r="579" spans="1:16" ht="15.75" customHeight="1">
      <c r="A579" s="2034"/>
      <c r="B579" s="2034"/>
      <c r="C579" s="2034"/>
      <c r="D579" s="2034"/>
      <c r="E579" s="2034"/>
      <c r="F579" s="2034"/>
      <c r="G579" s="2034"/>
      <c r="H579" s="2034"/>
      <c r="I579" s="2034"/>
      <c r="J579" s="2034"/>
      <c r="K579" s="2034"/>
      <c r="L579" s="2034"/>
      <c r="M579" s="2034"/>
      <c r="N579" s="2034"/>
      <c r="O579" s="2034"/>
      <c r="P579" s="2034"/>
    </row>
    <row r="580" spans="1:16" ht="15.75" customHeight="1">
      <c r="A580" s="2034"/>
      <c r="B580" s="2034"/>
      <c r="C580" s="2034"/>
      <c r="D580" s="2034"/>
      <c r="E580" s="2034"/>
      <c r="F580" s="2034"/>
      <c r="G580" s="2034"/>
      <c r="H580" s="2034"/>
      <c r="I580" s="2034"/>
      <c r="J580" s="2034"/>
      <c r="K580" s="2034"/>
      <c r="L580" s="2034"/>
      <c r="M580" s="2034"/>
      <c r="N580" s="2034"/>
      <c r="O580" s="2034"/>
      <c r="P580" s="2034"/>
    </row>
    <row r="581" spans="1:16" ht="15.75" customHeight="1">
      <c r="A581" s="2034"/>
      <c r="B581" s="2034"/>
      <c r="C581" s="2034"/>
      <c r="D581" s="2034"/>
      <c r="E581" s="2034"/>
      <c r="F581" s="2034"/>
      <c r="G581" s="2034"/>
      <c r="H581" s="2034"/>
      <c r="I581" s="2034"/>
      <c r="J581" s="2034"/>
      <c r="K581" s="2034"/>
      <c r="L581" s="2034"/>
      <c r="M581" s="2034"/>
      <c r="N581" s="2034"/>
      <c r="O581" s="2034"/>
      <c r="P581" s="2034"/>
    </row>
    <row r="582" spans="1:16" ht="15.75" customHeight="1">
      <c r="A582" s="2034"/>
      <c r="B582" s="2034"/>
      <c r="C582" s="2034"/>
      <c r="D582" s="2034"/>
      <c r="E582" s="2034"/>
      <c r="F582" s="2034"/>
      <c r="G582" s="2034"/>
      <c r="H582" s="2034"/>
      <c r="I582" s="2034"/>
      <c r="J582" s="2034"/>
      <c r="K582" s="2034"/>
      <c r="L582" s="2034"/>
      <c r="M582" s="2034"/>
      <c r="N582" s="2034"/>
      <c r="O582" s="2034"/>
      <c r="P582" s="2034"/>
    </row>
    <row r="583" spans="1:16" ht="15.75" customHeight="1">
      <c r="A583" s="2034"/>
      <c r="B583" s="2034"/>
      <c r="C583" s="2034"/>
      <c r="D583" s="2034"/>
      <c r="E583" s="2034"/>
      <c r="F583" s="2034"/>
      <c r="G583" s="2034"/>
      <c r="H583" s="2034"/>
      <c r="I583" s="2034"/>
      <c r="J583" s="2034"/>
      <c r="K583" s="2034"/>
      <c r="L583" s="2034"/>
      <c r="M583" s="2034"/>
      <c r="N583" s="2034"/>
      <c r="O583" s="2034"/>
      <c r="P583" s="2034"/>
    </row>
    <row r="584" spans="1:16" ht="15.75" customHeight="1">
      <c r="A584" s="2034"/>
      <c r="B584" s="2034"/>
      <c r="C584" s="2034"/>
      <c r="D584" s="2034"/>
      <c r="E584" s="2034"/>
      <c r="F584" s="2034"/>
      <c r="G584" s="2034"/>
      <c r="H584" s="2034"/>
      <c r="I584" s="2034"/>
      <c r="J584" s="2034"/>
      <c r="K584" s="2034"/>
      <c r="L584" s="2034"/>
      <c r="M584" s="2034"/>
      <c r="N584" s="2034"/>
      <c r="O584" s="2034"/>
      <c r="P584" s="2034"/>
    </row>
    <row r="585" spans="1:16" ht="15.75" customHeight="1">
      <c r="A585" s="2034"/>
      <c r="B585" s="2034"/>
      <c r="C585" s="2034"/>
      <c r="D585" s="2034"/>
      <c r="E585" s="2034"/>
      <c r="F585" s="2034"/>
      <c r="G585" s="2034"/>
      <c r="H585" s="2034"/>
      <c r="I585" s="2034"/>
      <c r="J585" s="2034"/>
      <c r="K585" s="2034"/>
      <c r="L585" s="2034"/>
      <c r="M585" s="2034"/>
      <c r="N585" s="2034"/>
      <c r="O585" s="2034"/>
      <c r="P585" s="2034"/>
    </row>
    <row r="586" spans="1:16" ht="15.75" customHeight="1">
      <c r="A586" s="2034"/>
      <c r="B586" s="2034"/>
      <c r="C586" s="2034"/>
      <c r="D586" s="2034"/>
      <c r="E586" s="2034"/>
      <c r="F586" s="2034"/>
      <c r="G586" s="2034"/>
      <c r="H586" s="2034"/>
      <c r="I586" s="2034"/>
      <c r="J586" s="2034"/>
      <c r="K586" s="2034"/>
      <c r="L586" s="2034"/>
      <c r="M586" s="2034"/>
      <c r="N586" s="2034"/>
      <c r="O586" s="2034"/>
      <c r="P586" s="2034"/>
    </row>
    <row r="587" spans="1:16" ht="15.75" customHeight="1">
      <c r="A587" s="2034"/>
      <c r="B587" s="2034"/>
      <c r="C587" s="2034"/>
      <c r="D587" s="2034"/>
      <c r="E587" s="2034"/>
      <c r="F587" s="2034"/>
      <c r="G587" s="2034"/>
      <c r="H587" s="2034"/>
      <c r="I587" s="2034"/>
      <c r="J587" s="2034"/>
      <c r="K587" s="2034"/>
      <c r="L587" s="2034"/>
      <c r="M587" s="2034"/>
      <c r="N587" s="2034"/>
      <c r="O587" s="2034"/>
      <c r="P587" s="2034"/>
    </row>
    <row r="588" spans="1:16" ht="15.75" customHeight="1">
      <c r="A588" s="2034"/>
      <c r="B588" s="2034"/>
      <c r="C588" s="2034"/>
      <c r="D588" s="2034"/>
      <c r="E588" s="2034"/>
      <c r="F588" s="2034"/>
      <c r="G588" s="2034"/>
      <c r="H588" s="2034"/>
      <c r="I588" s="2034"/>
      <c r="J588" s="2034"/>
      <c r="K588" s="2034"/>
      <c r="L588" s="2034"/>
      <c r="M588" s="2034"/>
      <c r="N588" s="2034"/>
      <c r="O588" s="2034"/>
      <c r="P588" s="2034"/>
    </row>
    <row r="589" spans="1:16" ht="15.75" customHeight="1">
      <c r="A589" s="2034"/>
      <c r="B589" s="2034"/>
      <c r="C589" s="2034"/>
      <c r="D589" s="2034"/>
      <c r="E589" s="2034"/>
      <c r="F589" s="2034"/>
      <c r="G589" s="2034"/>
      <c r="H589" s="2034"/>
      <c r="I589" s="2034"/>
      <c r="J589" s="2034"/>
      <c r="K589" s="2034"/>
      <c r="L589" s="2034"/>
      <c r="M589" s="2034"/>
      <c r="N589" s="2034"/>
      <c r="O589" s="2034"/>
      <c r="P589" s="2034"/>
    </row>
    <row r="590" spans="1:16" ht="15.75" customHeight="1">
      <c r="A590" s="2034"/>
      <c r="B590" s="2034"/>
      <c r="C590" s="2034"/>
      <c r="D590" s="2034"/>
      <c r="E590" s="2034"/>
      <c r="F590" s="2034"/>
      <c r="G590" s="2034"/>
      <c r="H590" s="2034"/>
      <c r="I590" s="2034"/>
      <c r="J590" s="2034"/>
      <c r="K590" s="2034"/>
      <c r="L590" s="2034"/>
      <c r="M590" s="2034"/>
      <c r="N590" s="2034"/>
      <c r="O590" s="2034"/>
      <c r="P590" s="2034"/>
    </row>
    <row r="591" spans="1:16" ht="15.75" customHeight="1">
      <c r="A591" s="2034"/>
      <c r="B591" s="2034"/>
      <c r="C591" s="2034"/>
      <c r="D591" s="2034"/>
      <c r="E591" s="2034"/>
      <c r="F591" s="2034"/>
      <c r="G591" s="2034"/>
      <c r="H591" s="2034"/>
      <c r="I591" s="2034"/>
      <c r="J591" s="2034"/>
      <c r="K591" s="2034"/>
      <c r="L591" s="2034"/>
      <c r="M591" s="2034"/>
      <c r="N591" s="2034"/>
      <c r="O591" s="2034"/>
      <c r="P591" s="2034"/>
    </row>
    <row r="592" spans="1:16" ht="15.75" customHeight="1">
      <c r="A592" s="2034"/>
      <c r="B592" s="2034"/>
      <c r="C592" s="2034"/>
      <c r="D592" s="2034"/>
      <c r="E592" s="2034"/>
      <c r="F592" s="2034"/>
      <c r="G592" s="2034"/>
      <c r="H592" s="2034"/>
      <c r="I592" s="2034"/>
      <c r="J592" s="2034"/>
      <c r="K592" s="2034"/>
      <c r="L592" s="2034"/>
      <c r="M592" s="2034"/>
      <c r="N592" s="2034"/>
      <c r="O592" s="2034"/>
      <c r="P592" s="2034"/>
    </row>
    <row r="593" spans="1:16" ht="15.75" customHeight="1">
      <c r="A593" s="2034"/>
      <c r="B593" s="2034"/>
      <c r="C593" s="2034"/>
      <c r="D593" s="2034"/>
      <c r="E593" s="2034"/>
      <c r="F593" s="2034"/>
      <c r="G593" s="2034"/>
      <c r="H593" s="2034"/>
      <c r="I593" s="2034"/>
      <c r="J593" s="2034"/>
      <c r="K593" s="2034"/>
      <c r="L593" s="2034"/>
      <c r="M593" s="2034"/>
      <c r="N593" s="2034"/>
      <c r="O593" s="2034"/>
      <c r="P593" s="2034"/>
    </row>
    <row r="594" spans="1:16" ht="15.75" customHeight="1">
      <c r="A594" s="2034"/>
      <c r="B594" s="2034"/>
      <c r="C594" s="2034"/>
      <c r="D594" s="2034"/>
      <c r="E594" s="2034"/>
      <c r="F594" s="2034"/>
      <c r="G594" s="2034"/>
      <c r="H594" s="2034"/>
      <c r="I594" s="2034"/>
      <c r="J594" s="2034"/>
      <c r="K594" s="2034"/>
      <c r="L594" s="2034"/>
      <c r="M594" s="2034"/>
      <c r="N594" s="2034"/>
      <c r="O594" s="2034"/>
      <c r="P594" s="2034"/>
    </row>
    <row r="595" spans="1:16" ht="15.75" customHeight="1">
      <c r="A595" s="2034"/>
      <c r="B595" s="2034"/>
      <c r="C595" s="2034"/>
      <c r="D595" s="2034"/>
      <c r="E595" s="2034"/>
      <c r="F595" s="2034"/>
      <c r="G595" s="2034"/>
      <c r="H595" s="2034"/>
      <c r="I595" s="2034"/>
      <c r="J595" s="2034"/>
      <c r="K595" s="2034"/>
      <c r="L595" s="2034"/>
      <c r="M595" s="2034"/>
      <c r="N595" s="2034"/>
      <c r="O595" s="2034"/>
      <c r="P595" s="2034"/>
    </row>
    <row r="596" spans="1:16" ht="15.75" customHeight="1">
      <c r="A596" s="2034"/>
      <c r="B596" s="2034"/>
      <c r="C596" s="2034"/>
      <c r="D596" s="2034"/>
      <c r="E596" s="2034"/>
      <c r="F596" s="2034"/>
      <c r="G596" s="2034"/>
      <c r="H596" s="2034"/>
      <c r="I596" s="2034"/>
      <c r="J596" s="2034"/>
      <c r="K596" s="2034"/>
      <c r="L596" s="2034"/>
      <c r="M596" s="2034"/>
      <c r="N596" s="2034"/>
      <c r="O596" s="2034"/>
      <c r="P596" s="2034"/>
    </row>
    <row r="597" spans="1:16" ht="15.75" customHeight="1">
      <c r="A597" s="2034"/>
      <c r="B597" s="2034"/>
      <c r="C597" s="2034"/>
      <c r="D597" s="2034"/>
      <c r="E597" s="2034"/>
      <c r="F597" s="2034"/>
      <c r="G597" s="2034"/>
      <c r="H597" s="2034"/>
      <c r="I597" s="2034"/>
      <c r="J597" s="2034"/>
      <c r="K597" s="2034"/>
      <c r="L597" s="2034"/>
      <c r="M597" s="2034"/>
      <c r="N597" s="2034"/>
      <c r="O597" s="2034"/>
      <c r="P597" s="2034"/>
    </row>
    <row r="598" spans="1:16" ht="15.75" customHeight="1">
      <c r="A598" s="2034"/>
      <c r="B598" s="2034"/>
      <c r="C598" s="2034"/>
      <c r="D598" s="2034"/>
      <c r="E598" s="2034"/>
      <c r="F598" s="2034"/>
      <c r="G598" s="2034"/>
      <c r="H598" s="2034"/>
      <c r="I598" s="2034"/>
      <c r="J598" s="2034"/>
      <c r="K598" s="2034"/>
      <c r="L598" s="2034"/>
      <c r="M598" s="2034"/>
      <c r="N598" s="2034"/>
      <c r="O598" s="2034"/>
      <c r="P598" s="2034"/>
    </row>
    <row r="599" spans="1:16" ht="15.75" customHeight="1">
      <c r="A599" s="2034"/>
      <c r="B599" s="2034"/>
      <c r="C599" s="2034"/>
      <c r="D599" s="2034"/>
      <c r="E599" s="2034"/>
      <c r="F599" s="2034"/>
      <c r="G599" s="2034"/>
      <c r="H599" s="2034"/>
      <c r="I599" s="2034"/>
      <c r="J599" s="2034"/>
      <c r="K599" s="2034"/>
      <c r="L599" s="2034"/>
      <c r="M599" s="2034"/>
      <c r="N599" s="2034"/>
      <c r="O599" s="2034"/>
      <c r="P599" s="2034"/>
    </row>
    <row r="600" spans="1:16" ht="15.75" customHeight="1">
      <c r="A600" s="2034"/>
      <c r="B600" s="2034"/>
      <c r="C600" s="2034"/>
      <c r="D600" s="2034"/>
      <c r="E600" s="2034"/>
      <c r="F600" s="2034"/>
      <c r="G600" s="2034"/>
      <c r="H600" s="2034"/>
      <c r="I600" s="2034"/>
      <c r="J600" s="2034"/>
      <c r="K600" s="2034"/>
      <c r="L600" s="2034"/>
      <c r="M600" s="2034"/>
      <c r="N600" s="2034"/>
      <c r="O600" s="2034"/>
      <c r="P600" s="2034"/>
    </row>
    <row r="601" spans="1:16" ht="15.75" customHeight="1">
      <c r="A601" s="2034"/>
      <c r="B601" s="2034"/>
      <c r="C601" s="2034"/>
      <c r="D601" s="2034"/>
      <c r="E601" s="2034"/>
      <c r="F601" s="2034"/>
      <c r="G601" s="2034"/>
      <c r="H601" s="2034"/>
      <c r="I601" s="2034"/>
      <c r="J601" s="2034"/>
      <c r="K601" s="2034"/>
      <c r="L601" s="2034"/>
      <c r="M601" s="2034"/>
      <c r="N601" s="2034"/>
      <c r="O601" s="2034"/>
      <c r="P601" s="2034"/>
    </row>
    <row r="602" spans="1:16" ht="15.75" customHeight="1">
      <c r="A602" s="2034"/>
      <c r="B602" s="2034"/>
      <c r="C602" s="2034"/>
      <c r="D602" s="2034"/>
      <c r="E602" s="2034"/>
      <c r="F602" s="2034"/>
      <c r="G602" s="2034"/>
      <c r="H602" s="2034"/>
      <c r="I602" s="2034"/>
      <c r="J602" s="2034"/>
      <c r="K602" s="2034"/>
      <c r="L602" s="2034"/>
      <c r="M602" s="2034"/>
      <c r="N602" s="2034"/>
      <c r="O602" s="2034"/>
      <c r="P602" s="2034"/>
    </row>
    <row r="603" spans="1:16" ht="15.75" customHeight="1">
      <c r="A603" s="2034"/>
      <c r="B603" s="2034"/>
      <c r="C603" s="2034"/>
      <c r="D603" s="2034"/>
      <c r="E603" s="2034"/>
      <c r="F603" s="2034"/>
      <c r="G603" s="2034"/>
      <c r="H603" s="2034"/>
      <c r="I603" s="2034"/>
      <c r="J603" s="2034"/>
      <c r="K603" s="2034"/>
      <c r="L603" s="2034"/>
      <c r="M603" s="2034"/>
      <c r="N603" s="2034"/>
      <c r="O603" s="2034"/>
      <c r="P603" s="2034"/>
    </row>
    <row r="604" spans="1:16" ht="15.75" customHeight="1">
      <c r="A604" s="2034"/>
      <c r="B604" s="2034"/>
      <c r="C604" s="2034"/>
      <c r="D604" s="2034"/>
      <c r="E604" s="2034"/>
      <c r="F604" s="2034"/>
      <c r="G604" s="2034"/>
      <c r="H604" s="2034"/>
      <c r="I604" s="2034"/>
      <c r="J604" s="2034"/>
      <c r="K604" s="2034"/>
      <c r="L604" s="2034"/>
      <c r="M604" s="2034"/>
      <c r="N604" s="2034"/>
      <c r="O604" s="2034"/>
      <c r="P604" s="2034"/>
    </row>
    <row r="605" spans="1:16" ht="15.75" customHeight="1">
      <c r="A605" s="2034"/>
      <c r="B605" s="2034"/>
      <c r="C605" s="2034"/>
      <c r="D605" s="2034"/>
      <c r="E605" s="2034"/>
      <c r="F605" s="2034"/>
      <c r="G605" s="2034"/>
      <c r="H605" s="2034"/>
      <c r="I605" s="2034"/>
      <c r="J605" s="2034"/>
      <c r="K605" s="2034"/>
      <c r="L605" s="2034"/>
      <c r="M605" s="2034"/>
      <c r="N605" s="2034"/>
      <c r="O605" s="2034"/>
      <c r="P605" s="2034"/>
    </row>
    <row r="606" spans="1:16" ht="15.75" customHeight="1">
      <c r="A606" s="2034"/>
      <c r="B606" s="2034"/>
      <c r="C606" s="2034"/>
      <c r="D606" s="2034"/>
      <c r="E606" s="2034"/>
      <c r="F606" s="2034"/>
      <c r="G606" s="2034"/>
      <c r="H606" s="2034"/>
      <c r="I606" s="2034"/>
      <c r="J606" s="2034"/>
      <c r="K606" s="2034"/>
      <c r="L606" s="2034"/>
      <c r="M606" s="2034"/>
      <c r="N606" s="2034"/>
      <c r="O606" s="2034"/>
      <c r="P606" s="2034"/>
    </row>
    <row r="607" spans="1:16" ht="15.75" customHeight="1">
      <c r="A607" s="2034"/>
      <c r="B607" s="2034"/>
      <c r="C607" s="2034"/>
      <c r="D607" s="2034"/>
      <c r="E607" s="2034"/>
      <c r="F607" s="2034"/>
      <c r="G607" s="2034"/>
      <c r="H607" s="2034"/>
      <c r="I607" s="2034"/>
      <c r="J607" s="2034"/>
      <c r="K607" s="2034"/>
      <c r="L607" s="2034"/>
      <c r="M607" s="2034"/>
      <c r="N607" s="2034"/>
      <c r="O607" s="2034"/>
      <c r="P607" s="2034"/>
    </row>
    <row r="608" spans="1:16" ht="15.75" customHeight="1">
      <c r="A608" s="2034"/>
      <c r="B608" s="2034"/>
      <c r="C608" s="2034"/>
      <c r="D608" s="2034"/>
      <c r="E608" s="2034"/>
      <c r="F608" s="2034"/>
      <c r="G608" s="2034"/>
      <c r="H608" s="2034"/>
      <c r="I608" s="2034"/>
      <c r="J608" s="2034"/>
      <c r="K608" s="2034"/>
      <c r="L608" s="2034"/>
      <c r="M608" s="2034"/>
      <c r="N608" s="2034"/>
      <c r="O608" s="2034"/>
      <c r="P608" s="2034"/>
    </row>
    <row r="609" spans="1:16" ht="15.75" customHeight="1">
      <c r="A609" s="2034"/>
      <c r="B609" s="2034"/>
      <c r="C609" s="2034"/>
      <c r="D609" s="2034"/>
      <c r="E609" s="2034"/>
      <c r="F609" s="2034"/>
      <c r="G609" s="2034"/>
      <c r="H609" s="2034"/>
      <c r="I609" s="2034"/>
      <c r="J609" s="2034"/>
      <c r="K609" s="2034"/>
      <c r="L609" s="2034"/>
      <c r="M609" s="2034"/>
      <c r="N609" s="2034"/>
      <c r="O609" s="2034"/>
      <c r="P609" s="2034"/>
    </row>
    <row r="610" spans="1:16" ht="15.75" customHeight="1">
      <c r="A610" s="2034"/>
      <c r="B610" s="2034"/>
      <c r="C610" s="2034"/>
      <c r="D610" s="2034"/>
      <c r="E610" s="2034"/>
      <c r="F610" s="2034"/>
      <c r="G610" s="2034"/>
      <c r="H610" s="2034"/>
      <c r="I610" s="2034"/>
      <c r="J610" s="2034"/>
      <c r="K610" s="2034"/>
      <c r="L610" s="2034"/>
      <c r="M610" s="2034"/>
      <c r="N610" s="2034"/>
      <c r="O610" s="2034"/>
      <c r="P610" s="2034"/>
    </row>
    <row r="611" spans="1:16" ht="15.75" customHeight="1">
      <c r="A611" s="2034"/>
      <c r="B611" s="2034"/>
      <c r="C611" s="2034"/>
      <c r="D611" s="2034"/>
      <c r="E611" s="2034"/>
      <c r="F611" s="2034"/>
      <c r="G611" s="2034"/>
      <c r="H611" s="2034"/>
      <c r="I611" s="2034"/>
      <c r="J611" s="2034"/>
      <c r="K611" s="2034"/>
      <c r="L611" s="2034"/>
      <c r="M611" s="2034"/>
      <c r="N611" s="2034"/>
      <c r="O611" s="2034"/>
      <c r="P611" s="2034"/>
    </row>
    <row r="612" spans="1:16" ht="15.75" customHeight="1">
      <c r="A612" s="2034"/>
      <c r="B612" s="2034"/>
      <c r="C612" s="2034"/>
      <c r="D612" s="2034"/>
      <c r="E612" s="2034"/>
      <c r="F612" s="2034"/>
      <c r="G612" s="2034"/>
      <c r="H612" s="2034"/>
      <c r="I612" s="2034"/>
      <c r="J612" s="2034"/>
      <c r="K612" s="2034"/>
      <c r="L612" s="2034"/>
      <c r="M612" s="2034"/>
      <c r="N612" s="2034"/>
      <c r="O612" s="2034"/>
      <c r="P612" s="2034"/>
    </row>
    <row r="613" spans="1:16" ht="15.75" customHeight="1">
      <c r="A613" s="2034"/>
      <c r="B613" s="2034"/>
      <c r="C613" s="2034"/>
      <c r="D613" s="2034"/>
      <c r="E613" s="2034"/>
      <c r="F613" s="2034"/>
      <c r="G613" s="2034"/>
      <c r="H613" s="2034"/>
      <c r="I613" s="2034"/>
      <c r="J613" s="2034"/>
      <c r="K613" s="2034"/>
      <c r="L613" s="2034"/>
      <c r="M613" s="2034"/>
      <c r="N613" s="2034"/>
      <c r="O613" s="2034"/>
      <c r="P613" s="2034"/>
    </row>
    <row r="614" spans="1:16" ht="15.75" customHeight="1">
      <c r="A614" s="2034"/>
      <c r="B614" s="2034"/>
      <c r="C614" s="2034"/>
      <c r="D614" s="2034"/>
      <c r="E614" s="2034"/>
      <c r="F614" s="2034"/>
      <c r="G614" s="2034"/>
      <c r="H614" s="2034"/>
      <c r="I614" s="2034"/>
      <c r="J614" s="2034"/>
      <c r="K614" s="2034"/>
      <c r="L614" s="2034"/>
      <c r="M614" s="2034"/>
      <c r="N614" s="2034"/>
      <c r="O614" s="2034"/>
      <c r="P614" s="2034"/>
    </row>
    <row r="615" spans="1:16" ht="15.75" customHeight="1">
      <c r="A615" s="2034"/>
      <c r="B615" s="2034"/>
      <c r="C615" s="2034"/>
      <c r="D615" s="2034"/>
      <c r="E615" s="2034"/>
      <c r="F615" s="2034"/>
      <c r="G615" s="2034"/>
      <c r="H615" s="2034"/>
      <c r="I615" s="2034"/>
      <c r="J615" s="2034"/>
      <c r="K615" s="2034"/>
      <c r="L615" s="2034"/>
      <c r="M615" s="2034"/>
      <c r="N615" s="2034"/>
      <c r="O615" s="2034"/>
      <c r="P615" s="2034"/>
    </row>
    <row r="616" spans="1:16" ht="15.75" customHeight="1">
      <c r="A616" s="2034"/>
      <c r="B616" s="2034"/>
      <c r="C616" s="2034"/>
      <c r="D616" s="2034"/>
      <c r="E616" s="2034"/>
      <c r="F616" s="2034"/>
      <c r="G616" s="2034"/>
      <c r="H616" s="2034"/>
      <c r="I616" s="2034"/>
      <c r="J616" s="2034"/>
      <c r="K616" s="2034"/>
      <c r="L616" s="2034"/>
      <c r="M616" s="2034"/>
      <c r="N616" s="2034"/>
      <c r="O616" s="2034"/>
      <c r="P616" s="2034"/>
    </row>
    <row r="617" spans="1:16" ht="15.75" customHeight="1">
      <c r="A617" s="2034"/>
      <c r="B617" s="2034"/>
      <c r="C617" s="2034"/>
      <c r="D617" s="2034"/>
      <c r="E617" s="2034"/>
      <c r="F617" s="2034"/>
      <c r="G617" s="2034"/>
      <c r="H617" s="2034"/>
      <c r="I617" s="2034"/>
      <c r="J617" s="2034"/>
      <c r="K617" s="2034"/>
      <c r="L617" s="2034"/>
      <c r="M617" s="2034"/>
      <c r="N617" s="2034"/>
      <c r="O617" s="2034"/>
      <c r="P617" s="2034"/>
    </row>
    <row r="618" spans="1:16" ht="15.75" customHeight="1">
      <c r="A618" s="2034"/>
      <c r="B618" s="2034"/>
      <c r="C618" s="2034"/>
      <c r="D618" s="2034"/>
      <c r="E618" s="2034"/>
      <c r="F618" s="2034"/>
      <c r="G618" s="2034"/>
      <c r="H618" s="2034"/>
      <c r="I618" s="2034"/>
      <c r="J618" s="2034"/>
      <c r="K618" s="2034"/>
      <c r="L618" s="2034"/>
      <c r="M618" s="2034"/>
      <c r="N618" s="2034"/>
      <c r="O618" s="2034"/>
      <c r="P618" s="2034"/>
    </row>
    <row r="619" spans="1:16" ht="15.75" customHeight="1">
      <c r="A619" s="2034"/>
      <c r="B619" s="2034"/>
      <c r="C619" s="2034"/>
      <c r="D619" s="2034"/>
      <c r="E619" s="2034"/>
      <c r="F619" s="2034"/>
      <c r="G619" s="2034"/>
      <c r="H619" s="2034"/>
      <c r="I619" s="2034"/>
      <c r="J619" s="2034"/>
      <c r="K619" s="2034"/>
      <c r="L619" s="2034"/>
      <c r="M619" s="2034"/>
      <c r="N619" s="2034"/>
      <c r="O619" s="2034"/>
      <c r="P619" s="2034"/>
    </row>
    <row r="620" spans="1:16" ht="15.75" customHeight="1">
      <c r="A620" s="2034"/>
      <c r="B620" s="2034"/>
      <c r="C620" s="2034"/>
      <c r="D620" s="2034"/>
      <c r="E620" s="2034"/>
      <c r="F620" s="2034"/>
      <c r="G620" s="2034"/>
      <c r="H620" s="2034"/>
      <c r="I620" s="2034"/>
      <c r="J620" s="2034"/>
      <c r="K620" s="2034"/>
      <c r="L620" s="2034"/>
      <c r="M620" s="2034"/>
      <c r="N620" s="2034"/>
      <c r="O620" s="2034"/>
      <c r="P620" s="2034"/>
    </row>
    <row r="621" spans="1:16" ht="15.75" customHeight="1">
      <c r="A621" s="2034"/>
      <c r="B621" s="2034"/>
      <c r="C621" s="2034"/>
      <c r="D621" s="2034"/>
      <c r="E621" s="2034"/>
      <c r="F621" s="2034"/>
      <c r="G621" s="2034"/>
      <c r="H621" s="2034"/>
      <c r="I621" s="2034"/>
      <c r="J621" s="2034"/>
      <c r="K621" s="2034"/>
      <c r="L621" s="2034"/>
      <c r="M621" s="2034"/>
      <c r="N621" s="2034"/>
      <c r="O621" s="2034"/>
      <c r="P621" s="2034"/>
    </row>
    <row r="622" spans="1:16" ht="15.75" customHeight="1">
      <c r="A622" s="2034"/>
      <c r="B622" s="2034"/>
      <c r="C622" s="2034"/>
      <c r="D622" s="2034"/>
      <c r="E622" s="2034"/>
      <c r="F622" s="2034"/>
      <c r="G622" s="2034"/>
      <c r="H622" s="2034"/>
      <c r="I622" s="2034"/>
      <c r="J622" s="2034"/>
      <c r="K622" s="2034"/>
      <c r="L622" s="2034"/>
      <c r="M622" s="2034"/>
      <c r="N622" s="2034"/>
      <c r="O622" s="2034"/>
      <c r="P622" s="2034"/>
    </row>
    <row r="623" spans="1:16" ht="15.75" customHeight="1">
      <c r="A623" s="2034"/>
      <c r="B623" s="2034"/>
      <c r="C623" s="2034"/>
      <c r="D623" s="2034"/>
      <c r="E623" s="2034"/>
      <c r="F623" s="2034"/>
      <c r="G623" s="2034"/>
      <c r="H623" s="2034"/>
      <c r="I623" s="2034"/>
      <c r="J623" s="2034"/>
      <c r="K623" s="2034"/>
      <c r="L623" s="2034"/>
      <c r="M623" s="2034"/>
      <c r="N623" s="2034"/>
      <c r="O623" s="2034"/>
      <c r="P623" s="2034"/>
    </row>
    <row r="624" spans="1:16" ht="15.75" customHeight="1">
      <c r="A624" s="2034"/>
      <c r="B624" s="2034"/>
      <c r="C624" s="2034"/>
      <c r="D624" s="2034"/>
      <c r="E624" s="2034"/>
      <c r="F624" s="2034"/>
      <c r="G624" s="2034"/>
      <c r="H624" s="2034"/>
      <c r="I624" s="2034"/>
      <c r="J624" s="2034"/>
      <c r="K624" s="2034"/>
      <c r="L624" s="2034"/>
      <c r="M624" s="2034"/>
      <c r="N624" s="2034"/>
      <c r="O624" s="2034"/>
      <c r="P624" s="2034"/>
    </row>
    <row r="625" spans="1:16" ht="15.75" customHeight="1">
      <c r="A625" s="2034"/>
      <c r="B625" s="2034"/>
      <c r="C625" s="2034"/>
      <c r="D625" s="2034"/>
      <c r="E625" s="2034"/>
      <c r="F625" s="2034"/>
      <c r="G625" s="2034"/>
      <c r="H625" s="2034"/>
      <c r="I625" s="2034"/>
      <c r="J625" s="2034"/>
      <c r="K625" s="2034"/>
      <c r="L625" s="2034"/>
      <c r="M625" s="2034"/>
      <c r="N625" s="2034"/>
      <c r="O625" s="2034"/>
      <c r="P625" s="2034"/>
    </row>
    <row r="626" spans="1:16" ht="15.75" customHeight="1">
      <c r="A626" s="2034"/>
      <c r="B626" s="2034"/>
      <c r="C626" s="2034"/>
      <c r="D626" s="2034"/>
      <c r="E626" s="2034"/>
      <c r="F626" s="2034"/>
      <c r="G626" s="2034"/>
      <c r="H626" s="2034"/>
      <c r="I626" s="2034"/>
      <c r="J626" s="2034"/>
      <c r="K626" s="2034"/>
      <c r="L626" s="2034"/>
      <c r="M626" s="2034"/>
      <c r="N626" s="2034"/>
      <c r="O626" s="2034"/>
      <c r="P626" s="2034"/>
    </row>
    <row r="627" spans="1:16" ht="15.75" customHeight="1">
      <c r="A627" s="2034"/>
      <c r="B627" s="2034"/>
      <c r="C627" s="2034"/>
      <c r="D627" s="2034"/>
      <c r="E627" s="2034"/>
      <c r="F627" s="2034"/>
      <c r="G627" s="2034"/>
      <c r="H627" s="2034"/>
      <c r="I627" s="2034"/>
      <c r="J627" s="2034"/>
      <c r="K627" s="2034"/>
      <c r="L627" s="2034"/>
      <c r="M627" s="2034"/>
      <c r="N627" s="2034"/>
      <c r="O627" s="2034"/>
      <c r="P627" s="2034"/>
    </row>
    <row r="628" spans="1:16" ht="15.75" customHeight="1">
      <c r="A628" s="2034"/>
      <c r="B628" s="2034"/>
      <c r="C628" s="2034"/>
      <c r="D628" s="2034"/>
      <c r="E628" s="2034"/>
      <c r="F628" s="2034"/>
      <c r="G628" s="2034"/>
      <c r="H628" s="2034"/>
      <c r="I628" s="2034"/>
      <c r="J628" s="2034"/>
      <c r="K628" s="2034"/>
      <c r="L628" s="2034"/>
      <c r="M628" s="2034"/>
      <c r="N628" s="2034"/>
      <c r="O628" s="2034"/>
      <c r="P628" s="2034"/>
    </row>
    <row r="629" spans="1:16" ht="15.75" customHeight="1">
      <c r="A629" s="2034"/>
      <c r="B629" s="2034"/>
      <c r="C629" s="2034"/>
      <c r="D629" s="2034"/>
      <c r="E629" s="2034"/>
      <c r="F629" s="2034"/>
      <c r="G629" s="2034"/>
      <c r="H629" s="2034"/>
      <c r="I629" s="2034"/>
      <c r="J629" s="2034"/>
      <c r="K629" s="2034"/>
      <c r="L629" s="2034"/>
      <c r="M629" s="2034"/>
      <c r="N629" s="2034"/>
      <c r="O629" s="2034"/>
      <c r="P629" s="2034"/>
    </row>
    <row r="630" spans="1:16" ht="15.75" customHeight="1">
      <c r="A630" s="2034"/>
      <c r="B630" s="2034"/>
      <c r="C630" s="2034"/>
      <c r="D630" s="2034"/>
      <c r="E630" s="2034"/>
      <c r="F630" s="2034"/>
      <c r="G630" s="2034"/>
      <c r="H630" s="2034"/>
      <c r="I630" s="2034"/>
      <c r="J630" s="2034"/>
      <c r="K630" s="2034"/>
      <c r="L630" s="2034"/>
      <c r="M630" s="2034"/>
      <c r="N630" s="2034"/>
      <c r="O630" s="2034"/>
      <c r="P630" s="2034"/>
    </row>
    <row r="631" spans="1:16" ht="15.75" customHeight="1">
      <c r="A631" s="2034"/>
      <c r="B631" s="2034"/>
      <c r="C631" s="2034"/>
      <c r="D631" s="2034"/>
      <c r="E631" s="2034"/>
      <c r="F631" s="2034"/>
      <c r="G631" s="2034"/>
      <c r="H631" s="2034"/>
      <c r="I631" s="2034"/>
      <c r="J631" s="2034"/>
      <c r="K631" s="2034"/>
      <c r="L631" s="2034"/>
      <c r="M631" s="2034"/>
      <c r="N631" s="2034"/>
      <c r="O631" s="2034"/>
      <c r="P631" s="2034"/>
    </row>
    <row r="632" spans="1:16" ht="15.75" customHeight="1">
      <c r="A632" s="2034"/>
      <c r="B632" s="2034"/>
      <c r="C632" s="2034"/>
      <c r="D632" s="2034"/>
      <c r="E632" s="2034"/>
      <c r="F632" s="2034"/>
      <c r="G632" s="2034"/>
      <c r="H632" s="2034"/>
      <c r="I632" s="2034"/>
      <c r="J632" s="2034"/>
      <c r="K632" s="2034"/>
      <c r="L632" s="2034"/>
      <c r="M632" s="2034"/>
      <c r="N632" s="2034"/>
      <c r="O632" s="2034"/>
      <c r="P632" s="2034"/>
    </row>
    <row r="633" spans="1:16" ht="15.75" customHeight="1">
      <c r="A633" s="2034"/>
      <c r="B633" s="2034"/>
      <c r="C633" s="2034"/>
      <c r="D633" s="2034"/>
      <c r="E633" s="2034"/>
      <c r="F633" s="2034"/>
      <c r="G633" s="2034"/>
      <c r="H633" s="2034"/>
      <c r="I633" s="2034"/>
      <c r="J633" s="2034"/>
      <c r="K633" s="2034"/>
      <c r="L633" s="2034"/>
      <c r="M633" s="2034"/>
      <c r="N633" s="2034"/>
      <c r="O633" s="2034"/>
      <c r="P633" s="2034"/>
    </row>
    <row r="634" spans="1:16" ht="15.75" customHeight="1">
      <c r="A634" s="2034"/>
      <c r="B634" s="2034"/>
      <c r="C634" s="2034"/>
      <c r="D634" s="2034"/>
      <c r="E634" s="2034"/>
      <c r="F634" s="2034"/>
      <c r="G634" s="2034"/>
      <c r="H634" s="2034"/>
      <c r="I634" s="2034"/>
      <c r="J634" s="2034"/>
      <c r="K634" s="2034"/>
      <c r="L634" s="2034"/>
      <c r="M634" s="2034"/>
      <c r="N634" s="2034"/>
      <c r="O634" s="2034"/>
      <c r="P634" s="2034"/>
    </row>
    <row r="635" spans="1:16" ht="15.75" customHeight="1">
      <c r="A635" s="2034"/>
      <c r="B635" s="2034"/>
      <c r="C635" s="2034"/>
      <c r="D635" s="2034"/>
      <c r="E635" s="2034"/>
      <c r="F635" s="2034"/>
      <c r="G635" s="2034"/>
      <c r="H635" s="2034"/>
      <c r="I635" s="2034"/>
      <c r="J635" s="2034"/>
      <c r="K635" s="2034"/>
      <c r="L635" s="2034"/>
      <c r="M635" s="2034"/>
      <c r="N635" s="2034"/>
      <c r="O635" s="2034"/>
      <c r="P635" s="2034"/>
    </row>
    <row r="636" spans="1:16" ht="15.75" customHeight="1">
      <c r="A636" s="2034"/>
      <c r="B636" s="2034"/>
      <c r="C636" s="2034"/>
      <c r="D636" s="2034"/>
      <c r="E636" s="2034"/>
      <c r="F636" s="2034"/>
      <c r="G636" s="2034"/>
      <c r="H636" s="2034"/>
      <c r="I636" s="2034"/>
      <c r="J636" s="2034"/>
      <c r="K636" s="2034"/>
      <c r="L636" s="2034"/>
      <c r="M636" s="2034"/>
      <c r="N636" s="2034"/>
      <c r="O636" s="2034"/>
      <c r="P636" s="2034"/>
    </row>
    <row r="637" spans="1:16" ht="15.75" customHeight="1">
      <c r="A637" s="2034"/>
      <c r="B637" s="2034"/>
      <c r="C637" s="2034"/>
      <c r="D637" s="2034"/>
      <c r="E637" s="2034"/>
      <c r="F637" s="2034"/>
      <c r="G637" s="2034"/>
      <c r="H637" s="2034"/>
      <c r="I637" s="2034"/>
      <c r="J637" s="2034"/>
      <c r="K637" s="2034"/>
      <c r="L637" s="2034"/>
      <c r="M637" s="2034"/>
      <c r="N637" s="2034"/>
      <c r="O637" s="2034"/>
      <c r="P637" s="2034"/>
    </row>
    <row r="638" spans="1:16" ht="15.75" customHeight="1">
      <c r="A638" s="2034"/>
      <c r="B638" s="2034"/>
      <c r="C638" s="2034"/>
      <c r="D638" s="2034"/>
      <c r="E638" s="2034"/>
      <c r="F638" s="2034"/>
      <c r="G638" s="2034"/>
      <c r="H638" s="2034"/>
      <c r="I638" s="2034"/>
      <c r="J638" s="2034"/>
      <c r="K638" s="2034"/>
      <c r="L638" s="2034"/>
      <c r="M638" s="2034"/>
      <c r="N638" s="2034"/>
      <c r="O638" s="2034"/>
      <c r="P638" s="2034"/>
    </row>
    <row r="639" spans="1:16" ht="15.75" customHeight="1">
      <c r="A639" s="2034"/>
      <c r="B639" s="2034"/>
      <c r="C639" s="2034"/>
      <c r="D639" s="2034"/>
      <c r="E639" s="2034"/>
      <c r="F639" s="2034"/>
      <c r="G639" s="2034"/>
      <c r="H639" s="2034"/>
      <c r="I639" s="2034"/>
      <c r="J639" s="2034"/>
      <c r="K639" s="2034"/>
      <c r="L639" s="2034"/>
      <c r="M639" s="2034"/>
      <c r="N639" s="2034"/>
      <c r="O639" s="2034"/>
      <c r="P639" s="2034"/>
    </row>
    <row r="640" spans="1:16" ht="15.75" customHeight="1">
      <c r="A640" s="2034"/>
      <c r="B640" s="2034"/>
      <c r="C640" s="2034"/>
      <c r="D640" s="2034"/>
      <c r="E640" s="2034"/>
      <c r="F640" s="2034"/>
      <c r="G640" s="2034"/>
      <c r="H640" s="2034"/>
      <c r="I640" s="2034"/>
      <c r="J640" s="2034"/>
      <c r="K640" s="2034"/>
      <c r="L640" s="2034"/>
      <c r="M640" s="2034"/>
      <c r="N640" s="2034"/>
      <c r="O640" s="2034"/>
      <c r="P640" s="2034"/>
    </row>
    <row r="641" spans="1:16" ht="15.75" customHeight="1">
      <c r="A641" s="2034"/>
      <c r="B641" s="2034"/>
      <c r="C641" s="2034"/>
      <c r="D641" s="2034"/>
      <c r="E641" s="2034"/>
      <c r="F641" s="2034"/>
      <c r="G641" s="2034"/>
      <c r="H641" s="2034"/>
      <c r="I641" s="2034"/>
      <c r="J641" s="2034"/>
      <c r="K641" s="2034"/>
      <c r="L641" s="2034"/>
      <c r="M641" s="2034"/>
      <c r="N641" s="2034"/>
      <c r="O641" s="2034"/>
      <c r="P641" s="2034"/>
    </row>
    <row r="642" spans="1:16" ht="15.75" customHeight="1">
      <c r="A642" s="2034"/>
      <c r="B642" s="2034"/>
      <c r="C642" s="2034"/>
      <c r="D642" s="2034"/>
      <c r="E642" s="2034"/>
      <c r="F642" s="2034"/>
      <c r="G642" s="2034"/>
      <c r="H642" s="2034"/>
      <c r="I642" s="2034"/>
      <c r="J642" s="2034"/>
      <c r="K642" s="2034"/>
      <c r="L642" s="2034"/>
      <c r="M642" s="2034"/>
      <c r="N642" s="2034"/>
      <c r="O642" s="2034"/>
      <c r="P642" s="2034"/>
    </row>
    <row r="643" spans="1:16" ht="15.75" customHeight="1">
      <c r="A643" s="2034"/>
      <c r="B643" s="2034"/>
      <c r="C643" s="2034"/>
      <c r="D643" s="2034"/>
      <c r="E643" s="2034"/>
      <c r="F643" s="2034"/>
      <c r="G643" s="2034"/>
      <c r="H643" s="2034"/>
      <c r="I643" s="2034"/>
      <c r="J643" s="2034"/>
      <c r="K643" s="2034"/>
      <c r="L643" s="2034"/>
      <c r="M643" s="2034"/>
      <c r="N643" s="2034"/>
      <c r="O643" s="2034"/>
      <c r="P643" s="2034"/>
    </row>
    <row r="644" spans="1:16" ht="15.75" customHeight="1">
      <c r="A644" s="2034"/>
      <c r="B644" s="2034"/>
      <c r="C644" s="2034"/>
      <c r="D644" s="2034"/>
      <c r="E644" s="2034"/>
      <c r="F644" s="2034"/>
      <c r="G644" s="2034"/>
      <c r="H644" s="2034"/>
      <c r="I644" s="2034"/>
      <c r="J644" s="2034"/>
      <c r="K644" s="2034"/>
      <c r="L644" s="2034"/>
      <c r="M644" s="2034"/>
      <c r="N644" s="2034"/>
      <c r="O644" s="2034"/>
      <c r="P644" s="2034"/>
    </row>
    <row r="645" spans="1:16" ht="15.75" customHeight="1">
      <c r="A645" s="2034"/>
      <c r="B645" s="2034"/>
      <c r="C645" s="2034"/>
      <c r="D645" s="2034"/>
      <c r="E645" s="2034"/>
      <c r="F645" s="2034"/>
      <c r="G645" s="2034"/>
      <c r="H645" s="2034"/>
      <c r="I645" s="2034"/>
      <c r="J645" s="2034"/>
      <c r="K645" s="2034"/>
      <c r="L645" s="2034"/>
      <c r="M645" s="2034"/>
      <c r="N645" s="2034"/>
      <c r="O645" s="2034"/>
      <c r="P645" s="2034"/>
    </row>
    <row r="646" spans="1:16" ht="15.75" customHeight="1">
      <c r="A646" s="2034"/>
      <c r="B646" s="2034"/>
      <c r="C646" s="2034"/>
      <c r="D646" s="2034"/>
      <c r="E646" s="2034"/>
      <c r="F646" s="2034"/>
      <c r="G646" s="2034"/>
      <c r="H646" s="2034"/>
      <c r="I646" s="2034"/>
      <c r="J646" s="2034"/>
      <c r="K646" s="2034"/>
      <c r="L646" s="2034"/>
      <c r="M646" s="2034"/>
      <c r="N646" s="2034"/>
      <c r="O646" s="2034"/>
      <c r="P646" s="2034"/>
    </row>
    <row r="647" spans="1:16" ht="15.75" customHeight="1">
      <c r="A647" s="2034"/>
      <c r="B647" s="2034"/>
      <c r="C647" s="2034"/>
      <c r="D647" s="2034"/>
      <c r="E647" s="2034"/>
      <c r="F647" s="2034"/>
      <c r="G647" s="2034"/>
      <c r="H647" s="2034"/>
      <c r="I647" s="2034"/>
      <c r="J647" s="2034"/>
      <c r="K647" s="2034"/>
      <c r="L647" s="2034"/>
      <c r="M647" s="2034"/>
      <c r="N647" s="2034"/>
      <c r="O647" s="2034"/>
      <c r="P647" s="2034"/>
    </row>
    <row r="648" spans="1:16" ht="15.75" customHeight="1">
      <c r="A648" s="2034"/>
      <c r="B648" s="2034"/>
      <c r="C648" s="2034"/>
      <c r="D648" s="2034"/>
      <c r="E648" s="2034"/>
      <c r="F648" s="2034"/>
      <c r="G648" s="2034"/>
      <c r="H648" s="2034"/>
      <c r="I648" s="2034"/>
      <c r="J648" s="2034"/>
      <c r="K648" s="2034"/>
      <c r="L648" s="2034"/>
      <c r="M648" s="2034"/>
      <c r="N648" s="2034"/>
      <c r="O648" s="2034"/>
      <c r="P648" s="2034"/>
    </row>
    <row r="649" spans="1:16" ht="15.75" customHeight="1">
      <c r="A649" s="2034"/>
      <c r="B649" s="2034"/>
      <c r="C649" s="2034"/>
      <c r="D649" s="2034"/>
      <c r="E649" s="2034"/>
      <c r="F649" s="2034"/>
      <c r="G649" s="2034"/>
      <c r="H649" s="2034"/>
      <c r="I649" s="2034"/>
      <c r="J649" s="2034"/>
      <c r="K649" s="2034"/>
      <c r="L649" s="2034"/>
      <c r="M649" s="2034"/>
      <c r="N649" s="2034"/>
      <c r="O649" s="2034"/>
      <c r="P649" s="2034"/>
    </row>
    <row r="650" spans="1:16" ht="15.75" customHeight="1">
      <c r="A650" s="2034"/>
      <c r="B650" s="2034"/>
      <c r="C650" s="2034"/>
      <c r="D650" s="2034"/>
      <c r="E650" s="2034"/>
      <c r="F650" s="2034"/>
      <c r="G650" s="2034"/>
      <c r="H650" s="2034"/>
      <c r="I650" s="2034"/>
      <c r="J650" s="2034"/>
      <c r="K650" s="2034"/>
      <c r="L650" s="2034"/>
      <c r="M650" s="2034"/>
      <c r="N650" s="2034"/>
      <c r="O650" s="2034"/>
      <c r="P650" s="2034"/>
    </row>
    <row r="651" spans="1:16" ht="15.75" customHeight="1">
      <c r="A651" s="2034"/>
      <c r="B651" s="2034"/>
      <c r="C651" s="2034"/>
      <c r="D651" s="2034"/>
      <c r="E651" s="2034"/>
      <c r="F651" s="2034"/>
      <c r="G651" s="2034"/>
      <c r="H651" s="2034"/>
      <c r="I651" s="2034"/>
      <c r="J651" s="2034"/>
      <c r="K651" s="2034"/>
      <c r="L651" s="2034"/>
      <c r="M651" s="2034"/>
      <c r="N651" s="2034"/>
      <c r="O651" s="2034"/>
      <c r="P651" s="2034"/>
    </row>
    <row r="652" spans="1:16" ht="15.75" customHeight="1">
      <c r="A652" s="2034"/>
      <c r="B652" s="2034"/>
      <c r="C652" s="2034"/>
      <c r="D652" s="2034"/>
      <c r="E652" s="2034"/>
      <c r="F652" s="2034"/>
      <c r="G652" s="2034"/>
      <c r="H652" s="2034"/>
      <c r="I652" s="2034"/>
      <c r="J652" s="2034"/>
      <c r="K652" s="2034"/>
      <c r="L652" s="2034"/>
      <c r="M652" s="2034"/>
      <c r="N652" s="2034"/>
      <c r="O652" s="2034"/>
      <c r="P652" s="2034"/>
    </row>
    <row r="653" spans="1:16" ht="15.75" customHeight="1">
      <c r="A653" s="2034"/>
      <c r="B653" s="2034"/>
      <c r="C653" s="2034"/>
      <c r="D653" s="2034"/>
      <c r="E653" s="2034"/>
      <c r="F653" s="2034"/>
      <c r="G653" s="2034"/>
      <c r="H653" s="2034"/>
      <c r="I653" s="2034"/>
      <c r="J653" s="2034"/>
      <c r="K653" s="2034"/>
      <c r="L653" s="2034"/>
      <c r="M653" s="2034"/>
      <c r="N653" s="2034"/>
      <c r="O653" s="2034"/>
      <c r="P653" s="2034"/>
    </row>
    <row r="654" spans="1:16" ht="15.75" customHeight="1">
      <c r="A654" s="2034"/>
      <c r="B654" s="2034"/>
      <c r="C654" s="2034"/>
      <c r="D654" s="2034"/>
      <c r="E654" s="2034"/>
      <c r="F654" s="2034"/>
      <c r="G654" s="2034"/>
      <c r="H654" s="2034"/>
      <c r="I654" s="2034"/>
      <c r="J654" s="2034"/>
      <c r="K654" s="2034"/>
      <c r="L654" s="2034"/>
      <c r="M654" s="2034"/>
      <c r="N654" s="2034"/>
      <c r="O654" s="2034"/>
      <c r="P654" s="2034"/>
    </row>
    <row r="655" spans="1:16" ht="15.75" customHeight="1">
      <c r="A655" s="2034"/>
      <c r="B655" s="2034"/>
      <c r="C655" s="2034"/>
      <c r="D655" s="2034"/>
      <c r="E655" s="2034"/>
      <c r="F655" s="2034"/>
      <c r="G655" s="2034"/>
      <c r="H655" s="2034"/>
      <c r="I655" s="2034"/>
      <c r="J655" s="2034"/>
      <c r="K655" s="2034"/>
      <c r="L655" s="2034"/>
      <c r="M655" s="2034"/>
      <c r="N655" s="2034"/>
      <c r="O655" s="2034"/>
      <c r="P655" s="2034"/>
    </row>
    <row r="656" spans="1:16" ht="15.75" customHeight="1">
      <c r="A656" s="2034"/>
      <c r="B656" s="2034"/>
      <c r="C656" s="2034"/>
      <c r="D656" s="2034"/>
      <c r="E656" s="2034"/>
      <c r="F656" s="2034"/>
      <c r="G656" s="2034"/>
      <c r="H656" s="2034"/>
      <c r="I656" s="2034"/>
      <c r="J656" s="2034"/>
      <c r="K656" s="2034"/>
      <c r="L656" s="2034"/>
      <c r="M656" s="2034"/>
      <c r="N656" s="2034"/>
      <c r="O656" s="2034"/>
      <c r="P656" s="2034"/>
    </row>
    <row r="657" spans="1:16" ht="15.75" customHeight="1">
      <c r="A657" s="2034"/>
      <c r="B657" s="2034"/>
      <c r="C657" s="2034"/>
      <c r="D657" s="2034"/>
      <c r="E657" s="2034"/>
      <c r="F657" s="2034"/>
      <c r="G657" s="2034"/>
      <c r="H657" s="2034"/>
      <c r="I657" s="2034"/>
      <c r="J657" s="2034"/>
      <c r="K657" s="2034"/>
      <c r="L657" s="2034"/>
      <c r="M657" s="2034"/>
      <c r="N657" s="2034"/>
      <c r="O657" s="2034"/>
      <c r="P657" s="2034"/>
    </row>
    <row r="658" spans="1:16" ht="15.75" customHeight="1">
      <c r="A658" s="2034"/>
      <c r="B658" s="2034"/>
      <c r="C658" s="2034"/>
      <c r="D658" s="2034"/>
      <c r="E658" s="2034"/>
      <c r="F658" s="2034"/>
      <c r="G658" s="2034"/>
      <c r="H658" s="2034"/>
      <c r="I658" s="2034"/>
      <c r="J658" s="2034"/>
      <c r="K658" s="2034"/>
      <c r="L658" s="2034"/>
      <c r="M658" s="2034"/>
      <c r="N658" s="2034"/>
      <c r="O658" s="2034"/>
      <c r="P658" s="2034"/>
    </row>
    <row r="659" spans="1:16" ht="15.75" customHeight="1">
      <c r="A659" s="2034"/>
      <c r="B659" s="2034"/>
      <c r="C659" s="2034"/>
      <c r="D659" s="2034"/>
      <c r="E659" s="2034"/>
      <c r="F659" s="2034"/>
      <c r="G659" s="2034"/>
      <c r="H659" s="2034"/>
      <c r="I659" s="2034"/>
      <c r="J659" s="2034"/>
      <c r="K659" s="2034"/>
      <c r="L659" s="2034"/>
      <c r="M659" s="2034"/>
      <c r="N659" s="2034"/>
      <c r="O659" s="2034"/>
      <c r="P659" s="2034"/>
    </row>
    <row r="660" spans="1:16" ht="15.75" customHeight="1">
      <c r="A660" s="2034"/>
      <c r="B660" s="2034"/>
      <c r="C660" s="2034"/>
      <c r="D660" s="2034"/>
      <c r="E660" s="2034"/>
      <c r="F660" s="2034"/>
      <c r="G660" s="2034"/>
      <c r="H660" s="2034"/>
      <c r="I660" s="2034"/>
      <c r="J660" s="2034"/>
      <c r="K660" s="2034"/>
      <c r="L660" s="2034"/>
      <c r="M660" s="2034"/>
      <c r="N660" s="2034"/>
      <c r="O660" s="2034"/>
      <c r="P660" s="2034"/>
    </row>
    <row r="661" spans="1:16" ht="15.75" customHeight="1">
      <c r="A661" s="2034"/>
      <c r="B661" s="2034"/>
      <c r="C661" s="2034"/>
      <c r="D661" s="2034"/>
      <c r="E661" s="2034"/>
      <c r="F661" s="2034"/>
      <c r="G661" s="2034"/>
      <c r="H661" s="2034"/>
      <c r="I661" s="2034"/>
      <c r="J661" s="2034"/>
      <c r="K661" s="2034"/>
      <c r="L661" s="2034"/>
      <c r="M661" s="2034"/>
      <c r="N661" s="2034"/>
      <c r="O661" s="2034"/>
      <c r="P661" s="2034"/>
    </row>
    <row r="662" spans="1:16" ht="15.75" customHeight="1">
      <c r="A662" s="2034"/>
      <c r="B662" s="2034"/>
      <c r="C662" s="2034"/>
      <c r="D662" s="2034"/>
      <c r="E662" s="2034"/>
      <c r="F662" s="2034"/>
      <c r="G662" s="2034"/>
      <c r="H662" s="2034"/>
      <c r="I662" s="2034"/>
      <c r="J662" s="2034"/>
      <c r="K662" s="2034"/>
      <c r="L662" s="2034"/>
      <c r="M662" s="2034"/>
      <c r="N662" s="2034"/>
      <c r="O662" s="2034"/>
      <c r="P662" s="2034"/>
    </row>
    <row r="663" spans="1:16" ht="15.75" customHeight="1">
      <c r="A663" s="2034"/>
      <c r="B663" s="2034"/>
      <c r="C663" s="2034"/>
      <c r="D663" s="2034"/>
      <c r="E663" s="2034"/>
      <c r="F663" s="2034"/>
      <c r="G663" s="2034"/>
      <c r="H663" s="2034"/>
      <c r="I663" s="2034"/>
      <c r="J663" s="2034"/>
      <c r="K663" s="2034"/>
      <c r="L663" s="2034"/>
      <c r="M663" s="2034"/>
      <c r="N663" s="2034"/>
      <c r="O663" s="2034"/>
      <c r="P663" s="2034"/>
    </row>
    <row r="664" spans="1:16" ht="15.75" customHeight="1">
      <c r="A664" s="2034"/>
      <c r="B664" s="2034"/>
      <c r="C664" s="2034"/>
      <c r="D664" s="2034"/>
      <c r="E664" s="2034"/>
      <c r="F664" s="2034"/>
      <c r="G664" s="2034"/>
      <c r="H664" s="2034"/>
      <c r="I664" s="2034"/>
      <c r="J664" s="2034"/>
      <c r="K664" s="2034"/>
      <c r="L664" s="2034"/>
      <c r="M664" s="2034"/>
      <c r="N664" s="2034"/>
      <c r="O664" s="2034"/>
      <c r="P664" s="2034"/>
    </row>
    <row r="665" spans="1:16" ht="15.75" customHeight="1">
      <c r="A665" s="2034"/>
      <c r="B665" s="2034"/>
      <c r="C665" s="2034"/>
      <c r="D665" s="2034"/>
      <c r="E665" s="2034"/>
      <c r="F665" s="2034"/>
      <c r="G665" s="2034"/>
      <c r="H665" s="2034"/>
      <c r="I665" s="2034"/>
      <c r="J665" s="2034"/>
      <c r="K665" s="2034"/>
      <c r="L665" s="2034"/>
      <c r="M665" s="2034"/>
      <c r="N665" s="2034"/>
      <c r="O665" s="2034"/>
      <c r="P665" s="2034"/>
    </row>
    <row r="666" spans="1:16" ht="15.75" customHeight="1">
      <c r="A666" s="2034"/>
      <c r="B666" s="2034"/>
      <c r="C666" s="2034"/>
      <c r="D666" s="2034"/>
      <c r="E666" s="2034"/>
      <c r="F666" s="2034"/>
      <c r="G666" s="2034"/>
      <c r="H666" s="2034"/>
      <c r="I666" s="2034"/>
      <c r="J666" s="2034"/>
      <c r="K666" s="2034"/>
      <c r="L666" s="2034"/>
      <c r="M666" s="2034"/>
      <c r="N666" s="2034"/>
      <c r="O666" s="2034"/>
      <c r="P666" s="2034"/>
    </row>
    <row r="667" spans="1:16" ht="15.75" customHeight="1">
      <c r="A667" s="2034"/>
      <c r="B667" s="2034"/>
      <c r="C667" s="2034"/>
      <c r="D667" s="2034"/>
      <c r="E667" s="2034"/>
      <c r="F667" s="2034"/>
      <c r="G667" s="2034"/>
      <c r="H667" s="2034"/>
      <c r="I667" s="2034"/>
      <c r="J667" s="2034"/>
      <c r="K667" s="2034"/>
      <c r="L667" s="2034"/>
      <c r="M667" s="2034"/>
      <c r="N667" s="2034"/>
      <c r="O667" s="2034"/>
      <c r="P667" s="2034"/>
    </row>
    <row r="668" spans="1:16" ht="15.75" customHeight="1">
      <c r="A668" s="2034"/>
      <c r="B668" s="2034"/>
      <c r="C668" s="2034"/>
      <c r="D668" s="2034"/>
      <c r="E668" s="2034"/>
      <c r="F668" s="2034"/>
      <c r="G668" s="2034"/>
      <c r="H668" s="2034"/>
      <c r="I668" s="2034"/>
      <c r="J668" s="2034"/>
      <c r="K668" s="2034"/>
      <c r="L668" s="2034"/>
      <c r="M668" s="2034"/>
      <c r="N668" s="2034"/>
      <c r="O668" s="2034"/>
      <c r="P668" s="2034"/>
    </row>
    <row r="669" spans="1:16" ht="15.75" customHeight="1">
      <c r="A669" s="2034"/>
      <c r="B669" s="2034"/>
      <c r="C669" s="2034"/>
      <c r="D669" s="2034"/>
      <c r="E669" s="2034"/>
      <c r="F669" s="2034"/>
      <c r="G669" s="2034"/>
      <c r="H669" s="2034"/>
      <c r="I669" s="2034"/>
      <c r="J669" s="2034"/>
      <c r="K669" s="2034"/>
      <c r="L669" s="2034"/>
      <c r="M669" s="2034"/>
      <c r="N669" s="2034"/>
      <c r="O669" s="2034"/>
      <c r="P669" s="2034"/>
    </row>
    <row r="670" spans="1:16" ht="15.75" customHeight="1">
      <c r="A670" s="2034"/>
      <c r="B670" s="2034"/>
      <c r="C670" s="2034"/>
      <c r="D670" s="2034"/>
      <c r="E670" s="2034"/>
      <c r="F670" s="2034"/>
      <c r="G670" s="2034"/>
      <c r="H670" s="2034"/>
      <c r="I670" s="2034"/>
      <c r="J670" s="2034"/>
      <c r="K670" s="2034"/>
      <c r="L670" s="2034"/>
      <c r="M670" s="2034"/>
      <c r="N670" s="2034"/>
      <c r="O670" s="2034"/>
      <c r="P670" s="2034"/>
    </row>
    <row r="671" spans="1:16" ht="15.75" customHeight="1">
      <c r="A671" s="2034"/>
      <c r="B671" s="2034"/>
      <c r="C671" s="2034"/>
      <c r="D671" s="2034"/>
      <c r="E671" s="2034"/>
      <c r="F671" s="2034"/>
      <c r="G671" s="2034"/>
      <c r="H671" s="2034"/>
      <c r="I671" s="2034"/>
      <c r="J671" s="2034"/>
      <c r="K671" s="2034"/>
      <c r="L671" s="2034"/>
      <c r="M671" s="2034"/>
      <c r="N671" s="2034"/>
      <c r="O671" s="2034"/>
      <c r="P671" s="2034"/>
    </row>
    <row r="672" spans="1:16" ht="15.75" customHeight="1">
      <c r="A672" s="2034"/>
      <c r="B672" s="2034"/>
      <c r="C672" s="2034"/>
      <c r="D672" s="2034"/>
      <c r="E672" s="2034"/>
      <c r="F672" s="2034"/>
      <c r="G672" s="2034"/>
      <c r="H672" s="2034"/>
      <c r="I672" s="2034"/>
      <c r="J672" s="2034"/>
      <c r="K672" s="2034"/>
      <c r="L672" s="2034"/>
      <c r="M672" s="2034"/>
      <c r="N672" s="2034"/>
      <c r="O672" s="2034"/>
      <c r="P672" s="2034"/>
    </row>
    <row r="673" spans="1:16" ht="15.75" customHeight="1">
      <c r="A673" s="2034"/>
      <c r="B673" s="2034"/>
      <c r="C673" s="2034"/>
      <c r="D673" s="2034"/>
      <c r="E673" s="2034"/>
      <c r="F673" s="2034"/>
      <c r="G673" s="2034"/>
      <c r="H673" s="2034"/>
      <c r="I673" s="2034"/>
      <c r="J673" s="2034"/>
      <c r="K673" s="2034"/>
      <c r="L673" s="2034"/>
      <c r="M673" s="2034"/>
      <c r="N673" s="2034"/>
      <c r="O673" s="2034"/>
      <c r="P673" s="2034"/>
    </row>
    <row r="674" spans="1:16" ht="15.75" customHeight="1">
      <c r="A674" s="2034"/>
      <c r="B674" s="2034"/>
      <c r="C674" s="2034"/>
      <c r="D674" s="2034"/>
      <c r="E674" s="2034"/>
      <c r="F674" s="2034"/>
      <c r="G674" s="2034"/>
      <c r="H674" s="2034"/>
      <c r="I674" s="2034"/>
      <c r="J674" s="2034"/>
      <c r="K674" s="2034"/>
      <c r="L674" s="2034"/>
      <c r="M674" s="2034"/>
      <c r="N674" s="2034"/>
      <c r="O674" s="2034"/>
      <c r="P674" s="2034"/>
    </row>
    <row r="675" spans="1:16" ht="15.75" customHeight="1">
      <c r="A675" s="2034"/>
      <c r="B675" s="2034"/>
      <c r="C675" s="2034"/>
      <c r="D675" s="2034"/>
      <c r="E675" s="2034"/>
      <c r="F675" s="2034"/>
      <c r="G675" s="2034"/>
      <c r="H675" s="2034"/>
      <c r="I675" s="2034"/>
      <c r="J675" s="2034"/>
      <c r="K675" s="2034"/>
      <c r="L675" s="2034"/>
      <c r="M675" s="2034"/>
      <c r="N675" s="2034"/>
      <c r="O675" s="2034"/>
      <c r="P675" s="2034"/>
    </row>
    <row r="676" spans="1:16" ht="15.75" customHeight="1">
      <c r="A676" s="2034"/>
      <c r="B676" s="2034"/>
      <c r="C676" s="2034"/>
      <c r="D676" s="2034"/>
      <c r="E676" s="2034"/>
      <c r="F676" s="2034"/>
      <c r="G676" s="2034"/>
      <c r="H676" s="2034"/>
      <c r="I676" s="2034"/>
      <c r="J676" s="2034"/>
      <c r="K676" s="2034"/>
      <c r="L676" s="2034"/>
      <c r="M676" s="2034"/>
      <c r="N676" s="2034"/>
      <c r="O676" s="2034"/>
      <c r="P676" s="2034"/>
    </row>
    <row r="677" spans="1:16" ht="15.75" customHeight="1">
      <c r="A677" s="2034"/>
      <c r="B677" s="2034"/>
      <c r="C677" s="2034"/>
      <c r="D677" s="2034"/>
      <c r="E677" s="2034"/>
      <c r="F677" s="2034"/>
      <c r="G677" s="2034"/>
      <c r="H677" s="2034"/>
      <c r="I677" s="2034"/>
      <c r="J677" s="2034"/>
      <c r="K677" s="2034"/>
      <c r="L677" s="2034"/>
      <c r="M677" s="2034"/>
      <c r="N677" s="2034"/>
      <c r="O677" s="2034"/>
      <c r="P677" s="2034"/>
    </row>
    <row r="678" spans="1:16" ht="15.75" customHeight="1">
      <c r="A678" s="2034"/>
      <c r="B678" s="2034"/>
      <c r="C678" s="2034"/>
      <c r="D678" s="2034"/>
      <c r="E678" s="2034"/>
      <c r="F678" s="2034"/>
      <c r="G678" s="2034"/>
      <c r="H678" s="2034"/>
      <c r="I678" s="2034"/>
      <c r="J678" s="2034"/>
      <c r="K678" s="2034"/>
      <c r="L678" s="2034"/>
      <c r="M678" s="2034"/>
      <c r="N678" s="2034"/>
      <c r="O678" s="2034"/>
      <c r="P678" s="2034"/>
    </row>
    <row r="679" spans="1:16" ht="15.75" customHeight="1">
      <c r="A679" s="2034"/>
      <c r="B679" s="2034"/>
      <c r="C679" s="2034"/>
      <c r="D679" s="2034"/>
      <c r="E679" s="2034"/>
      <c r="F679" s="2034"/>
      <c r="G679" s="2034"/>
      <c r="H679" s="2034"/>
      <c r="I679" s="2034"/>
      <c r="J679" s="2034"/>
      <c r="K679" s="2034"/>
      <c r="L679" s="2034"/>
      <c r="M679" s="2034"/>
      <c r="N679" s="2034"/>
      <c r="O679" s="2034"/>
      <c r="P679" s="2034"/>
    </row>
    <row r="680" spans="1:16" ht="15.75" customHeight="1">
      <c r="A680" s="2034"/>
      <c r="B680" s="2034"/>
      <c r="C680" s="2034"/>
      <c r="D680" s="2034"/>
      <c r="E680" s="2034"/>
      <c r="F680" s="2034"/>
      <c r="G680" s="2034"/>
      <c r="H680" s="2034"/>
      <c r="I680" s="2034"/>
      <c r="J680" s="2034"/>
      <c r="K680" s="2034"/>
      <c r="L680" s="2034"/>
      <c r="M680" s="2034"/>
      <c r="N680" s="2034"/>
      <c r="O680" s="2034"/>
      <c r="P680" s="2034"/>
    </row>
    <row r="681" spans="1:16" ht="15.75" customHeight="1">
      <c r="A681" s="2034"/>
      <c r="B681" s="2034"/>
      <c r="C681" s="2034"/>
      <c r="D681" s="2034"/>
      <c r="E681" s="2034"/>
      <c r="F681" s="2034"/>
      <c r="G681" s="2034"/>
      <c r="H681" s="2034"/>
      <c r="I681" s="2034"/>
      <c r="J681" s="2034"/>
      <c r="K681" s="2034"/>
      <c r="L681" s="2034"/>
      <c r="M681" s="2034"/>
      <c r="N681" s="2034"/>
      <c r="O681" s="2034"/>
      <c r="P681" s="2034"/>
    </row>
    <row r="682" spans="1:16" ht="15.75" customHeight="1">
      <c r="A682" s="2034"/>
      <c r="B682" s="2034"/>
      <c r="C682" s="2034"/>
      <c r="D682" s="2034"/>
      <c r="E682" s="2034"/>
      <c r="F682" s="2034"/>
      <c r="G682" s="2034"/>
      <c r="H682" s="2034"/>
      <c r="I682" s="2034"/>
      <c r="J682" s="2034"/>
      <c r="K682" s="2034"/>
      <c r="L682" s="2034"/>
      <c r="M682" s="2034"/>
      <c r="N682" s="2034"/>
      <c r="O682" s="2034"/>
      <c r="P682" s="2034"/>
    </row>
    <row r="683" spans="1:16" ht="15.75" customHeight="1">
      <c r="A683" s="2034"/>
      <c r="B683" s="2034"/>
      <c r="C683" s="2034"/>
      <c r="D683" s="2034"/>
      <c r="E683" s="2034"/>
      <c r="F683" s="2034"/>
      <c r="G683" s="2034"/>
      <c r="H683" s="2034"/>
      <c r="I683" s="2034"/>
      <c r="J683" s="2034"/>
      <c r="K683" s="2034"/>
      <c r="L683" s="2034"/>
      <c r="M683" s="2034"/>
      <c r="N683" s="2034"/>
      <c r="O683" s="2034"/>
      <c r="P683" s="2034"/>
    </row>
    <row r="684" spans="1:16" ht="15.75" customHeight="1">
      <c r="A684" s="2034"/>
      <c r="B684" s="2034"/>
      <c r="C684" s="2034"/>
      <c r="D684" s="2034"/>
      <c r="E684" s="2034"/>
      <c r="F684" s="2034"/>
      <c r="G684" s="2034"/>
      <c r="H684" s="2034"/>
      <c r="I684" s="2034"/>
      <c r="J684" s="2034"/>
      <c r="K684" s="2034"/>
      <c r="L684" s="2034"/>
      <c r="M684" s="2034"/>
      <c r="N684" s="2034"/>
      <c r="O684" s="2034"/>
      <c r="P684" s="2034"/>
    </row>
    <row r="685" spans="1:16" ht="15.75" customHeight="1">
      <c r="A685" s="2034"/>
      <c r="B685" s="2034"/>
      <c r="C685" s="2034"/>
      <c r="D685" s="2034"/>
      <c r="E685" s="2034"/>
      <c r="F685" s="2034"/>
      <c r="G685" s="2034"/>
      <c r="H685" s="2034"/>
      <c r="I685" s="2034"/>
      <c r="J685" s="2034"/>
      <c r="K685" s="2034"/>
      <c r="L685" s="2034"/>
      <c r="M685" s="2034"/>
      <c r="N685" s="2034"/>
      <c r="O685" s="2034"/>
      <c r="P685" s="2034"/>
    </row>
    <row r="686" spans="1:16" ht="15.75" customHeight="1">
      <c r="A686" s="2034"/>
      <c r="B686" s="2034"/>
      <c r="C686" s="2034"/>
      <c r="D686" s="2034"/>
      <c r="E686" s="2034"/>
      <c r="F686" s="2034"/>
      <c r="G686" s="2034"/>
      <c r="H686" s="2034"/>
      <c r="I686" s="2034"/>
      <c r="J686" s="2034"/>
      <c r="K686" s="2034"/>
      <c r="L686" s="2034"/>
      <c r="M686" s="2034"/>
      <c r="N686" s="2034"/>
      <c r="O686" s="2034"/>
      <c r="P686" s="2034"/>
    </row>
    <row r="687" spans="1:16" ht="15.75" customHeight="1">
      <c r="A687" s="2034"/>
      <c r="B687" s="2034"/>
      <c r="C687" s="2034"/>
      <c r="D687" s="2034"/>
      <c r="E687" s="2034"/>
      <c r="F687" s="2034"/>
      <c r="G687" s="2034"/>
      <c r="H687" s="2034"/>
      <c r="I687" s="2034"/>
      <c r="J687" s="2034"/>
      <c r="K687" s="2034"/>
      <c r="L687" s="2034"/>
      <c r="M687" s="2034"/>
      <c r="N687" s="2034"/>
      <c r="O687" s="2034"/>
      <c r="P687" s="2034"/>
    </row>
    <row r="688" spans="1:16" ht="15.75" customHeight="1">
      <c r="A688" s="2034"/>
      <c r="B688" s="2034"/>
      <c r="C688" s="2034"/>
      <c r="D688" s="2034"/>
      <c r="E688" s="2034"/>
      <c r="F688" s="2034"/>
      <c r="G688" s="2034"/>
      <c r="H688" s="2034"/>
      <c r="I688" s="2034"/>
      <c r="J688" s="2034"/>
      <c r="K688" s="2034"/>
      <c r="L688" s="2034"/>
      <c r="M688" s="2034"/>
      <c r="N688" s="2034"/>
      <c r="O688" s="2034"/>
      <c r="P688" s="2034"/>
    </row>
    <row r="689" spans="1:16" ht="15.75" customHeight="1">
      <c r="A689" s="2034"/>
      <c r="B689" s="2034"/>
      <c r="C689" s="2034"/>
      <c r="D689" s="2034"/>
      <c r="E689" s="2034"/>
      <c r="F689" s="2034"/>
      <c r="G689" s="2034"/>
      <c r="H689" s="2034"/>
      <c r="I689" s="2034"/>
      <c r="J689" s="2034"/>
      <c r="K689" s="2034"/>
      <c r="L689" s="2034"/>
      <c r="M689" s="2034"/>
      <c r="N689" s="2034"/>
      <c r="O689" s="2034"/>
      <c r="P689" s="2034"/>
    </row>
    <row r="690" spans="1:16" ht="15.75" customHeight="1">
      <c r="A690" s="2034"/>
      <c r="B690" s="2034"/>
      <c r="C690" s="2034"/>
      <c r="D690" s="2034"/>
      <c r="E690" s="2034"/>
      <c r="F690" s="2034"/>
      <c r="G690" s="2034"/>
      <c r="H690" s="2034"/>
      <c r="I690" s="2034"/>
      <c r="J690" s="2034"/>
      <c r="K690" s="2034"/>
      <c r="L690" s="2034"/>
      <c r="M690" s="2034"/>
      <c r="N690" s="2034"/>
      <c r="O690" s="2034"/>
      <c r="P690" s="2034"/>
    </row>
    <row r="691" spans="1:16" ht="15.75" customHeight="1">
      <c r="A691" s="2034"/>
      <c r="B691" s="2034"/>
      <c r="C691" s="2034"/>
      <c r="D691" s="2034"/>
      <c r="E691" s="2034"/>
      <c r="F691" s="2034"/>
      <c r="G691" s="2034"/>
      <c r="H691" s="2034"/>
      <c r="I691" s="2034"/>
      <c r="J691" s="2034"/>
      <c r="K691" s="2034"/>
      <c r="L691" s="2034"/>
      <c r="M691" s="2034"/>
      <c r="N691" s="2034"/>
      <c r="O691" s="2034"/>
      <c r="P691" s="2034"/>
    </row>
    <row r="692" spans="1:16" ht="15.75" customHeight="1">
      <c r="A692" s="2034"/>
      <c r="B692" s="2034"/>
      <c r="C692" s="2034"/>
      <c r="D692" s="2034"/>
      <c r="E692" s="2034"/>
      <c r="F692" s="2034"/>
      <c r="G692" s="2034"/>
      <c r="H692" s="2034"/>
      <c r="I692" s="2034"/>
      <c r="J692" s="2034"/>
      <c r="K692" s="2034"/>
      <c r="L692" s="2034"/>
      <c r="M692" s="2034"/>
      <c r="N692" s="2034"/>
      <c r="O692" s="2034"/>
      <c r="P692" s="2034"/>
    </row>
    <row r="693" spans="1:16" ht="15.75" customHeight="1">
      <c r="A693" s="2034"/>
      <c r="B693" s="2034"/>
      <c r="C693" s="2034"/>
      <c r="D693" s="2034"/>
      <c r="E693" s="2034"/>
      <c r="F693" s="2034"/>
      <c r="G693" s="2034"/>
      <c r="H693" s="2034"/>
      <c r="I693" s="2034"/>
      <c r="J693" s="2034"/>
      <c r="K693" s="2034"/>
      <c r="L693" s="2034"/>
      <c r="M693" s="2034"/>
      <c r="N693" s="2034"/>
      <c r="O693" s="2034"/>
      <c r="P693" s="2034"/>
    </row>
    <row r="694" spans="1:16" ht="15.75" customHeight="1">
      <c r="A694" s="2034"/>
      <c r="B694" s="2034"/>
      <c r="C694" s="2034"/>
      <c r="D694" s="2034"/>
      <c r="E694" s="2034"/>
      <c r="F694" s="2034"/>
      <c r="G694" s="2034"/>
      <c r="H694" s="2034"/>
      <c r="I694" s="2034"/>
      <c r="J694" s="2034"/>
      <c r="K694" s="2034"/>
      <c r="L694" s="2034"/>
      <c r="M694" s="2034"/>
      <c r="N694" s="2034"/>
      <c r="O694" s="2034"/>
      <c r="P694" s="2034"/>
    </row>
    <row r="695" spans="1:16" ht="15.75" customHeight="1">
      <c r="A695" s="2034"/>
      <c r="B695" s="2034"/>
      <c r="C695" s="2034"/>
      <c r="D695" s="2034"/>
      <c r="E695" s="2034"/>
      <c r="F695" s="2034"/>
      <c r="G695" s="2034"/>
      <c r="H695" s="2034"/>
      <c r="I695" s="2034"/>
      <c r="J695" s="2034"/>
      <c r="K695" s="2034"/>
      <c r="L695" s="2034"/>
      <c r="M695" s="2034"/>
      <c r="N695" s="2034"/>
      <c r="O695" s="2034"/>
      <c r="P695" s="2034"/>
    </row>
    <row r="696" spans="1:16" ht="15.75" customHeight="1">
      <c r="A696" s="2034"/>
      <c r="B696" s="2034"/>
      <c r="C696" s="2034"/>
      <c r="D696" s="2034"/>
      <c r="E696" s="2034"/>
      <c r="F696" s="2034"/>
      <c r="G696" s="2034"/>
      <c r="H696" s="2034"/>
      <c r="I696" s="2034"/>
      <c r="J696" s="2034"/>
      <c r="K696" s="2034"/>
      <c r="L696" s="2034"/>
      <c r="M696" s="2034"/>
      <c r="N696" s="2034"/>
      <c r="O696" s="2034"/>
      <c r="P696" s="2034"/>
    </row>
    <row r="697" spans="1:16" ht="15.75" customHeight="1">
      <c r="A697" s="2034"/>
      <c r="B697" s="2034"/>
      <c r="C697" s="2034"/>
      <c r="D697" s="2034"/>
      <c r="E697" s="2034"/>
      <c r="F697" s="2034"/>
      <c r="G697" s="2034"/>
      <c r="H697" s="2034"/>
      <c r="I697" s="2034"/>
      <c r="J697" s="2034"/>
      <c r="K697" s="2034"/>
      <c r="L697" s="2034"/>
      <c r="M697" s="2034"/>
      <c r="N697" s="2034"/>
      <c r="O697" s="2034"/>
      <c r="P697" s="2034"/>
    </row>
    <row r="698" spans="1:16" ht="15.75" customHeight="1">
      <c r="A698" s="2034"/>
      <c r="B698" s="2034"/>
      <c r="C698" s="2034"/>
      <c r="D698" s="2034"/>
      <c r="E698" s="2034"/>
      <c r="F698" s="2034"/>
      <c r="G698" s="2034"/>
      <c r="H698" s="2034"/>
      <c r="I698" s="2034"/>
      <c r="J698" s="2034"/>
      <c r="K698" s="2034"/>
      <c r="L698" s="2034"/>
      <c r="M698" s="2034"/>
      <c r="N698" s="2034"/>
      <c r="O698" s="2034"/>
      <c r="P698" s="2034"/>
    </row>
    <row r="699" spans="1:16" ht="15.75" customHeight="1">
      <c r="A699" s="2034"/>
      <c r="B699" s="2034"/>
      <c r="C699" s="2034"/>
      <c r="D699" s="2034"/>
      <c r="E699" s="2034"/>
      <c r="F699" s="2034"/>
      <c r="G699" s="2034"/>
      <c r="H699" s="2034"/>
      <c r="I699" s="2034"/>
      <c r="J699" s="2034"/>
      <c r="K699" s="2034"/>
      <c r="L699" s="2034"/>
      <c r="M699" s="2034"/>
      <c r="N699" s="2034"/>
      <c r="O699" s="2034"/>
      <c r="P699" s="2034"/>
    </row>
    <row r="700" spans="1:16" ht="15.75" customHeight="1">
      <c r="A700" s="2034"/>
      <c r="B700" s="2034"/>
      <c r="C700" s="2034"/>
      <c r="D700" s="2034"/>
      <c r="E700" s="2034"/>
      <c r="F700" s="2034"/>
      <c r="G700" s="2034"/>
      <c r="H700" s="2034"/>
      <c r="I700" s="2034"/>
      <c r="J700" s="2034"/>
      <c r="K700" s="2034"/>
      <c r="L700" s="2034"/>
      <c r="M700" s="2034"/>
      <c r="N700" s="2034"/>
      <c r="O700" s="2034"/>
      <c r="P700" s="2034"/>
    </row>
    <row r="701" spans="1:16" ht="15.75" customHeight="1">
      <c r="A701" s="2034"/>
      <c r="B701" s="2034"/>
      <c r="C701" s="2034"/>
      <c r="D701" s="2034"/>
      <c r="E701" s="2034"/>
      <c r="F701" s="2034"/>
      <c r="G701" s="2034"/>
      <c r="H701" s="2034"/>
      <c r="I701" s="2034"/>
      <c r="J701" s="2034"/>
      <c r="K701" s="2034"/>
      <c r="L701" s="2034"/>
      <c r="M701" s="2034"/>
      <c r="N701" s="2034"/>
      <c r="O701" s="2034"/>
      <c r="P701" s="2034"/>
    </row>
    <row r="702" spans="1:16" ht="15.75" customHeight="1">
      <c r="A702" s="2034"/>
      <c r="B702" s="2034"/>
      <c r="C702" s="2034"/>
      <c r="D702" s="2034"/>
      <c r="E702" s="2034"/>
      <c r="F702" s="2034"/>
      <c r="G702" s="2034"/>
      <c r="H702" s="2034"/>
      <c r="I702" s="2034"/>
      <c r="J702" s="2034"/>
      <c r="K702" s="2034"/>
      <c r="L702" s="2034"/>
      <c r="M702" s="2034"/>
      <c r="N702" s="2034"/>
      <c r="O702" s="2034"/>
      <c r="P702" s="2034"/>
    </row>
    <row r="703" spans="1:16" ht="15.75" customHeight="1">
      <c r="A703" s="2034"/>
      <c r="B703" s="2034"/>
      <c r="C703" s="2034"/>
      <c r="D703" s="2034"/>
      <c r="E703" s="2034"/>
      <c r="F703" s="2034"/>
      <c r="G703" s="2034"/>
      <c r="H703" s="2034"/>
      <c r="I703" s="2034"/>
      <c r="J703" s="2034"/>
      <c r="K703" s="2034"/>
      <c r="L703" s="2034"/>
      <c r="M703" s="2034"/>
      <c r="N703" s="2034"/>
      <c r="O703" s="2034"/>
      <c r="P703" s="2034"/>
    </row>
    <row r="704" spans="1:16" ht="15.75" customHeight="1">
      <c r="A704" s="2034"/>
      <c r="B704" s="2034"/>
      <c r="C704" s="2034"/>
      <c r="D704" s="2034"/>
      <c r="E704" s="2034"/>
      <c r="F704" s="2034"/>
      <c r="G704" s="2034"/>
      <c r="H704" s="2034"/>
      <c r="I704" s="2034"/>
      <c r="J704" s="2034"/>
      <c r="K704" s="2034"/>
      <c r="L704" s="2034"/>
      <c r="M704" s="2034"/>
      <c r="N704" s="2034"/>
      <c r="O704" s="2034"/>
      <c r="P704" s="2034"/>
    </row>
    <row r="705" spans="1:16" ht="15.75" customHeight="1">
      <c r="A705" s="2034"/>
      <c r="B705" s="2034"/>
      <c r="C705" s="2034"/>
      <c r="D705" s="2034"/>
      <c r="E705" s="2034"/>
      <c r="F705" s="2034"/>
      <c r="G705" s="2034"/>
      <c r="H705" s="2034"/>
      <c r="I705" s="2034"/>
      <c r="J705" s="2034"/>
      <c r="K705" s="2034"/>
      <c r="L705" s="2034"/>
      <c r="M705" s="2034"/>
      <c r="N705" s="2034"/>
      <c r="O705" s="2034"/>
      <c r="P705" s="2034"/>
    </row>
    <row r="706" spans="1:16" ht="15.75" customHeight="1">
      <c r="A706" s="2034"/>
      <c r="B706" s="2034"/>
      <c r="C706" s="2034"/>
      <c r="D706" s="2034"/>
      <c r="E706" s="2034"/>
      <c r="F706" s="2034"/>
      <c r="G706" s="2034"/>
      <c r="H706" s="2034"/>
      <c r="I706" s="2034"/>
      <c r="J706" s="2034"/>
      <c r="K706" s="2034"/>
      <c r="L706" s="2034"/>
      <c r="M706" s="2034"/>
      <c r="N706" s="2034"/>
      <c r="O706" s="2034"/>
      <c r="P706" s="2034"/>
    </row>
    <row r="707" spans="1:16" ht="15.75" customHeight="1">
      <c r="A707" s="2034"/>
      <c r="B707" s="2034"/>
      <c r="C707" s="2034"/>
      <c r="D707" s="2034"/>
      <c r="E707" s="2034"/>
      <c r="F707" s="2034"/>
      <c r="G707" s="2034"/>
      <c r="H707" s="2034"/>
      <c r="I707" s="2034"/>
      <c r="J707" s="2034"/>
      <c r="K707" s="2034"/>
      <c r="L707" s="2034"/>
      <c r="M707" s="2034"/>
      <c r="N707" s="2034"/>
      <c r="O707" s="2034"/>
      <c r="P707" s="2034"/>
    </row>
    <row r="708" spans="1:16" ht="15.75" customHeight="1">
      <c r="A708" s="2034"/>
      <c r="B708" s="2034"/>
      <c r="C708" s="2034"/>
      <c r="D708" s="2034"/>
      <c r="E708" s="2034"/>
      <c r="F708" s="2034"/>
      <c r="G708" s="2034"/>
      <c r="H708" s="2034"/>
      <c r="I708" s="2034"/>
      <c r="J708" s="2034"/>
      <c r="K708" s="2034"/>
      <c r="L708" s="2034"/>
      <c r="M708" s="2034"/>
      <c r="N708" s="2034"/>
      <c r="O708" s="2034"/>
      <c r="P708" s="2034"/>
    </row>
    <row r="709" spans="1:16" ht="15.75" customHeight="1">
      <c r="A709" s="2034"/>
      <c r="B709" s="2034"/>
      <c r="C709" s="2034"/>
      <c r="D709" s="2034"/>
      <c r="E709" s="2034"/>
      <c r="F709" s="2034"/>
      <c r="G709" s="2034"/>
      <c r="H709" s="2034"/>
      <c r="I709" s="2034"/>
      <c r="J709" s="2034"/>
      <c r="K709" s="2034"/>
      <c r="L709" s="2034"/>
      <c r="M709" s="2034"/>
      <c r="N709" s="2034"/>
      <c r="O709" s="2034"/>
      <c r="P709" s="2034"/>
    </row>
    <row r="710" spans="1:16" ht="15.75" customHeight="1">
      <c r="A710" s="2034"/>
      <c r="B710" s="2034"/>
      <c r="C710" s="2034"/>
      <c r="D710" s="2034"/>
      <c r="E710" s="2034"/>
      <c r="F710" s="2034"/>
      <c r="G710" s="2034"/>
      <c r="H710" s="2034"/>
      <c r="I710" s="2034"/>
      <c r="J710" s="2034"/>
      <c r="K710" s="2034"/>
      <c r="L710" s="2034"/>
      <c r="M710" s="2034"/>
      <c r="N710" s="2034"/>
      <c r="O710" s="2034"/>
      <c r="P710" s="2034"/>
    </row>
    <row r="711" spans="1:16" ht="15.75" customHeight="1">
      <c r="A711" s="2034"/>
      <c r="B711" s="2034"/>
      <c r="C711" s="2034"/>
      <c r="D711" s="2034"/>
      <c r="E711" s="2034"/>
      <c r="F711" s="2034"/>
      <c r="G711" s="2034"/>
      <c r="H711" s="2034"/>
      <c r="I711" s="2034"/>
      <c r="J711" s="2034"/>
      <c r="K711" s="2034"/>
      <c r="L711" s="2034"/>
      <c r="M711" s="2034"/>
      <c r="N711" s="2034"/>
      <c r="O711" s="2034"/>
      <c r="P711" s="2034"/>
    </row>
    <row r="712" spans="1:16" ht="15.75" customHeight="1">
      <c r="A712" s="2034"/>
      <c r="B712" s="2034"/>
      <c r="C712" s="2034"/>
      <c r="D712" s="2034"/>
      <c r="E712" s="2034"/>
      <c r="F712" s="2034"/>
      <c r="G712" s="2034"/>
      <c r="H712" s="2034"/>
      <c r="I712" s="2034"/>
      <c r="J712" s="2034"/>
      <c r="K712" s="2034"/>
      <c r="L712" s="2034"/>
      <c r="M712" s="2034"/>
      <c r="N712" s="2034"/>
      <c r="O712" s="2034"/>
      <c r="P712" s="2034"/>
    </row>
    <row r="713" spans="1:16" ht="15.75" customHeight="1">
      <c r="A713" s="2034"/>
      <c r="B713" s="2034"/>
      <c r="C713" s="2034"/>
      <c r="D713" s="2034"/>
      <c r="E713" s="2034"/>
      <c r="F713" s="2034"/>
      <c r="G713" s="2034"/>
      <c r="H713" s="2034"/>
      <c r="I713" s="2034"/>
      <c r="J713" s="2034"/>
      <c r="K713" s="2034"/>
      <c r="L713" s="2034"/>
      <c r="M713" s="2034"/>
      <c r="N713" s="2034"/>
      <c r="O713" s="2034"/>
      <c r="P713" s="2034"/>
    </row>
    <row r="714" spans="1:16" ht="15.75" customHeight="1">
      <c r="A714" s="2034"/>
      <c r="B714" s="2034"/>
      <c r="C714" s="2034"/>
      <c r="D714" s="2034"/>
      <c r="E714" s="2034"/>
      <c r="F714" s="2034"/>
      <c r="G714" s="2034"/>
      <c r="H714" s="2034"/>
      <c r="I714" s="2034"/>
      <c r="J714" s="2034"/>
      <c r="K714" s="2034"/>
      <c r="L714" s="2034"/>
      <c r="M714" s="2034"/>
      <c r="N714" s="2034"/>
      <c r="O714" s="2034"/>
      <c r="P714" s="2034"/>
    </row>
    <row r="715" spans="1:16" ht="15.75" customHeight="1">
      <c r="A715" s="2034"/>
      <c r="B715" s="2034"/>
      <c r="C715" s="2034"/>
      <c r="D715" s="2034"/>
      <c r="E715" s="2034"/>
      <c r="F715" s="2034"/>
      <c r="G715" s="2034"/>
      <c r="H715" s="2034"/>
      <c r="I715" s="2034"/>
      <c r="J715" s="2034"/>
      <c r="K715" s="2034"/>
      <c r="L715" s="2034"/>
      <c r="M715" s="2034"/>
      <c r="N715" s="2034"/>
      <c r="O715" s="2034"/>
      <c r="P715" s="2034"/>
    </row>
    <row r="716" spans="1:16" ht="15.75" customHeight="1">
      <c r="A716" s="2034"/>
      <c r="B716" s="2034"/>
      <c r="C716" s="2034"/>
      <c r="D716" s="2034"/>
      <c r="E716" s="2034"/>
      <c r="F716" s="2034"/>
      <c r="G716" s="2034"/>
      <c r="H716" s="2034"/>
      <c r="I716" s="2034"/>
      <c r="J716" s="2034"/>
      <c r="K716" s="2034"/>
      <c r="L716" s="2034"/>
      <c r="M716" s="2034"/>
      <c r="N716" s="2034"/>
      <c r="O716" s="2034"/>
      <c r="P716" s="2034"/>
    </row>
    <row r="717" spans="1:16" ht="15.75" customHeight="1">
      <c r="A717" s="2034"/>
      <c r="B717" s="2034"/>
      <c r="C717" s="2034"/>
      <c r="D717" s="2034"/>
      <c r="E717" s="2034"/>
      <c r="F717" s="2034"/>
      <c r="G717" s="2034"/>
      <c r="H717" s="2034"/>
      <c r="I717" s="2034"/>
      <c r="J717" s="2034"/>
      <c r="K717" s="2034"/>
      <c r="L717" s="2034"/>
      <c r="M717" s="2034"/>
      <c r="N717" s="2034"/>
      <c r="O717" s="2034"/>
      <c r="P717" s="2034"/>
    </row>
    <row r="718" spans="1:16" ht="15.75" customHeight="1">
      <c r="A718" s="2034"/>
      <c r="B718" s="2034"/>
      <c r="C718" s="2034"/>
      <c r="D718" s="2034"/>
      <c r="E718" s="2034"/>
      <c r="F718" s="2034"/>
      <c r="G718" s="2034"/>
      <c r="H718" s="2034"/>
      <c r="I718" s="2034"/>
      <c r="J718" s="2034"/>
      <c r="K718" s="2034"/>
      <c r="L718" s="2034"/>
      <c r="M718" s="2034"/>
      <c r="N718" s="2034"/>
      <c r="O718" s="2034"/>
      <c r="P718" s="2034"/>
    </row>
    <row r="719" spans="1:16" ht="15.75" customHeight="1">
      <c r="A719" s="2034"/>
      <c r="B719" s="2034"/>
      <c r="C719" s="2034"/>
      <c r="D719" s="2034"/>
      <c r="E719" s="2034"/>
      <c r="F719" s="2034"/>
      <c r="G719" s="2034"/>
      <c r="H719" s="2034"/>
      <c r="I719" s="2034"/>
      <c r="J719" s="2034"/>
      <c r="K719" s="2034"/>
      <c r="L719" s="2034"/>
      <c r="M719" s="2034"/>
      <c r="N719" s="2034"/>
      <c r="O719" s="2034"/>
      <c r="P719" s="2034"/>
    </row>
    <row r="720" spans="1:16" ht="15.75" customHeight="1">
      <c r="A720" s="2034"/>
      <c r="B720" s="2034"/>
      <c r="C720" s="2034"/>
      <c r="D720" s="2034"/>
      <c r="E720" s="2034"/>
      <c r="F720" s="2034"/>
      <c r="G720" s="2034"/>
      <c r="H720" s="2034"/>
      <c r="I720" s="2034"/>
      <c r="J720" s="2034"/>
      <c r="K720" s="2034"/>
      <c r="L720" s="2034"/>
      <c r="M720" s="2034"/>
      <c r="N720" s="2034"/>
      <c r="O720" s="2034"/>
      <c r="P720" s="2034"/>
    </row>
    <row r="721" spans="1:16" ht="15.75" customHeight="1">
      <c r="A721" s="2034"/>
      <c r="B721" s="2034"/>
      <c r="C721" s="2034"/>
      <c r="D721" s="2034"/>
      <c r="E721" s="2034"/>
      <c r="F721" s="2034"/>
      <c r="G721" s="2034"/>
      <c r="H721" s="2034"/>
      <c r="I721" s="2034"/>
      <c r="J721" s="2034"/>
      <c r="K721" s="2034"/>
      <c r="L721" s="2034"/>
      <c r="M721" s="2034"/>
      <c r="N721" s="2034"/>
      <c r="O721" s="2034"/>
      <c r="P721" s="2034"/>
    </row>
    <row r="722" spans="1:16" ht="15.75" customHeight="1">
      <c r="A722" s="2034"/>
      <c r="B722" s="2034"/>
      <c r="C722" s="2034"/>
      <c r="D722" s="2034"/>
      <c r="E722" s="2034"/>
      <c r="F722" s="2034"/>
      <c r="G722" s="2034"/>
      <c r="H722" s="2034"/>
      <c r="I722" s="2034"/>
      <c r="J722" s="2034"/>
      <c r="K722" s="2034"/>
      <c r="L722" s="2034"/>
      <c r="M722" s="2034"/>
      <c r="N722" s="2034"/>
      <c r="O722" s="2034"/>
      <c r="P722" s="2034"/>
    </row>
    <row r="723" spans="1:16" ht="15.75" customHeight="1">
      <c r="A723" s="2034"/>
      <c r="B723" s="2034"/>
      <c r="C723" s="2034"/>
      <c r="D723" s="2034"/>
      <c r="E723" s="2034"/>
      <c r="F723" s="2034"/>
      <c r="G723" s="2034"/>
      <c r="H723" s="2034"/>
      <c r="I723" s="2034"/>
      <c r="J723" s="2034"/>
      <c r="K723" s="2034"/>
      <c r="L723" s="2034"/>
      <c r="M723" s="2034"/>
      <c r="N723" s="2034"/>
      <c r="O723" s="2034"/>
      <c r="P723" s="2034"/>
    </row>
    <row r="724" spans="1:16" ht="15.75" customHeight="1">
      <c r="A724" s="2034"/>
      <c r="B724" s="2034"/>
      <c r="C724" s="2034"/>
      <c r="D724" s="2034"/>
      <c r="E724" s="2034"/>
      <c r="F724" s="2034"/>
      <c r="G724" s="2034"/>
      <c r="H724" s="2034"/>
      <c r="I724" s="2034"/>
      <c r="J724" s="2034"/>
      <c r="K724" s="2034"/>
      <c r="L724" s="2034"/>
      <c r="M724" s="2034"/>
      <c r="N724" s="2034"/>
      <c r="O724" s="2034"/>
      <c r="P724" s="2034"/>
    </row>
    <row r="725" spans="1:16" ht="15.75" customHeight="1">
      <c r="A725" s="2034"/>
      <c r="B725" s="2034"/>
      <c r="C725" s="2034"/>
      <c r="D725" s="2034"/>
      <c r="E725" s="2034"/>
      <c r="F725" s="2034"/>
      <c r="G725" s="2034"/>
      <c r="H725" s="2034"/>
      <c r="I725" s="2034"/>
      <c r="J725" s="2034"/>
      <c r="K725" s="2034"/>
      <c r="L725" s="2034"/>
      <c r="M725" s="2034"/>
      <c r="N725" s="2034"/>
      <c r="O725" s="2034"/>
      <c r="P725" s="2034"/>
    </row>
    <row r="726" spans="1:16" ht="15.75" customHeight="1">
      <c r="A726" s="2034"/>
      <c r="B726" s="2034"/>
      <c r="C726" s="2034"/>
      <c r="D726" s="2034"/>
      <c r="E726" s="2034"/>
      <c r="F726" s="2034"/>
      <c r="G726" s="2034"/>
      <c r="H726" s="2034"/>
      <c r="I726" s="2034"/>
      <c r="J726" s="2034"/>
      <c r="K726" s="2034"/>
      <c r="L726" s="2034"/>
      <c r="M726" s="2034"/>
      <c r="N726" s="2034"/>
      <c r="O726" s="2034"/>
      <c r="P726" s="2034"/>
    </row>
    <row r="727" spans="1:16" ht="15.75" customHeight="1">
      <c r="A727" s="2034"/>
      <c r="B727" s="2034"/>
      <c r="C727" s="2034"/>
      <c r="D727" s="2034"/>
      <c r="E727" s="2034"/>
      <c r="F727" s="2034"/>
      <c r="G727" s="2034"/>
      <c r="H727" s="2034"/>
      <c r="I727" s="2034"/>
      <c r="J727" s="2034"/>
      <c r="K727" s="2034"/>
      <c r="L727" s="2034"/>
      <c r="M727" s="2034"/>
      <c r="N727" s="2034"/>
      <c r="O727" s="2034"/>
      <c r="P727" s="2034"/>
    </row>
    <row r="728" spans="1:16" ht="15.75" customHeight="1">
      <c r="A728" s="2034"/>
      <c r="B728" s="2034"/>
      <c r="C728" s="2034"/>
      <c r="D728" s="2034"/>
      <c r="E728" s="2034"/>
      <c r="F728" s="2034"/>
      <c r="G728" s="2034"/>
      <c r="H728" s="2034"/>
      <c r="I728" s="2034"/>
      <c r="J728" s="2034"/>
      <c r="K728" s="2034"/>
      <c r="L728" s="2034"/>
      <c r="M728" s="2034"/>
      <c r="N728" s="2034"/>
      <c r="O728" s="2034"/>
      <c r="P728" s="2034"/>
    </row>
    <row r="729" spans="1:16" ht="15.75" customHeight="1">
      <c r="A729" s="2034"/>
      <c r="B729" s="2034"/>
      <c r="C729" s="2034"/>
      <c r="D729" s="2034"/>
      <c r="E729" s="2034"/>
      <c r="F729" s="2034"/>
      <c r="G729" s="2034"/>
      <c r="H729" s="2034"/>
      <c r="I729" s="2034"/>
      <c r="J729" s="2034"/>
      <c r="K729" s="2034"/>
      <c r="L729" s="2034"/>
      <c r="M729" s="2034"/>
      <c r="N729" s="2034"/>
      <c r="O729" s="2034"/>
      <c r="P729" s="2034"/>
    </row>
    <row r="730" spans="1:16" ht="15.75" customHeight="1">
      <c r="A730" s="2034"/>
      <c r="B730" s="2034"/>
      <c r="C730" s="2034"/>
      <c r="D730" s="2034"/>
      <c r="E730" s="2034"/>
      <c r="F730" s="2034"/>
      <c r="G730" s="2034"/>
      <c r="H730" s="2034"/>
      <c r="I730" s="2034"/>
      <c r="J730" s="2034"/>
      <c r="K730" s="2034"/>
      <c r="L730" s="2034"/>
      <c r="M730" s="2034"/>
      <c r="N730" s="2034"/>
      <c r="O730" s="2034"/>
      <c r="P730" s="2034"/>
    </row>
    <row r="731" spans="1:16" ht="15.75" customHeight="1">
      <c r="A731" s="2034"/>
      <c r="B731" s="2034"/>
      <c r="C731" s="2034"/>
      <c r="D731" s="2034"/>
      <c r="E731" s="2034"/>
      <c r="F731" s="2034"/>
      <c r="G731" s="2034"/>
      <c r="H731" s="2034"/>
      <c r="I731" s="2034"/>
      <c r="J731" s="2034"/>
      <c r="K731" s="2034"/>
      <c r="L731" s="2034"/>
      <c r="M731" s="2034"/>
      <c r="N731" s="2034"/>
      <c r="O731" s="2034"/>
      <c r="P731" s="2034"/>
    </row>
    <row r="732" spans="1:16" ht="15.75" customHeight="1">
      <c r="A732" s="2034"/>
      <c r="B732" s="2034"/>
      <c r="C732" s="2034"/>
      <c r="D732" s="2034"/>
      <c r="E732" s="2034"/>
      <c r="F732" s="2034"/>
      <c r="G732" s="2034"/>
      <c r="H732" s="2034"/>
      <c r="I732" s="2034"/>
      <c r="J732" s="2034"/>
      <c r="K732" s="2034"/>
      <c r="L732" s="2034"/>
      <c r="M732" s="2034"/>
      <c r="N732" s="2034"/>
      <c r="O732" s="2034"/>
      <c r="P732" s="2034"/>
    </row>
    <row r="733" spans="1:16" ht="15.75" customHeight="1">
      <c r="A733" s="2034"/>
      <c r="B733" s="2034"/>
      <c r="C733" s="2034"/>
      <c r="D733" s="2034"/>
      <c r="E733" s="2034"/>
      <c r="F733" s="2034"/>
      <c r="G733" s="2034"/>
      <c r="H733" s="2034"/>
      <c r="I733" s="2034"/>
      <c r="J733" s="2034"/>
      <c r="K733" s="2034"/>
      <c r="L733" s="2034"/>
      <c r="M733" s="2034"/>
      <c r="N733" s="2034"/>
      <c r="O733" s="2034"/>
      <c r="P733" s="2034"/>
    </row>
    <row r="734" spans="1:16" ht="15.75" customHeight="1">
      <c r="A734" s="2034"/>
      <c r="B734" s="2034"/>
      <c r="C734" s="2034"/>
      <c r="D734" s="2034"/>
      <c r="E734" s="2034"/>
      <c r="F734" s="2034"/>
      <c r="G734" s="2034"/>
      <c r="H734" s="2034"/>
      <c r="I734" s="2034"/>
      <c r="J734" s="2034"/>
      <c r="K734" s="2034"/>
      <c r="L734" s="2034"/>
      <c r="M734" s="2034"/>
      <c r="N734" s="2034"/>
      <c r="O734" s="2034"/>
      <c r="P734" s="2034"/>
    </row>
    <row r="735" spans="1:16" ht="15.75" customHeight="1">
      <c r="A735" s="2034"/>
      <c r="B735" s="2034"/>
      <c r="C735" s="2034"/>
      <c r="D735" s="2034"/>
      <c r="E735" s="2034"/>
      <c r="F735" s="2034"/>
      <c r="G735" s="2034"/>
      <c r="H735" s="2034"/>
      <c r="I735" s="2034"/>
      <c r="J735" s="2034"/>
      <c r="K735" s="2034"/>
      <c r="L735" s="2034"/>
      <c r="M735" s="2034"/>
      <c r="N735" s="2034"/>
      <c r="O735" s="2034"/>
      <c r="P735" s="2034"/>
    </row>
    <row r="736" spans="1:16" ht="15.75" customHeight="1">
      <c r="A736" s="2034"/>
      <c r="B736" s="2034"/>
      <c r="C736" s="2034"/>
      <c r="D736" s="2034"/>
      <c r="E736" s="2034"/>
      <c r="F736" s="2034"/>
      <c r="G736" s="2034"/>
      <c r="H736" s="2034"/>
      <c r="I736" s="2034"/>
      <c r="J736" s="2034"/>
      <c r="K736" s="2034"/>
      <c r="L736" s="2034"/>
      <c r="M736" s="2034"/>
      <c r="N736" s="2034"/>
      <c r="O736" s="2034"/>
      <c r="P736" s="2034"/>
    </row>
    <row r="737" spans="1:16" ht="15.75" customHeight="1">
      <c r="A737" s="2034"/>
      <c r="B737" s="2034"/>
      <c r="C737" s="2034"/>
      <c r="D737" s="2034"/>
      <c r="E737" s="2034"/>
      <c r="F737" s="2034"/>
      <c r="G737" s="2034"/>
      <c r="H737" s="2034"/>
      <c r="I737" s="2034"/>
      <c r="J737" s="2034"/>
      <c r="K737" s="2034"/>
      <c r="L737" s="2034"/>
      <c r="M737" s="2034"/>
      <c r="N737" s="2034"/>
      <c r="O737" s="2034"/>
      <c r="P737" s="2034"/>
    </row>
    <row r="738" spans="1:16" ht="15.75" customHeight="1">
      <c r="A738" s="2034"/>
      <c r="B738" s="2034"/>
      <c r="C738" s="2034"/>
      <c r="D738" s="2034"/>
      <c r="E738" s="2034"/>
      <c r="F738" s="2034"/>
      <c r="G738" s="2034"/>
      <c r="H738" s="2034"/>
      <c r="I738" s="2034"/>
      <c r="J738" s="2034"/>
      <c r="K738" s="2034"/>
      <c r="L738" s="2034"/>
      <c r="M738" s="2034"/>
      <c r="N738" s="2034"/>
      <c r="O738" s="2034"/>
      <c r="P738" s="2034"/>
    </row>
    <row r="739" spans="1:16" ht="15.75" customHeight="1">
      <c r="A739" s="2034"/>
      <c r="B739" s="2034"/>
      <c r="C739" s="2034"/>
      <c r="D739" s="2034"/>
      <c r="E739" s="2034"/>
      <c r="F739" s="2034"/>
      <c r="G739" s="2034"/>
      <c r="H739" s="2034"/>
      <c r="I739" s="2034"/>
      <c r="J739" s="2034"/>
      <c r="K739" s="2034"/>
      <c r="L739" s="2034"/>
      <c r="M739" s="2034"/>
      <c r="N739" s="2034"/>
      <c r="O739" s="2034"/>
      <c r="P739" s="2034"/>
    </row>
    <row r="740" spans="1:16" ht="15.75" customHeight="1">
      <c r="A740" s="2034"/>
      <c r="B740" s="2034"/>
      <c r="C740" s="2034"/>
      <c r="D740" s="2034"/>
      <c r="E740" s="2034"/>
      <c r="F740" s="2034"/>
      <c r="G740" s="2034"/>
      <c r="H740" s="2034"/>
      <c r="I740" s="2034"/>
      <c r="J740" s="2034"/>
      <c r="K740" s="2034"/>
      <c r="L740" s="2034"/>
      <c r="M740" s="2034"/>
      <c r="N740" s="2034"/>
      <c r="O740" s="2034"/>
      <c r="P740" s="2034"/>
    </row>
    <row r="741" spans="1:16" ht="15.75" customHeight="1">
      <c r="A741" s="2034"/>
      <c r="B741" s="2034"/>
      <c r="C741" s="2034"/>
      <c r="D741" s="2034"/>
      <c r="E741" s="2034"/>
      <c r="F741" s="2034"/>
      <c r="G741" s="2034"/>
      <c r="H741" s="2034"/>
      <c r="I741" s="2034"/>
      <c r="J741" s="2034"/>
      <c r="K741" s="2034"/>
      <c r="L741" s="2034"/>
      <c r="M741" s="2034"/>
      <c r="N741" s="2034"/>
      <c r="O741" s="2034"/>
      <c r="P741" s="2034"/>
    </row>
    <row r="742" spans="1:16" ht="15.75" customHeight="1">
      <c r="A742" s="2034"/>
      <c r="B742" s="2034"/>
      <c r="C742" s="2034"/>
      <c r="D742" s="2034"/>
      <c r="E742" s="2034"/>
      <c r="F742" s="2034"/>
      <c r="G742" s="2034"/>
      <c r="H742" s="2034"/>
      <c r="I742" s="2034"/>
      <c r="J742" s="2034"/>
      <c r="K742" s="2034"/>
      <c r="L742" s="2034"/>
      <c r="M742" s="2034"/>
      <c r="N742" s="2034"/>
      <c r="O742" s="2034"/>
      <c r="P742" s="2034"/>
    </row>
    <row r="743" spans="1:16" ht="15.75" customHeight="1">
      <c r="A743" s="2034"/>
      <c r="B743" s="2034"/>
      <c r="C743" s="2034"/>
      <c r="D743" s="2034"/>
      <c r="E743" s="2034"/>
      <c r="F743" s="2034"/>
      <c r="G743" s="2034"/>
      <c r="H743" s="2034"/>
      <c r="I743" s="2034"/>
      <c r="J743" s="2034"/>
      <c r="K743" s="2034"/>
      <c r="L743" s="2034"/>
      <c r="M743" s="2034"/>
      <c r="N743" s="2034"/>
      <c r="O743" s="2034"/>
      <c r="P743" s="2034"/>
    </row>
    <row r="744" spans="1:16" ht="15.75" customHeight="1">
      <c r="A744" s="2034"/>
      <c r="B744" s="2034"/>
      <c r="C744" s="2034"/>
      <c r="D744" s="2034"/>
      <c r="E744" s="2034"/>
      <c r="F744" s="2034"/>
      <c r="G744" s="2034"/>
      <c r="H744" s="2034"/>
      <c r="I744" s="2034"/>
      <c r="J744" s="2034"/>
      <c r="K744" s="2034"/>
      <c r="L744" s="2034"/>
      <c r="M744" s="2034"/>
      <c r="N744" s="2034"/>
      <c r="O744" s="2034"/>
      <c r="P744" s="2034"/>
    </row>
    <row r="745" spans="1:16" ht="15.75" customHeight="1">
      <c r="A745" s="2034"/>
      <c r="B745" s="2034"/>
      <c r="C745" s="2034"/>
      <c r="D745" s="2034"/>
      <c r="E745" s="2034"/>
      <c r="F745" s="2034"/>
      <c r="G745" s="2034"/>
      <c r="H745" s="2034"/>
      <c r="I745" s="2034"/>
      <c r="J745" s="2034"/>
      <c r="K745" s="2034"/>
      <c r="L745" s="2034"/>
      <c r="M745" s="2034"/>
      <c r="N745" s="2034"/>
      <c r="O745" s="2034"/>
      <c r="P745" s="2034"/>
    </row>
    <row r="746" spans="1:16" ht="15.75" customHeight="1">
      <c r="A746" s="2034"/>
      <c r="B746" s="2034"/>
      <c r="C746" s="2034"/>
      <c r="D746" s="2034"/>
      <c r="E746" s="2034"/>
      <c r="F746" s="2034"/>
      <c r="G746" s="2034"/>
      <c r="H746" s="2034"/>
      <c r="I746" s="2034"/>
      <c r="J746" s="2034"/>
      <c r="K746" s="2034"/>
      <c r="L746" s="2034"/>
      <c r="M746" s="2034"/>
      <c r="N746" s="2034"/>
      <c r="O746" s="2034"/>
      <c r="P746" s="2034"/>
    </row>
    <row r="747" spans="1:16" ht="15.75" customHeight="1">
      <c r="A747" s="2034"/>
      <c r="B747" s="2034"/>
      <c r="C747" s="2034"/>
      <c r="D747" s="2034"/>
      <c r="E747" s="2034"/>
      <c r="F747" s="2034"/>
      <c r="G747" s="2034"/>
      <c r="H747" s="2034"/>
      <c r="I747" s="2034"/>
      <c r="J747" s="2034"/>
      <c r="K747" s="2034"/>
      <c r="L747" s="2034"/>
      <c r="M747" s="2034"/>
      <c r="N747" s="2034"/>
      <c r="O747" s="2034"/>
      <c r="P747" s="2034"/>
    </row>
    <row r="748" spans="1:16" ht="15.75" customHeight="1">
      <c r="A748" s="2034"/>
      <c r="B748" s="2034"/>
      <c r="C748" s="2034"/>
      <c r="D748" s="2034"/>
      <c r="E748" s="2034"/>
      <c r="F748" s="2034"/>
      <c r="G748" s="2034"/>
      <c r="H748" s="2034"/>
      <c r="I748" s="2034"/>
      <c r="J748" s="2034"/>
      <c r="K748" s="2034"/>
      <c r="L748" s="2034"/>
      <c r="M748" s="2034"/>
      <c r="N748" s="2034"/>
      <c r="O748" s="2034"/>
      <c r="P748" s="2034"/>
    </row>
    <row r="749" spans="1:16" ht="15.75" customHeight="1">
      <c r="A749" s="2034"/>
      <c r="B749" s="2034"/>
      <c r="C749" s="2034"/>
      <c r="D749" s="2034"/>
      <c r="E749" s="2034"/>
      <c r="F749" s="2034"/>
      <c r="G749" s="2034"/>
      <c r="H749" s="2034"/>
      <c r="I749" s="2034"/>
      <c r="J749" s="2034"/>
      <c r="K749" s="2034"/>
      <c r="L749" s="2034"/>
      <c r="M749" s="2034"/>
      <c r="N749" s="2034"/>
      <c r="O749" s="2034"/>
      <c r="P749" s="2034"/>
    </row>
    <row r="750" spans="1:16" ht="15.75" customHeight="1">
      <c r="A750" s="2034"/>
      <c r="B750" s="2034"/>
      <c r="C750" s="2034"/>
      <c r="D750" s="2034"/>
      <c r="E750" s="2034"/>
      <c r="F750" s="2034"/>
      <c r="G750" s="2034"/>
      <c r="H750" s="2034"/>
      <c r="I750" s="2034"/>
      <c r="J750" s="2034"/>
      <c r="K750" s="2034"/>
      <c r="L750" s="2034"/>
      <c r="M750" s="2034"/>
      <c r="N750" s="2034"/>
      <c r="O750" s="2034"/>
      <c r="P750" s="2034"/>
    </row>
    <row r="751" spans="1:16" ht="15.75" customHeight="1">
      <c r="A751" s="2034"/>
      <c r="B751" s="2034"/>
      <c r="C751" s="2034"/>
      <c r="D751" s="2034"/>
      <c r="E751" s="2034"/>
      <c r="F751" s="2034"/>
      <c r="G751" s="2034"/>
      <c r="H751" s="2034"/>
      <c r="I751" s="2034"/>
      <c r="J751" s="2034"/>
      <c r="K751" s="2034"/>
      <c r="L751" s="2034"/>
      <c r="M751" s="2034"/>
      <c r="N751" s="2034"/>
      <c r="O751" s="2034"/>
      <c r="P751" s="2034"/>
    </row>
    <row r="752" spans="1:16" ht="15.75" customHeight="1">
      <c r="A752" s="2034"/>
      <c r="B752" s="2034"/>
      <c r="C752" s="2034"/>
      <c r="D752" s="2034"/>
      <c r="E752" s="2034"/>
      <c r="F752" s="2034"/>
      <c r="G752" s="2034"/>
      <c r="H752" s="2034"/>
      <c r="I752" s="2034"/>
      <c r="J752" s="2034"/>
      <c r="K752" s="2034"/>
      <c r="L752" s="2034"/>
      <c r="M752" s="2034"/>
      <c r="N752" s="2034"/>
      <c r="O752" s="2034"/>
      <c r="P752" s="2034"/>
    </row>
    <row r="753" spans="1:16" ht="15.75" customHeight="1">
      <c r="A753" s="2034"/>
      <c r="B753" s="2034"/>
      <c r="C753" s="2034"/>
      <c r="D753" s="2034"/>
      <c r="E753" s="2034"/>
      <c r="F753" s="2034"/>
      <c r="G753" s="2034"/>
      <c r="H753" s="2034"/>
      <c r="I753" s="2034"/>
      <c r="J753" s="2034"/>
      <c r="K753" s="2034"/>
      <c r="L753" s="2034"/>
      <c r="M753" s="2034"/>
      <c r="N753" s="2034"/>
      <c r="O753" s="2034"/>
      <c r="P753" s="2034"/>
    </row>
    <row r="754" spans="1:16" ht="15.75" customHeight="1">
      <c r="A754" s="2034"/>
      <c r="B754" s="2034"/>
      <c r="C754" s="2034"/>
      <c r="D754" s="2034"/>
      <c r="E754" s="2034"/>
      <c r="F754" s="2034"/>
      <c r="G754" s="2034"/>
      <c r="H754" s="2034"/>
      <c r="I754" s="2034"/>
      <c r="J754" s="2034"/>
      <c r="K754" s="2034"/>
      <c r="L754" s="2034"/>
      <c r="M754" s="2034"/>
      <c r="N754" s="2034"/>
      <c r="O754" s="2034"/>
      <c r="P754" s="2034"/>
    </row>
    <row r="755" spans="1:16" ht="15.75" customHeight="1">
      <c r="A755" s="2034"/>
      <c r="B755" s="2034"/>
      <c r="C755" s="2034"/>
      <c r="D755" s="2034"/>
      <c r="E755" s="2034"/>
      <c r="F755" s="2034"/>
      <c r="G755" s="2034"/>
      <c r="H755" s="2034"/>
      <c r="I755" s="2034"/>
      <c r="J755" s="2034"/>
      <c r="K755" s="2034"/>
      <c r="L755" s="2034"/>
      <c r="M755" s="2034"/>
      <c r="N755" s="2034"/>
      <c r="O755" s="2034"/>
      <c r="P755" s="2034"/>
    </row>
    <row r="756" spans="1:16" ht="15.75" customHeight="1">
      <c r="A756" s="2034"/>
      <c r="B756" s="2034"/>
      <c r="C756" s="2034"/>
      <c r="D756" s="2034"/>
      <c r="E756" s="2034"/>
      <c r="F756" s="2034"/>
      <c r="G756" s="2034"/>
      <c r="H756" s="2034"/>
      <c r="I756" s="2034"/>
      <c r="J756" s="2034"/>
      <c r="K756" s="2034"/>
      <c r="L756" s="2034"/>
      <c r="M756" s="2034"/>
      <c r="N756" s="2034"/>
      <c r="O756" s="2034"/>
      <c r="P756" s="2034"/>
    </row>
    <row r="757" spans="1:16" ht="15.75" customHeight="1">
      <c r="A757" s="2034"/>
      <c r="B757" s="2034"/>
      <c r="C757" s="2034"/>
      <c r="D757" s="2034"/>
      <c r="E757" s="2034"/>
      <c r="F757" s="2034"/>
      <c r="G757" s="2034"/>
      <c r="H757" s="2034"/>
      <c r="I757" s="2034"/>
      <c r="J757" s="2034"/>
      <c r="K757" s="2034"/>
      <c r="L757" s="2034"/>
      <c r="M757" s="2034"/>
      <c r="N757" s="2034"/>
      <c r="O757" s="2034"/>
      <c r="P757" s="2034"/>
    </row>
    <row r="758" spans="1:16" ht="15.75" customHeight="1">
      <c r="A758" s="2034"/>
      <c r="B758" s="2034"/>
      <c r="C758" s="2034"/>
      <c r="D758" s="2034"/>
      <c r="E758" s="2034"/>
      <c r="F758" s="2034"/>
      <c r="G758" s="2034"/>
      <c r="H758" s="2034"/>
      <c r="I758" s="2034"/>
      <c r="J758" s="2034"/>
      <c r="K758" s="2034"/>
      <c r="L758" s="2034"/>
      <c r="M758" s="2034"/>
      <c r="N758" s="2034"/>
      <c r="O758" s="2034"/>
      <c r="P758" s="2034"/>
    </row>
    <row r="759" spans="1:16" ht="15.75" customHeight="1">
      <c r="A759" s="2034"/>
      <c r="B759" s="2034"/>
      <c r="C759" s="2034"/>
      <c r="D759" s="2034"/>
      <c r="E759" s="2034"/>
      <c r="F759" s="2034"/>
      <c r="G759" s="2034"/>
      <c r="H759" s="2034"/>
      <c r="I759" s="2034"/>
      <c r="J759" s="2034"/>
      <c r="K759" s="2034"/>
      <c r="L759" s="2034"/>
      <c r="M759" s="2034"/>
      <c r="N759" s="2034"/>
      <c r="O759" s="2034"/>
      <c r="P759" s="2034"/>
    </row>
    <row r="760" spans="1:16" ht="15.75" customHeight="1">
      <c r="A760" s="2034"/>
      <c r="B760" s="2034"/>
      <c r="C760" s="2034"/>
      <c r="D760" s="2034"/>
      <c r="E760" s="2034"/>
      <c r="F760" s="2034"/>
      <c r="G760" s="2034"/>
      <c r="H760" s="2034"/>
      <c r="I760" s="2034"/>
      <c r="J760" s="2034"/>
      <c r="K760" s="2034"/>
      <c r="L760" s="2034"/>
      <c r="M760" s="2034"/>
      <c r="N760" s="2034"/>
      <c r="O760" s="2034"/>
      <c r="P760" s="2034"/>
    </row>
    <row r="761" spans="1:16" ht="15.75" customHeight="1">
      <c r="A761" s="2034"/>
      <c r="B761" s="2034"/>
      <c r="C761" s="2034"/>
      <c r="D761" s="2034"/>
      <c r="E761" s="2034"/>
      <c r="F761" s="2034"/>
      <c r="G761" s="2034"/>
      <c r="H761" s="2034"/>
      <c r="I761" s="2034"/>
      <c r="J761" s="2034"/>
      <c r="K761" s="2034"/>
      <c r="L761" s="2034"/>
      <c r="M761" s="2034"/>
      <c r="N761" s="2034"/>
      <c r="O761" s="2034"/>
      <c r="P761" s="2034"/>
    </row>
    <row r="762" spans="1:16" ht="15.75" customHeight="1">
      <c r="A762" s="2034"/>
      <c r="B762" s="2034"/>
      <c r="C762" s="2034"/>
      <c r="D762" s="2034"/>
      <c r="E762" s="2034"/>
      <c r="F762" s="2034"/>
      <c r="G762" s="2034"/>
      <c r="H762" s="2034"/>
      <c r="I762" s="2034"/>
      <c r="J762" s="2034"/>
      <c r="K762" s="2034"/>
      <c r="L762" s="2034"/>
      <c r="M762" s="2034"/>
      <c r="N762" s="2034"/>
      <c r="O762" s="2034"/>
      <c r="P762" s="2034"/>
    </row>
    <row r="763" spans="1:16" ht="15.75" customHeight="1">
      <c r="A763" s="2034"/>
      <c r="B763" s="2034"/>
      <c r="C763" s="2034"/>
      <c r="D763" s="2034"/>
      <c r="E763" s="2034"/>
      <c r="F763" s="2034"/>
      <c r="G763" s="2034"/>
      <c r="H763" s="2034"/>
      <c r="I763" s="2034"/>
      <c r="J763" s="2034"/>
      <c r="K763" s="2034"/>
      <c r="L763" s="2034"/>
      <c r="M763" s="2034"/>
      <c r="N763" s="2034"/>
      <c r="O763" s="2034"/>
      <c r="P763" s="2034"/>
    </row>
    <row r="764" spans="1:16" ht="15.75" customHeight="1">
      <c r="A764" s="2034"/>
      <c r="B764" s="2034"/>
      <c r="C764" s="2034"/>
      <c r="D764" s="2034"/>
      <c r="E764" s="2034"/>
      <c r="F764" s="2034"/>
      <c r="G764" s="2034"/>
      <c r="H764" s="2034"/>
      <c r="I764" s="2034"/>
      <c r="J764" s="2034"/>
      <c r="K764" s="2034"/>
      <c r="L764" s="2034"/>
      <c r="M764" s="2034"/>
      <c r="N764" s="2034"/>
      <c r="O764" s="2034"/>
      <c r="P764" s="2034"/>
    </row>
    <row r="765" spans="1:16" ht="15.75" customHeight="1">
      <c r="A765" s="2034"/>
      <c r="B765" s="2034"/>
      <c r="C765" s="2034"/>
      <c r="D765" s="2034"/>
      <c r="E765" s="2034"/>
      <c r="F765" s="2034"/>
      <c r="G765" s="2034"/>
      <c r="H765" s="2034"/>
      <c r="I765" s="2034"/>
      <c r="J765" s="2034"/>
      <c r="K765" s="2034"/>
      <c r="L765" s="2034"/>
      <c r="M765" s="2034"/>
      <c r="N765" s="2034"/>
      <c r="O765" s="2034"/>
      <c r="P765" s="2034"/>
    </row>
    <row r="766" spans="1:16" ht="15.75" customHeight="1">
      <c r="A766" s="2034"/>
      <c r="B766" s="2034"/>
      <c r="C766" s="2034"/>
      <c r="D766" s="2034"/>
      <c r="E766" s="2034"/>
      <c r="F766" s="2034"/>
      <c r="G766" s="2034"/>
      <c r="H766" s="2034"/>
      <c r="I766" s="2034"/>
      <c r="J766" s="2034"/>
      <c r="K766" s="2034"/>
      <c r="L766" s="2034"/>
      <c r="M766" s="2034"/>
      <c r="N766" s="2034"/>
      <c r="O766" s="2034"/>
      <c r="P766" s="2034"/>
    </row>
    <row r="767" spans="1:16" ht="15.75" customHeight="1">
      <c r="A767" s="2034"/>
      <c r="B767" s="2034"/>
      <c r="C767" s="2034"/>
      <c r="D767" s="2034"/>
      <c r="E767" s="2034"/>
      <c r="F767" s="2034"/>
      <c r="G767" s="2034"/>
      <c r="H767" s="2034"/>
      <c r="I767" s="2034"/>
      <c r="J767" s="2034"/>
      <c r="K767" s="2034"/>
      <c r="L767" s="2034"/>
      <c r="M767" s="2034"/>
      <c r="N767" s="2034"/>
      <c r="O767" s="2034"/>
      <c r="P767" s="2034"/>
    </row>
    <row r="768" spans="1:16" ht="15.75" customHeight="1">
      <c r="A768" s="2034"/>
      <c r="B768" s="2034"/>
      <c r="C768" s="2034"/>
      <c r="D768" s="2034"/>
      <c r="E768" s="2034"/>
      <c r="F768" s="2034"/>
      <c r="G768" s="2034"/>
      <c r="H768" s="2034"/>
      <c r="I768" s="2034"/>
      <c r="J768" s="2034"/>
      <c r="K768" s="2034"/>
      <c r="L768" s="2034"/>
      <c r="M768" s="2034"/>
      <c r="N768" s="2034"/>
      <c r="O768" s="2034"/>
      <c r="P768" s="2034"/>
    </row>
    <row r="769" spans="1:16" ht="15.75" customHeight="1">
      <c r="A769" s="2034"/>
      <c r="B769" s="2034"/>
      <c r="C769" s="2034"/>
      <c r="D769" s="2034"/>
      <c r="E769" s="2034"/>
      <c r="F769" s="2034"/>
      <c r="G769" s="2034"/>
      <c r="H769" s="2034"/>
      <c r="I769" s="2034"/>
      <c r="J769" s="2034"/>
      <c r="K769" s="2034"/>
      <c r="L769" s="2034"/>
      <c r="M769" s="2034"/>
      <c r="N769" s="2034"/>
      <c r="O769" s="2034"/>
      <c r="P769" s="2034"/>
    </row>
    <row r="770" spans="1:16" ht="15.75" customHeight="1">
      <c r="A770" s="2034"/>
      <c r="B770" s="2034"/>
      <c r="C770" s="2034"/>
      <c r="D770" s="2034"/>
      <c r="E770" s="2034"/>
      <c r="F770" s="2034"/>
      <c r="G770" s="2034"/>
      <c r="H770" s="2034"/>
      <c r="I770" s="2034"/>
      <c r="J770" s="2034"/>
      <c r="K770" s="2034"/>
      <c r="L770" s="2034"/>
      <c r="M770" s="2034"/>
      <c r="N770" s="2034"/>
      <c r="O770" s="2034"/>
      <c r="P770" s="2034"/>
    </row>
    <row r="771" spans="1:16" ht="15.75" customHeight="1">
      <c r="A771" s="2034"/>
      <c r="B771" s="2034"/>
      <c r="C771" s="2034"/>
      <c r="D771" s="2034"/>
      <c r="E771" s="2034"/>
      <c r="F771" s="2034"/>
      <c r="G771" s="2034"/>
      <c r="H771" s="2034"/>
      <c r="I771" s="2034"/>
      <c r="J771" s="2034"/>
      <c r="K771" s="2034"/>
      <c r="L771" s="2034"/>
      <c r="M771" s="2034"/>
      <c r="N771" s="2034"/>
      <c r="O771" s="2034"/>
      <c r="P771" s="2034"/>
    </row>
    <row r="772" spans="1:16" ht="15.75" customHeight="1">
      <c r="A772" s="2034"/>
      <c r="B772" s="2034"/>
      <c r="C772" s="2034"/>
      <c r="D772" s="2034"/>
      <c r="E772" s="2034"/>
      <c r="F772" s="2034"/>
      <c r="G772" s="2034"/>
      <c r="H772" s="2034"/>
      <c r="I772" s="2034"/>
      <c r="J772" s="2034"/>
      <c r="K772" s="2034"/>
      <c r="L772" s="2034"/>
      <c r="M772" s="2034"/>
      <c r="N772" s="2034"/>
      <c r="O772" s="2034"/>
      <c r="P772" s="2034"/>
    </row>
    <row r="773" spans="1:16" ht="15.75" customHeight="1">
      <c r="A773" s="2034"/>
      <c r="B773" s="2034"/>
      <c r="C773" s="2034"/>
      <c r="D773" s="2034"/>
      <c r="E773" s="2034"/>
      <c r="F773" s="2034"/>
      <c r="G773" s="2034"/>
      <c r="H773" s="2034"/>
      <c r="I773" s="2034"/>
      <c r="J773" s="2034"/>
      <c r="K773" s="2034"/>
      <c r="L773" s="2034"/>
      <c r="M773" s="2034"/>
      <c r="N773" s="2034"/>
      <c r="O773" s="2034"/>
      <c r="P773" s="2034"/>
    </row>
    <row r="774" spans="1:16" ht="15.75" customHeight="1">
      <c r="A774" s="2034"/>
      <c r="B774" s="2034"/>
      <c r="C774" s="2034"/>
      <c r="D774" s="2034"/>
      <c r="E774" s="2034"/>
      <c r="F774" s="2034"/>
      <c r="G774" s="2034"/>
      <c r="H774" s="2034"/>
      <c r="I774" s="2034"/>
      <c r="J774" s="2034"/>
      <c r="K774" s="2034"/>
      <c r="L774" s="2034"/>
      <c r="M774" s="2034"/>
      <c r="N774" s="2034"/>
      <c r="O774" s="2034"/>
      <c r="P774" s="2034"/>
    </row>
    <row r="775" spans="1:16" ht="15.75" customHeight="1">
      <c r="A775" s="2034"/>
      <c r="B775" s="2034"/>
      <c r="C775" s="2034"/>
      <c r="D775" s="2034"/>
      <c r="E775" s="2034"/>
      <c r="F775" s="2034"/>
      <c r="G775" s="2034"/>
      <c r="H775" s="2034"/>
      <c r="I775" s="2034"/>
      <c r="J775" s="2034"/>
      <c r="K775" s="2034"/>
      <c r="L775" s="2034"/>
      <c r="M775" s="2034"/>
      <c r="N775" s="2034"/>
      <c r="O775" s="2034"/>
      <c r="P775" s="2034"/>
    </row>
    <row r="776" spans="1:16" ht="15.75" customHeight="1">
      <c r="A776" s="2034"/>
      <c r="B776" s="2034"/>
      <c r="C776" s="2034"/>
      <c r="D776" s="2034"/>
      <c r="E776" s="2034"/>
      <c r="F776" s="2034"/>
      <c r="G776" s="2034"/>
      <c r="H776" s="2034"/>
      <c r="I776" s="2034"/>
      <c r="J776" s="2034"/>
      <c r="K776" s="2034"/>
      <c r="L776" s="2034"/>
      <c r="M776" s="2034"/>
      <c r="N776" s="2034"/>
      <c r="O776" s="2034"/>
      <c r="P776" s="2034"/>
    </row>
    <row r="777" spans="1:16" ht="15.75" customHeight="1">
      <c r="A777" s="2034"/>
      <c r="B777" s="2034"/>
      <c r="C777" s="2034"/>
      <c r="D777" s="2034"/>
      <c r="E777" s="2034"/>
      <c r="F777" s="2034"/>
      <c r="G777" s="2034"/>
      <c r="H777" s="2034"/>
      <c r="I777" s="2034"/>
      <c r="J777" s="2034"/>
      <c r="K777" s="2034"/>
      <c r="L777" s="2034"/>
      <c r="M777" s="2034"/>
      <c r="N777" s="2034"/>
      <c r="O777" s="2034"/>
      <c r="P777" s="2034"/>
    </row>
    <row r="778" spans="1:16" ht="15.75" customHeight="1">
      <c r="A778" s="2034"/>
      <c r="B778" s="2034"/>
      <c r="C778" s="2034"/>
      <c r="D778" s="2034"/>
      <c r="E778" s="2034"/>
      <c r="F778" s="2034"/>
      <c r="G778" s="2034"/>
      <c r="H778" s="2034"/>
      <c r="I778" s="2034"/>
      <c r="J778" s="2034"/>
      <c r="K778" s="2034"/>
      <c r="L778" s="2034"/>
      <c r="M778" s="2034"/>
      <c r="N778" s="2034"/>
      <c r="O778" s="2034"/>
      <c r="P778" s="2034"/>
    </row>
    <row r="779" spans="1:16" ht="15.75" customHeight="1">
      <c r="A779" s="2034"/>
      <c r="B779" s="2034"/>
      <c r="C779" s="2034"/>
      <c r="D779" s="2034"/>
      <c r="E779" s="2034"/>
      <c r="F779" s="2034"/>
      <c r="G779" s="2034"/>
      <c r="H779" s="2034"/>
      <c r="I779" s="2034"/>
      <c r="J779" s="2034"/>
      <c r="K779" s="2034"/>
      <c r="L779" s="2034"/>
      <c r="M779" s="2034"/>
      <c r="N779" s="2034"/>
      <c r="O779" s="2034"/>
      <c r="P779" s="2034"/>
    </row>
    <row r="780" spans="1:16" ht="15.75" customHeight="1">
      <c r="A780" s="2034"/>
      <c r="B780" s="2034"/>
      <c r="C780" s="2034"/>
      <c r="D780" s="2034"/>
      <c r="E780" s="2034"/>
      <c r="F780" s="2034"/>
      <c r="G780" s="2034"/>
      <c r="H780" s="2034"/>
      <c r="I780" s="2034"/>
      <c r="J780" s="2034"/>
      <c r="K780" s="2034"/>
      <c r="L780" s="2034"/>
      <c r="M780" s="2034"/>
      <c r="N780" s="2034"/>
      <c r="O780" s="2034"/>
      <c r="P780" s="2034"/>
    </row>
    <row r="781" spans="1:16" ht="15.75" customHeight="1">
      <c r="A781" s="2034"/>
      <c r="B781" s="2034"/>
      <c r="C781" s="2034"/>
      <c r="D781" s="2034"/>
      <c r="E781" s="2034"/>
      <c r="F781" s="2034"/>
      <c r="G781" s="2034"/>
      <c r="H781" s="2034"/>
      <c r="I781" s="2034"/>
      <c r="J781" s="2034"/>
      <c r="K781" s="2034"/>
      <c r="L781" s="2034"/>
      <c r="M781" s="2034"/>
      <c r="N781" s="2034"/>
      <c r="O781" s="2034"/>
      <c r="P781" s="2034"/>
    </row>
    <row r="782" spans="1:16" ht="15.75" customHeight="1">
      <c r="A782" s="2034"/>
      <c r="B782" s="2034"/>
      <c r="C782" s="2034"/>
      <c r="D782" s="2034"/>
      <c r="E782" s="2034"/>
      <c r="F782" s="2034"/>
      <c r="G782" s="2034"/>
      <c r="H782" s="2034"/>
      <c r="I782" s="2034"/>
      <c r="J782" s="2034"/>
      <c r="K782" s="2034"/>
      <c r="L782" s="2034"/>
      <c r="M782" s="2034"/>
      <c r="N782" s="2034"/>
      <c r="O782" s="2034"/>
      <c r="P782" s="2034"/>
    </row>
    <row r="783" spans="1:16" ht="15.75" customHeight="1">
      <c r="A783" s="2034"/>
      <c r="B783" s="2034"/>
      <c r="C783" s="2034"/>
      <c r="D783" s="2034"/>
      <c r="E783" s="2034"/>
      <c r="F783" s="2034"/>
      <c r="G783" s="2034"/>
      <c r="H783" s="2034"/>
      <c r="I783" s="2034"/>
      <c r="J783" s="2034"/>
      <c r="K783" s="2034"/>
      <c r="L783" s="2034"/>
      <c r="M783" s="2034"/>
      <c r="N783" s="2034"/>
      <c r="O783" s="2034"/>
      <c r="P783" s="2034"/>
    </row>
    <row r="784" spans="1:16" ht="15.75" customHeight="1">
      <c r="A784" s="2034"/>
      <c r="B784" s="2034"/>
      <c r="C784" s="2034"/>
      <c r="D784" s="2034"/>
      <c r="E784" s="2034"/>
      <c r="F784" s="2034"/>
      <c r="G784" s="2034"/>
      <c r="H784" s="2034"/>
      <c r="I784" s="2034"/>
      <c r="J784" s="2034"/>
      <c r="K784" s="2034"/>
      <c r="L784" s="2034"/>
      <c r="M784" s="2034"/>
      <c r="N784" s="2034"/>
      <c r="O784" s="2034"/>
      <c r="P784" s="2034"/>
    </row>
    <row r="785" spans="1:16" ht="15.75" customHeight="1">
      <c r="A785" s="2034"/>
      <c r="B785" s="2034"/>
      <c r="C785" s="2034"/>
      <c r="D785" s="2034"/>
      <c r="E785" s="2034"/>
      <c r="F785" s="2034"/>
      <c r="G785" s="2034"/>
      <c r="H785" s="2034"/>
      <c r="I785" s="2034"/>
      <c r="J785" s="2034"/>
      <c r="K785" s="2034"/>
      <c r="L785" s="2034"/>
      <c r="M785" s="2034"/>
      <c r="N785" s="2034"/>
      <c r="O785" s="2034"/>
      <c r="P785" s="2034"/>
    </row>
    <row r="786" spans="1:16" ht="15.75" customHeight="1">
      <c r="A786" s="2034"/>
      <c r="B786" s="2034"/>
      <c r="C786" s="2034"/>
      <c r="D786" s="2034"/>
      <c r="E786" s="2034"/>
      <c r="F786" s="2034"/>
      <c r="G786" s="2034"/>
      <c r="H786" s="2034"/>
      <c r="I786" s="2034"/>
      <c r="J786" s="2034"/>
      <c r="K786" s="2034"/>
      <c r="L786" s="2034"/>
      <c r="M786" s="2034"/>
      <c r="N786" s="2034"/>
      <c r="O786" s="2034"/>
      <c r="P786" s="2034"/>
    </row>
    <row r="787" spans="1:16" ht="15.75" customHeight="1">
      <c r="A787" s="2034"/>
      <c r="B787" s="2034"/>
      <c r="C787" s="2034"/>
      <c r="D787" s="2034"/>
      <c r="E787" s="2034"/>
      <c r="F787" s="2034"/>
      <c r="G787" s="2034"/>
      <c r="H787" s="2034"/>
      <c r="I787" s="2034"/>
      <c r="J787" s="2034"/>
      <c r="K787" s="2034"/>
      <c r="L787" s="2034"/>
      <c r="M787" s="2034"/>
      <c r="N787" s="2034"/>
      <c r="O787" s="2034"/>
      <c r="P787" s="2034"/>
    </row>
    <row r="788" spans="1:16" ht="15.75" customHeight="1">
      <c r="A788" s="2034"/>
      <c r="B788" s="2034"/>
      <c r="C788" s="2034"/>
      <c r="D788" s="2034"/>
      <c r="E788" s="2034"/>
      <c r="F788" s="2034"/>
      <c r="G788" s="2034"/>
      <c r="H788" s="2034"/>
      <c r="I788" s="2034"/>
      <c r="J788" s="2034"/>
      <c r="K788" s="2034"/>
      <c r="L788" s="2034"/>
      <c r="M788" s="2034"/>
      <c r="N788" s="2034"/>
      <c r="O788" s="2034"/>
      <c r="P788" s="2034"/>
    </row>
    <row r="789" spans="1:16" ht="15.75" customHeight="1">
      <c r="A789" s="2034"/>
      <c r="B789" s="2034"/>
      <c r="C789" s="2034"/>
      <c r="D789" s="2034"/>
      <c r="E789" s="2034"/>
      <c r="F789" s="2034"/>
      <c r="G789" s="2034"/>
      <c r="H789" s="2034"/>
      <c r="I789" s="2034"/>
      <c r="J789" s="2034"/>
      <c r="K789" s="2034"/>
      <c r="L789" s="2034"/>
      <c r="M789" s="2034"/>
      <c r="N789" s="2034"/>
      <c r="O789" s="2034"/>
      <c r="P789" s="2034"/>
    </row>
    <row r="790" spans="1:16" ht="15.75" customHeight="1">
      <c r="A790" s="2034"/>
      <c r="B790" s="2034"/>
      <c r="C790" s="2034"/>
      <c r="D790" s="2034"/>
      <c r="E790" s="2034"/>
      <c r="F790" s="2034"/>
      <c r="G790" s="2034"/>
      <c r="H790" s="2034"/>
      <c r="I790" s="2034"/>
      <c r="J790" s="2034"/>
      <c r="K790" s="2034"/>
      <c r="L790" s="2034"/>
      <c r="M790" s="2034"/>
      <c r="N790" s="2034"/>
      <c r="O790" s="2034"/>
      <c r="P790" s="2034"/>
    </row>
    <row r="791" spans="1:16" ht="15.75" customHeight="1">
      <c r="A791" s="2034"/>
      <c r="B791" s="2034"/>
      <c r="C791" s="2034"/>
      <c r="D791" s="2034"/>
      <c r="E791" s="2034"/>
      <c r="F791" s="2034"/>
      <c r="G791" s="2034"/>
      <c r="H791" s="2034"/>
      <c r="I791" s="2034"/>
      <c r="J791" s="2034"/>
      <c r="K791" s="2034"/>
      <c r="L791" s="2034"/>
      <c r="M791" s="2034"/>
      <c r="N791" s="2034"/>
      <c r="O791" s="2034"/>
      <c r="P791" s="2034"/>
    </row>
    <row r="792" spans="1:16" ht="15.75" customHeight="1">
      <c r="A792" s="2034"/>
      <c r="B792" s="2034"/>
      <c r="C792" s="2034"/>
      <c r="D792" s="2034"/>
      <c r="E792" s="2034"/>
      <c r="F792" s="2034"/>
      <c r="G792" s="2034"/>
      <c r="H792" s="2034"/>
      <c r="I792" s="2034"/>
      <c r="J792" s="2034"/>
      <c r="K792" s="2034"/>
      <c r="L792" s="2034"/>
      <c r="M792" s="2034"/>
      <c r="N792" s="2034"/>
      <c r="O792" s="2034"/>
      <c r="P792" s="2034"/>
    </row>
    <row r="793" spans="1:16" ht="15.75" customHeight="1">
      <c r="A793" s="2034"/>
      <c r="B793" s="2034"/>
      <c r="C793" s="2034"/>
      <c r="D793" s="2034"/>
      <c r="E793" s="2034"/>
      <c r="F793" s="2034"/>
      <c r="G793" s="2034"/>
      <c r="H793" s="2034"/>
      <c r="I793" s="2034"/>
      <c r="J793" s="2034"/>
      <c r="K793" s="2034"/>
      <c r="L793" s="2034"/>
      <c r="M793" s="2034"/>
      <c r="N793" s="2034"/>
      <c r="O793" s="2034"/>
      <c r="P793" s="2034"/>
    </row>
    <row r="794" spans="1:16" ht="15.75" customHeight="1">
      <c r="A794" s="2034"/>
      <c r="B794" s="2034"/>
      <c r="C794" s="2034"/>
      <c r="D794" s="2034"/>
      <c r="E794" s="2034"/>
      <c r="F794" s="2034"/>
      <c r="G794" s="2034"/>
      <c r="H794" s="2034"/>
      <c r="I794" s="2034"/>
      <c r="J794" s="2034"/>
      <c r="K794" s="2034"/>
      <c r="L794" s="2034"/>
      <c r="M794" s="2034"/>
      <c r="N794" s="2034"/>
      <c r="O794" s="2034"/>
      <c r="P794" s="2034"/>
    </row>
    <row r="795" spans="1:16" ht="15.75" customHeight="1">
      <c r="A795" s="2034"/>
      <c r="B795" s="2034"/>
      <c r="C795" s="2034"/>
      <c r="D795" s="2034"/>
      <c r="E795" s="2034"/>
      <c r="F795" s="2034"/>
      <c r="G795" s="2034"/>
      <c r="H795" s="2034"/>
      <c r="I795" s="2034"/>
      <c r="J795" s="2034"/>
      <c r="K795" s="2034"/>
      <c r="L795" s="2034"/>
      <c r="M795" s="2034"/>
      <c r="N795" s="2034"/>
      <c r="O795" s="2034"/>
      <c r="P795" s="2034"/>
    </row>
    <row r="796" spans="1:16" ht="15.75" customHeight="1">
      <c r="A796" s="2034"/>
      <c r="B796" s="2034"/>
      <c r="C796" s="2034"/>
      <c r="D796" s="2034"/>
      <c r="E796" s="2034"/>
      <c r="F796" s="2034"/>
      <c r="G796" s="2034"/>
      <c r="H796" s="2034"/>
      <c r="I796" s="2034"/>
      <c r="J796" s="2034"/>
      <c r="K796" s="2034"/>
      <c r="L796" s="2034"/>
      <c r="M796" s="2034"/>
      <c r="N796" s="2034"/>
      <c r="O796" s="2034"/>
      <c r="P796" s="2034"/>
    </row>
    <row r="797" spans="1:16" ht="15.75" customHeight="1">
      <c r="A797" s="2034"/>
      <c r="B797" s="2034"/>
      <c r="C797" s="2034"/>
      <c r="D797" s="2034"/>
      <c r="E797" s="2034"/>
      <c r="F797" s="2034"/>
      <c r="G797" s="2034"/>
      <c r="H797" s="2034"/>
      <c r="I797" s="2034"/>
      <c r="J797" s="2034"/>
      <c r="K797" s="2034"/>
      <c r="L797" s="2034"/>
      <c r="M797" s="2034"/>
      <c r="N797" s="2034"/>
      <c r="O797" s="2034"/>
      <c r="P797" s="2034"/>
    </row>
    <row r="798" spans="1:16" ht="15.75" customHeight="1">
      <c r="A798" s="2034"/>
      <c r="B798" s="2034"/>
      <c r="C798" s="2034"/>
      <c r="D798" s="2034"/>
      <c r="E798" s="2034"/>
      <c r="F798" s="2034"/>
      <c r="G798" s="2034"/>
      <c r="H798" s="2034"/>
      <c r="I798" s="2034"/>
      <c r="J798" s="2034"/>
      <c r="K798" s="2034"/>
      <c r="L798" s="2034"/>
      <c r="M798" s="2034"/>
      <c r="N798" s="2034"/>
      <c r="O798" s="2034"/>
      <c r="P798" s="2034"/>
    </row>
    <row r="799" spans="1:16" ht="15.75" customHeight="1">
      <c r="A799" s="2034"/>
      <c r="B799" s="2034"/>
      <c r="C799" s="2034"/>
      <c r="D799" s="2034"/>
      <c r="E799" s="2034"/>
      <c r="F799" s="2034"/>
      <c r="G799" s="2034"/>
      <c r="H799" s="2034"/>
      <c r="I799" s="2034"/>
      <c r="J799" s="2034"/>
      <c r="K799" s="2034"/>
      <c r="L799" s="2034"/>
      <c r="M799" s="2034"/>
      <c r="N799" s="2034"/>
      <c r="O799" s="2034"/>
      <c r="P799" s="2034"/>
    </row>
    <row r="800" spans="1:16" ht="15.75" customHeight="1">
      <c r="A800" s="2034"/>
      <c r="B800" s="2034"/>
      <c r="C800" s="2034"/>
      <c r="D800" s="2034"/>
      <c r="E800" s="2034"/>
      <c r="F800" s="2034"/>
      <c r="G800" s="2034"/>
      <c r="H800" s="2034"/>
      <c r="I800" s="2034"/>
      <c r="J800" s="2034"/>
      <c r="K800" s="2034"/>
      <c r="L800" s="2034"/>
      <c r="M800" s="2034"/>
      <c r="N800" s="2034"/>
      <c r="O800" s="2034"/>
      <c r="P800" s="2034"/>
    </row>
    <row r="801" spans="1:16" ht="15.75" customHeight="1">
      <c r="A801" s="2034"/>
      <c r="B801" s="2034"/>
      <c r="C801" s="2034"/>
      <c r="D801" s="2034"/>
      <c r="E801" s="2034"/>
      <c r="F801" s="2034"/>
      <c r="G801" s="2034"/>
      <c r="H801" s="2034"/>
      <c r="I801" s="2034"/>
      <c r="J801" s="2034"/>
      <c r="K801" s="2034"/>
      <c r="L801" s="2034"/>
      <c r="M801" s="2034"/>
      <c r="N801" s="2034"/>
      <c r="O801" s="2034"/>
      <c r="P801" s="2034"/>
    </row>
    <row r="802" spans="1:16" ht="15.75" customHeight="1">
      <c r="A802" s="2034"/>
      <c r="B802" s="2034"/>
      <c r="C802" s="2034"/>
      <c r="D802" s="2034"/>
      <c r="E802" s="2034"/>
      <c r="F802" s="2034"/>
      <c r="G802" s="2034"/>
      <c r="H802" s="2034"/>
      <c r="I802" s="2034"/>
      <c r="J802" s="2034"/>
      <c r="K802" s="2034"/>
      <c r="L802" s="2034"/>
      <c r="M802" s="2034"/>
      <c r="N802" s="2034"/>
      <c r="O802" s="2034"/>
      <c r="P802" s="2034"/>
    </row>
    <row r="803" spans="1:16" ht="15.75" customHeight="1">
      <c r="A803" s="2034"/>
      <c r="B803" s="2034"/>
      <c r="C803" s="2034"/>
      <c r="D803" s="2034"/>
      <c r="E803" s="2034"/>
      <c r="F803" s="2034"/>
      <c r="G803" s="2034"/>
      <c r="H803" s="2034"/>
      <c r="I803" s="2034"/>
      <c r="J803" s="2034"/>
      <c r="K803" s="2034"/>
      <c r="L803" s="2034"/>
      <c r="M803" s="2034"/>
      <c r="N803" s="2034"/>
      <c r="O803" s="2034"/>
      <c r="P803" s="2034"/>
    </row>
    <row r="804" spans="1:16" ht="15.75" customHeight="1">
      <c r="A804" s="2034"/>
      <c r="B804" s="2034"/>
      <c r="C804" s="2034"/>
      <c r="D804" s="2034"/>
      <c r="E804" s="2034"/>
      <c r="F804" s="2034"/>
      <c r="G804" s="2034"/>
      <c r="H804" s="2034"/>
      <c r="I804" s="2034"/>
      <c r="J804" s="2034"/>
      <c r="K804" s="2034"/>
      <c r="L804" s="2034"/>
      <c r="M804" s="2034"/>
      <c r="N804" s="2034"/>
      <c r="O804" s="2034"/>
      <c r="P804" s="2034"/>
    </row>
    <row r="805" spans="1:16" ht="15.75" customHeight="1">
      <c r="A805" s="2034"/>
      <c r="B805" s="2034"/>
      <c r="C805" s="2034"/>
      <c r="D805" s="2034"/>
      <c r="E805" s="2034"/>
      <c r="F805" s="2034"/>
      <c r="G805" s="2034"/>
      <c r="H805" s="2034"/>
      <c r="I805" s="2034"/>
      <c r="J805" s="2034"/>
      <c r="K805" s="2034"/>
      <c r="L805" s="2034"/>
      <c r="M805" s="2034"/>
      <c r="N805" s="2034"/>
      <c r="O805" s="2034"/>
      <c r="P805" s="2034"/>
    </row>
    <row r="806" spans="1:16" ht="15.75" customHeight="1">
      <c r="A806" s="2034"/>
      <c r="B806" s="2034"/>
      <c r="C806" s="2034"/>
      <c r="D806" s="2034"/>
      <c r="E806" s="2034"/>
      <c r="F806" s="2034"/>
      <c r="G806" s="2034"/>
      <c r="H806" s="2034"/>
      <c r="I806" s="2034"/>
      <c r="J806" s="2034"/>
      <c r="K806" s="2034"/>
      <c r="L806" s="2034"/>
      <c r="M806" s="2034"/>
      <c r="N806" s="2034"/>
      <c r="O806" s="2034"/>
      <c r="P806" s="2034"/>
    </row>
    <row r="807" spans="1:16" ht="15.75" customHeight="1">
      <c r="A807" s="2034"/>
      <c r="B807" s="2034"/>
      <c r="C807" s="2034"/>
      <c r="D807" s="2034"/>
      <c r="E807" s="2034"/>
      <c r="F807" s="2034"/>
      <c r="G807" s="2034"/>
      <c r="H807" s="2034"/>
      <c r="I807" s="2034"/>
      <c r="J807" s="2034"/>
      <c r="K807" s="2034"/>
      <c r="L807" s="2034"/>
      <c r="M807" s="2034"/>
      <c r="N807" s="2034"/>
      <c r="O807" s="2034"/>
      <c r="P807" s="2034"/>
    </row>
    <row r="808" spans="1:16" ht="15.75" customHeight="1">
      <c r="A808" s="2034"/>
      <c r="B808" s="2034"/>
      <c r="C808" s="2034"/>
      <c r="D808" s="2034"/>
      <c r="E808" s="2034"/>
      <c r="F808" s="2034"/>
      <c r="G808" s="2034"/>
      <c r="H808" s="2034"/>
      <c r="I808" s="2034"/>
      <c r="J808" s="2034"/>
      <c r="K808" s="2034"/>
      <c r="L808" s="2034"/>
      <c r="M808" s="2034"/>
      <c r="N808" s="2034"/>
      <c r="O808" s="2034"/>
      <c r="P808" s="2034"/>
    </row>
    <row r="809" spans="1:16" ht="15.75" customHeight="1">
      <c r="A809" s="2034"/>
      <c r="B809" s="2034"/>
      <c r="C809" s="2034"/>
      <c r="D809" s="2034"/>
      <c r="E809" s="2034"/>
      <c r="F809" s="2034"/>
      <c r="G809" s="2034"/>
      <c r="H809" s="2034"/>
      <c r="I809" s="2034"/>
      <c r="J809" s="2034"/>
      <c r="K809" s="2034"/>
      <c r="L809" s="2034"/>
      <c r="M809" s="2034"/>
      <c r="N809" s="2034"/>
      <c r="O809" s="2034"/>
      <c r="P809" s="2034"/>
    </row>
    <row r="810" spans="1:16" ht="15.75" customHeight="1">
      <c r="A810" s="2034"/>
      <c r="B810" s="2034"/>
      <c r="C810" s="2034"/>
      <c r="D810" s="2034"/>
      <c r="E810" s="2034"/>
      <c r="F810" s="2034"/>
      <c r="G810" s="2034"/>
      <c r="H810" s="2034"/>
      <c r="I810" s="2034"/>
      <c r="J810" s="2034"/>
      <c r="K810" s="2034"/>
      <c r="L810" s="2034"/>
      <c r="M810" s="2034"/>
      <c r="N810" s="2034"/>
      <c r="O810" s="2034"/>
      <c r="P810" s="2034"/>
    </row>
    <row r="811" spans="1:16" ht="15.75" customHeight="1">
      <c r="A811" s="2034"/>
      <c r="B811" s="2034"/>
      <c r="C811" s="2034"/>
      <c r="D811" s="2034"/>
      <c r="E811" s="2034"/>
      <c r="F811" s="2034"/>
      <c r="G811" s="2034"/>
      <c r="H811" s="2034"/>
      <c r="I811" s="2034"/>
      <c r="J811" s="2034"/>
      <c r="K811" s="2034"/>
      <c r="L811" s="2034"/>
      <c r="M811" s="2034"/>
      <c r="N811" s="2034"/>
      <c r="O811" s="2034"/>
      <c r="P811" s="2034"/>
    </row>
    <row r="812" spans="1:16" ht="15.75" customHeight="1">
      <c r="A812" s="2034"/>
      <c r="B812" s="2034"/>
      <c r="C812" s="2034"/>
      <c r="D812" s="2034"/>
      <c r="E812" s="2034"/>
      <c r="F812" s="2034"/>
      <c r="G812" s="2034"/>
      <c r="H812" s="2034"/>
      <c r="I812" s="2034"/>
      <c r="J812" s="2034"/>
      <c r="K812" s="2034"/>
      <c r="L812" s="2034"/>
      <c r="M812" s="2034"/>
      <c r="N812" s="2034"/>
      <c r="O812" s="2034"/>
      <c r="P812" s="2034"/>
    </row>
    <row r="813" spans="1:16" ht="15.75" customHeight="1">
      <c r="A813" s="2034"/>
      <c r="B813" s="2034"/>
      <c r="C813" s="2034"/>
      <c r="D813" s="2034"/>
      <c r="E813" s="2034"/>
      <c r="F813" s="2034"/>
      <c r="G813" s="2034"/>
      <c r="H813" s="2034"/>
      <c r="I813" s="2034"/>
      <c r="J813" s="2034"/>
      <c r="K813" s="2034"/>
      <c r="L813" s="2034"/>
      <c r="M813" s="2034"/>
      <c r="N813" s="2034"/>
      <c r="O813" s="2034"/>
      <c r="P813" s="2034"/>
    </row>
    <row r="814" spans="1:16" ht="15.75" customHeight="1">
      <c r="A814" s="2034"/>
      <c r="B814" s="2034"/>
      <c r="C814" s="2034"/>
      <c r="D814" s="2034"/>
      <c r="E814" s="2034"/>
      <c r="F814" s="2034"/>
      <c r="G814" s="2034"/>
      <c r="H814" s="2034"/>
      <c r="I814" s="2034"/>
      <c r="J814" s="2034"/>
      <c r="K814" s="2034"/>
      <c r="L814" s="2034"/>
      <c r="M814" s="2034"/>
      <c r="N814" s="2034"/>
      <c r="O814" s="2034"/>
      <c r="P814" s="2034"/>
    </row>
    <row r="815" spans="1:16" ht="15.75" customHeight="1">
      <c r="A815" s="2034"/>
      <c r="B815" s="2034"/>
      <c r="C815" s="2034"/>
      <c r="D815" s="2034"/>
      <c r="E815" s="2034"/>
      <c r="F815" s="2034"/>
      <c r="G815" s="2034"/>
      <c r="H815" s="2034"/>
      <c r="I815" s="2034"/>
      <c r="J815" s="2034"/>
      <c r="K815" s="2034"/>
      <c r="L815" s="2034"/>
      <c r="M815" s="2034"/>
      <c r="N815" s="2034"/>
      <c r="O815" s="2034"/>
      <c r="P815" s="2034"/>
    </row>
    <row r="816" spans="1:16" ht="15.75" customHeight="1">
      <c r="A816" s="2034"/>
      <c r="B816" s="2034"/>
      <c r="C816" s="2034"/>
      <c r="D816" s="2034"/>
      <c r="E816" s="2034"/>
      <c r="F816" s="2034"/>
      <c r="G816" s="2034"/>
      <c r="H816" s="2034"/>
      <c r="I816" s="2034"/>
      <c r="J816" s="2034"/>
      <c r="K816" s="2034"/>
      <c r="L816" s="2034"/>
      <c r="M816" s="2034"/>
      <c r="N816" s="2034"/>
      <c r="O816" s="2034"/>
      <c r="P816" s="2034"/>
    </row>
    <row r="817" spans="1:16" ht="15.75" customHeight="1">
      <c r="A817" s="2034"/>
      <c r="B817" s="2034"/>
      <c r="C817" s="2034"/>
      <c r="D817" s="2034"/>
      <c r="E817" s="2034"/>
      <c r="F817" s="2034"/>
      <c r="G817" s="2034"/>
      <c r="H817" s="2034"/>
      <c r="I817" s="2034"/>
      <c r="J817" s="2034"/>
      <c r="K817" s="2034"/>
      <c r="L817" s="2034"/>
      <c r="M817" s="2034"/>
      <c r="N817" s="2034"/>
      <c r="O817" s="2034"/>
      <c r="P817" s="2034"/>
    </row>
    <row r="818" spans="1:16" ht="15.75" customHeight="1">
      <c r="A818" s="2034"/>
      <c r="B818" s="2034"/>
      <c r="C818" s="2034"/>
      <c r="D818" s="2034"/>
      <c r="E818" s="2034"/>
      <c r="F818" s="2034"/>
      <c r="G818" s="2034"/>
      <c r="H818" s="2034"/>
      <c r="I818" s="2034"/>
      <c r="J818" s="2034"/>
      <c r="K818" s="2034"/>
      <c r="L818" s="2034"/>
      <c r="M818" s="2034"/>
      <c r="N818" s="2034"/>
      <c r="O818" s="2034"/>
      <c r="P818" s="2034"/>
    </row>
    <row r="819" spans="1:16" ht="15.75" customHeight="1">
      <c r="A819" s="2034"/>
      <c r="B819" s="2034"/>
      <c r="C819" s="2034"/>
      <c r="D819" s="2034"/>
      <c r="E819" s="2034"/>
      <c r="F819" s="2034"/>
      <c r="G819" s="2034"/>
      <c r="H819" s="2034"/>
      <c r="I819" s="2034"/>
      <c r="J819" s="2034"/>
      <c r="K819" s="2034"/>
      <c r="L819" s="2034"/>
      <c r="M819" s="2034"/>
      <c r="N819" s="2034"/>
      <c r="O819" s="2034"/>
      <c r="P819" s="2034"/>
    </row>
    <row r="820" spans="1:16" ht="15.75" customHeight="1">
      <c r="A820" s="2034"/>
      <c r="B820" s="2034"/>
      <c r="C820" s="2034"/>
      <c r="D820" s="2034"/>
      <c r="E820" s="2034"/>
      <c r="F820" s="2034"/>
      <c r="G820" s="2034"/>
      <c r="H820" s="2034"/>
      <c r="I820" s="2034"/>
      <c r="J820" s="2034"/>
      <c r="K820" s="2034"/>
      <c r="L820" s="2034"/>
      <c r="M820" s="2034"/>
      <c r="N820" s="2034"/>
      <c r="O820" s="2034"/>
      <c r="P820" s="2034"/>
    </row>
    <row r="821" spans="1:16" ht="15.75" customHeight="1">
      <c r="A821" s="2034"/>
      <c r="B821" s="2034"/>
      <c r="C821" s="2034"/>
      <c r="D821" s="2034"/>
      <c r="E821" s="2034"/>
      <c r="F821" s="2034"/>
      <c r="G821" s="2034"/>
      <c r="H821" s="2034"/>
      <c r="I821" s="2034"/>
      <c r="J821" s="2034"/>
      <c r="K821" s="2034"/>
      <c r="L821" s="2034"/>
      <c r="M821" s="2034"/>
      <c r="N821" s="2034"/>
      <c r="O821" s="2034"/>
      <c r="P821" s="2034"/>
    </row>
    <row r="822" spans="1:16" ht="15.75" customHeight="1">
      <c r="A822" s="2034"/>
      <c r="B822" s="2034"/>
      <c r="C822" s="2034"/>
      <c r="D822" s="2034"/>
      <c r="E822" s="2034"/>
      <c r="F822" s="2034"/>
      <c r="G822" s="2034"/>
      <c r="H822" s="2034"/>
      <c r="I822" s="2034"/>
      <c r="J822" s="2034"/>
      <c r="K822" s="2034"/>
      <c r="L822" s="2034"/>
      <c r="M822" s="2034"/>
      <c r="N822" s="2034"/>
      <c r="O822" s="2034"/>
      <c r="P822" s="2034"/>
    </row>
    <row r="823" spans="1:16" ht="15.75" customHeight="1">
      <c r="A823" s="2034"/>
      <c r="B823" s="2034"/>
      <c r="C823" s="2034"/>
      <c r="D823" s="2034"/>
      <c r="E823" s="2034"/>
      <c r="F823" s="2034"/>
      <c r="G823" s="2034"/>
      <c r="H823" s="2034"/>
      <c r="I823" s="2034"/>
      <c r="J823" s="2034"/>
      <c r="K823" s="2034"/>
      <c r="L823" s="2034"/>
      <c r="M823" s="2034"/>
      <c r="N823" s="2034"/>
      <c r="O823" s="2034"/>
      <c r="P823" s="2034"/>
    </row>
    <row r="824" spans="1:16" ht="15.75" customHeight="1">
      <c r="A824" s="2034"/>
      <c r="B824" s="2034"/>
      <c r="C824" s="2034"/>
      <c r="D824" s="2034"/>
      <c r="E824" s="2034"/>
      <c r="F824" s="2034"/>
      <c r="G824" s="2034"/>
      <c r="H824" s="2034"/>
      <c r="I824" s="2034"/>
      <c r="J824" s="2034"/>
      <c r="K824" s="2034"/>
      <c r="L824" s="2034"/>
      <c r="M824" s="2034"/>
      <c r="N824" s="2034"/>
      <c r="O824" s="2034"/>
      <c r="P824" s="2034"/>
    </row>
    <row r="825" spans="1:16" ht="15.75" customHeight="1">
      <c r="A825" s="2034"/>
      <c r="B825" s="2034"/>
      <c r="C825" s="2034"/>
      <c r="D825" s="2034"/>
      <c r="E825" s="2034"/>
      <c r="F825" s="2034"/>
      <c r="G825" s="2034"/>
      <c r="H825" s="2034"/>
      <c r="I825" s="2034"/>
      <c r="J825" s="2034"/>
      <c r="K825" s="2034"/>
      <c r="L825" s="2034"/>
      <c r="M825" s="2034"/>
      <c r="N825" s="2034"/>
      <c r="O825" s="2034"/>
      <c r="P825" s="2034"/>
    </row>
    <row r="826" spans="1:16" ht="15.75" customHeight="1">
      <c r="A826" s="2034"/>
      <c r="B826" s="2034"/>
      <c r="C826" s="2034"/>
      <c r="D826" s="2034"/>
      <c r="E826" s="2034"/>
      <c r="F826" s="2034"/>
      <c r="G826" s="2034"/>
      <c r="H826" s="2034"/>
      <c r="I826" s="2034"/>
      <c r="J826" s="2034"/>
      <c r="K826" s="2034"/>
      <c r="L826" s="2034"/>
      <c r="M826" s="2034"/>
      <c r="N826" s="2034"/>
      <c r="O826" s="2034"/>
      <c r="P826" s="2034"/>
    </row>
    <row r="827" spans="1:16" ht="15.75" customHeight="1">
      <c r="A827" s="2034"/>
      <c r="B827" s="2034"/>
      <c r="C827" s="2034"/>
      <c r="D827" s="2034"/>
      <c r="E827" s="2034"/>
      <c r="F827" s="2034"/>
      <c r="G827" s="2034"/>
      <c r="H827" s="2034"/>
      <c r="I827" s="2034"/>
      <c r="J827" s="2034"/>
      <c r="K827" s="2034"/>
      <c r="L827" s="2034"/>
      <c r="M827" s="2034"/>
      <c r="N827" s="2034"/>
      <c r="O827" s="2034"/>
      <c r="P827" s="2034"/>
    </row>
    <row r="828" spans="1:16" ht="15.75" customHeight="1">
      <c r="A828" s="2034"/>
      <c r="B828" s="2034"/>
      <c r="C828" s="2034"/>
      <c r="D828" s="2034"/>
      <c r="E828" s="2034"/>
      <c r="F828" s="2034"/>
      <c r="G828" s="2034"/>
      <c r="H828" s="2034"/>
      <c r="I828" s="2034"/>
      <c r="J828" s="2034"/>
      <c r="K828" s="2034"/>
      <c r="L828" s="2034"/>
      <c r="M828" s="2034"/>
      <c r="N828" s="2034"/>
      <c r="O828" s="2034"/>
      <c r="P828" s="2034"/>
    </row>
    <row r="829" spans="1:16" ht="15.75" customHeight="1">
      <c r="A829" s="2034"/>
      <c r="B829" s="2034"/>
      <c r="C829" s="2034"/>
      <c r="D829" s="2034"/>
      <c r="E829" s="2034"/>
      <c r="F829" s="2034"/>
      <c r="G829" s="2034"/>
      <c r="H829" s="2034"/>
      <c r="I829" s="2034"/>
      <c r="J829" s="2034"/>
      <c r="K829" s="2034"/>
      <c r="L829" s="2034"/>
      <c r="M829" s="2034"/>
      <c r="N829" s="2034"/>
      <c r="O829" s="2034"/>
      <c r="P829" s="2034"/>
    </row>
    <row r="830" spans="1:16" ht="15.75" customHeight="1">
      <c r="A830" s="2034"/>
      <c r="B830" s="2034"/>
      <c r="C830" s="2034"/>
      <c r="D830" s="2034"/>
      <c r="E830" s="2034"/>
      <c r="F830" s="2034"/>
      <c r="G830" s="2034"/>
      <c r="H830" s="2034"/>
      <c r="I830" s="2034"/>
      <c r="J830" s="2034"/>
      <c r="K830" s="2034"/>
      <c r="L830" s="2034"/>
      <c r="M830" s="2034"/>
      <c r="N830" s="2034"/>
      <c r="O830" s="2034"/>
      <c r="P830" s="2034"/>
    </row>
    <row r="831" spans="1:16" ht="15.75" customHeight="1">
      <c r="A831" s="2034"/>
      <c r="B831" s="2034"/>
      <c r="C831" s="2034"/>
      <c r="D831" s="2034"/>
      <c r="E831" s="2034"/>
      <c r="F831" s="2034"/>
      <c r="G831" s="2034"/>
      <c r="H831" s="2034"/>
      <c r="I831" s="2034"/>
      <c r="J831" s="2034"/>
      <c r="K831" s="2034"/>
      <c r="L831" s="2034"/>
      <c r="M831" s="2034"/>
      <c r="N831" s="2034"/>
      <c r="O831" s="2034"/>
      <c r="P831" s="2034"/>
    </row>
    <row r="832" spans="1:16" ht="15.75" customHeight="1">
      <c r="A832" s="2034"/>
      <c r="B832" s="2034"/>
      <c r="C832" s="2034"/>
      <c r="D832" s="2034"/>
      <c r="E832" s="2034"/>
      <c r="F832" s="2034"/>
      <c r="G832" s="2034"/>
      <c r="H832" s="2034"/>
      <c r="I832" s="2034"/>
      <c r="J832" s="2034"/>
      <c r="K832" s="2034"/>
      <c r="L832" s="2034"/>
      <c r="M832" s="2034"/>
      <c r="N832" s="2034"/>
      <c r="O832" s="2034"/>
      <c r="P832" s="2034"/>
    </row>
    <row r="833" spans="1:16" ht="15.75" customHeight="1">
      <c r="A833" s="2034"/>
      <c r="B833" s="2034"/>
      <c r="C833" s="2034"/>
      <c r="D833" s="2034"/>
      <c r="E833" s="2034"/>
      <c r="F833" s="2034"/>
      <c r="G833" s="2034"/>
      <c r="H833" s="2034"/>
      <c r="I833" s="2034"/>
      <c r="J833" s="2034"/>
      <c r="K833" s="2034"/>
      <c r="L833" s="2034"/>
      <c r="M833" s="2034"/>
      <c r="N833" s="2034"/>
      <c r="O833" s="2034"/>
      <c r="P833" s="2034"/>
    </row>
    <row r="834" spans="1:16" ht="15.75" customHeight="1">
      <c r="A834" s="2034"/>
      <c r="B834" s="2034"/>
      <c r="C834" s="2034"/>
      <c r="D834" s="2034"/>
      <c r="E834" s="2034"/>
      <c r="F834" s="2034"/>
      <c r="G834" s="2034"/>
      <c r="H834" s="2034"/>
      <c r="I834" s="2034"/>
      <c r="J834" s="2034"/>
      <c r="K834" s="2034"/>
      <c r="L834" s="2034"/>
      <c r="M834" s="2034"/>
      <c r="N834" s="2034"/>
      <c r="O834" s="2034"/>
      <c r="P834" s="2034"/>
    </row>
    <row r="835" spans="1:16" ht="15.75" customHeight="1">
      <c r="A835" s="2034"/>
      <c r="B835" s="2034"/>
      <c r="C835" s="2034"/>
      <c r="D835" s="2034"/>
      <c r="E835" s="2034"/>
      <c r="F835" s="2034"/>
      <c r="G835" s="2034"/>
      <c r="H835" s="2034"/>
      <c r="I835" s="2034"/>
      <c r="J835" s="2034"/>
      <c r="K835" s="2034"/>
      <c r="L835" s="2034"/>
      <c r="M835" s="2034"/>
      <c r="N835" s="2034"/>
      <c r="O835" s="2034"/>
      <c r="P835" s="2034"/>
    </row>
    <row r="836" spans="1:16" ht="15.75" customHeight="1">
      <c r="A836" s="2034"/>
      <c r="B836" s="2034"/>
      <c r="C836" s="2034"/>
      <c r="D836" s="2034"/>
      <c r="E836" s="2034"/>
      <c r="F836" s="2034"/>
      <c r="G836" s="2034"/>
      <c r="H836" s="2034"/>
      <c r="I836" s="2034"/>
      <c r="J836" s="2034"/>
      <c r="K836" s="2034"/>
      <c r="L836" s="2034"/>
      <c r="M836" s="2034"/>
      <c r="N836" s="2034"/>
      <c r="O836" s="2034"/>
      <c r="P836" s="2034"/>
    </row>
    <row r="837" spans="1:16" ht="15.75" customHeight="1">
      <c r="A837" s="2034"/>
      <c r="B837" s="2034"/>
      <c r="C837" s="2034"/>
      <c r="D837" s="2034"/>
      <c r="E837" s="2034"/>
      <c r="F837" s="2034"/>
      <c r="G837" s="2034"/>
      <c r="H837" s="2034"/>
      <c r="I837" s="2034"/>
      <c r="J837" s="2034"/>
      <c r="K837" s="2034"/>
      <c r="L837" s="2034"/>
      <c r="M837" s="2034"/>
      <c r="N837" s="2034"/>
      <c r="O837" s="2034"/>
      <c r="P837" s="2034"/>
    </row>
    <row r="838" spans="1:16" ht="15.75" customHeight="1">
      <c r="A838" s="2034"/>
      <c r="B838" s="2034"/>
      <c r="C838" s="2034"/>
      <c r="D838" s="2034"/>
      <c r="E838" s="2034"/>
      <c r="F838" s="2034"/>
      <c r="G838" s="2034"/>
      <c r="H838" s="2034"/>
      <c r="I838" s="2034"/>
      <c r="J838" s="2034"/>
      <c r="K838" s="2034"/>
      <c r="L838" s="2034"/>
      <c r="M838" s="2034"/>
      <c r="N838" s="2034"/>
      <c r="O838" s="2034"/>
      <c r="P838" s="2034"/>
    </row>
    <row r="839" spans="1:16" ht="15.75" customHeight="1">
      <c r="A839" s="2034"/>
      <c r="B839" s="2034"/>
      <c r="C839" s="2034"/>
      <c r="D839" s="2034"/>
      <c r="E839" s="2034"/>
      <c r="F839" s="2034"/>
      <c r="G839" s="2034"/>
      <c r="H839" s="2034"/>
      <c r="I839" s="2034"/>
      <c r="J839" s="2034"/>
      <c r="K839" s="2034"/>
      <c r="L839" s="2034"/>
      <c r="M839" s="2034"/>
      <c r="N839" s="2034"/>
      <c r="O839" s="2034"/>
      <c r="P839" s="2034"/>
    </row>
    <row r="840" spans="1:16" ht="15.75" customHeight="1">
      <c r="A840" s="2034"/>
      <c r="B840" s="2034"/>
      <c r="C840" s="2034"/>
      <c r="D840" s="2034"/>
      <c r="E840" s="2034"/>
      <c r="F840" s="2034"/>
      <c r="G840" s="2034"/>
      <c r="H840" s="2034"/>
      <c r="I840" s="2034"/>
      <c r="J840" s="2034"/>
      <c r="K840" s="2034"/>
      <c r="L840" s="2034"/>
      <c r="M840" s="2034"/>
      <c r="N840" s="2034"/>
      <c r="O840" s="2034"/>
      <c r="P840" s="2034"/>
    </row>
    <row r="841" spans="1:16" ht="15.75" customHeight="1">
      <c r="A841" s="2034"/>
      <c r="B841" s="2034"/>
      <c r="C841" s="2034"/>
      <c r="D841" s="2034"/>
      <c r="E841" s="2034"/>
      <c r="F841" s="2034"/>
      <c r="G841" s="2034"/>
      <c r="H841" s="2034"/>
      <c r="I841" s="2034"/>
      <c r="J841" s="2034"/>
      <c r="K841" s="2034"/>
      <c r="L841" s="2034"/>
      <c r="M841" s="2034"/>
      <c r="N841" s="2034"/>
      <c r="O841" s="2034"/>
      <c r="P841" s="2034"/>
    </row>
    <row r="842" spans="1:16" ht="15.75" customHeight="1">
      <c r="A842" s="2034"/>
      <c r="B842" s="2034"/>
      <c r="C842" s="2034"/>
      <c r="D842" s="2034"/>
      <c r="E842" s="2034"/>
      <c r="F842" s="2034"/>
      <c r="G842" s="2034"/>
      <c r="H842" s="2034"/>
      <c r="I842" s="2034"/>
      <c r="J842" s="2034"/>
      <c r="K842" s="2034"/>
      <c r="L842" s="2034"/>
      <c r="M842" s="2034"/>
      <c r="N842" s="2034"/>
      <c r="O842" s="2034"/>
      <c r="P842" s="2034"/>
    </row>
    <row r="843" spans="1:16" ht="15.75" customHeight="1">
      <c r="A843" s="2034"/>
      <c r="B843" s="2034"/>
      <c r="C843" s="2034"/>
      <c r="D843" s="2034"/>
      <c r="E843" s="2034"/>
      <c r="F843" s="2034"/>
      <c r="G843" s="2034"/>
      <c r="H843" s="2034"/>
      <c r="I843" s="2034"/>
      <c r="J843" s="2034"/>
      <c r="K843" s="2034"/>
      <c r="L843" s="2034"/>
      <c r="M843" s="2034"/>
      <c r="N843" s="2034"/>
      <c r="O843" s="2034"/>
      <c r="P843" s="2034"/>
    </row>
    <row r="844" spans="1:16" ht="15.75" customHeight="1">
      <c r="A844" s="2034"/>
      <c r="B844" s="2034"/>
      <c r="C844" s="2034"/>
      <c r="D844" s="2034"/>
      <c r="E844" s="2034"/>
      <c r="F844" s="2034"/>
      <c r="G844" s="2034"/>
      <c r="H844" s="2034"/>
      <c r="I844" s="2034"/>
      <c r="J844" s="2034"/>
      <c r="K844" s="2034"/>
      <c r="L844" s="2034"/>
      <c r="M844" s="2034"/>
      <c r="N844" s="2034"/>
      <c r="O844" s="2034"/>
      <c r="P844" s="2034"/>
    </row>
    <row r="845" spans="1:16" ht="15.75" customHeight="1">
      <c r="A845" s="2034"/>
      <c r="B845" s="2034"/>
      <c r="C845" s="2034"/>
      <c r="D845" s="2034"/>
      <c r="E845" s="2034"/>
      <c r="F845" s="2034"/>
      <c r="G845" s="2034"/>
      <c r="H845" s="2034"/>
      <c r="I845" s="2034"/>
      <c r="J845" s="2034"/>
      <c r="K845" s="2034"/>
      <c r="L845" s="2034"/>
      <c r="M845" s="2034"/>
      <c r="N845" s="2034"/>
      <c r="O845" s="2034"/>
      <c r="P845" s="2034"/>
    </row>
    <row r="846" spans="1:16" ht="15.75" customHeight="1">
      <c r="A846" s="2034"/>
      <c r="B846" s="2034"/>
      <c r="C846" s="2034"/>
      <c r="D846" s="2034"/>
      <c r="E846" s="2034"/>
      <c r="F846" s="2034"/>
      <c r="G846" s="2034"/>
      <c r="H846" s="2034"/>
      <c r="I846" s="2034"/>
      <c r="J846" s="2034"/>
      <c r="K846" s="2034"/>
      <c r="L846" s="2034"/>
      <c r="M846" s="2034"/>
      <c r="N846" s="2034"/>
      <c r="O846" s="2034"/>
      <c r="P846" s="2034"/>
    </row>
    <row r="847" spans="1:16" ht="15.75" customHeight="1">
      <c r="A847" s="2034"/>
      <c r="B847" s="2034"/>
      <c r="C847" s="2034"/>
      <c r="D847" s="2034"/>
      <c r="E847" s="2034"/>
      <c r="F847" s="2034"/>
      <c r="G847" s="2034"/>
      <c r="H847" s="2034"/>
      <c r="I847" s="2034"/>
      <c r="J847" s="2034"/>
      <c r="K847" s="2034"/>
      <c r="L847" s="2034"/>
      <c r="M847" s="2034"/>
      <c r="N847" s="2034"/>
      <c r="O847" s="2034"/>
      <c r="P847" s="2034"/>
    </row>
    <row r="848" spans="1:16" ht="15.75" customHeight="1">
      <c r="A848" s="2034"/>
      <c r="B848" s="2034"/>
      <c r="C848" s="2034"/>
      <c r="D848" s="2034"/>
      <c r="E848" s="2034"/>
      <c r="F848" s="2034"/>
      <c r="G848" s="2034"/>
      <c r="H848" s="2034"/>
      <c r="I848" s="2034"/>
      <c r="J848" s="2034"/>
      <c r="K848" s="2034"/>
      <c r="L848" s="2034"/>
      <c r="M848" s="2034"/>
      <c r="N848" s="2034"/>
      <c r="O848" s="2034"/>
      <c r="P848" s="2034"/>
    </row>
    <row r="849" spans="1:16" ht="15.75" customHeight="1">
      <c r="A849" s="2034"/>
      <c r="B849" s="2034"/>
      <c r="C849" s="2034"/>
      <c r="D849" s="2034"/>
      <c r="E849" s="2034"/>
      <c r="F849" s="2034"/>
      <c r="G849" s="2034"/>
      <c r="H849" s="2034"/>
      <c r="I849" s="2034"/>
      <c r="J849" s="2034"/>
      <c r="K849" s="2034"/>
      <c r="L849" s="2034"/>
      <c r="M849" s="2034"/>
      <c r="N849" s="2034"/>
      <c r="O849" s="2034"/>
      <c r="P849" s="2034"/>
    </row>
    <row r="850" spans="1:16" ht="15.75" customHeight="1">
      <c r="A850" s="2034"/>
      <c r="B850" s="2034"/>
      <c r="C850" s="2034"/>
      <c r="D850" s="2034"/>
      <c r="E850" s="2034"/>
      <c r="F850" s="2034"/>
      <c r="G850" s="2034"/>
      <c r="H850" s="2034"/>
      <c r="I850" s="2034"/>
      <c r="J850" s="2034"/>
      <c r="K850" s="2034"/>
      <c r="L850" s="2034"/>
      <c r="M850" s="2034"/>
      <c r="N850" s="2034"/>
      <c r="O850" s="2034"/>
      <c r="P850" s="2034"/>
    </row>
    <row r="851" spans="1:16" ht="15.75" customHeight="1">
      <c r="A851" s="2034"/>
      <c r="B851" s="2034"/>
      <c r="C851" s="2034"/>
      <c r="D851" s="2034"/>
      <c r="E851" s="2034"/>
      <c r="F851" s="2034"/>
      <c r="G851" s="2034"/>
      <c r="H851" s="2034"/>
      <c r="I851" s="2034"/>
      <c r="J851" s="2034"/>
      <c r="K851" s="2034"/>
      <c r="L851" s="2034"/>
      <c r="M851" s="2034"/>
      <c r="N851" s="2034"/>
      <c r="O851" s="2034"/>
      <c r="P851" s="2034"/>
    </row>
    <row r="852" spans="1:16" ht="15.75" customHeight="1">
      <c r="A852" s="2034"/>
      <c r="B852" s="2034"/>
      <c r="C852" s="2034"/>
      <c r="D852" s="2034"/>
      <c r="E852" s="2034"/>
      <c r="F852" s="2034"/>
      <c r="G852" s="2034"/>
      <c r="H852" s="2034"/>
      <c r="I852" s="2034"/>
      <c r="J852" s="2034"/>
      <c r="K852" s="2034"/>
      <c r="L852" s="2034"/>
      <c r="M852" s="2034"/>
      <c r="N852" s="2034"/>
      <c r="O852" s="2034"/>
      <c r="P852" s="2034"/>
    </row>
    <row r="853" spans="1:16" ht="15.75" customHeight="1">
      <c r="A853" s="2034"/>
      <c r="B853" s="2034"/>
      <c r="C853" s="2034"/>
      <c r="D853" s="2034"/>
      <c r="E853" s="2034"/>
      <c r="F853" s="2034"/>
      <c r="G853" s="2034"/>
      <c r="H853" s="2034"/>
      <c r="I853" s="2034"/>
      <c r="J853" s="2034"/>
      <c r="K853" s="2034"/>
      <c r="L853" s="2034"/>
      <c r="M853" s="2034"/>
      <c r="N853" s="2034"/>
      <c r="O853" s="2034"/>
      <c r="P853" s="2034"/>
    </row>
    <row r="854" spans="1:16" ht="15.75" customHeight="1">
      <c r="A854" s="2034"/>
      <c r="B854" s="2034"/>
      <c r="C854" s="2034"/>
      <c r="D854" s="2034"/>
      <c r="E854" s="2034"/>
      <c r="F854" s="2034"/>
      <c r="G854" s="2034"/>
      <c r="H854" s="2034"/>
      <c r="I854" s="2034"/>
      <c r="J854" s="2034"/>
      <c r="K854" s="2034"/>
      <c r="L854" s="2034"/>
      <c r="M854" s="2034"/>
      <c r="N854" s="2034"/>
      <c r="O854" s="2034"/>
      <c r="P854" s="2034"/>
    </row>
    <row r="855" spans="1:16" ht="15.75" customHeight="1">
      <c r="A855" s="2034"/>
      <c r="B855" s="2034"/>
      <c r="C855" s="2034"/>
      <c r="D855" s="2034"/>
      <c r="E855" s="2034"/>
      <c r="F855" s="2034"/>
      <c r="G855" s="2034"/>
      <c r="H855" s="2034"/>
      <c r="I855" s="2034"/>
      <c r="J855" s="2034"/>
      <c r="K855" s="2034"/>
      <c r="L855" s="2034"/>
      <c r="M855" s="2034"/>
      <c r="N855" s="2034"/>
      <c r="O855" s="2034"/>
      <c r="P855" s="2034"/>
    </row>
    <row r="856" spans="1:16" ht="15.75" customHeight="1">
      <c r="A856" s="2034"/>
      <c r="B856" s="2034"/>
      <c r="C856" s="2034"/>
      <c r="D856" s="2034"/>
      <c r="E856" s="2034"/>
      <c r="F856" s="2034"/>
      <c r="G856" s="2034"/>
      <c r="H856" s="2034"/>
      <c r="I856" s="2034"/>
      <c r="J856" s="2034"/>
      <c r="K856" s="2034"/>
      <c r="L856" s="2034"/>
      <c r="M856" s="2034"/>
      <c r="N856" s="2034"/>
      <c r="O856" s="2034"/>
      <c r="P856" s="2034"/>
    </row>
    <row r="857" spans="1:16" ht="15.75" customHeight="1">
      <c r="A857" s="2034"/>
      <c r="B857" s="2034"/>
      <c r="C857" s="2034"/>
      <c r="D857" s="2034"/>
      <c r="E857" s="2034"/>
      <c r="F857" s="2034"/>
      <c r="G857" s="2034"/>
      <c r="H857" s="2034"/>
      <c r="I857" s="2034"/>
      <c r="J857" s="2034"/>
      <c r="K857" s="2034"/>
      <c r="L857" s="2034"/>
      <c r="M857" s="2034"/>
      <c r="N857" s="2034"/>
      <c r="O857" s="2034"/>
      <c r="P857" s="2034"/>
    </row>
    <row r="858" spans="1:16" ht="15.75" customHeight="1">
      <c r="A858" s="2034"/>
      <c r="B858" s="2034"/>
      <c r="C858" s="2034"/>
      <c r="D858" s="2034"/>
      <c r="E858" s="2034"/>
      <c r="F858" s="2034"/>
      <c r="G858" s="2034"/>
      <c r="H858" s="2034"/>
      <c r="I858" s="2034"/>
      <c r="J858" s="2034"/>
      <c r="K858" s="2034"/>
      <c r="L858" s="2034"/>
      <c r="M858" s="2034"/>
      <c r="N858" s="2034"/>
      <c r="O858" s="2034"/>
      <c r="P858" s="2034"/>
    </row>
    <row r="859" spans="1:16" ht="15.75" customHeight="1">
      <c r="A859" s="2034"/>
      <c r="B859" s="2034"/>
      <c r="C859" s="2034"/>
      <c r="D859" s="2034"/>
      <c r="E859" s="2034"/>
      <c r="F859" s="2034"/>
      <c r="G859" s="2034"/>
      <c r="H859" s="2034"/>
      <c r="I859" s="2034"/>
      <c r="J859" s="2034"/>
      <c r="K859" s="2034"/>
      <c r="L859" s="2034"/>
      <c r="M859" s="2034"/>
      <c r="N859" s="2034"/>
      <c r="O859" s="2034"/>
      <c r="P859" s="2034"/>
    </row>
    <row r="860" spans="1:16" ht="15.75" customHeight="1">
      <c r="A860" s="2034"/>
      <c r="B860" s="2034"/>
      <c r="C860" s="2034"/>
      <c r="D860" s="2034"/>
      <c r="E860" s="2034"/>
      <c r="F860" s="2034"/>
      <c r="G860" s="2034"/>
      <c r="H860" s="2034"/>
      <c r="I860" s="2034"/>
      <c r="J860" s="2034"/>
      <c r="K860" s="2034"/>
      <c r="L860" s="2034"/>
      <c r="M860" s="2034"/>
      <c r="N860" s="2034"/>
      <c r="O860" s="2034"/>
      <c r="P860" s="2034"/>
    </row>
    <row r="861" spans="1:16" ht="15.75" customHeight="1">
      <c r="A861" s="2034"/>
      <c r="B861" s="2034"/>
      <c r="C861" s="2034"/>
      <c r="D861" s="2034"/>
      <c r="E861" s="2034"/>
      <c r="F861" s="2034"/>
      <c r="G861" s="2034"/>
      <c r="H861" s="2034"/>
      <c r="I861" s="2034"/>
      <c r="J861" s="2034"/>
      <c r="K861" s="2034"/>
      <c r="L861" s="2034"/>
      <c r="M861" s="2034"/>
      <c r="N861" s="2034"/>
      <c r="O861" s="2034"/>
      <c r="P861" s="2034"/>
    </row>
    <row r="862" spans="1:16" ht="15.75" customHeight="1">
      <c r="A862" s="2034"/>
      <c r="B862" s="2034"/>
      <c r="C862" s="2034"/>
      <c r="D862" s="2034"/>
      <c r="E862" s="2034"/>
      <c r="F862" s="2034"/>
      <c r="G862" s="2034"/>
      <c r="H862" s="2034"/>
      <c r="I862" s="2034"/>
      <c r="J862" s="2034"/>
      <c r="K862" s="2034"/>
      <c r="L862" s="2034"/>
      <c r="M862" s="2034"/>
      <c r="N862" s="2034"/>
      <c r="O862" s="2034"/>
      <c r="P862" s="2034"/>
    </row>
    <row r="863" spans="1:16" ht="15.75" customHeight="1">
      <c r="A863" s="2034"/>
      <c r="B863" s="2034"/>
      <c r="C863" s="2034"/>
      <c r="D863" s="2034"/>
      <c r="E863" s="2034"/>
      <c r="F863" s="2034"/>
      <c r="G863" s="2034"/>
      <c r="H863" s="2034"/>
      <c r="I863" s="2034"/>
      <c r="J863" s="2034"/>
      <c r="K863" s="2034"/>
      <c r="L863" s="2034"/>
      <c r="M863" s="2034"/>
      <c r="N863" s="2034"/>
      <c r="O863" s="2034"/>
      <c r="P863" s="2034"/>
    </row>
    <row r="864" spans="1:16" ht="15.75" customHeight="1">
      <c r="A864" s="2034"/>
      <c r="B864" s="2034"/>
      <c r="C864" s="2034"/>
      <c r="D864" s="2034"/>
      <c r="E864" s="2034"/>
      <c r="F864" s="2034"/>
      <c r="G864" s="2034"/>
      <c r="H864" s="2034"/>
      <c r="I864" s="2034"/>
      <c r="J864" s="2034"/>
      <c r="K864" s="2034"/>
      <c r="L864" s="2034"/>
      <c r="M864" s="2034"/>
      <c r="N864" s="2034"/>
      <c r="O864" s="2034"/>
      <c r="P864" s="2034"/>
    </row>
    <row r="865" spans="1:16" ht="15.75" customHeight="1">
      <c r="A865" s="2034"/>
      <c r="B865" s="2034"/>
      <c r="C865" s="2034"/>
      <c r="D865" s="2034"/>
      <c r="E865" s="2034"/>
      <c r="F865" s="2034"/>
      <c r="G865" s="2034"/>
      <c r="H865" s="2034"/>
      <c r="I865" s="2034"/>
      <c r="J865" s="2034"/>
      <c r="K865" s="2034"/>
      <c r="L865" s="2034"/>
      <c r="M865" s="2034"/>
      <c r="N865" s="2034"/>
      <c r="O865" s="2034"/>
      <c r="P865" s="2034"/>
    </row>
    <row r="866" spans="1:16" ht="15.75" customHeight="1">
      <c r="A866" s="2034"/>
      <c r="B866" s="2034"/>
      <c r="C866" s="2034"/>
      <c r="D866" s="2034"/>
      <c r="E866" s="2034"/>
      <c r="F866" s="2034"/>
      <c r="G866" s="2034"/>
      <c r="H866" s="2034"/>
      <c r="I866" s="2034"/>
      <c r="J866" s="2034"/>
      <c r="K866" s="2034"/>
      <c r="L866" s="2034"/>
      <c r="M866" s="2034"/>
      <c r="N866" s="2034"/>
      <c r="O866" s="2034"/>
      <c r="P866" s="2034"/>
    </row>
    <row r="867" spans="1:16" ht="15.75" customHeight="1">
      <c r="A867" s="2034"/>
      <c r="B867" s="2034"/>
      <c r="C867" s="2034"/>
      <c r="D867" s="2034"/>
      <c r="E867" s="2034"/>
      <c r="F867" s="2034"/>
      <c r="G867" s="2034"/>
      <c r="H867" s="2034"/>
      <c r="I867" s="2034"/>
      <c r="J867" s="2034"/>
      <c r="K867" s="2034"/>
      <c r="L867" s="2034"/>
      <c r="M867" s="2034"/>
      <c r="N867" s="2034"/>
      <c r="O867" s="2034"/>
      <c r="P867" s="2034"/>
    </row>
    <row r="868" spans="1:16" ht="15.75" customHeight="1">
      <c r="A868" s="2034"/>
      <c r="B868" s="2034"/>
      <c r="C868" s="2034"/>
      <c r="D868" s="2034"/>
      <c r="E868" s="2034"/>
      <c r="F868" s="2034"/>
      <c r="G868" s="2034"/>
      <c r="H868" s="2034"/>
      <c r="I868" s="2034"/>
      <c r="J868" s="2034"/>
      <c r="K868" s="2034"/>
      <c r="L868" s="2034"/>
      <c r="M868" s="2034"/>
      <c r="N868" s="2034"/>
      <c r="O868" s="2034"/>
      <c r="P868" s="2034"/>
    </row>
    <row r="869" spans="1:16" ht="15.75" customHeight="1">
      <c r="A869" s="2034"/>
      <c r="B869" s="2034"/>
      <c r="C869" s="2034"/>
      <c r="D869" s="2034"/>
      <c r="E869" s="2034"/>
      <c r="F869" s="2034"/>
      <c r="G869" s="2034"/>
      <c r="H869" s="2034"/>
      <c r="I869" s="2034"/>
      <c r="J869" s="2034"/>
      <c r="K869" s="2034"/>
      <c r="L869" s="2034"/>
      <c r="M869" s="2034"/>
      <c r="N869" s="2034"/>
      <c r="O869" s="2034"/>
      <c r="P869" s="2034"/>
    </row>
    <row r="870" spans="1:16" ht="15.75" customHeight="1">
      <c r="A870" s="2034"/>
      <c r="B870" s="2034"/>
      <c r="C870" s="2034"/>
      <c r="D870" s="2034"/>
      <c r="E870" s="2034"/>
      <c r="F870" s="2034"/>
      <c r="G870" s="2034"/>
      <c r="H870" s="2034"/>
      <c r="I870" s="2034"/>
      <c r="J870" s="2034"/>
      <c r="K870" s="2034"/>
      <c r="L870" s="2034"/>
      <c r="M870" s="2034"/>
      <c r="N870" s="2034"/>
      <c r="O870" s="2034"/>
      <c r="P870" s="2034"/>
    </row>
    <row r="871" spans="1:16" ht="15.75" customHeight="1">
      <c r="A871" s="2034"/>
      <c r="B871" s="2034"/>
      <c r="C871" s="2034"/>
      <c r="D871" s="2034"/>
      <c r="E871" s="2034"/>
      <c r="F871" s="2034"/>
      <c r="G871" s="2034"/>
      <c r="H871" s="2034"/>
      <c r="I871" s="2034"/>
      <c r="J871" s="2034"/>
      <c r="K871" s="2034"/>
      <c r="L871" s="2034"/>
      <c r="M871" s="2034"/>
      <c r="N871" s="2034"/>
      <c r="O871" s="2034"/>
      <c r="P871" s="2034"/>
    </row>
    <row r="872" spans="1:16" ht="15.75" customHeight="1">
      <c r="A872" s="2034"/>
      <c r="B872" s="2034"/>
      <c r="C872" s="2034"/>
      <c r="D872" s="2034"/>
      <c r="E872" s="2034"/>
      <c r="F872" s="2034"/>
      <c r="G872" s="2034"/>
      <c r="H872" s="2034"/>
      <c r="I872" s="2034"/>
      <c r="J872" s="2034"/>
      <c r="K872" s="2034"/>
      <c r="L872" s="2034"/>
      <c r="M872" s="2034"/>
      <c r="N872" s="2034"/>
      <c r="O872" s="2034"/>
      <c r="P872" s="2034"/>
    </row>
    <row r="873" spans="1:16" ht="15.75" customHeight="1">
      <c r="A873" s="2034"/>
      <c r="B873" s="2034"/>
      <c r="C873" s="2034"/>
      <c r="D873" s="2034"/>
      <c r="E873" s="2034"/>
      <c r="F873" s="2034"/>
      <c r="G873" s="2034"/>
      <c r="H873" s="2034"/>
      <c r="I873" s="2034"/>
      <c r="J873" s="2034"/>
      <c r="K873" s="2034"/>
      <c r="L873" s="2034"/>
      <c r="M873" s="2034"/>
      <c r="N873" s="2034"/>
      <c r="O873" s="2034"/>
      <c r="P873" s="2034"/>
    </row>
    <row r="874" spans="1:16" ht="15.75" customHeight="1">
      <c r="A874" s="2034"/>
      <c r="B874" s="2034"/>
      <c r="C874" s="2034"/>
      <c r="D874" s="2034"/>
      <c r="E874" s="2034"/>
      <c r="F874" s="2034"/>
      <c r="G874" s="2034"/>
      <c r="H874" s="2034"/>
      <c r="I874" s="2034"/>
      <c r="J874" s="2034"/>
      <c r="K874" s="2034"/>
      <c r="L874" s="2034"/>
      <c r="M874" s="2034"/>
      <c r="N874" s="2034"/>
      <c r="O874" s="2034"/>
      <c r="P874" s="2034"/>
    </row>
    <row r="875" spans="1:16" ht="15.75" customHeight="1">
      <c r="A875" s="2034"/>
      <c r="B875" s="2034"/>
      <c r="C875" s="2034"/>
      <c r="D875" s="2034"/>
      <c r="E875" s="2034"/>
      <c r="F875" s="2034"/>
      <c r="G875" s="2034"/>
      <c r="H875" s="2034"/>
      <c r="I875" s="2034"/>
      <c r="J875" s="2034"/>
      <c r="K875" s="2034"/>
      <c r="L875" s="2034"/>
      <c r="M875" s="2034"/>
      <c r="N875" s="2034"/>
      <c r="O875" s="2034"/>
      <c r="P875" s="2034"/>
    </row>
    <row r="876" spans="1:16" ht="15.75" customHeight="1">
      <c r="A876" s="2034"/>
      <c r="B876" s="2034"/>
      <c r="C876" s="2034"/>
      <c r="D876" s="2034"/>
      <c r="E876" s="2034"/>
      <c r="F876" s="2034"/>
      <c r="G876" s="2034"/>
      <c r="H876" s="2034"/>
      <c r="I876" s="2034"/>
      <c r="J876" s="2034"/>
      <c r="K876" s="2034"/>
      <c r="L876" s="2034"/>
      <c r="M876" s="2034"/>
      <c r="N876" s="2034"/>
      <c r="O876" s="2034"/>
      <c r="P876" s="2034"/>
    </row>
    <row r="877" spans="1:16" ht="15.75" customHeight="1">
      <c r="A877" s="2034"/>
      <c r="B877" s="2034"/>
      <c r="C877" s="2034"/>
      <c r="D877" s="2034"/>
      <c r="E877" s="2034"/>
      <c r="F877" s="2034"/>
      <c r="G877" s="2034"/>
      <c r="H877" s="2034"/>
      <c r="I877" s="2034"/>
      <c r="J877" s="2034"/>
      <c r="K877" s="2034"/>
      <c r="L877" s="2034"/>
      <c r="M877" s="2034"/>
      <c r="N877" s="2034"/>
      <c r="O877" s="2034"/>
      <c r="P877" s="2034"/>
    </row>
    <row r="878" spans="1:16" ht="15.75" customHeight="1">
      <c r="A878" s="2034"/>
      <c r="B878" s="2034"/>
      <c r="C878" s="2034"/>
      <c r="D878" s="2034"/>
      <c r="E878" s="2034"/>
      <c r="F878" s="2034"/>
      <c r="G878" s="2034"/>
      <c r="H878" s="2034"/>
      <c r="I878" s="2034"/>
      <c r="J878" s="2034"/>
      <c r="K878" s="2034"/>
      <c r="L878" s="2034"/>
      <c r="M878" s="2034"/>
      <c r="N878" s="2034"/>
      <c r="O878" s="2034"/>
      <c r="P878" s="2034"/>
    </row>
    <row r="879" spans="1:16" ht="15.75" customHeight="1">
      <c r="A879" s="2034"/>
      <c r="B879" s="2034"/>
      <c r="C879" s="2034"/>
      <c r="D879" s="2034"/>
      <c r="E879" s="2034"/>
      <c r="F879" s="2034"/>
      <c r="G879" s="2034"/>
      <c r="H879" s="2034"/>
      <c r="I879" s="2034"/>
      <c r="J879" s="2034"/>
      <c r="K879" s="2034"/>
      <c r="L879" s="2034"/>
      <c r="M879" s="2034"/>
      <c r="N879" s="2034"/>
      <c r="O879" s="2034"/>
      <c r="P879" s="2034"/>
    </row>
    <row r="880" spans="1:16" ht="15.75" customHeight="1">
      <c r="A880" s="2034"/>
      <c r="B880" s="2034"/>
      <c r="C880" s="2034"/>
      <c r="D880" s="2034"/>
      <c r="E880" s="2034"/>
      <c r="F880" s="2034"/>
      <c r="G880" s="2034"/>
      <c r="H880" s="2034"/>
      <c r="I880" s="2034"/>
      <c r="J880" s="2034"/>
      <c r="K880" s="2034"/>
      <c r="L880" s="2034"/>
      <c r="M880" s="2034"/>
      <c r="N880" s="2034"/>
      <c r="O880" s="2034"/>
      <c r="P880" s="2034"/>
    </row>
    <row r="881" spans="1:16" ht="15.75" customHeight="1">
      <c r="A881" s="2034"/>
      <c r="B881" s="2034"/>
      <c r="C881" s="2034"/>
      <c r="D881" s="2034"/>
      <c r="E881" s="2034"/>
      <c r="F881" s="2034"/>
      <c r="G881" s="2034"/>
      <c r="H881" s="2034"/>
      <c r="I881" s="2034"/>
      <c r="J881" s="2034"/>
      <c r="K881" s="2034"/>
      <c r="L881" s="2034"/>
      <c r="M881" s="2034"/>
      <c r="N881" s="2034"/>
      <c r="O881" s="2034"/>
      <c r="P881" s="2034"/>
    </row>
    <row r="882" spans="1:16" ht="15.75" customHeight="1">
      <c r="A882" s="2034"/>
      <c r="B882" s="2034"/>
      <c r="C882" s="2034"/>
      <c r="D882" s="2034"/>
      <c r="E882" s="2034"/>
      <c r="F882" s="2034"/>
      <c r="G882" s="2034"/>
      <c r="H882" s="2034"/>
      <c r="I882" s="2034"/>
      <c r="J882" s="2034"/>
      <c r="K882" s="2034"/>
      <c r="L882" s="2034"/>
      <c r="M882" s="2034"/>
      <c r="N882" s="2034"/>
      <c r="O882" s="2034"/>
      <c r="P882" s="2034"/>
    </row>
    <row r="883" spans="1:16" ht="15.75" customHeight="1">
      <c r="A883" s="2034"/>
      <c r="B883" s="2034"/>
      <c r="C883" s="2034"/>
      <c r="D883" s="2034"/>
      <c r="E883" s="2034"/>
      <c r="F883" s="2034"/>
      <c r="G883" s="2034"/>
      <c r="H883" s="2034"/>
      <c r="I883" s="2034"/>
      <c r="J883" s="2034"/>
      <c r="K883" s="2034"/>
      <c r="L883" s="2034"/>
      <c r="M883" s="2034"/>
      <c r="N883" s="2034"/>
      <c r="O883" s="2034"/>
      <c r="P883" s="2034"/>
    </row>
    <row r="884" spans="1:16" ht="15.75" customHeight="1">
      <c r="A884" s="2034"/>
      <c r="B884" s="2034"/>
      <c r="C884" s="2034"/>
      <c r="D884" s="2034"/>
      <c r="E884" s="2034"/>
      <c r="F884" s="2034"/>
      <c r="G884" s="2034"/>
      <c r="H884" s="2034"/>
      <c r="I884" s="2034"/>
      <c r="J884" s="2034"/>
      <c r="K884" s="2034"/>
      <c r="L884" s="2034"/>
      <c r="M884" s="2034"/>
      <c r="N884" s="2034"/>
      <c r="O884" s="2034"/>
      <c r="P884" s="2034"/>
    </row>
    <row r="885" spans="1:16" ht="15.75" customHeight="1">
      <c r="A885" s="2034"/>
      <c r="B885" s="2034"/>
      <c r="C885" s="2034"/>
      <c r="D885" s="2034"/>
      <c r="E885" s="2034"/>
      <c r="F885" s="2034"/>
      <c r="G885" s="2034"/>
      <c r="H885" s="2034"/>
      <c r="I885" s="2034"/>
      <c r="J885" s="2034"/>
      <c r="K885" s="2034"/>
      <c r="L885" s="2034"/>
      <c r="M885" s="2034"/>
      <c r="N885" s="2034"/>
      <c r="O885" s="2034"/>
      <c r="P885" s="2034"/>
    </row>
    <row r="886" spans="1:16" ht="15.75" customHeight="1">
      <c r="A886" s="2034"/>
      <c r="B886" s="2034"/>
      <c r="C886" s="2034"/>
      <c r="D886" s="2034"/>
      <c r="E886" s="2034"/>
      <c r="F886" s="2034"/>
      <c r="G886" s="2034"/>
      <c r="H886" s="2034"/>
      <c r="I886" s="2034"/>
      <c r="J886" s="2034"/>
      <c r="K886" s="2034"/>
      <c r="L886" s="2034"/>
      <c r="M886" s="2034"/>
      <c r="N886" s="2034"/>
      <c r="O886" s="2034"/>
      <c r="P886" s="2034"/>
    </row>
    <row r="887" spans="1:16" ht="15.75" customHeight="1">
      <c r="A887" s="2034"/>
      <c r="B887" s="2034"/>
      <c r="C887" s="2034"/>
      <c r="D887" s="2034"/>
      <c r="E887" s="2034"/>
      <c r="F887" s="2034"/>
      <c r="G887" s="2034"/>
      <c r="H887" s="2034"/>
      <c r="I887" s="2034"/>
      <c r="J887" s="2034"/>
      <c r="K887" s="2034"/>
      <c r="L887" s="2034"/>
      <c r="M887" s="2034"/>
      <c r="N887" s="2034"/>
      <c r="O887" s="2034"/>
      <c r="P887" s="2034"/>
    </row>
    <row r="888" spans="1:16" ht="15.75" customHeight="1">
      <c r="A888" s="2034"/>
      <c r="B888" s="2034"/>
      <c r="C888" s="2034"/>
      <c r="D888" s="2034"/>
      <c r="E888" s="2034"/>
      <c r="F888" s="2034"/>
      <c r="G888" s="2034"/>
      <c r="H888" s="2034"/>
      <c r="I888" s="2034"/>
      <c r="J888" s="2034"/>
      <c r="K888" s="2034"/>
      <c r="L888" s="2034"/>
      <c r="M888" s="2034"/>
      <c r="N888" s="2034"/>
      <c r="O888" s="2034"/>
      <c r="P888" s="2034"/>
    </row>
    <row r="889" spans="1:16" ht="15.75" customHeight="1">
      <c r="A889" s="2034"/>
      <c r="B889" s="2034"/>
      <c r="C889" s="2034"/>
      <c r="D889" s="2034"/>
      <c r="E889" s="2034"/>
      <c r="F889" s="2034"/>
      <c r="G889" s="2034"/>
      <c r="H889" s="2034"/>
      <c r="I889" s="2034"/>
      <c r="J889" s="2034"/>
      <c r="K889" s="2034"/>
      <c r="L889" s="2034"/>
      <c r="M889" s="2034"/>
      <c r="N889" s="2034"/>
      <c r="O889" s="2034"/>
      <c r="P889" s="2034"/>
    </row>
    <row r="890" spans="1:16" ht="15.75" customHeight="1">
      <c r="A890" s="2034"/>
      <c r="B890" s="2034"/>
      <c r="C890" s="2034"/>
      <c r="D890" s="2034"/>
      <c r="E890" s="2034"/>
      <c r="F890" s="2034"/>
      <c r="G890" s="2034"/>
      <c r="H890" s="2034"/>
      <c r="I890" s="2034"/>
      <c r="J890" s="2034"/>
      <c r="K890" s="2034"/>
      <c r="L890" s="2034"/>
      <c r="M890" s="2034"/>
      <c r="N890" s="2034"/>
      <c r="O890" s="2034"/>
      <c r="P890" s="2034"/>
    </row>
    <row r="891" spans="1:16" ht="15.75" customHeight="1">
      <c r="A891" s="2034"/>
      <c r="B891" s="2034"/>
      <c r="C891" s="2034"/>
      <c r="D891" s="2034"/>
      <c r="E891" s="2034"/>
      <c r="F891" s="2034"/>
      <c r="G891" s="2034"/>
      <c r="H891" s="2034"/>
      <c r="I891" s="2034"/>
      <c r="J891" s="2034"/>
      <c r="K891" s="2034"/>
      <c r="L891" s="2034"/>
      <c r="M891" s="2034"/>
      <c r="N891" s="2034"/>
      <c r="O891" s="2034"/>
      <c r="P891" s="2034"/>
    </row>
    <row r="892" spans="1:16" ht="15.75" customHeight="1">
      <c r="A892" s="2034"/>
      <c r="B892" s="2034"/>
      <c r="C892" s="2034"/>
      <c r="D892" s="2034"/>
      <c r="E892" s="2034"/>
      <c r="F892" s="2034"/>
      <c r="G892" s="2034"/>
      <c r="H892" s="2034"/>
      <c r="I892" s="2034"/>
      <c r="J892" s="2034"/>
      <c r="K892" s="2034"/>
      <c r="L892" s="2034"/>
      <c r="M892" s="2034"/>
      <c r="N892" s="2034"/>
      <c r="O892" s="2034"/>
      <c r="P892" s="2034"/>
    </row>
    <row r="893" spans="1:16" ht="15.75" customHeight="1">
      <c r="A893" s="2034"/>
      <c r="B893" s="2034"/>
      <c r="C893" s="2034"/>
      <c r="D893" s="2034"/>
      <c r="E893" s="2034"/>
      <c r="F893" s="2034"/>
      <c r="G893" s="2034"/>
      <c r="H893" s="2034"/>
      <c r="I893" s="2034"/>
      <c r="J893" s="2034"/>
      <c r="K893" s="2034"/>
      <c r="L893" s="2034"/>
      <c r="M893" s="2034"/>
      <c r="N893" s="2034"/>
      <c r="O893" s="2034"/>
      <c r="P893" s="2034"/>
    </row>
    <row r="894" spans="1:16" ht="15.75" customHeight="1">
      <c r="A894" s="2034"/>
      <c r="B894" s="2034"/>
      <c r="C894" s="2034"/>
      <c r="D894" s="2034"/>
      <c r="E894" s="2034"/>
      <c r="F894" s="2034"/>
      <c r="G894" s="2034"/>
      <c r="H894" s="2034"/>
      <c r="I894" s="2034"/>
      <c r="J894" s="2034"/>
      <c r="K894" s="2034"/>
      <c r="L894" s="2034"/>
      <c r="M894" s="2034"/>
      <c r="N894" s="2034"/>
      <c r="O894" s="2034"/>
      <c r="P894" s="2034"/>
    </row>
    <row r="895" spans="1:16" ht="15.75" customHeight="1">
      <c r="A895" s="2034"/>
      <c r="B895" s="2034"/>
      <c r="C895" s="2034"/>
      <c r="D895" s="2034"/>
      <c r="E895" s="2034"/>
      <c r="F895" s="2034"/>
      <c r="G895" s="2034"/>
      <c r="H895" s="2034"/>
      <c r="I895" s="2034"/>
      <c r="J895" s="2034"/>
      <c r="K895" s="2034"/>
      <c r="L895" s="2034"/>
      <c r="M895" s="2034"/>
      <c r="N895" s="2034"/>
      <c r="O895" s="2034"/>
      <c r="P895" s="2034"/>
    </row>
    <row r="896" spans="1:16" ht="15.75" customHeight="1">
      <c r="A896" s="2034"/>
      <c r="B896" s="2034"/>
      <c r="C896" s="2034"/>
      <c r="D896" s="2034"/>
      <c r="E896" s="2034"/>
      <c r="F896" s="2034"/>
      <c r="G896" s="2034"/>
      <c r="H896" s="2034"/>
      <c r="I896" s="2034"/>
      <c r="J896" s="2034"/>
      <c r="K896" s="2034"/>
      <c r="L896" s="2034"/>
      <c r="M896" s="2034"/>
      <c r="N896" s="2034"/>
      <c r="O896" s="2034"/>
      <c r="P896" s="2034"/>
    </row>
    <row r="897" spans="1:16" ht="15.75" customHeight="1">
      <c r="A897" s="2034"/>
      <c r="B897" s="2034"/>
      <c r="C897" s="2034"/>
      <c r="D897" s="2034"/>
      <c r="E897" s="2034"/>
      <c r="F897" s="2034"/>
      <c r="G897" s="2034"/>
      <c r="H897" s="2034"/>
      <c r="I897" s="2034"/>
      <c r="J897" s="2034"/>
      <c r="K897" s="2034"/>
      <c r="L897" s="2034"/>
      <c r="M897" s="2034"/>
      <c r="N897" s="2034"/>
      <c r="O897" s="2034"/>
      <c r="P897" s="2034"/>
    </row>
    <row r="898" spans="1:16" ht="15.75" customHeight="1">
      <c r="A898" s="2034"/>
      <c r="B898" s="2034"/>
      <c r="C898" s="2034"/>
      <c r="D898" s="2034"/>
      <c r="E898" s="2034"/>
      <c r="F898" s="2034"/>
      <c r="G898" s="2034"/>
      <c r="H898" s="2034"/>
      <c r="I898" s="2034"/>
      <c r="J898" s="2034"/>
      <c r="K898" s="2034"/>
      <c r="L898" s="2034"/>
      <c r="M898" s="2034"/>
      <c r="N898" s="2034"/>
      <c r="O898" s="2034"/>
      <c r="P898" s="2034"/>
    </row>
    <row r="899" spans="1:16" ht="15.75" customHeight="1">
      <c r="A899" s="2034"/>
      <c r="B899" s="2034"/>
      <c r="C899" s="2034"/>
      <c r="D899" s="2034"/>
      <c r="E899" s="2034"/>
      <c r="F899" s="2034"/>
      <c r="G899" s="2034"/>
      <c r="H899" s="2034"/>
      <c r="I899" s="2034"/>
      <c r="J899" s="2034"/>
      <c r="K899" s="2034"/>
      <c r="L899" s="2034"/>
      <c r="M899" s="2034"/>
      <c r="N899" s="2034"/>
      <c r="O899" s="2034"/>
      <c r="P899" s="2034"/>
    </row>
    <row r="900" spans="1:16" ht="15.75" customHeight="1">
      <c r="A900" s="2034"/>
      <c r="B900" s="2034"/>
      <c r="C900" s="2034"/>
      <c r="D900" s="2034"/>
      <c r="E900" s="2034"/>
      <c r="F900" s="2034"/>
      <c r="G900" s="2034"/>
      <c r="H900" s="2034"/>
      <c r="I900" s="2034"/>
      <c r="J900" s="2034"/>
      <c r="K900" s="2034"/>
      <c r="L900" s="2034"/>
      <c r="M900" s="2034"/>
      <c r="N900" s="2034"/>
      <c r="O900" s="2034"/>
      <c r="P900" s="2034"/>
    </row>
    <row r="901" spans="1:16" ht="15.75" customHeight="1">
      <c r="A901" s="2034"/>
      <c r="B901" s="2034"/>
      <c r="C901" s="2034"/>
      <c r="D901" s="2034"/>
      <c r="E901" s="2034"/>
      <c r="F901" s="2034"/>
      <c r="G901" s="2034"/>
      <c r="H901" s="2034"/>
      <c r="I901" s="2034"/>
      <c r="J901" s="2034"/>
      <c r="K901" s="2034"/>
      <c r="L901" s="2034"/>
      <c r="M901" s="2034"/>
      <c r="N901" s="2034"/>
      <c r="O901" s="2034"/>
      <c r="P901" s="2034"/>
    </row>
    <row r="902" spans="1:16" ht="15.75" customHeight="1">
      <c r="A902" s="2034"/>
      <c r="B902" s="2034"/>
      <c r="C902" s="2034"/>
      <c r="D902" s="2034"/>
      <c r="E902" s="2034"/>
      <c r="F902" s="2034"/>
      <c r="G902" s="2034"/>
      <c r="H902" s="2034"/>
      <c r="I902" s="2034"/>
      <c r="J902" s="2034"/>
      <c r="K902" s="2034"/>
      <c r="L902" s="2034"/>
      <c r="M902" s="2034"/>
      <c r="N902" s="2034"/>
      <c r="O902" s="2034"/>
      <c r="P902" s="2034"/>
    </row>
    <row r="903" spans="1:16" ht="15.75" customHeight="1">
      <c r="A903" s="2034"/>
      <c r="B903" s="2034"/>
      <c r="C903" s="2034"/>
      <c r="D903" s="2034"/>
      <c r="E903" s="2034"/>
      <c r="F903" s="2034"/>
      <c r="G903" s="2034"/>
      <c r="H903" s="2034"/>
      <c r="I903" s="2034"/>
      <c r="J903" s="2034"/>
      <c r="K903" s="2034"/>
      <c r="L903" s="2034"/>
      <c r="M903" s="2034"/>
      <c r="N903" s="2034"/>
      <c r="O903" s="2034"/>
      <c r="P903" s="2034"/>
    </row>
    <row r="904" spans="1:16" ht="15.75" customHeight="1">
      <c r="A904" s="2034"/>
      <c r="B904" s="2034"/>
      <c r="C904" s="2034"/>
      <c r="D904" s="2034"/>
      <c r="E904" s="2034"/>
      <c r="F904" s="2034"/>
      <c r="G904" s="2034"/>
      <c r="H904" s="2034"/>
      <c r="I904" s="2034"/>
      <c r="J904" s="2034"/>
      <c r="K904" s="2034"/>
      <c r="L904" s="2034"/>
      <c r="M904" s="2034"/>
      <c r="N904" s="2034"/>
      <c r="O904" s="2034"/>
      <c r="P904" s="2034"/>
    </row>
    <row r="905" spans="1:16" ht="15.75" customHeight="1">
      <c r="A905" s="2034"/>
      <c r="B905" s="2034"/>
      <c r="C905" s="2034"/>
      <c r="D905" s="2034"/>
      <c r="E905" s="2034"/>
      <c r="F905" s="2034"/>
      <c r="G905" s="2034"/>
      <c r="H905" s="2034"/>
      <c r="I905" s="2034"/>
      <c r="J905" s="2034"/>
      <c r="K905" s="2034"/>
      <c r="L905" s="2034"/>
      <c r="M905" s="2034"/>
      <c r="N905" s="2034"/>
      <c r="O905" s="2034"/>
      <c r="P905" s="2034"/>
    </row>
    <row r="906" spans="1:16" ht="15.75" customHeight="1">
      <c r="A906" s="2034"/>
      <c r="B906" s="2034"/>
      <c r="C906" s="2034"/>
      <c r="D906" s="2034"/>
      <c r="E906" s="2034"/>
      <c r="F906" s="2034"/>
      <c r="G906" s="2034"/>
      <c r="H906" s="2034"/>
      <c r="I906" s="2034"/>
      <c r="J906" s="2034"/>
      <c r="K906" s="2034"/>
      <c r="L906" s="2034"/>
      <c r="M906" s="2034"/>
      <c r="N906" s="2034"/>
      <c r="O906" s="2034"/>
      <c r="P906" s="2034"/>
    </row>
    <row r="907" spans="1:16" ht="15.75" customHeight="1">
      <c r="A907" s="2034"/>
      <c r="B907" s="2034"/>
      <c r="C907" s="2034"/>
      <c r="D907" s="2034"/>
      <c r="E907" s="2034"/>
      <c r="F907" s="2034"/>
      <c r="G907" s="2034"/>
      <c r="H907" s="2034"/>
      <c r="I907" s="2034"/>
      <c r="J907" s="2034"/>
      <c r="K907" s="2034"/>
      <c r="L907" s="2034"/>
      <c r="M907" s="2034"/>
      <c r="N907" s="2034"/>
      <c r="O907" s="2034"/>
      <c r="P907" s="2034"/>
    </row>
    <row r="908" spans="1:16" ht="15.75" customHeight="1">
      <c r="A908" s="2034"/>
      <c r="B908" s="2034"/>
      <c r="C908" s="2034"/>
      <c r="D908" s="2034"/>
      <c r="E908" s="2034"/>
      <c r="F908" s="2034"/>
      <c r="G908" s="2034"/>
      <c r="H908" s="2034"/>
      <c r="I908" s="2034"/>
      <c r="J908" s="2034"/>
      <c r="K908" s="2034"/>
      <c r="L908" s="2034"/>
      <c r="M908" s="2034"/>
      <c r="N908" s="2034"/>
      <c r="O908" s="2034"/>
      <c r="P908" s="2034"/>
    </row>
    <row r="909" spans="1:16" ht="15.75" customHeight="1">
      <c r="A909" s="2034"/>
      <c r="B909" s="2034"/>
      <c r="C909" s="2034"/>
      <c r="D909" s="2034"/>
      <c r="E909" s="2034"/>
      <c r="F909" s="2034"/>
      <c r="G909" s="2034"/>
      <c r="H909" s="2034"/>
      <c r="I909" s="2034"/>
      <c r="J909" s="2034"/>
      <c r="K909" s="2034"/>
      <c r="L909" s="2034"/>
      <c r="M909" s="2034"/>
      <c r="N909" s="2034"/>
      <c r="O909" s="2034"/>
      <c r="P909" s="2034"/>
    </row>
    <row r="910" spans="1:16" ht="15.75" customHeight="1">
      <c r="A910" s="2034"/>
      <c r="B910" s="2034"/>
      <c r="C910" s="2034"/>
      <c r="D910" s="2034"/>
      <c r="E910" s="2034"/>
      <c r="F910" s="2034"/>
      <c r="G910" s="2034"/>
      <c r="H910" s="2034"/>
      <c r="I910" s="2034"/>
      <c r="J910" s="2034"/>
      <c r="K910" s="2034"/>
      <c r="L910" s="2034"/>
      <c r="M910" s="2034"/>
      <c r="N910" s="2034"/>
      <c r="O910" s="2034"/>
      <c r="P910" s="2034"/>
    </row>
    <row r="911" spans="1:16" ht="15.75" customHeight="1">
      <c r="A911" s="2034"/>
      <c r="B911" s="2034"/>
      <c r="C911" s="2034"/>
      <c r="D911" s="2034"/>
      <c r="E911" s="2034"/>
      <c r="F911" s="2034"/>
      <c r="G911" s="2034"/>
      <c r="H911" s="2034"/>
      <c r="I911" s="2034"/>
      <c r="J911" s="2034"/>
      <c r="K911" s="2034"/>
      <c r="L911" s="2034"/>
      <c r="M911" s="2034"/>
      <c r="N911" s="2034"/>
      <c r="O911" s="2034"/>
      <c r="P911" s="2034"/>
    </row>
    <row r="912" spans="1:16" ht="15.75" customHeight="1">
      <c r="A912" s="2034"/>
      <c r="B912" s="2034"/>
      <c r="C912" s="2034"/>
      <c r="D912" s="2034"/>
      <c r="E912" s="2034"/>
      <c r="F912" s="2034"/>
      <c r="G912" s="2034"/>
      <c r="H912" s="2034"/>
      <c r="I912" s="2034"/>
      <c r="J912" s="2034"/>
      <c r="K912" s="2034"/>
      <c r="L912" s="2034"/>
      <c r="M912" s="2034"/>
      <c r="N912" s="2034"/>
      <c r="O912" s="2034"/>
      <c r="P912" s="2034"/>
    </row>
    <row r="913" spans="1:16" ht="15.75" customHeight="1">
      <c r="A913" s="2034"/>
      <c r="B913" s="2034"/>
      <c r="C913" s="2034"/>
      <c r="D913" s="2034"/>
      <c r="E913" s="2034"/>
      <c r="F913" s="2034"/>
      <c r="G913" s="2034"/>
      <c r="H913" s="2034"/>
      <c r="I913" s="2034"/>
      <c r="J913" s="2034"/>
      <c r="K913" s="2034"/>
      <c r="L913" s="2034"/>
      <c r="M913" s="2034"/>
      <c r="N913" s="2034"/>
      <c r="O913" s="2034"/>
      <c r="P913" s="2034"/>
    </row>
    <row r="914" spans="1:16" ht="15.75" customHeight="1">
      <c r="A914" s="2034"/>
      <c r="B914" s="2034"/>
      <c r="C914" s="2034"/>
      <c r="D914" s="2034"/>
      <c r="E914" s="2034"/>
      <c r="F914" s="2034"/>
      <c r="G914" s="2034"/>
      <c r="H914" s="2034"/>
      <c r="I914" s="2034"/>
      <c r="J914" s="2034"/>
      <c r="K914" s="2034"/>
      <c r="L914" s="2034"/>
      <c r="M914" s="2034"/>
      <c r="N914" s="2034"/>
      <c r="O914" s="2034"/>
      <c r="P914" s="2034"/>
    </row>
    <row r="915" spans="1:16" ht="15.75" customHeight="1">
      <c r="A915" s="2034"/>
      <c r="B915" s="2034"/>
      <c r="C915" s="2034"/>
      <c r="D915" s="2034"/>
      <c r="E915" s="2034"/>
      <c r="F915" s="2034"/>
      <c r="G915" s="2034"/>
      <c r="H915" s="2034"/>
      <c r="I915" s="2034"/>
      <c r="J915" s="2034"/>
      <c r="K915" s="2034"/>
      <c r="L915" s="2034"/>
      <c r="M915" s="2034"/>
      <c r="N915" s="2034"/>
      <c r="O915" s="2034"/>
      <c r="P915" s="2034"/>
    </row>
    <row r="916" spans="1:16" ht="15.75" customHeight="1">
      <c r="A916" s="2034"/>
      <c r="B916" s="2034"/>
      <c r="C916" s="2034"/>
      <c r="D916" s="2034"/>
      <c r="E916" s="2034"/>
      <c r="F916" s="2034"/>
      <c r="G916" s="2034"/>
      <c r="H916" s="2034"/>
      <c r="I916" s="2034"/>
      <c r="J916" s="2034"/>
      <c r="K916" s="2034"/>
      <c r="L916" s="2034"/>
      <c r="M916" s="2034"/>
      <c r="N916" s="2034"/>
      <c r="O916" s="2034"/>
      <c r="P916" s="2034"/>
    </row>
    <row r="917" spans="1:16" ht="15.75" customHeight="1">
      <c r="A917" s="2034"/>
      <c r="B917" s="2034"/>
      <c r="C917" s="2034"/>
      <c r="D917" s="2034"/>
      <c r="E917" s="2034"/>
      <c r="F917" s="2034"/>
      <c r="G917" s="2034"/>
      <c r="H917" s="2034"/>
      <c r="I917" s="2034"/>
      <c r="J917" s="2034"/>
      <c r="K917" s="2034"/>
      <c r="L917" s="2034"/>
      <c r="M917" s="2034"/>
      <c r="N917" s="2034"/>
      <c r="O917" s="2034"/>
      <c r="P917" s="2034"/>
    </row>
    <row r="918" spans="1:16" ht="15.75" customHeight="1">
      <c r="A918" s="2034"/>
      <c r="B918" s="2034"/>
      <c r="C918" s="2034"/>
      <c r="D918" s="2034"/>
      <c r="E918" s="2034"/>
      <c r="F918" s="2034"/>
      <c r="G918" s="2034"/>
      <c r="H918" s="2034"/>
      <c r="I918" s="2034"/>
      <c r="J918" s="2034"/>
      <c r="K918" s="2034"/>
      <c r="L918" s="2034"/>
      <c r="M918" s="2034"/>
      <c r="N918" s="2034"/>
      <c r="O918" s="2034"/>
      <c r="P918" s="2034"/>
    </row>
    <row r="919" spans="1:16" ht="15.75" customHeight="1">
      <c r="A919" s="2034"/>
      <c r="B919" s="2034"/>
      <c r="C919" s="2034"/>
      <c r="D919" s="2034"/>
      <c r="E919" s="2034"/>
      <c r="F919" s="2034"/>
      <c r="G919" s="2034"/>
      <c r="H919" s="2034"/>
      <c r="I919" s="2034"/>
      <c r="J919" s="2034"/>
      <c r="K919" s="2034"/>
      <c r="L919" s="2034"/>
      <c r="M919" s="2034"/>
      <c r="N919" s="2034"/>
      <c r="O919" s="2034"/>
      <c r="P919" s="2034"/>
    </row>
    <row r="920" spans="1:16" ht="15.75" customHeight="1">
      <c r="A920" s="2034"/>
      <c r="B920" s="2034"/>
      <c r="C920" s="2034"/>
      <c r="D920" s="2034"/>
      <c r="E920" s="2034"/>
      <c r="F920" s="2034"/>
      <c r="G920" s="2034"/>
      <c r="H920" s="2034"/>
      <c r="I920" s="2034"/>
      <c r="J920" s="2034"/>
      <c r="K920" s="2034"/>
      <c r="L920" s="2034"/>
      <c r="M920" s="2034"/>
      <c r="N920" s="2034"/>
      <c r="O920" s="2034"/>
      <c r="P920" s="2034"/>
    </row>
    <row r="921" spans="1:16" ht="15.75" customHeight="1">
      <c r="A921" s="2034"/>
      <c r="B921" s="2034"/>
      <c r="C921" s="2034"/>
      <c r="D921" s="2034"/>
      <c r="E921" s="2034"/>
      <c r="F921" s="2034"/>
      <c r="G921" s="2034"/>
      <c r="H921" s="2034"/>
      <c r="I921" s="2034"/>
      <c r="J921" s="2034"/>
      <c r="K921" s="2034"/>
      <c r="L921" s="2034"/>
      <c r="M921" s="2034"/>
      <c r="N921" s="2034"/>
      <c r="O921" s="2034"/>
      <c r="P921" s="2034"/>
    </row>
    <row r="922" spans="1:16" ht="15.75" customHeight="1">
      <c r="A922" s="2034"/>
      <c r="B922" s="2034"/>
      <c r="C922" s="2034"/>
      <c r="D922" s="2034"/>
      <c r="E922" s="2034"/>
      <c r="F922" s="2034"/>
      <c r="G922" s="2034"/>
      <c r="H922" s="2034"/>
      <c r="I922" s="2034"/>
      <c r="J922" s="2034"/>
      <c r="K922" s="2034"/>
      <c r="L922" s="2034"/>
      <c r="M922" s="2034"/>
      <c r="N922" s="2034"/>
      <c r="O922" s="2034"/>
      <c r="P922" s="2034"/>
    </row>
    <row r="923" spans="1:16" ht="15.75" customHeight="1">
      <c r="A923" s="2034"/>
      <c r="B923" s="2034"/>
      <c r="C923" s="2034"/>
      <c r="D923" s="2034"/>
      <c r="E923" s="2034"/>
      <c r="F923" s="2034"/>
      <c r="G923" s="2034"/>
      <c r="H923" s="2034"/>
      <c r="I923" s="2034"/>
      <c r="J923" s="2034"/>
      <c r="K923" s="2034"/>
      <c r="L923" s="2034"/>
      <c r="M923" s="2034"/>
      <c r="N923" s="2034"/>
      <c r="O923" s="2034"/>
      <c r="P923" s="2034"/>
    </row>
    <row r="924" spans="1:16" ht="15.75" customHeight="1">
      <c r="A924" s="2034"/>
      <c r="B924" s="2034"/>
      <c r="C924" s="2034"/>
      <c r="D924" s="2034"/>
      <c r="E924" s="2034"/>
      <c r="F924" s="2034"/>
      <c r="G924" s="2034"/>
      <c r="H924" s="2034"/>
      <c r="I924" s="2034"/>
      <c r="J924" s="2034"/>
      <c r="K924" s="2034"/>
      <c r="L924" s="2034"/>
      <c r="M924" s="2034"/>
      <c r="N924" s="2034"/>
      <c r="O924" s="2034"/>
      <c r="P924" s="2034"/>
    </row>
    <row r="925" spans="1:16" ht="15.75" customHeight="1">
      <c r="A925" s="2034"/>
      <c r="B925" s="2034"/>
      <c r="C925" s="2034"/>
      <c r="D925" s="2034"/>
      <c r="E925" s="2034"/>
      <c r="F925" s="2034"/>
      <c r="G925" s="2034"/>
      <c r="H925" s="2034"/>
      <c r="I925" s="2034"/>
      <c r="J925" s="2034"/>
      <c r="K925" s="2034"/>
      <c r="L925" s="2034"/>
      <c r="M925" s="2034"/>
      <c r="N925" s="2034"/>
      <c r="O925" s="2034"/>
      <c r="P925" s="2034"/>
    </row>
    <row r="926" spans="1:16" ht="15.75" customHeight="1">
      <c r="A926" s="2034"/>
      <c r="B926" s="2034"/>
      <c r="C926" s="2034"/>
      <c r="D926" s="2034"/>
      <c r="E926" s="2034"/>
      <c r="F926" s="2034"/>
      <c r="G926" s="2034"/>
      <c r="H926" s="2034"/>
      <c r="I926" s="2034"/>
      <c r="J926" s="2034"/>
      <c r="K926" s="2034"/>
      <c r="L926" s="2034"/>
      <c r="M926" s="2034"/>
      <c r="N926" s="2034"/>
      <c r="O926" s="2034"/>
      <c r="P926" s="2034"/>
    </row>
    <row r="927" spans="1:16" ht="15.75" customHeight="1">
      <c r="A927" s="2034"/>
      <c r="B927" s="2034"/>
      <c r="C927" s="2034"/>
      <c r="D927" s="2034"/>
      <c r="E927" s="2034"/>
      <c r="F927" s="2034"/>
      <c r="G927" s="2034"/>
      <c r="H927" s="2034"/>
      <c r="I927" s="2034"/>
      <c r="J927" s="2034"/>
      <c r="K927" s="2034"/>
      <c r="L927" s="2034"/>
      <c r="M927" s="2034"/>
      <c r="N927" s="2034"/>
      <c r="O927" s="2034"/>
      <c r="P927" s="2034"/>
    </row>
    <row r="928" spans="1:16" ht="15.75" customHeight="1">
      <c r="A928" s="2034"/>
      <c r="B928" s="2034"/>
      <c r="C928" s="2034"/>
      <c r="D928" s="2034"/>
      <c r="E928" s="2034"/>
      <c r="F928" s="2034"/>
      <c r="G928" s="2034"/>
      <c r="H928" s="2034"/>
      <c r="I928" s="2034"/>
      <c r="J928" s="2034"/>
      <c r="K928" s="2034"/>
      <c r="L928" s="2034"/>
      <c r="M928" s="2034"/>
      <c r="N928" s="2034"/>
      <c r="O928" s="2034"/>
      <c r="P928" s="2034"/>
    </row>
    <row r="929" spans="1:16" ht="15.75" customHeight="1">
      <c r="A929" s="2034"/>
      <c r="B929" s="2034"/>
      <c r="C929" s="2034"/>
      <c r="D929" s="2034"/>
      <c r="E929" s="2034"/>
      <c r="F929" s="2034"/>
      <c r="G929" s="2034"/>
      <c r="H929" s="2034"/>
      <c r="I929" s="2034"/>
      <c r="J929" s="2034"/>
      <c r="K929" s="2034"/>
      <c r="L929" s="2034"/>
      <c r="M929" s="2034"/>
      <c r="N929" s="2034"/>
      <c r="O929" s="2034"/>
      <c r="P929" s="2034"/>
    </row>
    <row r="930" spans="1:16" ht="15.75" customHeight="1">
      <c r="A930" s="2034"/>
      <c r="B930" s="2034"/>
      <c r="C930" s="2034"/>
      <c r="D930" s="2034"/>
      <c r="E930" s="2034"/>
      <c r="F930" s="2034"/>
      <c r="G930" s="2034"/>
      <c r="H930" s="2034"/>
      <c r="I930" s="2034"/>
      <c r="J930" s="2034"/>
      <c r="K930" s="2034"/>
      <c r="L930" s="2034"/>
      <c r="M930" s="2034"/>
      <c r="N930" s="2034"/>
      <c r="O930" s="2034"/>
      <c r="P930" s="2034"/>
    </row>
    <row r="931" spans="1:16" ht="15.75" customHeight="1">
      <c r="A931" s="2034"/>
      <c r="B931" s="2034"/>
      <c r="C931" s="2034"/>
      <c r="D931" s="2034"/>
      <c r="E931" s="2034"/>
      <c r="F931" s="2034"/>
      <c r="G931" s="2034"/>
      <c r="H931" s="2034"/>
      <c r="I931" s="2034"/>
      <c r="J931" s="2034"/>
      <c r="K931" s="2034"/>
      <c r="L931" s="2034"/>
      <c r="M931" s="2034"/>
      <c r="N931" s="2034"/>
      <c r="O931" s="2034"/>
      <c r="P931" s="2034"/>
    </row>
    <row r="932" spans="1:16" ht="15.75" customHeight="1">
      <c r="A932" s="2034"/>
      <c r="B932" s="2034"/>
      <c r="C932" s="2034"/>
      <c r="D932" s="2034"/>
      <c r="E932" s="2034"/>
      <c r="F932" s="2034"/>
      <c r="G932" s="2034"/>
      <c r="H932" s="2034"/>
      <c r="I932" s="2034"/>
      <c r="J932" s="2034"/>
      <c r="K932" s="2034"/>
      <c r="L932" s="2034"/>
      <c r="M932" s="2034"/>
      <c r="N932" s="2034"/>
      <c r="O932" s="2034"/>
      <c r="P932" s="2034"/>
    </row>
    <row r="933" spans="1:16" ht="15.75" customHeight="1">
      <c r="A933" s="2034"/>
      <c r="B933" s="2034"/>
      <c r="C933" s="2034"/>
      <c r="D933" s="2034"/>
      <c r="E933" s="2034"/>
      <c r="F933" s="2034"/>
      <c r="G933" s="2034"/>
      <c r="H933" s="2034"/>
      <c r="I933" s="2034"/>
      <c r="J933" s="2034"/>
      <c r="K933" s="2034"/>
      <c r="L933" s="2034"/>
      <c r="M933" s="2034"/>
      <c r="N933" s="2034"/>
      <c r="O933" s="2034"/>
      <c r="P933" s="2034"/>
    </row>
    <row r="934" spans="1:16" ht="15.75" customHeight="1">
      <c r="A934" s="2034"/>
      <c r="B934" s="2034"/>
      <c r="C934" s="2034"/>
      <c r="D934" s="2034"/>
      <c r="E934" s="2034"/>
      <c r="F934" s="2034"/>
      <c r="G934" s="2034"/>
      <c r="H934" s="2034"/>
      <c r="I934" s="2034"/>
      <c r="J934" s="2034"/>
      <c r="K934" s="2034"/>
      <c r="L934" s="2034"/>
      <c r="M934" s="2034"/>
      <c r="N934" s="2034"/>
      <c r="O934" s="2034"/>
      <c r="P934" s="2034"/>
    </row>
    <row r="935" spans="1:16" ht="15.75" customHeight="1">
      <c r="A935" s="2034"/>
      <c r="B935" s="2034"/>
      <c r="C935" s="2034"/>
      <c r="D935" s="2034"/>
      <c r="E935" s="2034"/>
      <c r="F935" s="2034"/>
      <c r="G935" s="2034"/>
      <c r="H935" s="2034"/>
      <c r="I935" s="2034"/>
      <c r="J935" s="2034"/>
      <c r="K935" s="2034"/>
      <c r="L935" s="2034"/>
      <c r="M935" s="2034"/>
      <c r="N935" s="2034"/>
      <c r="O935" s="2034"/>
      <c r="P935" s="2034"/>
    </row>
    <row r="936" spans="1:16" ht="15.75" customHeight="1">
      <c r="A936" s="2034"/>
      <c r="B936" s="2034"/>
      <c r="C936" s="2034"/>
      <c r="D936" s="2034"/>
      <c r="E936" s="2034"/>
      <c r="F936" s="2034"/>
      <c r="G936" s="2034"/>
      <c r="H936" s="2034"/>
      <c r="I936" s="2034"/>
      <c r="J936" s="2034"/>
      <c r="K936" s="2034"/>
      <c r="L936" s="2034"/>
      <c r="M936" s="2034"/>
      <c r="N936" s="2034"/>
      <c r="O936" s="2034"/>
      <c r="P936" s="2034"/>
    </row>
    <row r="937" spans="1:16" ht="15.75" customHeight="1">
      <c r="A937" s="2034"/>
      <c r="B937" s="2034"/>
      <c r="C937" s="2034"/>
      <c r="D937" s="2034"/>
      <c r="E937" s="2034"/>
      <c r="F937" s="2034"/>
      <c r="G937" s="2034"/>
      <c r="H937" s="2034"/>
      <c r="I937" s="2034"/>
      <c r="J937" s="2034"/>
      <c r="K937" s="2034"/>
      <c r="L937" s="2034"/>
      <c r="M937" s="2034"/>
      <c r="N937" s="2034"/>
      <c r="O937" s="2034"/>
      <c r="P937" s="2034"/>
    </row>
    <row r="938" spans="1:16" ht="15.75" customHeight="1">
      <c r="A938" s="2034"/>
      <c r="B938" s="2034"/>
      <c r="C938" s="2034"/>
      <c r="D938" s="2034"/>
      <c r="E938" s="2034"/>
      <c r="F938" s="2034"/>
      <c r="G938" s="2034"/>
      <c r="H938" s="2034"/>
      <c r="I938" s="2034"/>
      <c r="J938" s="2034"/>
      <c r="K938" s="2034"/>
      <c r="L938" s="2034"/>
      <c r="M938" s="2034"/>
      <c r="N938" s="2034"/>
      <c r="O938" s="2034"/>
      <c r="P938" s="2034"/>
    </row>
    <row r="939" spans="1:16" ht="15.75" customHeight="1">
      <c r="A939" s="2034"/>
      <c r="B939" s="2034"/>
      <c r="C939" s="2034"/>
      <c r="D939" s="2034"/>
      <c r="E939" s="2034"/>
      <c r="F939" s="2034"/>
      <c r="G939" s="2034"/>
      <c r="H939" s="2034"/>
      <c r="I939" s="2034"/>
      <c r="J939" s="2034"/>
      <c r="K939" s="2034"/>
      <c r="L939" s="2034"/>
      <c r="M939" s="2034"/>
      <c r="N939" s="2034"/>
      <c r="O939" s="2034"/>
      <c r="P939" s="2034"/>
    </row>
    <row r="940" spans="1:16" ht="15.75" customHeight="1">
      <c r="A940" s="2034"/>
      <c r="B940" s="2034"/>
      <c r="C940" s="2034"/>
      <c r="D940" s="2034"/>
      <c r="E940" s="2034"/>
      <c r="F940" s="2034"/>
      <c r="G940" s="2034"/>
      <c r="H940" s="2034"/>
      <c r="I940" s="2034"/>
      <c r="J940" s="2034"/>
      <c r="K940" s="2034"/>
      <c r="L940" s="2034"/>
      <c r="M940" s="2034"/>
      <c r="N940" s="2034"/>
      <c r="O940" s="2034"/>
      <c r="P940" s="2034"/>
    </row>
    <row r="941" spans="1:16" ht="15.75" customHeight="1">
      <c r="A941" s="2034"/>
      <c r="B941" s="2034"/>
      <c r="C941" s="2034"/>
      <c r="D941" s="2034"/>
      <c r="E941" s="2034"/>
      <c r="F941" s="2034"/>
      <c r="G941" s="2034"/>
      <c r="H941" s="2034"/>
      <c r="I941" s="2034"/>
      <c r="J941" s="2034"/>
      <c r="K941" s="2034"/>
      <c r="L941" s="2034"/>
      <c r="M941" s="2034"/>
      <c r="N941" s="2034"/>
      <c r="O941" s="2034"/>
      <c r="P941" s="2034"/>
    </row>
    <row r="942" spans="1:16" ht="15.75" customHeight="1">
      <c r="A942" s="2034"/>
      <c r="B942" s="2034"/>
      <c r="C942" s="2034"/>
      <c r="D942" s="2034"/>
      <c r="E942" s="2034"/>
      <c r="F942" s="2034"/>
      <c r="G942" s="2034"/>
      <c r="H942" s="2034"/>
      <c r="I942" s="2034"/>
      <c r="J942" s="2034"/>
      <c r="K942" s="2034"/>
      <c r="L942" s="2034"/>
      <c r="M942" s="2034"/>
      <c r="N942" s="2034"/>
      <c r="O942" s="2034"/>
      <c r="P942" s="2034"/>
    </row>
    <row r="943" spans="1:16" ht="15.75" customHeight="1">
      <c r="A943" s="2034"/>
      <c r="B943" s="2034"/>
      <c r="C943" s="2034"/>
      <c r="D943" s="2034"/>
      <c r="E943" s="2034"/>
      <c r="F943" s="2034"/>
      <c r="G943" s="2034"/>
      <c r="H943" s="2034"/>
      <c r="I943" s="2034"/>
      <c r="J943" s="2034"/>
      <c r="K943" s="2034"/>
      <c r="L943" s="2034"/>
      <c r="M943" s="2034"/>
      <c r="N943" s="2034"/>
      <c r="O943" s="2034"/>
      <c r="P943" s="2034"/>
    </row>
    <row r="944" spans="1:16" ht="15.75" customHeight="1">
      <c r="A944" s="2034"/>
      <c r="B944" s="2034"/>
      <c r="C944" s="2034"/>
      <c r="D944" s="2034"/>
      <c r="E944" s="2034"/>
      <c r="F944" s="2034"/>
      <c r="G944" s="2034"/>
      <c r="H944" s="2034"/>
      <c r="I944" s="2034"/>
      <c r="J944" s="2034"/>
      <c r="K944" s="2034"/>
      <c r="L944" s="2034"/>
      <c r="M944" s="2034"/>
      <c r="N944" s="2034"/>
      <c r="O944" s="2034"/>
      <c r="P944" s="2034"/>
    </row>
    <row r="945" spans="1:16" ht="15.75" customHeight="1">
      <c r="A945" s="2034"/>
      <c r="B945" s="2034"/>
      <c r="C945" s="2034"/>
      <c r="D945" s="2034"/>
      <c r="E945" s="2034"/>
      <c r="F945" s="2034"/>
      <c r="G945" s="2034"/>
      <c r="H945" s="2034"/>
      <c r="I945" s="2034"/>
      <c r="J945" s="2034"/>
      <c r="K945" s="2034"/>
      <c r="L945" s="2034"/>
      <c r="M945" s="2034"/>
      <c r="N945" s="2034"/>
      <c r="O945" s="2034"/>
      <c r="P945" s="2034"/>
    </row>
    <row r="946" spans="1:16" ht="15.75" customHeight="1">
      <c r="A946" s="2034"/>
      <c r="B946" s="2034"/>
      <c r="C946" s="2034"/>
      <c r="D946" s="2034"/>
      <c r="E946" s="2034"/>
      <c r="F946" s="2034"/>
      <c r="G946" s="2034"/>
      <c r="H946" s="2034"/>
      <c r="I946" s="2034"/>
      <c r="J946" s="2034"/>
      <c r="K946" s="2034"/>
      <c r="L946" s="2034"/>
      <c r="M946" s="2034"/>
      <c r="N946" s="2034"/>
      <c r="O946" s="2034"/>
      <c r="P946" s="2034"/>
    </row>
    <row r="947" spans="1:16" ht="15.75" customHeight="1">
      <c r="A947" s="2034"/>
      <c r="B947" s="2034"/>
      <c r="C947" s="2034"/>
      <c r="D947" s="2034"/>
      <c r="E947" s="2034"/>
      <c r="F947" s="2034"/>
      <c r="G947" s="2034"/>
      <c r="H947" s="2034"/>
      <c r="I947" s="2034"/>
      <c r="J947" s="2034"/>
      <c r="K947" s="2034"/>
      <c r="L947" s="2034"/>
      <c r="M947" s="2034"/>
      <c r="N947" s="2034"/>
      <c r="O947" s="2034"/>
      <c r="P947" s="2034"/>
    </row>
    <row r="948" spans="1:16" ht="15.75" customHeight="1">
      <c r="A948" s="2034"/>
      <c r="B948" s="2034"/>
      <c r="C948" s="2034"/>
      <c r="D948" s="2034"/>
      <c r="E948" s="2034"/>
      <c r="F948" s="2034"/>
      <c r="G948" s="2034"/>
      <c r="H948" s="2034"/>
      <c r="I948" s="2034"/>
      <c r="J948" s="2034"/>
      <c r="K948" s="2034"/>
      <c r="L948" s="2034"/>
      <c r="M948" s="2034"/>
      <c r="N948" s="2034"/>
      <c r="O948" s="2034"/>
      <c r="P948" s="2034"/>
    </row>
    <row r="949" spans="1:16" ht="15.75" customHeight="1">
      <c r="A949" s="2034"/>
      <c r="B949" s="2034"/>
      <c r="C949" s="2034"/>
      <c r="D949" s="2034"/>
      <c r="E949" s="2034"/>
      <c r="F949" s="2034"/>
      <c r="G949" s="2034"/>
      <c r="H949" s="2034"/>
      <c r="I949" s="2034"/>
      <c r="J949" s="2034"/>
      <c r="K949" s="2034"/>
      <c r="L949" s="2034"/>
      <c r="M949" s="2034"/>
      <c r="N949" s="2034"/>
      <c r="O949" s="2034"/>
      <c r="P949" s="2034"/>
    </row>
    <row r="950" spans="1:16" ht="15.75" customHeight="1">
      <c r="A950" s="2034"/>
      <c r="B950" s="2034"/>
      <c r="C950" s="2034"/>
      <c r="D950" s="2034"/>
      <c r="E950" s="2034"/>
      <c r="F950" s="2034"/>
      <c r="G950" s="2034"/>
      <c r="H950" s="2034"/>
      <c r="I950" s="2034"/>
      <c r="J950" s="2034"/>
      <c r="K950" s="2034"/>
      <c r="L950" s="2034"/>
      <c r="M950" s="2034"/>
      <c r="N950" s="2034"/>
      <c r="O950" s="2034"/>
      <c r="P950" s="2034"/>
    </row>
    <row r="951" spans="1:16" ht="15.75" customHeight="1">
      <c r="A951" s="2034"/>
      <c r="B951" s="2034"/>
      <c r="C951" s="2034"/>
      <c r="D951" s="2034"/>
      <c r="E951" s="2034"/>
      <c r="F951" s="2034"/>
      <c r="G951" s="2034"/>
      <c r="H951" s="2034"/>
      <c r="I951" s="2034"/>
      <c r="J951" s="2034"/>
      <c r="K951" s="2034"/>
      <c r="L951" s="2034"/>
      <c r="M951" s="2034"/>
      <c r="N951" s="2034"/>
      <c r="O951" s="2034"/>
      <c r="P951" s="2034"/>
    </row>
    <row r="952" spans="1:16" ht="15.75" customHeight="1">
      <c r="A952" s="2034"/>
      <c r="B952" s="2034"/>
      <c r="C952" s="2034"/>
      <c r="D952" s="2034"/>
      <c r="E952" s="2034"/>
      <c r="F952" s="2034"/>
      <c r="G952" s="2034"/>
      <c r="H952" s="2034"/>
      <c r="I952" s="2034"/>
      <c r="J952" s="2034"/>
      <c r="K952" s="2034"/>
      <c r="L952" s="2034"/>
      <c r="M952" s="2034"/>
      <c r="N952" s="2034"/>
      <c r="O952" s="2034"/>
      <c r="P952" s="2034"/>
    </row>
    <row r="953" spans="1:16" ht="15.75" customHeight="1">
      <c r="A953" s="2034"/>
      <c r="B953" s="2034"/>
      <c r="C953" s="2034"/>
      <c r="D953" s="2034"/>
      <c r="E953" s="2034"/>
      <c r="F953" s="2034"/>
      <c r="G953" s="2034"/>
      <c r="H953" s="2034"/>
      <c r="I953" s="2034"/>
      <c r="J953" s="2034"/>
      <c r="K953" s="2034"/>
      <c r="L953" s="2034"/>
      <c r="M953" s="2034"/>
      <c r="N953" s="2034"/>
      <c r="O953" s="2034"/>
      <c r="P953" s="2034"/>
    </row>
    <row r="954" spans="1:16" ht="15.75" customHeight="1">
      <c r="A954" s="2034"/>
      <c r="B954" s="2034"/>
      <c r="C954" s="2034"/>
      <c r="D954" s="2034"/>
      <c r="E954" s="2034"/>
      <c r="F954" s="2034"/>
      <c r="G954" s="2034"/>
      <c r="H954" s="2034"/>
      <c r="I954" s="2034"/>
      <c r="J954" s="2034"/>
      <c r="K954" s="2034"/>
      <c r="L954" s="2034"/>
      <c r="M954" s="2034"/>
      <c r="N954" s="2034"/>
      <c r="O954" s="2034"/>
      <c r="P954" s="2034"/>
    </row>
    <row r="955" spans="1:16" ht="15.75" customHeight="1">
      <c r="A955" s="2034"/>
      <c r="B955" s="2034"/>
      <c r="C955" s="2034"/>
      <c r="D955" s="2034"/>
      <c r="E955" s="2034"/>
      <c r="F955" s="2034"/>
      <c r="G955" s="2034"/>
      <c r="H955" s="2034"/>
      <c r="I955" s="2034"/>
      <c r="J955" s="2034"/>
      <c r="K955" s="2034"/>
      <c r="L955" s="2034"/>
      <c r="M955" s="2034"/>
      <c r="N955" s="2034"/>
      <c r="O955" s="2034"/>
      <c r="P955" s="2034"/>
    </row>
    <row r="956" spans="1:16" ht="15.75" customHeight="1">
      <c r="A956" s="2034"/>
      <c r="B956" s="2034"/>
      <c r="C956" s="2034"/>
      <c r="D956" s="2034"/>
      <c r="E956" s="2034"/>
      <c r="F956" s="2034"/>
      <c r="G956" s="2034"/>
      <c r="H956" s="2034"/>
      <c r="I956" s="2034"/>
      <c r="J956" s="2034"/>
      <c r="K956" s="2034"/>
      <c r="L956" s="2034"/>
      <c r="M956" s="2034"/>
      <c r="N956" s="2034"/>
      <c r="O956" s="2034"/>
      <c r="P956" s="2034"/>
    </row>
    <row r="957" spans="1:16" ht="15.75" customHeight="1">
      <c r="A957" s="2034"/>
      <c r="B957" s="2034"/>
      <c r="C957" s="2034"/>
      <c r="D957" s="2034"/>
      <c r="E957" s="2034"/>
      <c r="F957" s="2034"/>
      <c r="G957" s="2034"/>
      <c r="H957" s="2034"/>
      <c r="I957" s="2034"/>
      <c r="J957" s="2034"/>
      <c r="K957" s="2034"/>
      <c r="L957" s="2034"/>
      <c r="M957" s="2034"/>
      <c r="N957" s="2034"/>
      <c r="O957" s="2034"/>
      <c r="P957" s="2034"/>
    </row>
    <row r="958" spans="1:16" ht="15.75" customHeight="1">
      <c r="A958" s="2034"/>
      <c r="B958" s="2034"/>
      <c r="C958" s="2034"/>
      <c r="D958" s="2034"/>
      <c r="E958" s="2034"/>
      <c r="F958" s="2034"/>
      <c r="G958" s="2034"/>
      <c r="H958" s="2034"/>
      <c r="I958" s="2034"/>
      <c r="J958" s="2034"/>
      <c r="K958" s="2034"/>
      <c r="L958" s="2034"/>
      <c r="M958" s="2034"/>
      <c r="N958" s="2034"/>
      <c r="O958" s="2034"/>
      <c r="P958" s="2034"/>
    </row>
    <row r="959" spans="1:16" ht="15.75" customHeight="1">
      <c r="A959" s="2034"/>
      <c r="B959" s="2034"/>
      <c r="C959" s="2034"/>
      <c r="D959" s="2034"/>
      <c r="E959" s="2034"/>
      <c r="F959" s="2034"/>
      <c r="G959" s="2034"/>
      <c r="H959" s="2034"/>
      <c r="I959" s="2034"/>
      <c r="J959" s="2034"/>
      <c r="K959" s="2034"/>
      <c r="L959" s="2034"/>
      <c r="M959" s="2034"/>
      <c r="N959" s="2034"/>
      <c r="O959" s="2034"/>
      <c r="P959" s="2034"/>
    </row>
    <row r="960" spans="1:16" ht="15.75" customHeight="1">
      <c r="A960" s="2034"/>
      <c r="B960" s="2034"/>
      <c r="C960" s="2034"/>
      <c r="D960" s="2034"/>
      <c r="E960" s="2034"/>
      <c r="F960" s="2034"/>
      <c r="G960" s="2034"/>
      <c r="H960" s="2034"/>
      <c r="I960" s="2034"/>
      <c r="J960" s="2034"/>
      <c r="K960" s="2034"/>
      <c r="L960" s="2034"/>
      <c r="M960" s="2034"/>
      <c r="N960" s="2034"/>
      <c r="O960" s="2034"/>
      <c r="P960" s="2034"/>
    </row>
    <row r="961" spans="1:16" ht="15.75" customHeight="1">
      <c r="A961" s="2034"/>
      <c r="B961" s="2034"/>
      <c r="C961" s="2034"/>
      <c r="D961" s="2034"/>
      <c r="E961" s="2034"/>
      <c r="F961" s="2034"/>
      <c r="G961" s="2034"/>
      <c r="H961" s="2034"/>
      <c r="I961" s="2034"/>
      <c r="J961" s="2034"/>
      <c r="K961" s="2034"/>
      <c r="L961" s="2034"/>
      <c r="M961" s="2034"/>
      <c r="N961" s="2034"/>
      <c r="O961" s="2034"/>
      <c r="P961" s="2034"/>
    </row>
    <row r="962" spans="1:16" ht="15.75" customHeight="1">
      <c r="A962" s="2034"/>
      <c r="B962" s="2034"/>
      <c r="C962" s="2034"/>
      <c r="D962" s="2034"/>
      <c r="E962" s="2034"/>
      <c r="F962" s="2034"/>
      <c r="G962" s="2034"/>
      <c r="H962" s="2034"/>
      <c r="I962" s="2034"/>
      <c r="J962" s="2034"/>
      <c r="K962" s="2034"/>
      <c r="L962" s="2034"/>
      <c r="M962" s="2034"/>
      <c r="N962" s="2034"/>
      <c r="O962" s="2034"/>
      <c r="P962" s="2034"/>
    </row>
    <row r="963" spans="1:16" ht="15.75" customHeight="1">
      <c r="A963" s="2034"/>
      <c r="B963" s="2034"/>
      <c r="C963" s="2034"/>
      <c r="D963" s="2034"/>
      <c r="E963" s="2034"/>
      <c r="F963" s="2034"/>
      <c r="G963" s="2034"/>
      <c r="H963" s="2034"/>
      <c r="I963" s="2034"/>
      <c r="J963" s="2034"/>
      <c r="K963" s="2034"/>
      <c r="L963" s="2034"/>
      <c r="M963" s="2034"/>
      <c r="N963" s="2034"/>
      <c r="O963" s="2034"/>
      <c r="P963" s="2034"/>
    </row>
    <row r="964" spans="1:16" ht="15.75" customHeight="1">
      <c r="A964" s="2034"/>
      <c r="B964" s="2034"/>
      <c r="C964" s="2034"/>
      <c r="D964" s="2034"/>
      <c r="E964" s="2034"/>
      <c r="F964" s="2034"/>
      <c r="G964" s="2034"/>
      <c r="H964" s="2034"/>
      <c r="I964" s="2034"/>
      <c r="J964" s="2034"/>
      <c r="K964" s="2034"/>
      <c r="L964" s="2034"/>
      <c r="M964" s="2034"/>
      <c r="N964" s="2034"/>
      <c r="O964" s="2034"/>
      <c r="P964" s="2034"/>
    </row>
    <row r="965" spans="1:16" ht="15.75" customHeight="1">
      <c r="A965" s="2034"/>
      <c r="B965" s="2034"/>
      <c r="C965" s="2034"/>
      <c r="D965" s="2034"/>
      <c r="E965" s="2034"/>
      <c r="F965" s="2034"/>
      <c r="G965" s="2034"/>
      <c r="H965" s="2034"/>
      <c r="I965" s="2034"/>
      <c r="J965" s="2034"/>
      <c r="K965" s="2034"/>
      <c r="L965" s="2034"/>
      <c r="M965" s="2034"/>
      <c r="N965" s="2034"/>
      <c r="O965" s="2034"/>
      <c r="P965" s="2034"/>
    </row>
    <row r="966" spans="1:16" ht="15.75" customHeight="1">
      <c r="A966" s="2034"/>
      <c r="B966" s="2034"/>
      <c r="C966" s="2034"/>
      <c r="D966" s="2034"/>
      <c r="E966" s="2034"/>
      <c r="F966" s="2034"/>
      <c r="G966" s="2034"/>
      <c r="H966" s="2034"/>
      <c r="I966" s="2034"/>
      <c r="J966" s="2034"/>
      <c r="K966" s="2034"/>
      <c r="L966" s="2034"/>
      <c r="M966" s="2034"/>
      <c r="N966" s="2034"/>
      <c r="O966" s="2034"/>
      <c r="P966" s="2034"/>
    </row>
    <row r="967" spans="1:16" ht="15.75" customHeight="1">
      <c r="A967" s="2034"/>
      <c r="B967" s="2034"/>
      <c r="C967" s="2034"/>
      <c r="D967" s="2034"/>
      <c r="E967" s="2034"/>
      <c r="F967" s="2034"/>
      <c r="G967" s="2034"/>
      <c r="H967" s="2034"/>
      <c r="I967" s="2034"/>
      <c r="J967" s="2034"/>
      <c r="K967" s="2034"/>
      <c r="L967" s="2034"/>
      <c r="M967" s="2034"/>
      <c r="N967" s="2034"/>
      <c r="O967" s="2034"/>
      <c r="P967" s="2034"/>
    </row>
    <row r="968" spans="1:16" ht="15.75" customHeight="1">
      <c r="A968" s="2034"/>
      <c r="B968" s="2034"/>
      <c r="C968" s="2034"/>
      <c r="D968" s="2034"/>
      <c r="E968" s="2034"/>
      <c r="F968" s="2034"/>
      <c r="G968" s="2034"/>
      <c r="H968" s="2034"/>
      <c r="I968" s="2034"/>
      <c r="J968" s="2034"/>
      <c r="K968" s="2034"/>
      <c r="L968" s="2034"/>
      <c r="M968" s="2034"/>
      <c r="N968" s="2034"/>
      <c r="O968" s="2034"/>
      <c r="P968" s="2034"/>
    </row>
    <row r="969" spans="1:16" ht="15.75" customHeight="1">
      <c r="A969" s="2034"/>
      <c r="B969" s="2034"/>
      <c r="C969" s="2034"/>
      <c r="D969" s="2034"/>
      <c r="E969" s="2034"/>
      <c r="F969" s="2034"/>
      <c r="G969" s="2034"/>
      <c r="H969" s="2034"/>
      <c r="I969" s="2034"/>
      <c r="J969" s="2034"/>
      <c r="K969" s="2034"/>
      <c r="L969" s="2034"/>
      <c r="M969" s="2034"/>
      <c r="N969" s="2034"/>
      <c r="O969" s="2034"/>
      <c r="P969" s="2034"/>
    </row>
    <row r="970" spans="1:16" ht="15.75" customHeight="1">
      <c r="A970" s="2034"/>
      <c r="B970" s="2034"/>
      <c r="C970" s="2034"/>
      <c r="D970" s="2034"/>
      <c r="E970" s="2034"/>
      <c r="F970" s="2034"/>
      <c r="G970" s="2034"/>
      <c r="H970" s="2034"/>
      <c r="I970" s="2034"/>
      <c r="J970" s="2034"/>
      <c r="K970" s="2034"/>
      <c r="L970" s="2034"/>
      <c r="M970" s="2034"/>
      <c r="N970" s="2034"/>
      <c r="O970" s="2034"/>
      <c r="P970" s="2034"/>
    </row>
    <row r="971" spans="1:16" ht="15.75" customHeight="1">
      <c r="A971" s="2034"/>
      <c r="B971" s="2034"/>
      <c r="C971" s="2034"/>
      <c r="D971" s="2034"/>
      <c r="E971" s="2034"/>
      <c r="F971" s="2034"/>
      <c r="G971" s="2034"/>
      <c r="H971" s="2034"/>
      <c r="I971" s="2034"/>
      <c r="J971" s="2034"/>
      <c r="K971" s="2034"/>
      <c r="L971" s="2034"/>
      <c r="M971" s="2034"/>
      <c r="N971" s="2034"/>
      <c r="O971" s="2034"/>
      <c r="P971" s="2034"/>
    </row>
    <row r="972" spans="1:16" ht="15.75" customHeight="1">
      <c r="A972" s="2034"/>
      <c r="B972" s="2034"/>
      <c r="C972" s="2034"/>
      <c r="D972" s="2034"/>
      <c r="E972" s="2034"/>
      <c r="F972" s="2034"/>
      <c r="G972" s="2034"/>
      <c r="H972" s="2034"/>
      <c r="I972" s="2034"/>
      <c r="J972" s="2034"/>
      <c r="K972" s="2034"/>
      <c r="L972" s="2034"/>
      <c r="M972" s="2034"/>
      <c r="N972" s="2034"/>
      <c r="O972" s="2034"/>
      <c r="P972" s="2034"/>
    </row>
    <row r="973" spans="1:16" ht="15.75" customHeight="1">
      <c r="A973" s="2034"/>
      <c r="B973" s="2034"/>
      <c r="C973" s="2034"/>
      <c r="D973" s="2034"/>
      <c r="E973" s="2034"/>
      <c r="F973" s="2034"/>
      <c r="G973" s="2034"/>
      <c r="H973" s="2034"/>
      <c r="I973" s="2034"/>
      <c r="J973" s="2034"/>
      <c r="K973" s="2034"/>
      <c r="L973" s="2034"/>
      <c r="M973" s="2034"/>
      <c r="N973" s="2034"/>
      <c r="O973" s="2034"/>
      <c r="P973" s="2034"/>
    </row>
    <row r="974" spans="1:16" ht="15.75" customHeight="1">
      <c r="A974" s="2034"/>
      <c r="B974" s="2034"/>
      <c r="C974" s="2034"/>
      <c r="D974" s="2034"/>
      <c r="E974" s="2034"/>
      <c r="F974" s="2034"/>
      <c r="G974" s="2034"/>
      <c r="H974" s="2034"/>
      <c r="I974" s="2034"/>
      <c r="J974" s="2034"/>
      <c r="K974" s="2034"/>
      <c r="L974" s="2034"/>
      <c r="M974" s="2034"/>
      <c r="N974" s="2034"/>
      <c r="O974" s="2034"/>
      <c r="P974" s="2034"/>
    </row>
    <row r="975" spans="1:16" ht="15.75" customHeight="1">
      <c r="A975" s="2034"/>
      <c r="B975" s="2034"/>
      <c r="C975" s="2034"/>
      <c r="D975" s="2034"/>
      <c r="E975" s="2034"/>
      <c r="F975" s="2034"/>
      <c r="G975" s="2034"/>
      <c r="H975" s="2034"/>
      <c r="I975" s="2034"/>
      <c r="J975" s="2034"/>
      <c r="K975" s="2034"/>
      <c r="L975" s="2034"/>
      <c r="M975" s="2034"/>
      <c r="N975" s="2034"/>
      <c r="O975" s="2034"/>
      <c r="P975" s="2034"/>
    </row>
    <row r="976" spans="1:16" ht="15.75" customHeight="1">
      <c r="A976" s="2034"/>
      <c r="B976" s="2034"/>
      <c r="C976" s="2034"/>
      <c r="D976" s="2034"/>
      <c r="E976" s="2034"/>
      <c r="F976" s="2034"/>
      <c r="G976" s="2034"/>
      <c r="H976" s="2034"/>
      <c r="I976" s="2034"/>
      <c r="J976" s="2034"/>
      <c r="K976" s="2034"/>
      <c r="L976" s="2034"/>
      <c r="M976" s="2034"/>
      <c r="N976" s="2034"/>
      <c r="O976" s="2034"/>
      <c r="P976" s="2034"/>
    </row>
    <row r="977" spans="1:16" ht="15.75" customHeight="1">
      <c r="A977" s="2034"/>
      <c r="B977" s="2034"/>
      <c r="C977" s="2034"/>
      <c r="D977" s="2034"/>
      <c r="E977" s="2034"/>
      <c r="F977" s="2034"/>
      <c r="G977" s="2034"/>
      <c r="H977" s="2034"/>
      <c r="I977" s="2034"/>
      <c r="J977" s="2034"/>
      <c r="K977" s="2034"/>
      <c r="L977" s="2034"/>
      <c r="M977" s="2034"/>
      <c r="N977" s="2034"/>
      <c r="O977" s="2034"/>
      <c r="P977" s="2034"/>
    </row>
    <row r="978" spans="1:16" ht="15.75" customHeight="1">
      <c r="A978" s="2034"/>
      <c r="B978" s="2034"/>
      <c r="C978" s="2034"/>
      <c r="D978" s="2034"/>
      <c r="E978" s="2034"/>
      <c r="F978" s="2034"/>
      <c r="G978" s="2034"/>
      <c r="H978" s="2034"/>
      <c r="I978" s="2034"/>
      <c r="J978" s="2034"/>
      <c r="K978" s="2034"/>
      <c r="L978" s="2034"/>
      <c r="M978" s="2034"/>
      <c r="N978" s="2034"/>
      <c r="O978" s="2034"/>
      <c r="P978" s="2034"/>
    </row>
    <row r="979" spans="1:16" ht="15.75" customHeight="1">
      <c r="A979" s="2034"/>
      <c r="B979" s="2034"/>
      <c r="C979" s="2034"/>
      <c r="D979" s="2034"/>
      <c r="E979" s="2034"/>
      <c r="F979" s="2034"/>
      <c r="G979" s="2034"/>
      <c r="H979" s="2034"/>
      <c r="I979" s="2034"/>
      <c r="J979" s="2034"/>
      <c r="K979" s="2034"/>
      <c r="L979" s="2034"/>
      <c r="M979" s="2034"/>
      <c r="N979" s="2034"/>
      <c r="O979" s="2034"/>
      <c r="P979" s="2034"/>
    </row>
    <row r="980" spans="1:16" ht="15.75" customHeight="1">
      <c r="A980" s="2034"/>
      <c r="B980" s="2034"/>
      <c r="C980" s="2034"/>
      <c r="D980" s="2034"/>
      <c r="E980" s="2034"/>
      <c r="F980" s="2034"/>
      <c r="G980" s="2034"/>
      <c r="H980" s="2034"/>
      <c r="I980" s="2034"/>
      <c r="J980" s="2034"/>
      <c r="K980" s="2034"/>
      <c r="L980" s="2034"/>
      <c r="M980" s="2034"/>
      <c r="N980" s="2034"/>
      <c r="O980" s="2034"/>
      <c r="P980" s="2034"/>
    </row>
    <row r="981" spans="1:16" ht="15.75" customHeight="1">
      <c r="A981" s="2034"/>
      <c r="B981" s="2034"/>
      <c r="C981" s="2034"/>
      <c r="D981" s="2034"/>
      <c r="E981" s="2034"/>
      <c r="F981" s="2034"/>
      <c r="G981" s="2034"/>
      <c r="H981" s="2034"/>
      <c r="I981" s="2034"/>
      <c r="J981" s="2034"/>
      <c r="K981" s="2034"/>
      <c r="L981" s="2034"/>
      <c r="M981" s="2034"/>
      <c r="N981" s="2034"/>
      <c r="O981" s="2034"/>
      <c r="P981" s="2034"/>
    </row>
    <row r="982" spans="1:16" ht="15.75" customHeight="1">
      <c r="A982" s="2034"/>
      <c r="B982" s="2034"/>
      <c r="C982" s="2034"/>
      <c r="D982" s="2034"/>
      <c r="E982" s="2034"/>
      <c r="F982" s="2034"/>
      <c r="G982" s="2034"/>
      <c r="H982" s="2034"/>
      <c r="I982" s="2034"/>
      <c r="J982" s="2034"/>
      <c r="K982" s="2034"/>
      <c r="L982" s="2034"/>
      <c r="M982" s="2034"/>
      <c r="N982" s="2034"/>
      <c r="O982" s="2034"/>
      <c r="P982" s="2034"/>
    </row>
    <row r="983" spans="1:16" ht="15.75" customHeight="1">
      <c r="A983" s="2034"/>
      <c r="B983" s="2034"/>
      <c r="C983" s="2034"/>
      <c r="D983" s="2034"/>
      <c r="E983" s="2034"/>
      <c r="F983" s="2034"/>
      <c r="G983" s="2034"/>
      <c r="H983" s="2034"/>
      <c r="I983" s="2034"/>
      <c r="J983" s="2034"/>
      <c r="K983" s="2034"/>
      <c r="L983" s="2034"/>
      <c r="M983" s="2034"/>
      <c r="N983" s="2034"/>
      <c r="O983" s="2034"/>
      <c r="P983" s="2034"/>
    </row>
    <row r="984" spans="1:16" ht="15.75" customHeight="1">
      <c r="A984" s="2034"/>
      <c r="B984" s="2034"/>
      <c r="C984" s="2034"/>
      <c r="D984" s="2034"/>
      <c r="E984" s="2034"/>
      <c r="F984" s="2034"/>
      <c r="G984" s="2034"/>
      <c r="H984" s="2034"/>
      <c r="I984" s="2034"/>
      <c r="J984" s="2034"/>
      <c r="K984" s="2034"/>
      <c r="L984" s="2034"/>
      <c r="M984" s="2034"/>
      <c r="N984" s="2034"/>
      <c r="O984" s="2034"/>
      <c r="P984" s="2034"/>
    </row>
    <row r="985" spans="1:16" ht="15.75" customHeight="1">
      <c r="A985" s="2034"/>
      <c r="B985" s="2034"/>
      <c r="C985" s="2034"/>
      <c r="D985" s="2034"/>
      <c r="E985" s="2034"/>
      <c r="F985" s="2034"/>
      <c r="G985" s="2034"/>
      <c r="H985" s="2034"/>
      <c r="I985" s="2034"/>
      <c r="J985" s="2034"/>
      <c r="K985" s="2034"/>
      <c r="L985" s="2034"/>
      <c r="M985" s="2034"/>
      <c r="N985" s="2034"/>
      <c r="O985" s="2034"/>
      <c r="P985" s="2034"/>
    </row>
    <row r="986" spans="1:16" ht="15.75" customHeight="1">
      <c r="A986" s="2034"/>
      <c r="B986" s="2034"/>
      <c r="C986" s="2034"/>
      <c r="D986" s="2034"/>
      <c r="E986" s="2034"/>
      <c r="F986" s="2034"/>
      <c r="G986" s="2034"/>
      <c r="H986" s="2034"/>
      <c r="I986" s="2034"/>
      <c r="J986" s="2034"/>
      <c r="K986" s="2034"/>
      <c r="L986" s="2034"/>
      <c r="M986" s="2034"/>
      <c r="N986" s="2034"/>
      <c r="O986" s="2034"/>
      <c r="P986" s="2034"/>
    </row>
    <row r="987" spans="1:16" ht="15.75" customHeight="1">
      <c r="A987" s="2034"/>
      <c r="B987" s="2034"/>
      <c r="C987" s="2034"/>
      <c r="D987" s="2034"/>
      <c r="E987" s="2034"/>
      <c r="F987" s="2034"/>
      <c r="G987" s="2034"/>
      <c r="H987" s="2034"/>
      <c r="I987" s="2034"/>
      <c r="J987" s="2034"/>
      <c r="K987" s="2034"/>
      <c r="L987" s="2034"/>
      <c r="M987" s="2034"/>
      <c r="N987" s="2034"/>
      <c r="O987" s="2034"/>
      <c r="P987" s="2034"/>
    </row>
    <row r="988" spans="1:16" ht="15.75" customHeight="1">
      <c r="A988" s="2034"/>
      <c r="B988" s="2034"/>
      <c r="C988" s="2034"/>
      <c r="D988" s="2034"/>
      <c r="E988" s="2034"/>
      <c r="F988" s="2034"/>
      <c r="G988" s="2034"/>
      <c r="H988" s="2034"/>
      <c r="I988" s="2034"/>
      <c r="J988" s="2034"/>
      <c r="K988" s="2034"/>
      <c r="L988" s="2034"/>
      <c r="M988" s="2034"/>
      <c r="N988" s="2034"/>
      <c r="O988" s="2034"/>
      <c r="P988" s="2034"/>
    </row>
    <row r="989" spans="1:16" ht="15.75" customHeight="1">
      <c r="A989" s="2034"/>
      <c r="B989" s="2034"/>
      <c r="C989" s="2034"/>
      <c r="D989" s="2034"/>
      <c r="E989" s="2034"/>
      <c r="F989" s="2034"/>
      <c r="G989" s="2034"/>
      <c r="H989" s="2034"/>
      <c r="I989" s="2034"/>
      <c r="J989" s="2034"/>
      <c r="K989" s="2034"/>
      <c r="L989" s="2034"/>
      <c r="M989" s="2034"/>
      <c r="N989" s="2034"/>
      <c r="O989" s="2034"/>
      <c r="P989" s="2034"/>
    </row>
    <row r="990" spans="1:16" ht="15.75" customHeight="1">
      <c r="A990" s="2034"/>
      <c r="B990" s="2034"/>
      <c r="C990" s="2034"/>
      <c r="D990" s="2034"/>
      <c r="E990" s="2034"/>
      <c r="F990" s="2034"/>
      <c r="G990" s="2034"/>
      <c r="H990" s="2034"/>
      <c r="I990" s="2034"/>
      <c r="J990" s="2034"/>
      <c r="K990" s="2034"/>
      <c r="L990" s="2034"/>
      <c r="M990" s="2034"/>
      <c r="N990" s="2034"/>
      <c r="O990" s="2034"/>
      <c r="P990" s="2034"/>
    </row>
    <row r="991" spans="1:16" ht="15.75" customHeight="1">
      <c r="A991" s="2034"/>
      <c r="B991" s="2034"/>
      <c r="C991" s="2034"/>
      <c r="D991" s="2034"/>
      <c r="E991" s="2034"/>
      <c r="F991" s="2034"/>
      <c r="G991" s="2034"/>
      <c r="H991" s="2034"/>
      <c r="I991" s="2034"/>
      <c r="J991" s="2034"/>
      <c r="K991" s="2034"/>
      <c r="L991" s="2034"/>
      <c r="M991" s="2034"/>
      <c r="N991" s="2034"/>
      <c r="O991" s="2034"/>
      <c r="P991" s="2034"/>
    </row>
    <row r="992" spans="1:16" ht="15.75" customHeight="1">
      <c r="A992" s="2034"/>
      <c r="B992" s="2034"/>
      <c r="C992" s="2034"/>
      <c r="D992" s="2034"/>
      <c r="E992" s="2034"/>
      <c r="F992" s="2034"/>
      <c r="G992" s="2034"/>
      <c r="H992" s="2034"/>
      <c r="I992" s="2034"/>
      <c r="J992" s="2034"/>
      <c r="K992" s="2034"/>
      <c r="L992" s="2034"/>
      <c r="M992" s="2034"/>
      <c r="N992" s="2034"/>
      <c r="O992" s="2034"/>
      <c r="P992" s="2034"/>
    </row>
    <row r="993" spans="1:16" ht="15.75" customHeight="1">
      <c r="A993" s="2034"/>
      <c r="B993" s="2034"/>
      <c r="C993" s="2034"/>
      <c r="D993" s="2034"/>
      <c r="E993" s="2034"/>
      <c r="F993" s="2034"/>
      <c r="G993" s="2034"/>
      <c r="H993" s="2034"/>
      <c r="I993" s="2034"/>
      <c r="J993" s="2034"/>
      <c r="K993" s="2034"/>
      <c r="L993" s="2034"/>
      <c r="M993" s="2034"/>
      <c r="N993" s="2034"/>
      <c r="O993" s="2034"/>
      <c r="P993" s="2034"/>
    </row>
    <row r="994" spans="1:16" ht="15.75" customHeight="1">
      <c r="A994" s="2034"/>
      <c r="B994" s="2034"/>
      <c r="C994" s="2034"/>
      <c r="D994" s="2034"/>
      <c r="E994" s="2034"/>
      <c r="F994" s="2034"/>
      <c r="G994" s="2034"/>
      <c r="H994" s="2034"/>
      <c r="I994" s="2034"/>
      <c r="J994" s="2034"/>
      <c r="K994" s="2034"/>
      <c r="L994" s="2034"/>
      <c r="M994" s="2034"/>
      <c r="N994" s="2034"/>
      <c r="O994" s="2034"/>
      <c r="P994" s="2034"/>
    </row>
    <row r="995" spans="1:16" ht="15.75" customHeight="1">
      <c r="A995" s="2034"/>
      <c r="B995" s="2034"/>
      <c r="C995" s="2034"/>
      <c r="D995" s="2034"/>
      <c r="E995" s="2034"/>
      <c r="F995" s="2034"/>
      <c r="G995" s="2034"/>
      <c r="H995" s="2034"/>
      <c r="I995" s="2034"/>
      <c r="J995" s="2034"/>
      <c r="K995" s="2034"/>
      <c r="L995" s="2034"/>
      <c r="M995" s="2034"/>
      <c r="N995" s="2034"/>
      <c r="O995" s="2034"/>
      <c r="P995" s="2034"/>
    </row>
    <row r="996" spans="1:16" ht="15.75" customHeight="1">
      <c r="A996" s="2034"/>
      <c r="B996" s="2034"/>
      <c r="C996" s="2034"/>
      <c r="D996" s="2034"/>
      <c r="E996" s="2034"/>
      <c r="F996" s="2034"/>
      <c r="G996" s="2034"/>
      <c r="H996" s="2034"/>
      <c r="I996" s="2034"/>
      <c r="J996" s="2034"/>
      <c r="K996" s="2034"/>
      <c r="L996" s="2034"/>
      <c r="M996" s="2034"/>
      <c r="N996" s="2034"/>
      <c r="O996" s="2034"/>
      <c r="P996" s="2034"/>
    </row>
    <row r="997" spans="1:16" ht="15.75" customHeight="1">
      <c r="A997" s="2034"/>
      <c r="B997" s="2034"/>
      <c r="C997" s="2034"/>
      <c r="D997" s="2034"/>
      <c r="E997" s="2034"/>
      <c r="F997" s="2034"/>
      <c r="G997" s="2034"/>
      <c r="H997" s="2034"/>
      <c r="I997" s="2034"/>
      <c r="J997" s="2034"/>
      <c r="K997" s="2034"/>
      <c r="L997" s="2034"/>
      <c r="M997" s="2034"/>
      <c r="N997" s="2034"/>
      <c r="O997" s="2034"/>
      <c r="P997" s="2034"/>
    </row>
    <row r="998" spans="1:16" ht="15.75" customHeight="1">
      <c r="A998" s="2034"/>
      <c r="B998" s="2034"/>
      <c r="C998" s="2034"/>
      <c r="D998" s="2034"/>
      <c r="E998" s="2034"/>
      <c r="F998" s="2034"/>
      <c r="G998" s="2034"/>
      <c r="H998" s="2034"/>
      <c r="I998" s="2034"/>
      <c r="J998" s="2034"/>
      <c r="K998" s="2034"/>
      <c r="L998" s="2034"/>
      <c r="M998" s="2034"/>
      <c r="N998" s="2034"/>
      <c r="O998" s="2034"/>
      <c r="P998" s="2034"/>
    </row>
    <row r="999" spans="1:16" ht="15.75" customHeight="1">
      <c r="A999" s="2034"/>
      <c r="B999" s="2034"/>
      <c r="C999" s="2034"/>
      <c r="D999" s="2034"/>
      <c r="E999" s="2034"/>
      <c r="F999" s="2034"/>
      <c r="G999" s="2034"/>
      <c r="H999" s="2034"/>
      <c r="I999" s="2034"/>
      <c r="J999" s="2034"/>
      <c r="K999" s="2034"/>
      <c r="L999" s="2034"/>
      <c r="M999" s="2034"/>
      <c r="N999" s="2034"/>
      <c r="O999" s="2034"/>
      <c r="P999" s="2034"/>
    </row>
    <row r="1000" spans="1:16" ht="15.75" customHeight="1">
      <c r="A1000" s="2034"/>
      <c r="B1000" s="2034"/>
      <c r="C1000" s="2034"/>
      <c r="D1000" s="2034"/>
      <c r="E1000" s="2034"/>
      <c r="F1000" s="2034"/>
      <c r="G1000" s="2034"/>
      <c r="H1000" s="2034"/>
      <c r="I1000" s="2034"/>
      <c r="J1000" s="2034"/>
      <c r="K1000" s="2034"/>
      <c r="L1000" s="2034"/>
      <c r="M1000" s="2034"/>
      <c r="N1000" s="2034"/>
      <c r="O1000" s="2034"/>
      <c r="P1000" s="2034"/>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B1" zoomScale="60" zoomScaleNormal="60" workbookViewId="0">
      <selection activeCell="M38" sqref="M38"/>
    </sheetView>
  </sheetViews>
  <sheetFormatPr defaultColWidth="10.28515625" defaultRowHeight="12.75"/>
  <cols>
    <col min="1" max="1" width="10.28515625" style="1952"/>
    <col min="2" max="2" width="8.7109375" style="1952" customWidth="1"/>
    <col min="3" max="3" width="17.28515625" style="1956" bestFit="1" customWidth="1"/>
    <col min="4" max="4" width="63.28515625" style="1952" customWidth="1"/>
    <col min="5" max="5" width="19.85546875" style="1955" customWidth="1"/>
    <col min="6" max="6" width="19.140625" style="1955" customWidth="1"/>
    <col min="7" max="7" width="19.42578125" style="1954" customWidth="1"/>
    <col min="8" max="8" width="20" style="1955" customWidth="1"/>
    <col min="9" max="9" width="19" style="1955" customWidth="1"/>
    <col min="10" max="10" width="17.85546875" style="1953" customWidth="1"/>
    <col min="11" max="11" width="20.140625" style="1955" customWidth="1"/>
    <col min="12" max="12" width="18.42578125" style="1955" customWidth="1"/>
    <col min="13" max="13" width="16.42578125" style="1953" customWidth="1"/>
    <col min="14" max="14" width="15.85546875" style="1952" customWidth="1"/>
    <col min="15" max="15" width="16.28515625" style="1952" customWidth="1"/>
    <col min="16" max="16384" width="10.28515625" style="1952"/>
  </cols>
  <sheetData>
    <row r="1" spans="1:155" s="2027" customFormat="1">
      <c r="A1" s="1960"/>
      <c r="B1" s="1960"/>
      <c r="C1" s="2033"/>
      <c r="D1" s="1953"/>
      <c r="E1" s="1954"/>
      <c r="F1" s="1954"/>
      <c r="G1" s="1954"/>
      <c r="H1" s="1954"/>
      <c r="I1" s="1954"/>
      <c r="J1" s="1954"/>
      <c r="K1" s="1954"/>
      <c r="L1" s="1954"/>
      <c r="M1" s="1954"/>
      <c r="N1" s="1954"/>
      <c r="O1" s="1954"/>
      <c r="P1" s="1960"/>
      <c r="Q1" s="1960"/>
      <c r="R1" s="1960"/>
      <c r="S1" s="1960"/>
      <c r="T1" s="1960"/>
      <c r="U1" s="1960"/>
      <c r="V1" s="1960"/>
      <c r="W1" s="1960"/>
      <c r="X1" s="1960"/>
      <c r="Y1" s="1960"/>
      <c r="Z1" s="1960"/>
      <c r="AA1" s="1960"/>
      <c r="AB1" s="1960"/>
      <c r="AC1" s="1960"/>
      <c r="AD1" s="1960"/>
      <c r="AE1" s="1960"/>
      <c r="AF1" s="1960"/>
      <c r="AG1" s="1960"/>
      <c r="AH1" s="1960"/>
      <c r="AI1" s="1960"/>
      <c r="AJ1" s="1960"/>
      <c r="AK1" s="1960"/>
      <c r="AL1" s="1960"/>
      <c r="AM1" s="1960"/>
      <c r="AN1" s="1960"/>
      <c r="AO1" s="1960"/>
      <c r="AP1" s="1960"/>
      <c r="AQ1" s="1960"/>
      <c r="AR1" s="1960"/>
      <c r="AS1" s="1960"/>
      <c r="AT1" s="1960"/>
      <c r="AU1" s="1960"/>
      <c r="AV1" s="1960"/>
      <c r="AW1" s="1960"/>
      <c r="AX1" s="1960"/>
      <c r="AY1" s="1960"/>
      <c r="AZ1" s="1960"/>
      <c r="BA1" s="1960"/>
      <c r="BB1" s="1960"/>
      <c r="BC1" s="1960"/>
      <c r="BD1" s="1960"/>
      <c r="BE1" s="1960"/>
      <c r="BF1" s="1960"/>
      <c r="BG1" s="1960"/>
      <c r="BH1" s="1960"/>
      <c r="BI1" s="1960"/>
      <c r="BJ1" s="1960"/>
      <c r="BK1" s="1960"/>
      <c r="BL1" s="1960"/>
      <c r="BM1" s="1960"/>
      <c r="BN1" s="1960"/>
      <c r="BO1" s="1960"/>
      <c r="BP1" s="1960"/>
      <c r="BQ1" s="1960"/>
      <c r="BR1" s="1960"/>
      <c r="BS1" s="1960"/>
      <c r="BT1" s="1960"/>
      <c r="BU1" s="1960"/>
      <c r="BV1" s="1960"/>
      <c r="BW1" s="1960"/>
      <c r="BX1" s="1960"/>
      <c r="BY1" s="1960"/>
      <c r="BZ1" s="1960"/>
      <c r="CA1" s="1960"/>
      <c r="CB1" s="1960"/>
      <c r="CC1" s="1960"/>
      <c r="CD1" s="1960"/>
      <c r="CE1" s="1960"/>
      <c r="CF1" s="1960"/>
      <c r="CG1" s="1960"/>
      <c r="CH1" s="1960"/>
      <c r="CI1" s="1960"/>
      <c r="CJ1" s="1960"/>
      <c r="CK1" s="1960"/>
      <c r="CL1" s="1960"/>
      <c r="CM1" s="1960"/>
      <c r="CN1" s="1960"/>
      <c r="CO1" s="1960"/>
      <c r="CP1" s="1960"/>
      <c r="CQ1" s="1960"/>
      <c r="CR1" s="1960"/>
      <c r="CS1" s="1960"/>
      <c r="CT1" s="1960"/>
      <c r="CU1" s="1960"/>
      <c r="CV1" s="1960"/>
      <c r="CW1" s="1960"/>
      <c r="CX1" s="1960"/>
      <c r="CY1" s="1960"/>
      <c r="CZ1" s="1960"/>
      <c r="DA1" s="1960"/>
      <c r="DB1" s="1960"/>
      <c r="DC1" s="1960"/>
      <c r="DD1" s="1960"/>
      <c r="DE1" s="1960"/>
      <c r="DF1" s="1960"/>
      <c r="DG1" s="1960"/>
      <c r="DH1" s="1960"/>
      <c r="DI1" s="1960"/>
      <c r="DJ1" s="1960"/>
      <c r="DK1" s="1960"/>
      <c r="DL1" s="1960"/>
      <c r="DM1" s="1960"/>
      <c r="DN1" s="1960"/>
      <c r="DO1" s="1960"/>
      <c r="DP1" s="1960"/>
      <c r="DQ1" s="1960"/>
      <c r="DR1" s="1960"/>
      <c r="DS1" s="1960"/>
      <c r="DT1" s="1960"/>
      <c r="DU1" s="1960"/>
      <c r="DV1" s="1960"/>
      <c r="DW1" s="1960"/>
      <c r="DX1" s="1960"/>
      <c r="DY1" s="1960"/>
      <c r="DZ1" s="1960"/>
      <c r="EA1" s="1960"/>
      <c r="EB1" s="1960"/>
      <c r="EC1" s="1960"/>
      <c r="ED1" s="1960"/>
      <c r="EE1" s="1960"/>
      <c r="EF1" s="1960"/>
      <c r="EG1" s="1960"/>
      <c r="EH1" s="1960"/>
      <c r="EI1" s="1960"/>
      <c r="EJ1" s="1960"/>
      <c r="EK1" s="1960"/>
      <c r="EL1" s="1960"/>
      <c r="EM1" s="1960"/>
      <c r="EN1" s="1960"/>
      <c r="EO1" s="1960"/>
      <c r="EP1" s="1960"/>
      <c r="EQ1" s="1960"/>
      <c r="ER1" s="1960"/>
      <c r="ES1" s="1960"/>
      <c r="ET1" s="1960"/>
      <c r="EU1" s="1960"/>
      <c r="EV1" s="1960"/>
      <c r="EW1" s="1960"/>
      <c r="EX1" s="1960"/>
      <c r="EY1" s="1960"/>
    </row>
    <row r="2" spans="1:155" s="2027" customFormat="1" ht="26.25" customHeight="1">
      <c r="A2" s="1960"/>
      <c r="B2" s="1960"/>
      <c r="C2" s="2983" t="s">
        <v>1804</v>
      </c>
      <c r="D2" s="2983"/>
      <c r="E2" s="2983"/>
      <c r="F2" s="2983"/>
      <c r="G2" s="2983"/>
      <c r="H2" s="2983"/>
      <c r="I2" s="2983"/>
      <c r="J2" s="2983"/>
      <c r="K2" s="2983"/>
      <c r="L2" s="2983"/>
      <c r="M2" s="2983"/>
      <c r="N2" s="2983"/>
      <c r="O2" s="2983"/>
      <c r="P2" s="1960"/>
      <c r="Q2" s="1960"/>
      <c r="R2" s="1960"/>
      <c r="S2" s="1960"/>
      <c r="T2" s="1960"/>
      <c r="U2" s="1960"/>
      <c r="V2" s="1960"/>
      <c r="W2" s="1960"/>
      <c r="X2" s="1960"/>
      <c r="Y2" s="1960"/>
      <c r="Z2" s="1960"/>
      <c r="AA2" s="1960"/>
      <c r="AB2" s="1960"/>
      <c r="AC2" s="1960"/>
      <c r="AD2" s="1960"/>
      <c r="AE2" s="1960"/>
      <c r="AF2" s="1960"/>
      <c r="AG2" s="1960"/>
      <c r="AH2" s="1960"/>
      <c r="AI2" s="1960"/>
      <c r="AJ2" s="1960"/>
      <c r="AK2" s="1960"/>
      <c r="AL2" s="1960"/>
      <c r="AM2" s="1960"/>
      <c r="AN2" s="1960"/>
      <c r="AO2" s="1960"/>
      <c r="AP2" s="1960"/>
      <c r="AQ2" s="1960"/>
      <c r="AR2" s="1960"/>
      <c r="AS2" s="1960"/>
      <c r="AT2" s="1960"/>
      <c r="AU2" s="1960"/>
      <c r="AV2" s="1960"/>
      <c r="AW2" s="1960"/>
      <c r="AX2" s="1960"/>
      <c r="AY2" s="1960"/>
      <c r="AZ2" s="1960"/>
      <c r="BA2" s="1960"/>
      <c r="BB2" s="1960"/>
      <c r="BC2" s="1960"/>
      <c r="BD2" s="1960"/>
      <c r="BE2" s="1960"/>
      <c r="BF2" s="1960"/>
      <c r="BG2" s="1960"/>
      <c r="BH2" s="1960"/>
      <c r="BI2" s="1960"/>
      <c r="BJ2" s="1960"/>
      <c r="BK2" s="1960"/>
      <c r="BL2" s="1960"/>
      <c r="BM2" s="1960"/>
      <c r="BN2" s="1960"/>
      <c r="BO2" s="1960"/>
      <c r="BP2" s="1960"/>
      <c r="BQ2" s="1960"/>
      <c r="BR2" s="1960"/>
      <c r="BS2" s="1960"/>
      <c r="BT2" s="1960"/>
      <c r="BU2" s="1960"/>
      <c r="BV2" s="1960"/>
      <c r="BW2" s="1960"/>
      <c r="BX2" s="1960"/>
      <c r="BY2" s="1960"/>
      <c r="BZ2" s="1960"/>
      <c r="CA2" s="1960"/>
      <c r="CB2" s="1960"/>
      <c r="CC2" s="1960"/>
      <c r="CD2" s="1960"/>
      <c r="CE2" s="1960"/>
      <c r="CF2" s="1960"/>
      <c r="CG2" s="1960"/>
      <c r="CH2" s="1960"/>
      <c r="CI2" s="1960"/>
      <c r="CJ2" s="1960"/>
      <c r="CK2" s="1960"/>
      <c r="CL2" s="1960"/>
      <c r="CM2" s="1960"/>
      <c r="CN2" s="1960"/>
      <c r="CO2" s="1960"/>
      <c r="CP2" s="1960"/>
      <c r="CQ2" s="1960"/>
      <c r="CR2" s="1960"/>
      <c r="CS2" s="1960"/>
      <c r="CT2" s="1960"/>
      <c r="CU2" s="1960"/>
      <c r="CV2" s="1960"/>
      <c r="CW2" s="1960"/>
      <c r="CX2" s="1960"/>
      <c r="CY2" s="1960"/>
      <c r="CZ2" s="1960"/>
      <c r="DA2" s="1960"/>
      <c r="DB2" s="1960"/>
      <c r="DC2" s="1960"/>
      <c r="DD2" s="1960"/>
      <c r="DE2" s="1960"/>
      <c r="DF2" s="1960"/>
      <c r="DG2" s="1960"/>
      <c r="DH2" s="1960"/>
      <c r="DI2" s="1960"/>
      <c r="DJ2" s="1960"/>
      <c r="DK2" s="1960"/>
      <c r="DL2" s="1960"/>
      <c r="DM2" s="1960"/>
      <c r="DN2" s="1960"/>
      <c r="DO2" s="1960"/>
      <c r="DP2" s="1960"/>
      <c r="DQ2" s="1960"/>
      <c r="DR2" s="1960"/>
      <c r="DS2" s="1960"/>
      <c r="DT2" s="1960"/>
      <c r="DU2" s="1960"/>
      <c r="DV2" s="1960"/>
      <c r="DW2" s="1960"/>
      <c r="DX2" s="1960"/>
      <c r="DY2" s="1960"/>
      <c r="DZ2" s="1960"/>
      <c r="EA2" s="1960"/>
      <c r="EB2" s="1960"/>
      <c r="EC2" s="1960"/>
      <c r="ED2" s="1960"/>
      <c r="EE2" s="1960"/>
      <c r="EF2" s="1960"/>
      <c r="EG2" s="1960"/>
      <c r="EH2" s="1960"/>
      <c r="EI2" s="1960"/>
      <c r="EJ2" s="1960"/>
      <c r="EK2" s="1960"/>
      <c r="EL2" s="1960"/>
      <c r="EM2" s="1960"/>
      <c r="EN2" s="1960"/>
      <c r="EO2" s="1960"/>
      <c r="EP2" s="1960"/>
      <c r="EQ2" s="1960"/>
      <c r="ER2" s="1960"/>
      <c r="ES2" s="1960"/>
      <c r="ET2" s="1960"/>
      <c r="EU2" s="1960"/>
      <c r="EV2" s="1960"/>
      <c r="EW2" s="1960"/>
      <c r="EX2" s="1960"/>
      <c r="EY2" s="1960"/>
    </row>
    <row r="3" spans="1:155" s="2027" customFormat="1" ht="26.25" customHeight="1">
      <c r="A3" s="1960"/>
      <c r="B3" s="1960"/>
      <c r="C3" s="2983" t="s">
        <v>1792</v>
      </c>
      <c r="D3" s="2983"/>
      <c r="E3" s="2983"/>
      <c r="F3" s="2983"/>
      <c r="G3" s="2983"/>
      <c r="H3" s="2983"/>
      <c r="I3" s="2983"/>
      <c r="J3" s="2983"/>
      <c r="K3" s="2983"/>
      <c r="L3" s="2983"/>
      <c r="M3" s="2983"/>
      <c r="N3" s="2983"/>
      <c r="O3" s="2983"/>
      <c r="P3" s="1960"/>
      <c r="Q3" s="1960"/>
      <c r="R3" s="1960"/>
      <c r="S3" s="1960"/>
      <c r="T3" s="196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c r="AT3" s="1960"/>
      <c r="AU3" s="1960"/>
      <c r="AV3" s="1960"/>
      <c r="AW3" s="1960"/>
      <c r="AX3" s="1960"/>
      <c r="AY3" s="1960"/>
      <c r="AZ3" s="1960"/>
      <c r="BA3" s="1960"/>
      <c r="BB3" s="1960"/>
      <c r="BC3" s="1960"/>
      <c r="BD3" s="1960"/>
      <c r="BE3" s="1960"/>
      <c r="BF3" s="1960"/>
      <c r="BG3" s="1960"/>
      <c r="BH3" s="1960"/>
      <c r="BI3" s="1960"/>
      <c r="BJ3" s="1960"/>
      <c r="BK3" s="1960"/>
      <c r="BL3" s="1960"/>
      <c r="BM3" s="1960"/>
      <c r="BN3" s="1960"/>
      <c r="BO3" s="1960"/>
      <c r="BP3" s="1960"/>
      <c r="BQ3" s="1960"/>
      <c r="BR3" s="1960"/>
      <c r="BS3" s="1960"/>
      <c r="BT3" s="1960"/>
      <c r="BU3" s="1960"/>
      <c r="BV3" s="1960"/>
      <c r="BW3" s="1960"/>
      <c r="BX3" s="1960"/>
      <c r="BY3" s="1960"/>
      <c r="BZ3" s="1960"/>
      <c r="CA3" s="1960"/>
      <c r="CB3" s="1960"/>
      <c r="CC3" s="1960"/>
      <c r="CD3" s="1960"/>
      <c r="CE3" s="1960"/>
      <c r="CF3" s="1960"/>
      <c r="CG3" s="1960"/>
      <c r="CH3" s="1960"/>
      <c r="CI3" s="1960"/>
      <c r="CJ3" s="1960"/>
      <c r="CK3" s="1960"/>
      <c r="CL3" s="1960"/>
      <c r="CM3" s="1960"/>
      <c r="CN3" s="1960"/>
      <c r="CO3" s="1960"/>
      <c r="CP3" s="1960"/>
      <c r="CQ3" s="1960"/>
      <c r="CR3" s="1960"/>
      <c r="CS3" s="1960"/>
      <c r="CT3" s="1960"/>
      <c r="CU3" s="1960"/>
      <c r="CV3" s="1960"/>
      <c r="CW3" s="1960"/>
      <c r="CX3" s="1960"/>
      <c r="CY3" s="1960"/>
      <c r="CZ3" s="1960"/>
      <c r="DA3" s="1960"/>
      <c r="DB3" s="1960"/>
      <c r="DC3" s="1960"/>
      <c r="DD3" s="1960"/>
      <c r="DE3" s="1960"/>
      <c r="DF3" s="1960"/>
      <c r="DG3" s="1960"/>
      <c r="DH3" s="1960"/>
      <c r="DI3" s="1960"/>
      <c r="DJ3" s="1960"/>
      <c r="DK3" s="1960"/>
      <c r="DL3" s="1960"/>
      <c r="DM3" s="1960"/>
      <c r="DN3" s="1960"/>
      <c r="DO3" s="1960"/>
      <c r="DP3" s="1960"/>
      <c r="DQ3" s="1960"/>
      <c r="DR3" s="1960"/>
      <c r="DS3" s="1960"/>
      <c r="DT3" s="1960"/>
      <c r="DU3" s="1960"/>
      <c r="DV3" s="1960"/>
      <c r="DW3" s="1960"/>
      <c r="DX3" s="1960"/>
      <c r="DY3" s="1960"/>
      <c r="DZ3" s="1960"/>
      <c r="EA3" s="1960"/>
      <c r="EB3" s="1960"/>
      <c r="EC3" s="1960"/>
      <c r="ED3" s="1960"/>
      <c r="EE3" s="1960"/>
      <c r="EF3" s="1960"/>
      <c r="EG3" s="1960"/>
      <c r="EH3" s="1960"/>
      <c r="EI3" s="1960"/>
      <c r="EJ3" s="1960"/>
      <c r="EK3" s="1960"/>
      <c r="EL3" s="1960"/>
      <c r="EM3" s="1960"/>
      <c r="EN3" s="1960"/>
      <c r="EO3" s="1960"/>
      <c r="EP3" s="1960"/>
      <c r="EQ3" s="1960"/>
      <c r="ER3" s="1960"/>
      <c r="ES3" s="1960"/>
      <c r="ET3" s="1960"/>
      <c r="EU3" s="1960"/>
      <c r="EV3" s="1960"/>
      <c r="EW3" s="1960"/>
      <c r="EX3" s="1960"/>
      <c r="EY3" s="1960"/>
    </row>
    <row r="4" spans="1:155" s="2027" customFormat="1" ht="26.25" customHeight="1" thickBot="1">
      <c r="A4" s="1960"/>
      <c r="B4" s="1960"/>
      <c r="C4" s="2032"/>
      <c r="D4" s="2031"/>
      <c r="E4" s="2030"/>
      <c r="F4" s="2030"/>
      <c r="G4" s="2984" t="s">
        <v>1791</v>
      </c>
      <c r="H4" s="2984"/>
      <c r="I4" s="2030"/>
      <c r="J4" s="2030"/>
      <c r="K4" s="2030"/>
      <c r="L4" s="2030"/>
      <c r="M4" s="2030"/>
      <c r="N4" s="2029"/>
      <c r="O4" s="2028" t="s">
        <v>1803</v>
      </c>
      <c r="P4" s="1960"/>
      <c r="Q4" s="1960"/>
      <c r="R4" s="1960"/>
      <c r="S4" s="1960"/>
      <c r="T4" s="1960"/>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c r="AT4" s="1960"/>
      <c r="AU4" s="1960"/>
      <c r="AV4" s="1960"/>
      <c r="AW4" s="1960"/>
      <c r="AX4" s="1960"/>
      <c r="AY4" s="1960"/>
      <c r="AZ4" s="1960"/>
      <c r="BA4" s="1960"/>
      <c r="BB4" s="1960"/>
      <c r="BC4" s="1960"/>
      <c r="BD4" s="1960"/>
      <c r="BE4" s="1960"/>
      <c r="BF4" s="1960"/>
      <c r="BG4" s="1960"/>
      <c r="BH4" s="1960"/>
      <c r="BI4" s="1960"/>
      <c r="BJ4" s="1960"/>
      <c r="BK4" s="1960"/>
      <c r="BL4" s="1960"/>
      <c r="BM4" s="1960"/>
      <c r="BN4" s="1960"/>
      <c r="BO4" s="1960"/>
      <c r="BP4" s="1960"/>
      <c r="BQ4" s="1960"/>
      <c r="BR4" s="1960"/>
      <c r="BS4" s="1960"/>
      <c r="BT4" s="1960"/>
      <c r="BU4" s="1960"/>
      <c r="BV4" s="1960"/>
      <c r="BW4" s="1960"/>
      <c r="BX4" s="1960"/>
      <c r="BY4" s="1960"/>
      <c r="BZ4" s="1960"/>
      <c r="CA4" s="1960"/>
      <c r="CB4" s="1960"/>
      <c r="CC4" s="1960"/>
      <c r="CD4" s="1960"/>
      <c r="CE4" s="1960"/>
      <c r="CF4" s="1960"/>
      <c r="CG4" s="1960"/>
      <c r="CH4" s="1960"/>
      <c r="CI4" s="1960"/>
      <c r="CJ4" s="1960"/>
      <c r="CK4" s="1960"/>
      <c r="CL4" s="1960"/>
      <c r="CM4" s="1960"/>
      <c r="CN4" s="1960"/>
      <c r="CO4" s="1960"/>
      <c r="CP4" s="1960"/>
      <c r="CQ4" s="1960"/>
      <c r="CR4" s="1960"/>
      <c r="CS4" s="1960"/>
      <c r="CT4" s="1960"/>
      <c r="CU4" s="1960"/>
      <c r="CV4" s="1960"/>
      <c r="CW4" s="1960"/>
      <c r="CX4" s="1960"/>
      <c r="CY4" s="1960"/>
      <c r="CZ4" s="1960"/>
      <c r="DA4" s="1960"/>
      <c r="DB4" s="1960"/>
      <c r="DC4" s="1960"/>
      <c r="DD4" s="1960"/>
      <c r="DE4" s="1960"/>
      <c r="DF4" s="1960"/>
      <c r="DG4" s="1960"/>
      <c r="DH4" s="1960"/>
      <c r="DI4" s="1960"/>
      <c r="DJ4" s="1960"/>
      <c r="DK4" s="1960"/>
      <c r="DL4" s="1960"/>
      <c r="DM4" s="1960"/>
      <c r="DN4" s="1960"/>
      <c r="DO4" s="1960"/>
      <c r="DP4" s="1960"/>
      <c r="DQ4" s="1960"/>
      <c r="DR4" s="1960"/>
      <c r="DS4" s="1960"/>
      <c r="DT4" s="1960"/>
      <c r="DU4" s="1960"/>
      <c r="DV4" s="1960"/>
      <c r="DW4" s="1960"/>
      <c r="DX4" s="1960"/>
      <c r="DY4" s="1960"/>
      <c r="DZ4" s="1960"/>
      <c r="EA4" s="1960"/>
      <c r="EB4" s="1960"/>
      <c r="EC4" s="1960"/>
      <c r="ED4" s="1960"/>
      <c r="EE4" s="1960"/>
      <c r="EF4" s="1960"/>
      <c r="EG4" s="1960"/>
      <c r="EH4" s="1960"/>
      <c r="EI4" s="1960"/>
      <c r="EJ4" s="1960"/>
      <c r="EK4" s="1960"/>
      <c r="EL4" s="1960"/>
      <c r="EM4" s="1960"/>
      <c r="EN4" s="1960"/>
      <c r="EO4" s="1960"/>
      <c r="EP4" s="1960"/>
      <c r="EQ4" s="1960"/>
      <c r="ER4" s="1960"/>
      <c r="ES4" s="1960"/>
      <c r="ET4" s="1960"/>
      <c r="EU4" s="1960"/>
      <c r="EV4" s="1960"/>
      <c r="EW4" s="1960"/>
      <c r="EX4" s="1960"/>
      <c r="EY4" s="1960"/>
    </row>
    <row r="5" spans="1:155" s="2022" customFormat="1" ht="29.25" customHeight="1">
      <c r="A5" s="1960"/>
      <c r="B5" s="1960"/>
      <c r="C5" s="2026" t="s">
        <v>141</v>
      </c>
      <c r="D5" s="2059" t="s">
        <v>159</v>
      </c>
      <c r="E5" s="2985" t="s">
        <v>1790</v>
      </c>
      <c r="F5" s="2985"/>
      <c r="G5" s="2985"/>
      <c r="H5" s="2985" t="s">
        <v>1789</v>
      </c>
      <c r="I5" s="2985"/>
      <c r="J5" s="2985"/>
      <c r="K5" s="2985" t="s">
        <v>1788</v>
      </c>
      <c r="L5" s="2985"/>
      <c r="M5" s="2985"/>
      <c r="N5" s="2024" t="s">
        <v>73</v>
      </c>
      <c r="O5" s="2023" t="s">
        <v>263</v>
      </c>
      <c r="P5" s="1960"/>
      <c r="Q5" s="1960"/>
      <c r="R5" s="1960"/>
      <c r="S5" s="1960"/>
      <c r="T5" s="1960"/>
      <c r="U5" s="1960"/>
      <c r="V5" s="1960"/>
      <c r="W5" s="1960"/>
      <c r="X5" s="1960"/>
      <c r="Y5" s="1960"/>
      <c r="Z5" s="1960"/>
      <c r="AA5" s="1960"/>
      <c r="AB5" s="1960"/>
      <c r="AC5" s="1960"/>
      <c r="AD5" s="1960"/>
      <c r="AE5" s="1960"/>
      <c r="AF5" s="1960"/>
      <c r="AG5" s="1960"/>
      <c r="AH5" s="1960"/>
      <c r="AI5" s="1960"/>
      <c r="AJ5" s="1960"/>
      <c r="AK5" s="1960"/>
      <c r="AL5" s="1960"/>
      <c r="AM5" s="1960"/>
      <c r="AN5" s="1960"/>
      <c r="AO5" s="1960"/>
      <c r="AP5" s="1960"/>
      <c r="AQ5" s="1960"/>
      <c r="AR5" s="1960"/>
      <c r="AS5" s="1960"/>
      <c r="AT5" s="1960"/>
      <c r="AU5" s="1960"/>
      <c r="AV5" s="1960"/>
      <c r="AW5" s="1960"/>
      <c r="AX5" s="1960"/>
      <c r="AY5" s="1960"/>
      <c r="AZ5" s="1960"/>
      <c r="BA5" s="1960"/>
      <c r="BB5" s="1960"/>
      <c r="BC5" s="1960"/>
      <c r="BD5" s="1960"/>
      <c r="BE5" s="1960"/>
      <c r="BF5" s="1960"/>
      <c r="BG5" s="1960"/>
      <c r="BH5" s="1960"/>
      <c r="BI5" s="1960"/>
      <c r="BJ5" s="1960"/>
      <c r="BK5" s="1960"/>
      <c r="BL5" s="1960"/>
      <c r="BM5" s="1960"/>
      <c r="BN5" s="1960"/>
      <c r="BO5" s="1960"/>
      <c r="BP5" s="1960"/>
      <c r="BQ5" s="1960"/>
      <c r="BR5" s="1960"/>
      <c r="BS5" s="1960"/>
      <c r="BT5" s="1960"/>
      <c r="BU5" s="1960"/>
      <c r="BV5" s="1960"/>
      <c r="BW5" s="1960"/>
      <c r="BX5" s="1960"/>
      <c r="BY5" s="1960"/>
      <c r="BZ5" s="1960"/>
      <c r="CA5" s="1960"/>
      <c r="CB5" s="1960"/>
      <c r="CC5" s="1960"/>
      <c r="CD5" s="1960"/>
      <c r="CE5" s="1960"/>
      <c r="CF5" s="1960"/>
      <c r="CG5" s="1960"/>
      <c r="CH5" s="1960"/>
      <c r="CI5" s="1960"/>
      <c r="CJ5" s="1960"/>
      <c r="CK5" s="1960"/>
      <c r="CL5" s="1960"/>
      <c r="CM5" s="1960"/>
      <c r="CN5" s="1960"/>
      <c r="CO5" s="1960"/>
      <c r="CP5" s="1960"/>
      <c r="CQ5" s="1960"/>
      <c r="CR5" s="1960"/>
      <c r="CS5" s="1960"/>
      <c r="CT5" s="1960"/>
      <c r="CU5" s="1960"/>
      <c r="CV5" s="1960"/>
      <c r="CW5" s="1960"/>
      <c r="CX5" s="1960"/>
      <c r="CY5" s="1960"/>
      <c r="CZ5" s="1960"/>
      <c r="DA5" s="1960"/>
      <c r="DB5" s="1960"/>
      <c r="DC5" s="1960"/>
      <c r="DD5" s="1960"/>
      <c r="DE5" s="1960"/>
      <c r="DF5" s="1960"/>
      <c r="DG5" s="1960"/>
      <c r="DH5" s="1960"/>
      <c r="DI5" s="1960"/>
      <c r="DJ5" s="1960"/>
      <c r="DK5" s="1960"/>
      <c r="DL5" s="1960"/>
      <c r="DM5" s="1960"/>
      <c r="DN5" s="1960"/>
      <c r="DO5" s="1960"/>
      <c r="DP5" s="1960"/>
      <c r="DQ5" s="1960"/>
      <c r="DR5" s="1960"/>
      <c r="DS5" s="1960"/>
      <c r="DT5" s="1960"/>
      <c r="DU5" s="1960"/>
      <c r="DV5" s="1960"/>
      <c r="DW5" s="1960"/>
      <c r="DX5" s="1960"/>
      <c r="DY5" s="1960"/>
      <c r="DZ5" s="1960"/>
      <c r="EA5" s="1960"/>
      <c r="EB5" s="1960"/>
      <c r="EC5" s="1960"/>
      <c r="ED5" s="1960"/>
      <c r="EE5" s="1960"/>
      <c r="EF5" s="1960"/>
      <c r="EG5" s="1960"/>
      <c r="EH5" s="1960"/>
      <c r="EI5" s="1960"/>
      <c r="EJ5" s="1960"/>
      <c r="EK5" s="1960"/>
      <c r="EL5" s="1960"/>
      <c r="EM5" s="1960"/>
      <c r="EN5" s="1960"/>
      <c r="EO5" s="1960"/>
      <c r="EP5" s="1960"/>
      <c r="EQ5" s="1960"/>
      <c r="ER5" s="1960"/>
      <c r="ES5" s="1960"/>
      <c r="ET5" s="1960"/>
      <c r="EU5" s="1960"/>
      <c r="EV5" s="1960"/>
      <c r="EW5" s="1960"/>
      <c r="EX5" s="1960"/>
      <c r="EY5" s="1960"/>
    </row>
    <row r="6" spans="1:155" s="2017" customFormat="1" ht="25.5" customHeight="1">
      <c r="A6" s="1960"/>
      <c r="B6" s="1960"/>
      <c r="C6" s="2021"/>
      <c r="D6" s="2058"/>
      <c r="E6" s="2019" t="s">
        <v>1787</v>
      </c>
      <c r="F6" s="2019" t="s">
        <v>1786</v>
      </c>
      <c r="G6" s="2018" t="s">
        <v>1719</v>
      </c>
      <c r="H6" s="2019" t="s">
        <v>1787</v>
      </c>
      <c r="I6" s="2019" t="s">
        <v>1786</v>
      </c>
      <c r="J6" s="2018" t="s">
        <v>1719</v>
      </c>
      <c r="K6" s="2019" t="s">
        <v>1787</v>
      </c>
      <c r="L6" s="2019" t="s">
        <v>1786</v>
      </c>
      <c r="M6" s="2018" t="s">
        <v>1719</v>
      </c>
      <c r="N6" s="2992" t="s">
        <v>1304</v>
      </c>
      <c r="O6" s="2980"/>
      <c r="P6" s="1960"/>
      <c r="Q6" s="1960"/>
      <c r="R6" s="1960"/>
      <c r="S6" s="1960"/>
      <c r="T6" s="1960"/>
      <c r="U6" s="1960"/>
      <c r="V6" s="1960"/>
      <c r="W6" s="1960"/>
      <c r="X6" s="1960"/>
      <c r="Y6" s="1960"/>
      <c r="Z6" s="1960"/>
      <c r="AA6" s="1960"/>
      <c r="AB6" s="1960"/>
      <c r="AC6" s="1960"/>
      <c r="AD6" s="1960"/>
      <c r="AE6" s="1960"/>
      <c r="AF6" s="1960"/>
      <c r="AG6" s="1960"/>
      <c r="AH6" s="1960"/>
      <c r="AI6" s="1960"/>
      <c r="AJ6" s="1960"/>
      <c r="AK6" s="1960"/>
      <c r="AL6" s="1960"/>
      <c r="AM6" s="1960"/>
      <c r="AN6" s="1960"/>
      <c r="AO6" s="1960"/>
      <c r="AP6" s="1960"/>
      <c r="AQ6" s="1960"/>
      <c r="AR6" s="1960"/>
      <c r="AS6" s="1960"/>
      <c r="AT6" s="1960"/>
      <c r="AU6" s="1960"/>
      <c r="AV6" s="1960"/>
      <c r="AW6" s="1960"/>
      <c r="AX6" s="1960"/>
      <c r="AY6" s="1960"/>
      <c r="AZ6" s="1960"/>
      <c r="BA6" s="1960"/>
      <c r="BB6" s="1960"/>
      <c r="BC6" s="1960"/>
      <c r="BD6" s="1960"/>
      <c r="BE6" s="1960"/>
      <c r="BF6" s="1960"/>
      <c r="BG6" s="1960"/>
      <c r="BH6" s="1960"/>
      <c r="BI6" s="1960"/>
      <c r="BJ6" s="1960"/>
      <c r="BK6" s="1960"/>
      <c r="BL6" s="1960"/>
      <c r="BM6" s="1960"/>
      <c r="BN6" s="1960"/>
      <c r="BO6" s="1960"/>
      <c r="BP6" s="1960"/>
      <c r="BQ6" s="1960"/>
      <c r="BR6" s="1960"/>
      <c r="BS6" s="1960"/>
      <c r="BT6" s="1960"/>
      <c r="BU6" s="1960"/>
      <c r="BV6" s="1960"/>
      <c r="BW6" s="1960"/>
      <c r="BX6" s="1960"/>
      <c r="BY6" s="1960"/>
      <c r="BZ6" s="1960"/>
      <c r="CA6" s="1960"/>
      <c r="CB6" s="1960"/>
      <c r="CC6" s="1960"/>
      <c r="CD6" s="1960"/>
      <c r="CE6" s="1960"/>
      <c r="CF6" s="1960"/>
      <c r="CG6" s="1960"/>
      <c r="CH6" s="1960"/>
      <c r="CI6" s="1960"/>
      <c r="CJ6" s="1960"/>
      <c r="CK6" s="1960"/>
      <c r="CL6" s="1960"/>
      <c r="CM6" s="1960"/>
      <c r="CN6" s="1960"/>
      <c r="CO6" s="1960"/>
      <c r="CP6" s="1960"/>
      <c r="CQ6" s="1960"/>
      <c r="CR6" s="1960"/>
      <c r="CS6" s="1960"/>
      <c r="CT6" s="1960"/>
      <c r="CU6" s="1960"/>
      <c r="CV6" s="1960"/>
      <c r="CW6" s="1960"/>
      <c r="CX6" s="1960"/>
      <c r="CY6" s="1960"/>
      <c r="CZ6" s="1960"/>
      <c r="DA6" s="1960"/>
      <c r="DB6" s="1960"/>
      <c r="DC6" s="1960"/>
      <c r="DD6" s="1960"/>
      <c r="DE6" s="1960"/>
      <c r="DF6" s="1960"/>
      <c r="DG6" s="1960"/>
      <c r="DH6" s="1960"/>
      <c r="DI6" s="1960"/>
      <c r="DJ6" s="1960"/>
      <c r="DK6" s="1960"/>
      <c r="DL6" s="1960"/>
      <c r="DM6" s="1960"/>
      <c r="DN6" s="1960"/>
      <c r="DO6" s="1960"/>
      <c r="DP6" s="1960"/>
      <c r="DQ6" s="1960"/>
      <c r="DR6" s="1960"/>
      <c r="DS6" s="1960"/>
      <c r="DT6" s="1960"/>
      <c r="DU6" s="1960"/>
      <c r="DV6" s="1960"/>
      <c r="DW6" s="1960"/>
      <c r="DX6" s="1960"/>
      <c r="DY6" s="1960"/>
      <c r="DZ6" s="1960"/>
      <c r="EA6" s="1960"/>
      <c r="EB6" s="1960"/>
      <c r="EC6" s="1960"/>
      <c r="ED6" s="1960"/>
      <c r="EE6" s="1960"/>
      <c r="EF6" s="1960"/>
      <c r="EG6" s="1960"/>
      <c r="EH6" s="1960"/>
      <c r="EI6" s="1960"/>
      <c r="EJ6" s="1960"/>
      <c r="EK6" s="1960"/>
      <c r="EL6" s="1960"/>
      <c r="EM6" s="1960"/>
      <c r="EN6" s="1960"/>
      <c r="EO6" s="1960"/>
      <c r="EP6" s="1960"/>
      <c r="EQ6" s="1960"/>
      <c r="ER6" s="1960"/>
      <c r="ES6" s="1960"/>
      <c r="ET6" s="1960"/>
      <c r="EU6" s="1960"/>
      <c r="EV6" s="1960"/>
      <c r="EW6" s="1960"/>
      <c r="EX6" s="1960"/>
      <c r="EY6" s="1960"/>
    </row>
    <row r="7" spans="1:155" s="1960" customFormat="1" ht="27.75" customHeight="1">
      <c r="C7" s="1982">
        <v>1</v>
      </c>
      <c r="D7" s="1992" t="s">
        <v>1785</v>
      </c>
      <c r="E7" s="2016">
        <v>3164.0193391516104</v>
      </c>
      <c r="F7" s="1985">
        <v>3362.5577841599479</v>
      </c>
      <c r="G7" s="1985">
        <v>-198.53844500833748</v>
      </c>
      <c r="H7" s="1985">
        <v>2992.9563667988104</v>
      </c>
      <c r="I7" s="1985">
        <v>2713.01201689749</v>
      </c>
      <c r="J7" s="1985">
        <v>279.94434990132066</v>
      </c>
      <c r="K7" s="1985">
        <v>3107.3362110622802</v>
      </c>
      <c r="L7" s="1985">
        <v>4386.8541761872384</v>
      </c>
      <c r="M7" s="1985">
        <v>-1279.5179651249578</v>
      </c>
      <c r="N7" s="1984" t="s">
        <v>74</v>
      </c>
      <c r="O7" s="1983" t="s">
        <v>74</v>
      </c>
      <c r="Q7" s="1961"/>
      <c r="R7" s="1961"/>
      <c r="S7" s="1961"/>
      <c r="T7" s="1961"/>
      <c r="U7" s="1961"/>
      <c r="V7" s="1961"/>
      <c r="W7" s="1961"/>
      <c r="X7" s="1961"/>
      <c r="Y7" s="1961"/>
      <c r="Z7" s="1961"/>
      <c r="AA7" s="1961"/>
    </row>
    <row r="8" spans="1:155" s="1960" customFormat="1" ht="26.25" customHeight="1">
      <c r="C8" s="1982" t="s">
        <v>1784</v>
      </c>
      <c r="D8" s="1992" t="s">
        <v>1783</v>
      </c>
      <c r="E8" s="1985">
        <v>650.20586063157134</v>
      </c>
      <c r="F8" s="1985">
        <v>3320.0869912500639</v>
      </c>
      <c r="G8" s="1985">
        <v>-2669.8811306184921</v>
      </c>
      <c r="H8" s="1985">
        <v>421.65412043421225</v>
      </c>
      <c r="I8" s="1985">
        <v>2647.617644495283</v>
      </c>
      <c r="J8" s="1985">
        <v>-2225.963524061071</v>
      </c>
      <c r="K8" s="1985">
        <v>756.28705065371105</v>
      </c>
      <c r="L8" s="1985">
        <v>4298.0193745640436</v>
      </c>
      <c r="M8" s="1985">
        <v>-3541.7323239103334</v>
      </c>
      <c r="N8" s="1984">
        <v>-16.626867820687774</v>
      </c>
      <c r="O8" s="1983">
        <v>59.110079101779725</v>
      </c>
      <c r="Q8" s="1961"/>
      <c r="R8" s="1961"/>
      <c r="S8" s="1961"/>
      <c r="T8" s="1961"/>
      <c r="U8" s="1961"/>
      <c r="V8" s="1961"/>
      <c r="W8" s="1961"/>
      <c r="X8" s="1961"/>
      <c r="Y8" s="1961"/>
      <c r="Z8" s="1961"/>
      <c r="AA8" s="1961"/>
    </row>
    <row r="9" spans="1:155" s="1953" customFormat="1" ht="22.5" customHeight="1">
      <c r="C9" s="1979" t="s">
        <v>1782</v>
      </c>
      <c r="D9" s="2015" t="s">
        <v>1781</v>
      </c>
      <c r="E9" s="1985">
        <v>274.76426833435517</v>
      </c>
      <c r="F9" s="1985">
        <v>2891.0140162309481</v>
      </c>
      <c r="G9" s="1985">
        <v>-2616.2497478965929</v>
      </c>
      <c r="H9" s="1985">
        <v>267.2566141846421</v>
      </c>
      <c r="I9" s="1985">
        <v>2392.2589930674999</v>
      </c>
      <c r="J9" s="1985">
        <v>-2125.0023788828576</v>
      </c>
      <c r="K9" s="1985">
        <v>556.50001954206118</v>
      </c>
      <c r="L9" s="1985">
        <v>3897.7650262492516</v>
      </c>
      <c r="M9" s="1985">
        <v>-3341.26500670719</v>
      </c>
      <c r="N9" s="1984">
        <v>-18.776776544696748</v>
      </c>
      <c r="O9" s="1983">
        <v>57.235824294170357</v>
      </c>
      <c r="Q9" s="1961"/>
      <c r="R9" s="1961"/>
      <c r="S9" s="1961"/>
      <c r="T9" s="1961"/>
      <c r="U9" s="1961"/>
      <c r="V9" s="1961"/>
      <c r="W9" s="1961"/>
      <c r="X9" s="1961"/>
      <c r="Y9" s="1961"/>
      <c r="Z9" s="1961"/>
      <c r="AA9" s="1961"/>
    </row>
    <row r="10" spans="1:155" s="1953" customFormat="1" ht="24" customHeight="1">
      <c r="C10" s="1979" t="s">
        <v>1780</v>
      </c>
      <c r="D10" s="1980" t="s">
        <v>1779</v>
      </c>
      <c r="E10" s="1989">
        <v>274.76426833435517</v>
      </c>
      <c r="F10" s="1989">
        <v>2890.4797131063474</v>
      </c>
      <c r="G10" s="1989">
        <v>-2615.7154447719922</v>
      </c>
      <c r="H10" s="1989">
        <v>267.2566141846421</v>
      </c>
      <c r="I10" s="1989">
        <v>2385.9072409848618</v>
      </c>
      <c r="J10" s="1989">
        <v>-2118.6506268002195</v>
      </c>
      <c r="K10" s="1989">
        <v>556.50001954206118</v>
      </c>
      <c r="L10" s="1989">
        <v>3803.8489392073075</v>
      </c>
      <c r="M10" s="1989">
        <v>-3247.3489196652463</v>
      </c>
      <c r="N10" s="1988">
        <v>-19.003015751015727</v>
      </c>
      <c r="O10" s="1987">
        <v>53.274394493710851</v>
      </c>
      <c r="Q10" s="1961"/>
      <c r="R10" s="1961"/>
      <c r="S10" s="1961"/>
      <c r="T10" s="1961"/>
      <c r="U10" s="1961"/>
      <c r="V10" s="1961"/>
      <c r="W10" s="1961"/>
      <c r="X10" s="1961"/>
      <c r="Y10" s="1961"/>
      <c r="Z10" s="1961"/>
      <c r="AA10" s="1961"/>
    </row>
    <row r="11" spans="1:155" s="1953" customFormat="1" ht="24" customHeight="1">
      <c r="C11" s="1979" t="s">
        <v>1778</v>
      </c>
      <c r="D11" s="2013" t="s">
        <v>1777</v>
      </c>
      <c r="E11" s="1989">
        <v>29.478763803700382</v>
      </c>
      <c r="F11" s="1989">
        <v>377.97725248388218</v>
      </c>
      <c r="G11" s="1989">
        <v>-348.49848868018171</v>
      </c>
      <c r="H11" s="1989">
        <v>2.088534185580774</v>
      </c>
      <c r="I11" s="1989">
        <v>197.10288951046903</v>
      </c>
      <c r="J11" s="1989">
        <v>-195.01435532488824</v>
      </c>
      <c r="K11" s="1989">
        <v>5.171480558381286</v>
      </c>
      <c r="L11" s="1989">
        <v>434.03904532379352</v>
      </c>
      <c r="M11" s="1989">
        <v>-428.86756476541223</v>
      </c>
      <c r="N11" s="1988">
        <v>-44.041549200560922</v>
      </c>
      <c r="O11" s="1987">
        <v>119.91589493549401</v>
      </c>
      <c r="Q11" s="1961"/>
      <c r="R11" s="1961"/>
      <c r="S11" s="1961"/>
      <c r="T11" s="1961"/>
      <c r="U11" s="1961"/>
      <c r="V11" s="1961"/>
      <c r="W11" s="1961"/>
      <c r="X11" s="1961"/>
      <c r="Y11" s="1961"/>
      <c r="Z11" s="1961"/>
      <c r="AA11" s="1961"/>
    </row>
    <row r="12" spans="1:155" s="1953" customFormat="1" ht="24" customHeight="1">
      <c r="C12" s="1979" t="s">
        <v>1776</v>
      </c>
      <c r="D12" s="1980" t="s">
        <v>1775</v>
      </c>
      <c r="E12" s="1989">
        <v>0</v>
      </c>
      <c r="F12" s="1989">
        <v>0.53430312460099139</v>
      </c>
      <c r="G12" s="1989">
        <v>-0.53430312460099139</v>
      </c>
      <c r="H12" s="1989">
        <v>0</v>
      </c>
      <c r="I12" s="1989">
        <v>6.3517520826380895</v>
      </c>
      <c r="J12" s="1989">
        <v>-6.3517520826380895</v>
      </c>
      <c r="K12" s="1989">
        <v>0</v>
      </c>
      <c r="L12" s="1989">
        <v>93.91608704194357</v>
      </c>
      <c r="M12" s="1989">
        <v>-93.91608704194357</v>
      </c>
      <c r="N12" s="1988" t="s">
        <v>74</v>
      </c>
      <c r="O12" s="1987" t="s">
        <v>74</v>
      </c>
      <c r="Q12" s="1961"/>
      <c r="R12" s="1961"/>
      <c r="S12" s="1961"/>
      <c r="T12" s="1961"/>
      <c r="U12" s="1961"/>
      <c r="V12" s="1961"/>
      <c r="W12" s="1961"/>
      <c r="X12" s="1961"/>
      <c r="Y12" s="1961"/>
      <c r="Z12" s="1961"/>
      <c r="AA12" s="1961"/>
    </row>
    <row r="13" spans="1:155" s="1960" customFormat="1" ht="24" customHeight="1">
      <c r="C13" s="1982" t="s">
        <v>1774</v>
      </c>
      <c r="D13" s="2015" t="s">
        <v>1773</v>
      </c>
      <c r="E13" s="1985">
        <v>375.44159229721629</v>
      </c>
      <c r="F13" s="1985">
        <v>429.07297501911569</v>
      </c>
      <c r="G13" s="1985">
        <v>-53.631382721899442</v>
      </c>
      <c r="H13" s="1985">
        <v>154.39750624957011</v>
      </c>
      <c r="I13" s="1985">
        <v>255.35865142778297</v>
      </c>
      <c r="J13" s="1985">
        <v>-100.96114517821286</v>
      </c>
      <c r="K13" s="1985">
        <v>199.7870311116497</v>
      </c>
      <c r="L13" s="1985">
        <v>400.25434831479214</v>
      </c>
      <c r="M13" s="1985">
        <v>-200.4673172031425</v>
      </c>
      <c r="N13" s="1984">
        <v>88.250125307672022</v>
      </c>
      <c r="O13" s="1983">
        <v>98.558878120176871</v>
      </c>
      <c r="P13" s="1953"/>
      <c r="Q13" s="1961"/>
      <c r="R13" s="1961"/>
      <c r="S13" s="1961"/>
      <c r="T13" s="1961"/>
      <c r="U13" s="1961"/>
      <c r="V13" s="1961"/>
      <c r="W13" s="1961"/>
      <c r="X13" s="1961"/>
      <c r="Y13" s="1961"/>
      <c r="Z13" s="1961"/>
      <c r="AA13" s="1961"/>
      <c r="AB13" s="1953"/>
      <c r="AC13" s="1953"/>
      <c r="AD13" s="1953"/>
      <c r="AE13" s="1953"/>
      <c r="AF13" s="1953"/>
      <c r="AG13" s="1953"/>
      <c r="AH13" s="1953"/>
      <c r="AI13" s="1953"/>
      <c r="AJ13" s="1953"/>
      <c r="AK13" s="1953"/>
      <c r="AL13" s="1953"/>
      <c r="AM13" s="1953"/>
      <c r="AN13" s="1953"/>
      <c r="AO13" s="1953"/>
      <c r="AP13" s="1953"/>
      <c r="AQ13" s="1953"/>
      <c r="AR13" s="1953"/>
      <c r="AS13" s="1953"/>
      <c r="AT13" s="1953"/>
      <c r="AU13" s="1953"/>
      <c r="AV13" s="1953"/>
      <c r="AW13" s="1953"/>
      <c r="AX13" s="1953"/>
      <c r="AY13" s="1953"/>
      <c r="AZ13" s="1953"/>
      <c r="BA13" s="1953"/>
      <c r="BB13" s="1953"/>
      <c r="BC13" s="1953"/>
      <c r="BD13" s="1953"/>
      <c r="BE13" s="1953"/>
      <c r="BF13" s="1953"/>
      <c r="BG13" s="1953"/>
      <c r="BH13" s="1953"/>
      <c r="BI13" s="1953"/>
      <c r="BJ13" s="1953"/>
      <c r="BK13" s="1953"/>
      <c r="BL13" s="1953"/>
      <c r="BM13" s="1953"/>
      <c r="BN13" s="1953"/>
      <c r="BO13" s="1953"/>
      <c r="BP13" s="1953"/>
      <c r="BQ13" s="1953"/>
      <c r="BR13" s="1953"/>
      <c r="BS13" s="1953"/>
      <c r="BT13" s="1953"/>
      <c r="BU13" s="1953"/>
      <c r="BV13" s="1953"/>
      <c r="BW13" s="1953"/>
      <c r="BX13" s="1953"/>
      <c r="BY13" s="1953"/>
      <c r="BZ13" s="1953"/>
      <c r="CA13" s="1953"/>
      <c r="CB13" s="1953"/>
      <c r="CC13" s="1953"/>
      <c r="CD13" s="1953"/>
      <c r="CE13" s="1953"/>
      <c r="CF13" s="1953"/>
      <c r="CG13" s="1953"/>
      <c r="CH13" s="1953"/>
      <c r="CI13" s="1953"/>
      <c r="CJ13" s="1953"/>
      <c r="CK13" s="1953"/>
      <c r="CL13" s="1953"/>
      <c r="CM13" s="1953"/>
      <c r="CN13" s="1953"/>
      <c r="CO13" s="1953"/>
      <c r="CP13" s="1953"/>
      <c r="CQ13" s="1953"/>
      <c r="CR13" s="1953"/>
      <c r="CS13" s="1953"/>
      <c r="CT13" s="1953"/>
      <c r="CU13" s="1953"/>
      <c r="CV13" s="1953"/>
      <c r="CW13" s="1953"/>
      <c r="CX13" s="1953"/>
      <c r="CY13" s="1953"/>
      <c r="CZ13" s="1953"/>
      <c r="DA13" s="1953"/>
      <c r="DB13" s="1953"/>
      <c r="DC13" s="1953"/>
      <c r="DD13" s="1953"/>
      <c r="DE13" s="1953"/>
      <c r="DF13" s="1953"/>
      <c r="DG13" s="1953"/>
      <c r="DH13" s="1953"/>
      <c r="DI13" s="1953"/>
      <c r="DJ13" s="1953"/>
      <c r="DK13" s="1953"/>
      <c r="DL13" s="1953"/>
      <c r="DM13" s="1953"/>
      <c r="DN13" s="1953"/>
      <c r="DO13" s="1953"/>
      <c r="DP13" s="1953"/>
      <c r="DQ13" s="1953"/>
      <c r="DR13" s="1953"/>
      <c r="DS13" s="1953"/>
      <c r="DT13" s="1953"/>
      <c r="DU13" s="1953"/>
      <c r="DV13" s="1953"/>
      <c r="DW13" s="1953"/>
      <c r="DX13" s="1953"/>
      <c r="DY13" s="1953"/>
      <c r="DZ13" s="1953"/>
      <c r="EA13" s="1953"/>
      <c r="EB13" s="1953"/>
      <c r="EC13" s="1953"/>
      <c r="ED13" s="1953"/>
      <c r="EE13" s="1953"/>
      <c r="EF13" s="1953"/>
      <c r="EG13" s="1953"/>
      <c r="EH13" s="1953"/>
      <c r="EI13" s="1953"/>
      <c r="EJ13" s="1953"/>
      <c r="EK13" s="1953"/>
      <c r="EL13" s="1953"/>
      <c r="EM13" s="1953"/>
      <c r="EN13" s="1953"/>
      <c r="EO13" s="1953"/>
      <c r="EP13" s="1953"/>
      <c r="EQ13" s="1953"/>
      <c r="ER13" s="1953"/>
      <c r="ES13" s="1953"/>
      <c r="ET13" s="1953"/>
      <c r="EU13" s="1953"/>
      <c r="EV13" s="1953"/>
      <c r="EW13" s="1953"/>
      <c r="EX13" s="1953"/>
      <c r="EY13" s="1953"/>
    </row>
    <row r="14" spans="1:155" s="1953" customFormat="1" ht="33" customHeight="1">
      <c r="C14" s="1979" t="s">
        <v>1772</v>
      </c>
      <c r="D14" s="1980" t="s">
        <v>1771</v>
      </c>
      <c r="E14" s="1989">
        <v>5.0915977501503393</v>
      </c>
      <c r="F14" s="1989">
        <v>0.46649513656304364</v>
      </c>
      <c r="G14" s="1989">
        <v>4.6251026135872957</v>
      </c>
      <c r="H14" s="1989">
        <v>0.22972351366778254</v>
      </c>
      <c r="I14" s="1989">
        <v>5.4008736760370818E-3</v>
      </c>
      <c r="J14" s="1989">
        <v>0.22432263999174545</v>
      </c>
      <c r="K14" s="1989">
        <v>2.2174553625235571</v>
      </c>
      <c r="L14" s="1989">
        <v>0.21389457929221989</v>
      </c>
      <c r="M14" s="1989">
        <v>2.0035607832313373</v>
      </c>
      <c r="N14" s="1988">
        <v>-95.149888365011705</v>
      </c>
      <c r="O14" s="1987" t="s">
        <v>74</v>
      </c>
      <c r="Q14" s="1961"/>
      <c r="R14" s="1961"/>
      <c r="S14" s="1961"/>
      <c r="T14" s="1961"/>
      <c r="U14" s="1961"/>
      <c r="V14" s="1961"/>
      <c r="W14" s="1961"/>
      <c r="X14" s="1961"/>
      <c r="Y14" s="1961"/>
      <c r="Z14" s="1961"/>
      <c r="AA14" s="1961"/>
    </row>
    <row r="15" spans="1:155" s="1953" customFormat="1" ht="24" customHeight="1">
      <c r="C15" s="1979" t="s">
        <v>1770</v>
      </c>
      <c r="D15" s="1980" t="s">
        <v>1769</v>
      </c>
      <c r="E15" s="1989">
        <v>45.173539587719858</v>
      </c>
      <c r="F15" s="1989">
        <v>162.91186037042863</v>
      </c>
      <c r="G15" s="1989">
        <v>-117.73832078270877</v>
      </c>
      <c r="H15" s="1989">
        <v>11.8565616049297</v>
      </c>
      <c r="I15" s="1989">
        <v>132.61705704617748</v>
      </c>
      <c r="J15" s="1989">
        <v>-120.76049544124777</v>
      </c>
      <c r="K15" s="1989">
        <v>27.834889478485678</v>
      </c>
      <c r="L15" s="1989">
        <v>198.27251643382226</v>
      </c>
      <c r="M15" s="1989">
        <v>-170.43762695533655</v>
      </c>
      <c r="N15" s="1988">
        <v>2.5668572801514244</v>
      </c>
      <c r="O15" s="1987">
        <v>41.136906015972443</v>
      </c>
      <c r="Q15" s="1961"/>
      <c r="R15" s="1961"/>
      <c r="S15" s="1961"/>
      <c r="T15" s="1961"/>
      <c r="U15" s="1961"/>
      <c r="V15" s="1961"/>
      <c r="W15" s="1961"/>
      <c r="X15" s="1961"/>
      <c r="Y15" s="1961"/>
      <c r="Z15" s="1961"/>
      <c r="AA15" s="1961"/>
    </row>
    <row r="16" spans="1:155" s="1953" customFormat="1" ht="23.25" customHeight="1">
      <c r="C16" s="1979" t="s">
        <v>1768</v>
      </c>
      <c r="D16" s="1980" t="s">
        <v>1656</v>
      </c>
      <c r="E16" s="1989">
        <v>152.79455773181365</v>
      </c>
      <c r="F16" s="1989">
        <v>185.47425714025627</v>
      </c>
      <c r="G16" s="1989">
        <v>-32.679699408442616</v>
      </c>
      <c r="H16" s="1989">
        <v>12.489671398605472</v>
      </c>
      <c r="I16" s="1989">
        <v>44.912540616457676</v>
      </c>
      <c r="J16" s="1989">
        <v>-32.42286921785221</v>
      </c>
      <c r="K16" s="1989">
        <v>35.445912556674259</v>
      </c>
      <c r="L16" s="1989">
        <v>128.68974180622601</v>
      </c>
      <c r="M16" s="1989">
        <v>-93.243829249551723</v>
      </c>
      <c r="N16" s="1988">
        <v>-0.78590132479632313</v>
      </c>
      <c r="O16" s="1987">
        <v>187.58660630260064</v>
      </c>
      <c r="Q16" s="1961"/>
      <c r="R16" s="1961"/>
      <c r="S16" s="1961"/>
      <c r="T16" s="1961"/>
      <c r="U16" s="1961"/>
      <c r="V16" s="1961"/>
      <c r="W16" s="1961"/>
      <c r="X16" s="1961"/>
      <c r="Y16" s="1961"/>
      <c r="Z16" s="1961"/>
      <c r="AA16" s="1961"/>
    </row>
    <row r="17" spans="3:155" s="1953" customFormat="1" ht="25.5" customHeight="1">
      <c r="C17" s="1979" t="s">
        <v>1767</v>
      </c>
      <c r="D17" s="2014" t="s">
        <v>1655</v>
      </c>
      <c r="E17" s="2012">
        <v>6.5011954054454577</v>
      </c>
      <c r="F17" s="2012">
        <v>89.8707644197939</v>
      </c>
      <c r="G17" s="2012">
        <v>-83.369569014348443</v>
      </c>
      <c r="H17" s="2012">
        <v>2.1782755282330721</v>
      </c>
      <c r="I17" s="2012">
        <v>37.378248002240483</v>
      </c>
      <c r="J17" s="2012">
        <v>-35.199972474007403</v>
      </c>
      <c r="K17" s="2012">
        <v>2.8733499211376747</v>
      </c>
      <c r="L17" s="2012">
        <v>75.193669497706807</v>
      </c>
      <c r="M17" s="2012">
        <v>-72.320319576569133</v>
      </c>
      <c r="N17" s="2011">
        <v>-57.778392175747896</v>
      </c>
      <c r="O17" s="2010">
        <v>105.45561400643817</v>
      </c>
      <c r="Q17" s="1961"/>
      <c r="R17" s="1961"/>
      <c r="S17" s="1961"/>
      <c r="T17" s="1961"/>
      <c r="U17" s="1961"/>
      <c r="V17" s="1961"/>
      <c r="W17" s="1961"/>
      <c r="X17" s="1961"/>
      <c r="Y17" s="1961"/>
      <c r="Z17" s="1961"/>
      <c r="AA17" s="1961"/>
    </row>
    <row r="18" spans="3:155" s="1953" customFormat="1" ht="23.25" customHeight="1">
      <c r="C18" s="1979" t="s">
        <v>1766</v>
      </c>
      <c r="D18" s="1980" t="s">
        <v>1765</v>
      </c>
      <c r="E18" s="1989">
        <v>11.557859716250448</v>
      </c>
      <c r="F18" s="1989">
        <v>0.56013497135856327</v>
      </c>
      <c r="G18" s="1989">
        <v>10.997724744891883</v>
      </c>
      <c r="H18" s="1989">
        <v>10.351069224288564</v>
      </c>
      <c r="I18" s="1989">
        <v>0.65856668652651285</v>
      </c>
      <c r="J18" s="1989">
        <v>9.6925025377620511</v>
      </c>
      <c r="K18" s="1989">
        <v>11.808084175036113</v>
      </c>
      <c r="L18" s="1989">
        <v>0.77731135358347248</v>
      </c>
      <c r="M18" s="1989">
        <v>11.03077282145264</v>
      </c>
      <c r="N18" s="1988">
        <v>-11.86811124488335</v>
      </c>
      <c r="O18" s="1987">
        <v>13.807272976991026</v>
      </c>
      <c r="Q18" s="1961"/>
      <c r="R18" s="1961"/>
      <c r="S18" s="1961"/>
      <c r="T18" s="1961"/>
      <c r="U18" s="1961"/>
      <c r="V18" s="1961"/>
      <c r="W18" s="1961"/>
      <c r="X18" s="1961"/>
      <c r="Y18" s="1961"/>
      <c r="Z18" s="1961"/>
      <c r="AA18" s="1961"/>
    </row>
    <row r="19" spans="3:155" s="1953" customFormat="1" ht="24" customHeight="1">
      <c r="C19" s="1979" t="s">
        <v>1764</v>
      </c>
      <c r="D19" s="1980" t="s">
        <v>1763</v>
      </c>
      <c r="E19" s="1989">
        <v>2.6481793719525264</v>
      </c>
      <c r="F19" s="1989">
        <v>15.731170569395456</v>
      </c>
      <c r="G19" s="1989">
        <v>-13.082991197442929</v>
      </c>
      <c r="H19" s="1989">
        <v>1.7386974886036435</v>
      </c>
      <c r="I19" s="1989">
        <v>19.010944951237207</v>
      </c>
      <c r="J19" s="1989">
        <v>-17.272247462633565</v>
      </c>
      <c r="K19" s="1989">
        <v>2.8908199411690578</v>
      </c>
      <c r="L19" s="1989">
        <v>25.232073849070126</v>
      </c>
      <c r="M19" s="1989">
        <v>-22.34125390790107</v>
      </c>
      <c r="N19" s="1988">
        <v>32.020630465679936</v>
      </c>
      <c r="O19" s="1987">
        <v>29.347694654292631</v>
      </c>
      <c r="Q19" s="1961"/>
      <c r="R19" s="1961"/>
      <c r="S19" s="1961"/>
      <c r="T19" s="1961"/>
      <c r="U19" s="1961"/>
      <c r="V19" s="1961"/>
      <c r="W19" s="1961"/>
      <c r="X19" s="1961"/>
      <c r="Y19" s="1961"/>
      <c r="Z19" s="1961"/>
      <c r="AA19" s="1961"/>
    </row>
    <row r="20" spans="3:155" s="1953" customFormat="1" ht="49.5" customHeight="1">
      <c r="C20" s="1979" t="s">
        <v>1762</v>
      </c>
      <c r="D20" s="1980" t="s">
        <v>1761</v>
      </c>
      <c r="E20" s="1989">
        <v>0</v>
      </c>
      <c r="F20" s="1989">
        <v>0.58102919621266835</v>
      </c>
      <c r="G20" s="1989">
        <v>-0.58102919621266835</v>
      </c>
      <c r="H20" s="1989">
        <v>0</v>
      </c>
      <c r="I20" s="1989">
        <v>10.262857007590274</v>
      </c>
      <c r="J20" s="1989">
        <v>-10.262857007590274</v>
      </c>
      <c r="K20" s="1989">
        <v>0.10735162096727927</v>
      </c>
      <c r="L20" s="1989">
        <v>7.6115240921439389</v>
      </c>
      <c r="M20" s="1989">
        <v>-7.50417247117666</v>
      </c>
      <c r="N20" s="1988" t="s">
        <v>74</v>
      </c>
      <c r="O20" s="1987">
        <v>-26.880278409543536</v>
      </c>
      <c r="Q20" s="1961"/>
      <c r="R20" s="1961"/>
      <c r="S20" s="1961"/>
      <c r="T20" s="1961"/>
      <c r="U20" s="1961"/>
      <c r="V20" s="1961"/>
      <c r="W20" s="1961"/>
      <c r="X20" s="1961"/>
      <c r="Y20" s="1961"/>
      <c r="Z20" s="1961"/>
      <c r="AA20" s="1961"/>
    </row>
    <row r="21" spans="3:155" s="1953" customFormat="1" ht="46.5" customHeight="1">
      <c r="C21" s="1979" t="s">
        <v>1760</v>
      </c>
      <c r="D21" s="1980" t="s">
        <v>1759</v>
      </c>
      <c r="E21" s="1989">
        <v>48.441175328998888</v>
      </c>
      <c r="F21" s="1989">
        <v>3.4502323763351121</v>
      </c>
      <c r="G21" s="1989">
        <v>44.990942952663772</v>
      </c>
      <c r="H21" s="1989">
        <v>35.467235869009798</v>
      </c>
      <c r="I21" s="1989">
        <v>4.1899546517405248</v>
      </c>
      <c r="J21" s="1989">
        <v>31.277281217269277</v>
      </c>
      <c r="K21" s="1989">
        <v>30.565965581061601</v>
      </c>
      <c r="L21" s="1989">
        <v>2.3114780135704551</v>
      </c>
      <c r="M21" s="1989">
        <v>28.254487567491147</v>
      </c>
      <c r="N21" s="1988">
        <v>-30.480938685421687</v>
      </c>
      <c r="O21" s="1987">
        <v>-9.664502578661283</v>
      </c>
      <c r="Q21" s="1961"/>
      <c r="R21" s="1961"/>
      <c r="S21" s="1961"/>
      <c r="T21" s="1961"/>
      <c r="U21" s="1961"/>
      <c r="V21" s="1961"/>
      <c r="W21" s="1961"/>
      <c r="X21" s="1961"/>
      <c r="Y21" s="1961"/>
      <c r="Z21" s="1961"/>
      <c r="AA21" s="1961"/>
    </row>
    <row r="22" spans="3:155" s="1953" customFormat="1" ht="27" customHeight="1">
      <c r="C22" s="1979" t="s">
        <v>1758</v>
      </c>
      <c r="D22" s="1980" t="s">
        <v>1757</v>
      </c>
      <c r="E22" s="1989">
        <v>83.332928147578926</v>
      </c>
      <c r="F22" s="1989">
        <v>54.694511502349201</v>
      </c>
      <c r="G22" s="1989">
        <v>28.638416645229722</v>
      </c>
      <c r="H22" s="1989">
        <v>69.476290734628762</v>
      </c>
      <c r="I22" s="1989">
        <v>37.273191790815424</v>
      </c>
      <c r="J22" s="1989">
        <v>32.20309894381333</v>
      </c>
      <c r="K22" s="1989">
        <v>72.175778164160917</v>
      </c>
      <c r="L22" s="1989">
        <v>30.576753939518262</v>
      </c>
      <c r="M22" s="1989">
        <v>41.599024224642648</v>
      </c>
      <c r="N22" s="1988">
        <v>12.447204546056412</v>
      </c>
      <c r="O22" s="1987">
        <v>29.177084159580268</v>
      </c>
      <c r="Q22" s="1961"/>
      <c r="R22" s="1961"/>
      <c r="S22" s="1961"/>
      <c r="T22" s="1961"/>
      <c r="U22" s="1961"/>
      <c r="V22" s="1961"/>
      <c r="W22" s="1961"/>
      <c r="X22" s="1961"/>
      <c r="Y22" s="1961"/>
      <c r="Z22" s="1961"/>
      <c r="AA22" s="1961"/>
    </row>
    <row r="23" spans="3:155" s="1953" customFormat="1" ht="31.5" customHeight="1">
      <c r="C23" s="1979" t="s">
        <v>1756</v>
      </c>
      <c r="D23" s="1980" t="s">
        <v>1755</v>
      </c>
      <c r="E23" s="1989">
        <v>26.401754662751593</v>
      </c>
      <c r="F23" s="1989">
        <v>5.2032837562168073</v>
      </c>
      <c r="G23" s="1989">
        <v>21.198470906534787</v>
      </c>
      <c r="H23" s="1989">
        <v>12.788256415836431</v>
      </c>
      <c r="I23" s="1989">
        <v>6.4281378035618744</v>
      </c>
      <c r="J23" s="1989">
        <v>6.3601186122745563</v>
      </c>
      <c r="K23" s="1989">
        <v>16.740774231571258</v>
      </c>
      <c r="L23" s="1989">
        <v>6.5690542475653952</v>
      </c>
      <c r="M23" s="1989">
        <v>10.171719984005865</v>
      </c>
      <c r="N23" s="1988">
        <v>-69.997276500193493</v>
      </c>
      <c r="O23" s="1987">
        <v>59.929721505117861</v>
      </c>
      <c r="Q23" s="1961"/>
      <c r="R23" s="1961"/>
      <c r="S23" s="1961"/>
      <c r="T23" s="1961"/>
      <c r="U23" s="1961"/>
      <c r="V23" s="1961"/>
      <c r="W23" s="1961"/>
      <c r="X23" s="1961"/>
      <c r="Y23" s="1961"/>
      <c r="Z23" s="1961"/>
      <c r="AA23" s="1961"/>
    </row>
    <row r="24" spans="3:155" s="1960" customFormat="1" ht="30" customHeight="1">
      <c r="C24" s="1982" t="s">
        <v>1754</v>
      </c>
      <c r="D24" s="1992" t="s">
        <v>1753</v>
      </c>
      <c r="E24" s="1985">
        <v>203.30621906599146</v>
      </c>
      <c r="F24" s="1985">
        <v>30.961532218304711</v>
      </c>
      <c r="G24" s="1985">
        <v>172.34468684768672</v>
      </c>
      <c r="H24" s="1985">
        <v>137.25974767157757</v>
      </c>
      <c r="I24" s="1985">
        <v>52.948452567906017</v>
      </c>
      <c r="J24" s="1985">
        <v>84.311295103671554</v>
      </c>
      <c r="K24" s="1985">
        <v>113.56308410411259</v>
      </c>
      <c r="L24" s="1985">
        <v>74.567193176722483</v>
      </c>
      <c r="M24" s="1985">
        <v>38.995890927390121</v>
      </c>
      <c r="N24" s="1984">
        <v>-51.079840843493216</v>
      </c>
      <c r="O24" s="1983">
        <v>-53.747726352157599</v>
      </c>
      <c r="P24" s="1953"/>
      <c r="Q24" s="1961"/>
      <c r="R24" s="1961"/>
      <c r="S24" s="1961"/>
      <c r="T24" s="1961"/>
      <c r="U24" s="1961"/>
      <c r="V24" s="1961"/>
      <c r="W24" s="1961"/>
      <c r="X24" s="1961"/>
      <c r="Y24" s="1961"/>
      <c r="Z24" s="1961"/>
      <c r="AA24" s="1961"/>
      <c r="AB24" s="1953"/>
      <c r="AC24" s="1953"/>
      <c r="AD24" s="1953"/>
      <c r="AE24" s="1953"/>
      <c r="AF24" s="1953"/>
      <c r="AG24" s="1953"/>
      <c r="AH24" s="1953"/>
      <c r="AI24" s="1953"/>
      <c r="AJ24" s="1953"/>
      <c r="AK24" s="1953"/>
      <c r="AL24" s="1953"/>
      <c r="AM24" s="1953"/>
      <c r="AN24" s="1953"/>
      <c r="AO24" s="1953"/>
      <c r="AP24" s="1953"/>
      <c r="AQ24" s="1953"/>
      <c r="AR24" s="1953"/>
      <c r="AS24" s="1953"/>
      <c r="AT24" s="1953"/>
      <c r="AU24" s="1953"/>
      <c r="AV24" s="1953"/>
      <c r="AW24" s="1953"/>
      <c r="AX24" s="1953"/>
      <c r="AY24" s="1953"/>
      <c r="AZ24" s="1953"/>
      <c r="BA24" s="1953"/>
      <c r="BB24" s="1953"/>
      <c r="BC24" s="1953"/>
      <c r="BD24" s="1953"/>
      <c r="BE24" s="1953"/>
      <c r="BF24" s="1953"/>
      <c r="BG24" s="1953"/>
      <c r="BH24" s="1953"/>
      <c r="BI24" s="1953"/>
      <c r="BJ24" s="1953"/>
      <c r="BK24" s="1953"/>
      <c r="BL24" s="1953"/>
      <c r="BM24" s="1953"/>
      <c r="BN24" s="1953"/>
      <c r="BO24" s="1953"/>
      <c r="BP24" s="1953"/>
      <c r="BQ24" s="1953"/>
      <c r="BR24" s="1953"/>
      <c r="BS24" s="1953"/>
      <c r="BT24" s="1953"/>
      <c r="BU24" s="1953"/>
      <c r="BV24" s="1953"/>
      <c r="BW24" s="1953"/>
      <c r="BX24" s="1953"/>
      <c r="BY24" s="1953"/>
      <c r="BZ24" s="1953"/>
      <c r="CA24" s="1953"/>
      <c r="CB24" s="1953"/>
      <c r="CC24" s="1953"/>
      <c r="CD24" s="1953"/>
      <c r="CE24" s="1953"/>
      <c r="CF24" s="1953"/>
      <c r="CG24" s="1953"/>
      <c r="CH24" s="1953"/>
      <c r="CI24" s="1953"/>
      <c r="CJ24" s="1953"/>
      <c r="CK24" s="1953"/>
      <c r="CL24" s="1953"/>
      <c r="CM24" s="1953"/>
      <c r="CN24" s="1953"/>
      <c r="CO24" s="1953"/>
      <c r="CP24" s="1953"/>
      <c r="CQ24" s="1953"/>
      <c r="CR24" s="1953"/>
      <c r="CS24" s="1953"/>
      <c r="CT24" s="1953"/>
      <c r="CU24" s="1953"/>
      <c r="CV24" s="1953"/>
      <c r="CW24" s="1953"/>
      <c r="CX24" s="1953"/>
      <c r="CY24" s="1953"/>
      <c r="CZ24" s="1953"/>
      <c r="DA24" s="1953"/>
      <c r="DB24" s="1953"/>
      <c r="DC24" s="1953"/>
      <c r="DD24" s="1953"/>
      <c r="DE24" s="1953"/>
      <c r="DF24" s="1953"/>
      <c r="DG24" s="1953"/>
      <c r="DH24" s="1953"/>
      <c r="DI24" s="1953"/>
      <c r="DJ24" s="1953"/>
      <c r="DK24" s="1953"/>
      <c r="DL24" s="1953"/>
      <c r="DM24" s="1953"/>
      <c r="DN24" s="1953"/>
      <c r="DO24" s="1953"/>
      <c r="DP24" s="1953"/>
      <c r="DQ24" s="1953"/>
      <c r="DR24" s="1953"/>
      <c r="DS24" s="1953"/>
      <c r="DT24" s="1953"/>
      <c r="DU24" s="1953"/>
      <c r="DV24" s="1953"/>
      <c r="DW24" s="1953"/>
      <c r="DX24" s="1953"/>
      <c r="DY24" s="1953"/>
      <c r="DZ24" s="1953"/>
      <c r="EA24" s="1953"/>
      <c r="EB24" s="1953"/>
      <c r="EC24" s="1953"/>
      <c r="ED24" s="1953"/>
      <c r="EE24" s="1953"/>
      <c r="EF24" s="1953"/>
      <c r="EG24" s="1953"/>
      <c r="EH24" s="1953"/>
      <c r="EI24" s="1953"/>
      <c r="EJ24" s="1953"/>
      <c r="EK24" s="1953"/>
      <c r="EL24" s="1953"/>
      <c r="EM24" s="1953"/>
      <c r="EN24" s="1953"/>
      <c r="EO24" s="1953"/>
      <c r="EP24" s="1953"/>
      <c r="EQ24" s="1953"/>
      <c r="ER24" s="1953"/>
      <c r="ES24" s="1953"/>
      <c r="ET24" s="1953"/>
      <c r="EU24" s="1953"/>
      <c r="EV24" s="1953"/>
      <c r="EW24" s="1953"/>
      <c r="EX24" s="1953"/>
      <c r="EY24" s="1953"/>
    </row>
    <row r="25" spans="3:155" s="1953" customFormat="1" ht="25.5" customHeight="1">
      <c r="C25" s="1979" t="s">
        <v>1752</v>
      </c>
      <c r="D25" s="1981" t="s">
        <v>1751</v>
      </c>
      <c r="E25" s="1989">
        <v>134.8404079042603</v>
      </c>
      <c r="F25" s="1989">
        <v>15.236795939558025</v>
      </c>
      <c r="G25" s="1989">
        <v>119.60361196470228</v>
      </c>
      <c r="H25" s="1989">
        <v>89.782014222387119</v>
      </c>
      <c r="I25" s="1989">
        <v>9.7715036595228337</v>
      </c>
      <c r="J25" s="1989">
        <v>80.010510562864297</v>
      </c>
      <c r="K25" s="1989">
        <v>68.91764116957043</v>
      </c>
      <c r="L25" s="1989">
        <v>8.8281564304488906</v>
      </c>
      <c r="M25" s="1989">
        <v>60.089484739121545</v>
      </c>
      <c r="N25" s="1988">
        <v>-33.103600093216912</v>
      </c>
      <c r="O25" s="1987">
        <v>-24.898011128288942</v>
      </c>
      <c r="Q25" s="1961"/>
      <c r="R25" s="1961"/>
      <c r="S25" s="1961"/>
      <c r="T25" s="1961"/>
      <c r="U25" s="1961"/>
      <c r="V25" s="1961"/>
      <c r="W25" s="1961"/>
      <c r="X25" s="1961"/>
      <c r="Y25" s="1961"/>
      <c r="Z25" s="1961"/>
      <c r="AA25" s="1961"/>
    </row>
    <row r="26" spans="3:155" s="1953" customFormat="1" ht="25.5" customHeight="1">
      <c r="C26" s="1979" t="s">
        <v>1750</v>
      </c>
      <c r="D26" s="1981" t="s">
        <v>1749</v>
      </c>
      <c r="E26" s="1989">
        <v>68.465811161731139</v>
      </c>
      <c r="F26" s="1989">
        <v>15.724736278746684</v>
      </c>
      <c r="G26" s="1989">
        <v>52.741074882984449</v>
      </c>
      <c r="H26" s="1989">
        <v>47.477733449190467</v>
      </c>
      <c r="I26" s="1989">
        <v>43.176948908383181</v>
      </c>
      <c r="J26" s="1989">
        <v>4.3007845408072818</v>
      </c>
      <c r="K26" s="1989">
        <v>44.64544293454216</v>
      </c>
      <c r="L26" s="1989">
        <v>65.739036746273584</v>
      </c>
      <c r="M26" s="1989">
        <v>-21.093593811731424</v>
      </c>
      <c r="N26" s="1988">
        <v>-91.845474233603795</v>
      </c>
      <c r="O26" s="1987" t="s">
        <v>74</v>
      </c>
      <c r="Q26" s="1961"/>
      <c r="R26" s="1961"/>
      <c r="S26" s="1961"/>
      <c r="T26" s="1961"/>
      <c r="U26" s="1961"/>
      <c r="V26" s="1961"/>
      <c r="W26" s="1961"/>
      <c r="X26" s="1961"/>
      <c r="Y26" s="1961"/>
      <c r="Z26" s="1961"/>
      <c r="AA26" s="1961"/>
    </row>
    <row r="27" spans="3:155" s="1953" customFormat="1" ht="30" customHeight="1">
      <c r="C27" s="1979" t="s">
        <v>1748</v>
      </c>
      <c r="D27" s="1980" t="s">
        <v>1747</v>
      </c>
      <c r="E27" s="1989">
        <v>0</v>
      </c>
      <c r="F27" s="1989">
        <v>10.184241430402501</v>
      </c>
      <c r="G27" s="1989">
        <v>-10.184241430402501</v>
      </c>
      <c r="H27" s="1989">
        <v>0</v>
      </c>
      <c r="I27" s="1989">
        <v>33.118216784088524</v>
      </c>
      <c r="J27" s="1989">
        <v>-33.118216784088524</v>
      </c>
      <c r="K27" s="1989">
        <v>0</v>
      </c>
      <c r="L27" s="1989">
        <v>60.23445774513722</v>
      </c>
      <c r="M27" s="1989">
        <v>-60.23445774513722</v>
      </c>
      <c r="N27" s="1988">
        <v>225.19080591729085</v>
      </c>
      <c r="O27" s="1987">
        <v>81.877116566482997</v>
      </c>
      <c r="Q27" s="1961"/>
      <c r="R27" s="1961"/>
      <c r="S27" s="1961"/>
      <c r="T27" s="1961"/>
      <c r="U27" s="1961"/>
      <c r="V27" s="1961"/>
      <c r="W27" s="1961"/>
      <c r="X27" s="1961"/>
      <c r="Y27" s="1961"/>
      <c r="Z27" s="1961"/>
      <c r="AA27" s="1961"/>
    </row>
    <row r="28" spans="3:155" s="1953" customFormat="1" ht="30" customHeight="1">
      <c r="C28" s="1979" t="s">
        <v>1746</v>
      </c>
      <c r="D28" s="1980" t="s">
        <v>1745</v>
      </c>
      <c r="E28" s="1989">
        <v>4.2815183458004338</v>
      </c>
      <c r="F28" s="1989">
        <v>5.540494848344184</v>
      </c>
      <c r="G28" s="1989">
        <v>-1.2589765025437509</v>
      </c>
      <c r="H28" s="1989">
        <v>5.0745313710635038</v>
      </c>
      <c r="I28" s="1989">
        <v>10.058732124294663</v>
      </c>
      <c r="J28" s="1989">
        <v>-4.9842007532311587</v>
      </c>
      <c r="K28" s="1989">
        <v>2.6970898930143798</v>
      </c>
      <c r="L28" s="1989">
        <v>5.5045790011363609</v>
      </c>
      <c r="M28" s="1989">
        <v>-2.807489108121981</v>
      </c>
      <c r="N28" s="1988">
        <v>295.89307212331801</v>
      </c>
      <c r="O28" s="1987">
        <v>-43.672230571733259</v>
      </c>
      <c r="Q28" s="1961"/>
      <c r="R28" s="1961"/>
      <c r="S28" s="1961"/>
      <c r="T28" s="1961"/>
      <c r="U28" s="1961"/>
      <c r="V28" s="1961"/>
      <c r="W28" s="1961"/>
      <c r="X28" s="1961"/>
      <c r="Y28" s="1961"/>
      <c r="Z28" s="1961"/>
      <c r="AA28" s="1961"/>
    </row>
    <row r="29" spans="3:155" s="1953" customFormat="1" ht="32.25" customHeight="1">
      <c r="C29" s="1979" t="s">
        <v>1744</v>
      </c>
      <c r="D29" s="1980" t="s">
        <v>1621</v>
      </c>
      <c r="E29" s="1989">
        <v>64.184292815930704</v>
      </c>
      <c r="F29" s="1989">
        <v>0</v>
      </c>
      <c r="G29" s="1989">
        <v>64.184292815930704</v>
      </c>
      <c r="H29" s="1989">
        <v>42.403202078126967</v>
      </c>
      <c r="I29" s="1989">
        <v>0</v>
      </c>
      <c r="J29" s="1989">
        <v>42.403202078126967</v>
      </c>
      <c r="K29" s="1989">
        <v>41.948353041527781</v>
      </c>
      <c r="L29" s="1989">
        <v>0</v>
      </c>
      <c r="M29" s="1989">
        <v>41.948353041527781</v>
      </c>
      <c r="N29" s="1988">
        <v>-33.93523521442868</v>
      </c>
      <c r="O29" s="1987">
        <v>-1.0726761525253092</v>
      </c>
      <c r="Q29" s="1961"/>
      <c r="R29" s="1961"/>
      <c r="S29" s="1961"/>
      <c r="T29" s="1961"/>
      <c r="U29" s="1961"/>
      <c r="V29" s="1961"/>
      <c r="W29" s="1961"/>
      <c r="X29" s="1961"/>
      <c r="Y29" s="1961"/>
      <c r="Z29" s="1961"/>
      <c r="AA29" s="1961"/>
    </row>
    <row r="30" spans="3:155" s="1960" customFormat="1" ht="30.75" customHeight="1">
      <c r="C30" s="1982" t="s">
        <v>1743</v>
      </c>
      <c r="D30" s="1992" t="s">
        <v>1742</v>
      </c>
      <c r="E30" s="1985">
        <v>2310.5072594540479</v>
      </c>
      <c r="F30" s="1985">
        <v>11.509260691579779</v>
      </c>
      <c r="G30" s="1985">
        <v>2298.9979987624683</v>
      </c>
      <c r="H30" s="1985">
        <v>2434.0424986930207</v>
      </c>
      <c r="I30" s="1985">
        <v>12.445919834300671</v>
      </c>
      <c r="J30" s="1985">
        <v>2421.59657885872</v>
      </c>
      <c r="K30" s="1985">
        <v>2237.4860763044562</v>
      </c>
      <c r="L30" s="1985">
        <v>14.267608446471574</v>
      </c>
      <c r="M30" s="1985">
        <v>2223.2184678579847</v>
      </c>
      <c r="N30" s="1984">
        <v>5.3326962512470821</v>
      </c>
      <c r="O30" s="1983">
        <v>-8.1920379609319305</v>
      </c>
      <c r="P30" s="1953"/>
      <c r="Q30" s="1961"/>
      <c r="R30" s="1961"/>
      <c r="S30" s="1961"/>
      <c r="T30" s="1961"/>
      <c r="U30" s="1961"/>
      <c r="V30" s="1961"/>
      <c r="W30" s="1961"/>
      <c r="X30" s="1961"/>
      <c r="Y30" s="1961"/>
      <c r="Z30" s="1961"/>
      <c r="AA30" s="1961"/>
      <c r="AB30" s="1953"/>
      <c r="AC30" s="1953"/>
      <c r="AD30" s="1953"/>
      <c r="AE30" s="1953"/>
      <c r="AF30" s="1953"/>
      <c r="AG30" s="1953"/>
      <c r="AH30" s="1953"/>
      <c r="AI30" s="1953"/>
      <c r="AJ30" s="1953"/>
      <c r="AK30" s="1953"/>
      <c r="AL30" s="1953"/>
      <c r="AM30" s="1953"/>
      <c r="AN30" s="1953"/>
      <c r="AO30" s="1953"/>
      <c r="AP30" s="1953"/>
      <c r="AQ30" s="1953"/>
      <c r="AR30" s="1953"/>
      <c r="AS30" s="1953"/>
      <c r="AT30" s="1953"/>
      <c r="AU30" s="1953"/>
      <c r="AV30" s="1953"/>
      <c r="AW30" s="1953"/>
      <c r="AX30" s="1953"/>
      <c r="AY30" s="1953"/>
      <c r="AZ30" s="1953"/>
      <c r="BA30" s="1953"/>
      <c r="BB30" s="1953"/>
      <c r="BC30" s="1953"/>
      <c r="BD30" s="1953"/>
      <c r="BE30" s="1953"/>
      <c r="BF30" s="1953"/>
      <c r="BG30" s="1953"/>
      <c r="BH30" s="1953"/>
      <c r="BI30" s="1953"/>
      <c r="BJ30" s="1953"/>
      <c r="BK30" s="1953"/>
      <c r="BL30" s="1953"/>
      <c r="BM30" s="1953"/>
      <c r="BN30" s="1953"/>
      <c r="BO30" s="1953"/>
      <c r="BP30" s="1953"/>
      <c r="BQ30" s="1953"/>
      <c r="BR30" s="1953"/>
      <c r="BS30" s="1953"/>
      <c r="BT30" s="1953"/>
      <c r="BU30" s="1953"/>
      <c r="BV30" s="1953"/>
      <c r="BW30" s="1953"/>
      <c r="BX30" s="1953"/>
      <c r="BY30" s="1953"/>
      <c r="BZ30" s="1953"/>
      <c r="CA30" s="1953"/>
      <c r="CB30" s="1953"/>
      <c r="CC30" s="1953"/>
      <c r="CD30" s="1953"/>
      <c r="CE30" s="1953"/>
      <c r="CF30" s="1953"/>
      <c r="CG30" s="1953"/>
      <c r="CH30" s="1953"/>
      <c r="CI30" s="1953"/>
      <c r="CJ30" s="1953"/>
      <c r="CK30" s="1953"/>
      <c r="CL30" s="1953"/>
      <c r="CM30" s="1953"/>
      <c r="CN30" s="1953"/>
      <c r="CO30" s="1953"/>
      <c r="CP30" s="1953"/>
      <c r="CQ30" s="1953"/>
      <c r="CR30" s="1953"/>
      <c r="CS30" s="1953"/>
      <c r="CT30" s="1953"/>
      <c r="CU30" s="1953"/>
      <c r="CV30" s="1953"/>
      <c r="CW30" s="1953"/>
      <c r="CX30" s="1953"/>
      <c r="CY30" s="1953"/>
      <c r="CZ30" s="1953"/>
      <c r="DA30" s="1953"/>
      <c r="DB30" s="1953"/>
      <c r="DC30" s="1953"/>
      <c r="DD30" s="1953"/>
      <c r="DE30" s="1953"/>
      <c r="DF30" s="1953"/>
      <c r="DG30" s="1953"/>
      <c r="DH30" s="1953"/>
      <c r="DI30" s="1953"/>
      <c r="DJ30" s="1953"/>
      <c r="DK30" s="1953"/>
      <c r="DL30" s="1953"/>
      <c r="DM30" s="1953"/>
      <c r="DN30" s="1953"/>
      <c r="DO30" s="1953"/>
      <c r="DP30" s="1953"/>
      <c r="DQ30" s="1953"/>
      <c r="DR30" s="1953"/>
      <c r="DS30" s="1953"/>
      <c r="DT30" s="1953"/>
      <c r="DU30" s="1953"/>
      <c r="DV30" s="1953"/>
      <c r="DW30" s="1953"/>
      <c r="DX30" s="1953"/>
      <c r="DY30" s="1953"/>
      <c r="DZ30" s="1953"/>
      <c r="EA30" s="1953"/>
      <c r="EB30" s="1953"/>
      <c r="EC30" s="1953"/>
      <c r="ED30" s="1953"/>
      <c r="EE30" s="1953"/>
      <c r="EF30" s="1953"/>
      <c r="EG30" s="1953"/>
      <c r="EH30" s="1953"/>
      <c r="EI30" s="1953"/>
      <c r="EJ30" s="1953"/>
      <c r="EK30" s="1953"/>
      <c r="EL30" s="1953"/>
      <c r="EM30" s="1953"/>
      <c r="EN30" s="1953"/>
      <c r="EO30" s="1953"/>
      <c r="EP30" s="1953"/>
      <c r="EQ30" s="1953"/>
      <c r="ER30" s="1953"/>
      <c r="ES30" s="1953"/>
      <c r="ET30" s="1953"/>
      <c r="EU30" s="1953"/>
      <c r="EV30" s="1953"/>
      <c r="EW30" s="1953"/>
      <c r="EX30" s="1953"/>
      <c r="EY30" s="1953"/>
    </row>
    <row r="31" spans="3:155" s="1953" customFormat="1" ht="27.75" customHeight="1">
      <c r="C31" s="1979" t="s">
        <v>1741</v>
      </c>
      <c r="D31" s="1981" t="s">
        <v>1740</v>
      </c>
      <c r="E31" s="1989">
        <v>60.647411181697613</v>
      </c>
      <c r="F31" s="1989">
        <v>0</v>
      </c>
      <c r="G31" s="1989">
        <v>60.647411181697613</v>
      </c>
      <c r="H31" s="1989">
        <v>50.518864446248429</v>
      </c>
      <c r="I31" s="1989">
        <v>0</v>
      </c>
      <c r="J31" s="1989">
        <v>50.518864446248429</v>
      </c>
      <c r="K31" s="1989">
        <v>23.388019362842332</v>
      </c>
      <c r="L31" s="1989">
        <v>0</v>
      </c>
      <c r="M31" s="1989">
        <v>23.388019362842332</v>
      </c>
      <c r="N31" s="1988">
        <v>-16.700707479671962</v>
      </c>
      <c r="O31" s="1987">
        <v>-53.704384254861957</v>
      </c>
      <c r="Q31" s="1961"/>
      <c r="R31" s="1961"/>
      <c r="S31" s="1961"/>
      <c r="T31" s="1961"/>
      <c r="U31" s="1961"/>
      <c r="V31" s="1961"/>
      <c r="W31" s="1961"/>
      <c r="X31" s="1961"/>
      <c r="Y31" s="1961"/>
      <c r="Z31" s="1961"/>
      <c r="AA31" s="1961"/>
    </row>
    <row r="32" spans="3:155" s="1953" customFormat="1" ht="55.5" customHeight="1">
      <c r="C32" s="1979" t="s">
        <v>1739</v>
      </c>
      <c r="D32" s="1981" t="s">
        <v>1738</v>
      </c>
      <c r="E32" s="1989">
        <v>2249.8598482723501</v>
      </c>
      <c r="F32" s="1989">
        <v>11.509260691579779</v>
      </c>
      <c r="G32" s="1989">
        <v>2238.3505875807705</v>
      </c>
      <c r="H32" s="1989">
        <v>2383.5236342467724</v>
      </c>
      <c r="I32" s="1989">
        <v>12.445919834300671</v>
      </c>
      <c r="J32" s="1989">
        <v>2371.0777144124718</v>
      </c>
      <c r="K32" s="1989">
        <v>2214.0980569416142</v>
      </c>
      <c r="L32" s="1989">
        <v>14.267608446471574</v>
      </c>
      <c r="M32" s="1989">
        <v>2199.8304484951427</v>
      </c>
      <c r="N32" s="1988">
        <v>5.9296844546212979</v>
      </c>
      <c r="O32" s="1987">
        <v>-7.2223388072188204</v>
      </c>
      <c r="Q32" s="1961"/>
      <c r="R32" s="1961"/>
      <c r="S32" s="1961"/>
      <c r="T32" s="1961"/>
      <c r="U32" s="1961"/>
      <c r="V32" s="1961"/>
      <c r="W32" s="1961"/>
      <c r="X32" s="1961"/>
      <c r="Y32" s="1961"/>
      <c r="Z32" s="1961"/>
      <c r="AA32" s="1961"/>
    </row>
    <row r="33" spans="3:155" s="1953" customFormat="1" ht="64.5" customHeight="1">
      <c r="C33" s="1979" t="s">
        <v>1737</v>
      </c>
      <c r="D33" s="1980" t="s">
        <v>1736</v>
      </c>
      <c r="E33" s="1989">
        <v>2029.8799792074547</v>
      </c>
      <c r="F33" s="1989">
        <v>11.392969339704193</v>
      </c>
      <c r="G33" s="1989">
        <v>2018.4870098677504</v>
      </c>
      <c r="H33" s="1989">
        <v>2184.7803169684225</v>
      </c>
      <c r="I33" s="1989">
        <v>12.428594088384024</v>
      </c>
      <c r="J33" s="1989">
        <v>2172.3517228800388</v>
      </c>
      <c r="K33" s="1989">
        <v>2017.558895552794</v>
      </c>
      <c r="L33" s="1989">
        <v>14.133107607704048</v>
      </c>
      <c r="M33" s="1989">
        <v>2003.4257879450897</v>
      </c>
      <c r="N33" s="1988">
        <v>7.6227744969421085</v>
      </c>
      <c r="O33" s="1987">
        <v>-7.7761779161153566</v>
      </c>
      <c r="Q33" s="1961"/>
      <c r="R33" s="1961"/>
      <c r="S33" s="1961"/>
      <c r="T33" s="1961"/>
      <c r="U33" s="1961"/>
      <c r="V33" s="1961"/>
      <c r="W33" s="1961"/>
      <c r="X33" s="1961"/>
      <c r="Y33" s="1961"/>
      <c r="Z33" s="1961"/>
      <c r="AA33" s="1961"/>
    </row>
    <row r="34" spans="3:155" s="1953" customFormat="1" ht="25.5" customHeight="1">
      <c r="C34" s="1979" t="s">
        <v>1735</v>
      </c>
      <c r="D34" s="2013" t="s">
        <v>1734</v>
      </c>
      <c r="E34" s="2012">
        <v>2029.8799792074547</v>
      </c>
      <c r="F34" s="2012">
        <v>11.392969339704193</v>
      </c>
      <c r="G34" s="2012">
        <v>2018.4870098677504</v>
      </c>
      <c r="H34" s="2012">
        <v>2184.7803169684225</v>
      </c>
      <c r="I34" s="2012">
        <v>12.428594088384024</v>
      </c>
      <c r="J34" s="2012">
        <v>2172.3517228800388</v>
      </c>
      <c r="K34" s="2012">
        <v>2017.558895552794</v>
      </c>
      <c r="L34" s="2012">
        <v>14.133107607704048</v>
      </c>
      <c r="M34" s="2012">
        <v>2003.4257879450897</v>
      </c>
      <c r="N34" s="2011">
        <v>7.6227744969421085</v>
      </c>
      <c r="O34" s="2010">
        <v>-7.7761779161153566</v>
      </c>
      <c r="Q34" s="1961"/>
      <c r="R34" s="1961"/>
      <c r="S34" s="1961"/>
      <c r="T34" s="1961"/>
      <c r="U34" s="1961"/>
      <c r="V34" s="1961"/>
      <c r="W34" s="1961"/>
      <c r="X34" s="1961"/>
      <c r="Y34" s="1961"/>
      <c r="Z34" s="1961"/>
      <c r="AA34" s="1961"/>
    </row>
    <row r="35" spans="3:155" s="1953" customFormat="1" ht="25.5" customHeight="1">
      <c r="C35" s="1979" t="s">
        <v>1733</v>
      </c>
      <c r="D35" s="1980" t="s">
        <v>1732</v>
      </c>
      <c r="E35" s="1989">
        <v>219.97986906489575</v>
      </c>
      <c r="F35" s="1989">
        <v>0.11629135187558724</v>
      </c>
      <c r="G35" s="1989">
        <v>219.86357771302013</v>
      </c>
      <c r="H35" s="1989">
        <v>198.74331727834959</v>
      </c>
      <c r="I35" s="1989">
        <v>1.7325745916648164E-2</v>
      </c>
      <c r="J35" s="1989">
        <v>198.72599153243294</v>
      </c>
      <c r="K35" s="1989">
        <v>196.53916138882016</v>
      </c>
      <c r="L35" s="1989">
        <v>0.13450083876752528</v>
      </c>
      <c r="M35" s="1989">
        <v>196.40466055005263</v>
      </c>
      <c r="N35" s="1988">
        <v>-9.6139553446989332</v>
      </c>
      <c r="O35" s="1987">
        <v>-1.1681063782748691</v>
      </c>
      <c r="Q35" s="1961"/>
      <c r="R35" s="1961"/>
      <c r="S35" s="1961"/>
      <c r="T35" s="1961"/>
      <c r="U35" s="1961"/>
      <c r="V35" s="1961"/>
      <c r="W35" s="1961"/>
      <c r="X35" s="1961"/>
      <c r="Y35" s="1961"/>
      <c r="Z35" s="1961"/>
      <c r="AA35" s="1961"/>
    </row>
    <row r="36" spans="3:155" s="1953" customFormat="1" ht="25.5" customHeight="1">
      <c r="C36" s="1979" t="s">
        <v>1731</v>
      </c>
      <c r="D36" s="1978" t="s">
        <v>1730</v>
      </c>
      <c r="E36" s="1989">
        <v>150.20132926311985</v>
      </c>
      <c r="F36" s="1989">
        <v>0</v>
      </c>
      <c r="G36" s="1989">
        <v>150.20132926311985</v>
      </c>
      <c r="H36" s="1989">
        <v>137.5026796202138</v>
      </c>
      <c r="I36" s="1989">
        <v>0</v>
      </c>
      <c r="J36" s="1989">
        <v>137.5026796202138</v>
      </c>
      <c r="K36" s="1989">
        <v>122.95049601607221</v>
      </c>
      <c r="L36" s="1989">
        <v>0</v>
      </c>
      <c r="M36" s="1989">
        <v>122.95049601607221</v>
      </c>
      <c r="N36" s="1988">
        <v>-8.4544189490232782</v>
      </c>
      <c r="O36" s="1987">
        <v>-10.58320001059988</v>
      </c>
      <c r="Q36" s="1961"/>
      <c r="R36" s="1961"/>
      <c r="S36" s="1961"/>
      <c r="T36" s="1961"/>
      <c r="U36" s="1961"/>
      <c r="V36" s="1961"/>
      <c r="W36" s="1961"/>
      <c r="X36" s="1961"/>
      <c r="Y36" s="1961"/>
      <c r="Z36" s="1961"/>
      <c r="AA36" s="1961"/>
    </row>
    <row r="37" spans="3:155" s="1953" customFormat="1" ht="31.5" customHeight="1">
      <c r="C37" s="1979" t="s">
        <v>1729</v>
      </c>
      <c r="D37" s="1978" t="s">
        <v>1728</v>
      </c>
      <c r="E37" s="1989">
        <v>0.34125222886598972</v>
      </c>
      <c r="F37" s="1989">
        <v>0.11444697977157527</v>
      </c>
      <c r="G37" s="1989">
        <v>0.22680524909441444</v>
      </c>
      <c r="H37" s="1989">
        <v>0.32546763566312487</v>
      </c>
      <c r="I37" s="1989">
        <v>0</v>
      </c>
      <c r="J37" s="1989">
        <v>0.32546763566312487</v>
      </c>
      <c r="K37" s="1989">
        <v>0.5710978828083757</v>
      </c>
      <c r="L37" s="1989">
        <v>0</v>
      </c>
      <c r="M37" s="1989">
        <v>0.5710978828083757</v>
      </c>
      <c r="N37" s="1988">
        <v>43.500927320971861</v>
      </c>
      <c r="O37" s="1987">
        <v>75.469945466249172</v>
      </c>
      <c r="Q37" s="1961"/>
      <c r="R37" s="1961"/>
      <c r="S37" s="1961"/>
      <c r="T37" s="1961"/>
      <c r="U37" s="1961"/>
      <c r="V37" s="1961"/>
      <c r="W37" s="1961"/>
      <c r="X37" s="1961"/>
      <c r="Y37" s="1961"/>
      <c r="Z37" s="1961"/>
      <c r="AA37" s="1961"/>
    </row>
    <row r="38" spans="3:155" s="1953" customFormat="1" ht="44.25" customHeight="1">
      <c r="C38" s="1979" t="s">
        <v>1727</v>
      </c>
      <c r="D38" s="1978" t="s">
        <v>1726</v>
      </c>
      <c r="E38" s="1989">
        <v>69.437287572909895</v>
      </c>
      <c r="F38" s="1989">
        <v>0</v>
      </c>
      <c r="G38" s="1989">
        <v>69.437287572909895</v>
      </c>
      <c r="H38" s="1989">
        <v>60.915170022472644</v>
      </c>
      <c r="I38" s="1989">
        <v>0</v>
      </c>
      <c r="J38" s="1989">
        <v>60.915170022472644</v>
      </c>
      <c r="K38" s="1989">
        <v>73.01756748993958</v>
      </c>
      <c r="L38" s="1989">
        <v>0</v>
      </c>
      <c r="M38" s="1989">
        <v>73.01756748993958</v>
      </c>
      <c r="N38" s="1988">
        <v>-12.273114126885986</v>
      </c>
      <c r="O38" s="1987">
        <v>19.867624867503707</v>
      </c>
      <c r="Q38" s="1961"/>
      <c r="R38" s="1961"/>
      <c r="S38" s="1961"/>
      <c r="T38" s="1961"/>
      <c r="U38" s="1961"/>
      <c r="V38" s="1961"/>
      <c r="W38" s="1961"/>
      <c r="X38" s="1961"/>
      <c r="Y38" s="1961"/>
      <c r="Z38" s="1961"/>
      <c r="AA38" s="1961"/>
    </row>
    <row r="39" spans="3:155" s="1953" customFormat="1" ht="31.5" customHeight="1">
      <c r="C39" s="1979" t="s">
        <v>1725</v>
      </c>
      <c r="D39" s="1978" t="s">
        <v>1724</v>
      </c>
      <c r="E39" s="1989">
        <v>0</v>
      </c>
      <c r="F39" s="1989">
        <v>1.84437210401198E-3</v>
      </c>
      <c r="G39" s="1989">
        <v>-1.84437210401198E-3</v>
      </c>
      <c r="H39" s="1989">
        <v>0</v>
      </c>
      <c r="I39" s="1989">
        <v>1.7325745916648164E-2</v>
      </c>
      <c r="J39" s="1989">
        <v>-1.7325745916648164E-2</v>
      </c>
      <c r="K39" s="1989">
        <v>0</v>
      </c>
      <c r="L39" s="1989">
        <v>0.13450083876752528</v>
      </c>
      <c r="M39" s="1989">
        <v>-0.13450083876752528</v>
      </c>
      <c r="N39" s="1988" t="s">
        <v>74</v>
      </c>
      <c r="O39" s="1987" t="s">
        <v>74</v>
      </c>
      <c r="Q39" s="1961"/>
      <c r="R39" s="1961"/>
      <c r="S39" s="1961"/>
      <c r="T39" s="1961"/>
      <c r="U39" s="1961"/>
      <c r="V39" s="1961"/>
      <c r="W39" s="1961"/>
      <c r="X39" s="1961"/>
      <c r="Y39" s="1961"/>
      <c r="Z39" s="1961"/>
      <c r="AA39" s="1961"/>
    </row>
    <row r="40" spans="3:155" s="1960" customFormat="1" ht="42" customHeight="1">
      <c r="C40" s="1982">
        <v>2</v>
      </c>
      <c r="D40" s="1986" t="s">
        <v>1723</v>
      </c>
      <c r="E40" s="1985">
        <v>32.41826264778885</v>
      </c>
      <c r="F40" s="1985">
        <v>0</v>
      </c>
      <c r="G40" s="1985">
        <v>32.41826264778885</v>
      </c>
      <c r="H40" s="1985">
        <v>30.073527459504518</v>
      </c>
      <c r="I40" s="1985">
        <v>2.165607453170891E-2</v>
      </c>
      <c r="J40" s="1985">
        <v>30.051871384972806</v>
      </c>
      <c r="K40" s="1985">
        <v>16.261550041282764</v>
      </c>
      <c r="L40" s="1985">
        <v>5.407998861932211E-2</v>
      </c>
      <c r="M40" s="1985">
        <v>16.207470052663439</v>
      </c>
      <c r="N40" s="1984">
        <v>-7.2995622514565817</v>
      </c>
      <c r="O40" s="1983">
        <v>-46.068350136864176</v>
      </c>
      <c r="P40" s="1953"/>
      <c r="Q40" s="1961"/>
      <c r="R40" s="1961"/>
      <c r="S40" s="1961"/>
      <c r="T40" s="1961"/>
      <c r="U40" s="1961"/>
      <c r="V40" s="1961"/>
      <c r="W40" s="1961"/>
      <c r="X40" s="1961"/>
      <c r="Y40" s="1961"/>
      <c r="Z40" s="1961"/>
      <c r="AA40" s="1961"/>
      <c r="AB40" s="1953"/>
      <c r="AC40" s="1953"/>
      <c r="AD40" s="1953"/>
      <c r="AE40" s="1953"/>
      <c r="AF40" s="1953"/>
      <c r="AG40" s="1953"/>
      <c r="AH40" s="1953"/>
      <c r="AI40" s="1953"/>
      <c r="AJ40" s="1953"/>
      <c r="AK40" s="1953"/>
      <c r="AL40" s="1953"/>
      <c r="AM40" s="1953"/>
      <c r="AN40" s="1953"/>
      <c r="AO40" s="1953"/>
      <c r="AP40" s="1953"/>
      <c r="AQ40" s="1953"/>
      <c r="AR40" s="1953"/>
      <c r="AS40" s="1953"/>
      <c r="AT40" s="1953"/>
      <c r="AU40" s="1953"/>
      <c r="AV40" s="1953"/>
      <c r="AW40" s="1953"/>
      <c r="AX40" s="1953"/>
      <c r="AY40" s="1953"/>
      <c r="AZ40" s="1953"/>
      <c r="BA40" s="1953"/>
      <c r="BB40" s="1953"/>
      <c r="BC40" s="1953"/>
      <c r="BD40" s="1953"/>
      <c r="BE40" s="1953"/>
      <c r="BF40" s="1953"/>
      <c r="BG40" s="1953"/>
      <c r="BH40" s="1953"/>
      <c r="BI40" s="1953"/>
      <c r="BJ40" s="1953"/>
      <c r="BK40" s="1953"/>
      <c r="BL40" s="1953"/>
      <c r="BM40" s="1953"/>
      <c r="BN40" s="1953"/>
      <c r="BO40" s="1953"/>
      <c r="BP40" s="1953"/>
      <c r="BQ40" s="1953"/>
      <c r="BR40" s="1953"/>
      <c r="BS40" s="1953"/>
      <c r="BT40" s="1953"/>
      <c r="BU40" s="1953"/>
      <c r="BV40" s="1953"/>
      <c r="BW40" s="1953"/>
      <c r="BX40" s="1953"/>
      <c r="BY40" s="1953"/>
      <c r="BZ40" s="1953"/>
      <c r="CA40" s="1953"/>
      <c r="CB40" s="1953"/>
      <c r="CC40" s="1953"/>
      <c r="CD40" s="1953"/>
      <c r="CE40" s="1953"/>
      <c r="CF40" s="1953"/>
      <c r="CG40" s="1953"/>
      <c r="CH40" s="1953"/>
      <c r="CI40" s="1953"/>
      <c r="CJ40" s="1953"/>
      <c r="CK40" s="1953"/>
      <c r="CL40" s="1953"/>
      <c r="CM40" s="1953"/>
      <c r="CN40" s="1953"/>
      <c r="CO40" s="1953"/>
      <c r="CP40" s="1953"/>
      <c r="CQ40" s="1953"/>
      <c r="CR40" s="1953"/>
      <c r="CS40" s="1953"/>
      <c r="CT40" s="1953"/>
      <c r="CU40" s="1953"/>
      <c r="CV40" s="1953"/>
      <c r="CW40" s="1953"/>
      <c r="CX40" s="1953"/>
      <c r="CY40" s="1953"/>
      <c r="CZ40" s="1953"/>
      <c r="DA40" s="1953"/>
      <c r="DB40" s="1953"/>
      <c r="DC40" s="1953"/>
      <c r="DD40" s="1953"/>
      <c r="DE40" s="1953"/>
      <c r="DF40" s="1953"/>
      <c r="DG40" s="1953"/>
      <c r="DH40" s="1953"/>
      <c r="DI40" s="1953"/>
      <c r="DJ40" s="1953"/>
      <c r="DK40" s="1953"/>
      <c r="DL40" s="1953"/>
      <c r="DM40" s="1953"/>
      <c r="DN40" s="1953"/>
      <c r="DO40" s="1953"/>
      <c r="DP40" s="1953"/>
      <c r="DQ40" s="1953"/>
      <c r="DR40" s="1953"/>
      <c r="DS40" s="1953"/>
      <c r="DT40" s="1953"/>
      <c r="DU40" s="1953"/>
      <c r="DV40" s="1953"/>
      <c r="DW40" s="1953"/>
      <c r="DX40" s="1953"/>
      <c r="DY40" s="1953"/>
      <c r="DZ40" s="1953"/>
      <c r="EA40" s="1953"/>
      <c r="EB40" s="1953"/>
      <c r="EC40" s="1953"/>
      <c r="ED40" s="1953"/>
      <c r="EE40" s="1953"/>
      <c r="EF40" s="1953"/>
      <c r="EG40" s="1953"/>
      <c r="EH40" s="1953"/>
      <c r="EI40" s="1953"/>
      <c r="EJ40" s="1953"/>
      <c r="EK40" s="1953"/>
      <c r="EL40" s="1953"/>
      <c r="EM40" s="1953"/>
      <c r="EN40" s="1953"/>
      <c r="EO40" s="1953"/>
      <c r="EP40" s="1953"/>
      <c r="EQ40" s="1953"/>
      <c r="ER40" s="1953"/>
      <c r="ES40" s="1953"/>
      <c r="ET40" s="1953"/>
      <c r="EU40" s="1953"/>
      <c r="EV40" s="1953"/>
      <c r="EW40" s="1953"/>
      <c r="EX40" s="1953"/>
      <c r="EY40" s="1953"/>
    </row>
    <row r="41" spans="3:155" s="1960" customFormat="1" ht="69" customHeight="1">
      <c r="C41" s="2009"/>
      <c r="D41" s="2008" t="s">
        <v>1722</v>
      </c>
      <c r="E41" s="2007">
        <v>3196.4376017993995</v>
      </c>
      <c r="F41" s="2007">
        <v>3362.5577841599479</v>
      </c>
      <c r="G41" s="2007">
        <v>-166.12018236054874</v>
      </c>
      <c r="H41" s="2007">
        <v>3023.0298942583149</v>
      </c>
      <c r="I41" s="2007">
        <v>2713.0336729720211</v>
      </c>
      <c r="J41" s="2007">
        <v>309.99622128629386</v>
      </c>
      <c r="K41" s="2007">
        <v>3123.5977611035628</v>
      </c>
      <c r="L41" s="2007">
        <v>4386.9082561758569</v>
      </c>
      <c r="M41" s="2007">
        <v>-1263.3104950722945</v>
      </c>
      <c r="N41" s="2006" t="s">
        <v>74</v>
      </c>
      <c r="O41" s="2005" t="s">
        <v>74</v>
      </c>
      <c r="P41" s="1953"/>
      <c r="Q41" s="1961"/>
      <c r="R41" s="1961"/>
      <c r="S41" s="1961"/>
      <c r="T41" s="1961"/>
      <c r="U41" s="1961"/>
      <c r="V41" s="1961"/>
      <c r="W41" s="1961"/>
      <c r="X41" s="1961"/>
      <c r="Y41" s="1961"/>
      <c r="Z41" s="1961"/>
      <c r="AA41" s="1961"/>
      <c r="AB41" s="1953"/>
      <c r="AC41" s="1953"/>
      <c r="AD41" s="1953"/>
      <c r="AE41" s="1953"/>
      <c r="AF41" s="1953"/>
      <c r="AG41" s="1953"/>
      <c r="AH41" s="1953"/>
      <c r="AI41" s="1953"/>
      <c r="AJ41" s="1953"/>
      <c r="AK41" s="1953"/>
      <c r="AL41" s="1953"/>
      <c r="AM41" s="1953"/>
      <c r="AN41" s="1953"/>
      <c r="AO41" s="1953"/>
      <c r="AP41" s="1953"/>
      <c r="AQ41" s="1953"/>
      <c r="AR41" s="1953"/>
      <c r="AS41" s="1953"/>
      <c r="AT41" s="1953"/>
      <c r="AU41" s="1953"/>
      <c r="AV41" s="1953"/>
      <c r="AW41" s="1953"/>
      <c r="AX41" s="1953"/>
      <c r="AY41" s="1953"/>
      <c r="AZ41" s="1953"/>
      <c r="BA41" s="1953"/>
      <c r="BB41" s="1953"/>
      <c r="BC41" s="1953"/>
      <c r="BD41" s="1953"/>
      <c r="BE41" s="1953"/>
      <c r="BF41" s="1953"/>
      <c r="BG41" s="1953"/>
      <c r="BH41" s="1953"/>
      <c r="BI41" s="1953"/>
      <c r="BJ41" s="1953"/>
      <c r="BK41" s="1953"/>
      <c r="BL41" s="1953"/>
      <c r="BM41" s="1953"/>
      <c r="BN41" s="1953"/>
      <c r="BO41" s="1953"/>
      <c r="BP41" s="1953"/>
      <c r="BQ41" s="1953"/>
      <c r="BR41" s="1953"/>
      <c r="BS41" s="1953"/>
      <c r="BT41" s="1953"/>
      <c r="BU41" s="1953"/>
      <c r="BV41" s="1953"/>
      <c r="BW41" s="1953"/>
      <c r="BX41" s="1953"/>
      <c r="BY41" s="1953"/>
      <c r="BZ41" s="1953"/>
      <c r="CA41" s="1953"/>
      <c r="CB41" s="1953"/>
      <c r="CC41" s="1953"/>
      <c r="CD41" s="1953"/>
      <c r="CE41" s="1953"/>
      <c r="CF41" s="1953"/>
      <c r="CG41" s="1953"/>
      <c r="CH41" s="1953"/>
      <c r="CI41" s="1953"/>
      <c r="CJ41" s="1953"/>
      <c r="CK41" s="1953"/>
      <c r="CL41" s="1953"/>
      <c r="CM41" s="1953"/>
      <c r="CN41" s="1953"/>
      <c r="CO41" s="1953"/>
      <c r="CP41" s="1953"/>
      <c r="CQ41" s="1953"/>
      <c r="CR41" s="1953"/>
      <c r="CS41" s="1953"/>
      <c r="CT41" s="1953"/>
      <c r="CU41" s="1953"/>
      <c r="CV41" s="1953"/>
      <c r="CW41" s="1953"/>
      <c r="CX41" s="1953"/>
      <c r="CY41" s="1953"/>
      <c r="CZ41" s="1953"/>
      <c r="DA41" s="1953"/>
      <c r="DB41" s="1953"/>
      <c r="DC41" s="1953"/>
      <c r="DD41" s="1953"/>
      <c r="DE41" s="1953"/>
      <c r="DF41" s="1953"/>
      <c r="DG41" s="1953"/>
      <c r="DH41" s="1953"/>
      <c r="DI41" s="1953"/>
      <c r="DJ41" s="1953"/>
      <c r="DK41" s="1953"/>
      <c r="DL41" s="1953"/>
      <c r="DM41" s="1953"/>
      <c r="DN41" s="1953"/>
      <c r="DO41" s="1953"/>
      <c r="DP41" s="1953"/>
      <c r="DQ41" s="1953"/>
      <c r="DR41" s="1953"/>
      <c r="DS41" s="1953"/>
      <c r="DT41" s="1953"/>
      <c r="DU41" s="1953"/>
      <c r="DV41" s="1953"/>
      <c r="DW41" s="1953"/>
      <c r="DX41" s="1953"/>
      <c r="DY41" s="1953"/>
      <c r="DZ41" s="1953"/>
      <c r="EA41" s="1953"/>
      <c r="EB41" s="1953"/>
      <c r="EC41" s="1953"/>
      <c r="ED41" s="1953"/>
      <c r="EE41" s="1953"/>
      <c r="EF41" s="1953"/>
      <c r="EG41" s="1953"/>
      <c r="EH41" s="1953"/>
      <c r="EI41" s="1953"/>
      <c r="EJ41" s="1953"/>
      <c r="EK41" s="1953"/>
      <c r="EL41" s="1953"/>
      <c r="EM41" s="1953"/>
      <c r="EN41" s="1953"/>
      <c r="EO41" s="1953"/>
      <c r="EP41" s="1953"/>
      <c r="EQ41" s="1953"/>
      <c r="ER41" s="1953"/>
      <c r="ES41" s="1953"/>
      <c r="ET41" s="1953"/>
      <c r="EU41" s="1953"/>
      <c r="EV41" s="1953"/>
      <c r="EW41" s="1953"/>
      <c r="EX41" s="1953"/>
      <c r="EY41" s="1953"/>
    </row>
    <row r="42" spans="3:155" s="1960" customFormat="1" ht="28.35" customHeight="1">
      <c r="C42" s="2003"/>
      <c r="D42" s="2002"/>
      <c r="E42" s="2001"/>
      <c r="F42" s="2001"/>
      <c r="G42" s="2001"/>
      <c r="H42" s="2001"/>
      <c r="I42" s="2001"/>
      <c r="J42" s="2001"/>
      <c r="K42" s="2001"/>
      <c r="L42" s="2001"/>
      <c r="M42" s="2001"/>
      <c r="N42" s="2000"/>
      <c r="O42" s="1999"/>
      <c r="P42" s="1953"/>
      <c r="Q42" s="1953"/>
      <c r="R42" s="1953"/>
      <c r="S42" s="1953"/>
      <c r="T42" s="1953"/>
      <c r="U42" s="1953"/>
      <c r="V42" s="1953"/>
      <c r="W42" s="1953"/>
      <c r="X42" s="1953"/>
      <c r="Y42" s="1953"/>
      <c r="Z42" s="1953"/>
      <c r="AA42" s="1953"/>
      <c r="AB42" s="1953"/>
      <c r="AC42" s="1953"/>
      <c r="AD42" s="1953"/>
      <c r="AE42" s="1953"/>
      <c r="AF42" s="1953"/>
      <c r="AG42" s="1953"/>
      <c r="AH42" s="1953"/>
      <c r="AI42" s="1953"/>
      <c r="AJ42" s="1953"/>
      <c r="AK42" s="1953"/>
      <c r="AL42" s="1953"/>
      <c r="AM42" s="1953"/>
      <c r="AN42" s="1953"/>
      <c r="AO42" s="1953"/>
      <c r="AP42" s="1953"/>
      <c r="AQ42" s="1953"/>
      <c r="AR42" s="1953"/>
      <c r="AS42" s="1953"/>
      <c r="AT42" s="1953"/>
      <c r="AU42" s="1953"/>
      <c r="AV42" s="1953"/>
      <c r="AW42" s="1953"/>
      <c r="AX42" s="1953"/>
      <c r="AY42" s="1953"/>
      <c r="AZ42" s="1953"/>
      <c r="BA42" s="1953"/>
      <c r="BB42" s="1953"/>
      <c r="BC42" s="1953"/>
      <c r="BD42" s="1953"/>
      <c r="BE42" s="1953"/>
      <c r="BF42" s="1953"/>
      <c r="BG42" s="1953"/>
      <c r="BH42" s="1953"/>
      <c r="BI42" s="1953"/>
      <c r="BJ42" s="1953"/>
      <c r="BK42" s="1953"/>
      <c r="BL42" s="1953"/>
      <c r="BM42" s="1953"/>
      <c r="BN42" s="1953"/>
      <c r="BO42" s="1953"/>
      <c r="BP42" s="1953"/>
      <c r="BQ42" s="1953"/>
      <c r="BR42" s="1953"/>
      <c r="BS42" s="1953"/>
      <c r="BT42" s="1953"/>
      <c r="BU42" s="1953"/>
      <c r="BV42" s="1953"/>
      <c r="BW42" s="1953"/>
      <c r="BX42" s="1953"/>
      <c r="BY42" s="1953"/>
      <c r="BZ42" s="1953"/>
      <c r="CA42" s="1953"/>
      <c r="CB42" s="1953"/>
      <c r="CC42" s="1953"/>
      <c r="CD42" s="1953"/>
      <c r="CE42" s="1953"/>
      <c r="CF42" s="1953"/>
      <c r="CG42" s="1953"/>
      <c r="CH42" s="1953"/>
      <c r="CI42" s="1953"/>
      <c r="CJ42" s="1953"/>
      <c r="CK42" s="1953"/>
      <c r="CL42" s="1953"/>
      <c r="CM42" s="1953"/>
      <c r="CN42" s="1953"/>
      <c r="CO42" s="1953"/>
      <c r="CP42" s="1953"/>
      <c r="CQ42" s="1953"/>
      <c r="CR42" s="1953"/>
      <c r="CS42" s="1953"/>
      <c r="CT42" s="1953"/>
      <c r="CU42" s="1953"/>
      <c r="CV42" s="1953"/>
      <c r="CW42" s="1953"/>
      <c r="CX42" s="1953"/>
      <c r="CY42" s="1953"/>
      <c r="CZ42" s="1953"/>
      <c r="DA42" s="1953"/>
      <c r="DB42" s="1953"/>
      <c r="DC42" s="1953"/>
      <c r="DD42" s="1953"/>
      <c r="DE42" s="1953"/>
      <c r="DF42" s="1953"/>
      <c r="DG42" s="1953"/>
      <c r="DH42" s="1953"/>
      <c r="DI42" s="1953"/>
      <c r="DJ42" s="1953"/>
      <c r="DK42" s="1953"/>
      <c r="DL42" s="1953"/>
      <c r="DM42" s="1953"/>
      <c r="DN42" s="1953"/>
      <c r="DO42" s="1953"/>
      <c r="DP42" s="1953"/>
      <c r="DQ42" s="1953"/>
      <c r="DR42" s="1953"/>
      <c r="DS42" s="1953"/>
      <c r="DT42" s="1953"/>
      <c r="DU42" s="1953"/>
      <c r="DV42" s="1953"/>
      <c r="DW42" s="1953"/>
      <c r="DX42" s="1953"/>
      <c r="DY42" s="1953"/>
      <c r="DZ42" s="1953"/>
      <c r="EA42" s="1953"/>
      <c r="EB42" s="1953"/>
      <c r="EC42" s="1953"/>
      <c r="ED42" s="1953"/>
      <c r="EE42" s="1953"/>
      <c r="EF42" s="1953"/>
      <c r="EG42" s="1953"/>
      <c r="EH42" s="1953"/>
      <c r="EI42" s="1953"/>
      <c r="EJ42" s="1953"/>
      <c r="EK42" s="1953"/>
      <c r="EL42" s="1953"/>
      <c r="EM42" s="1953"/>
      <c r="EN42" s="1953"/>
      <c r="EO42" s="1953"/>
      <c r="EP42" s="1953"/>
      <c r="EQ42" s="1953"/>
      <c r="ER42" s="1953"/>
      <c r="ES42" s="1953"/>
      <c r="ET42" s="1953"/>
      <c r="EU42" s="1953"/>
      <c r="EV42" s="1953"/>
      <c r="EW42" s="1953"/>
      <c r="EX42" s="1953"/>
      <c r="EY42" s="1953"/>
    </row>
    <row r="43" spans="3:155" s="1960" customFormat="1" ht="95.25" customHeight="1">
      <c r="C43" s="1998"/>
      <c r="D43" s="2057"/>
      <c r="E43" s="1996" t="s">
        <v>1721</v>
      </c>
      <c r="F43" s="1996" t="s">
        <v>1720</v>
      </c>
      <c r="G43" s="1995" t="s">
        <v>1719</v>
      </c>
      <c r="H43" s="1996" t="s">
        <v>1721</v>
      </c>
      <c r="I43" s="1996" t="s">
        <v>1720</v>
      </c>
      <c r="J43" s="1995" t="s">
        <v>1719</v>
      </c>
      <c r="K43" s="1996" t="s">
        <v>1721</v>
      </c>
      <c r="L43" s="1996" t="s">
        <v>1720</v>
      </c>
      <c r="M43" s="1995" t="s">
        <v>1719</v>
      </c>
      <c r="N43" s="2981" t="s">
        <v>1304</v>
      </c>
      <c r="O43" s="2982"/>
      <c r="P43" s="1953"/>
      <c r="Q43" s="1953"/>
      <c r="R43" s="1953"/>
      <c r="S43" s="1953"/>
      <c r="T43" s="1953"/>
      <c r="U43" s="1953"/>
      <c r="V43" s="1953"/>
      <c r="W43" s="1953"/>
      <c r="X43" s="1953"/>
      <c r="Y43" s="1953"/>
      <c r="Z43" s="1953"/>
      <c r="AA43" s="1953"/>
      <c r="AB43" s="1953"/>
      <c r="AC43" s="1953"/>
      <c r="AD43" s="1953"/>
      <c r="AE43" s="1953"/>
      <c r="AF43" s="1953"/>
      <c r="AG43" s="1953"/>
      <c r="AH43" s="1953"/>
      <c r="AI43" s="1953"/>
      <c r="AJ43" s="1953"/>
      <c r="AK43" s="1953"/>
      <c r="AL43" s="1953"/>
      <c r="AM43" s="1953"/>
      <c r="AN43" s="1953"/>
      <c r="AO43" s="1953"/>
      <c r="AP43" s="1953"/>
      <c r="AQ43" s="1953"/>
      <c r="AR43" s="1953"/>
      <c r="AS43" s="1953"/>
      <c r="AT43" s="1953"/>
      <c r="AU43" s="1953"/>
      <c r="AV43" s="1953"/>
      <c r="AW43" s="1953"/>
      <c r="AX43" s="1953"/>
      <c r="AY43" s="1953"/>
      <c r="AZ43" s="1953"/>
      <c r="BA43" s="1953"/>
      <c r="BB43" s="1953"/>
      <c r="BC43" s="1953"/>
      <c r="BD43" s="1953"/>
      <c r="BE43" s="1953"/>
      <c r="BF43" s="1953"/>
      <c r="BG43" s="1953"/>
      <c r="BH43" s="1953"/>
      <c r="BI43" s="1953"/>
      <c r="BJ43" s="1953"/>
      <c r="BK43" s="1953"/>
      <c r="BL43" s="1953"/>
      <c r="BM43" s="1953"/>
      <c r="BN43" s="1953"/>
      <c r="BO43" s="1953"/>
      <c r="BP43" s="1953"/>
      <c r="BQ43" s="1953"/>
      <c r="BR43" s="1953"/>
      <c r="BS43" s="1953"/>
      <c r="BT43" s="1953"/>
      <c r="BU43" s="1953"/>
      <c r="BV43" s="1953"/>
      <c r="BW43" s="1953"/>
      <c r="BX43" s="1953"/>
      <c r="BY43" s="1953"/>
      <c r="BZ43" s="1953"/>
      <c r="CA43" s="1953"/>
      <c r="CB43" s="1953"/>
      <c r="CC43" s="1953"/>
      <c r="CD43" s="1953"/>
      <c r="CE43" s="1953"/>
      <c r="CF43" s="1953"/>
      <c r="CG43" s="1953"/>
      <c r="CH43" s="1953"/>
      <c r="CI43" s="1953"/>
      <c r="CJ43" s="1953"/>
      <c r="CK43" s="1953"/>
      <c r="CL43" s="1953"/>
      <c r="CM43" s="1953"/>
      <c r="CN43" s="1953"/>
      <c r="CO43" s="1953"/>
      <c r="CP43" s="1953"/>
      <c r="CQ43" s="1953"/>
      <c r="CR43" s="1953"/>
      <c r="CS43" s="1953"/>
      <c r="CT43" s="1953"/>
      <c r="CU43" s="1953"/>
      <c r="CV43" s="1953"/>
      <c r="CW43" s="1953"/>
      <c r="CX43" s="1953"/>
      <c r="CY43" s="1953"/>
      <c r="CZ43" s="1953"/>
      <c r="DA43" s="1953"/>
      <c r="DB43" s="1953"/>
      <c r="DC43" s="1953"/>
      <c r="DD43" s="1953"/>
      <c r="DE43" s="1953"/>
      <c r="DF43" s="1953"/>
      <c r="DG43" s="1953"/>
      <c r="DH43" s="1953"/>
      <c r="DI43" s="1953"/>
      <c r="DJ43" s="1953"/>
      <c r="DK43" s="1953"/>
      <c r="DL43" s="1953"/>
      <c r="DM43" s="1953"/>
      <c r="DN43" s="1953"/>
      <c r="DO43" s="1953"/>
      <c r="DP43" s="1953"/>
      <c r="DQ43" s="1953"/>
      <c r="DR43" s="1953"/>
      <c r="DS43" s="1953"/>
      <c r="DT43" s="1953"/>
      <c r="DU43" s="1953"/>
      <c r="DV43" s="1953"/>
      <c r="DW43" s="1953"/>
      <c r="DX43" s="1953"/>
      <c r="DY43" s="1953"/>
      <c r="DZ43" s="1953"/>
      <c r="EA43" s="1953"/>
      <c r="EB43" s="1953"/>
      <c r="EC43" s="1953"/>
      <c r="ED43" s="1953"/>
      <c r="EE43" s="1953"/>
      <c r="EF43" s="1953"/>
      <c r="EG43" s="1953"/>
      <c r="EH43" s="1953"/>
      <c r="EI43" s="1953"/>
      <c r="EJ43" s="1953"/>
      <c r="EK43" s="1953"/>
      <c r="EL43" s="1953"/>
      <c r="EM43" s="1953"/>
      <c r="EN43" s="1953"/>
      <c r="EO43" s="1953"/>
      <c r="EP43" s="1953"/>
      <c r="EQ43" s="1953"/>
      <c r="ER43" s="1953"/>
      <c r="ES43" s="1953"/>
      <c r="ET43" s="1953"/>
      <c r="EU43" s="1953"/>
      <c r="EV43" s="1953"/>
      <c r="EW43" s="1953"/>
      <c r="EX43" s="1953"/>
      <c r="EY43" s="1953"/>
    </row>
    <row r="44" spans="3:155" s="1960" customFormat="1" ht="26.25" customHeight="1">
      <c r="C44" s="1982">
        <v>3</v>
      </c>
      <c r="D44" s="1986" t="s">
        <v>1718</v>
      </c>
      <c r="E44" s="1985">
        <v>337.33265987455394</v>
      </c>
      <c r="F44" s="1985">
        <v>232.87998034505299</v>
      </c>
      <c r="G44" s="1985">
        <v>104.45267952950095</v>
      </c>
      <c r="H44" s="1985">
        <v>787.17783779918693</v>
      </c>
      <c r="I44" s="1985">
        <v>265.68200840701979</v>
      </c>
      <c r="J44" s="1985">
        <v>521.49582939216714</v>
      </c>
      <c r="K44" s="1985">
        <v>-271.22123286363779</v>
      </c>
      <c r="L44" s="1985">
        <v>733.4504231471717</v>
      </c>
      <c r="M44" s="1985">
        <v>-1004.6716560108094</v>
      </c>
      <c r="N44" s="1984">
        <v>399.26515216383621</v>
      </c>
      <c r="O44" s="1983" t="s">
        <v>74</v>
      </c>
      <c r="P44" s="1953"/>
      <c r="Q44" s="1962"/>
      <c r="R44" s="1962"/>
      <c r="S44" s="1962"/>
      <c r="T44" s="1962"/>
      <c r="U44" s="1962"/>
      <c r="V44" s="1962"/>
      <c r="W44" s="1962"/>
      <c r="X44" s="1962"/>
      <c r="Y44" s="1962"/>
      <c r="Z44" s="1962"/>
      <c r="AA44" s="1962"/>
      <c r="AB44" s="1953"/>
      <c r="AC44" s="1953"/>
      <c r="AD44" s="1953"/>
      <c r="AE44" s="1953"/>
      <c r="AF44" s="1953"/>
      <c r="AG44" s="1953"/>
      <c r="AH44" s="1953"/>
      <c r="AI44" s="1953"/>
      <c r="AJ44" s="1953"/>
      <c r="AK44" s="1953"/>
      <c r="AL44" s="1953"/>
      <c r="AM44" s="1953"/>
      <c r="AN44" s="1953"/>
      <c r="AO44" s="1953"/>
      <c r="AP44" s="1953"/>
      <c r="AQ44" s="1953"/>
      <c r="AR44" s="1953"/>
      <c r="AS44" s="1953"/>
      <c r="AT44" s="1953"/>
      <c r="AU44" s="1953"/>
      <c r="AV44" s="1953"/>
      <c r="AW44" s="1953"/>
      <c r="AX44" s="1953"/>
      <c r="AY44" s="1953"/>
      <c r="AZ44" s="1953"/>
      <c r="BA44" s="1953"/>
      <c r="BB44" s="1953"/>
      <c r="BC44" s="1953"/>
      <c r="BD44" s="1953"/>
      <c r="BE44" s="1953"/>
      <c r="BF44" s="1953"/>
      <c r="BG44" s="1953"/>
      <c r="BH44" s="1953"/>
      <c r="BI44" s="1953"/>
      <c r="BJ44" s="1953"/>
      <c r="BK44" s="1953"/>
      <c r="BL44" s="1953"/>
      <c r="BM44" s="1953"/>
      <c r="BN44" s="1953"/>
      <c r="BO44" s="1953"/>
      <c r="BP44" s="1953"/>
      <c r="BQ44" s="1953"/>
      <c r="BR44" s="1953"/>
      <c r="BS44" s="1953"/>
      <c r="BT44" s="1953"/>
      <c r="BU44" s="1953"/>
      <c r="BV44" s="1953"/>
      <c r="BW44" s="1953"/>
      <c r="BX44" s="1953"/>
      <c r="BY44" s="1953"/>
      <c r="BZ44" s="1953"/>
      <c r="CA44" s="1953"/>
      <c r="CB44" s="1953"/>
      <c r="CC44" s="1953"/>
      <c r="CD44" s="1953"/>
      <c r="CE44" s="1953"/>
      <c r="CF44" s="1953"/>
      <c r="CG44" s="1953"/>
      <c r="CH44" s="1953"/>
      <c r="CI44" s="1953"/>
      <c r="CJ44" s="1953"/>
      <c r="CK44" s="1953"/>
      <c r="CL44" s="1953"/>
      <c r="CM44" s="1953"/>
      <c r="CN44" s="1953"/>
      <c r="CO44" s="1953"/>
      <c r="CP44" s="1953"/>
      <c r="CQ44" s="1953"/>
      <c r="CR44" s="1953"/>
      <c r="CS44" s="1953"/>
      <c r="CT44" s="1953"/>
      <c r="CU44" s="1953"/>
      <c r="CV44" s="1953"/>
      <c r="CW44" s="1953"/>
      <c r="CX44" s="1953"/>
      <c r="CY44" s="1953"/>
      <c r="CZ44" s="1953"/>
      <c r="DA44" s="1953"/>
      <c r="DB44" s="1953"/>
      <c r="DC44" s="1953"/>
      <c r="DD44" s="1953"/>
      <c r="DE44" s="1953"/>
      <c r="DF44" s="1953"/>
      <c r="DG44" s="1953"/>
      <c r="DH44" s="1953"/>
      <c r="DI44" s="1953"/>
      <c r="DJ44" s="1953"/>
      <c r="DK44" s="1953"/>
      <c r="DL44" s="1953"/>
      <c r="DM44" s="1953"/>
      <c r="DN44" s="1953"/>
      <c r="DO44" s="1953"/>
      <c r="DP44" s="1953"/>
      <c r="DQ44" s="1953"/>
      <c r="DR44" s="1953"/>
      <c r="DS44" s="1953"/>
      <c r="DT44" s="1953"/>
      <c r="DU44" s="1953"/>
      <c r="DV44" s="1953"/>
      <c r="DW44" s="1953"/>
      <c r="DX44" s="1953"/>
      <c r="DY44" s="1953"/>
      <c r="DZ44" s="1953"/>
      <c r="EA44" s="1953"/>
      <c r="EB44" s="1953"/>
      <c r="EC44" s="1953"/>
      <c r="ED44" s="1953"/>
      <c r="EE44" s="1953"/>
      <c r="EF44" s="1953"/>
      <c r="EG44" s="1953"/>
      <c r="EH44" s="1953"/>
      <c r="EI44" s="1953"/>
      <c r="EJ44" s="1953"/>
      <c r="EK44" s="1953"/>
      <c r="EL44" s="1953"/>
      <c r="EM44" s="1953"/>
      <c r="EN44" s="1953"/>
      <c r="EO44" s="1953"/>
      <c r="EP44" s="1953"/>
      <c r="EQ44" s="1953"/>
      <c r="ER44" s="1953"/>
      <c r="ES44" s="1953"/>
      <c r="ET44" s="1953"/>
      <c r="EU44" s="1953"/>
      <c r="EV44" s="1953"/>
      <c r="EW44" s="1953"/>
      <c r="EX44" s="1953"/>
      <c r="EY44" s="1953"/>
    </row>
    <row r="45" spans="3:155" s="1960" customFormat="1" ht="52.5" customHeight="1">
      <c r="C45" s="1982"/>
      <c r="D45" s="1986" t="s">
        <v>1717</v>
      </c>
      <c r="E45" s="1985">
        <v>337.33265987455394</v>
      </c>
      <c r="F45" s="1985">
        <v>232.87998034505299</v>
      </c>
      <c r="G45" s="1985">
        <v>104.45267952950093</v>
      </c>
      <c r="H45" s="1985">
        <v>787.17783779918693</v>
      </c>
      <c r="I45" s="1985">
        <v>265.68200840701979</v>
      </c>
      <c r="J45" s="1985">
        <v>521.49582939216714</v>
      </c>
      <c r="K45" s="1985">
        <v>-271.22123286363779</v>
      </c>
      <c r="L45" s="1985">
        <v>733.4504231471717</v>
      </c>
      <c r="M45" s="1985">
        <v>-1004.6716560108094</v>
      </c>
      <c r="N45" s="1984">
        <v>399.26515216383632</v>
      </c>
      <c r="O45" s="1983" t="s">
        <v>74</v>
      </c>
      <c r="P45" s="1953"/>
      <c r="Q45" s="1962"/>
      <c r="R45" s="1962"/>
      <c r="S45" s="1962"/>
      <c r="T45" s="1962"/>
      <c r="U45" s="1962"/>
      <c r="V45" s="1962"/>
      <c r="W45" s="1962"/>
      <c r="X45" s="1962"/>
      <c r="Y45" s="1962"/>
      <c r="Z45" s="1962"/>
      <c r="AA45" s="1962"/>
      <c r="AB45" s="1953"/>
      <c r="AC45" s="1953"/>
      <c r="AD45" s="1953"/>
      <c r="AE45" s="1953"/>
      <c r="AF45" s="1953"/>
      <c r="AG45" s="1953"/>
      <c r="AH45" s="1953"/>
      <c r="AI45" s="1953"/>
      <c r="AJ45" s="1953"/>
      <c r="AK45" s="1953"/>
      <c r="AL45" s="1953"/>
      <c r="AM45" s="1953"/>
      <c r="AN45" s="1953"/>
      <c r="AO45" s="1953"/>
      <c r="AP45" s="1953"/>
      <c r="AQ45" s="1953"/>
      <c r="AR45" s="1953"/>
      <c r="AS45" s="1953"/>
      <c r="AT45" s="1953"/>
      <c r="AU45" s="1953"/>
      <c r="AV45" s="1953"/>
      <c r="AW45" s="1953"/>
      <c r="AX45" s="1953"/>
      <c r="AY45" s="1953"/>
      <c r="AZ45" s="1953"/>
      <c r="BA45" s="1953"/>
      <c r="BB45" s="1953"/>
      <c r="BC45" s="1953"/>
      <c r="BD45" s="1953"/>
      <c r="BE45" s="1953"/>
      <c r="BF45" s="1953"/>
      <c r="BG45" s="1953"/>
      <c r="BH45" s="1953"/>
      <c r="BI45" s="1953"/>
      <c r="BJ45" s="1953"/>
      <c r="BK45" s="1953"/>
      <c r="BL45" s="1953"/>
      <c r="BM45" s="1953"/>
      <c r="BN45" s="1953"/>
      <c r="BO45" s="1953"/>
      <c r="BP45" s="1953"/>
      <c r="BQ45" s="1953"/>
      <c r="BR45" s="1953"/>
      <c r="BS45" s="1953"/>
      <c r="BT45" s="1953"/>
      <c r="BU45" s="1953"/>
      <c r="BV45" s="1953"/>
      <c r="BW45" s="1953"/>
      <c r="BX45" s="1953"/>
      <c r="BY45" s="1953"/>
      <c r="BZ45" s="1953"/>
      <c r="CA45" s="1953"/>
      <c r="CB45" s="1953"/>
      <c r="CC45" s="1953"/>
      <c r="CD45" s="1953"/>
      <c r="CE45" s="1953"/>
      <c r="CF45" s="1953"/>
      <c r="CG45" s="1953"/>
      <c r="CH45" s="1953"/>
      <c r="CI45" s="1953"/>
      <c r="CJ45" s="1953"/>
      <c r="CK45" s="1953"/>
      <c r="CL45" s="1953"/>
      <c r="CM45" s="1953"/>
      <c r="CN45" s="1953"/>
      <c r="CO45" s="1953"/>
      <c r="CP45" s="1953"/>
      <c r="CQ45" s="1953"/>
      <c r="CR45" s="1953"/>
      <c r="CS45" s="1953"/>
      <c r="CT45" s="1953"/>
      <c r="CU45" s="1953"/>
      <c r="CV45" s="1953"/>
      <c r="CW45" s="1953"/>
      <c r="CX45" s="1953"/>
      <c r="CY45" s="1953"/>
      <c r="CZ45" s="1953"/>
      <c r="DA45" s="1953"/>
      <c r="DB45" s="1953"/>
      <c r="DC45" s="1953"/>
      <c r="DD45" s="1953"/>
      <c r="DE45" s="1953"/>
      <c r="DF45" s="1953"/>
      <c r="DG45" s="1953"/>
      <c r="DH45" s="1953"/>
      <c r="DI45" s="1953"/>
      <c r="DJ45" s="1953"/>
      <c r="DK45" s="1953"/>
      <c r="DL45" s="1953"/>
      <c r="DM45" s="1953"/>
      <c r="DN45" s="1953"/>
      <c r="DO45" s="1953"/>
      <c r="DP45" s="1953"/>
      <c r="DQ45" s="1953"/>
      <c r="DR45" s="1953"/>
      <c r="DS45" s="1953"/>
      <c r="DT45" s="1953"/>
      <c r="DU45" s="1953"/>
      <c r="DV45" s="1953"/>
      <c r="DW45" s="1953"/>
      <c r="DX45" s="1953"/>
      <c r="DY45" s="1953"/>
      <c r="DZ45" s="1953"/>
      <c r="EA45" s="1953"/>
      <c r="EB45" s="1953"/>
      <c r="EC45" s="1953"/>
      <c r="ED45" s="1953"/>
      <c r="EE45" s="1953"/>
      <c r="EF45" s="1953"/>
      <c r="EG45" s="1953"/>
      <c r="EH45" s="1953"/>
      <c r="EI45" s="1953"/>
      <c r="EJ45" s="1953"/>
      <c r="EK45" s="1953"/>
      <c r="EL45" s="1953"/>
      <c r="EM45" s="1953"/>
      <c r="EN45" s="1953"/>
      <c r="EO45" s="1953"/>
      <c r="EP45" s="1953"/>
      <c r="EQ45" s="1953"/>
      <c r="ER45" s="1953"/>
      <c r="ES45" s="1953"/>
      <c r="ET45" s="1953"/>
      <c r="EU45" s="1953"/>
      <c r="EV45" s="1953"/>
      <c r="EW45" s="1953"/>
      <c r="EX45" s="1953"/>
      <c r="EY45" s="1953"/>
    </row>
    <row r="46" spans="3:155" s="1960" customFormat="1" ht="26.25" customHeight="1">
      <c r="C46" s="1982">
        <v>3.1</v>
      </c>
      <c r="D46" s="1992" t="s">
        <v>1716</v>
      </c>
      <c r="E46" s="1985">
        <v>0</v>
      </c>
      <c r="F46" s="1985">
        <v>35.331637132388437</v>
      </c>
      <c r="G46" s="1985">
        <v>-35.331637132388437</v>
      </c>
      <c r="H46" s="1985">
        <v>0</v>
      </c>
      <c r="I46" s="1985">
        <v>24.58483505946791</v>
      </c>
      <c r="J46" s="1985">
        <v>-24.58483505946791</v>
      </c>
      <c r="K46" s="1985">
        <v>0</v>
      </c>
      <c r="L46" s="1985">
        <v>42.819002158421156</v>
      </c>
      <c r="M46" s="1985">
        <v>-42.819002158421156</v>
      </c>
      <c r="N46" s="1984">
        <v>-30.416937750866225</v>
      </c>
      <c r="O46" s="1983">
        <v>74.168352380021574</v>
      </c>
      <c r="P46" s="1953"/>
      <c r="Q46" s="1962"/>
      <c r="R46" s="1962"/>
      <c r="S46" s="1962"/>
      <c r="T46" s="1962"/>
      <c r="U46" s="1962"/>
      <c r="V46" s="1962"/>
      <c r="W46" s="1962"/>
      <c r="X46" s="1962"/>
      <c r="Y46" s="1962"/>
      <c r="Z46" s="1962"/>
      <c r="AA46" s="1962"/>
      <c r="AB46" s="1953"/>
      <c r="AC46" s="1953"/>
      <c r="AD46" s="1953"/>
      <c r="AE46" s="1953"/>
      <c r="AF46" s="1953"/>
      <c r="AG46" s="1953"/>
      <c r="AH46" s="1953"/>
      <c r="AI46" s="1953"/>
      <c r="AJ46" s="1953"/>
      <c r="AK46" s="1953"/>
      <c r="AL46" s="1953"/>
      <c r="AM46" s="1953"/>
      <c r="AN46" s="1953"/>
      <c r="AO46" s="1953"/>
      <c r="AP46" s="1953"/>
      <c r="AQ46" s="1953"/>
      <c r="AR46" s="1953"/>
      <c r="AS46" s="1953"/>
      <c r="AT46" s="1953"/>
      <c r="AU46" s="1953"/>
      <c r="AV46" s="1953"/>
      <c r="AW46" s="1953"/>
      <c r="AX46" s="1953"/>
      <c r="AY46" s="1953"/>
      <c r="AZ46" s="1953"/>
      <c r="BA46" s="1953"/>
      <c r="BB46" s="1953"/>
      <c r="BC46" s="1953"/>
      <c r="BD46" s="1953"/>
      <c r="BE46" s="1953"/>
      <c r="BF46" s="1953"/>
      <c r="BG46" s="1953"/>
      <c r="BH46" s="1953"/>
      <c r="BI46" s="1953"/>
      <c r="BJ46" s="1953"/>
      <c r="BK46" s="1953"/>
      <c r="BL46" s="1953"/>
      <c r="BM46" s="1953"/>
      <c r="BN46" s="1953"/>
      <c r="BO46" s="1953"/>
      <c r="BP46" s="1953"/>
      <c r="BQ46" s="1953"/>
      <c r="BR46" s="1953"/>
      <c r="BS46" s="1953"/>
      <c r="BT46" s="1953"/>
      <c r="BU46" s="1953"/>
      <c r="BV46" s="1953"/>
      <c r="BW46" s="1953"/>
      <c r="BX46" s="1953"/>
      <c r="BY46" s="1953"/>
      <c r="BZ46" s="1953"/>
      <c r="CA46" s="1953"/>
      <c r="CB46" s="1953"/>
      <c r="CC46" s="1953"/>
      <c r="CD46" s="1953"/>
      <c r="CE46" s="1953"/>
      <c r="CF46" s="1953"/>
      <c r="CG46" s="1953"/>
      <c r="CH46" s="1953"/>
      <c r="CI46" s="1953"/>
      <c r="CJ46" s="1953"/>
      <c r="CK46" s="1953"/>
      <c r="CL46" s="1953"/>
      <c r="CM46" s="1953"/>
      <c r="CN46" s="1953"/>
      <c r="CO46" s="1953"/>
      <c r="CP46" s="1953"/>
      <c r="CQ46" s="1953"/>
      <c r="CR46" s="1953"/>
      <c r="CS46" s="1953"/>
      <c r="CT46" s="1953"/>
      <c r="CU46" s="1953"/>
      <c r="CV46" s="1953"/>
      <c r="CW46" s="1953"/>
      <c r="CX46" s="1953"/>
      <c r="CY46" s="1953"/>
      <c r="CZ46" s="1953"/>
      <c r="DA46" s="1953"/>
      <c r="DB46" s="1953"/>
      <c r="DC46" s="1953"/>
      <c r="DD46" s="1953"/>
      <c r="DE46" s="1953"/>
      <c r="DF46" s="1953"/>
      <c r="DG46" s="1953"/>
      <c r="DH46" s="1953"/>
      <c r="DI46" s="1953"/>
      <c r="DJ46" s="1953"/>
      <c r="DK46" s="1953"/>
      <c r="DL46" s="1953"/>
      <c r="DM46" s="1953"/>
      <c r="DN46" s="1953"/>
      <c r="DO46" s="1953"/>
      <c r="DP46" s="1953"/>
      <c r="DQ46" s="1953"/>
      <c r="DR46" s="1953"/>
      <c r="DS46" s="1953"/>
      <c r="DT46" s="1953"/>
      <c r="DU46" s="1953"/>
      <c r="DV46" s="1953"/>
      <c r="DW46" s="1953"/>
      <c r="DX46" s="1953"/>
      <c r="DY46" s="1953"/>
      <c r="DZ46" s="1953"/>
      <c r="EA46" s="1953"/>
      <c r="EB46" s="1953"/>
      <c r="EC46" s="1953"/>
      <c r="ED46" s="1953"/>
      <c r="EE46" s="1953"/>
      <c r="EF46" s="1953"/>
      <c r="EG46" s="1953"/>
      <c r="EH46" s="1953"/>
      <c r="EI46" s="1953"/>
      <c r="EJ46" s="1953"/>
      <c r="EK46" s="1953"/>
      <c r="EL46" s="1953"/>
      <c r="EM46" s="1953"/>
      <c r="EN46" s="1953"/>
      <c r="EO46" s="1953"/>
      <c r="EP46" s="1953"/>
      <c r="EQ46" s="1953"/>
      <c r="ER46" s="1953"/>
      <c r="ES46" s="1953"/>
      <c r="ET46" s="1953"/>
      <c r="EU46" s="1953"/>
      <c r="EV46" s="1953"/>
      <c r="EW46" s="1953"/>
      <c r="EX46" s="1953"/>
      <c r="EY46" s="1953"/>
    </row>
    <row r="47" spans="3:155" s="1960" customFormat="1" ht="26.25" customHeight="1">
      <c r="C47" s="1982" t="s">
        <v>1715</v>
      </c>
      <c r="D47" s="1980" t="s">
        <v>1714</v>
      </c>
      <c r="E47" s="1989">
        <v>0</v>
      </c>
      <c r="F47" s="1989">
        <v>35.342766281744382</v>
      </c>
      <c r="G47" s="1989">
        <v>-35.342766281744382</v>
      </c>
      <c r="H47" s="1989">
        <v>0</v>
      </c>
      <c r="I47" s="1989">
        <v>24.630532565638646</v>
      </c>
      <c r="J47" s="1989">
        <v>-24.630532565638646</v>
      </c>
      <c r="K47" s="1989">
        <v>0</v>
      </c>
      <c r="L47" s="1989">
        <v>44.764806753675217</v>
      </c>
      <c r="M47" s="1989">
        <v>-44.764806753675217</v>
      </c>
      <c r="N47" s="1988">
        <v>-30.309550844747911</v>
      </c>
      <c r="O47" s="1987">
        <v>81.745184089625894</v>
      </c>
      <c r="P47" s="1953"/>
      <c r="Q47" s="1962"/>
      <c r="R47" s="1962"/>
      <c r="S47" s="1962"/>
      <c r="T47" s="1962"/>
      <c r="U47" s="1962"/>
      <c r="V47" s="1962"/>
      <c r="W47" s="1962"/>
      <c r="X47" s="1962"/>
      <c r="Y47" s="1962"/>
      <c r="Z47" s="1962"/>
      <c r="AA47" s="1962"/>
      <c r="AB47" s="1953"/>
      <c r="AC47" s="1953"/>
      <c r="AD47" s="1953"/>
      <c r="AE47" s="1953"/>
      <c r="AF47" s="1953"/>
      <c r="AG47" s="1953"/>
      <c r="AH47" s="1953"/>
      <c r="AI47" s="1953"/>
      <c r="AJ47" s="1953"/>
      <c r="AK47" s="1953"/>
      <c r="AL47" s="1953"/>
      <c r="AM47" s="1953"/>
      <c r="AN47" s="1953"/>
      <c r="AO47" s="1953"/>
      <c r="AP47" s="1953"/>
      <c r="AQ47" s="1953"/>
      <c r="AR47" s="1953"/>
      <c r="AS47" s="1953"/>
      <c r="AT47" s="1953"/>
      <c r="AU47" s="1953"/>
      <c r="AV47" s="1953"/>
      <c r="AW47" s="1953"/>
      <c r="AX47" s="1953"/>
      <c r="AY47" s="1953"/>
      <c r="AZ47" s="1953"/>
      <c r="BA47" s="1953"/>
      <c r="BB47" s="1953"/>
      <c r="BC47" s="1953"/>
      <c r="BD47" s="1953"/>
      <c r="BE47" s="1953"/>
      <c r="BF47" s="1953"/>
      <c r="BG47" s="1953"/>
      <c r="BH47" s="1953"/>
      <c r="BI47" s="1953"/>
      <c r="BJ47" s="1953"/>
      <c r="BK47" s="1953"/>
      <c r="BL47" s="1953"/>
      <c r="BM47" s="1953"/>
      <c r="BN47" s="1953"/>
      <c r="BO47" s="1953"/>
      <c r="BP47" s="1953"/>
      <c r="BQ47" s="1953"/>
      <c r="BR47" s="1953"/>
      <c r="BS47" s="1953"/>
      <c r="BT47" s="1953"/>
      <c r="BU47" s="1953"/>
      <c r="BV47" s="1953"/>
      <c r="BW47" s="1953"/>
      <c r="BX47" s="1953"/>
      <c r="BY47" s="1953"/>
      <c r="BZ47" s="1953"/>
      <c r="CA47" s="1953"/>
      <c r="CB47" s="1953"/>
      <c r="CC47" s="1953"/>
      <c r="CD47" s="1953"/>
      <c r="CE47" s="1953"/>
      <c r="CF47" s="1953"/>
      <c r="CG47" s="1953"/>
      <c r="CH47" s="1953"/>
      <c r="CI47" s="1953"/>
      <c r="CJ47" s="1953"/>
      <c r="CK47" s="1953"/>
      <c r="CL47" s="1953"/>
      <c r="CM47" s="1953"/>
      <c r="CN47" s="1953"/>
      <c r="CO47" s="1953"/>
      <c r="CP47" s="1953"/>
      <c r="CQ47" s="1953"/>
      <c r="CR47" s="1953"/>
      <c r="CS47" s="1953"/>
      <c r="CT47" s="1953"/>
      <c r="CU47" s="1953"/>
      <c r="CV47" s="1953"/>
      <c r="CW47" s="1953"/>
      <c r="CX47" s="1953"/>
      <c r="CY47" s="1953"/>
      <c r="CZ47" s="1953"/>
      <c r="DA47" s="1953"/>
      <c r="DB47" s="1953"/>
      <c r="DC47" s="1953"/>
      <c r="DD47" s="1953"/>
      <c r="DE47" s="1953"/>
      <c r="DF47" s="1953"/>
      <c r="DG47" s="1953"/>
      <c r="DH47" s="1953"/>
      <c r="DI47" s="1953"/>
      <c r="DJ47" s="1953"/>
      <c r="DK47" s="1953"/>
      <c r="DL47" s="1953"/>
      <c r="DM47" s="1953"/>
      <c r="DN47" s="1953"/>
      <c r="DO47" s="1953"/>
      <c r="DP47" s="1953"/>
      <c r="DQ47" s="1953"/>
      <c r="DR47" s="1953"/>
      <c r="DS47" s="1953"/>
      <c r="DT47" s="1953"/>
      <c r="DU47" s="1953"/>
      <c r="DV47" s="1953"/>
      <c r="DW47" s="1953"/>
      <c r="DX47" s="1953"/>
      <c r="DY47" s="1953"/>
      <c r="DZ47" s="1953"/>
      <c r="EA47" s="1953"/>
      <c r="EB47" s="1953"/>
      <c r="EC47" s="1953"/>
      <c r="ED47" s="1953"/>
      <c r="EE47" s="1953"/>
      <c r="EF47" s="1953"/>
      <c r="EG47" s="1953"/>
      <c r="EH47" s="1953"/>
      <c r="EI47" s="1953"/>
      <c r="EJ47" s="1953"/>
      <c r="EK47" s="1953"/>
      <c r="EL47" s="1953"/>
      <c r="EM47" s="1953"/>
      <c r="EN47" s="1953"/>
      <c r="EO47" s="1953"/>
      <c r="EP47" s="1953"/>
      <c r="EQ47" s="1953"/>
      <c r="ER47" s="1953"/>
      <c r="ES47" s="1953"/>
      <c r="ET47" s="1953"/>
      <c r="EU47" s="1953"/>
      <c r="EV47" s="1953"/>
      <c r="EW47" s="1953"/>
      <c r="EX47" s="1953"/>
      <c r="EY47" s="1953"/>
    </row>
    <row r="48" spans="3:155" s="1960" customFormat="1" ht="26.25" customHeight="1">
      <c r="C48" s="1982" t="s">
        <v>1713</v>
      </c>
      <c r="D48" s="1980" t="s">
        <v>1712</v>
      </c>
      <c r="E48" s="1989">
        <v>0</v>
      </c>
      <c r="F48" s="1989">
        <v>-1.1129149355951037E-2</v>
      </c>
      <c r="G48" s="1989">
        <v>1.1129149355951037E-2</v>
      </c>
      <c r="H48" s="1989">
        <v>0</v>
      </c>
      <c r="I48" s="1989">
        <v>-4.569750617073793E-2</v>
      </c>
      <c r="J48" s="1989">
        <v>4.569750617073793E-2</v>
      </c>
      <c r="K48" s="1989">
        <v>0</v>
      </c>
      <c r="L48" s="1989">
        <v>-1.9458045952540621</v>
      </c>
      <c r="M48" s="1989">
        <v>1.9458045952540621</v>
      </c>
      <c r="N48" s="1988">
        <v>310.61095245614905</v>
      </c>
      <c r="O48" s="1987" t="s">
        <v>74</v>
      </c>
      <c r="P48" s="1953"/>
      <c r="Q48" s="1962"/>
      <c r="R48" s="1962"/>
      <c r="S48" s="1962"/>
      <c r="T48" s="1962"/>
      <c r="U48" s="1962"/>
      <c r="V48" s="1962"/>
      <c r="W48" s="1962"/>
      <c r="X48" s="1962"/>
      <c r="Y48" s="1962"/>
      <c r="Z48" s="1962"/>
      <c r="AA48" s="1962"/>
      <c r="AB48" s="1953"/>
      <c r="AC48" s="1953"/>
      <c r="AD48" s="1953"/>
      <c r="AE48" s="1953"/>
      <c r="AF48" s="1953"/>
      <c r="AG48" s="1953"/>
      <c r="AH48" s="1953"/>
      <c r="AI48" s="1953"/>
      <c r="AJ48" s="1953"/>
      <c r="AK48" s="1953"/>
      <c r="AL48" s="1953"/>
      <c r="AM48" s="1953"/>
      <c r="AN48" s="1953"/>
      <c r="AO48" s="1953"/>
      <c r="AP48" s="1953"/>
      <c r="AQ48" s="1953"/>
      <c r="AR48" s="1953"/>
      <c r="AS48" s="1953"/>
      <c r="AT48" s="1953"/>
      <c r="AU48" s="1953"/>
      <c r="AV48" s="1953"/>
      <c r="AW48" s="1953"/>
      <c r="AX48" s="1953"/>
      <c r="AY48" s="1953"/>
      <c r="AZ48" s="1953"/>
      <c r="BA48" s="1953"/>
      <c r="BB48" s="1953"/>
      <c r="BC48" s="1953"/>
      <c r="BD48" s="1953"/>
      <c r="BE48" s="1953"/>
      <c r="BF48" s="1953"/>
      <c r="BG48" s="1953"/>
      <c r="BH48" s="1953"/>
      <c r="BI48" s="1953"/>
      <c r="BJ48" s="1953"/>
      <c r="BK48" s="1953"/>
      <c r="BL48" s="1953"/>
      <c r="BM48" s="1953"/>
      <c r="BN48" s="1953"/>
      <c r="BO48" s="1953"/>
      <c r="BP48" s="1953"/>
      <c r="BQ48" s="1953"/>
      <c r="BR48" s="1953"/>
      <c r="BS48" s="1953"/>
      <c r="BT48" s="1953"/>
      <c r="BU48" s="1953"/>
      <c r="BV48" s="1953"/>
      <c r="BW48" s="1953"/>
      <c r="BX48" s="1953"/>
      <c r="BY48" s="1953"/>
      <c r="BZ48" s="1953"/>
      <c r="CA48" s="1953"/>
      <c r="CB48" s="1953"/>
      <c r="CC48" s="1953"/>
      <c r="CD48" s="1953"/>
      <c r="CE48" s="1953"/>
      <c r="CF48" s="1953"/>
      <c r="CG48" s="1953"/>
      <c r="CH48" s="1953"/>
      <c r="CI48" s="1953"/>
      <c r="CJ48" s="1953"/>
      <c r="CK48" s="1953"/>
      <c r="CL48" s="1953"/>
      <c r="CM48" s="1953"/>
      <c r="CN48" s="1953"/>
      <c r="CO48" s="1953"/>
      <c r="CP48" s="1953"/>
      <c r="CQ48" s="1953"/>
      <c r="CR48" s="1953"/>
      <c r="CS48" s="1953"/>
      <c r="CT48" s="1953"/>
      <c r="CU48" s="1953"/>
      <c r="CV48" s="1953"/>
      <c r="CW48" s="1953"/>
      <c r="CX48" s="1953"/>
      <c r="CY48" s="1953"/>
      <c r="CZ48" s="1953"/>
      <c r="DA48" s="1953"/>
      <c r="DB48" s="1953"/>
      <c r="DC48" s="1953"/>
      <c r="DD48" s="1953"/>
      <c r="DE48" s="1953"/>
      <c r="DF48" s="1953"/>
      <c r="DG48" s="1953"/>
      <c r="DH48" s="1953"/>
      <c r="DI48" s="1953"/>
      <c r="DJ48" s="1953"/>
      <c r="DK48" s="1953"/>
      <c r="DL48" s="1953"/>
      <c r="DM48" s="1953"/>
      <c r="DN48" s="1953"/>
      <c r="DO48" s="1953"/>
      <c r="DP48" s="1953"/>
      <c r="DQ48" s="1953"/>
      <c r="DR48" s="1953"/>
      <c r="DS48" s="1953"/>
      <c r="DT48" s="1953"/>
      <c r="DU48" s="1953"/>
      <c r="DV48" s="1953"/>
      <c r="DW48" s="1953"/>
      <c r="DX48" s="1953"/>
      <c r="DY48" s="1953"/>
      <c r="DZ48" s="1953"/>
      <c r="EA48" s="1953"/>
      <c r="EB48" s="1953"/>
      <c r="EC48" s="1953"/>
      <c r="ED48" s="1953"/>
      <c r="EE48" s="1953"/>
      <c r="EF48" s="1953"/>
      <c r="EG48" s="1953"/>
      <c r="EH48" s="1953"/>
      <c r="EI48" s="1953"/>
      <c r="EJ48" s="1953"/>
      <c r="EK48" s="1953"/>
      <c r="EL48" s="1953"/>
      <c r="EM48" s="1953"/>
      <c r="EN48" s="1953"/>
      <c r="EO48" s="1953"/>
      <c r="EP48" s="1953"/>
      <c r="EQ48" s="1953"/>
      <c r="ER48" s="1953"/>
      <c r="ES48" s="1953"/>
      <c r="ET48" s="1953"/>
      <c r="EU48" s="1953"/>
      <c r="EV48" s="1953"/>
      <c r="EW48" s="1953"/>
      <c r="EX48" s="1953"/>
      <c r="EY48" s="1953"/>
    </row>
    <row r="49" spans="3:155" s="1993" customFormat="1" ht="26.25" customHeight="1">
      <c r="C49" s="1982">
        <v>3.2</v>
      </c>
      <c r="D49" s="1992" t="s">
        <v>1711</v>
      </c>
      <c r="E49" s="1985">
        <v>0</v>
      </c>
      <c r="F49" s="1985">
        <v>0</v>
      </c>
      <c r="G49" s="1985">
        <v>0</v>
      </c>
      <c r="H49" s="1985">
        <v>0</v>
      </c>
      <c r="I49" s="1985">
        <v>0</v>
      </c>
      <c r="J49" s="1985">
        <v>0</v>
      </c>
      <c r="K49" s="1985">
        <v>0</v>
      </c>
      <c r="L49" s="1985">
        <v>0</v>
      </c>
      <c r="M49" s="1985">
        <v>0</v>
      </c>
      <c r="N49" s="1984" t="s">
        <v>74</v>
      </c>
      <c r="O49" s="1983" t="s">
        <v>74</v>
      </c>
      <c r="P49" s="1953"/>
      <c r="Q49" s="1962"/>
      <c r="R49" s="1962"/>
      <c r="S49" s="1962"/>
      <c r="T49" s="1962"/>
      <c r="U49" s="1962"/>
      <c r="V49" s="1962"/>
      <c r="W49" s="1962"/>
      <c r="X49" s="1962"/>
      <c r="Y49" s="1962"/>
      <c r="Z49" s="1962"/>
      <c r="AA49" s="1962"/>
      <c r="AB49" s="1953"/>
      <c r="AC49" s="1953"/>
      <c r="AD49" s="1953"/>
      <c r="AE49" s="1953"/>
      <c r="AF49" s="1953"/>
      <c r="AG49" s="1953"/>
      <c r="AH49" s="1953"/>
      <c r="AI49" s="1953"/>
      <c r="AJ49" s="1953"/>
      <c r="AK49" s="1953"/>
      <c r="AL49" s="1953"/>
      <c r="AM49" s="1953"/>
      <c r="AN49" s="1953"/>
      <c r="AO49" s="1953"/>
      <c r="AP49" s="1953"/>
      <c r="AQ49" s="1953"/>
      <c r="AR49" s="1953"/>
      <c r="AS49" s="1953"/>
      <c r="AT49" s="1953"/>
      <c r="AU49" s="1953"/>
      <c r="AV49" s="1953"/>
      <c r="AW49" s="1953"/>
      <c r="AX49" s="1953"/>
      <c r="AY49" s="1953"/>
      <c r="AZ49" s="1953"/>
      <c r="BA49" s="1953"/>
      <c r="BB49" s="1953"/>
      <c r="BC49" s="1953"/>
      <c r="BD49" s="1953"/>
      <c r="BE49" s="1953"/>
      <c r="BF49" s="1953"/>
      <c r="BG49" s="1953"/>
      <c r="BH49" s="1953"/>
      <c r="BI49" s="1953"/>
      <c r="BJ49" s="1953"/>
      <c r="BK49" s="1953"/>
      <c r="BL49" s="1953"/>
      <c r="BM49" s="1953"/>
      <c r="BN49" s="1953"/>
      <c r="BO49" s="1953"/>
      <c r="BP49" s="1953"/>
      <c r="BQ49" s="1953"/>
      <c r="BR49" s="1953"/>
      <c r="BS49" s="1953"/>
      <c r="BT49" s="1953"/>
      <c r="BU49" s="1953"/>
      <c r="BV49" s="1953"/>
      <c r="BW49" s="1953"/>
      <c r="BX49" s="1953"/>
      <c r="BY49" s="1953"/>
      <c r="BZ49" s="1953"/>
      <c r="CA49" s="1953"/>
      <c r="CB49" s="1953"/>
      <c r="CC49" s="1953"/>
      <c r="CD49" s="1953"/>
      <c r="CE49" s="1953"/>
      <c r="CF49" s="1953"/>
      <c r="CG49" s="1953"/>
      <c r="CH49" s="1953"/>
      <c r="CI49" s="1953"/>
      <c r="CJ49" s="1953"/>
      <c r="CK49" s="1953"/>
      <c r="CL49" s="1953"/>
      <c r="CM49" s="1953"/>
      <c r="CN49" s="1953"/>
      <c r="CO49" s="1953"/>
      <c r="CP49" s="1953"/>
      <c r="CQ49" s="1953"/>
      <c r="CR49" s="1953"/>
      <c r="CS49" s="1953"/>
      <c r="CT49" s="1953"/>
      <c r="CU49" s="1953"/>
      <c r="CV49" s="1953"/>
      <c r="CW49" s="1953"/>
      <c r="CX49" s="1953"/>
      <c r="CY49" s="1953"/>
      <c r="CZ49" s="1953"/>
      <c r="DA49" s="1953"/>
      <c r="DB49" s="1953"/>
      <c r="DC49" s="1953"/>
      <c r="DD49" s="1953"/>
      <c r="DE49" s="1953"/>
      <c r="DF49" s="1953"/>
      <c r="DG49" s="1953"/>
      <c r="DH49" s="1953"/>
      <c r="DI49" s="1953"/>
      <c r="DJ49" s="1953"/>
      <c r="DK49" s="1953"/>
      <c r="DL49" s="1953"/>
      <c r="DM49" s="1953"/>
      <c r="DN49" s="1953"/>
      <c r="DO49" s="1953"/>
      <c r="DP49" s="1953"/>
      <c r="DQ49" s="1953"/>
      <c r="DR49" s="1953"/>
      <c r="DS49" s="1953"/>
      <c r="DT49" s="1953"/>
      <c r="DU49" s="1953"/>
      <c r="DV49" s="1953"/>
      <c r="DW49" s="1953"/>
      <c r="DX49" s="1953"/>
      <c r="DY49" s="1953"/>
      <c r="DZ49" s="1953"/>
      <c r="EA49" s="1953"/>
      <c r="EB49" s="1953"/>
      <c r="EC49" s="1953"/>
      <c r="ED49" s="1953"/>
      <c r="EE49" s="1953"/>
      <c r="EF49" s="1953"/>
      <c r="EG49" s="1953"/>
      <c r="EH49" s="1953"/>
      <c r="EI49" s="1953"/>
      <c r="EJ49" s="1953"/>
      <c r="EK49" s="1953"/>
      <c r="EL49" s="1953"/>
      <c r="EM49" s="1953"/>
      <c r="EN49" s="1953"/>
      <c r="EO49" s="1953"/>
      <c r="EP49" s="1953"/>
      <c r="EQ49" s="1953"/>
      <c r="ER49" s="1953"/>
      <c r="ES49" s="1953"/>
      <c r="ET49" s="1953"/>
      <c r="EU49" s="1953"/>
      <c r="EV49" s="1953"/>
      <c r="EW49" s="1953"/>
      <c r="EX49" s="1953"/>
      <c r="EY49" s="1953"/>
    </row>
    <row r="50" spans="3:155" s="1960" customFormat="1" ht="26.25" customHeight="1">
      <c r="C50" s="1982">
        <v>3.3</v>
      </c>
      <c r="D50" s="1992" t="s">
        <v>1710</v>
      </c>
      <c r="E50" s="1985">
        <v>67.666438478936996</v>
      </c>
      <c r="F50" s="1985">
        <v>197.54834321266455</v>
      </c>
      <c r="G50" s="1985">
        <v>-129.88190473372757</v>
      </c>
      <c r="H50" s="1985">
        <v>22.769516303950425</v>
      </c>
      <c r="I50" s="1985">
        <v>241.09717334755186</v>
      </c>
      <c r="J50" s="1985">
        <v>-218.32765704360145</v>
      </c>
      <c r="K50" s="1985">
        <v>169.34245855310371</v>
      </c>
      <c r="L50" s="1985">
        <v>690.63142098875062</v>
      </c>
      <c r="M50" s="1985">
        <v>-521.28896243564691</v>
      </c>
      <c r="N50" s="1984">
        <v>68.097055160376314</v>
      </c>
      <c r="O50" s="1983">
        <v>146.46760425546023</v>
      </c>
      <c r="P50" s="1953"/>
      <c r="Q50" s="1962"/>
      <c r="R50" s="1962"/>
      <c r="S50" s="1962"/>
      <c r="T50" s="1962"/>
      <c r="U50" s="1962"/>
      <c r="V50" s="1962"/>
      <c r="W50" s="1962"/>
      <c r="X50" s="1962"/>
      <c r="Y50" s="1962"/>
      <c r="Z50" s="1962"/>
      <c r="AA50" s="1962"/>
      <c r="AB50" s="1953"/>
      <c r="AC50" s="1953"/>
      <c r="AD50" s="1953"/>
      <c r="AE50" s="1953"/>
      <c r="AF50" s="1953"/>
      <c r="AG50" s="1953"/>
      <c r="AH50" s="1953"/>
      <c r="AI50" s="1953"/>
      <c r="AJ50" s="1953"/>
      <c r="AK50" s="1953"/>
      <c r="AL50" s="1953"/>
      <c r="AM50" s="1953"/>
      <c r="AN50" s="1953"/>
      <c r="AO50" s="1953"/>
      <c r="AP50" s="1953"/>
      <c r="AQ50" s="1953"/>
      <c r="AR50" s="1953"/>
      <c r="AS50" s="1953"/>
      <c r="AT50" s="1953"/>
      <c r="AU50" s="1953"/>
      <c r="AV50" s="1953"/>
      <c r="AW50" s="1953"/>
      <c r="AX50" s="1953"/>
      <c r="AY50" s="1953"/>
      <c r="AZ50" s="1953"/>
      <c r="BA50" s="1953"/>
      <c r="BB50" s="1953"/>
      <c r="BC50" s="1953"/>
      <c r="BD50" s="1953"/>
      <c r="BE50" s="1953"/>
      <c r="BF50" s="1953"/>
      <c r="BG50" s="1953"/>
      <c r="BH50" s="1953"/>
      <c r="BI50" s="1953"/>
      <c r="BJ50" s="1953"/>
      <c r="BK50" s="1953"/>
      <c r="BL50" s="1953"/>
      <c r="BM50" s="1953"/>
      <c r="BN50" s="1953"/>
      <c r="BO50" s="1953"/>
      <c r="BP50" s="1953"/>
      <c r="BQ50" s="1953"/>
      <c r="BR50" s="1953"/>
      <c r="BS50" s="1953"/>
      <c r="BT50" s="1953"/>
      <c r="BU50" s="1953"/>
      <c r="BV50" s="1953"/>
      <c r="BW50" s="1953"/>
      <c r="BX50" s="1953"/>
      <c r="BY50" s="1953"/>
      <c r="BZ50" s="1953"/>
      <c r="CA50" s="1953"/>
      <c r="CB50" s="1953"/>
      <c r="CC50" s="1953"/>
      <c r="CD50" s="1953"/>
      <c r="CE50" s="1953"/>
      <c r="CF50" s="1953"/>
      <c r="CG50" s="1953"/>
      <c r="CH50" s="1953"/>
      <c r="CI50" s="1953"/>
      <c r="CJ50" s="1953"/>
      <c r="CK50" s="1953"/>
      <c r="CL50" s="1953"/>
      <c r="CM50" s="1953"/>
      <c r="CN50" s="1953"/>
      <c r="CO50" s="1953"/>
      <c r="CP50" s="1953"/>
      <c r="CQ50" s="1953"/>
      <c r="CR50" s="1953"/>
      <c r="CS50" s="1953"/>
      <c r="CT50" s="1953"/>
      <c r="CU50" s="1953"/>
      <c r="CV50" s="1953"/>
      <c r="CW50" s="1953"/>
      <c r="CX50" s="1953"/>
      <c r="CY50" s="1953"/>
      <c r="CZ50" s="1953"/>
      <c r="DA50" s="1953"/>
      <c r="DB50" s="1953"/>
      <c r="DC50" s="1953"/>
      <c r="DD50" s="1953"/>
      <c r="DE50" s="1953"/>
      <c r="DF50" s="1953"/>
      <c r="DG50" s="1953"/>
      <c r="DH50" s="1953"/>
      <c r="DI50" s="1953"/>
      <c r="DJ50" s="1953"/>
      <c r="DK50" s="1953"/>
      <c r="DL50" s="1953"/>
      <c r="DM50" s="1953"/>
      <c r="DN50" s="1953"/>
      <c r="DO50" s="1953"/>
      <c r="DP50" s="1953"/>
      <c r="DQ50" s="1953"/>
      <c r="DR50" s="1953"/>
      <c r="DS50" s="1953"/>
      <c r="DT50" s="1953"/>
      <c r="DU50" s="1953"/>
      <c r="DV50" s="1953"/>
      <c r="DW50" s="1953"/>
      <c r="DX50" s="1953"/>
      <c r="DY50" s="1953"/>
      <c r="DZ50" s="1953"/>
      <c r="EA50" s="1953"/>
      <c r="EB50" s="1953"/>
      <c r="EC50" s="1953"/>
      <c r="ED50" s="1953"/>
      <c r="EE50" s="1953"/>
      <c r="EF50" s="1953"/>
      <c r="EG50" s="1953"/>
      <c r="EH50" s="1953"/>
      <c r="EI50" s="1953"/>
      <c r="EJ50" s="1953"/>
      <c r="EK50" s="1953"/>
      <c r="EL50" s="1953"/>
      <c r="EM50" s="1953"/>
      <c r="EN50" s="1953"/>
      <c r="EO50" s="1953"/>
      <c r="EP50" s="1953"/>
      <c r="EQ50" s="1953"/>
      <c r="ER50" s="1953"/>
      <c r="ES50" s="1953"/>
      <c r="ET50" s="1953"/>
      <c r="EU50" s="1953"/>
      <c r="EV50" s="1953"/>
      <c r="EW50" s="1953"/>
      <c r="EX50" s="1953"/>
      <c r="EY50" s="1953"/>
    </row>
    <row r="51" spans="3:155" s="1960" customFormat="1" ht="26.25" customHeight="1">
      <c r="C51" s="1982" t="s">
        <v>1709</v>
      </c>
      <c r="D51" s="1980" t="s">
        <v>1627</v>
      </c>
      <c r="E51" s="1989">
        <v>0</v>
      </c>
      <c r="F51" s="1989">
        <v>141.89582876653287</v>
      </c>
      <c r="G51" s="1989">
        <v>-141.89582876653287</v>
      </c>
      <c r="H51" s="1989">
        <v>0</v>
      </c>
      <c r="I51" s="1989">
        <v>-86.570757434523884</v>
      </c>
      <c r="J51" s="1989">
        <v>86.570757434523884</v>
      </c>
      <c r="K51" s="1989">
        <v>0</v>
      </c>
      <c r="L51" s="1989">
        <v>-14.11003232444283</v>
      </c>
      <c r="M51" s="1989">
        <v>14.11003232444283</v>
      </c>
      <c r="N51" s="1988" t="s">
        <v>74</v>
      </c>
      <c r="O51" s="1987">
        <v>-83.701156438287285</v>
      </c>
      <c r="P51" s="1953"/>
      <c r="Q51" s="1962"/>
      <c r="R51" s="1962"/>
      <c r="S51" s="1962"/>
      <c r="T51" s="1962"/>
      <c r="U51" s="1962"/>
      <c r="V51" s="1962"/>
      <c r="W51" s="1962"/>
      <c r="X51" s="1962"/>
      <c r="Y51" s="1962"/>
      <c r="Z51" s="1962"/>
      <c r="AA51" s="1962"/>
      <c r="AB51" s="1953"/>
      <c r="AC51" s="1953"/>
      <c r="AD51" s="1953"/>
      <c r="AE51" s="1953"/>
      <c r="AF51" s="1953"/>
      <c r="AG51" s="1953"/>
      <c r="AH51" s="1953"/>
      <c r="AI51" s="1953"/>
      <c r="AJ51" s="1953"/>
      <c r="AK51" s="1953"/>
      <c r="AL51" s="1953"/>
      <c r="AM51" s="1953"/>
      <c r="AN51" s="1953"/>
      <c r="AO51" s="1953"/>
      <c r="AP51" s="1953"/>
      <c r="AQ51" s="1953"/>
      <c r="AR51" s="1953"/>
      <c r="AS51" s="1953"/>
      <c r="AT51" s="1953"/>
      <c r="AU51" s="1953"/>
      <c r="AV51" s="1953"/>
      <c r="AW51" s="1953"/>
      <c r="AX51" s="1953"/>
      <c r="AY51" s="1953"/>
      <c r="AZ51" s="1953"/>
      <c r="BA51" s="1953"/>
      <c r="BB51" s="1953"/>
      <c r="BC51" s="1953"/>
      <c r="BD51" s="1953"/>
      <c r="BE51" s="1953"/>
      <c r="BF51" s="1953"/>
      <c r="BG51" s="1953"/>
      <c r="BH51" s="1953"/>
      <c r="BI51" s="1953"/>
      <c r="BJ51" s="1953"/>
      <c r="BK51" s="1953"/>
      <c r="BL51" s="1953"/>
      <c r="BM51" s="1953"/>
      <c r="BN51" s="1953"/>
      <c r="BO51" s="1953"/>
      <c r="BP51" s="1953"/>
      <c r="BQ51" s="1953"/>
      <c r="BR51" s="1953"/>
      <c r="BS51" s="1953"/>
      <c r="BT51" s="1953"/>
      <c r="BU51" s="1953"/>
      <c r="BV51" s="1953"/>
      <c r="BW51" s="1953"/>
      <c r="BX51" s="1953"/>
      <c r="BY51" s="1953"/>
      <c r="BZ51" s="1953"/>
      <c r="CA51" s="1953"/>
      <c r="CB51" s="1953"/>
      <c r="CC51" s="1953"/>
      <c r="CD51" s="1953"/>
      <c r="CE51" s="1953"/>
      <c r="CF51" s="1953"/>
      <c r="CG51" s="1953"/>
      <c r="CH51" s="1953"/>
      <c r="CI51" s="1953"/>
      <c r="CJ51" s="1953"/>
      <c r="CK51" s="1953"/>
      <c r="CL51" s="1953"/>
      <c r="CM51" s="1953"/>
      <c r="CN51" s="1953"/>
      <c r="CO51" s="1953"/>
      <c r="CP51" s="1953"/>
      <c r="CQ51" s="1953"/>
      <c r="CR51" s="1953"/>
      <c r="CS51" s="1953"/>
      <c r="CT51" s="1953"/>
      <c r="CU51" s="1953"/>
      <c r="CV51" s="1953"/>
      <c r="CW51" s="1953"/>
      <c r="CX51" s="1953"/>
      <c r="CY51" s="1953"/>
      <c r="CZ51" s="1953"/>
      <c r="DA51" s="1953"/>
      <c r="DB51" s="1953"/>
      <c r="DC51" s="1953"/>
      <c r="DD51" s="1953"/>
      <c r="DE51" s="1953"/>
      <c r="DF51" s="1953"/>
      <c r="DG51" s="1953"/>
      <c r="DH51" s="1953"/>
      <c r="DI51" s="1953"/>
      <c r="DJ51" s="1953"/>
      <c r="DK51" s="1953"/>
      <c r="DL51" s="1953"/>
      <c r="DM51" s="1953"/>
      <c r="DN51" s="1953"/>
      <c r="DO51" s="1953"/>
      <c r="DP51" s="1953"/>
      <c r="DQ51" s="1953"/>
      <c r="DR51" s="1953"/>
      <c r="DS51" s="1953"/>
      <c r="DT51" s="1953"/>
      <c r="DU51" s="1953"/>
      <c r="DV51" s="1953"/>
      <c r="DW51" s="1953"/>
      <c r="DX51" s="1953"/>
      <c r="DY51" s="1953"/>
      <c r="DZ51" s="1953"/>
      <c r="EA51" s="1953"/>
      <c r="EB51" s="1953"/>
      <c r="EC51" s="1953"/>
      <c r="ED51" s="1953"/>
      <c r="EE51" s="1953"/>
      <c r="EF51" s="1953"/>
      <c r="EG51" s="1953"/>
      <c r="EH51" s="1953"/>
      <c r="EI51" s="1953"/>
      <c r="EJ51" s="1953"/>
      <c r="EK51" s="1953"/>
      <c r="EL51" s="1953"/>
      <c r="EM51" s="1953"/>
      <c r="EN51" s="1953"/>
      <c r="EO51" s="1953"/>
      <c r="EP51" s="1953"/>
      <c r="EQ51" s="1953"/>
      <c r="ER51" s="1953"/>
      <c r="ES51" s="1953"/>
      <c r="ET51" s="1953"/>
      <c r="EU51" s="1953"/>
      <c r="EV51" s="1953"/>
      <c r="EW51" s="1953"/>
      <c r="EX51" s="1953"/>
      <c r="EY51" s="1953"/>
    </row>
    <row r="52" spans="3:155" s="1953" customFormat="1" ht="26.25" customHeight="1">
      <c r="C52" s="1982" t="s">
        <v>1708</v>
      </c>
      <c r="D52" s="1991" t="s">
        <v>1674</v>
      </c>
      <c r="E52" s="1977">
        <v>0</v>
      </c>
      <c r="F52" s="1977">
        <v>0.28393865957906433</v>
      </c>
      <c r="G52" s="1977">
        <v>-0.28393865957906433</v>
      </c>
      <c r="H52" s="1977">
        <v>0</v>
      </c>
      <c r="I52" s="1977">
        <v>-3.511534201433414E-3</v>
      </c>
      <c r="J52" s="1977">
        <v>3.511534201433414E-3</v>
      </c>
      <c r="K52" s="1977">
        <v>0</v>
      </c>
      <c r="L52" s="1977">
        <v>0.32104743062471308</v>
      </c>
      <c r="M52" s="1977">
        <v>-0.32104743062471308</v>
      </c>
      <c r="N52" s="1976" t="s">
        <v>74</v>
      </c>
      <c r="O52" s="1983" t="s">
        <v>74</v>
      </c>
      <c r="Q52" s="1962"/>
      <c r="R52" s="1962"/>
      <c r="S52" s="1962"/>
      <c r="T52" s="1962"/>
      <c r="U52" s="1962"/>
      <c r="V52" s="1962"/>
      <c r="W52" s="1962"/>
      <c r="X52" s="1962"/>
      <c r="Y52" s="1962"/>
      <c r="Z52" s="1962"/>
      <c r="AA52" s="1962"/>
    </row>
    <row r="53" spans="3:155" s="1953" customFormat="1" ht="51" customHeight="1">
      <c r="C53" s="1982" t="s">
        <v>1707</v>
      </c>
      <c r="D53" s="1991" t="s">
        <v>1672</v>
      </c>
      <c r="E53" s="1977">
        <v>0</v>
      </c>
      <c r="F53" s="1977">
        <v>141.61189010695381</v>
      </c>
      <c r="G53" s="1977">
        <v>-141.61189010695381</v>
      </c>
      <c r="H53" s="1977">
        <v>0</v>
      </c>
      <c r="I53" s="1977">
        <v>-86.567245900322433</v>
      </c>
      <c r="J53" s="1977">
        <v>86.567245900322433</v>
      </c>
      <c r="K53" s="1977">
        <v>0</v>
      </c>
      <c r="L53" s="1977">
        <v>-14.431079755067536</v>
      </c>
      <c r="M53" s="1977">
        <v>14.431079755067536</v>
      </c>
      <c r="N53" s="1976" t="s">
        <v>74</v>
      </c>
      <c r="O53" s="1975">
        <v>-83.329630502876157</v>
      </c>
      <c r="Q53" s="1962"/>
      <c r="R53" s="1962"/>
      <c r="S53" s="1962"/>
      <c r="T53" s="1962"/>
      <c r="U53" s="1962"/>
      <c r="V53" s="1962"/>
      <c r="W53" s="1962"/>
      <c r="X53" s="1962"/>
      <c r="Y53" s="1962"/>
      <c r="Z53" s="1962"/>
      <c r="AA53" s="1962"/>
    </row>
    <row r="54" spans="3:155" s="1960" customFormat="1" ht="26.25" customHeight="1">
      <c r="C54" s="1982" t="s">
        <v>1706</v>
      </c>
      <c r="D54" s="1980" t="s">
        <v>1705</v>
      </c>
      <c r="E54" s="1989">
        <v>0</v>
      </c>
      <c r="F54" s="1989">
        <v>205.56642734542271</v>
      </c>
      <c r="G54" s="1989">
        <v>-205.56642734542271</v>
      </c>
      <c r="H54" s="1989">
        <v>0</v>
      </c>
      <c r="I54" s="1989">
        <v>93.756809227195959</v>
      </c>
      <c r="J54" s="1989">
        <v>-93.756809227195959</v>
      </c>
      <c r="K54" s="1989">
        <v>0</v>
      </c>
      <c r="L54" s="1989">
        <v>70.237877888452715</v>
      </c>
      <c r="M54" s="1989">
        <v>-70.237877888452715</v>
      </c>
      <c r="N54" s="1988">
        <v>-54.390991545690447</v>
      </c>
      <c r="O54" s="1987">
        <v>-25.085038124272184</v>
      </c>
      <c r="P54" s="1953"/>
      <c r="Q54" s="1962"/>
      <c r="R54" s="1962"/>
      <c r="S54" s="1962"/>
      <c r="T54" s="1962"/>
      <c r="U54" s="1962"/>
      <c r="V54" s="1962"/>
      <c r="W54" s="1962"/>
      <c r="X54" s="1962"/>
      <c r="Y54" s="1962"/>
      <c r="Z54" s="1962"/>
      <c r="AA54" s="1962"/>
      <c r="AB54" s="1953"/>
      <c r="AC54" s="1953"/>
      <c r="AD54" s="1953"/>
      <c r="AE54" s="1953"/>
      <c r="AF54" s="1953"/>
      <c r="AG54" s="1953"/>
      <c r="AH54" s="1953"/>
      <c r="AI54" s="1953"/>
      <c r="AJ54" s="1953"/>
      <c r="AK54" s="1953"/>
      <c r="AL54" s="1953"/>
      <c r="AM54" s="1953"/>
      <c r="AN54" s="1953"/>
      <c r="AO54" s="1953"/>
      <c r="AP54" s="1953"/>
      <c r="AQ54" s="1953"/>
      <c r="AR54" s="1953"/>
      <c r="AS54" s="1953"/>
      <c r="AT54" s="1953"/>
      <c r="AU54" s="1953"/>
      <c r="AV54" s="1953"/>
      <c r="AW54" s="1953"/>
      <c r="AX54" s="1953"/>
      <c r="AY54" s="1953"/>
      <c r="AZ54" s="1953"/>
      <c r="BA54" s="1953"/>
      <c r="BB54" s="1953"/>
      <c r="BC54" s="1953"/>
      <c r="BD54" s="1953"/>
      <c r="BE54" s="1953"/>
      <c r="BF54" s="1953"/>
      <c r="BG54" s="1953"/>
      <c r="BH54" s="1953"/>
      <c r="BI54" s="1953"/>
      <c r="BJ54" s="1953"/>
      <c r="BK54" s="1953"/>
      <c r="BL54" s="1953"/>
      <c r="BM54" s="1953"/>
      <c r="BN54" s="1953"/>
      <c r="BO54" s="1953"/>
      <c r="BP54" s="1953"/>
      <c r="BQ54" s="1953"/>
      <c r="BR54" s="1953"/>
      <c r="BS54" s="1953"/>
      <c r="BT54" s="1953"/>
      <c r="BU54" s="1953"/>
      <c r="BV54" s="1953"/>
      <c r="BW54" s="1953"/>
      <c r="BX54" s="1953"/>
      <c r="BY54" s="1953"/>
      <c r="BZ54" s="1953"/>
      <c r="CA54" s="1953"/>
      <c r="CB54" s="1953"/>
      <c r="CC54" s="1953"/>
      <c r="CD54" s="1953"/>
      <c r="CE54" s="1953"/>
      <c r="CF54" s="1953"/>
      <c r="CG54" s="1953"/>
      <c r="CH54" s="1953"/>
      <c r="CI54" s="1953"/>
      <c r="CJ54" s="1953"/>
      <c r="CK54" s="1953"/>
      <c r="CL54" s="1953"/>
      <c r="CM54" s="1953"/>
      <c r="CN54" s="1953"/>
      <c r="CO54" s="1953"/>
      <c r="CP54" s="1953"/>
      <c r="CQ54" s="1953"/>
      <c r="CR54" s="1953"/>
      <c r="CS54" s="1953"/>
      <c r="CT54" s="1953"/>
      <c r="CU54" s="1953"/>
      <c r="CV54" s="1953"/>
      <c r="CW54" s="1953"/>
      <c r="CX54" s="1953"/>
      <c r="CY54" s="1953"/>
      <c r="CZ54" s="1953"/>
      <c r="DA54" s="1953"/>
      <c r="DB54" s="1953"/>
      <c r="DC54" s="1953"/>
      <c r="DD54" s="1953"/>
      <c r="DE54" s="1953"/>
      <c r="DF54" s="1953"/>
      <c r="DG54" s="1953"/>
      <c r="DH54" s="1953"/>
      <c r="DI54" s="1953"/>
      <c r="DJ54" s="1953"/>
      <c r="DK54" s="1953"/>
      <c r="DL54" s="1953"/>
      <c r="DM54" s="1953"/>
      <c r="DN54" s="1953"/>
      <c r="DO54" s="1953"/>
      <c r="DP54" s="1953"/>
      <c r="DQ54" s="1953"/>
      <c r="DR54" s="1953"/>
      <c r="DS54" s="1953"/>
      <c r="DT54" s="1953"/>
      <c r="DU54" s="1953"/>
      <c r="DV54" s="1953"/>
      <c r="DW54" s="1953"/>
      <c r="DX54" s="1953"/>
      <c r="DY54" s="1953"/>
      <c r="DZ54" s="1953"/>
      <c r="EA54" s="1953"/>
      <c r="EB54" s="1953"/>
      <c r="EC54" s="1953"/>
      <c r="ED54" s="1953"/>
      <c r="EE54" s="1953"/>
      <c r="EF54" s="1953"/>
      <c r="EG54" s="1953"/>
      <c r="EH54" s="1953"/>
      <c r="EI54" s="1953"/>
      <c r="EJ54" s="1953"/>
      <c r="EK54" s="1953"/>
      <c r="EL54" s="1953"/>
      <c r="EM54" s="1953"/>
      <c r="EN54" s="1953"/>
      <c r="EO54" s="1953"/>
      <c r="EP54" s="1953"/>
      <c r="EQ54" s="1953"/>
      <c r="ER54" s="1953"/>
      <c r="ES54" s="1953"/>
      <c r="ET54" s="1953"/>
      <c r="EU54" s="1953"/>
      <c r="EV54" s="1953"/>
      <c r="EW54" s="1953"/>
      <c r="EX54" s="1953"/>
      <c r="EY54" s="1953"/>
    </row>
    <row r="55" spans="3:155" s="1953" customFormat="1" ht="26.25" customHeight="1">
      <c r="C55" s="1982" t="s">
        <v>1704</v>
      </c>
      <c r="D55" s="1991" t="s">
        <v>1674</v>
      </c>
      <c r="E55" s="1977">
        <v>0</v>
      </c>
      <c r="F55" s="1977">
        <v>2.5137208812206363E-5</v>
      </c>
      <c r="G55" s="1977">
        <v>-2.5137208812206363E-5</v>
      </c>
      <c r="H55" s="1977">
        <v>0</v>
      </c>
      <c r="I55" s="1977">
        <v>0</v>
      </c>
      <c r="J55" s="1977">
        <v>0</v>
      </c>
      <c r="K55" s="1977">
        <v>0</v>
      </c>
      <c r="L55" s="1977">
        <v>0</v>
      </c>
      <c r="M55" s="1977">
        <v>0</v>
      </c>
      <c r="N55" s="1976" t="s">
        <v>74</v>
      </c>
      <c r="O55" s="1975" t="s">
        <v>74</v>
      </c>
      <c r="Q55" s="1962"/>
      <c r="R55" s="1962"/>
      <c r="S55" s="1962"/>
      <c r="T55" s="1962"/>
      <c r="U55" s="1962"/>
      <c r="V55" s="1962"/>
      <c r="W55" s="1962"/>
      <c r="X55" s="1962"/>
      <c r="Y55" s="1962"/>
      <c r="Z55" s="1962"/>
      <c r="AA55" s="1962"/>
    </row>
    <row r="56" spans="3:155" s="1953" customFormat="1" ht="47.25" customHeight="1">
      <c r="C56" s="1979" t="s">
        <v>1703</v>
      </c>
      <c r="D56" s="1990" t="s">
        <v>1702</v>
      </c>
      <c r="E56" s="1977">
        <v>0</v>
      </c>
      <c r="F56" s="1977">
        <v>2.5137208812206363E-5</v>
      </c>
      <c r="G56" s="1977">
        <v>-2.5137208812206363E-5</v>
      </c>
      <c r="H56" s="1977">
        <v>0</v>
      </c>
      <c r="I56" s="1977">
        <v>0</v>
      </c>
      <c r="J56" s="1977">
        <v>0</v>
      </c>
      <c r="K56" s="1977">
        <v>0</v>
      </c>
      <c r="L56" s="1977">
        <v>0</v>
      </c>
      <c r="M56" s="1977">
        <v>0</v>
      </c>
      <c r="N56" s="1976" t="s">
        <v>74</v>
      </c>
      <c r="O56" s="1975" t="s">
        <v>74</v>
      </c>
      <c r="Q56" s="1962"/>
      <c r="R56" s="1962"/>
      <c r="S56" s="1962"/>
      <c r="T56" s="1962"/>
      <c r="U56" s="1962"/>
      <c r="V56" s="1962"/>
      <c r="W56" s="1962"/>
      <c r="X56" s="1962"/>
      <c r="Y56" s="1962"/>
      <c r="Z56" s="1962"/>
      <c r="AA56" s="1962"/>
    </row>
    <row r="57" spans="3:155" s="1953" customFormat="1" ht="54.75" customHeight="1">
      <c r="C57" s="1982" t="s">
        <v>1701</v>
      </c>
      <c r="D57" s="1991" t="s">
        <v>1672</v>
      </c>
      <c r="E57" s="1977">
        <v>0</v>
      </c>
      <c r="F57" s="1977">
        <v>20.767335445265751</v>
      </c>
      <c r="G57" s="1977">
        <v>-20.767335445265751</v>
      </c>
      <c r="H57" s="1977">
        <v>0</v>
      </c>
      <c r="I57" s="1977">
        <v>-3.0345206870293593</v>
      </c>
      <c r="J57" s="1977">
        <v>3.0345206870293593</v>
      </c>
      <c r="K57" s="1977">
        <v>0</v>
      </c>
      <c r="L57" s="1977">
        <v>-14.9720770133563</v>
      </c>
      <c r="M57" s="1977">
        <v>14.9720770133563</v>
      </c>
      <c r="N57" s="1976" t="s">
        <v>74</v>
      </c>
      <c r="O57" s="1975">
        <v>393.39182551473056</v>
      </c>
      <c r="Q57" s="1962"/>
      <c r="R57" s="1962"/>
      <c r="S57" s="1962"/>
      <c r="T57" s="1962"/>
      <c r="U57" s="1962"/>
      <c r="V57" s="1962"/>
      <c r="W57" s="1962"/>
      <c r="X57" s="1962"/>
      <c r="Y57" s="1962"/>
      <c r="Z57" s="1962"/>
      <c r="AA57" s="1962"/>
    </row>
    <row r="58" spans="3:155" s="1953" customFormat="1" ht="26.25" customHeight="1">
      <c r="C58" s="1982" t="s">
        <v>1700</v>
      </c>
      <c r="D58" s="1990" t="s">
        <v>1629</v>
      </c>
      <c r="E58" s="1977">
        <v>0</v>
      </c>
      <c r="F58" s="1977">
        <v>20.767335445265751</v>
      </c>
      <c r="G58" s="1977">
        <v>-20.767335445265751</v>
      </c>
      <c r="H58" s="1977">
        <v>0</v>
      </c>
      <c r="I58" s="1977">
        <v>0</v>
      </c>
      <c r="J58" s="1977">
        <v>0</v>
      </c>
      <c r="K58" s="1977">
        <v>0</v>
      </c>
      <c r="L58" s="1977">
        <v>0</v>
      </c>
      <c r="M58" s="1977">
        <v>0</v>
      </c>
      <c r="N58" s="1976" t="s">
        <v>74</v>
      </c>
      <c r="O58" s="1975" t="s">
        <v>74</v>
      </c>
      <c r="Q58" s="1962"/>
      <c r="R58" s="1962"/>
      <c r="S58" s="1962"/>
      <c r="T58" s="1962"/>
      <c r="U58" s="1962"/>
      <c r="V58" s="1962"/>
      <c r="W58" s="1962"/>
      <c r="X58" s="1962"/>
      <c r="Y58" s="1962"/>
      <c r="Z58" s="1962"/>
      <c r="AA58" s="1962"/>
    </row>
    <row r="59" spans="3:155" s="1953" customFormat="1" ht="26.25" customHeight="1">
      <c r="C59" s="1982" t="s">
        <v>1699</v>
      </c>
      <c r="D59" s="1990" t="s">
        <v>1628</v>
      </c>
      <c r="E59" s="1977">
        <v>0</v>
      </c>
      <c r="F59" s="1977">
        <v>0</v>
      </c>
      <c r="G59" s="1977">
        <v>0</v>
      </c>
      <c r="H59" s="1977">
        <v>0</v>
      </c>
      <c r="I59" s="1977">
        <v>-3.0345206870293593</v>
      </c>
      <c r="J59" s="1977">
        <v>3.0345206870293593</v>
      </c>
      <c r="K59" s="1977">
        <v>0</v>
      </c>
      <c r="L59" s="1977">
        <v>-14.9720770133563</v>
      </c>
      <c r="M59" s="1977">
        <v>14.9720770133563</v>
      </c>
      <c r="N59" s="1976" t="s">
        <v>74</v>
      </c>
      <c r="O59" s="1975">
        <v>393.39182551473056</v>
      </c>
      <c r="Q59" s="1962"/>
      <c r="R59" s="1962"/>
      <c r="S59" s="1962"/>
      <c r="T59" s="1962"/>
      <c r="U59" s="1962"/>
      <c r="V59" s="1962"/>
      <c r="W59" s="1962"/>
      <c r="X59" s="1962"/>
      <c r="Y59" s="1962"/>
      <c r="Z59" s="1962"/>
      <c r="AA59" s="1962"/>
    </row>
    <row r="60" spans="3:155" s="1953" customFormat="1" ht="26.25" customHeight="1">
      <c r="C60" s="1982" t="s">
        <v>1698</v>
      </c>
      <c r="D60" s="1991" t="s">
        <v>1697</v>
      </c>
      <c r="E60" s="1977">
        <v>0</v>
      </c>
      <c r="F60" s="1977">
        <v>186.10016488665804</v>
      </c>
      <c r="G60" s="1977">
        <v>-186.10016488665804</v>
      </c>
      <c r="H60" s="1977">
        <v>0</v>
      </c>
      <c r="I60" s="1977">
        <v>99.05004323366984</v>
      </c>
      <c r="J60" s="1977">
        <v>-99.05004323366984</v>
      </c>
      <c r="K60" s="1977">
        <v>0</v>
      </c>
      <c r="L60" s="1977">
        <v>79.10286383418962</v>
      </c>
      <c r="M60" s="1977">
        <v>-79.10286383418962</v>
      </c>
      <c r="N60" s="1976">
        <v>-46.775950846687842</v>
      </c>
      <c r="O60" s="1975">
        <v>-20.138486312845572</v>
      </c>
      <c r="Q60" s="1962"/>
      <c r="R60" s="1962"/>
      <c r="S60" s="1962"/>
      <c r="T60" s="1962"/>
      <c r="U60" s="1962"/>
      <c r="V60" s="1962"/>
      <c r="W60" s="1962"/>
      <c r="X60" s="1962"/>
      <c r="Y60" s="1962"/>
      <c r="Z60" s="1962"/>
      <c r="AA60" s="1962"/>
    </row>
    <row r="61" spans="3:155" s="1953" customFormat="1" ht="26.25" customHeight="1">
      <c r="C61" s="1982" t="s">
        <v>1696</v>
      </c>
      <c r="D61" s="1990" t="s">
        <v>1629</v>
      </c>
      <c r="E61" s="1977">
        <v>0</v>
      </c>
      <c r="F61" s="1977">
        <v>205.31983409119607</v>
      </c>
      <c r="G61" s="1977">
        <v>-205.31983409119607</v>
      </c>
      <c r="H61" s="1977">
        <v>0</v>
      </c>
      <c r="I61" s="1977">
        <v>139.64995704953873</v>
      </c>
      <c r="J61" s="1977">
        <v>-139.64995704953873</v>
      </c>
      <c r="K61" s="1977">
        <v>0</v>
      </c>
      <c r="L61" s="1977">
        <v>95.511040001240488</v>
      </c>
      <c r="M61" s="1977">
        <v>-95.511040001240488</v>
      </c>
      <c r="N61" s="1976">
        <v>-31.984185713148893</v>
      </c>
      <c r="O61" s="1975">
        <v>-31.606824649892751</v>
      </c>
      <c r="Q61" s="1962"/>
      <c r="R61" s="1962"/>
      <c r="S61" s="1962"/>
      <c r="T61" s="1962"/>
      <c r="U61" s="1962"/>
      <c r="V61" s="1962"/>
      <c r="W61" s="1962"/>
      <c r="X61" s="1962"/>
      <c r="Y61" s="1962"/>
      <c r="Z61" s="1962"/>
      <c r="AA61" s="1962"/>
    </row>
    <row r="62" spans="3:155" s="1953" customFormat="1" ht="26.25" customHeight="1">
      <c r="C62" s="1982" t="s">
        <v>1695</v>
      </c>
      <c r="D62" s="1990" t="s">
        <v>1628</v>
      </c>
      <c r="E62" s="1977">
        <v>0</v>
      </c>
      <c r="F62" s="1977">
        <v>-19.219669204538036</v>
      </c>
      <c r="G62" s="1977">
        <v>19.219669204538036</v>
      </c>
      <c r="H62" s="1977">
        <v>0</v>
      </c>
      <c r="I62" s="1977">
        <v>-40.59991381586886</v>
      </c>
      <c r="J62" s="1977">
        <v>40.59991381586886</v>
      </c>
      <c r="K62" s="1977">
        <v>0</v>
      </c>
      <c r="L62" s="1977">
        <v>-16.408176167050875</v>
      </c>
      <c r="M62" s="1977">
        <v>16.408176167050875</v>
      </c>
      <c r="N62" s="1976">
        <v>111.24148071332387</v>
      </c>
      <c r="O62" s="1975">
        <v>-59.585687197597977</v>
      </c>
      <c r="Q62" s="1962"/>
      <c r="R62" s="1962"/>
      <c r="S62" s="1962"/>
      <c r="T62" s="1962"/>
      <c r="U62" s="1962"/>
      <c r="V62" s="1962"/>
      <c r="W62" s="1962"/>
      <c r="X62" s="1962"/>
      <c r="Y62" s="1962"/>
      <c r="Z62" s="1962"/>
      <c r="AA62" s="1962"/>
    </row>
    <row r="63" spans="3:155" s="1953" customFormat="1" ht="26.25" customHeight="1">
      <c r="C63" s="1982" t="s">
        <v>1694</v>
      </c>
      <c r="D63" s="1991" t="s">
        <v>1630</v>
      </c>
      <c r="E63" s="1977">
        <v>0</v>
      </c>
      <c r="F63" s="1977">
        <v>-1.3010981237098886</v>
      </c>
      <c r="G63" s="1977">
        <v>1.3010981237098886</v>
      </c>
      <c r="H63" s="1977">
        <v>0</v>
      </c>
      <c r="I63" s="1977">
        <v>-2.258713319444539</v>
      </c>
      <c r="J63" s="1977">
        <v>2.258713319444539</v>
      </c>
      <c r="K63" s="1977">
        <v>0</v>
      </c>
      <c r="L63" s="1977">
        <v>6.1070910676193844</v>
      </c>
      <c r="M63" s="1977">
        <v>-6.1070910676193844</v>
      </c>
      <c r="N63" s="1976">
        <v>73.600536215066725</v>
      </c>
      <c r="O63" s="1975" t="s">
        <v>74</v>
      </c>
      <c r="Q63" s="1962"/>
      <c r="R63" s="1962"/>
      <c r="S63" s="1962"/>
      <c r="T63" s="1962"/>
      <c r="U63" s="1962"/>
      <c r="V63" s="1962"/>
      <c r="W63" s="1962"/>
      <c r="X63" s="1962"/>
      <c r="Y63" s="1962"/>
      <c r="Z63" s="1962"/>
      <c r="AA63" s="1962"/>
    </row>
    <row r="64" spans="3:155" s="1953" customFormat="1" ht="26.25" customHeight="1">
      <c r="C64" s="1982" t="s">
        <v>1693</v>
      </c>
      <c r="D64" s="1990" t="s">
        <v>1629</v>
      </c>
      <c r="E64" s="1977">
        <v>0</v>
      </c>
      <c r="F64" s="1977">
        <v>6.4623008297340654</v>
      </c>
      <c r="G64" s="1977">
        <v>-6.4623008297340654</v>
      </c>
      <c r="H64" s="1977">
        <v>0</v>
      </c>
      <c r="I64" s="1977">
        <v>17.454486948922785</v>
      </c>
      <c r="J64" s="1977">
        <v>-17.454486948922785</v>
      </c>
      <c r="K64" s="1977">
        <v>0</v>
      </c>
      <c r="L64" s="1977">
        <v>9.5659977891770129</v>
      </c>
      <c r="M64" s="1977">
        <v>-9.5659977891770129</v>
      </c>
      <c r="N64" s="1976">
        <v>170.09709713004906</v>
      </c>
      <c r="O64" s="1975">
        <v>-45.194620631531166</v>
      </c>
      <c r="Q64" s="1962"/>
      <c r="R64" s="1962"/>
      <c r="S64" s="1962"/>
      <c r="T64" s="1962"/>
      <c r="U64" s="1962"/>
      <c r="V64" s="1962"/>
      <c r="W64" s="1962"/>
      <c r="X64" s="1962"/>
      <c r="Y64" s="1962"/>
      <c r="Z64" s="1962"/>
      <c r="AA64" s="1962"/>
    </row>
    <row r="65" spans="3:155" s="1953" customFormat="1" ht="26.25" customHeight="1">
      <c r="C65" s="1982" t="s">
        <v>1692</v>
      </c>
      <c r="D65" s="1990" t="s">
        <v>1628</v>
      </c>
      <c r="E65" s="1977">
        <v>0</v>
      </c>
      <c r="F65" s="1977">
        <v>-7.7633989534439536</v>
      </c>
      <c r="G65" s="1977">
        <v>7.7633989534439536</v>
      </c>
      <c r="H65" s="1977">
        <v>0</v>
      </c>
      <c r="I65" s="1977">
        <v>-19.713200268367331</v>
      </c>
      <c r="J65" s="1977">
        <v>19.713200268367331</v>
      </c>
      <c r="K65" s="1977">
        <v>0</v>
      </c>
      <c r="L65" s="1977">
        <v>-3.4589067215576281</v>
      </c>
      <c r="M65" s="1977">
        <v>3.4589067215576281</v>
      </c>
      <c r="N65" s="1976">
        <v>153.9248644386912</v>
      </c>
      <c r="O65" s="1975">
        <v>-82.453854907019121</v>
      </c>
      <c r="Q65" s="1962"/>
      <c r="R65" s="1962"/>
      <c r="S65" s="1962"/>
      <c r="T65" s="1962"/>
      <c r="U65" s="1962"/>
      <c r="V65" s="1962"/>
      <c r="W65" s="1962"/>
      <c r="X65" s="1962"/>
      <c r="Y65" s="1962"/>
      <c r="Z65" s="1962"/>
      <c r="AA65" s="1962"/>
    </row>
    <row r="66" spans="3:155" s="1960" customFormat="1" ht="26.25" customHeight="1">
      <c r="C66" s="1982" t="s">
        <v>1691</v>
      </c>
      <c r="D66" s="1980" t="s">
        <v>1690</v>
      </c>
      <c r="E66" s="1989">
        <v>66.792169912236147</v>
      </c>
      <c r="F66" s="1989">
        <v>-149.7287467974877</v>
      </c>
      <c r="G66" s="1989">
        <v>216.52091670972382</v>
      </c>
      <c r="H66" s="1989">
        <v>22.795035502919362</v>
      </c>
      <c r="I66" s="1989">
        <v>233.925281805324</v>
      </c>
      <c r="J66" s="1989">
        <v>-211.13024630240466</v>
      </c>
      <c r="K66" s="1989">
        <v>170.48362809625098</v>
      </c>
      <c r="L66" s="1989">
        <v>417.8293799349068</v>
      </c>
      <c r="M66" s="1989">
        <v>-247.34575183865587</v>
      </c>
      <c r="N66" s="1988" t="s">
        <v>74</v>
      </c>
      <c r="O66" s="1987">
        <v>17.153158379960054</v>
      </c>
      <c r="P66" s="1953"/>
      <c r="Q66" s="1962"/>
      <c r="R66" s="1962"/>
      <c r="S66" s="1962"/>
      <c r="T66" s="1962"/>
      <c r="U66" s="1962"/>
      <c r="V66" s="1962"/>
      <c r="W66" s="1962"/>
      <c r="X66" s="1962"/>
      <c r="Y66" s="1962"/>
      <c r="Z66" s="1962"/>
      <c r="AA66" s="1962"/>
      <c r="AB66" s="1953"/>
      <c r="AC66" s="1953"/>
      <c r="AD66" s="1953"/>
      <c r="AE66" s="1953"/>
      <c r="AF66" s="1953"/>
      <c r="AG66" s="1953"/>
      <c r="AH66" s="1953"/>
      <c r="AI66" s="1953"/>
      <c r="AJ66" s="1953"/>
      <c r="AK66" s="1953"/>
      <c r="AL66" s="1953"/>
      <c r="AM66" s="1953"/>
      <c r="AN66" s="1953"/>
      <c r="AO66" s="1953"/>
      <c r="AP66" s="1953"/>
      <c r="AQ66" s="1953"/>
      <c r="AR66" s="1953"/>
      <c r="AS66" s="1953"/>
      <c r="AT66" s="1953"/>
      <c r="AU66" s="1953"/>
      <c r="AV66" s="1953"/>
      <c r="AW66" s="1953"/>
      <c r="AX66" s="1953"/>
      <c r="AY66" s="1953"/>
      <c r="AZ66" s="1953"/>
      <c r="BA66" s="1953"/>
      <c r="BB66" s="1953"/>
      <c r="BC66" s="1953"/>
      <c r="BD66" s="1953"/>
      <c r="BE66" s="1953"/>
      <c r="BF66" s="1953"/>
      <c r="BG66" s="1953"/>
      <c r="BH66" s="1953"/>
      <c r="BI66" s="1953"/>
      <c r="BJ66" s="1953"/>
      <c r="BK66" s="1953"/>
      <c r="BL66" s="1953"/>
      <c r="BM66" s="1953"/>
      <c r="BN66" s="1953"/>
      <c r="BO66" s="1953"/>
      <c r="BP66" s="1953"/>
      <c r="BQ66" s="1953"/>
      <c r="BR66" s="1953"/>
      <c r="BS66" s="1953"/>
      <c r="BT66" s="1953"/>
      <c r="BU66" s="1953"/>
      <c r="BV66" s="1953"/>
      <c r="BW66" s="1953"/>
      <c r="BX66" s="1953"/>
      <c r="BY66" s="1953"/>
      <c r="BZ66" s="1953"/>
      <c r="CA66" s="1953"/>
      <c r="CB66" s="1953"/>
      <c r="CC66" s="1953"/>
      <c r="CD66" s="1953"/>
      <c r="CE66" s="1953"/>
      <c r="CF66" s="1953"/>
      <c r="CG66" s="1953"/>
      <c r="CH66" s="1953"/>
      <c r="CI66" s="1953"/>
      <c r="CJ66" s="1953"/>
      <c r="CK66" s="1953"/>
      <c r="CL66" s="1953"/>
      <c r="CM66" s="1953"/>
      <c r="CN66" s="1953"/>
      <c r="CO66" s="1953"/>
      <c r="CP66" s="1953"/>
      <c r="CQ66" s="1953"/>
      <c r="CR66" s="1953"/>
      <c r="CS66" s="1953"/>
      <c r="CT66" s="1953"/>
      <c r="CU66" s="1953"/>
      <c r="CV66" s="1953"/>
      <c r="CW66" s="1953"/>
      <c r="CX66" s="1953"/>
      <c r="CY66" s="1953"/>
      <c r="CZ66" s="1953"/>
      <c r="DA66" s="1953"/>
      <c r="DB66" s="1953"/>
      <c r="DC66" s="1953"/>
      <c r="DD66" s="1953"/>
      <c r="DE66" s="1953"/>
      <c r="DF66" s="1953"/>
      <c r="DG66" s="1953"/>
      <c r="DH66" s="1953"/>
      <c r="DI66" s="1953"/>
      <c r="DJ66" s="1953"/>
      <c r="DK66" s="1953"/>
      <c r="DL66" s="1953"/>
      <c r="DM66" s="1953"/>
      <c r="DN66" s="1953"/>
      <c r="DO66" s="1953"/>
      <c r="DP66" s="1953"/>
      <c r="DQ66" s="1953"/>
      <c r="DR66" s="1953"/>
      <c r="DS66" s="1953"/>
      <c r="DT66" s="1953"/>
      <c r="DU66" s="1953"/>
      <c r="DV66" s="1953"/>
      <c r="DW66" s="1953"/>
      <c r="DX66" s="1953"/>
      <c r="DY66" s="1953"/>
      <c r="DZ66" s="1953"/>
      <c r="EA66" s="1953"/>
      <c r="EB66" s="1953"/>
      <c r="EC66" s="1953"/>
      <c r="ED66" s="1953"/>
      <c r="EE66" s="1953"/>
      <c r="EF66" s="1953"/>
      <c r="EG66" s="1953"/>
      <c r="EH66" s="1953"/>
      <c r="EI66" s="1953"/>
      <c r="EJ66" s="1953"/>
      <c r="EK66" s="1953"/>
      <c r="EL66" s="1953"/>
      <c r="EM66" s="1953"/>
      <c r="EN66" s="1953"/>
      <c r="EO66" s="1953"/>
      <c r="EP66" s="1953"/>
      <c r="EQ66" s="1953"/>
      <c r="ER66" s="1953"/>
      <c r="ES66" s="1953"/>
      <c r="ET66" s="1953"/>
      <c r="EU66" s="1953"/>
      <c r="EV66" s="1953"/>
      <c r="EW66" s="1953"/>
      <c r="EX66" s="1953"/>
      <c r="EY66" s="1953"/>
    </row>
    <row r="67" spans="3:155" s="1960" customFormat="1" ht="26.25" customHeight="1">
      <c r="C67" s="1982" t="s">
        <v>1689</v>
      </c>
      <c r="D67" s="1980" t="s">
        <v>1688</v>
      </c>
      <c r="E67" s="1989">
        <v>0.87426856670085329</v>
      </c>
      <c r="F67" s="1989">
        <v>0</v>
      </c>
      <c r="G67" s="1989">
        <v>0.87426856670085329</v>
      </c>
      <c r="H67" s="1989">
        <v>-2.5519198968938756E-2</v>
      </c>
      <c r="I67" s="1989">
        <v>0</v>
      </c>
      <c r="J67" s="1989">
        <v>-2.5519198968938756E-2</v>
      </c>
      <c r="K67" s="1989">
        <v>-1.1411695431472577</v>
      </c>
      <c r="L67" s="1989">
        <v>0</v>
      </c>
      <c r="M67" s="1989">
        <v>-1.1411695431472577</v>
      </c>
      <c r="N67" s="1988" t="s">
        <v>74</v>
      </c>
      <c r="O67" s="1987" t="s">
        <v>74</v>
      </c>
      <c r="P67" s="1953"/>
      <c r="Q67" s="1962"/>
      <c r="R67" s="1962"/>
      <c r="S67" s="1962"/>
      <c r="T67" s="1962"/>
      <c r="U67" s="1962"/>
      <c r="V67" s="1962"/>
      <c r="W67" s="1962"/>
      <c r="X67" s="1962"/>
      <c r="Y67" s="1962"/>
      <c r="Z67" s="1962"/>
      <c r="AA67" s="1962"/>
      <c r="AB67" s="1953"/>
      <c r="AC67" s="1953"/>
      <c r="AD67" s="1953"/>
      <c r="AE67" s="1953"/>
      <c r="AF67" s="1953"/>
      <c r="AG67" s="1953"/>
      <c r="AH67" s="1953"/>
      <c r="AI67" s="1953"/>
      <c r="AJ67" s="1953"/>
      <c r="AK67" s="1953"/>
      <c r="AL67" s="1953"/>
      <c r="AM67" s="1953"/>
      <c r="AN67" s="1953"/>
      <c r="AO67" s="1953"/>
      <c r="AP67" s="1953"/>
      <c r="AQ67" s="1953"/>
      <c r="AR67" s="1953"/>
      <c r="AS67" s="1953"/>
      <c r="AT67" s="1953"/>
      <c r="AU67" s="1953"/>
      <c r="AV67" s="1953"/>
      <c r="AW67" s="1953"/>
      <c r="AX67" s="1953"/>
      <c r="AY67" s="1953"/>
      <c r="AZ67" s="1953"/>
      <c r="BA67" s="1953"/>
      <c r="BB67" s="1953"/>
      <c r="BC67" s="1953"/>
      <c r="BD67" s="1953"/>
      <c r="BE67" s="1953"/>
      <c r="BF67" s="1953"/>
      <c r="BG67" s="1953"/>
      <c r="BH67" s="1953"/>
      <c r="BI67" s="1953"/>
      <c r="BJ67" s="1953"/>
      <c r="BK67" s="1953"/>
      <c r="BL67" s="1953"/>
      <c r="BM67" s="1953"/>
      <c r="BN67" s="1953"/>
      <c r="BO67" s="1953"/>
      <c r="BP67" s="1953"/>
      <c r="BQ67" s="1953"/>
      <c r="BR67" s="1953"/>
      <c r="BS67" s="1953"/>
      <c r="BT67" s="1953"/>
      <c r="BU67" s="1953"/>
      <c r="BV67" s="1953"/>
      <c r="BW67" s="1953"/>
      <c r="BX67" s="1953"/>
      <c r="BY67" s="1953"/>
      <c r="BZ67" s="1953"/>
      <c r="CA67" s="1953"/>
      <c r="CB67" s="1953"/>
      <c r="CC67" s="1953"/>
      <c r="CD67" s="1953"/>
      <c r="CE67" s="1953"/>
      <c r="CF67" s="1953"/>
      <c r="CG67" s="1953"/>
      <c r="CH67" s="1953"/>
      <c r="CI67" s="1953"/>
      <c r="CJ67" s="1953"/>
      <c r="CK67" s="1953"/>
      <c r="CL67" s="1953"/>
      <c r="CM67" s="1953"/>
      <c r="CN67" s="1953"/>
      <c r="CO67" s="1953"/>
      <c r="CP67" s="1953"/>
      <c r="CQ67" s="1953"/>
      <c r="CR67" s="1953"/>
      <c r="CS67" s="1953"/>
      <c r="CT67" s="1953"/>
      <c r="CU67" s="1953"/>
      <c r="CV67" s="1953"/>
      <c r="CW67" s="1953"/>
      <c r="CX67" s="1953"/>
      <c r="CY67" s="1953"/>
      <c r="CZ67" s="1953"/>
      <c r="DA67" s="1953"/>
      <c r="DB67" s="1953"/>
      <c r="DC67" s="1953"/>
      <c r="DD67" s="1953"/>
      <c r="DE67" s="1953"/>
      <c r="DF67" s="1953"/>
      <c r="DG67" s="1953"/>
      <c r="DH67" s="1953"/>
      <c r="DI67" s="1953"/>
      <c r="DJ67" s="1953"/>
      <c r="DK67" s="1953"/>
      <c r="DL67" s="1953"/>
      <c r="DM67" s="1953"/>
      <c r="DN67" s="1953"/>
      <c r="DO67" s="1953"/>
      <c r="DP67" s="1953"/>
      <c r="DQ67" s="1953"/>
      <c r="DR67" s="1953"/>
      <c r="DS67" s="1953"/>
      <c r="DT67" s="1953"/>
      <c r="DU67" s="1953"/>
      <c r="DV67" s="1953"/>
      <c r="DW67" s="1953"/>
      <c r="DX67" s="1953"/>
      <c r="DY67" s="1953"/>
      <c r="DZ67" s="1953"/>
      <c r="EA67" s="1953"/>
      <c r="EB67" s="1953"/>
      <c r="EC67" s="1953"/>
      <c r="ED67" s="1953"/>
      <c r="EE67" s="1953"/>
      <c r="EF67" s="1953"/>
      <c r="EG67" s="1953"/>
      <c r="EH67" s="1953"/>
      <c r="EI67" s="1953"/>
      <c r="EJ67" s="1953"/>
      <c r="EK67" s="1953"/>
      <c r="EL67" s="1953"/>
      <c r="EM67" s="1953"/>
      <c r="EN67" s="1953"/>
      <c r="EO67" s="1953"/>
      <c r="EP67" s="1953"/>
      <c r="EQ67" s="1953"/>
      <c r="ER67" s="1953"/>
      <c r="ES67" s="1953"/>
      <c r="ET67" s="1953"/>
      <c r="EU67" s="1953"/>
      <c r="EV67" s="1953"/>
      <c r="EW67" s="1953"/>
      <c r="EX67" s="1953"/>
      <c r="EY67" s="1953"/>
    </row>
    <row r="68" spans="3:155" s="1953" customFormat="1" ht="50.25" customHeight="1">
      <c r="C68" s="1982" t="s">
        <v>1687</v>
      </c>
      <c r="D68" s="1980" t="s">
        <v>1686</v>
      </c>
      <c r="E68" s="1977">
        <v>0</v>
      </c>
      <c r="F68" s="1977">
        <v>-0.1851661018033505</v>
      </c>
      <c r="G68" s="1977">
        <v>0.1851661018033505</v>
      </c>
      <c r="H68" s="1977">
        <v>0</v>
      </c>
      <c r="I68" s="1977">
        <v>-1.416025044419972E-2</v>
      </c>
      <c r="J68" s="1977">
        <v>1.416025044419972E-2</v>
      </c>
      <c r="K68" s="1977">
        <v>0</v>
      </c>
      <c r="L68" s="1977">
        <v>216.67419548983389</v>
      </c>
      <c r="M68" s="1977">
        <v>-216.67419548983389</v>
      </c>
      <c r="N68" s="1976">
        <v>-92.352676701463338</v>
      </c>
      <c r="O68" s="1975" t="s">
        <v>74</v>
      </c>
      <c r="Q68" s="1962"/>
      <c r="R68" s="1962"/>
      <c r="S68" s="1962"/>
      <c r="T68" s="1962"/>
      <c r="U68" s="1962"/>
      <c r="V68" s="1962"/>
      <c r="W68" s="1962"/>
      <c r="X68" s="1962"/>
      <c r="Y68" s="1962"/>
      <c r="Z68" s="1962"/>
      <c r="AA68" s="1962"/>
    </row>
    <row r="69" spans="3:155" s="1960" customFormat="1" ht="30.75" customHeight="1">
      <c r="C69" s="1982">
        <v>3.4</v>
      </c>
      <c r="D69" s="1986" t="s">
        <v>1685</v>
      </c>
      <c r="E69" s="1985">
        <v>269.66622139561696</v>
      </c>
      <c r="F69" s="1985">
        <v>0</v>
      </c>
      <c r="G69" s="1985">
        <v>269.66622139561696</v>
      </c>
      <c r="H69" s="1985">
        <v>764.40832149523658</v>
      </c>
      <c r="I69" s="1985">
        <v>0</v>
      </c>
      <c r="J69" s="1985">
        <v>764.40832149523658</v>
      </c>
      <c r="K69" s="1985">
        <v>-440.56369141674145</v>
      </c>
      <c r="L69" s="1985">
        <v>0</v>
      </c>
      <c r="M69" s="1985">
        <v>-440.56369141674145</v>
      </c>
      <c r="N69" s="1984">
        <v>183.46461693984372</v>
      </c>
      <c r="O69" s="1983" t="s">
        <v>74</v>
      </c>
      <c r="P69" s="1953"/>
      <c r="Q69" s="1962"/>
      <c r="R69" s="1962"/>
      <c r="S69" s="1962"/>
      <c r="T69" s="1962"/>
      <c r="U69" s="1962"/>
      <c r="V69" s="1962"/>
      <c r="W69" s="1962"/>
      <c r="X69" s="1962"/>
      <c r="Y69" s="1962"/>
      <c r="Z69" s="1962"/>
      <c r="AA69" s="1962"/>
      <c r="AB69" s="1953"/>
      <c r="AC69" s="1953"/>
      <c r="AD69" s="1953"/>
      <c r="AE69" s="1953"/>
      <c r="AF69" s="1953"/>
      <c r="AG69" s="1953"/>
      <c r="AH69" s="1953"/>
      <c r="AI69" s="1953"/>
      <c r="AJ69" s="1953"/>
      <c r="AK69" s="1953"/>
      <c r="AL69" s="1953"/>
      <c r="AM69" s="1953"/>
      <c r="AN69" s="1953"/>
      <c r="AO69" s="1953"/>
      <c r="AP69" s="1953"/>
      <c r="AQ69" s="1953"/>
      <c r="AR69" s="1953"/>
      <c r="AS69" s="1953"/>
      <c r="AT69" s="1953"/>
      <c r="AU69" s="1953"/>
      <c r="AV69" s="1953"/>
      <c r="AW69" s="1953"/>
      <c r="AX69" s="1953"/>
      <c r="AY69" s="1953"/>
      <c r="AZ69" s="1953"/>
      <c r="BA69" s="1953"/>
      <c r="BB69" s="1953"/>
      <c r="BC69" s="1953"/>
      <c r="BD69" s="1953"/>
      <c r="BE69" s="1953"/>
      <c r="BF69" s="1953"/>
      <c r="BG69" s="1953"/>
      <c r="BH69" s="1953"/>
      <c r="BI69" s="1953"/>
      <c r="BJ69" s="1953"/>
      <c r="BK69" s="1953"/>
      <c r="BL69" s="1953"/>
      <c r="BM69" s="1953"/>
      <c r="BN69" s="1953"/>
      <c r="BO69" s="1953"/>
      <c r="BP69" s="1953"/>
      <c r="BQ69" s="1953"/>
      <c r="BR69" s="1953"/>
      <c r="BS69" s="1953"/>
      <c r="BT69" s="1953"/>
      <c r="BU69" s="1953"/>
      <c r="BV69" s="1953"/>
      <c r="BW69" s="1953"/>
      <c r="BX69" s="1953"/>
      <c r="BY69" s="1953"/>
      <c r="BZ69" s="1953"/>
      <c r="CA69" s="1953"/>
      <c r="CB69" s="1953"/>
      <c r="CC69" s="1953"/>
      <c r="CD69" s="1953"/>
      <c r="CE69" s="1953"/>
      <c r="CF69" s="1953"/>
      <c r="CG69" s="1953"/>
      <c r="CH69" s="1953"/>
      <c r="CI69" s="1953"/>
      <c r="CJ69" s="1953"/>
      <c r="CK69" s="1953"/>
      <c r="CL69" s="1953"/>
      <c r="CM69" s="1953"/>
      <c r="CN69" s="1953"/>
      <c r="CO69" s="1953"/>
      <c r="CP69" s="1953"/>
      <c r="CQ69" s="1953"/>
      <c r="CR69" s="1953"/>
      <c r="CS69" s="1953"/>
      <c r="CT69" s="1953"/>
      <c r="CU69" s="1953"/>
      <c r="CV69" s="1953"/>
      <c r="CW69" s="1953"/>
      <c r="CX69" s="1953"/>
      <c r="CY69" s="1953"/>
      <c r="CZ69" s="1953"/>
      <c r="DA69" s="1953"/>
      <c r="DB69" s="1953"/>
      <c r="DC69" s="1953"/>
      <c r="DD69" s="1953"/>
      <c r="DE69" s="1953"/>
      <c r="DF69" s="1953"/>
      <c r="DG69" s="1953"/>
      <c r="DH69" s="1953"/>
      <c r="DI69" s="1953"/>
      <c r="DJ69" s="1953"/>
      <c r="DK69" s="1953"/>
      <c r="DL69" s="1953"/>
      <c r="DM69" s="1953"/>
      <c r="DN69" s="1953"/>
      <c r="DO69" s="1953"/>
      <c r="DP69" s="1953"/>
      <c r="DQ69" s="1953"/>
      <c r="DR69" s="1953"/>
      <c r="DS69" s="1953"/>
      <c r="DT69" s="1953"/>
      <c r="DU69" s="1953"/>
      <c r="DV69" s="1953"/>
      <c r="DW69" s="1953"/>
      <c r="DX69" s="1953"/>
      <c r="DY69" s="1953"/>
      <c r="DZ69" s="1953"/>
      <c r="EA69" s="1953"/>
      <c r="EB69" s="1953"/>
      <c r="EC69" s="1953"/>
      <c r="ED69" s="1953"/>
      <c r="EE69" s="1953"/>
      <c r="EF69" s="1953"/>
      <c r="EG69" s="1953"/>
      <c r="EH69" s="1953"/>
      <c r="EI69" s="1953"/>
      <c r="EJ69" s="1953"/>
      <c r="EK69" s="1953"/>
      <c r="EL69" s="1953"/>
      <c r="EM69" s="1953"/>
      <c r="EN69" s="1953"/>
      <c r="EO69" s="1953"/>
      <c r="EP69" s="1953"/>
      <c r="EQ69" s="1953"/>
      <c r="ER69" s="1953"/>
      <c r="ES69" s="1953"/>
      <c r="ET69" s="1953"/>
      <c r="EU69" s="1953"/>
      <c r="EV69" s="1953"/>
      <c r="EW69" s="1953"/>
      <c r="EX69" s="1953"/>
      <c r="EY69" s="1953"/>
    </row>
    <row r="70" spans="3:155" s="1953" customFormat="1" ht="26.25" customHeight="1">
      <c r="C70" s="1982" t="s">
        <v>1684</v>
      </c>
      <c r="D70" s="1981" t="s">
        <v>1683</v>
      </c>
      <c r="E70" s="1977">
        <v>29.262601431311506</v>
      </c>
      <c r="F70" s="1977">
        <v>0</v>
      </c>
      <c r="G70" s="1977">
        <v>29.262601431311506</v>
      </c>
      <c r="H70" s="1977">
        <v>67.140100715769364</v>
      </c>
      <c r="I70" s="1977">
        <v>0</v>
      </c>
      <c r="J70" s="1977">
        <v>67.140100715769364</v>
      </c>
      <c r="K70" s="1977">
        <v>38.68784556366677</v>
      </c>
      <c r="L70" s="1977">
        <v>0</v>
      </c>
      <c r="M70" s="1977">
        <v>38.68784556366677</v>
      </c>
      <c r="N70" s="1976">
        <v>129.43995896389532</v>
      </c>
      <c r="O70" s="1975">
        <v>-42.377438890883198</v>
      </c>
      <c r="Q70" s="1962"/>
      <c r="R70" s="1962"/>
      <c r="S70" s="1962"/>
      <c r="T70" s="1962"/>
      <c r="U70" s="1962"/>
      <c r="V70" s="1962"/>
      <c r="W70" s="1962"/>
      <c r="X70" s="1962"/>
      <c r="Y70" s="1962"/>
      <c r="Z70" s="1962"/>
      <c r="AA70" s="1962"/>
    </row>
    <row r="71" spans="3:155" s="1953" customFormat="1" ht="26.25" customHeight="1">
      <c r="C71" s="1982" t="s">
        <v>1682</v>
      </c>
      <c r="D71" s="1981" t="s">
        <v>1681</v>
      </c>
      <c r="E71" s="1977">
        <v>-0.1851661018033505</v>
      </c>
      <c r="F71" s="1977">
        <v>0</v>
      </c>
      <c r="G71" s="1977">
        <v>-0.1851661018033505</v>
      </c>
      <c r="H71" s="1977">
        <v>-1.416025044419972E-2</v>
      </c>
      <c r="I71" s="1977">
        <v>0</v>
      </c>
      <c r="J71" s="1977">
        <v>-1.416025044419972E-2</v>
      </c>
      <c r="K71" s="1977">
        <v>216.792487987133</v>
      </c>
      <c r="L71" s="1977">
        <v>0</v>
      </c>
      <c r="M71" s="1977">
        <v>216.792487987133</v>
      </c>
      <c r="N71" s="1976">
        <v>-92.352676701463338</v>
      </c>
      <c r="O71" s="1975" t="s">
        <v>74</v>
      </c>
      <c r="Q71" s="1962"/>
      <c r="R71" s="1962"/>
      <c r="S71" s="1962"/>
      <c r="T71" s="1962"/>
      <c r="U71" s="1962"/>
      <c r="V71" s="1962"/>
      <c r="W71" s="1962"/>
      <c r="X71" s="1962"/>
      <c r="Y71" s="1962"/>
      <c r="Z71" s="1962"/>
      <c r="AA71" s="1962"/>
    </row>
    <row r="72" spans="3:155" s="1953" customFormat="1" ht="26.25" customHeight="1">
      <c r="C72" s="1982" t="s">
        <v>1680</v>
      </c>
      <c r="D72" s="1981" t="s">
        <v>1679</v>
      </c>
      <c r="E72" s="1977">
        <v>-1.8336803997764441E-5</v>
      </c>
      <c r="F72" s="1977">
        <v>0</v>
      </c>
      <c r="G72" s="1977">
        <v>-1.8336803997764441E-5</v>
      </c>
      <c r="H72" s="1977">
        <v>0</v>
      </c>
      <c r="I72" s="1977">
        <v>0</v>
      </c>
      <c r="J72" s="1977">
        <v>0</v>
      </c>
      <c r="K72" s="1977">
        <v>0</v>
      </c>
      <c r="L72" s="1977">
        <v>0</v>
      </c>
      <c r="M72" s="1977">
        <v>0</v>
      </c>
      <c r="N72" s="1976" t="s">
        <v>74</v>
      </c>
      <c r="O72" s="1975" t="s">
        <v>74</v>
      </c>
      <c r="Q72" s="1962"/>
      <c r="R72" s="1962"/>
      <c r="S72" s="1962"/>
      <c r="T72" s="1962"/>
      <c r="U72" s="1962"/>
      <c r="V72" s="1962"/>
      <c r="W72" s="1962"/>
      <c r="X72" s="1962"/>
      <c r="Y72" s="1962"/>
      <c r="Z72" s="1962"/>
      <c r="AA72" s="1962"/>
    </row>
    <row r="73" spans="3:155" s="1953" customFormat="1" ht="26.25" customHeight="1">
      <c r="C73" s="1982" t="s">
        <v>1678</v>
      </c>
      <c r="D73" s="1981" t="s">
        <v>1677</v>
      </c>
      <c r="E73" s="1977">
        <v>240.58880440291279</v>
      </c>
      <c r="F73" s="1977">
        <v>0</v>
      </c>
      <c r="G73" s="1977">
        <v>240.58880440291279</v>
      </c>
      <c r="H73" s="1977">
        <v>697.28238102991122</v>
      </c>
      <c r="I73" s="1977">
        <v>0</v>
      </c>
      <c r="J73" s="1977">
        <v>697.28238102991122</v>
      </c>
      <c r="K73" s="1977">
        <v>-696.04402496754119</v>
      </c>
      <c r="L73" s="1977">
        <v>0</v>
      </c>
      <c r="M73" s="1977">
        <v>-696.04402496754119</v>
      </c>
      <c r="N73" s="1976">
        <v>189.82328698145744</v>
      </c>
      <c r="O73" s="1975" t="s">
        <v>74</v>
      </c>
      <c r="Q73" s="1962"/>
      <c r="R73" s="1962"/>
      <c r="S73" s="1962"/>
      <c r="T73" s="1962"/>
      <c r="U73" s="1962"/>
      <c r="V73" s="1962"/>
      <c r="W73" s="1962"/>
      <c r="X73" s="1962"/>
      <c r="Y73" s="1962"/>
      <c r="Z73" s="1962"/>
      <c r="AA73" s="1962"/>
    </row>
    <row r="74" spans="3:155" s="1953" customFormat="1" ht="26.25" customHeight="1">
      <c r="C74" s="1979" t="s">
        <v>1676</v>
      </c>
      <c r="D74" s="1980" t="s">
        <v>1627</v>
      </c>
      <c r="E74" s="1977">
        <v>240.58880440291279</v>
      </c>
      <c r="F74" s="1977">
        <v>0</v>
      </c>
      <c r="G74" s="1977">
        <v>240.58880440291279</v>
      </c>
      <c r="H74" s="1977">
        <v>697.28238102991122</v>
      </c>
      <c r="I74" s="1977">
        <v>0</v>
      </c>
      <c r="J74" s="1977">
        <v>697.28238102991122</v>
      </c>
      <c r="K74" s="1977">
        <v>-696.04402496754119</v>
      </c>
      <c r="L74" s="1977">
        <v>0</v>
      </c>
      <c r="M74" s="1977">
        <v>-696.04402496754119</v>
      </c>
      <c r="N74" s="1976">
        <v>189.82328698145744</v>
      </c>
      <c r="O74" s="1975" t="s">
        <v>74</v>
      </c>
      <c r="Q74" s="1962"/>
      <c r="R74" s="1962"/>
      <c r="S74" s="1962"/>
      <c r="T74" s="1962"/>
      <c r="U74" s="1962"/>
      <c r="V74" s="1962"/>
      <c r="W74" s="1962"/>
      <c r="X74" s="1962"/>
      <c r="Y74" s="1962"/>
      <c r="Z74" s="1962"/>
      <c r="AA74" s="1962"/>
    </row>
    <row r="75" spans="3:155" s="1953" customFormat="1" ht="26.25" customHeight="1">
      <c r="C75" s="1979" t="s">
        <v>1675</v>
      </c>
      <c r="D75" s="1978" t="s">
        <v>1674</v>
      </c>
      <c r="E75" s="1977">
        <v>174.77876837500426</v>
      </c>
      <c r="F75" s="1977">
        <v>0</v>
      </c>
      <c r="G75" s="1977">
        <v>174.77876837500426</v>
      </c>
      <c r="H75" s="1977">
        <v>646.77423218450713</v>
      </c>
      <c r="I75" s="1977">
        <v>0</v>
      </c>
      <c r="J75" s="1977">
        <v>646.77423218450713</v>
      </c>
      <c r="K75" s="1977">
        <v>-861.4226245137686</v>
      </c>
      <c r="L75" s="1977">
        <v>0</v>
      </c>
      <c r="M75" s="1977">
        <v>-861.4226245137686</v>
      </c>
      <c r="N75" s="1976">
        <v>270.05308951301924</v>
      </c>
      <c r="O75" s="1975" t="s">
        <v>74</v>
      </c>
      <c r="Q75" s="1962"/>
      <c r="R75" s="1962"/>
      <c r="S75" s="1962"/>
      <c r="T75" s="1962"/>
      <c r="U75" s="1962"/>
      <c r="V75" s="1962"/>
      <c r="W75" s="1962"/>
      <c r="X75" s="1962"/>
      <c r="Y75" s="1962"/>
      <c r="Z75" s="1962"/>
      <c r="AA75" s="1962"/>
    </row>
    <row r="76" spans="3:155" s="1953" customFormat="1" ht="50.25" customHeight="1">
      <c r="C76" s="1979" t="s">
        <v>1673</v>
      </c>
      <c r="D76" s="1978" t="s">
        <v>1672</v>
      </c>
      <c r="E76" s="1977">
        <v>65.810036027908524</v>
      </c>
      <c r="F76" s="1977">
        <v>0</v>
      </c>
      <c r="G76" s="1977">
        <v>65.810036027908524</v>
      </c>
      <c r="H76" s="1977">
        <v>50.508148845404136</v>
      </c>
      <c r="I76" s="1977">
        <v>0</v>
      </c>
      <c r="J76" s="1977">
        <v>50.508148845404136</v>
      </c>
      <c r="K76" s="1977">
        <v>165.37859954622746</v>
      </c>
      <c r="L76" s="1977">
        <v>0</v>
      </c>
      <c r="M76" s="1977">
        <v>165.37859954622746</v>
      </c>
      <c r="N76" s="1976">
        <v>-23.25160128466608</v>
      </c>
      <c r="O76" s="1975">
        <v>227.4295402360122</v>
      </c>
      <c r="Q76" s="1962"/>
      <c r="R76" s="1962"/>
      <c r="S76" s="1962"/>
      <c r="T76" s="1962"/>
      <c r="U76" s="1962"/>
      <c r="V76" s="1962"/>
      <c r="W76" s="1962"/>
      <c r="X76" s="1962"/>
      <c r="Y76" s="1962"/>
      <c r="Z76" s="1962"/>
      <c r="AA76" s="1962"/>
    </row>
    <row r="77" spans="3:155" s="1960" customFormat="1" ht="26.25" customHeight="1" thickBot="1">
      <c r="C77" s="1974"/>
      <c r="D77" s="1973" t="s">
        <v>1671</v>
      </c>
      <c r="E77" s="1972"/>
      <c r="F77" s="1972"/>
      <c r="G77" s="1970">
        <v>270.57286189004952</v>
      </c>
      <c r="H77" s="1971"/>
      <c r="I77" s="1971"/>
      <c r="J77" s="1970">
        <v>211.49960810587362</v>
      </c>
      <c r="K77" s="1971"/>
      <c r="L77" s="1971"/>
      <c r="M77" s="1970">
        <v>258.63883906148482</v>
      </c>
      <c r="N77" s="1964">
        <v>-21.832660293988027</v>
      </c>
      <c r="O77" s="1969">
        <v>22.288093759499539</v>
      </c>
      <c r="P77" s="1953"/>
      <c r="Q77" s="1962"/>
      <c r="R77" s="1962"/>
      <c r="S77" s="1962"/>
      <c r="T77" s="1962"/>
      <c r="U77" s="1962"/>
      <c r="V77" s="1962"/>
      <c r="W77" s="1962"/>
      <c r="X77" s="1962"/>
      <c r="Y77" s="1962"/>
      <c r="Z77" s="1962"/>
      <c r="AA77" s="1962"/>
      <c r="AB77" s="1953"/>
      <c r="AC77" s="1953"/>
      <c r="AD77" s="1953"/>
      <c r="AE77" s="1953"/>
      <c r="AF77" s="1953"/>
      <c r="AG77" s="1953"/>
      <c r="AH77" s="1953"/>
      <c r="AI77" s="1953"/>
      <c r="AJ77" s="1953"/>
      <c r="AK77" s="1953"/>
      <c r="AL77" s="1953"/>
      <c r="AM77" s="1953"/>
      <c r="AN77" s="1953"/>
      <c r="AO77" s="1953"/>
      <c r="AP77" s="1953"/>
      <c r="AQ77" s="1953"/>
      <c r="AR77" s="1953"/>
      <c r="AS77" s="1953"/>
      <c r="AT77" s="1953"/>
      <c r="AU77" s="1953"/>
      <c r="AV77" s="1953"/>
      <c r="AW77" s="1953"/>
      <c r="AX77" s="1953"/>
      <c r="AY77" s="1953"/>
      <c r="AZ77" s="1953"/>
      <c r="BA77" s="1953"/>
      <c r="BB77" s="1953"/>
      <c r="BC77" s="1953"/>
      <c r="BD77" s="1953"/>
      <c r="BE77" s="1953"/>
      <c r="BF77" s="1953"/>
      <c r="BG77" s="1953"/>
      <c r="BH77" s="1953"/>
      <c r="BI77" s="1953"/>
      <c r="BJ77" s="1953"/>
      <c r="BK77" s="1953"/>
      <c r="BL77" s="1953"/>
      <c r="BM77" s="1953"/>
      <c r="BN77" s="1953"/>
      <c r="BO77" s="1953"/>
      <c r="BP77" s="1953"/>
      <c r="BQ77" s="1953"/>
      <c r="BR77" s="1953"/>
      <c r="BS77" s="1953"/>
      <c r="BT77" s="1953"/>
      <c r="BU77" s="1953"/>
      <c r="BV77" s="1953"/>
      <c r="BW77" s="1953"/>
      <c r="BX77" s="1953"/>
      <c r="BY77" s="1953"/>
      <c r="BZ77" s="1953"/>
      <c r="CA77" s="1953"/>
      <c r="CB77" s="1953"/>
      <c r="CC77" s="1953"/>
      <c r="CD77" s="1953"/>
      <c r="CE77" s="1953"/>
      <c r="CF77" s="1953"/>
      <c r="CG77" s="1953"/>
      <c r="CH77" s="1953"/>
      <c r="CI77" s="1953"/>
      <c r="CJ77" s="1953"/>
      <c r="CK77" s="1953"/>
      <c r="CL77" s="1953"/>
      <c r="CM77" s="1953"/>
      <c r="CN77" s="1953"/>
      <c r="CO77" s="1953"/>
      <c r="CP77" s="1953"/>
      <c r="CQ77" s="1953"/>
      <c r="CR77" s="1953"/>
      <c r="CS77" s="1953"/>
      <c r="CT77" s="1953"/>
      <c r="CU77" s="1953"/>
      <c r="CV77" s="1953"/>
      <c r="CW77" s="1953"/>
      <c r="CX77" s="1953"/>
      <c r="CY77" s="1953"/>
      <c r="CZ77" s="1953"/>
      <c r="DA77" s="1953"/>
      <c r="DB77" s="1953"/>
      <c r="DC77" s="1953"/>
      <c r="DD77" s="1953"/>
      <c r="DE77" s="1953"/>
      <c r="DF77" s="1953"/>
      <c r="DG77" s="1953"/>
      <c r="DH77" s="1953"/>
      <c r="DI77" s="1953"/>
      <c r="DJ77" s="1953"/>
      <c r="DK77" s="1953"/>
      <c r="DL77" s="1953"/>
      <c r="DM77" s="1953"/>
      <c r="DN77" s="1953"/>
      <c r="DO77" s="1953"/>
      <c r="DP77" s="1953"/>
      <c r="DQ77" s="1953"/>
      <c r="DR77" s="1953"/>
      <c r="DS77" s="1953"/>
      <c r="DT77" s="1953"/>
      <c r="DU77" s="1953"/>
      <c r="DV77" s="1953"/>
      <c r="DW77" s="1953"/>
      <c r="DX77" s="1953"/>
      <c r="DY77" s="1953"/>
      <c r="DZ77" s="1953"/>
      <c r="EA77" s="1953"/>
      <c r="EB77" s="1953"/>
      <c r="EC77" s="1953"/>
      <c r="ED77" s="1953"/>
      <c r="EE77" s="1953"/>
      <c r="EF77" s="1953"/>
      <c r="EG77" s="1953"/>
      <c r="EH77" s="1953"/>
      <c r="EI77" s="1953"/>
      <c r="EJ77" s="1953"/>
      <c r="EK77" s="1953"/>
      <c r="EL77" s="1953"/>
      <c r="EM77" s="1953"/>
      <c r="EN77" s="1953"/>
      <c r="EO77" s="1953"/>
      <c r="EP77" s="1953"/>
      <c r="EQ77" s="1953"/>
      <c r="ER77" s="1953"/>
      <c r="ES77" s="1953"/>
      <c r="ET77" s="1953"/>
      <c r="EU77" s="1953"/>
      <c r="EV77" s="1953"/>
      <c r="EW77" s="1953"/>
      <c r="EX77" s="1953"/>
      <c r="EY77" s="1953"/>
    </row>
    <row r="78" spans="3:155" s="1960" customFormat="1" ht="26.25" customHeight="1" thickBot="1">
      <c r="C78" s="1968"/>
      <c r="D78" s="1967" t="s">
        <v>1670</v>
      </c>
      <c r="E78" s="1966"/>
      <c r="F78" s="1966"/>
      <c r="G78" s="1965">
        <v>127.77036749187528</v>
      </c>
      <c r="H78" s="1966"/>
      <c r="I78" s="1966"/>
      <c r="J78" s="1965">
        <v>850.97907892976048</v>
      </c>
      <c r="K78" s="1966"/>
      <c r="L78" s="1966"/>
      <c r="M78" s="1965">
        <v>-643.1278545821325</v>
      </c>
      <c r="N78" s="1964" t="s">
        <v>74</v>
      </c>
      <c r="O78" s="1963" t="s">
        <v>74</v>
      </c>
      <c r="P78" s="1953"/>
      <c r="Q78" s="1962"/>
      <c r="R78" s="1962"/>
      <c r="S78" s="1962"/>
      <c r="T78" s="1962"/>
      <c r="U78" s="1962"/>
      <c r="V78" s="1962"/>
      <c r="W78" s="1962"/>
      <c r="X78" s="1962"/>
      <c r="Y78" s="1962"/>
      <c r="Z78" s="1962"/>
      <c r="AA78" s="1962"/>
      <c r="AB78" s="1953"/>
      <c r="AC78" s="1953"/>
      <c r="AD78" s="1953"/>
      <c r="AE78" s="1953"/>
      <c r="AF78" s="1953"/>
      <c r="AG78" s="1953"/>
      <c r="AH78" s="1953"/>
      <c r="AI78" s="1953"/>
      <c r="AJ78" s="1953"/>
      <c r="AK78" s="1953"/>
      <c r="AL78" s="1953"/>
      <c r="AM78" s="1953"/>
      <c r="AN78" s="1953"/>
      <c r="AO78" s="1953"/>
      <c r="AP78" s="1953"/>
      <c r="AQ78" s="1953"/>
      <c r="AR78" s="1953"/>
      <c r="AS78" s="1953"/>
      <c r="AT78" s="1953"/>
      <c r="AU78" s="1953"/>
      <c r="AV78" s="1953"/>
      <c r="AW78" s="1953"/>
      <c r="AX78" s="1953"/>
      <c r="AY78" s="1953"/>
      <c r="AZ78" s="1953"/>
      <c r="BA78" s="1953"/>
      <c r="BB78" s="1953"/>
      <c r="BC78" s="1953"/>
      <c r="BD78" s="1953"/>
      <c r="BE78" s="1953"/>
      <c r="BF78" s="1953"/>
      <c r="BG78" s="1953"/>
      <c r="BH78" s="1953"/>
      <c r="BI78" s="1953"/>
      <c r="BJ78" s="1953"/>
      <c r="BK78" s="1953"/>
      <c r="BL78" s="1953"/>
      <c r="BM78" s="1953"/>
      <c r="BN78" s="1953"/>
      <c r="BO78" s="1953"/>
      <c r="BP78" s="1953"/>
      <c r="BQ78" s="1953"/>
      <c r="BR78" s="1953"/>
      <c r="BS78" s="1953"/>
      <c r="BT78" s="1953"/>
      <c r="BU78" s="1953"/>
      <c r="BV78" s="1953"/>
      <c r="BW78" s="1953"/>
      <c r="BX78" s="1953"/>
      <c r="BY78" s="1953"/>
      <c r="BZ78" s="1953"/>
      <c r="CA78" s="1953"/>
      <c r="CB78" s="1953"/>
      <c r="CC78" s="1953"/>
      <c r="CD78" s="1953"/>
      <c r="CE78" s="1953"/>
      <c r="CF78" s="1953"/>
      <c r="CG78" s="1953"/>
      <c r="CH78" s="1953"/>
      <c r="CI78" s="1953"/>
      <c r="CJ78" s="1953"/>
      <c r="CK78" s="1953"/>
      <c r="CL78" s="1953"/>
      <c r="CM78" s="1953"/>
      <c r="CN78" s="1953"/>
      <c r="CO78" s="1953"/>
      <c r="CP78" s="1953"/>
      <c r="CQ78" s="1953"/>
      <c r="CR78" s="1953"/>
      <c r="CS78" s="1953"/>
      <c r="CT78" s="1953"/>
      <c r="CU78" s="1953"/>
      <c r="CV78" s="1953"/>
      <c r="CW78" s="1953"/>
      <c r="CX78" s="1953"/>
      <c r="CY78" s="1953"/>
      <c r="CZ78" s="1953"/>
      <c r="DA78" s="1953"/>
      <c r="DB78" s="1953"/>
      <c r="DC78" s="1953"/>
      <c r="DD78" s="1953"/>
      <c r="DE78" s="1953"/>
      <c r="DF78" s="1953"/>
      <c r="DG78" s="1953"/>
      <c r="DH78" s="1953"/>
      <c r="DI78" s="1953"/>
      <c r="DJ78" s="1953"/>
      <c r="DK78" s="1953"/>
      <c r="DL78" s="1953"/>
      <c r="DM78" s="1953"/>
      <c r="DN78" s="1953"/>
      <c r="DO78" s="1953"/>
      <c r="DP78" s="1953"/>
      <c r="DQ78" s="1953"/>
      <c r="DR78" s="1953"/>
      <c r="DS78" s="1953"/>
      <c r="DT78" s="1953"/>
      <c r="DU78" s="1953"/>
      <c r="DV78" s="1953"/>
      <c r="DW78" s="1953"/>
      <c r="DX78" s="1953"/>
      <c r="DY78" s="1953"/>
      <c r="DZ78" s="1953"/>
      <c r="EA78" s="1953"/>
      <c r="EB78" s="1953"/>
      <c r="EC78" s="1953"/>
      <c r="ED78" s="1953"/>
      <c r="EE78" s="1953"/>
      <c r="EF78" s="1953"/>
      <c r="EG78" s="1953"/>
      <c r="EH78" s="1953"/>
      <c r="EI78" s="1953"/>
      <c r="EJ78" s="1953"/>
      <c r="EK78" s="1953"/>
      <c r="EL78" s="1953"/>
      <c r="EM78" s="1953"/>
      <c r="EN78" s="1953"/>
      <c r="EO78" s="1953"/>
      <c r="EP78" s="1953"/>
      <c r="EQ78" s="1953"/>
      <c r="ER78" s="1953"/>
      <c r="ES78" s="1953"/>
      <c r="ET78" s="1953"/>
      <c r="EU78" s="1953"/>
      <c r="EV78" s="1953"/>
      <c r="EW78" s="1953"/>
      <c r="EX78" s="1953"/>
      <c r="EY78" s="1953"/>
    </row>
    <row r="79" spans="3:155">
      <c r="C79" s="1952"/>
      <c r="G79" s="1959"/>
      <c r="J79" s="1959"/>
      <c r="M79" s="1959"/>
    </row>
    <row r="80" spans="3:155" ht="20.25">
      <c r="C80" s="2056" t="s">
        <v>1794</v>
      </c>
      <c r="G80" s="1959"/>
      <c r="J80" s="1959"/>
      <c r="M80" s="2055"/>
    </row>
    <row r="81" spans="3:13" ht="23.25">
      <c r="C81" s="1952"/>
      <c r="G81" s="1959"/>
      <c r="J81" s="1959"/>
      <c r="M81" s="2054"/>
    </row>
    <row r="84" spans="3:13">
      <c r="C84" s="1952"/>
      <c r="E84" s="1958"/>
      <c r="F84" s="1958"/>
      <c r="G84" s="1957"/>
      <c r="H84" s="1958"/>
      <c r="I84" s="1958"/>
      <c r="J84" s="1957"/>
      <c r="K84" s="1958"/>
      <c r="L84" s="1958"/>
      <c r="M84" s="1957"/>
    </row>
    <row r="86" spans="3:13">
      <c r="C86" s="1952"/>
      <c r="E86" s="1958"/>
      <c r="F86" s="1958"/>
      <c r="G86" s="1957"/>
      <c r="H86" s="1958"/>
      <c r="I86" s="1958"/>
      <c r="J86" s="1957"/>
      <c r="K86" s="1958"/>
      <c r="L86" s="1958"/>
      <c r="M86" s="1957"/>
    </row>
    <row r="87" spans="3:13">
      <c r="C87" s="1952"/>
      <c r="E87" s="1958"/>
      <c r="F87" s="1958"/>
      <c r="G87" s="1957"/>
      <c r="H87" s="1958"/>
      <c r="I87" s="1958"/>
      <c r="J87" s="1957"/>
      <c r="K87" s="1958"/>
      <c r="L87" s="1958"/>
      <c r="M87" s="1957"/>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view="pageBreakPreview" zoomScaleSheetLayoutView="100" workbookViewId="0">
      <pane ySplit="8" topLeftCell="A9" activePane="bottomLeft" state="frozen"/>
      <selection activeCell="M38" sqref="M38"/>
      <selection pane="bottomLeft" activeCell="M38" sqref="M38"/>
    </sheetView>
  </sheetViews>
  <sheetFormatPr defaultRowHeight="15"/>
  <cols>
    <col min="1" max="1" width="33.85546875" style="288" bestFit="1" customWidth="1"/>
    <col min="2" max="2" width="10.42578125" style="288" bestFit="1" customWidth="1"/>
    <col min="3" max="3" width="8.42578125" style="288" bestFit="1" customWidth="1"/>
    <col min="4" max="8" width="7.28515625" style="288" bestFit="1" customWidth="1"/>
    <col min="9" max="9" width="7.28515625" style="288" customWidth="1"/>
    <col min="10" max="11" width="7.28515625" style="288" bestFit="1" customWidth="1"/>
    <col min="12" max="16384" width="9.140625" style="288"/>
  </cols>
  <sheetData>
    <row r="1" spans="1:11">
      <c r="A1" s="2764" t="s">
        <v>1939</v>
      </c>
      <c r="B1" s="2764"/>
      <c r="C1" s="2764"/>
      <c r="D1" s="2764"/>
      <c r="E1" s="2764"/>
      <c r="F1" s="2764"/>
      <c r="G1" s="2764"/>
      <c r="H1" s="2764"/>
      <c r="I1" s="2764"/>
      <c r="J1" s="2764"/>
      <c r="K1" s="2764"/>
    </row>
    <row r="2" spans="1:11">
      <c r="A2" s="2765" t="s">
        <v>5</v>
      </c>
      <c r="B2" s="2765"/>
      <c r="C2" s="2765"/>
      <c r="D2" s="2765"/>
      <c r="E2" s="2765"/>
      <c r="F2" s="2765"/>
      <c r="G2" s="2765"/>
      <c r="H2" s="2765"/>
      <c r="I2" s="2765"/>
      <c r="J2" s="2765"/>
      <c r="K2" s="2765"/>
    </row>
    <row r="3" spans="1:11">
      <c r="A3" s="2765" t="s">
        <v>1938</v>
      </c>
      <c r="B3" s="2765"/>
      <c r="C3" s="2765"/>
      <c r="D3" s="2765"/>
      <c r="E3" s="2765"/>
      <c r="F3" s="2765"/>
      <c r="G3" s="2765"/>
      <c r="H3" s="2765"/>
      <c r="I3" s="2765"/>
      <c r="J3" s="2765"/>
      <c r="K3" s="2765"/>
    </row>
    <row r="4" spans="1:11">
      <c r="A4" s="2766" t="s">
        <v>157</v>
      </c>
      <c r="B4" s="2766"/>
      <c r="C4" s="2766"/>
      <c r="D4" s="2766"/>
      <c r="E4" s="2766"/>
      <c r="F4" s="2766"/>
      <c r="G4" s="2766"/>
      <c r="H4" s="2766"/>
      <c r="I4" s="2766"/>
      <c r="J4" s="2766"/>
      <c r="K4" s="2766"/>
    </row>
    <row r="5" spans="1:11" ht="15.75" thickBot="1">
      <c r="A5" s="2763"/>
      <c r="B5" s="2763"/>
      <c r="C5" s="2763"/>
      <c r="D5" s="2763"/>
      <c r="E5" s="2763"/>
      <c r="F5" s="2763"/>
      <c r="G5" s="2763"/>
      <c r="H5" s="2763"/>
      <c r="I5" s="2763"/>
      <c r="J5" s="2763"/>
      <c r="K5" s="2763"/>
    </row>
    <row r="6" spans="1:11" ht="15.75" customHeight="1" thickTop="1">
      <c r="A6" s="2776" t="s">
        <v>1937</v>
      </c>
      <c r="B6" s="2779" t="s">
        <v>1936</v>
      </c>
      <c r="C6" s="2497" t="s">
        <v>72</v>
      </c>
      <c r="D6" s="2767" t="s">
        <v>73</v>
      </c>
      <c r="E6" s="2782"/>
      <c r="F6" s="2767" t="s">
        <v>1935</v>
      </c>
      <c r="G6" s="2782"/>
      <c r="H6" s="2767" t="s">
        <v>1413</v>
      </c>
      <c r="I6" s="2768"/>
      <c r="J6" s="2768"/>
      <c r="K6" s="2769"/>
    </row>
    <row r="7" spans="1:11">
      <c r="A7" s="2777"/>
      <c r="B7" s="2780"/>
      <c r="C7" s="2496" t="s">
        <v>1933</v>
      </c>
      <c r="D7" s="2496" t="s">
        <v>1934</v>
      </c>
      <c r="E7" s="2496" t="s">
        <v>1933</v>
      </c>
      <c r="F7" s="2496" t="s">
        <v>1934</v>
      </c>
      <c r="G7" s="2496" t="s">
        <v>1933</v>
      </c>
      <c r="H7" s="2770" t="s">
        <v>1932</v>
      </c>
      <c r="I7" s="2772" t="s">
        <v>1171</v>
      </c>
      <c r="J7" s="2772" t="s">
        <v>1931</v>
      </c>
      <c r="K7" s="2774" t="s">
        <v>1930</v>
      </c>
    </row>
    <row r="8" spans="1:11">
      <c r="A8" s="2778"/>
      <c r="B8" s="2781"/>
      <c r="C8" s="2495">
        <v>1</v>
      </c>
      <c r="D8" s="2495">
        <v>2</v>
      </c>
      <c r="E8" s="2495">
        <v>3</v>
      </c>
      <c r="F8" s="2495">
        <v>4</v>
      </c>
      <c r="G8" s="2495">
        <v>5</v>
      </c>
      <c r="H8" s="2771"/>
      <c r="I8" s="2773"/>
      <c r="J8" s="2773"/>
      <c r="K8" s="2775"/>
    </row>
    <row r="9" spans="1:11">
      <c r="A9" s="2488" t="s">
        <v>1904</v>
      </c>
      <c r="B9" s="2494">
        <v>100</v>
      </c>
      <c r="C9" s="2486">
        <v>132.56</v>
      </c>
      <c r="D9" s="2486">
        <v>137.62</v>
      </c>
      <c r="E9" s="2486">
        <v>137.58000000000001</v>
      </c>
      <c r="F9" s="2486">
        <v>142.41999999999999</v>
      </c>
      <c r="G9" s="2486">
        <v>143.41999999999999</v>
      </c>
      <c r="H9" s="2486">
        <v>3.79</v>
      </c>
      <c r="I9" s="2486">
        <v>-0.03</v>
      </c>
      <c r="J9" s="2486">
        <v>4.24</v>
      </c>
      <c r="K9" s="2485">
        <v>0.7</v>
      </c>
    </row>
    <row r="10" spans="1:11">
      <c r="A10" s="2491"/>
      <c r="B10" s="2490"/>
      <c r="C10" s="2493"/>
      <c r="D10" s="2493"/>
      <c r="E10" s="2493"/>
      <c r="F10" s="2493"/>
      <c r="G10" s="2493"/>
      <c r="H10" s="2493"/>
      <c r="I10" s="2493"/>
      <c r="J10" s="2493"/>
      <c r="K10" s="2492"/>
    </row>
    <row r="11" spans="1:11">
      <c r="A11" s="2488" t="s">
        <v>158</v>
      </c>
      <c r="B11" s="2487">
        <v>43.91</v>
      </c>
      <c r="C11" s="2486">
        <v>130.27000000000001</v>
      </c>
      <c r="D11" s="2486">
        <v>137.08000000000001</v>
      </c>
      <c r="E11" s="2486">
        <v>137.43</v>
      </c>
      <c r="F11" s="2486">
        <v>140.6</v>
      </c>
      <c r="G11" s="2486">
        <v>142.43</v>
      </c>
      <c r="H11" s="2486">
        <v>5.5</v>
      </c>
      <c r="I11" s="2486">
        <v>0.26</v>
      </c>
      <c r="J11" s="2486">
        <v>3.63</v>
      </c>
      <c r="K11" s="2485">
        <v>1.3</v>
      </c>
    </row>
    <row r="12" spans="1:11">
      <c r="A12" s="2484" t="s">
        <v>1929</v>
      </c>
      <c r="B12" s="2459">
        <v>11.33</v>
      </c>
      <c r="C12" s="2458">
        <v>123.38</v>
      </c>
      <c r="D12" s="2458">
        <v>127.77</v>
      </c>
      <c r="E12" s="2458">
        <v>128.04</v>
      </c>
      <c r="F12" s="2458">
        <v>130.22</v>
      </c>
      <c r="G12" s="2458">
        <v>130.82</v>
      </c>
      <c r="H12" s="2458">
        <v>3.78</v>
      </c>
      <c r="I12" s="2458">
        <v>0.21</v>
      </c>
      <c r="J12" s="2458">
        <v>2.17</v>
      </c>
      <c r="K12" s="2457">
        <v>0.46</v>
      </c>
    </row>
    <row r="13" spans="1:11">
      <c r="A13" s="2482" t="s">
        <v>1928</v>
      </c>
      <c r="B13" s="2459">
        <v>1.84</v>
      </c>
      <c r="C13" s="2481">
        <v>93.17</v>
      </c>
      <c r="D13" s="2481">
        <v>105.55</v>
      </c>
      <c r="E13" s="2481">
        <v>106.08</v>
      </c>
      <c r="F13" s="2481">
        <v>114.7</v>
      </c>
      <c r="G13" s="2481">
        <v>117.44</v>
      </c>
      <c r="H13" s="2481">
        <v>13.86</v>
      </c>
      <c r="I13" s="2481">
        <v>0.5</v>
      </c>
      <c r="J13" s="2481">
        <v>10.71</v>
      </c>
      <c r="K13" s="2480">
        <v>2.39</v>
      </c>
    </row>
    <row r="14" spans="1:11">
      <c r="A14" s="2482" t="s">
        <v>1927</v>
      </c>
      <c r="B14" s="2459">
        <v>5.52</v>
      </c>
      <c r="C14" s="2481">
        <v>163.92</v>
      </c>
      <c r="D14" s="2481">
        <v>183.17</v>
      </c>
      <c r="E14" s="2481">
        <v>201.8</v>
      </c>
      <c r="F14" s="2481">
        <v>148.32</v>
      </c>
      <c r="G14" s="2481">
        <v>164.95</v>
      </c>
      <c r="H14" s="2481">
        <v>23.1</v>
      </c>
      <c r="I14" s="2481">
        <v>10.17</v>
      </c>
      <c r="J14" s="2481">
        <v>-18.260000000000002</v>
      </c>
      <c r="K14" s="2480">
        <v>11.21</v>
      </c>
    </row>
    <row r="15" spans="1:11">
      <c r="A15" s="2482" t="s">
        <v>1926</v>
      </c>
      <c r="B15" s="2459">
        <v>6.75</v>
      </c>
      <c r="C15" s="2481">
        <v>128.97999999999999</v>
      </c>
      <c r="D15" s="2481">
        <v>130.69</v>
      </c>
      <c r="E15" s="2481">
        <v>124.84</v>
      </c>
      <c r="F15" s="2481">
        <v>144.62</v>
      </c>
      <c r="G15" s="2481">
        <v>139.74</v>
      </c>
      <c r="H15" s="2481">
        <v>-3.21</v>
      </c>
      <c r="I15" s="2481">
        <v>-4.47</v>
      </c>
      <c r="J15" s="2481">
        <v>11.93</v>
      </c>
      <c r="K15" s="2480">
        <v>-3.38</v>
      </c>
    </row>
    <row r="16" spans="1:11">
      <c r="A16" s="2482" t="s">
        <v>1925</v>
      </c>
      <c r="B16" s="2459">
        <v>5.24</v>
      </c>
      <c r="C16" s="2481">
        <v>131.61000000000001</v>
      </c>
      <c r="D16" s="2481">
        <v>133.53</v>
      </c>
      <c r="E16" s="2481">
        <v>133.35</v>
      </c>
      <c r="F16" s="2481">
        <v>137.46</v>
      </c>
      <c r="G16" s="2481">
        <v>137.88999999999999</v>
      </c>
      <c r="H16" s="2481">
        <v>1.32</v>
      </c>
      <c r="I16" s="2481">
        <v>-0.13</v>
      </c>
      <c r="J16" s="2481">
        <v>3.41</v>
      </c>
      <c r="K16" s="2480">
        <v>0.32</v>
      </c>
    </row>
    <row r="17" spans="1:11">
      <c r="A17" s="2482" t="s">
        <v>1924</v>
      </c>
      <c r="B17" s="2459">
        <v>2.95</v>
      </c>
      <c r="C17" s="2481">
        <v>124.35</v>
      </c>
      <c r="D17" s="2481">
        <v>134.97</v>
      </c>
      <c r="E17" s="2481">
        <v>135.61000000000001</v>
      </c>
      <c r="F17" s="2481">
        <v>173.99</v>
      </c>
      <c r="G17" s="2481">
        <v>178.58</v>
      </c>
      <c r="H17" s="2481">
        <v>9.06</v>
      </c>
      <c r="I17" s="2481">
        <v>0.48</v>
      </c>
      <c r="J17" s="2481">
        <v>31.68</v>
      </c>
      <c r="K17" s="2480">
        <v>2.64</v>
      </c>
    </row>
    <row r="18" spans="1:11">
      <c r="A18" s="2482" t="s">
        <v>1923</v>
      </c>
      <c r="B18" s="2459">
        <v>2.08</v>
      </c>
      <c r="C18" s="2481">
        <v>132.49</v>
      </c>
      <c r="D18" s="2481">
        <v>148.51</v>
      </c>
      <c r="E18" s="2481">
        <v>139.79</v>
      </c>
      <c r="F18" s="2481">
        <v>150.32</v>
      </c>
      <c r="G18" s="2481">
        <v>148.44999999999999</v>
      </c>
      <c r="H18" s="2481">
        <v>5.51</v>
      </c>
      <c r="I18" s="2481">
        <v>-5.87</v>
      </c>
      <c r="J18" s="2481">
        <v>6.2</v>
      </c>
      <c r="K18" s="2480">
        <v>-1.24</v>
      </c>
    </row>
    <row r="19" spans="1:11">
      <c r="A19" s="2482" t="s">
        <v>1922</v>
      </c>
      <c r="B19" s="2459">
        <v>1.74</v>
      </c>
      <c r="C19" s="2481">
        <v>122.69</v>
      </c>
      <c r="D19" s="2481">
        <v>129.72</v>
      </c>
      <c r="E19" s="2481">
        <v>129.9</v>
      </c>
      <c r="F19" s="2481">
        <v>133.75</v>
      </c>
      <c r="G19" s="2481">
        <v>135.85</v>
      </c>
      <c r="H19" s="2481">
        <v>5.88</v>
      </c>
      <c r="I19" s="2481">
        <v>0.14000000000000001</v>
      </c>
      <c r="J19" s="2481">
        <v>4.58</v>
      </c>
      <c r="K19" s="2480">
        <v>1.57</v>
      </c>
    </row>
    <row r="20" spans="1:11">
      <c r="A20" s="2482" t="s">
        <v>1921</v>
      </c>
      <c r="B20" s="2459">
        <v>1.21</v>
      </c>
      <c r="C20" s="2481">
        <v>135.02000000000001</v>
      </c>
      <c r="D20" s="2481">
        <v>137.68</v>
      </c>
      <c r="E20" s="2481">
        <v>136.85</v>
      </c>
      <c r="F20" s="2481">
        <v>131.13999999999999</v>
      </c>
      <c r="G20" s="2481">
        <v>132.13999999999999</v>
      </c>
      <c r="H20" s="2481">
        <v>1.35</v>
      </c>
      <c r="I20" s="2481">
        <v>-0.61</v>
      </c>
      <c r="J20" s="2481">
        <v>-3.44</v>
      </c>
      <c r="K20" s="2480">
        <v>0.77</v>
      </c>
    </row>
    <row r="21" spans="1:11">
      <c r="A21" s="2482" t="s">
        <v>1920</v>
      </c>
      <c r="B21" s="2459">
        <v>1.24</v>
      </c>
      <c r="C21" s="2481">
        <v>120.39</v>
      </c>
      <c r="D21" s="2481">
        <v>123.5</v>
      </c>
      <c r="E21" s="2481">
        <v>124.41</v>
      </c>
      <c r="F21" s="2481">
        <v>136.16</v>
      </c>
      <c r="G21" s="2481">
        <v>136.4</v>
      </c>
      <c r="H21" s="2481">
        <v>3.34</v>
      </c>
      <c r="I21" s="2481">
        <v>0.73</v>
      </c>
      <c r="J21" s="2481">
        <v>9.6300000000000008</v>
      </c>
      <c r="K21" s="2480">
        <v>0.17</v>
      </c>
    </row>
    <row r="22" spans="1:11">
      <c r="A22" s="2482" t="s">
        <v>1919</v>
      </c>
      <c r="B22" s="2459">
        <v>0.68</v>
      </c>
      <c r="C22" s="2481">
        <v>161.36000000000001</v>
      </c>
      <c r="D22" s="2481">
        <v>171.55</v>
      </c>
      <c r="E22" s="2481">
        <v>170.45</v>
      </c>
      <c r="F22" s="2481">
        <v>184.41</v>
      </c>
      <c r="G22" s="2481">
        <v>184.41</v>
      </c>
      <c r="H22" s="2481">
        <v>5.63</v>
      </c>
      <c r="I22" s="2481">
        <v>-0.64</v>
      </c>
      <c r="J22" s="2481">
        <v>8.19</v>
      </c>
      <c r="K22" s="2480">
        <v>0</v>
      </c>
    </row>
    <row r="23" spans="1:11">
      <c r="A23" s="2482" t="s">
        <v>1918</v>
      </c>
      <c r="B23" s="2459">
        <v>0.41</v>
      </c>
      <c r="C23" s="2481">
        <v>139.63</v>
      </c>
      <c r="D23" s="2481">
        <v>152.63</v>
      </c>
      <c r="E23" s="2481">
        <v>152.44999999999999</v>
      </c>
      <c r="F23" s="2481">
        <v>167.88</v>
      </c>
      <c r="G23" s="2481">
        <v>167.88</v>
      </c>
      <c r="H23" s="2481">
        <v>9.18</v>
      </c>
      <c r="I23" s="2481">
        <v>-0.12</v>
      </c>
      <c r="J23" s="2481">
        <v>10.119999999999999</v>
      </c>
      <c r="K23" s="2480">
        <v>0</v>
      </c>
    </row>
    <row r="24" spans="1:11">
      <c r="A24" s="2479" t="s">
        <v>1917</v>
      </c>
      <c r="B24" s="2471">
        <v>2.92</v>
      </c>
      <c r="C24" s="2470">
        <v>133.16999999999999</v>
      </c>
      <c r="D24" s="2470">
        <v>138.66</v>
      </c>
      <c r="E24" s="2470">
        <v>137.77000000000001</v>
      </c>
      <c r="F24" s="2470">
        <v>143.79</v>
      </c>
      <c r="G24" s="2470">
        <v>144.34</v>
      </c>
      <c r="H24" s="2470">
        <v>3.46</v>
      </c>
      <c r="I24" s="2470">
        <v>-0.64</v>
      </c>
      <c r="J24" s="2470">
        <v>4.7699999999999996</v>
      </c>
      <c r="K24" s="2469">
        <v>0.38</v>
      </c>
    </row>
    <row r="25" spans="1:11">
      <c r="A25" s="2491"/>
      <c r="B25" s="2490"/>
      <c r="C25" s="2490"/>
      <c r="D25" s="2490"/>
      <c r="E25" s="2490"/>
      <c r="F25" s="2490"/>
      <c r="G25" s="2490"/>
      <c r="H25" s="2490"/>
      <c r="I25" s="2490"/>
      <c r="J25" s="2490"/>
      <c r="K25" s="2489"/>
    </row>
    <row r="26" spans="1:11">
      <c r="A26" s="2488" t="s">
        <v>1903</v>
      </c>
      <c r="B26" s="2487">
        <v>56.09</v>
      </c>
      <c r="C26" s="2486">
        <v>134.38999999999999</v>
      </c>
      <c r="D26" s="2486">
        <v>138.04</v>
      </c>
      <c r="E26" s="2486">
        <v>137.69999999999999</v>
      </c>
      <c r="F26" s="2486">
        <v>143.87</v>
      </c>
      <c r="G26" s="2486">
        <v>144.19</v>
      </c>
      <c r="H26" s="2486">
        <v>2.46</v>
      </c>
      <c r="I26" s="2486">
        <v>-0.25</v>
      </c>
      <c r="J26" s="2486">
        <v>4.72</v>
      </c>
      <c r="K26" s="2485">
        <v>0.23</v>
      </c>
    </row>
    <row r="27" spans="1:11">
      <c r="A27" s="2484" t="s">
        <v>1916</v>
      </c>
      <c r="B27" s="2459">
        <v>7.19</v>
      </c>
      <c r="C27" s="2458">
        <v>146.31</v>
      </c>
      <c r="D27" s="2458">
        <v>151.36000000000001</v>
      </c>
      <c r="E27" s="2458">
        <v>149.68</v>
      </c>
      <c r="F27" s="2458">
        <v>156.53</v>
      </c>
      <c r="G27" s="2458">
        <v>156.53</v>
      </c>
      <c r="H27" s="2458">
        <v>2.2999999999999998</v>
      </c>
      <c r="I27" s="2458">
        <v>-1.1100000000000001</v>
      </c>
      <c r="J27" s="2458">
        <v>4.57</v>
      </c>
      <c r="K27" s="2457">
        <v>0</v>
      </c>
    </row>
    <row r="28" spans="1:11">
      <c r="A28" s="2482" t="s">
        <v>1915</v>
      </c>
      <c r="B28" s="2459">
        <v>20.3</v>
      </c>
      <c r="C28" s="2481">
        <v>146.13999999999999</v>
      </c>
      <c r="D28" s="2481">
        <v>147.13</v>
      </c>
      <c r="E28" s="2481">
        <v>147.18</v>
      </c>
      <c r="F28" s="2481">
        <v>152.24</v>
      </c>
      <c r="G28" s="2481">
        <v>152.25</v>
      </c>
      <c r="H28" s="2481">
        <v>0.71</v>
      </c>
      <c r="I28" s="2481">
        <v>0.03</v>
      </c>
      <c r="J28" s="2481">
        <v>3.45</v>
      </c>
      <c r="K28" s="2480">
        <v>0.01</v>
      </c>
    </row>
    <row r="29" spans="1:11">
      <c r="A29" s="2483" t="s">
        <v>1914</v>
      </c>
      <c r="B29" s="2459">
        <v>4.3</v>
      </c>
      <c r="C29" s="2481">
        <v>127.77</v>
      </c>
      <c r="D29" s="2481">
        <v>132.38</v>
      </c>
      <c r="E29" s="2481">
        <v>131.12</v>
      </c>
      <c r="F29" s="2481">
        <v>139.22999999999999</v>
      </c>
      <c r="G29" s="2481">
        <v>139.47999999999999</v>
      </c>
      <c r="H29" s="2481">
        <v>2.62</v>
      </c>
      <c r="I29" s="2481">
        <v>-0.96</v>
      </c>
      <c r="J29" s="2481">
        <v>6.38</v>
      </c>
      <c r="K29" s="2480">
        <v>0.18</v>
      </c>
    </row>
    <row r="30" spans="1:11">
      <c r="A30" s="2482" t="s">
        <v>1913</v>
      </c>
      <c r="B30" s="2459">
        <v>3.47</v>
      </c>
      <c r="C30" s="2481">
        <v>113.24</v>
      </c>
      <c r="D30" s="2481">
        <v>117.62</v>
      </c>
      <c r="E30" s="2481">
        <v>117.33</v>
      </c>
      <c r="F30" s="2481">
        <v>122.68</v>
      </c>
      <c r="G30" s="2481">
        <v>122.68</v>
      </c>
      <c r="H30" s="2481">
        <v>3.61</v>
      </c>
      <c r="I30" s="2481">
        <v>-0.25</v>
      </c>
      <c r="J30" s="2481">
        <v>4.55</v>
      </c>
      <c r="K30" s="2480">
        <v>0</v>
      </c>
    </row>
    <row r="31" spans="1:11">
      <c r="A31" s="2482" t="s">
        <v>1657</v>
      </c>
      <c r="B31" s="2459">
        <v>5.34</v>
      </c>
      <c r="C31" s="2481">
        <v>111.08</v>
      </c>
      <c r="D31" s="2481">
        <v>114.67</v>
      </c>
      <c r="E31" s="2481">
        <v>119.02</v>
      </c>
      <c r="F31" s="2481">
        <v>126.04</v>
      </c>
      <c r="G31" s="2481">
        <v>128.62</v>
      </c>
      <c r="H31" s="2481">
        <v>7.15</v>
      </c>
      <c r="I31" s="2481">
        <v>3.8</v>
      </c>
      <c r="J31" s="2481">
        <v>8.07</v>
      </c>
      <c r="K31" s="2480">
        <v>2.0499999999999998</v>
      </c>
    </row>
    <row r="32" spans="1:11">
      <c r="A32" s="2482" t="s">
        <v>1912</v>
      </c>
      <c r="B32" s="2459">
        <v>2.82</v>
      </c>
      <c r="C32" s="2481">
        <v>105.2</v>
      </c>
      <c r="D32" s="2481">
        <v>107.97</v>
      </c>
      <c r="E32" s="2481">
        <v>108.4</v>
      </c>
      <c r="F32" s="2481">
        <v>110.79</v>
      </c>
      <c r="G32" s="2481">
        <v>110.79</v>
      </c>
      <c r="H32" s="2481">
        <v>3.05</v>
      </c>
      <c r="I32" s="2481">
        <v>0.4</v>
      </c>
      <c r="J32" s="2481">
        <v>2.2000000000000002</v>
      </c>
      <c r="K32" s="2480">
        <v>0</v>
      </c>
    </row>
    <row r="33" spans="1:11">
      <c r="A33" s="2482" t="s">
        <v>1911</v>
      </c>
      <c r="B33" s="2459">
        <v>2.46</v>
      </c>
      <c r="C33" s="2481">
        <v>118.58</v>
      </c>
      <c r="D33" s="2481">
        <v>121.66</v>
      </c>
      <c r="E33" s="2481">
        <v>121.14</v>
      </c>
      <c r="F33" s="2481">
        <v>129.24</v>
      </c>
      <c r="G33" s="2481">
        <v>129.24</v>
      </c>
      <c r="H33" s="2481">
        <v>2.16</v>
      </c>
      <c r="I33" s="2481">
        <v>-0.42</v>
      </c>
      <c r="J33" s="2481">
        <v>6.69</v>
      </c>
      <c r="K33" s="2480">
        <v>0</v>
      </c>
    </row>
    <row r="34" spans="1:11">
      <c r="A34" s="2482" t="s">
        <v>1910</v>
      </c>
      <c r="B34" s="2459">
        <v>7.41</v>
      </c>
      <c r="C34" s="2481">
        <v>144.04</v>
      </c>
      <c r="D34" s="2481">
        <v>147.76</v>
      </c>
      <c r="E34" s="2481">
        <v>144.19999999999999</v>
      </c>
      <c r="F34" s="2481">
        <v>153.51</v>
      </c>
      <c r="G34" s="2481">
        <v>153.51</v>
      </c>
      <c r="H34" s="2481">
        <v>0.11</v>
      </c>
      <c r="I34" s="2481">
        <v>-2.41</v>
      </c>
      <c r="J34" s="2481">
        <v>6.46</v>
      </c>
      <c r="K34" s="2480">
        <v>0</v>
      </c>
    </row>
    <row r="35" spans="1:11">
      <c r="A35" s="2479" t="s">
        <v>1909</v>
      </c>
      <c r="B35" s="2471">
        <v>2.81</v>
      </c>
      <c r="C35" s="2470">
        <v>134.22999999999999</v>
      </c>
      <c r="D35" s="2470">
        <v>151.97</v>
      </c>
      <c r="E35" s="2470">
        <v>149.82</v>
      </c>
      <c r="F35" s="2470">
        <v>152.47</v>
      </c>
      <c r="G35" s="2470">
        <v>152.94</v>
      </c>
      <c r="H35" s="2470">
        <v>11.61</v>
      </c>
      <c r="I35" s="2470">
        <v>-1.42</v>
      </c>
      <c r="J35" s="2470">
        <v>2.08</v>
      </c>
      <c r="K35" s="2469">
        <v>0.31</v>
      </c>
    </row>
    <row r="36" spans="1:11">
      <c r="A36" s="2468"/>
      <c r="B36" s="2478"/>
      <c r="C36" s="2478"/>
      <c r="D36" s="2478"/>
      <c r="E36" s="2478"/>
      <c r="F36" s="2478"/>
      <c r="G36" s="2478"/>
      <c r="H36" s="2478"/>
      <c r="I36" s="2478"/>
      <c r="J36" s="2478"/>
      <c r="K36" s="2477"/>
    </row>
    <row r="37" spans="1:11" ht="15" customHeight="1">
      <c r="A37" s="2761" t="s">
        <v>1908</v>
      </c>
      <c r="B37" s="2762"/>
      <c r="C37" s="2476"/>
      <c r="D37" s="2475"/>
      <c r="E37" s="2475"/>
      <c r="F37" s="2474"/>
      <c r="G37" s="2474"/>
      <c r="H37" s="2474"/>
      <c r="I37" s="2474"/>
      <c r="J37" s="2474"/>
      <c r="K37" s="2473"/>
    </row>
    <row r="38" spans="1:11">
      <c r="A38" s="2464" t="s">
        <v>1904</v>
      </c>
      <c r="B38" s="2463">
        <v>100</v>
      </c>
      <c r="C38" s="2462">
        <v>133.12</v>
      </c>
      <c r="D38" s="2462">
        <v>136.66</v>
      </c>
      <c r="E38" s="2462">
        <v>137.59</v>
      </c>
      <c r="F38" s="2462">
        <v>141.07</v>
      </c>
      <c r="G38" s="2462">
        <v>142.37</v>
      </c>
      <c r="H38" s="2462">
        <v>3.35</v>
      </c>
      <c r="I38" s="2462">
        <v>0.67</v>
      </c>
      <c r="J38" s="2462">
        <v>3.48</v>
      </c>
      <c r="K38" s="2461">
        <v>0.92</v>
      </c>
    </row>
    <row r="39" spans="1:11">
      <c r="A39" s="2460" t="s">
        <v>158</v>
      </c>
      <c r="B39" s="2459">
        <v>39.770000000000003</v>
      </c>
      <c r="C39" s="2458">
        <v>135.15</v>
      </c>
      <c r="D39" s="2458">
        <v>138.77000000000001</v>
      </c>
      <c r="E39" s="2458">
        <v>140.97</v>
      </c>
      <c r="F39" s="2458">
        <v>142.9</v>
      </c>
      <c r="G39" s="2458">
        <v>145.22</v>
      </c>
      <c r="H39" s="2458">
        <v>4.3099999999999996</v>
      </c>
      <c r="I39" s="2458">
        <v>1.59</v>
      </c>
      <c r="J39" s="2458">
        <v>3.01</v>
      </c>
      <c r="K39" s="2457">
        <v>1.62</v>
      </c>
    </row>
    <row r="40" spans="1:11">
      <c r="A40" s="2472" t="s">
        <v>1903</v>
      </c>
      <c r="B40" s="2471">
        <v>60.23</v>
      </c>
      <c r="C40" s="2470">
        <v>131.80000000000001</v>
      </c>
      <c r="D40" s="2470">
        <v>135.29</v>
      </c>
      <c r="E40" s="2470">
        <v>135.38999999999999</v>
      </c>
      <c r="F40" s="2470">
        <v>139.88</v>
      </c>
      <c r="G40" s="2470">
        <v>140.52000000000001</v>
      </c>
      <c r="H40" s="2470">
        <v>2.73</v>
      </c>
      <c r="I40" s="2470">
        <v>0.08</v>
      </c>
      <c r="J40" s="2470">
        <v>3.79</v>
      </c>
      <c r="K40" s="2469">
        <v>0.46</v>
      </c>
    </row>
    <row r="41" spans="1:11">
      <c r="A41" s="2468"/>
      <c r="B41" s="2466"/>
      <c r="C41" s="2466"/>
      <c r="D41" s="2466"/>
      <c r="E41" s="2466"/>
      <c r="F41" s="2466"/>
      <c r="G41" s="2466"/>
      <c r="H41" s="2466"/>
      <c r="I41" s="2466"/>
      <c r="J41" s="2466"/>
      <c r="K41" s="2465"/>
    </row>
    <row r="42" spans="1:11">
      <c r="A42" s="2467" t="s">
        <v>1907</v>
      </c>
      <c r="B42" s="2466"/>
      <c r="C42" s="2466"/>
      <c r="D42" s="2466"/>
      <c r="E42" s="2466"/>
      <c r="F42" s="2466"/>
      <c r="G42" s="2466"/>
      <c r="H42" s="2466"/>
      <c r="I42" s="2466"/>
      <c r="J42" s="2466"/>
      <c r="K42" s="2465"/>
    </row>
    <row r="43" spans="1:11">
      <c r="A43" s="2464" t="s">
        <v>1904</v>
      </c>
      <c r="B43" s="2463">
        <v>100</v>
      </c>
      <c r="C43" s="2462">
        <v>131</v>
      </c>
      <c r="D43" s="2462">
        <v>136.38999999999999</v>
      </c>
      <c r="E43" s="2462">
        <v>136.84</v>
      </c>
      <c r="F43" s="2462">
        <v>141.37</v>
      </c>
      <c r="G43" s="2462">
        <v>142.33000000000001</v>
      </c>
      <c r="H43" s="2462">
        <v>4.46</v>
      </c>
      <c r="I43" s="2462">
        <v>0.33</v>
      </c>
      <c r="J43" s="2462">
        <v>4.01</v>
      </c>
      <c r="K43" s="2461">
        <v>0.68</v>
      </c>
    </row>
    <row r="44" spans="1:11">
      <c r="A44" s="2460" t="s">
        <v>158</v>
      </c>
      <c r="B44" s="2459">
        <v>44.14</v>
      </c>
      <c r="C44" s="2458">
        <v>128.02000000000001</v>
      </c>
      <c r="D44" s="2458">
        <v>136.44</v>
      </c>
      <c r="E44" s="2458">
        <v>136.69999999999999</v>
      </c>
      <c r="F44" s="2458">
        <v>138.80000000000001</v>
      </c>
      <c r="G44" s="2458">
        <v>140.69999999999999</v>
      </c>
      <c r="H44" s="2458">
        <v>6.78</v>
      </c>
      <c r="I44" s="2458">
        <v>0.19</v>
      </c>
      <c r="J44" s="2458">
        <v>2.93</v>
      </c>
      <c r="K44" s="2457">
        <v>1.37</v>
      </c>
    </row>
    <row r="45" spans="1:11">
      <c r="A45" s="2472" t="s">
        <v>1903</v>
      </c>
      <c r="B45" s="2471">
        <v>55.86</v>
      </c>
      <c r="C45" s="2470">
        <v>133.4</v>
      </c>
      <c r="D45" s="2470">
        <v>136.35</v>
      </c>
      <c r="E45" s="2470">
        <v>136.96</v>
      </c>
      <c r="F45" s="2470">
        <v>143.43</v>
      </c>
      <c r="G45" s="2470">
        <v>143.62</v>
      </c>
      <c r="H45" s="2470">
        <v>2.67</v>
      </c>
      <c r="I45" s="2470">
        <v>0.44</v>
      </c>
      <c r="J45" s="2470">
        <v>4.87</v>
      </c>
      <c r="K45" s="2469">
        <v>0.13</v>
      </c>
    </row>
    <row r="46" spans="1:11">
      <c r="A46" s="2468"/>
      <c r="B46" s="2466"/>
      <c r="C46" s="2466"/>
      <c r="D46" s="2466"/>
      <c r="E46" s="2466"/>
      <c r="F46" s="2466"/>
      <c r="G46" s="2466"/>
      <c r="H46" s="2466"/>
      <c r="I46" s="2466"/>
      <c r="J46" s="2466"/>
      <c r="K46" s="2465"/>
    </row>
    <row r="47" spans="1:11">
      <c r="A47" s="2467" t="s">
        <v>1906</v>
      </c>
      <c r="B47" s="2466"/>
      <c r="C47" s="2466"/>
      <c r="D47" s="2466"/>
      <c r="E47" s="2466"/>
      <c r="F47" s="2466"/>
      <c r="G47" s="2466"/>
      <c r="H47" s="2466"/>
      <c r="I47" s="2466"/>
      <c r="J47" s="2466"/>
      <c r="K47" s="2465"/>
    </row>
    <row r="48" spans="1:11">
      <c r="A48" s="2464" t="s">
        <v>1904</v>
      </c>
      <c r="B48" s="2463">
        <v>100</v>
      </c>
      <c r="C48" s="2462">
        <v>134.91999999999999</v>
      </c>
      <c r="D48" s="2462">
        <v>140.6</v>
      </c>
      <c r="E48" s="2462">
        <v>139.02000000000001</v>
      </c>
      <c r="F48" s="2462">
        <v>146.16999999999999</v>
      </c>
      <c r="G48" s="2462">
        <v>146.91</v>
      </c>
      <c r="H48" s="2462">
        <v>3.03</v>
      </c>
      <c r="I48" s="2462">
        <v>-1.1299999999999999</v>
      </c>
      <c r="J48" s="2462">
        <v>5.68</v>
      </c>
      <c r="K48" s="2461">
        <v>0.5</v>
      </c>
    </row>
    <row r="49" spans="1:11">
      <c r="A49" s="2460" t="s">
        <v>158</v>
      </c>
      <c r="B49" s="2459">
        <v>46.88</v>
      </c>
      <c r="C49" s="2458">
        <v>129.81</v>
      </c>
      <c r="D49" s="2458">
        <v>137.19999999999999</v>
      </c>
      <c r="E49" s="2458">
        <v>135.76</v>
      </c>
      <c r="F49" s="2458">
        <v>141.79</v>
      </c>
      <c r="G49" s="2458">
        <v>143.13</v>
      </c>
      <c r="H49" s="2458">
        <v>4.58</v>
      </c>
      <c r="I49" s="2458">
        <v>-1.05</v>
      </c>
      <c r="J49" s="2458">
        <v>5.43</v>
      </c>
      <c r="K49" s="2457">
        <v>0.95</v>
      </c>
    </row>
    <row r="50" spans="1:11">
      <c r="A50" s="2472" t="s">
        <v>1903</v>
      </c>
      <c r="B50" s="2471">
        <v>53.12</v>
      </c>
      <c r="C50" s="2470">
        <v>139.59</v>
      </c>
      <c r="D50" s="2470">
        <v>143.47</v>
      </c>
      <c r="E50" s="2470">
        <v>141.94999999999999</v>
      </c>
      <c r="F50" s="2470">
        <v>150.16</v>
      </c>
      <c r="G50" s="2470">
        <v>150.32</v>
      </c>
      <c r="H50" s="2470">
        <v>1.69</v>
      </c>
      <c r="I50" s="2470">
        <v>-1.06</v>
      </c>
      <c r="J50" s="2470">
        <v>5.9</v>
      </c>
      <c r="K50" s="2469">
        <v>0.11</v>
      </c>
    </row>
    <row r="51" spans="1:11">
      <c r="A51" s="2468"/>
      <c r="B51" s="2466"/>
      <c r="C51" s="2466"/>
      <c r="D51" s="2466"/>
      <c r="E51" s="2466"/>
      <c r="F51" s="2466"/>
      <c r="G51" s="2466"/>
      <c r="H51" s="2466"/>
      <c r="I51" s="2466"/>
      <c r="J51" s="2466"/>
      <c r="K51" s="2465"/>
    </row>
    <row r="52" spans="1:11">
      <c r="A52" s="2467" t="s">
        <v>1905</v>
      </c>
      <c r="B52" s="2466"/>
      <c r="C52" s="2466"/>
      <c r="D52" s="2466"/>
      <c r="E52" s="2466"/>
      <c r="F52" s="2466"/>
      <c r="G52" s="2466"/>
      <c r="H52" s="2466"/>
      <c r="I52" s="2466"/>
      <c r="J52" s="2466"/>
      <c r="K52" s="2465"/>
    </row>
    <row r="53" spans="1:11">
      <c r="A53" s="2464" t="s">
        <v>1904</v>
      </c>
      <c r="B53" s="2463">
        <v>100</v>
      </c>
      <c r="C53" s="2462">
        <v>130.52000000000001</v>
      </c>
      <c r="D53" s="2462">
        <v>135.24</v>
      </c>
      <c r="E53" s="2462">
        <v>136.25</v>
      </c>
      <c r="F53" s="2462">
        <v>139.97999999999999</v>
      </c>
      <c r="G53" s="2462">
        <v>140.5</v>
      </c>
      <c r="H53" s="2462">
        <v>4.3899999999999997</v>
      </c>
      <c r="I53" s="2462">
        <v>0.75</v>
      </c>
      <c r="J53" s="2462">
        <v>3.12</v>
      </c>
      <c r="K53" s="2461">
        <v>0.37</v>
      </c>
    </row>
    <row r="54" spans="1:11">
      <c r="A54" s="2460" t="s">
        <v>158</v>
      </c>
      <c r="B54" s="2459">
        <v>59.53</v>
      </c>
      <c r="C54" s="2458">
        <v>125.89</v>
      </c>
      <c r="D54" s="2458">
        <v>130.84</v>
      </c>
      <c r="E54" s="2458">
        <v>132.66999999999999</v>
      </c>
      <c r="F54" s="2458">
        <v>137.13</v>
      </c>
      <c r="G54" s="2458">
        <v>137.93</v>
      </c>
      <c r="H54" s="2458">
        <v>5.38</v>
      </c>
      <c r="I54" s="2458">
        <v>1.4</v>
      </c>
      <c r="J54" s="2458">
        <v>3.96</v>
      </c>
      <c r="K54" s="2457">
        <v>0.57999999999999996</v>
      </c>
    </row>
    <row r="55" spans="1:11" ht="15.75" thickBot="1">
      <c r="A55" s="2456" t="s">
        <v>1903</v>
      </c>
      <c r="B55" s="2455">
        <v>40.47</v>
      </c>
      <c r="C55" s="2454">
        <v>137.63</v>
      </c>
      <c r="D55" s="2454">
        <v>141.97999999999999</v>
      </c>
      <c r="E55" s="2454">
        <v>141.69999999999999</v>
      </c>
      <c r="F55" s="2454">
        <v>144.28</v>
      </c>
      <c r="G55" s="2454">
        <v>144.37</v>
      </c>
      <c r="H55" s="2454">
        <v>2.95</v>
      </c>
      <c r="I55" s="2454">
        <v>-0.2</v>
      </c>
      <c r="J55" s="2454">
        <v>1.88</v>
      </c>
      <c r="K55" s="2453">
        <v>0.06</v>
      </c>
    </row>
    <row r="56" spans="1:11" ht="15.75" thickTop="1">
      <c r="A56" s="2452" t="s">
        <v>1902</v>
      </c>
    </row>
    <row r="57" spans="1:11">
      <c r="A57" s="2452"/>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2" right="0.2"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workbookViewId="0">
      <selection activeCell="M38" sqref="M38"/>
    </sheetView>
  </sheetViews>
  <sheetFormatPr defaultColWidth="14.42578125" defaultRowHeight="15" customHeight="1"/>
  <cols>
    <col min="1" max="1" width="7.140625" style="2060" customWidth="1"/>
    <col min="2" max="2" width="7" style="2060" customWidth="1"/>
    <col min="3" max="3" width="38.28515625" style="2060" customWidth="1"/>
    <col min="4" max="6" width="13.140625" style="2060" customWidth="1"/>
    <col min="7" max="7" width="14" style="2060" customWidth="1"/>
    <col min="8" max="8" width="17" style="2060" customWidth="1"/>
    <col min="9" max="9" width="15.28515625" style="2060" customWidth="1"/>
    <col min="10" max="10" width="9.140625" style="2060" customWidth="1"/>
    <col min="11" max="11" width="9.28515625" style="2060" bestFit="1" customWidth="1"/>
    <col min="12" max="12" width="11.28515625" style="2060" customWidth="1"/>
    <col min="13" max="16384" width="14.42578125" style="2060"/>
  </cols>
  <sheetData>
    <row r="1" spans="1:21" ht="15" customHeight="1">
      <c r="A1" s="2061"/>
      <c r="B1" s="2993" t="s">
        <v>1833</v>
      </c>
      <c r="C1" s="2994"/>
      <c r="D1" s="2994"/>
      <c r="E1" s="2994"/>
      <c r="F1" s="2994"/>
      <c r="G1" s="2994"/>
      <c r="H1" s="2994"/>
      <c r="I1" s="2994"/>
      <c r="J1" s="2061"/>
      <c r="K1" s="2061"/>
      <c r="L1" s="2061"/>
    </row>
    <row r="2" spans="1:21" ht="15" customHeight="1">
      <c r="A2" s="2061"/>
      <c r="B2" s="2995" t="s">
        <v>28</v>
      </c>
      <c r="C2" s="2994"/>
      <c r="D2" s="2994"/>
      <c r="E2" s="2994"/>
      <c r="F2" s="2994"/>
      <c r="G2" s="2994"/>
      <c r="H2" s="2994"/>
      <c r="I2" s="2994"/>
      <c r="J2" s="2061"/>
      <c r="K2" s="2061"/>
      <c r="L2" s="2061"/>
    </row>
    <row r="3" spans="1:21" ht="15" customHeight="1" thickBot="1">
      <c r="A3" s="2061"/>
      <c r="B3" s="2996" t="s">
        <v>140</v>
      </c>
      <c r="C3" s="2994"/>
      <c r="D3" s="2994"/>
      <c r="E3" s="2994"/>
      <c r="F3" s="2994"/>
      <c r="G3" s="2994"/>
      <c r="H3" s="2994"/>
      <c r="I3" s="2994"/>
      <c r="J3" s="2061"/>
      <c r="K3" s="2061"/>
      <c r="L3" s="2061"/>
    </row>
    <row r="4" spans="1:21" ht="15" customHeight="1" thickTop="1">
      <c r="A4" s="2061"/>
      <c r="B4" s="2997" t="s">
        <v>159</v>
      </c>
      <c r="C4" s="2998"/>
      <c r="D4" s="3003">
        <v>2020</v>
      </c>
      <c r="E4" s="3004"/>
      <c r="F4" s="3003">
        <v>2021</v>
      </c>
      <c r="G4" s="3004"/>
      <c r="H4" s="3005" t="s">
        <v>1304</v>
      </c>
      <c r="I4" s="3006"/>
      <c r="J4" s="2061"/>
      <c r="K4" s="2061"/>
      <c r="L4" s="2061"/>
    </row>
    <row r="5" spans="1:21" ht="15" customHeight="1">
      <c r="A5" s="2061"/>
      <c r="B5" s="2999"/>
      <c r="C5" s="3000"/>
      <c r="D5" s="3007" t="s">
        <v>144</v>
      </c>
      <c r="E5" s="3007" t="s">
        <v>518</v>
      </c>
      <c r="F5" s="3007" t="s">
        <v>144</v>
      </c>
      <c r="G5" s="3007" t="s">
        <v>518</v>
      </c>
      <c r="H5" s="2139" t="s">
        <v>1832</v>
      </c>
      <c r="I5" s="2138" t="s">
        <v>518</v>
      </c>
      <c r="J5" s="2061"/>
      <c r="K5" s="2061"/>
      <c r="L5" s="2061"/>
    </row>
    <row r="6" spans="1:21" ht="15" customHeight="1">
      <c r="A6" s="2061"/>
      <c r="B6" s="3001"/>
      <c r="C6" s="3002"/>
      <c r="D6" s="3008"/>
      <c r="E6" s="3008"/>
      <c r="F6" s="3008"/>
      <c r="G6" s="3008"/>
      <c r="H6" s="2137" t="s">
        <v>73</v>
      </c>
      <c r="I6" s="2136" t="s">
        <v>263</v>
      </c>
      <c r="J6" s="2061"/>
      <c r="K6" s="2061"/>
      <c r="L6" s="2061"/>
    </row>
    <row r="7" spans="1:21" ht="21" customHeight="1">
      <c r="A7" s="2061"/>
      <c r="B7" s="3012" t="s">
        <v>1831</v>
      </c>
      <c r="C7" s="3002"/>
      <c r="D7" s="2135">
        <v>1274213.6775962182</v>
      </c>
      <c r="E7" s="2134">
        <v>1340199.5441872522</v>
      </c>
      <c r="F7" s="2134">
        <v>1298903.2257826997</v>
      </c>
      <c r="G7" s="2134">
        <v>1230719.9906481078</v>
      </c>
      <c r="H7" s="2127">
        <v>5.1785558224045474</v>
      </c>
      <c r="I7" s="2126">
        <v>-5.2492929250757498</v>
      </c>
      <c r="J7" s="2130"/>
      <c r="K7" s="2096"/>
      <c r="L7" s="2096"/>
      <c r="M7" s="2096"/>
      <c r="N7" s="2096"/>
      <c r="O7" s="2096"/>
      <c r="P7" s="2096"/>
      <c r="Q7" s="2096"/>
      <c r="R7" s="2095"/>
      <c r="S7" s="2095"/>
      <c r="T7" s="2095"/>
      <c r="U7" s="2095"/>
    </row>
    <row r="8" spans="1:21" ht="21" customHeight="1">
      <c r="A8" s="2061"/>
      <c r="B8" s="2133" t="s">
        <v>1830</v>
      </c>
      <c r="C8" s="2132"/>
      <c r="D8" s="2116">
        <v>48091.355800167999</v>
      </c>
      <c r="E8" s="2115">
        <v>51653.539392871993</v>
      </c>
      <c r="F8" s="2115">
        <v>54269.58729453</v>
      </c>
      <c r="G8" s="2115">
        <v>85433.262399158004</v>
      </c>
      <c r="H8" s="2111">
        <v>7.4071182511588773</v>
      </c>
      <c r="I8" s="2103">
        <v>57.423829179863873</v>
      </c>
      <c r="J8" s="2130"/>
      <c r="K8" s="2096"/>
      <c r="L8" s="2096"/>
      <c r="M8" s="2096"/>
      <c r="N8" s="2096"/>
      <c r="O8" s="2096"/>
      <c r="P8" s="2096"/>
      <c r="Q8" s="2096"/>
      <c r="R8" s="2095"/>
      <c r="S8" s="2095"/>
      <c r="T8" s="2095"/>
      <c r="U8" s="2095"/>
    </row>
    <row r="9" spans="1:21" ht="21" customHeight="1">
      <c r="A9" s="2061"/>
      <c r="B9" s="2133" t="s">
        <v>1829</v>
      </c>
      <c r="C9" s="2132"/>
      <c r="D9" s="2120">
        <v>1226122.3217960503</v>
      </c>
      <c r="E9" s="2119">
        <v>1288546.0047943802</v>
      </c>
      <c r="F9" s="2119">
        <v>1244633.6384881698</v>
      </c>
      <c r="G9" s="2119">
        <v>1145286.7282489499</v>
      </c>
      <c r="H9" s="2118">
        <v>5.0911464450700521</v>
      </c>
      <c r="I9" s="2117">
        <v>-7.9820203445485021</v>
      </c>
      <c r="J9" s="2130"/>
      <c r="K9" s="2096"/>
      <c r="L9" s="2096"/>
      <c r="M9" s="2096"/>
      <c r="N9" s="2096"/>
      <c r="O9" s="2096"/>
      <c r="P9" s="2096"/>
      <c r="Q9" s="2096"/>
      <c r="R9" s="2095"/>
      <c r="S9" s="2095"/>
      <c r="T9" s="2095"/>
      <c r="U9" s="2095"/>
    </row>
    <row r="10" spans="1:21" ht="21" customHeight="1">
      <c r="A10" s="2061"/>
      <c r="B10" s="2121"/>
      <c r="C10" s="2108" t="s">
        <v>1826</v>
      </c>
      <c r="D10" s="2116">
        <v>921000.69194712024</v>
      </c>
      <c r="E10" s="2115">
        <v>961510.95522977016</v>
      </c>
      <c r="F10" s="2115">
        <v>925919.40426208987</v>
      </c>
      <c r="G10" s="2115">
        <v>844136.15762953984</v>
      </c>
      <c r="H10" s="2111">
        <v>4.3985051951487435</v>
      </c>
      <c r="I10" s="2103">
        <v>-8.8326528481954796</v>
      </c>
      <c r="J10" s="2130"/>
      <c r="K10" s="2096"/>
      <c r="L10" s="2096"/>
      <c r="M10" s="2096"/>
      <c r="N10" s="2096"/>
      <c r="O10" s="2096"/>
      <c r="P10" s="2096"/>
      <c r="Q10" s="2096"/>
      <c r="R10" s="2095"/>
      <c r="S10" s="2095"/>
      <c r="T10" s="2095"/>
      <c r="U10" s="2095"/>
    </row>
    <row r="11" spans="1:21" ht="15.75">
      <c r="A11" s="2061"/>
      <c r="B11" s="2121"/>
      <c r="C11" s="2131" t="s">
        <v>1825</v>
      </c>
      <c r="D11" s="2116">
        <v>305121.62984893</v>
      </c>
      <c r="E11" s="2115">
        <v>327035.04956461</v>
      </c>
      <c r="F11" s="2115">
        <v>318714.23422607995</v>
      </c>
      <c r="G11" s="2115">
        <v>301150.57061941002</v>
      </c>
      <c r="H11" s="2111">
        <v>7.1818637461164627</v>
      </c>
      <c r="I11" s="2103">
        <v>-5.5107873199698787</v>
      </c>
      <c r="J11" s="2130"/>
      <c r="K11" s="2096"/>
      <c r="L11" s="2096"/>
      <c r="M11" s="2096"/>
      <c r="N11" s="2096"/>
      <c r="O11" s="2096"/>
      <c r="P11" s="2096"/>
      <c r="Q11" s="2096"/>
      <c r="R11" s="2095"/>
      <c r="S11" s="2095"/>
      <c r="T11" s="2095"/>
      <c r="U11" s="2095"/>
    </row>
    <row r="12" spans="1:21" ht="21" customHeight="1">
      <c r="A12" s="2061"/>
      <c r="B12" s="3013" t="s">
        <v>1828</v>
      </c>
      <c r="C12" s="3014"/>
      <c r="D12" s="2129">
        <v>175713.93548650961</v>
      </c>
      <c r="E12" s="2128">
        <v>181714.65212745848</v>
      </c>
      <c r="F12" s="2128">
        <v>154391.67740075581</v>
      </c>
      <c r="G12" s="2128">
        <v>174035.19700112162</v>
      </c>
      <c r="H12" s="2127">
        <v>3.4150487975437755</v>
      </c>
      <c r="I12" s="2126">
        <v>12.723172603000449</v>
      </c>
      <c r="J12" s="2130"/>
      <c r="K12" s="2096"/>
      <c r="L12" s="2096"/>
      <c r="M12" s="2096"/>
      <c r="N12" s="2096"/>
      <c r="O12" s="2096"/>
      <c r="P12" s="2096"/>
      <c r="Q12" s="2096"/>
      <c r="R12" s="2095"/>
      <c r="S12" s="2095"/>
      <c r="T12" s="2095"/>
      <c r="U12" s="2095"/>
    </row>
    <row r="13" spans="1:21" ht="21" customHeight="1">
      <c r="A13" s="2061"/>
      <c r="B13" s="2121"/>
      <c r="C13" s="2123" t="s">
        <v>1826</v>
      </c>
      <c r="D13" s="2116">
        <v>161285.73570967498</v>
      </c>
      <c r="E13" s="2115">
        <v>169397.90330220043</v>
      </c>
      <c r="F13" s="2115">
        <v>137938.88194683363</v>
      </c>
      <c r="G13" s="2115">
        <v>157495.1840135025</v>
      </c>
      <c r="H13" s="2111">
        <v>5.0296869446210053</v>
      </c>
      <c r="I13" s="2103">
        <v>14.177512381321563</v>
      </c>
      <c r="J13" s="2130"/>
      <c r="K13" s="2096"/>
      <c r="L13" s="2096"/>
      <c r="M13" s="2096"/>
      <c r="N13" s="2096"/>
      <c r="O13" s="2096"/>
      <c r="P13" s="2096"/>
      <c r="Q13" s="2096"/>
      <c r="R13" s="2095"/>
      <c r="S13" s="2095"/>
      <c r="T13" s="2095"/>
      <c r="U13" s="2095"/>
    </row>
    <row r="14" spans="1:21" ht="21" customHeight="1">
      <c r="A14" s="2061"/>
      <c r="B14" s="2121"/>
      <c r="C14" s="2066" t="s">
        <v>1825</v>
      </c>
      <c r="D14" s="2116">
        <v>14428.199776834637</v>
      </c>
      <c r="E14" s="2115">
        <v>12316.748825258059</v>
      </c>
      <c r="F14" s="2115">
        <v>16452.795453922168</v>
      </c>
      <c r="G14" s="2115">
        <v>16540.012987619131</v>
      </c>
      <c r="H14" s="2111">
        <v>-14.634195424481462</v>
      </c>
      <c r="I14" s="2103">
        <v>0.53010768863701685</v>
      </c>
      <c r="J14" s="2130"/>
      <c r="K14" s="2096"/>
      <c r="L14" s="2096"/>
      <c r="M14" s="2096"/>
      <c r="N14" s="2096"/>
      <c r="O14" s="2096"/>
      <c r="P14" s="2096"/>
      <c r="Q14" s="2096"/>
      <c r="R14" s="2095"/>
      <c r="S14" s="2095"/>
      <c r="T14" s="2095"/>
      <c r="U14" s="2095"/>
    </row>
    <row r="15" spans="1:21" ht="21" customHeight="1">
      <c r="A15" s="2061"/>
      <c r="B15" s="3013" t="s">
        <v>1827</v>
      </c>
      <c r="C15" s="3014"/>
      <c r="D15" s="2129">
        <v>1401836.2572825598</v>
      </c>
      <c r="E15" s="2128">
        <v>1470260.6569218386</v>
      </c>
      <c r="F15" s="2128">
        <v>1399025.3158889255</v>
      </c>
      <c r="G15" s="2128">
        <v>1319321.9252500716</v>
      </c>
      <c r="H15" s="2127">
        <v>4.8810550650130011</v>
      </c>
      <c r="I15" s="2126">
        <v>-5.6970656451782133</v>
      </c>
      <c r="J15" s="2130"/>
      <c r="K15" s="2096"/>
      <c r="L15" s="2096"/>
      <c r="M15" s="2096"/>
      <c r="N15" s="2096"/>
      <c r="O15" s="2096"/>
      <c r="P15" s="2096"/>
      <c r="Q15" s="2096"/>
      <c r="R15" s="2095"/>
      <c r="S15" s="2095"/>
      <c r="T15" s="2095"/>
      <c r="U15" s="2095"/>
    </row>
    <row r="16" spans="1:21" ht="21" customHeight="1">
      <c r="A16" s="2061"/>
      <c r="B16" s="2121"/>
      <c r="C16" s="2123" t="s">
        <v>1826</v>
      </c>
      <c r="D16" s="2116">
        <v>1082286.4276567951</v>
      </c>
      <c r="E16" s="2115">
        <v>1130908.8585319705</v>
      </c>
      <c r="F16" s="2115">
        <v>1063858.2862089234</v>
      </c>
      <c r="G16" s="2115">
        <v>1001631.3416430424</v>
      </c>
      <c r="H16" s="2111">
        <v>4.4925658894610336</v>
      </c>
      <c r="I16" s="2103">
        <v>-5.8491760954015604</v>
      </c>
      <c r="J16" s="2130"/>
      <c r="K16" s="2096"/>
      <c r="L16" s="2096"/>
      <c r="M16" s="2096"/>
      <c r="N16" s="2096"/>
      <c r="O16" s="2096"/>
      <c r="P16" s="2096"/>
      <c r="Q16" s="2096"/>
      <c r="R16" s="2095"/>
      <c r="S16" s="2095"/>
      <c r="T16" s="2095"/>
      <c r="U16" s="2095"/>
    </row>
    <row r="17" spans="1:21" ht="21" customHeight="1">
      <c r="A17" s="2061"/>
      <c r="B17" s="2121"/>
      <c r="C17" s="2123" t="s">
        <v>1824</v>
      </c>
      <c r="D17" s="2116">
        <v>77.204910490387263</v>
      </c>
      <c r="E17" s="2115">
        <v>76.918936326546302</v>
      </c>
      <c r="F17" s="2115">
        <v>76.042818820112586</v>
      </c>
      <c r="G17" s="2115">
        <v>75.920161900833079</v>
      </c>
      <c r="H17" s="2111" t="s">
        <v>74</v>
      </c>
      <c r="I17" s="2103" t="s">
        <v>74</v>
      </c>
      <c r="J17" s="2061"/>
      <c r="K17" s="2096"/>
      <c r="L17" s="2096"/>
      <c r="M17" s="2096"/>
      <c r="N17" s="2096"/>
      <c r="O17" s="2096"/>
      <c r="P17" s="2096"/>
      <c r="Q17" s="2096"/>
      <c r="R17" s="2095"/>
      <c r="S17" s="2095"/>
      <c r="T17" s="2095"/>
      <c r="U17" s="2095"/>
    </row>
    <row r="18" spans="1:21" ht="21" customHeight="1">
      <c r="A18" s="2061"/>
      <c r="B18" s="2121"/>
      <c r="C18" s="2123" t="s">
        <v>1825</v>
      </c>
      <c r="D18" s="2116">
        <v>319549.82962576463</v>
      </c>
      <c r="E18" s="2115">
        <v>339351.79838986805</v>
      </c>
      <c r="F18" s="2115">
        <v>335167.02968000213</v>
      </c>
      <c r="G18" s="2115">
        <v>317690.58360702917</v>
      </c>
      <c r="H18" s="2111">
        <v>6.1968328342700545</v>
      </c>
      <c r="I18" s="2103">
        <v>-5.2142497696323034</v>
      </c>
      <c r="J18" s="2061"/>
      <c r="K18" s="2096"/>
      <c r="L18" s="2096"/>
      <c r="M18" s="2096"/>
      <c r="N18" s="2096"/>
      <c r="O18" s="2096"/>
      <c r="P18" s="2096"/>
      <c r="Q18" s="2096"/>
      <c r="R18" s="2095"/>
      <c r="S18" s="2095"/>
      <c r="T18" s="2095"/>
      <c r="U18" s="2095"/>
    </row>
    <row r="19" spans="1:21" ht="21" customHeight="1">
      <c r="A19" s="2061"/>
      <c r="B19" s="2121"/>
      <c r="C19" s="2123" t="s">
        <v>1824</v>
      </c>
      <c r="D19" s="2116">
        <v>22.79508950961274</v>
      </c>
      <c r="E19" s="2115">
        <v>23.081063673453688</v>
      </c>
      <c r="F19" s="2115">
        <v>23.957181179887417</v>
      </c>
      <c r="G19" s="2115">
        <v>24.079838099166913</v>
      </c>
      <c r="H19" s="2111" t="s">
        <v>74</v>
      </c>
      <c r="I19" s="2103" t="s">
        <v>74</v>
      </c>
      <c r="J19" s="2061"/>
      <c r="K19" s="2096"/>
      <c r="L19" s="2096"/>
      <c r="M19" s="2096"/>
      <c r="N19" s="2096"/>
      <c r="O19" s="2096"/>
      <c r="P19" s="2096"/>
      <c r="Q19" s="2096"/>
      <c r="R19" s="2095"/>
      <c r="S19" s="2095"/>
      <c r="T19" s="2095"/>
      <c r="U19" s="2095"/>
    </row>
    <row r="20" spans="1:21" ht="21" customHeight="1">
      <c r="A20" s="2061"/>
      <c r="B20" s="3013" t="s">
        <v>1823</v>
      </c>
      <c r="C20" s="3014"/>
      <c r="D20" s="2129">
        <v>1449927.6130827279</v>
      </c>
      <c r="E20" s="2128">
        <v>1521914.1963147107</v>
      </c>
      <c r="F20" s="2128">
        <v>1453294.9031834556</v>
      </c>
      <c r="G20" s="2128">
        <v>1404755.1876492295</v>
      </c>
      <c r="H20" s="2127">
        <v>4.9648398018250219</v>
      </c>
      <c r="I20" s="2126">
        <v>-3.3399770017702082</v>
      </c>
      <c r="J20" s="2061"/>
      <c r="K20" s="2096"/>
      <c r="L20" s="2096"/>
      <c r="M20" s="2096"/>
      <c r="N20" s="2096"/>
      <c r="O20" s="2096"/>
      <c r="P20" s="2096"/>
      <c r="Q20" s="2096"/>
      <c r="R20" s="2095"/>
      <c r="S20" s="2095"/>
      <c r="T20" s="2095"/>
      <c r="U20" s="2095"/>
    </row>
    <row r="21" spans="1:21" ht="21" customHeight="1">
      <c r="A21" s="2061"/>
      <c r="B21" s="2125" t="s">
        <v>1822</v>
      </c>
      <c r="C21" s="2124"/>
      <c r="D21" s="2122"/>
      <c r="E21" s="2108"/>
      <c r="F21" s="2108"/>
      <c r="G21" s="2108"/>
      <c r="H21" s="2111"/>
      <c r="I21" s="2103"/>
      <c r="J21" s="2061"/>
      <c r="K21" s="2096"/>
      <c r="L21" s="2096"/>
      <c r="M21" s="2096"/>
      <c r="N21" s="2096"/>
      <c r="O21" s="2096"/>
      <c r="P21" s="2096"/>
      <c r="Q21" s="2096"/>
      <c r="R21" s="2095"/>
      <c r="S21" s="2095"/>
      <c r="T21" s="2095"/>
      <c r="U21" s="2095"/>
    </row>
    <row r="22" spans="1:21" ht="6" customHeight="1">
      <c r="A22" s="2061"/>
      <c r="B22" s="2125"/>
      <c r="C22" s="2124"/>
      <c r="D22" s="2122"/>
      <c r="E22" s="2108"/>
      <c r="F22" s="2108"/>
      <c r="G22" s="2108"/>
      <c r="H22" s="2111"/>
      <c r="I22" s="2103"/>
      <c r="J22" s="2061"/>
      <c r="K22" s="2096"/>
      <c r="L22" s="2096"/>
      <c r="M22" s="2096"/>
      <c r="N22" s="2096"/>
      <c r="O22" s="2096"/>
      <c r="P22" s="2096"/>
      <c r="Q22" s="2096"/>
      <c r="R22" s="2095"/>
      <c r="S22" s="2095"/>
      <c r="T22" s="2095"/>
      <c r="U22" s="2095"/>
    </row>
    <row r="23" spans="1:21" ht="21" customHeight="1">
      <c r="A23" s="2061"/>
      <c r="B23" s="3009" t="s">
        <v>1821</v>
      </c>
      <c r="C23" s="3000"/>
      <c r="D23" s="2122"/>
      <c r="E23" s="2108"/>
      <c r="F23" s="2108"/>
      <c r="G23" s="2108"/>
      <c r="H23" s="2111"/>
      <c r="I23" s="2103"/>
      <c r="J23" s="2061"/>
      <c r="K23" s="2096"/>
      <c r="L23" s="2096"/>
      <c r="M23" s="2096"/>
      <c r="N23" s="2096"/>
      <c r="O23" s="2096"/>
      <c r="P23" s="2096"/>
      <c r="Q23" s="2096"/>
      <c r="R23" s="2095"/>
      <c r="S23" s="2095"/>
      <c r="T23" s="2095"/>
      <c r="U23" s="2095"/>
    </row>
    <row r="24" spans="1:21" ht="6.75" customHeight="1">
      <c r="A24" s="2061"/>
      <c r="B24" s="2113"/>
      <c r="C24" s="2123"/>
      <c r="D24" s="2122"/>
      <c r="E24" s="2108"/>
      <c r="F24" s="2108"/>
      <c r="G24" s="2108"/>
      <c r="H24" s="2111"/>
      <c r="I24" s="2103"/>
      <c r="J24" s="2061"/>
      <c r="K24" s="2096"/>
      <c r="L24" s="2096"/>
      <c r="M24" s="2096"/>
      <c r="N24" s="2096"/>
      <c r="O24" s="2096"/>
      <c r="P24" s="2096"/>
      <c r="Q24" s="2096"/>
      <c r="R24" s="2095"/>
      <c r="S24" s="2095"/>
      <c r="T24" s="2095"/>
      <c r="U24" s="2095"/>
    </row>
    <row r="25" spans="1:21" ht="21" customHeight="1">
      <c r="A25" s="2061"/>
      <c r="B25" s="2121"/>
      <c r="C25" s="2108" t="s">
        <v>1819</v>
      </c>
      <c r="D25" s="2116">
        <v>14.386889847329877</v>
      </c>
      <c r="E25" s="2115">
        <v>15.573234517663336</v>
      </c>
      <c r="F25" s="2115">
        <v>11.198163062758635</v>
      </c>
      <c r="G25" s="2115">
        <v>8.5613711432996205</v>
      </c>
      <c r="H25" s="2111" t="s">
        <v>74</v>
      </c>
      <c r="I25" s="2103" t="s">
        <v>74</v>
      </c>
      <c r="J25" s="2061"/>
      <c r="K25" s="2096"/>
      <c r="L25" s="2096"/>
      <c r="M25" s="2096"/>
      <c r="N25" s="2096"/>
      <c r="O25" s="2096"/>
      <c r="P25" s="2096"/>
      <c r="Q25" s="2096"/>
      <c r="R25" s="2095"/>
      <c r="S25" s="2095"/>
      <c r="T25" s="2095"/>
      <c r="U25" s="2095"/>
    </row>
    <row r="26" spans="1:21" ht="21" customHeight="1">
      <c r="A26" s="2061"/>
      <c r="B26" s="2121"/>
      <c r="C26" s="2108" t="s">
        <v>1818</v>
      </c>
      <c r="D26" s="2116">
        <v>12.680793849301457</v>
      </c>
      <c r="E26" s="2115">
        <v>14.072959437563082</v>
      </c>
      <c r="F26" s="2115">
        <v>10.167803303004463</v>
      </c>
      <c r="G26" s="2115">
        <v>7.7640238452589276</v>
      </c>
      <c r="H26" s="2111" t="s">
        <v>74</v>
      </c>
      <c r="I26" s="2103" t="s">
        <v>74</v>
      </c>
      <c r="J26" s="2061"/>
      <c r="K26" s="2096"/>
      <c r="L26" s="2096"/>
      <c r="M26" s="2096"/>
      <c r="N26" s="2096"/>
      <c r="O26" s="2096"/>
      <c r="P26" s="2096"/>
      <c r="Q26" s="2096"/>
      <c r="R26" s="2095"/>
      <c r="S26" s="2095"/>
      <c r="T26" s="2095"/>
      <c r="U26" s="2095"/>
    </row>
    <row r="27" spans="1:21" ht="10.5" customHeight="1">
      <c r="A27" s="2061"/>
      <c r="B27" s="2121"/>
      <c r="C27" s="2108"/>
      <c r="D27" s="2116"/>
      <c r="E27" s="2115"/>
      <c r="F27" s="2115"/>
      <c r="G27" s="2115"/>
      <c r="H27" s="2111"/>
      <c r="I27" s="2103"/>
      <c r="J27" s="2061"/>
      <c r="K27" s="2096"/>
      <c r="L27" s="2096"/>
      <c r="M27" s="2096"/>
      <c r="N27" s="2096"/>
      <c r="O27" s="2096"/>
      <c r="P27" s="2096"/>
      <c r="Q27" s="2096"/>
      <c r="R27" s="2095"/>
      <c r="S27" s="2095"/>
      <c r="T27" s="2095"/>
      <c r="U27" s="2095"/>
    </row>
    <row r="28" spans="1:21" ht="21" customHeight="1">
      <c r="A28" s="2061"/>
      <c r="B28" s="3009" t="s">
        <v>1820</v>
      </c>
      <c r="C28" s="3000"/>
      <c r="D28" s="2120"/>
      <c r="E28" s="2119"/>
      <c r="F28" s="2119"/>
      <c r="G28" s="2119"/>
      <c r="H28" s="2118"/>
      <c r="I28" s="2117"/>
      <c r="J28" s="2061"/>
      <c r="K28" s="2096"/>
      <c r="L28" s="2096"/>
      <c r="M28" s="2096"/>
      <c r="N28" s="2096"/>
      <c r="O28" s="2096"/>
      <c r="P28" s="2096"/>
      <c r="Q28" s="2096"/>
      <c r="R28" s="2095"/>
      <c r="S28" s="2095"/>
      <c r="T28" s="2095"/>
      <c r="U28" s="2095"/>
    </row>
    <row r="29" spans="1:21" ht="21" customHeight="1">
      <c r="A29" s="2061"/>
      <c r="B29" s="2113"/>
      <c r="C29" s="2108" t="s">
        <v>1819</v>
      </c>
      <c r="D29" s="2116">
        <v>14.880446091799522</v>
      </c>
      <c r="E29" s="2115">
        <v>16.120357015191555</v>
      </c>
      <c r="F29" s="2115">
        <v>11.632550976237257</v>
      </c>
      <c r="G29" s="2114">
        <v>9.1157664378699401</v>
      </c>
      <c r="H29" s="2111" t="s">
        <v>74</v>
      </c>
      <c r="I29" s="2103" t="s">
        <v>74</v>
      </c>
      <c r="J29" s="2061"/>
      <c r="K29" s="2096"/>
      <c r="L29" s="2096"/>
      <c r="M29" s="2096"/>
      <c r="N29" s="2096"/>
      <c r="O29" s="2096"/>
      <c r="P29" s="2096"/>
      <c r="Q29" s="2096"/>
      <c r="R29" s="2095"/>
      <c r="S29" s="2095"/>
      <c r="T29" s="2095"/>
      <c r="U29" s="2095"/>
    </row>
    <row r="30" spans="1:21" ht="21" customHeight="1">
      <c r="A30" s="2061"/>
      <c r="B30" s="2113"/>
      <c r="C30" s="2063" t="s">
        <v>1818</v>
      </c>
      <c r="D30" s="2116">
        <v>13.115820811735356</v>
      </c>
      <c r="E30" s="2115">
        <v>14.567373922001741</v>
      </c>
      <c r="F30" s="2115">
        <v>10.562222533792578</v>
      </c>
      <c r="G30" s="2114">
        <v>8.2667865703759222</v>
      </c>
      <c r="H30" s="2111" t="s">
        <v>74</v>
      </c>
      <c r="I30" s="2103" t="s">
        <v>74</v>
      </c>
      <c r="J30" s="2061"/>
      <c r="K30" s="2096"/>
      <c r="L30" s="2096"/>
      <c r="M30" s="2096"/>
      <c r="N30" s="2096"/>
      <c r="O30" s="2096"/>
      <c r="P30" s="2096"/>
      <c r="Q30" s="2096"/>
      <c r="R30" s="2095"/>
      <c r="S30" s="2095"/>
      <c r="T30" s="2095"/>
      <c r="U30" s="2095"/>
    </row>
    <row r="31" spans="1:21" ht="7.5" customHeight="1">
      <c r="A31" s="2061"/>
      <c r="B31" s="2113"/>
      <c r="C31" s="2112"/>
      <c r="D31" s="2110"/>
      <c r="E31" s="2106"/>
      <c r="F31" s="2106"/>
      <c r="G31" s="2106"/>
      <c r="H31" s="2111"/>
      <c r="I31" s="2103"/>
      <c r="J31" s="2061"/>
      <c r="K31" s="2096"/>
      <c r="L31" s="2096"/>
      <c r="M31" s="2096"/>
      <c r="N31" s="2096"/>
      <c r="O31" s="2096"/>
      <c r="P31" s="2096"/>
      <c r="Q31" s="2096"/>
      <c r="R31" s="2095"/>
      <c r="S31" s="2095"/>
      <c r="T31" s="2095"/>
      <c r="U31" s="2095"/>
    </row>
    <row r="32" spans="1:21" ht="7.5" customHeight="1">
      <c r="A32" s="2061"/>
      <c r="B32" s="2113"/>
      <c r="C32" s="2112"/>
      <c r="D32" s="2110"/>
      <c r="E32" s="2106"/>
      <c r="F32" s="2106"/>
      <c r="G32" s="2106"/>
      <c r="H32" s="2111"/>
      <c r="I32" s="2103"/>
      <c r="J32" s="2061"/>
      <c r="K32" s="2096"/>
      <c r="L32" s="2096"/>
      <c r="M32" s="2096"/>
      <c r="N32" s="2096"/>
      <c r="O32" s="2096"/>
      <c r="P32" s="2096"/>
      <c r="Q32" s="2096"/>
      <c r="R32" s="2095"/>
      <c r="S32" s="2095"/>
      <c r="T32" s="2095"/>
      <c r="U32" s="2095"/>
    </row>
    <row r="33" spans="1:21" ht="21" customHeight="1">
      <c r="A33" s="2061"/>
      <c r="B33" s="2109" t="s">
        <v>1817</v>
      </c>
      <c r="C33" s="2108"/>
      <c r="D33" s="2110">
        <v>121578.57273718748</v>
      </c>
      <c r="E33" s="2106">
        <v>111248.86265821433</v>
      </c>
      <c r="F33" s="2106">
        <v>117674.81684735705</v>
      </c>
      <c r="G33" s="2106">
        <v>141563.22670028298</v>
      </c>
      <c r="H33" s="2111">
        <v>-8.4963245137797117</v>
      </c>
      <c r="I33" s="2103">
        <v>20.300358643356105</v>
      </c>
      <c r="J33" s="2097"/>
      <c r="K33" s="2096"/>
      <c r="L33" s="2096"/>
      <c r="M33" s="2096"/>
      <c r="N33" s="2096"/>
      <c r="O33" s="2096"/>
      <c r="P33" s="2096"/>
      <c r="Q33" s="2096"/>
      <c r="R33" s="2095"/>
      <c r="S33" s="2095"/>
      <c r="T33" s="2095"/>
      <c r="U33" s="2095"/>
    </row>
    <row r="34" spans="1:21" ht="21" customHeight="1">
      <c r="A34" s="2061"/>
      <c r="B34" s="2109" t="s">
        <v>1816</v>
      </c>
      <c r="C34" s="2108"/>
      <c r="D34" s="2110">
        <v>1328349.0403455405</v>
      </c>
      <c r="E34" s="2106">
        <v>1410665.3336564964</v>
      </c>
      <c r="F34" s="2106">
        <v>1335620.0863360984</v>
      </c>
      <c r="G34" s="2106">
        <v>1263191.9609489467</v>
      </c>
      <c r="H34" s="2111">
        <v>6.1968873248512466</v>
      </c>
      <c r="I34" s="2103">
        <v>-5.422808935573741</v>
      </c>
      <c r="J34" s="2097"/>
      <c r="K34" s="2096"/>
      <c r="L34" s="2096"/>
      <c r="M34" s="2096"/>
      <c r="N34" s="2096"/>
      <c r="O34" s="2096"/>
      <c r="P34" s="2096"/>
      <c r="Q34" s="2096"/>
      <c r="R34" s="2095"/>
      <c r="S34" s="2095"/>
      <c r="T34" s="2095"/>
      <c r="U34" s="2095"/>
    </row>
    <row r="35" spans="1:21" ht="21" customHeight="1">
      <c r="A35" s="2061"/>
      <c r="B35" s="2109" t="s">
        <v>1815</v>
      </c>
      <c r="C35" s="2108"/>
      <c r="D35" s="2110">
        <v>-343565.93283813412</v>
      </c>
      <c r="E35" s="2106">
        <v>-82316.293310955865</v>
      </c>
      <c r="F35" s="2106">
        <v>-7271.0459905578755</v>
      </c>
      <c r="G35" s="2106">
        <v>72428.125387151726</v>
      </c>
      <c r="H35" s="2104" t="s">
        <v>74</v>
      </c>
      <c r="I35" s="2103" t="s">
        <v>74</v>
      </c>
      <c r="J35" s="2097"/>
      <c r="K35" s="2096"/>
      <c r="L35" s="2096"/>
      <c r="M35" s="2096"/>
      <c r="N35" s="2096"/>
      <c r="O35" s="2096"/>
      <c r="P35" s="2096"/>
      <c r="Q35" s="2096"/>
      <c r="R35" s="2095"/>
      <c r="S35" s="2095"/>
      <c r="T35" s="2095"/>
      <c r="U35" s="2095"/>
    </row>
    <row r="36" spans="1:21" ht="21" customHeight="1">
      <c r="A36" s="2061"/>
      <c r="B36" s="2109" t="s">
        <v>1814</v>
      </c>
      <c r="C36" s="2108"/>
      <c r="D36" s="2107">
        <v>61156.393770045324</v>
      </c>
      <c r="E36" s="2106">
        <v>-18770.156296652956</v>
      </c>
      <c r="F36" s="2105">
        <v>6044.3310192379631</v>
      </c>
      <c r="G36" s="2105">
        <v>3707.1668497022224</v>
      </c>
      <c r="H36" s="2104" t="s">
        <v>74</v>
      </c>
      <c r="I36" s="2103" t="s">
        <v>74</v>
      </c>
      <c r="J36" s="2097"/>
      <c r="K36" s="2096"/>
      <c r="L36" s="2096"/>
      <c r="M36" s="2096"/>
      <c r="N36" s="2096"/>
      <c r="O36" s="2096"/>
      <c r="P36" s="2096"/>
      <c r="Q36" s="2096"/>
      <c r="R36" s="2095"/>
      <c r="S36" s="2095"/>
      <c r="T36" s="2095"/>
      <c r="U36" s="2095"/>
    </row>
    <row r="37" spans="1:21" ht="21" customHeight="1" thickBot="1">
      <c r="A37" s="2061"/>
      <c r="B37" s="3010" t="s">
        <v>1813</v>
      </c>
      <c r="C37" s="3011"/>
      <c r="D37" s="2102">
        <v>-282409.53906808881</v>
      </c>
      <c r="E37" s="2101">
        <v>-101086.44960760883</v>
      </c>
      <c r="F37" s="2100">
        <v>-1226.7149713199124</v>
      </c>
      <c r="G37" s="2100">
        <v>76135.292236853944</v>
      </c>
      <c r="H37" s="2099" t="s">
        <v>74</v>
      </c>
      <c r="I37" s="2098" t="s">
        <v>74</v>
      </c>
      <c r="J37" s="2097"/>
      <c r="K37" s="2096"/>
      <c r="L37" s="2096"/>
      <c r="M37" s="2096"/>
      <c r="N37" s="2096"/>
      <c r="O37" s="2096"/>
      <c r="P37" s="2096"/>
      <c r="Q37" s="2096"/>
      <c r="R37" s="2095"/>
      <c r="S37" s="2095"/>
      <c r="T37" s="2095"/>
      <c r="U37" s="2095"/>
    </row>
    <row r="38" spans="1:21" ht="21" customHeight="1" thickTop="1" thickBot="1">
      <c r="A38" s="2061"/>
      <c r="B38" s="2071"/>
      <c r="C38" s="2063"/>
      <c r="D38" s="2094"/>
      <c r="E38" s="2070"/>
      <c r="F38" s="2070"/>
      <c r="G38" s="2070"/>
      <c r="H38" s="2069"/>
      <c r="I38" s="2069"/>
      <c r="J38" s="2061"/>
      <c r="K38" s="2061"/>
      <c r="L38" s="2061"/>
    </row>
    <row r="39" spans="1:21" ht="21" customHeight="1" thickTop="1">
      <c r="A39" s="2061"/>
      <c r="B39" s="2093" t="s">
        <v>1812</v>
      </c>
      <c r="C39" s="2092"/>
      <c r="D39" s="2091">
        <v>35.80953520469695</v>
      </c>
      <c r="E39" s="2089">
        <v>34.46202228094387</v>
      </c>
      <c r="F39" s="2090">
        <v>32.792308888077507</v>
      </c>
      <c r="G39" s="2089">
        <v>30.924109524154126</v>
      </c>
      <c r="H39" s="2088"/>
      <c r="I39" s="2087"/>
      <c r="J39" s="2061"/>
      <c r="K39" s="2062"/>
      <c r="L39" s="2062"/>
      <c r="M39" s="2072"/>
      <c r="N39" s="2072"/>
    </row>
    <row r="40" spans="1:21" ht="21" customHeight="1">
      <c r="A40" s="2061"/>
      <c r="B40" s="2086" t="s">
        <v>1811</v>
      </c>
      <c r="C40" s="2085"/>
      <c r="D40" s="2084">
        <v>105.67328207751214</v>
      </c>
      <c r="E40" s="2082">
        <v>117.27466197969234</v>
      </c>
      <c r="F40" s="2083">
        <v>84.731694191703866</v>
      </c>
      <c r="G40" s="2082">
        <v>64.700198710491065</v>
      </c>
      <c r="H40" s="2081"/>
      <c r="I40" s="2080"/>
      <c r="J40" s="2061"/>
      <c r="K40" s="2062"/>
      <c r="L40" s="2062"/>
      <c r="M40" s="2072"/>
      <c r="N40" s="2072"/>
    </row>
    <row r="41" spans="1:21" ht="21" customHeight="1" thickBot="1">
      <c r="A41" s="2061"/>
      <c r="B41" s="2079" t="s">
        <v>1810</v>
      </c>
      <c r="C41" s="2078"/>
      <c r="D41" s="2077">
        <v>33.13274092493878</v>
      </c>
      <c r="E41" s="2075">
        <v>32.906558778937956</v>
      </c>
      <c r="F41" s="2076">
        <v>27.139964448615729</v>
      </c>
      <c r="G41" s="2075">
        <v>25.052530117982208</v>
      </c>
      <c r="H41" s="2074"/>
      <c r="I41" s="2073"/>
      <c r="J41" s="2061"/>
      <c r="K41" s="2062"/>
      <c r="L41" s="2062"/>
      <c r="M41" s="2072"/>
      <c r="N41" s="2072"/>
    </row>
    <row r="42" spans="1:21" ht="15.75" customHeight="1" thickTop="1">
      <c r="A42" s="2061"/>
      <c r="B42" s="2071"/>
      <c r="C42" s="2063"/>
      <c r="D42" s="2070"/>
      <c r="E42" s="2070"/>
      <c r="F42" s="2070"/>
      <c r="G42" s="2070"/>
      <c r="H42" s="2069"/>
      <c r="I42" s="2069"/>
      <c r="J42" s="2061"/>
      <c r="K42" s="2061"/>
      <c r="L42" s="2061"/>
    </row>
    <row r="43" spans="1:21" ht="15.75" customHeight="1">
      <c r="A43" s="2061"/>
      <c r="B43" s="2068" t="s">
        <v>1809</v>
      </c>
      <c r="C43" s="2063"/>
      <c r="D43" s="2063"/>
      <c r="E43" s="2063"/>
      <c r="F43" s="2063"/>
      <c r="G43" s="2063"/>
      <c r="H43" s="2063"/>
      <c r="I43" s="2063"/>
      <c r="J43" s="2061"/>
      <c r="K43" s="2061"/>
      <c r="L43" s="2061"/>
    </row>
    <row r="44" spans="1:21" ht="15.75" customHeight="1">
      <c r="A44" s="2061"/>
      <c r="B44" s="2066" t="s">
        <v>1808</v>
      </c>
      <c r="C44" s="2063"/>
      <c r="D44" s="2063"/>
      <c r="E44" s="2063"/>
      <c r="F44" s="2063"/>
      <c r="G44" s="2063"/>
      <c r="H44" s="2063"/>
      <c r="I44" s="2063"/>
      <c r="J44" s="2061"/>
      <c r="K44" s="2061"/>
      <c r="L44" s="2061"/>
    </row>
    <row r="45" spans="1:21" ht="15.75" customHeight="1">
      <c r="A45" s="2061"/>
      <c r="B45" s="2067" t="s">
        <v>1807</v>
      </c>
      <c r="C45" s="2066"/>
      <c r="D45" s="2063"/>
      <c r="E45" s="2063"/>
      <c r="F45" s="2063"/>
      <c r="G45" s="2063"/>
      <c r="H45" s="2063"/>
      <c r="I45" s="2063"/>
      <c r="J45" s="2061"/>
      <c r="K45" s="2061"/>
      <c r="L45" s="2061"/>
    </row>
    <row r="46" spans="1:21" ht="15.75" customHeight="1">
      <c r="A46" s="2061"/>
      <c r="B46" s="2067" t="s">
        <v>1806</v>
      </c>
      <c r="C46" s="2066"/>
      <c r="D46" s="2063"/>
      <c r="E46" s="2063"/>
      <c r="F46" s="2063"/>
      <c r="G46" s="2063"/>
      <c r="H46" s="2063"/>
      <c r="I46" s="2063"/>
      <c r="J46" s="2061"/>
      <c r="K46" s="2061"/>
      <c r="L46" s="2061"/>
    </row>
    <row r="47" spans="1:21" ht="15.75" customHeight="1">
      <c r="A47" s="2061"/>
      <c r="B47" s="2066" t="s">
        <v>1805</v>
      </c>
      <c r="C47" s="2063"/>
      <c r="D47" s="2065">
        <v>120.37</v>
      </c>
      <c r="E47" s="2064">
        <v>117.12</v>
      </c>
      <c r="F47" s="2064">
        <v>119.04</v>
      </c>
      <c r="G47" s="2064">
        <v>120.12</v>
      </c>
      <c r="H47" s="2063"/>
      <c r="I47" s="2063"/>
      <c r="J47" s="2061"/>
      <c r="K47" s="2061"/>
      <c r="L47" s="2061"/>
    </row>
    <row r="48" spans="1:21" ht="15.75" customHeight="1">
      <c r="A48" s="2061"/>
      <c r="B48" s="2061"/>
      <c r="C48" s="2061"/>
      <c r="D48" s="2061"/>
      <c r="E48" s="2061"/>
      <c r="F48" s="2061"/>
      <c r="G48" s="2061"/>
      <c r="H48" s="2061"/>
      <c r="I48" s="2061"/>
      <c r="J48" s="2061"/>
      <c r="K48" s="2061"/>
      <c r="L48" s="2061"/>
    </row>
    <row r="49" spans="1:12" ht="15.75" customHeight="1">
      <c r="A49" s="2061"/>
      <c r="B49" s="2061"/>
      <c r="C49" s="2061"/>
      <c r="D49" s="2063"/>
      <c r="E49" s="2063"/>
      <c r="F49" s="2063"/>
      <c r="G49" s="2063"/>
      <c r="H49" s="2061"/>
      <c r="I49" s="2061"/>
      <c r="J49" s="2061"/>
      <c r="K49" s="2061"/>
      <c r="L49" s="2061"/>
    </row>
    <row r="50" spans="1:12" ht="15.75" customHeight="1">
      <c r="A50" s="2061"/>
      <c r="B50" s="2061"/>
      <c r="C50" s="2061"/>
      <c r="D50" s="2063"/>
      <c r="E50" s="2063"/>
      <c r="F50" s="2063"/>
      <c r="G50" s="2063"/>
      <c r="H50" s="2061"/>
      <c r="I50" s="2061"/>
      <c r="J50" s="2061"/>
      <c r="K50" s="2061"/>
      <c r="L50" s="2061"/>
    </row>
    <row r="51" spans="1:12" ht="15.75" customHeight="1">
      <c r="A51" s="2061"/>
      <c r="B51" s="2061"/>
      <c r="C51" s="2061"/>
      <c r="D51" s="2063"/>
      <c r="E51" s="2063"/>
      <c r="F51" s="2063"/>
      <c r="G51" s="2063"/>
      <c r="H51" s="2061"/>
      <c r="I51" s="2061"/>
      <c r="J51" s="2061"/>
      <c r="K51" s="2061"/>
      <c r="L51" s="2061"/>
    </row>
    <row r="52" spans="1:12" ht="15.75" customHeight="1">
      <c r="A52" s="2061"/>
      <c r="B52" s="2061"/>
      <c r="C52" s="2061"/>
      <c r="D52" s="2063"/>
      <c r="E52" s="2063"/>
      <c r="F52" s="2063"/>
      <c r="G52" s="2063"/>
      <c r="H52" s="2062"/>
      <c r="I52" s="2062"/>
      <c r="J52" s="2061"/>
      <c r="K52" s="2061"/>
      <c r="L52" s="2061"/>
    </row>
    <row r="53" spans="1:12" ht="15.75" customHeight="1">
      <c r="A53" s="2061"/>
      <c r="B53" s="2061"/>
      <c r="C53" s="2061"/>
      <c r="D53" s="2061"/>
      <c r="E53" s="2061"/>
      <c r="F53" s="2061"/>
      <c r="G53" s="2061"/>
      <c r="H53" s="2061"/>
      <c r="I53" s="2061"/>
      <c r="J53" s="2061"/>
      <c r="K53" s="2061"/>
      <c r="L53" s="2061"/>
    </row>
    <row r="54" spans="1:12" ht="15.75" customHeight="1">
      <c r="A54" s="2061"/>
      <c r="B54" s="2061"/>
      <c r="C54" s="2061"/>
      <c r="D54" s="2061"/>
      <c r="E54" s="2061"/>
      <c r="F54" s="2061"/>
      <c r="G54" s="2061"/>
      <c r="H54" s="2061"/>
      <c r="I54" s="2061"/>
      <c r="J54" s="2061"/>
      <c r="K54" s="2061"/>
      <c r="L54" s="2061"/>
    </row>
    <row r="55" spans="1:12" ht="15.75" customHeight="1">
      <c r="A55" s="2061"/>
      <c r="B55" s="2061"/>
      <c r="C55" s="2061"/>
      <c r="D55" s="2061"/>
      <c r="E55" s="2061"/>
      <c r="F55" s="2061"/>
      <c r="G55" s="2061"/>
      <c r="H55" s="2061"/>
      <c r="I55" s="2061"/>
      <c r="J55" s="2061"/>
      <c r="K55" s="2061"/>
      <c r="L55" s="2061"/>
    </row>
    <row r="56" spans="1:12" ht="15.75" customHeight="1">
      <c r="A56" s="2061"/>
      <c r="B56" s="2061"/>
      <c r="C56" s="2061"/>
      <c r="D56" s="2061"/>
      <c r="E56" s="2061"/>
      <c r="F56" s="2061"/>
      <c r="G56" s="2061"/>
      <c r="H56" s="2061"/>
      <c r="I56" s="2061"/>
      <c r="J56" s="2061"/>
      <c r="K56" s="2061"/>
      <c r="L56" s="2061"/>
    </row>
    <row r="57" spans="1:12" ht="15.75" customHeight="1">
      <c r="A57" s="2061"/>
      <c r="B57" s="2061"/>
      <c r="C57" s="2061"/>
      <c r="D57" s="2061"/>
      <c r="E57" s="2061"/>
      <c r="F57" s="2061"/>
      <c r="G57" s="2061"/>
      <c r="H57" s="2061"/>
      <c r="I57" s="2061"/>
      <c r="J57" s="2061"/>
      <c r="K57" s="2061"/>
      <c r="L57" s="2061"/>
    </row>
    <row r="58" spans="1:12" ht="15.75" customHeight="1">
      <c r="A58" s="2061"/>
      <c r="B58" s="2061"/>
      <c r="C58" s="2061"/>
      <c r="D58" s="2061"/>
      <c r="E58" s="2061"/>
      <c r="F58" s="2061"/>
      <c r="G58" s="2061"/>
      <c r="H58" s="2061"/>
      <c r="I58" s="2061"/>
      <c r="J58" s="2061"/>
      <c r="K58" s="2061"/>
      <c r="L58" s="2061"/>
    </row>
    <row r="59" spans="1:12" ht="15.75" customHeight="1">
      <c r="A59" s="2061"/>
      <c r="B59" s="2061"/>
      <c r="C59" s="2061"/>
      <c r="D59" s="2061"/>
      <c r="E59" s="2061"/>
      <c r="F59" s="2061"/>
      <c r="G59" s="2061"/>
      <c r="H59" s="2061"/>
      <c r="I59" s="2061"/>
      <c r="J59" s="2061"/>
      <c r="K59" s="2061"/>
      <c r="L59" s="2061"/>
    </row>
    <row r="60" spans="1:12" ht="15.75" customHeight="1">
      <c r="A60" s="2061"/>
      <c r="B60" s="2061"/>
      <c r="C60" s="2061"/>
      <c r="D60" s="2061"/>
      <c r="E60" s="2061"/>
      <c r="F60" s="2061"/>
      <c r="G60" s="2061"/>
      <c r="H60" s="2061"/>
      <c r="I60" s="2061"/>
      <c r="J60" s="2061"/>
      <c r="K60" s="2061"/>
      <c r="L60" s="2061"/>
    </row>
    <row r="61" spans="1:12" ht="15.75" customHeight="1">
      <c r="A61" s="2061"/>
      <c r="B61" s="2061"/>
      <c r="C61" s="2061"/>
      <c r="D61" s="2061"/>
      <c r="E61" s="2061"/>
      <c r="F61" s="2061"/>
      <c r="G61" s="2061"/>
      <c r="H61" s="2061"/>
      <c r="I61" s="2061"/>
      <c r="J61" s="2061"/>
      <c r="K61" s="2061"/>
      <c r="L61" s="2061"/>
    </row>
    <row r="62" spans="1:12" ht="15.75" customHeight="1">
      <c r="A62" s="2061"/>
      <c r="B62" s="2061"/>
      <c r="C62" s="2061"/>
      <c r="D62" s="2061"/>
      <c r="E62" s="2061"/>
      <c r="F62" s="2061"/>
      <c r="G62" s="2061"/>
      <c r="H62" s="2061"/>
      <c r="I62" s="2061"/>
      <c r="J62" s="2061"/>
      <c r="K62" s="2061"/>
      <c r="L62" s="2061"/>
    </row>
    <row r="63" spans="1:12" ht="15.75" customHeight="1">
      <c r="A63" s="2061"/>
      <c r="B63" s="2061"/>
      <c r="C63" s="2061"/>
      <c r="D63" s="2061"/>
      <c r="E63" s="2061"/>
      <c r="F63" s="2061"/>
      <c r="G63" s="2061"/>
      <c r="H63" s="2061"/>
      <c r="I63" s="2061"/>
      <c r="J63" s="2061"/>
      <c r="K63" s="2061"/>
      <c r="L63" s="2061"/>
    </row>
    <row r="64" spans="1:12" ht="15.75" customHeight="1">
      <c r="A64" s="2061"/>
      <c r="B64" s="2061"/>
      <c r="C64" s="2061"/>
      <c r="D64" s="2061"/>
      <c r="E64" s="2061"/>
      <c r="F64" s="2061"/>
      <c r="G64" s="2061"/>
      <c r="H64" s="2061"/>
      <c r="I64" s="2061"/>
      <c r="J64" s="2061"/>
      <c r="K64" s="2061"/>
      <c r="L64" s="2061"/>
    </row>
    <row r="65" spans="1:12" ht="15.75" customHeight="1">
      <c r="A65" s="2061"/>
      <c r="B65" s="2061"/>
      <c r="C65" s="2061"/>
      <c r="D65" s="2061"/>
      <c r="E65" s="2061"/>
      <c r="F65" s="2061"/>
      <c r="G65" s="2061"/>
      <c r="H65" s="2061"/>
      <c r="I65" s="2061"/>
      <c r="J65" s="2061"/>
      <c r="K65" s="2061"/>
      <c r="L65" s="2061"/>
    </row>
    <row r="66" spans="1:12" ht="15.75" customHeight="1">
      <c r="A66" s="2061"/>
      <c r="B66" s="2061"/>
      <c r="C66" s="2061"/>
      <c r="D66" s="2061"/>
      <c r="E66" s="2061"/>
      <c r="F66" s="2061"/>
      <c r="G66" s="2061"/>
      <c r="H66" s="2061"/>
      <c r="I66" s="2061"/>
      <c r="J66" s="2061"/>
      <c r="K66" s="2061"/>
      <c r="L66" s="2061"/>
    </row>
    <row r="67" spans="1:12" ht="15.75" customHeight="1">
      <c r="A67" s="2061"/>
      <c r="B67" s="2061"/>
      <c r="C67" s="2061"/>
      <c r="D67" s="2061"/>
      <c r="E67" s="2061"/>
      <c r="F67" s="2061"/>
      <c r="G67" s="2061"/>
      <c r="H67" s="2061"/>
      <c r="I67" s="2061"/>
      <c r="J67" s="2061"/>
      <c r="K67" s="2061"/>
      <c r="L67" s="2061"/>
    </row>
    <row r="68" spans="1:12" ht="15.75" customHeight="1">
      <c r="A68" s="2061"/>
      <c r="B68" s="2061"/>
      <c r="C68" s="2061"/>
      <c r="D68" s="2061"/>
      <c r="E68" s="2061"/>
      <c r="F68" s="2061"/>
      <c r="G68" s="2061"/>
      <c r="H68" s="2061"/>
      <c r="I68" s="2061"/>
      <c r="J68" s="2061"/>
      <c r="K68" s="2061"/>
      <c r="L68" s="2061"/>
    </row>
    <row r="69" spans="1:12" ht="15.75" customHeight="1">
      <c r="A69" s="2061"/>
      <c r="B69" s="2061"/>
      <c r="C69" s="2061"/>
      <c r="D69" s="2061"/>
      <c r="E69" s="2061"/>
      <c r="F69" s="2061"/>
      <c r="G69" s="2061"/>
      <c r="H69" s="2061"/>
      <c r="I69" s="2061"/>
      <c r="J69" s="2061"/>
      <c r="K69" s="2061"/>
      <c r="L69" s="2061"/>
    </row>
    <row r="70" spans="1:12" ht="15.75" customHeight="1">
      <c r="A70" s="2061"/>
      <c r="B70" s="2061"/>
      <c r="C70" s="2061"/>
      <c r="D70" s="2061"/>
      <c r="E70" s="2061"/>
      <c r="F70" s="2061"/>
      <c r="G70" s="2061"/>
      <c r="H70" s="2061"/>
      <c r="I70" s="2061"/>
      <c r="J70" s="2061"/>
      <c r="K70" s="2061"/>
      <c r="L70" s="2061"/>
    </row>
    <row r="71" spans="1:12" ht="15.75" customHeight="1">
      <c r="A71" s="2061"/>
      <c r="B71" s="2061"/>
      <c r="C71" s="2061"/>
      <c r="D71" s="2061"/>
      <c r="E71" s="2061"/>
      <c r="F71" s="2061"/>
      <c r="G71" s="2061"/>
      <c r="H71" s="2061"/>
      <c r="I71" s="2061"/>
      <c r="J71" s="2061"/>
      <c r="K71" s="2061"/>
      <c r="L71" s="2061"/>
    </row>
    <row r="72" spans="1:12" ht="15.75" customHeight="1">
      <c r="A72" s="2061"/>
      <c r="B72" s="2061"/>
      <c r="C72" s="2061"/>
      <c r="D72" s="2061"/>
      <c r="E72" s="2061"/>
      <c r="F72" s="2061"/>
      <c r="G72" s="2061"/>
      <c r="H72" s="2061"/>
      <c r="I72" s="2061"/>
      <c r="J72" s="2061"/>
      <c r="K72" s="2061"/>
      <c r="L72" s="2061"/>
    </row>
    <row r="73" spans="1:12" ht="15.75" customHeight="1">
      <c r="A73" s="2061"/>
      <c r="B73" s="2061"/>
      <c r="C73" s="2061"/>
      <c r="D73" s="2061"/>
      <c r="E73" s="2061"/>
      <c r="F73" s="2061"/>
      <c r="G73" s="2061"/>
      <c r="H73" s="2061"/>
      <c r="I73" s="2061"/>
      <c r="J73" s="2061"/>
      <c r="K73" s="2061"/>
      <c r="L73" s="2061"/>
    </row>
    <row r="74" spans="1:12" ht="15.75" customHeight="1">
      <c r="A74" s="2061"/>
      <c r="B74" s="2061"/>
      <c r="C74" s="2061"/>
      <c r="D74" s="2061"/>
      <c r="E74" s="2061"/>
      <c r="F74" s="2061"/>
      <c r="G74" s="2061"/>
      <c r="H74" s="2061"/>
      <c r="I74" s="2061"/>
      <c r="J74" s="2061"/>
      <c r="K74" s="2061"/>
      <c r="L74" s="2061"/>
    </row>
    <row r="75" spans="1:12" ht="15.75" customHeight="1">
      <c r="A75" s="2061"/>
      <c r="B75" s="2061"/>
      <c r="C75" s="2061"/>
      <c r="D75" s="2061"/>
      <c r="E75" s="2061"/>
      <c r="F75" s="2061"/>
      <c r="G75" s="2061"/>
      <c r="H75" s="2061"/>
      <c r="I75" s="2061"/>
      <c r="J75" s="2061"/>
      <c r="K75" s="2061"/>
      <c r="L75" s="2061"/>
    </row>
    <row r="76" spans="1:12" ht="15.75" customHeight="1">
      <c r="A76" s="2061"/>
      <c r="B76" s="2061"/>
      <c r="C76" s="2061"/>
      <c r="D76" s="2061"/>
      <c r="E76" s="2061"/>
      <c r="F76" s="2061"/>
      <c r="G76" s="2061"/>
      <c r="H76" s="2061"/>
      <c r="I76" s="2061"/>
      <c r="J76" s="2061"/>
      <c r="K76" s="2061"/>
      <c r="L76" s="2061"/>
    </row>
    <row r="77" spans="1:12" ht="15.75" customHeight="1">
      <c r="A77" s="2061"/>
      <c r="B77" s="2061"/>
      <c r="C77" s="2061"/>
      <c r="D77" s="2061"/>
      <c r="E77" s="2061"/>
      <c r="F77" s="2061"/>
      <c r="G77" s="2061"/>
      <c r="H77" s="2061"/>
      <c r="I77" s="2061"/>
      <c r="J77" s="2061"/>
      <c r="K77" s="2061"/>
      <c r="L77" s="2061"/>
    </row>
    <row r="78" spans="1:12" ht="15.75" customHeight="1">
      <c r="A78" s="2061"/>
      <c r="B78" s="2061"/>
      <c r="C78" s="2061"/>
      <c r="D78" s="2061"/>
      <c r="E78" s="2061"/>
      <c r="F78" s="2061"/>
      <c r="G78" s="2061"/>
      <c r="H78" s="2061"/>
      <c r="I78" s="2061"/>
      <c r="J78" s="2061"/>
      <c r="K78" s="2061"/>
      <c r="L78" s="2061"/>
    </row>
    <row r="79" spans="1:12" ht="15.75" customHeight="1">
      <c r="A79" s="2061"/>
      <c r="B79" s="2061"/>
      <c r="C79" s="2061"/>
      <c r="D79" s="2061"/>
      <c r="E79" s="2061"/>
      <c r="F79" s="2061"/>
      <c r="G79" s="2061"/>
      <c r="H79" s="2061"/>
      <c r="I79" s="2061"/>
      <c r="J79" s="2061"/>
      <c r="K79" s="2061"/>
      <c r="L79" s="2061"/>
    </row>
    <row r="80" spans="1:12" ht="15.75" customHeight="1">
      <c r="A80" s="2061"/>
      <c r="B80" s="2061"/>
      <c r="C80" s="2061"/>
      <c r="D80" s="2061"/>
      <c r="E80" s="2061"/>
      <c r="F80" s="2061"/>
      <c r="G80" s="2061"/>
      <c r="H80" s="2061"/>
      <c r="I80" s="2061"/>
      <c r="J80" s="2061"/>
      <c r="K80" s="2061"/>
      <c r="L80" s="2061"/>
    </row>
    <row r="81" spans="1:12" ht="15.75" customHeight="1">
      <c r="A81" s="2061"/>
      <c r="B81" s="2061"/>
      <c r="C81" s="2061"/>
      <c r="D81" s="2061"/>
      <c r="E81" s="2061"/>
      <c r="F81" s="2061"/>
      <c r="G81" s="2061"/>
      <c r="H81" s="2061"/>
      <c r="I81" s="2061"/>
      <c r="J81" s="2061"/>
      <c r="K81" s="2061"/>
      <c r="L81" s="2061"/>
    </row>
    <row r="82" spans="1:12" ht="15.75" customHeight="1">
      <c r="A82" s="2061"/>
      <c r="B82" s="2061"/>
      <c r="C82" s="2061"/>
      <c r="D82" s="2061"/>
      <c r="E82" s="2061"/>
      <c r="F82" s="2061"/>
      <c r="G82" s="2061"/>
      <c r="H82" s="2061"/>
      <c r="I82" s="2061"/>
      <c r="J82" s="2061"/>
      <c r="K82" s="2061"/>
      <c r="L82" s="2061"/>
    </row>
    <row r="83" spans="1:12" ht="15.75" customHeight="1">
      <c r="A83" s="2061"/>
      <c r="B83" s="2061"/>
      <c r="C83" s="2061"/>
      <c r="D83" s="2061"/>
      <c r="E83" s="2061"/>
      <c r="F83" s="2061"/>
      <c r="G83" s="2061"/>
      <c r="H83" s="2061"/>
      <c r="I83" s="2061"/>
      <c r="J83" s="2061"/>
      <c r="K83" s="2061"/>
      <c r="L83" s="2061"/>
    </row>
    <row r="84" spans="1:12" ht="15.75" customHeight="1">
      <c r="A84" s="2061"/>
      <c r="B84" s="2061"/>
      <c r="C84" s="2061"/>
      <c r="D84" s="2061"/>
      <c r="E84" s="2061"/>
      <c r="F84" s="2061"/>
      <c r="G84" s="2061"/>
      <c r="H84" s="2061"/>
      <c r="I84" s="2061"/>
      <c r="J84" s="2061"/>
      <c r="K84" s="2061"/>
      <c r="L84" s="2061"/>
    </row>
    <row r="85" spans="1:12" ht="15.75" customHeight="1">
      <c r="A85" s="2061"/>
      <c r="B85" s="2061"/>
      <c r="C85" s="2061"/>
      <c r="D85" s="2061"/>
      <c r="E85" s="2061"/>
      <c r="F85" s="2061"/>
      <c r="G85" s="2061"/>
      <c r="H85" s="2061"/>
      <c r="I85" s="2061"/>
      <c r="J85" s="2061"/>
      <c r="K85" s="2061"/>
      <c r="L85" s="2061"/>
    </row>
    <row r="86" spans="1:12" ht="15.75" customHeight="1">
      <c r="A86" s="2061"/>
      <c r="B86" s="2061"/>
      <c r="C86" s="2061"/>
      <c r="D86" s="2061"/>
      <c r="E86" s="2061"/>
      <c r="F86" s="2061"/>
      <c r="G86" s="2061"/>
      <c r="H86" s="2061"/>
      <c r="I86" s="2061"/>
      <c r="J86" s="2061"/>
      <c r="K86" s="2061"/>
      <c r="L86" s="2061"/>
    </row>
    <row r="87" spans="1:12" ht="15.75" customHeight="1">
      <c r="A87" s="2061"/>
      <c r="B87" s="2061"/>
      <c r="C87" s="2061"/>
      <c r="D87" s="2061"/>
      <c r="E87" s="2061"/>
      <c r="F87" s="2061"/>
      <c r="G87" s="2061"/>
      <c r="H87" s="2061"/>
      <c r="I87" s="2061"/>
      <c r="J87" s="2061"/>
      <c r="K87" s="2061"/>
      <c r="L87" s="2061"/>
    </row>
    <row r="88" spans="1:12" ht="15.75" customHeight="1">
      <c r="A88" s="2061"/>
      <c r="B88" s="2061"/>
      <c r="C88" s="2061"/>
      <c r="D88" s="2061"/>
      <c r="E88" s="2061"/>
      <c r="F88" s="2061"/>
      <c r="G88" s="2061"/>
      <c r="H88" s="2061"/>
      <c r="I88" s="2061"/>
      <c r="J88" s="2061"/>
      <c r="K88" s="2061"/>
      <c r="L88" s="2061"/>
    </row>
    <row r="89" spans="1:12" ht="15.75" customHeight="1">
      <c r="A89" s="2061"/>
      <c r="B89" s="2061"/>
      <c r="C89" s="2061"/>
      <c r="D89" s="2061"/>
      <c r="E89" s="2061"/>
      <c r="F89" s="2061"/>
      <c r="G89" s="2061"/>
      <c r="H89" s="2061"/>
      <c r="I89" s="2061"/>
      <c r="J89" s="2061"/>
      <c r="K89" s="2061"/>
      <c r="L89" s="2061"/>
    </row>
    <row r="90" spans="1:12" ht="15.75" customHeight="1">
      <c r="A90" s="2061"/>
      <c r="B90" s="2061"/>
      <c r="C90" s="2061"/>
      <c r="D90" s="2061"/>
      <c r="E90" s="2061"/>
      <c r="F90" s="2061"/>
      <c r="G90" s="2061"/>
      <c r="H90" s="2061"/>
      <c r="I90" s="2061"/>
      <c r="J90" s="2061"/>
      <c r="K90" s="2061"/>
      <c r="L90" s="2061"/>
    </row>
    <row r="91" spans="1:12" ht="15.75" customHeight="1">
      <c r="A91" s="2061"/>
      <c r="B91" s="2061"/>
      <c r="C91" s="2061"/>
      <c r="D91" s="2061"/>
      <c r="E91" s="2061"/>
      <c r="F91" s="2061"/>
      <c r="G91" s="2061"/>
      <c r="H91" s="2061"/>
      <c r="I91" s="2061"/>
      <c r="J91" s="2061"/>
      <c r="K91" s="2061"/>
      <c r="L91" s="2061"/>
    </row>
    <row r="92" spans="1:12" ht="15.75" customHeight="1">
      <c r="A92" s="2061"/>
      <c r="B92" s="2061"/>
      <c r="C92" s="2061"/>
      <c r="D92" s="2061"/>
      <c r="E92" s="2061"/>
      <c r="F92" s="2061"/>
      <c r="G92" s="2061"/>
      <c r="H92" s="2061"/>
      <c r="I92" s="2061"/>
      <c r="J92" s="2061"/>
      <c r="K92" s="2061"/>
      <c r="L92" s="2061"/>
    </row>
    <row r="93" spans="1:12" ht="15.75" customHeight="1">
      <c r="A93" s="2061"/>
      <c r="B93" s="2061"/>
      <c r="C93" s="2061"/>
      <c r="D93" s="2061"/>
      <c r="E93" s="2061"/>
      <c r="F93" s="2061"/>
      <c r="G93" s="2061"/>
      <c r="H93" s="2061"/>
      <c r="I93" s="2061"/>
      <c r="J93" s="2061"/>
      <c r="K93" s="2061"/>
      <c r="L93" s="2061"/>
    </row>
    <row r="94" spans="1:12" ht="15.75" customHeight="1">
      <c r="A94" s="2061"/>
      <c r="B94" s="2061"/>
      <c r="C94" s="2061"/>
      <c r="D94" s="2061"/>
      <c r="E94" s="2061"/>
      <c r="F94" s="2061"/>
      <c r="G94" s="2061"/>
      <c r="H94" s="2061"/>
      <c r="I94" s="2061"/>
      <c r="J94" s="2061"/>
      <c r="K94" s="2061"/>
      <c r="L94" s="2061"/>
    </row>
    <row r="95" spans="1:12" ht="15.75" customHeight="1">
      <c r="A95" s="2061"/>
      <c r="B95" s="2061"/>
      <c r="C95" s="2061"/>
      <c r="D95" s="2061"/>
      <c r="E95" s="2061"/>
      <c r="F95" s="2061"/>
      <c r="G95" s="2061"/>
      <c r="H95" s="2061"/>
      <c r="I95" s="2061"/>
      <c r="J95" s="2061"/>
      <c r="K95" s="2061"/>
      <c r="L95" s="2061"/>
    </row>
    <row r="96" spans="1:12" ht="15.75" customHeight="1">
      <c r="A96" s="2061"/>
      <c r="B96" s="2061"/>
      <c r="C96" s="2061"/>
      <c r="D96" s="2061"/>
      <c r="E96" s="2061"/>
      <c r="F96" s="2061"/>
      <c r="G96" s="2061"/>
      <c r="H96" s="2061"/>
      <c r="I96" s="2061"/>
      <c r="J96" s="2061"/>
      <c r="K96" s="2061"/>
      <c r="L96" s="2061"/>
    </row>
    <row r="97" spans="1:12" ht="15.75" customHeight="1">
      <c r="A97" s="2061"/>
      <c r="B97" s="2061"/>
      <c r="C97" s="2061"/>
      <c r="D97" s="2061"/>
      <c r="E97" s="2061"/>
      <c r="F97" s="2061"/>
      <c r="G97" s="2061"/>
      <c r="H97" s="2061"/>
      <c r="I97" s="2061"/>
      <c r="J97" s="2061"/>
      <c r="K97" s="2061"/>
      <c r="L97" s="2061"/>
    </row>
    <row r="98" spans="1:12" ht="15.75" customHeight="1">
      <c r="A98" s="2061"/>
      <c r="B98" s="2061"/>
      <c r="C98" s="2061"/>
      <c r="D98" s="2061"/>
      <c r="E98" s="2061"/>
      <c r="F98" s="2061"/>
      <c r="G98" s="2061"/>
      <c r="H98" s="2061"/>
      <c r="I98" s="2061"/>
      <c r="J98" s="2061"/>
      <c r="K98" s="2061"/>
      <c r="L98" s="2061"/>
    </row>
    <row r="99" spans="1:12" ht="15.75" customHeight="1">
      <c r="A99" s="2061"/>
      <c r="B99" s="2061"/>
      <c r="C99" s="2061"/>
      <c r="D99" s="2061"/>
      <c r="E99" s="2061"/>
      <c r="F99" s="2061"/>
      <c r="G99" s="2061"/>
      <c r="H99" s="2061"/>
      <c r="I99" s="2061"/>
      <c r="J99" s="2061"/>
      <c r="K99" s="2061"/>
      <c r="L99" s="2061"/>
    </row>
    <row r="100" spans="1:12" ht="15.75" customHeight="1">
      <c r="A100" s="2061"/>
      <c r="B100" s="2061"/>
      <c r="C100" s="2061"/>
      <c r="D100" s="2061"/>
      <c r="E100" s="2061"/>
      <c r="F100" s="2061"/>
      <c r="G100" s="2061"/>
      <c r="H100" s="2061"/>
      <c r="I100" s="2061"/>
      <c r="J100" s="2061"/>
      <c r="K100" s="2061"/>
      <c r="L100" s="2061"/>
    </row>
    <row r="101" spans="1:12" ht="15.75" customHeight="1">
      <c r="A101" s="2061"/>
      <c r="B101" s="2061"/>
      <c r="C101" s="2061"/>
      <c r="D101" s="2061"/>
      <c r="E101" s="2061"/>
      <c r="F101" s="2061"/>
      <c r="G101" s="2061"/>
      <c r="H101" s="2061"/>
      <c r="I101" s="2061"/>
      <c r="J101" s="2061"/>
      <c r="K101" s="2061"/>
      <c r="L101" s="2061"/>
    </row>
    <row r="102" spans="1:12" ht="15.75" customHeight="1">
      <c r="A102" s="2061"/>
      <c r="B102" s="2061"/>
      <c r="C102" s="2061"/>
      <c r="D102" s="2061"/>
      <c r="E102" s="2061"/>
      <c r="F102" s="2061"/>
      <c r="G102" s="2061"/>
      <c r="H102" s="2061"/>
      <c r="I102" s="2061"/>
      <c r="J102" s="2061"/>
      <c r="K102" s="2061"/>
      <c r="L102" s="2061"/>
    </row>
    <row r="103" spans="1:12" ht="15.75" customHeight="1">
      <c r="A103" s="2061"/>
      <c r="B103" s="2061"/>
      <c r="C103" s="2061"/>
      <c r="D103" s="2061"/>
      <c r="E103" s="2061"/>
      <c r="F103" s="2061"/>
      <c r="G103" s="2061"/>
      <c r="H103" s="2061"/>
      <c r="I103" s="2061"/>
      <c r="J103" s="2061"/>
      <c r="K103" s="2061"/>
      <c r="L103" s="2061"/>
    </row>
    <row r="104" spans="1:12" ht="15.75" customHeight="1">
      <c r="A104" s="2061"/>
      <c r="B104" s="2061"/>
      <c r="C104" s="2061"/>
      <c r="D104" s="2061"/>
      <c r="E104" s="2061"/>
      <c r="F104" s="2061"/>
      <c r="G104" s="2061"/>
      <c r="H104" s="2061"/>
      <c r="I104" s="2061"/>
      <c r="J104" s="2061"/>
      <c r="K104" s="2061"/>
      <c r="L104" s="2061"/>
    </row>
    <row r="105" spans="1:12" ht="15.75" customHeight="1">
      <c r="A105" s="2061"/>
      <c r="B105" s="2061"/>
      <c r="C105" s="2061"/>
      <c r="D105" s="2061"/>
      <c r="E105" s="2061"/>
      <c r="F105" s="2061"/>
      <c r="G105" s="2061"/>
      <c r="H105" s="2061"/>
      <c r="I105" s="2061"/>
      <c r="J105" s="2061"/>
      <c r="K105" s="2061"/>
      <c r="L105" s="2061"/>
    </row>
    <row r="106" spans="1:12" ht="15.75" customHeight="1">
      <c r="A106" s="2061"/>
      <c r="B106" s="2061"/>
      <c r="C106" s="2061"/>
      <c r="D106" s="2061"/>
      <c r="E106" s="2061"/>
      <c r="F106" s="2061"/>
      <c r="G106" s="2061"/>
      <c r="H106" s="2061"/>
      <c r="I106" s="2061"/>
      <c r="J106" s="2061"/>
      <c r="K106" s="2061"/>
      <c r="L106" s="2061"/>
    </row>
    <row r="107" spans="1:12" ht="15.75" customHeight="1">
      <c r="A107" s="2061"/>
      <c r="B107" s="2061"/>
      <c r="C107" s="2061"/>
      <c r="D107" s="2061"/>
      <c r="E107" s="2061"/>
      <c r="F107" s="2061"/>
      <c r="G107" s="2061"/>
      <c r="H107" s="2061"/>
      <c r="I107" s="2061"/>
      <c r="J107" s="2061"/>
      <c r="K107" s="2061"/>
      <c r="L107" s="2061"/>
    </row>
    <row r="108" spans="1:12" ht="15.75" customHeight="1">
      <c r="A108" s="2061"/>
      <c r="B108" s="2061"/>
      <c r="C108" s="2061"/>
      <c r="D108" s="2061"/>
      <c r="E108" s="2061"/>
      <c r="F108" s="2061"/>
      <c r="G108" s="2061"/>
      <c r="H108" s="2061"/>
      <c r="I108" s="2061"/>
      <c r="J108" s="2061"/>
      <c r="K108" s="2061"/>
      <c r="L108" s="2061"/>
    </row>
    <row r="109" spans="1:12" ht="15.75" customHeight="1">
      <c r="A109" s="2061"/>
      <c r="B109" s="2061"/>
      <c r="C109" s="2061"/>
      <c r="D109" s="2061"/>
      <c r="E109" s="2061"/>
      <c r="F109" s="2061"/>
      <c r="G109" s="2061"/>
      <c r="H109" s="2061"/>
      <c r="I109" s="2061"/>
      <c r="J109" s="2061"/>
      <c r="K109" s="2061"/>
      <c r="L109" s="2061"/>
    </row>
    <row r="110" spans="1:12" ht="15.75" customHeight="1">
      <c r="A110" s="2061"/>
      <c r="B110" s="2061"/>
      <c r="C110" s="2061"/>
      <c r="D110" s="2061"/>
      <c r="E110" s="2061"/>
      <c r="F110" s="2061"/>
      <c r="G110" s="2061"/>
      <c r="H110" s="2061"/>
      <c r="I110" s="2061"/>
      <c r="J110" s="2061"/>
      <c r="K110" s="2061"/>
      <c r="L110" s="2061"/>
    </row>
    <row r="111" spans="1:12" ht="15.75" customHeight="1">
      <c r="A111" s="2061"/>
      <c r="B111" s="2061"/>
      <c r="C111" s="2061"/>
      <c r="D111" s="2061"/>
      <c r="E111" s="2061"/>
      <c r="F111" s="2061"/>
      <c r="G111" s="2061"/>
      <c r="H111" s="2061"/>
      <c r="I111" s="2061"/>
      <c r="J111" s="2061"/>
      <c r="K111" s="2061"/>
      <c r="L111" s="2061"/>
    </row>
    <row r="112" spans="1:12" ht="15.75" customHeight="1">
      <c r="A112" s="2061"/>
      <c r="B112" s="2061"/>
      <c r="C112" s="2061"/>
      <c r="D112" s="2061"/>
      <c r="E112" s="2061"/>
      <c r="F112" s="2061"/>
      <c r="G112" s="2061"/>
      <c r="H112" s="2061"/>
      <c r="I112" s="2061"/>
      <c r="J112" s="2061"/>
      <c r="K112" s="2061"/>
      <c r="L112" s="2061"/>
    </row>
    <row r="113" spans="1:12" ht="15.75" customHeight="1">
      <c r="A113" s="2061"/>
      <c r="B113" s="2061"/>
      <c r="C113" s="2061"/>
      <c r="D113" s="2061"/>
      <c r="E113" s="2061"/>
      <c r="F113" s="2061"/>
      <c r="G113" s="2061"/>
      <c r="H113" s="2061"/>
      <c r="I113" s="2061"/>
      <c r="J113" s="2061"/>
      <c r="K113" s="2061"/>
      <c r="L113" s="2061"/>
    </row>
    <row r="114" spans="1:12" ht="15.75" customHeight="1">
      <c r="A114" s="2061"/>
      <c r="B114" s="2061"/>
      <c r="C114" s="2061"/>
      <c r="D114" s="2061"/>
      <c r="E114" s="2061"/>
      <c r="F114" s="2061"/>
      <c r="G114" s="2061"/>
      <c r="H114" s="2061"/>
      <c r="I114" s="2061"/>
      <c r="J114" s="2061"/>
      <c r="K114" s="2061"/>
      <c r="L114" s="2061"/>
    </row>
    <row r="115" spans="1:12" ht="15.75" customHeight="1">
      <c r="A115" s="2061"/>
      <c r="B115" s="2061"/>
      <c r="C115" s="2061"/>
      <c r="D115" s="2061"/>
      <c r="E115" s="2061"/>
      <c r="F115" s="2061"/>
      <c r="G115" s="2061"/>
      <c r="H115" s="2061"/>
      <c r="I115" s="2061"/>
      <c r="J115" s="2061"/>
      <c r="K115" s="2061"/>
      <c r="L115" s="2061"/>
    </row>
    <row r="116" spans="1:12" ht="15.75" customHeight="1">
      <c r="A116" s="2061"/>
      <c r="B116" s="2061"/>
      <c r="C116" s="2061"/>
      <c r="D116" s="2061"/>
      <c r="E116" s="2061"/>
      <c r="F116" s="2061"/>
      <c r="G116" s="2061"/>
      <c r="H116" s="2061"/>
      <c r="I116" s="2061"/>
      <c r="J116" s="2061"/>
      <c r="K116" s="2061"/>
      <c r="L116" s="2061"/>
    </row>
    <row r="117" spans="1:12" ht="15.75" customHeight="1">
      <c r="A117" s="2061"/>
      <c r="B117" s="2061"/>
      <c r="C117" s="2061"/>
      <c r="D117" s="2061"/>
      <c r="E117" s="2061"/>
      <c r="F117" s="2061"/>
      <c r="G117" s="2061"/>
      <c r="H117" s="2061"/>
      <c r="I117" s="2061"/>
      <c r="J117" s="2061"/>
      <c r="K117" s="2061"/>
      <c r="L117" s="2061"/>
    </row>
    <row r="118" spans="1:12" ht="15.75" customHeight="1">
      <c r="A118" s="2061"/>
      <c r="B118" s="2061"/>
      <c r="C118" s="2061"/>
      <c r="D118" s="2061"/>
      <c r="E118" s="2061"/>
      <c r="F118" s="2061"/>
      <c r="G118" s="2061"/>
      <c r="H118" s="2061"/>
      <c r="I118" s="2061"/>
      <c r="J118" s="2061"/>
      <c r="K118" s="2061"/>
      <c r="L118" s="2061"/>
    </row>
    <row r="119" spans="1:12" ht="15.75" customHeight="1">
      <c r="A119" s="2061"/>
      <c r="B119" s="2061"/>
      <c r="C119" s="2061"/>
      <c r="D119" s="2061"/>
      <c r="E119" s="2061"/>
      <c r="F119" s="2061"/>
      <c r="G119" s="2061"/>
      <c r="H119" s="2061"/>
      <c r="I119" s="2061"/>
      <c r="J119" s="2061"/>
      <c r="K119" s="2061"/>
      <c r="L119" s="2061"/>
    </row>
    <row r="120" spans="1:12" ht="15.75" customHeight="1">
      <c r="A120" s="2061"/>
      <c r="B120" s="2061"/>
      <c r="C120" s="2061"/>
      <c r="D120" s="2061"/>
      <c r="E120" s="2061"/>
      <c r="F120" s="2061"/>
      <c r="G120" s="2061"/>
      <c r="H120" s="2061"/>
      <c r="I120" s="2061"/>
      <c r="J120" s="2061"/>
      <c r="K120" s="2061"/>
      <c r="L120" s="2061"/>
    </row>
    <row r="121" spans="1:12" ht="15.75" customHeight="1">
      <c r="A121" s="2061"/>
      <c r="B121" s="2061"/>
      <c r="C121" s="2061"/>
      <c r="D121" s="2061"/>
      <c r="E121" s="2061"/>
      <c r="F121" s="2061"/>
      <c r="G121" s="2061"/>
      <c r="H121" s="2061"/>
      <c r="I121" s="2061"/>
      <c r="J121" s="2061"/>
      <c r="K121" s="2061"/>
      <c r="L121" s="2061"/>
    </row>
    <row r="122" spans="1:12" ht="15.75" customHeight="1">
      <c r="A122" s="2061"/>
      <c r="B122" s="2061"/>
      <c r="C122" s="2061"/>
      <c r="D122" s="2061"/>
      <c r="E122" s="2061"/>
      <c r="F122" s="2061"/>
      <c r="G122" s="2061"/>
      <c r="H122" s="2061"/>
      <c r="I122" s="2061"/>
      <c r="J122" s="2061"/>
      <c r="K122" s="2061"/>
      <c r="L122" s="2061"/>
    </row>
    <row r="123" spans="1:12" ht="15.75" customHeight="1">
      <c r="A123" s="2061"/>
      <c r="B123" s="2061"/>
      <c r="C123" s="2061"/>
      <c r="D123" s="2061"/>
      <c r="E123" s="2061"/>
      <c r="F123" s="2061"/>
      <c r="G123" s="2061"/>
      <c r="H123" s="2061"/>
      <c r="I123" s="2061"/>
      <c r="J123" s="2061"/>
      <c r="K123" s="2061"/>
      <c r="L123" s="2061"/>
    </row>
    <row r="124" spans="1:12" ht="15.75" customHeight="1">
      <c r="A124" s="2061"/>
      <c r="B124" s="2061"/>
      <c r="C124" s="2061"/>
      <c r="D124" s="2061"/>
      <c r="E124" s="2061"/>
      <c r="F124" s="2061"/>
      <c r="G124" s="2061"/>
      <c r="H124" s="2061"/>
      <c r="I124" s="2061"/>
      <c r="J124" s="2061"/>
      <c r="K124" s="2061"/>
      <c r="L124" s="2061"/>
    </row>
    <row r="125" spans="1:12" ht="15.75" customHeight="1">
      <c r="A125" s="2061"/>
      <c r="B125" s="2061"/>
      <c r="C125" s="2061"/>
      <c r="D125" s="2061"/>
      <c r="E125" s="2061"/>
      <c r="F125" s="2061"/>
      <c r="G125" s="2061"/>
      <c r="H125" s="2061"/>
      <c r="I125" s="2061"/>
      <c r="J125" s="2061"/>
      <c r="K125" s="2061"/>
      <c r="L125" s="2061"/>
    </row>
    <row r="126" spans="1:12" ht="15.75" customHeight="1">
      <c r="A126" s="2061"/>
      <c r="B126" s="2061"/>
      <c r="C126" s="2061"/>
      <c r="D126" s="2061"/>
      <c r="E126" s="2061"/>
      <c r="F126" s="2061"/>
      <c r="G126" s="2061"/>
      <c r="H126" s="2061"/>
      <c r="I126" s="2061"/>
      <c r="J126" s="2061"/>
      <c r="K126" s="2061"/>
      <c r="L126" s="2061"/>
    </row>
    <row r="127" spans="1:12" ht="15.75" customHeight="1">
      <c r="A127" s="2061"/>
      <c r="B127" s="2061"/>
      <c r="C127" s="2061"/>
      <c r="D127" s="2061"/>
      <c r="E127" s="2061"/>
      <c r="F127" s="2061"/>
      <c r="G127" s="2061"/>
      <c r="H127" s="2061"/>
      <c r="I127" s="2061"/>
      <c r="J127" s="2061"/>
      <c r="K127" s="2061"/>
      <c r="L127" s="2061"/>
    </row>
    <row r="128" spans="1:12" ht="15.75" customHeight="1">
      <c r="A128" s="2061"/>
      <c r="B128" s="2061"/>
      <c r="C128" s="2061"/>
      <c r="D128" s="2061"/>
      <c r="E128" s="2061"/>
      <c r="F128" s="2061"/>
      <c r="G128" s="2061"/>
      <c r="H128" s="2061"/>
      <c r="I128" s="2061"/>
      <c r="J128" s="2061"/>
      <c r="K128" s="2061"/>
      <c r="L128" s="2061"/>
    </row>
    <row r="129" spans="1:12" ht="15.75" customHeight="1">
      <c r="A129" s="2061"/>
      <c r="B129" s="2061"/>
      <c r="C129" s="2061"/>
      <c r="D129" s="2061"/>
      <c r="E129" s="2061"/>
      <c r="F129" s="2061"/>
      <c r="G129" s="2061"/>
      <c r="H129" s="2061"/>
      <c r="I129" s="2061"/>
      <c r="J129" s="2061"/>
      <c r="K129" s="2061"/>
      <c r="L129" s="2061"/>
    </row>
    <row r="130" spans="1:12" ht="15.75" customHeight="1">
      <c r="A130" s="2061"/>
      <c r="B130" s="2061"/>
      <c r="C130" s="2061"/>
      <c r="D130" s="2061"/>
      <c r="E130" s="2061"/>
      <c r="F130" s="2061"/>
      <c r="G130" s="2061"/>
      <c r="H130" s="2061"/>
      <c r="I130" s="2061"/>
      <c r="J130" s="2061"/>
      <c r="K130" s="2061"/>
      <c r="L130" s="2061"/>
    </row>
    <row r="131" spans="1:12" ht="15.75" customHeight="1">
      <c r="A131" s="2061"/>
      <c r="B131" s="2061"/>
      <c r="C131" s="2061"/>
      <c r="D131" s="2061"/>
      <c r="E131" s="2061"/>
      <c r="F131" s="2061"/>
      <c r="G131" s="2061"/>
      <c r="H131" s="2061"/>
      <c r="I131" s="2061"/>
      <c r="J131" s="2061"/>
      <c r="K131" s="2061"/>
      <c r="L131" s="2061"/>
    </row>
    <row r="132" spans="1:12" ht="15.75" customHeight="1">
      <c r="A132" s="2061"/>
      <c r="B132" s="2061"/>
      <c r="C132" s="2061"/>
      <c r="D132" s="2061"/>
      <c r="E132" s="2061"/>
      <c r="F132" s="2061"/>
      <c r="G132" s="2061"/>
      <c r="H132" s="2061"/>
      <c r="I132" s="2061"/>
      <c r="J132" s="2061"/>
      <c r="K132" s="2061"/>
      <c r="L132" s="2061"/>
    </row>
    <row r="133" spans="1:12" ht="15.75" customHeight="1">
      <c r="A133" s="2061"/>
      <c r="B133" s="2061"/>
      <c r="C133" s="2061"/>
      <c r="D133" s="2061"/>
      <c r="E133" s="2061"/>
      <c r="F133" s="2061"/>
      <c r="G133" s="2061"/>
      <c r="H133" s="2061"/>
      <c r="I133" s="2061"/>
      <c r="J133" s="2061"/>
      <c r="K133" s="2061"/>
      <c r="L133" s="2061"/>
    </row>
    <row r="134" spans="1:12" ht="15.75" customHeight="1">
      <c r="A134" s="2061"/>
      <c r="B134" s="2061"/>
      <c r="C134" s="2061"/>
      <c r="D134" s="2061"/>
      <c r="E134" s="2061"/>
      <c r="F134" s="2061"/>
      <c r="G134" s="2061"/>
      <c r="H134" s="2061"/>
      <c r="I134" s="2061"/>
      <c r="J134" s="2061"/>
      <c r="K134" s="2061"/>
      <c r="L134" s="2061"/>
    </row>
    <row r="135" spans="1:12" ht="15.75" customHeight="1">
      <c r="A135" s="2061"/>
      <c r="B135" s="2061"/>
      <c r="C135" s="2061"/>
      <c r="D135" s="2061"/>
      <c r="E135" s="2061"/>
      <c r="F135" s="2061"/>
      <c r="G135" s="2061"/>
      <c r="H135" s="2061"/>
      <c r="I135" s="2061"/>
      <c r="J135" s="2061"/>
      <c r="K135" s="2061"/>
      <c r="L135" s="2061"/>
    </row>
    <row r="136" spans="1:12" ht="15.75" customHeight="1">
      <c r="A136" s="2061"/>
      <c r="B136" s="2061"/>
      <c r="C136" s="2061"/>
      <c r="D136" s="2061"/>
      <c r="E136" s="2061"/>
      <c r="F136" s="2061"/>
      <c r="G136" s="2061"/>
      <c r="H136" s="2061"/>
      <c r="I136" s="2061"/>
      <c r="J136" s="2061"/>
      <c r="K136" s="2061"/>
      <c r="L136" s="2061"/>
    </row>
    <row r="137" spans="1:12" ht="15.75" customHeight="1">
      <c r="A137" s="2061"/>
      <c r="B137" s="2061"/>
      <c r="C137" s="2061"/>
      <c r="D137" s="2061"/>
      <c r="E137" s="2061"/>
      <c r="F137" s="2061"/>
      <c r="G137" s="2061"/>
      <c r="H137" s="2061"/>
      <c r="I137" s="2061"/>
      <c r="J137" s="2061"/>
      <c r="K137" s="2061"/>
      <c r="L137" s="2061"/>
    </row>
    <row r="138" spans="1:12" ht="15.75" customHeight="1">
      <c r="A138" s="2061"/>
      <c r="B138" s="2061"/>
      <c r="C138" s="2061"/>
      <c r="D138" s="2061"/>
      <c r="E138" s="2061"/>
      <c r="F138" s="2061"/>
      <c r="G138" s="2061"/>
      <c r="H138" s="2061"/>
      <c r="I138" s="2061"/>
      <c r="J138" s="2061"/>
      <c r="K138" s="2061"/>
      <c r="L138" s="2061"/>
    </row>
    <row r="139" spans="1:12" ht="15.75" customHeight="1">
      <c r="A139" s="2061"/>
      <c r="B139" s="2061"/>
      <c r="C139" s="2061"/>
      <c r="D139" s="2061"/>
      <c r="E139" s="2061"/>
      <c r="F139" s="2061"/>
      <c r="G139" s="2061"/>
      <c r="H139" s="2061"/>
      <c r="I139" s="2061"/>
      <c r="J139" s="2061"/>
      <c r="K139" s="2061"/>
      <c r="L139" s="2061"/>
    </row>
    <row r="140" spans="1:12" ht="15.75" customHeight="1">
      <c r="A140" s="2061"/>
      <c r="B140" s="2061"/>
      <c r="C140" s="2061"/>
      <c r="D140" s="2061"/>
      <c r="E140" s="2061"/>
      <c r="F140" s="2061"/>
      <c r="G140" s="2061"/>
      <c r="H140" s="2061"/>
      <c r="I140" s="2061"/>
      <c r="J140" s="2061"/>
      <c r="K140" s="2061"/>
      <c r="L140" s="2061"/>
    </row>
    <row r="141" spans="1:12" ht="15.75" customHeight="1">
      <c r="A141" s="2061"/>
      <c r="B141" s="2061"/>
      <c r="C141" s="2061"/>
      <c r="D141" s="2061"/>
      <c r="E141" s="2061"/>
      <c r="F141" s="2061"/>
      <c r="G141" s="2061"/>
      <c r="H141" s="2061"/>
      <c r="I141" s="2061"/>
      <c r="J141" s="2061"/>
      <c r="K141" s="2061"/>
      <c r="L141" s="2061"/>
    </row>
    <row r="142" spans="1:12" ht="15.75" customHeight="1">
      <c r="A142" s="2061"/>
      <c r="B142" s="2061"/>
      <c r="C142" s="2061"/>
      <c r="D142" s="2061"/>
      <c r="E142" s="2061"/>
      <c r="F142" s="2061"/>
      <c r="G142" s="2061"/>
      <c r="H142" s="2061"/>
      <c r="I142" s="2061"/>
      <c r="J142" s="2061"/>
      <c r="K142" s="2061"/>
      <c r="L142" s="2061"/>
    </row>
    <row r="143" spans="1:12" ht="15.75" customHeight="1">
      <c r="A143" s="2061"/>
      <c r="B143" s="2061"/>
      <c r="C143" s="2061"/>
      <c r="D143" s="2061"/>
      <c r="E143" s="2061"/>
      <c r="F143" s="2061"/>
      <c r="G143" s="2061"/>
      <c r="H143" s="2061"/>
      <c r="I143" s="2061"/>
      <c r="J143" s="2061"/>
      <c r="K143" s="2061"/>
      <c r="L143" s="2061"/>
    </row>
    <row r="144" spans="1:12" ht="15.75" customHeight="1">
      <c r="A144" s="2061"/>
      <c r="B144" s="2061"/>
      <c r="C144" s="2061"/>
      <c r="D144" s="2061"/>
      <c r="E144" s="2061"/>
      <c r="F144" s="2061"/>
      <c r="G144" s="2061"/>
      <c r="H144" s="2061"/>
      <c r="I144" s="2061"/>
      <c r="J144" s="2061"/>
      <c r="K144" s="2061"/>
      <c r="L144" s="2061"/>
    </row>
    <row r="145" spans="1:12" ht="15.75" customHeight="1">
      <c r="A145" s="2061"/>
      <c r="B145" s="2061"/>
      <c r="C145" s="2061"/>
      <c r="D145" s="2061"/>
      <c r="E145" s="2061"/>
      <c r="F145" s="2061"/>
      <c r="G145" s="2061"/>
      <c r="H145" s="2061"/>
      <c r="I145" s="2061"/>
      <c r="J145" s="2061"/>
      <c r="K145" s="2061"/>
      <c r="L145" s="2061"/>
    </row>
    <row r="146" spans="1:12" ht="15.75" customHeight="1">
      <c r="A146" s="2061"/>
      <c r="B146" s="2061"/>
      <c r="C146" s="2061"/>
      <c r="D146" s="2061"/>
      <c r="E146" s="2061"/>
      <c r="F146" s="2061"/>
      <c r="G146" s="2061"/>
      <c r="H146" s="2061"/>
      <c r="I146" s="2061"/>
      <c r="J146" s="2061"/>
      <c r="K146" s="2061"/>
      <c r="L146" s="2061"/>
    </row>
    <row r="147" spans="1:12" ht="15.75" customHeight="1">
      <c r="A147" s="2061"/>
      <c r="B147" s="2061"/>
      <c r="C147" s="2061"/>
      <c r="D147" s="2061"/>
      <c r="E147" s="2061"/>
      <c r="F147" s="2061"/>
      <c r="G147" s="2061"/>
      <c r="H147" s="2061"/>
      <c r="I147" s="2061"/>
      <c r="J147" s="2061"/>
      <c r="K147" s="2061"/>
      <c r="L147" s="2061"/>
    </row>
    <row r="148" spans="1:12" ht="15.75" customHeight="1">
      <c r="A148" s="2061"/>
      <c r="B148" s="2061"/>
      <c r="C148" s="2061"/>
      <c r="D148" s="2061"/>
      <c r="E148" s="2061"/>
      <c r="F148" s="2061"/>
      <c r="G148" s="2061"/>
      <c r="H148" s="2061"/>
      <c r="I148" s="2061"/>
      <c r="J148" s="2061"/>
      <c r="K148" s="2061"/>
      <c r="L148" s="2061"/>
    </row>
    <row r="149" spans="1:12" ht="15.75" customHeight="1">
      <c r="A149" s="2061"/>
      <c r="B149" s="2061"/>
      <c r="C149" s="2061"/>
      <c r="D149" s="2061"/>
      <c r="E149" s="2061"/>
      <c r="F149" s="2061"/>
      <c r="G149" s="2061"/>
      <c r="H149" s="2061"/>
      <c r="I149" s="2061"/>
      <c r="J149" s="2061"/>
      <c r="K149" s="2061"/>
      <c r="L149" s="2061"/>
    </row>
    <row r="150" spans="1:12" ht="15.75" customHeight="1">
      <c r="A150" s="2061"/>
      <c r="B150" s="2061"/>
      <c r="C150" s="2061"/>
      <c r="D150" s="2061"/>
      <c r="E150" s="2061"/>
      <c r="F150" s="2061"/>
      <c r="G150" s="2061"/>
      <c r="H150" s="2061"/>
      <c r="I150" s="2061"/>
      <c r="J150" s="2061"/>
      <c r="K150" s="2061"/>
      <c r="L150" s="2061"/>
    </row>
    <row r="151" spans="1:12" ht="15.75" customHeight="1">
      <c r="A151" s="2061"/>
      <c r="B151" s="2061"/>
      <c r="C151" s="2061"/>
      <c r="D151" s="2061"/>
      <c r="E151" s="2061"/>
      <c r="F151" s="2061"/>
      <c r="G151" s="2061"/>
      <c r="H151" s="2061"/>
      <c r="I151" s="2061"/>
      <c r="J151" s="2061"/>
      <c r="K151" s="2061"/>
      <c r="L151" s="2061"/>
    </row>
    <row r="152" spans="1:12" ht="15.75" customHeight="1">
      <c r="A152" s="2061"/>
      <c r="B152" s="2061"/>
      <c r="C152" s="2061"/>
      <c r="D152" s="2061"/>
      <c r="E152" s="2061"/>
      <c r="F152" s="2061"/>
      <c r="G152" s="2061"/>
      <c r="H152" s="2061"/>
      <c r="I152" s="2061"/>
      <c r="J152" s="2061"/>
      <c r="K152" s="2061"/>
      <c r="L152" s="2061"/>
    </row>
    <row r="153" spans="1:12" ht="15.75" customHeight="1">
      <c r="A153" s="2061"/>
      <c r="B153" s="2061"/>
      <c r="C153" s="2061"/>
      <c r="D153" s="2061"/>
      <c r="E153" s="2061"/>
      <c r="F153" s="2061"/>
      <c r="G153" s="2061"/>
      <c r="H153" s="2061"/>
      <c r="I153" s="2061"/>
      <c r="J153" s="2061"/>
      <c r="K153" s="2061"/>
      <c r="L153" s="2061"/>
    </row>
    <row r="154" spans="1:12" ht="15.75" customHeight="1">
      <c r="A154" s="2061"/>
      <c r="B154" s="2061"/>
      <c r="C154" s="2061"/>
      <c r="D154" s="2061"/>
      <c r="E154" s="2061"/>
      <c r="F154" s="2061"/>
      <c r="G154" s="2061"/>
      <c r="H154" s="2061"/>
      <c r="I154" s="2061"/>
      <c r="J154" s="2061"/>
      <c r="K154" s="2061"/>
      <c r="L154" s="2061"/>
    </row>
    <row r="155" spans="1:12" ht="15.75" customHeight="1">
      <c r="A155" s="2061"/>
      <c r="B155" s="2061"/>
      <c r="C155" s="2061"/>
      <c r="D155" s="2061"/>
      <c r="E155" s="2061"/>
      <c r="F155" s="2061"/>
      <c r="G155" s="2061"/>
      <c r="H155" s="2061"/>
      <c r="I155" s="2061"/>
      <c r="J155" s="2061"/>
      <c r="K155" s="2061"/>
      <c r="L155" s="2061"/>
    </row>
    <row r="156" spans="1:12" ht="15.75" customHeight="1">
      <c r="A156" s="2061"/>
      <c r="B156" s="2061"/>
      <c r="C156" s="2061"/>
      <c r="D156" s="2061"/>
      <c r="E156" s="2061"/>
      <c r="F156" s="2061"/>
      <c r="G156" s="2061"/>
      <c r="H156" s="2061"/>
      <c r="I156" s="2061"/>
      <c r="J156" s="2061"/>
      <c r="K156" s="2061"/>
      <c r="L156" s="2061"/>
    </row>
    <row r="157" spans="1:12" ht="15.75" customHeight="1">
      <c r="A157" s="2061"/>
      <c r="B157" s="2061"/>
      <c r="C157" s="2061"/>
      <c r="D157" s="2061"/>
      <c r="E157" s="2061"/>
      <c r="F157" s="2061"/>
      <c r="G157" s="2061"/>
      <c r="H157" s="2061"/>
      <c r="I157" s="2061"/>
      <c r="J157" s="2061"/>
      <c r="K157" s="2061"/>
      <c r="L157" s="2061"/>
    </row>
    <row r="158" spans="1:12" ht="15.75" customHeight="1">
      <c r="A158" s="2061"/>
      <c r="B158" s="2061"/>
      <c r="C158" s="2061"/>
      <c r="D158" s="2061"/>
      <c r="E158" s="2061"/>
      <c r="F158" s="2061"/>
      <c r="G158" s="2061"/>
      <c r="H158" s="2061"/>
      <c r="I158" s="2061"/>
      <c r="J158" s="2061"/>
      <c r="K158" s="2061"/>
      <c r="L158" s="2061"/>
    </row>
    <row r="159" spans="1:12" ht="15.75" customHeight="1">
      <c r="A159" s="2061"/>
      <c r="B159" s="2061"/>
      <c r="C159" s="2061"/>
      <c r="D159" s="2061"/>
      <c r="E159" s="2061"/>
      <c r="F159" s="2061"/>
      <c r="G159" s="2061"/>
      <c r="H159" s="2061"/>
      <c r="I159" s="2061"/>
      <c r="J159" s="2061"/>
      <c r="K159" s="2061"/>
      <c r="L159" s="2061"/>
    </row>
    <row r="160" spans="1:12" ht="15.75" customHeight="1">
      <c r="A160" s="2061"/>
      <c r="B160" s="2061"/>
      <c r="C160" s="2061"/>
      <c r="D160" s="2061"/>
      <c r="E160" s="2061"/>
      <c r="F160" s="2061"/>
      <c r="G160" s="2061"/>
      <c r="H160" s="2061"/>
      <c r="I160" s="2061"/>
      <c r="J160" s="2061"/>
      <c r="K160" s="2061"/>
      <c r="L160" s="2061"/>
    </row>
    <row r="161" spans="1:12" ht="15.75" customHeight="1">
      <c r="A161" s="2061"/>
      <c r="B161" s="2061"/>
      <c r="C161" s="2061"/>
      <c r="D161" s="2061"/>
      <c r="E161" s="2061"/>
      <c r="F161" s="2061"/>
      <c r="G161" s="2061"/>
      <c r="H161" s="2061"/>
      <c r="I161" s="2061"/>
      <c r="J161" s="2061"/>
      <c r="K161" s="2061"/>
      <c r="L161" s="2061"/>
    </row>
    <row r="162" spans="1:12" ht="15.75" customHeight="1">
      <c r="A162" s="2061"/>
      <c r="B162" s="2061"/>
      <c r="C162" s="2061"/>
      <c r="D162" s="2061"/>
      <c r="E162" s="2061"/>
      <c r="F162" s="2061"/>
      <c r="G162" s="2061"/>
      <c r="H162" s="2061"/>
      <c r="I162" s="2061"/>
      <c r="J162" s="2061"/>
      <c r="K162" s="2061"/>
      <c r="L162" s="2061"/>
    </row>
    <row r="163" spans="1:12" ht="15.75" customHeight="1">
      <c r="A163" s="2061"/>
      <c r="B163" s="2061"/>
      <c r="C163" s="2061"/>
      <c r="D163" s="2061"/>
      <c r="E163" s="2061"/>
      <c r="F163" s="2061"/>
      <c r="G163" s="2061"/>
      <c r="H163" s="2061"/>
      <c r="I163" s="2061"/>
      <c r="J163" s="2061"/>
      <c r="K163" s="2061"/>
      <c r="L163" s="2061"/>
    </row>
    <row r="164" spans="1:12" ht="15.75" customHeight="1">
      <c r="A164" s="2061"/>
      <c r="B164" s="2061"/>
      <c r="C164" s="2061"/>
      <c r="D164" s="2061"/>
      <c r="E164" s="2061"/>
      <c r="F164" s="2061"/>
      <c r="G164" s="2061"/>
      <c r="H164" s="2061"/>
      <c r="I164" s="2061"/>
      <c r="J164" s="2061"/>
      <c r="K164" s="2061"/>
      <c r="L164" s="2061"/>
    </row>
    <row r="165" spans="1:12" ht="15.75" customHeight="1">
      <c r="A165" s="2061"/>
      <c r="B165" s="2061"/>
      <c r="C165" s="2061"/>
      <c r="D165" s="2061"/>
      <c r="E165" s="2061"/>
      <c r="F165" s="2061"/>
      <c r="G165" s="2061"/>
      <c r="H165" s="2061"/>
      <c r="I165" s="2061"/>
      <c r="J165" s="2061"/>
      <c r="K165" s="2061"/>
      <c r="L165" s="2061"/>
    </row>
    <row r="166" spans="1:12" ht="15.75" customHeight="1">
      <c r="A166" s="2061"/>
      <c r="B166" s="2061"/>
      <c r="C166" s="2061"/>
      <c r="D166" s="2061"/>
      <c r="E166" s="2061"/>
      <c r="F166" s="2061"/>
      <c r="G166" s="2061"/>
      <c r="H166" s="2061"/>
      <c r="I166" s="2061"/>
      <c r="J166" s="2061"/>
      <c r="K166" s="2061"/>
      <c r="L166" s="2061"/>
    </row>
    <row r="167" spans="1:12" ht="15.75" customHeight="1">
      <c r="A167" s="2061"/>
      <c r="B167" s="2061"/>
      <c r="C167" s="2061"/>
      <c r="D167" s="2061"/>
      <c r="E167" s="2061"/>
      <c r="F167" s="2061"/>
      <c r="G167" s="2061"/>
      <c r="H167" s="2061"/>
      <c r="I167" s="2061"/>
      <c r="J167" s="2061"/>
      <c r="K167" s="2061"/>
      <c r="L167" s="2061"/>
    </row>
    <row r="168" spans="1:12" ht="15.75" customHeight="1">
      <c r="A168" s="2061"/>
      <c r="B168" s="2061"/>
      <c r="C168" s="2061"/>
      <c r="D168" s="2061"/>
      <c r="E168" s="2061"/>
      <c r="F168" s="2061"/>
      <c r="G168" s="2061"/>
      <c r="H168" s="2061"/>
      <c r="I168" s="2061"/>
      <c r="J168" s="2061"/>
      <c r="K168" s="2061"/>
      <c r="L168" s="2061"/>
    </row>
    <row r="169" spans="1:12" ht="15.75" customHeight="1">
      <c r="A169" s="2061"/>
      <c r="B169" s="2061"/>
      <c r="C169" s="2061"/>
      <c r="D169" s="2061"/>
      <c r="E169" s="2061"/>
      <c r="F169" s="2061"/>
      <c r="G169" s="2061"/>
      <c r="H169" s="2061"/>
      <c r="I169" s="2061"/>
      <c r="J169" s="2061"/>
      <c r="K169" s="2061"/>
      <c r="L169" s="2061"/>
    </row>
    <row r="170" spans="1:12" ht="15.75" customHeight="1">
      <c r="A170" s="2061"/>
      <c r="B170" s="2061"/>
      <c r="C170" s="2061"/>
      <c r="D170" s="2061"/>
      <c r="E170" s="2061"/>
      <c r="F170" s="2061"/>
      <c r="G170" s="2061"/>
      <c r="H170" s="2061"/>
      <c r="I170" s="2061"/>
      <c r="J170" s="2061"/>
      <c r="K170" s="2061"/>
      <c r="L170" s="2061"/>
    </row>
    <row r="171" spans="1:12" ht="15.75" customHeight="1">
      <c r="A171" s="2061"/>
      <c r="B171" s="2061"/>
      <c r="C171" s="2061"/>
      <c r="D171" s="2061"/>
      <c r="E171" s="2061"/>
      <c r="F171" s="2061"/>
      <c r="G171" s="2061"/>
      <c r="H171" s="2061"/>
      <c r="I171" s="2061"/>
      <c r="J171" s="2061"/>
      <c r="K171" s="2061"/>
      <c r="L171" s="2061"/>
    </row>
    <row r="172" spans="1:12" ht="15.75" customHeight="1">
      <c r="A172" s="2061"/>
      <c r="B172" s="2061"/>
      <c r="C172" s="2061"/>
      <c r="D172" s="2061"/>
      <c r="E172" s="2061"/>
      <c r="F172" s="2061"/>
      <c r="G172" s="2061"/>
      <c r="H172" s="2061"/>
      <c r="I172" s="2061"/>
      <c r="J172" s="2061"/>
      <c r="K172" s="2061"/>
      <c r="L172" s="2061"/>
    </row>
    <row r="173" spans="1:12" ht="15.75" customHeight="1">
      <c r="A173" s="2061"/>
      <c r="B173" s="2061"/>
      <c r="C173" s="2061"/>
      <c r="D173" s="2061"/>
      <c r="E173" s="2061"/>
      <c r="F173" s="2061"/>
      <c r="G173" s="2061"/>
      <c r="H173" s="2061"/>
      <c r="I173" s="2061"/>
      <c r="J173" s="2061"/>
      <c r="K173" s="2061"/>
      <c r="L173" s="2061"/>
    </row>
    <row r="174" spans="1:12" ht="15.75" customHeight="1">
      <c r="A174" s="2061"/>
      <c r="B174" s="2061"/>
      <c r="C174" s="2061"/>
      <c r="D174" s="2061"/>
      <c r="E174" s="2061"/>
      <c r="F174" s="2061"/>
      <c r="G174" s="2061"/>
      <c r="H174" s="2061"/>
      <c r="I174" s="2061"/>
      <c r="J174" s="2061"/>
      <c r="K174" s="2061"/>
      <c r="L174" s="2061"/>
    </row>
    <row r="175" spans="1:12" ht="15.75" customHeight="1">
      <c r="A175" s="2061"/>
      <c r="B175" s="2061"/>
      <c r="C175" s="2061"/>
      <c r="D175" s="2061"/>
      <c r="E175" s="2061"/>
      <c r="F175" s="2061"/>
      <c r="G175" s="2061"/>
      <c r="H175" s="2061"/>
      <c r="I175" s="2061"/>
      <c r="J175" s="2061"/>
      <c r="K175" s="2061"/>
      <c r="L175" s="2061"/>
    </row>
    <row r="176" spans="1:12" ht="15.75" customHeight="1">
      <c r="A176" s="2061"/>
      <c r="B176" s="2061"/>
      <c r="C176" s="2061"/>
      <c r="D176" s="2061"/>
      <c r="E176" s="2061"/>
      <c r="F176" s="2061"/>
      <c r="G176" s="2061"/>
      <c r="H176" s="2061"/>
      <c r="I176" s="2061"/>
      <c r="J176" s="2061"/>
      <c r="K176" s="2061"/>
      <c r="L176" s="2061"/>
    </row>
    <row r="177" spans="1:12" ht="15.75" customHeight="1">
      <c r="A177" s="2061"/>
      <c r="B177" s="2061"/>
      <c r="C177" s="2061"/>
      <c r="D177" s="2061"/>
      <c r="E177" s="2061"/>
      <c r="F177" s="2061"/>
      <c r="G177" s="2061"/>
      <c r="H177" s="2061"/>
      <c r="I177" s="2061"/>
      <c r="J177" s="2061"/>
      <c r="K177" s="2061"/>
      <c r="L177" s="2061"/>
    </row>
    <row r="178" spans="1:12" ht="15.75" customHeight="1">
      <c r="A178" s="2061"/>
      <c r="B178" s="2061"/>
      <c r="C178" s="2061"/>
      <c r="D178" s="2061"/>
      <c r="E178" s="2061"/>
      <c r="F178" s="2061"/>
      <c r="G178" s="2061"/>
      <c r="H178" s="2061"/>
      <c r="I178" s="2061"/>
      <c r="J178" s="2061"/>
      <c r="K178" s="2061"/>
      <c r="L178" s="2061"/>
    </row>
    <row r="179" spans="1:12" ht="15.75" customHeight="1">
      <c r="A179" s="2061"/>
      <c r="B179" s="2061"/>
      <c r="C179" s="2061"/>
      <c r="D179" s="2061"/>
      <c r="E179" s="2061"/>
      <c r="F179" s="2061"/>
      <c r="G179" s="2061"/>
      <c r="H179" s="2061"/>
      <c r="I179" s="2061"/>
      <c r="J179" s="2061"/>
      <c r="K179" s="2061"/>
      <c r="L179" s="2061"/>
    </row>
    <row r="180" spans="1:12" ht="15.75" customHeight="1">
      <c r="A180" s="2061"/>
      <c r="B180" s="2061"/>
      <c r="C180" s="2061"/>
      <c r="D180" s="2061"/>
      <c r="E180" s="2061"/>
      <c r="F180" s="2061"/>
      <c r="G180" s="2061"/>
      <c r="H180" s="2061"/>
      <c r="I180" s="2061"/>
      <c r="J180" s="2061"/>
      <c r="K180" s="2061"/>
      <c r="L180" s="2061"/>
    </row>
    <row r="181" spans="1:12" ht="15.75" customHeight="1">
      <c r="A181" s="2061"/>
      <c r="B181" s="2061"/>
      <c r="C181" s="2061"/>
      <c r="D181" s="2061"/>
      <c r="E181" s="2061"/>
      <c r="F181" s="2061"/>
      <c r="G181" s="2061"/>
      <c r="H181" s="2061"/>
      <c r="I181" s="2061"/>
      <c r="J181" s="2061"/>
      <c r="K181" s="2061"/>
      <c r="L181" s="2061"/>
    </row>
    <row r="182" spans="1:12" ht="15.75" customHeight="1">
      <c r="A182" s="2061"/>
      <c r="B182" s="2061"/>
      <c r="C182" s="2061"/>
      <c r="D182" s="2061"/>
      <c r="E182" s="2061"/>
      <c r="F182" s="2061"/>
      <c r="G182" s="2061"/>
      <c r="H182" s="2061"/>
      <c r="I182" s="2061"/>
      <c r="J182" s="2061"/>
      <c r="K182" s="2061"/>
      <c r="L182" s="2061"/>
    </row>
    <row r="183" spans="1:12" ht="15.75" customHeight="1">
      <c r="A183" s="2061"/>
      <c r="B183" s="2061"/>
      <c r="C183" s="2061"/>
      <c r="D183" s="2061"/>
      <c r="E183" s="2061"/>
      <c r="F183" s="2061"/>
      <c r="G183" s="2061"/>
      <c r="H183" s="2061"/>
      <c r="I183" s="2061"/>
      <c r="J183" s="2061"/>
      <c r="K183" s="2061"/>
      <c r="L183" s="2061"/>
    </row>
    <row r="184" spans="1:12" ht="15.75" customHeight="1">
      <c r="A184" s="2061"/>
      <c r="B184" s="2061"/>
      <c r="C184" s="2061"/>
      <c r="D184" s="2061"/>
      <c r="E184" s="2061"/>
      <c r="F184" s="2061"/>
      <c r="G184" s="2061"/>
      <c r="H184" s="2061"/>
      <c r="I184" s="2061"/>
      <c r="J184" s="2061"/>
      <c r="K184" s="2061"/>
      <c r="L184" s="2061"/>
    </row>
    <row r="185" spans="1:12" ht="15.75" customHeight="1">
      <c r="A185" s="2061"/>
      <c r="B185" s="2061"/>
      <c r="C185" s="2061"/>
      <c r="D185" s="2061"/>
      <c r="E185" s="2061"/>
      <c r="F185" s="2061"/>
      <c r="G185" s="2061"/>
      <c r="H185" s="2061"/>
      <c r="I185" s="2061"/>
      <c r="J185" s="2061"/>
      <c r="K185" s="2061"/>
      <c r="L185" s="2061"/>
    </row>
    <row r="186" spans="1:12" ht="15.75" customHeight="1">
      <c r="A186" s="2061"/>
      <c r="B186" s="2061"/>
      <c r="C186" s="2061"/>
      <c r="D186" s="2061"/>
      <c r="E186" s="2061"/>
      <c r="F186" s="2061"/>
      <c r="G186" s="2061"/>
      <c r="H186" s="2061"/>
      <c r="I186" s="2061"/>
      <c r="J186" s="2061"/>
      <c r="K186" s="2061"/>
      <c r="L186" s="2061"/>
    </row>
    <row r="187" spans="1:12" ht="15.75" customHeight="1">
      <c r="A187" s="2061"/>
      <c r="B187" s="2061"/>
      <c r="C187" s="2061"/>
      <c r="D187" s="2061"/>
      <c r="E187" s="2061"/>
      <c r="F187" s="2061"/>
      <c r="G187" s="2061"/>
      <c r="H187" s="2061"/>
      <c r="I187" s="2061"/>
      <c r="J187" s="2061"/>
      <c r="K187" s="2061"/>
      <c r="L187" s="2061"/>
    </row>
    <row r="188" spans="1:12" ht="15.75" customHeight="1">
      <c r="A188" s="2061"/>
      <c r="B188" s="2061"/>
      <c r="C188" s="2061"/>
      <c r="D188" s="2061"/>
      <c r="E188" s="2061"/>
      <c r="F188" s="2061"/>
      <c r="G188" s="2061"/>
      <c r="H188" s="2061"/>
      <c r="I188" s="2061"/>
      <c r="J188" s="2061"/>
      <c r="K188" s="2061"/>
      <c r="L188" s="2061"/>
    </row>
    <row r="189" spans="1:12" ht="15.75" customHeight="1">
      <c r="A189" s="2061"/>
      <c r="B189" s="2061"/>
      <c r="C189" s="2061"/>
      <c r="D189" s="2061"/>
      <c r="E189" s="2061"/>
      <c r="F189" s="2061"/>
      <c r="G189" s="2061"/>
      <c r="H189" s="2061"/>
      <c r="I189" s="2061"/>
      <c r="J189" s="2061"/>
      <c r="K189" s="2061"/>
      <c r="L189" s="2061"/>
    </row>
    <row r="190" spans="1:12" ht="15.75" customHeight="1">
      <c r="A190" s="2061"/>
      <c r="B190" s="2061"/>
      <c r="C190" s="2061"/>
      <c r="D190" s="2061"/>
      <c r="E190" s="2061"/>
      <c r="F190" s="2061"/>
      <c r="G190" s="2061"/>
      <c r="H190" s="2061"/>
      <c r="I190" s="2061"/>
      <c r="J190" s="2061"/>
      <c r="K190" s="2061"/>
      <c r="L190" s="2061"/>
    </row>
    <row r="191" spans="1:12" ht="15.75" customHeight="1">
      <c r="A191" s="2061"/>
      <c r="B191" s="2061"/>
      <c r="C191" s="2061"/>
      <c r="D191" s="2061"/>
      <c r="E191" s="2061"/>
      <c r="F191" s="2061"/>
      <c r="G191" s="2061"/>
      <c r="H191" s="2061"/>
      <c r="I191" s="2061"/>
      <c r="J191" s="2061"/>
      <c r="K191" s="2061"/>
      <c r="L191" s="2061"/>
    </row>
    <row r="192" spans="1:12" ht="15.75" customHeight="1">
      <c r="A192" s="2061"/>
      <c r="B192" s="2061"/>
      <c r="C192" s="2061"/>
      <c r="D192" s="2061"/>
      <c r="E192" s="2061"/>
      <c r="F192" s="2061"/>
      <c r="G192" s="2061"/>
      <c r="H192" s="2061"/>
      <c r="I192" s="2061"/>
      <c r="J192" s="2061"/>
      <c r="K192" s="2061"/>
      <c r="L192" s="2061"/>
    </row>
    <row r="193" spans="1:12" ht="15.75" customHeight="1">
      <c r="A193" s="2061"/>
      <c r="B193" s="2061"/>
      <c r="C193" s="2061"/>
      <c r="D193" s="2061"/>
      <c r="E193" s="2061"/>
      <c r="F193" s="2061"/>
      <c r="G193" s="2061"/>
      <c r="H193" s="2061"/>
      <c r="I193" s="2061"/>
      <c r="J193" s="2061"/>
      <c r="K193" s="2061"/>
      <c r="L193" s="2061"/>
    </row>
    <row r="194" spans="1:12" ht="15.75" customHeight="1">
      <c r="A194" s="2061"/>
      <c r="B194" s="2061"/>
      <c r="C194" s="2061"/>
      <c r="D194" s="2061"/>
      <c r="E194" s="2061"/>
      <c r="F194" s="2061"/>
      <c r="G194" s="2061"/>
      <c r="H194" s="2061"/>
      <c r="I194" s="2061"/>
      <c r="J194" s="2061"/>
      <c r="K194" s="2061"/>
      <c r="L194" s="2061"/>
    </row>
    <row r="195" spans="1:12" ht="15.75" customHeight="1">
      <c r="A195" s="2061"/>
      <c r="B195" s="2061"/>
      <c r="C195" s="2061"/>
      <c r="D195" s="2061"/>
      <c r="E195" s="2061"/>
      <c r="F195" s="2061"/>
      <c r="G195" s="2061"/>
      <c r="H195" s="2061"/>
      <c r="I195" s="2061"/>
      <c r="J195" s="2061"/>
      <c r="K195" s="2061"/>
      <c r="L195" s="2061"/>
    </row>
    <row r="196" spans="1:12" ht="15.75" customHeight="1">
      <c r="A196" s="2061"/>
      <c r="B196" s="2061"/>
      <c r="C196" s="2061"/>
      <c r="D196" s="2061"/>
      <c r="E196" s="2061"/>
      <c r="F196" s="2061"/>
      <c r="G196" s="2061"/>
      <c r="H196" s="2061"/>
      <c r="I196" s="2061"/>
      <c r="J196" s="2061"/>
      <c r="K196" s="2061"/>
      <c r="L196" s="2061"/>
    </row>
    <row r="197" spans="1:12" ht="15.75" customHeight="1">
      <c r="A197" s="2061"/>
      <c r="B197" s="2061"/>
      <c r="C197" s="2061"/>
      <c r="D197" s="2061"/>
      <c r="E197" s="2061"/>
      <c r="F197" s="2061"/>
      <c r="G197" s="2061"/>
      <c r="H197" s="2061"/>
      <c r="I197" s="2061"/>
      <c r="J197" s="2061"/>
      <c r="K197" s="2061"/>
      <c r="L197" s="2061"/>
    </row>
    <row r="198" spans="1:12" ht="15.75" customHeight="1">
      <c r="A198" s="2061"/>
      <c r="B198" s="2061"/>
      <c r="C198" s="2061"/>
      <c r="D198" s="2061"/>
      <c r="E198" s="2061"/>
      <c r="F198" s="2061"/>
      <c r="G198" s="2061"/>
      <c r="H198" s="2061"/>
      <c r="I198" s="2061"/>
      <c r="J198" s="2061"/>
      <c r="K198" s="2061"/>
      <c r="L198" s="2061"/>
    </row>
    <row r="199" spans="1:12" ht="15.75" customHeight="1">
      <c r="A199" s="2061"/>
      <c r="B199" s="2061"/>
      <c r="C199" s="2061"/>
      <c r="D199" s="2061"/>
      <c r="E199" s="2061"/>
      <c r="F199" s="2061"/>
      <c r="G199" s="2061"/>
      <c r="H199" s="2061"/>
      <c r="I199" s="2061"/>
      <c r="J199" s="2061"/>
      <c r="K199" s="2061"/>
      <c r="L199" s="2061"/>
    </row>
    <row r="200" spans="1:12" ht="15.75" customHeight="1">
      <c r="A200" s="2061"/>
      <c r="B200" s="2061"/>
      <c r="C200" s="2061"/>
      <c r="D200" s="2061"/>
      <c r="E200" s="2061"/>
      <c r="F200" s="2061"/>
      <c r="G200" s="2061"/>
      <c r="H200" s="2061"/>
      <c r="I200" s="2061"/>
      <c r="J200" s="2061"/>
      <c r="K200" s="2061"/>
      <c r="L200" s="2061"/>
    </row>
    <row r="201" spans="1:12" ht="15.75" customHeight="1">
      <c r="A201" s="2061"/>
      <c r="B201" s="2061"/>
      <c r="C201" s="2061"/>
      <c r="D201" s="2061"/>
      <c r="E201" s="2061"/>
      <c r="F201" s="2061"/>
      <c r="G201" s="2061"/>
      <c r="H201" s="2061"/>
      <c r="I201" s="2061"/>
      <c r="J201" s="2061"/>
      <c r="K201" s="2061"/>
      <c r="L201" s="2061"/>
    </row>
    <row r="202" spans="1:12" ht="15.75" customHeight="1">
      <c r="A202" s="2061"/>
      <c r="B202" s="2061"/>
      <c r="C202" s="2061"/>
      <c r="D202" s="2061"/>
      <c r="E202" s="2061"/>
      <c r="F202" s="2061"/>
      <c r="G202" s="2061"/>
      <c r="H202" s="2061"/>
      <c r="I202" s="2061"/>
      <c r="J202" s="2061"/>
      <c r="K202" s="2061"/>
      <c r="L202" s="2061"/>
    </row>
    <row r="203" spans="1:12" ht="15.75" customHeight="1">
      <c r="A203" s="2061"/>
      <c r="B203" s="2061"/>
      <c r="C203" s="2061"/>
      <c r="D203" s="2061"/>
      <c r="E203" s="2061"/>
      <c r="F203" s="2061"/>
      <c r="G203" s="2061"/>
      <c r="H203" s="2061"/>
      <c r="I203" s="2061"/>
      <c r="J203" s="2061"/>
      <c r="K203" s="2061"/>
      <c r="L203" s="2061"/>
    </row>
    <row r="204" spans="1:12" ht="15.75" customHeight="1">
      <c r="A204" s="2061"/>
      <c r="B204" s="2061"/>
      <c r="C204" s="2061"/>
      <c r="D204" s="2061"/>
      <c r="E204" s="2061"/>
      <c r="F204" s="2061"/>
      <c r="G204" s="2061"/>
      <c r="H204" s="2061"/>
      <c r="I204" s="2061"/>
      <c r="J204" s="2061"/>
      <c r="K204" s="2061"/>
      <c r="L204" s="2061"/>
    </row>
    <row r="205" spans="1:12" ht="15.75" customHeight="1">
      <c r="A205" s="2061"/>
      <c r="B205" s="2061"/>
      <c r="C205" s="2061"/>
      <c r="D205" s="2061"/>
      <c r="E205" s="2061"/>
      <c r="F205" s="2061"/>
      <c r="G205" s="2061"/>
      <c r="H205" s="2061"/>
      <c r="I205" s="2061"/>
      <c r="J205" s="2061"/>
      <c r="K205" s="2061"/>
      <c r="L205" s="2061"/>
    </row>
    <row r="206" spans="1:12" ht="15.75" customHeight="1">
      <c r="A206" s="2061"/>
      <c r="B206" s="2061"/>
      <c r="C206" s="2061"/>
      <c r="D206" s="2061"/>
      <c r="E206" s="2061"/>
      <c r="F206" s="2061"/>
      <c r="G206" s="2061"/>
      <c r="H206" s="2061"/>
      <c r="I206" s="2061"/>
      <c r="J206" s="2061"/>
      <c r="K206" s="2061"/>
      <c r="L206" s="2061"/>
    </row>
    <row r="207" spans="1:12" ht="15.75" customHeight="1">
      <c r="A207" s="2061"/>
      <c r="B207" s="2061"/>
      <c r="C207" s="2061"/>
      <c r="D207" s="2061"/>
      <c r="E207" s="2061"/>
      <c r="F207" s="2061"/>
      <c r="G207" s="2061"/>
      <c r="H207" s="2061"/>
      <c r="I207" s="2061"/>
      <c r="J207" s="2061"/>
      <c r="K207" s="2061"/>
      <c r="L207" s="2061"/>
    </row>
    <row r="208" spans="1:12" ht="15.75" customHeight="1">
      <c r="A208" s="2061"/>
      <c r="B208" s="2061"/>
      <c r="C208" s="2061"/>
      <c r="D208" s="2061"/>
      <c r="E208" s="2061"/>
      <c r="F208" s="2061"/>
      <c r="G208" s="2061"/>
      <c r="H208" s="2061"/>
      <c r="I208" s="2061"/>
      <c r="J208" s="2061"/>
      <c r="K208" s="2061"/>
      <c r="L208" s="2061"/>
    </row>
    <row r="209" spans="1:12" ht="15.75" customHeight="1">
      <c r="A209" s="2061"/>
      <c r="B209" s="2061"/>
      <c r="C209" s="2061"/>
      <c r="D209" s="2061"/>
      <c r="E209" s="2061"/>
      <c r="F209" s="2061"/>
      <c r="G209" s="2061"/>
      <c r="H209" s="2061"/>
      <c r="I209" s="2061"/>
      <c r="J209" s="2061"/>
      <c r="K209" s="2061"/>
      <c r="L209" s="2061"/>
    </row>
    <row r="210" spans="1:12" ht="15.75" customHeight="1">
      <c r="A210" s="2061"/>
      <c r="B210" s="2061"/>
      <c r="C210" s="2061"/>
      <c r="D210" s="2061"/>
      <c r="E210" s="2061"/>
      <c r="F210" s="2061"/>
      <c r="G210" s="2061"/>
      <c r="H210" s="2061"/>
      <c r="I210" s="2061"/>
      <c r="J210" s="2061"/>
      <c r="K210" s="2061"/>
      <c r="L210" s="2061"/>
    </row>
    <row r="211" spans="1:12" ht="15.75" customHeight="1">
      <c r="A211" s="2061"/>
      <c r="B211" s="2061"/>
      <c r="C211" s="2061"/>
      <c r="D211" s="2061"/>
      <c r="E211" s="2061"/>
      <c r="F211" s="2061"/>
      <c r="G211" s="2061"/>
      <c r="H211" s="2061"/>
      <c r="I211" s="2061"/>
      <c r="J211" s="2061"/>
      <c r="K211" s="2061"/>
      <c r="L211" s="2061"/>
    </row>
    <row r="212" spans="1:12" ht="15.75" customHeight="1">
      <c r="A212" s="2061"/>
      <c r="B212" s="2061"/>
      <c r="C212" s="2061"/>
      <c r="D212" s="2061"/>
      <c r="E212" s="2061"/>
      <c r="F212" s="2061"/>
      <c r="G212" s="2061"/>
      <c r="H212" s="2061"/>
      <c r="I212" s="2061"/>
      <c r="J212" s="2061"/>
      <c r="K212" s="2061"/>
      <c r="L212" s="2061"/>
    </row>
    <row r="213" spans="1:12" ht="15.75" customHeight="1">
      <c r="A213" s="2061"/>
      <c r="B213" s="2061"/>
      <c r="C213" s="2061"/>
      <c r="D213" s="2061"/>
      <c r="E213" s="2061"/>
      <c r="F213" s="2061"/>
      <c r="G213" s="2061"/>
      <c r="H213" s="2061"/>
      <c r="I213" s="2061"/>
      <c r="J213" s="2061"/>
      <c r="K213" s="2061"/>
      <c r="L213" s="2061"/>
    </row>
    <row r="214" spans="1:12" ht="15.75" customHeight="1">
      <c r="A214" s="2061"/>
      <c r="B214" s="2061"/>
      <c r="C214" s="2061"/>
      <c r="D214" s="2061"/>
      <c r="E214" s="2061"/>
      <c r="F214" s="2061"/>
      <c r="G214" s="2061"/>
      <c r="H214" s="2061"/>
      <c r="I214" s="2061"/>
      <c r="J214" s="2061"/>
      <c r="K214" s="2061"/>
      <c r="L214" s="2061"/>
    </row>
    <row r="215" spans="1:12" ht="15.75" customHeight="1">
      <c r="A215" s="2061"/>
      <c r="B215" s="2061"/>
      <c r="C215" s="2061"/>
      <c r="D215" s="2061"/>
      <c r="E215" s="2061"/>
      <c r="F215" s="2061"/>
      <c r="G215" s="2061"/>
      <c r="H215" s="2061"/>
      <c r="I215" s="2061"/>
      <c r="J215" s="2061"/>
      <c r="K215" s="2061"/>
      <c r="L215" s="2061"/>
    </row>
    <row r="216" spans="1:12" ht="15.75" customHeight="1">
      <c r="A216" s="2061"/>
      <c r="B216" s="2061"/>
      <c r="C216" s="2061"/>
      <c r="D216" s="2061"/>
      <c r="E216" s="2061"/>
      <c r="F216" s="2061"/>
      <c r="G216" s="2061"/>
      <c r="H216" s="2061"/>
      <c r="I216" s="2061"/>
      <c r="J216" s="2061"/>
      <c r="K216" s="2061"/>
      <c r="L216" s="2061"/>
    </row>
    <row r="217" spans="1:12" ht="15.75" customHeight="1">
      <c r="A217" s="2061"/>
      <c r="B217" s="2061"/>
      <c r="C217" s="2061"/>
      <c r="D217" s="2061"/>
      <c r="E217" s="2061"/>
      <c r="F217" s="2061"/>
      <c r="G217" s="2061"/>
      <c r="H217" s="2061"/>
      <c r="I217" s="2061"/>
      <c r="J217" s="2061"/>
      <c r="K217" s="2061"/>
      <c r="L217" s="2061"/>
    </row>
    <row r="218" spans="1:12" ht="15.75" customHeight="1">
      <c r="A218" s="2061"/>
      <c r="B218" s="2061"/>
      <c r="C218" s="2061"/>
      <c r="D218" s="2061"/>
      <c r="E218" s="2061"/>
      <c r="F218" s="2061"/>
      <c r="G218" s="2061"/>
      <c r="H218" s="2061"/>
      <c r="I218" s="2061"/>
      <c r="J218" s="2061"/>
      <c r="K218" s="2061"/>
      <c r="L218" s="2061"/>
    </row>
    <row r="219" spans="1:12" ht="15.75" customHeight="1">
      <c r="A219" s="2061"/>
      <c r="B219" s="2061"/>
      <c r="C219" s="2061"/>
      <c r="D219" s="2061"/>
      <c r="E219" s="2061"/>
      <c r="F219" s="2061"/>
      <c r="G219" s="2061"/>
      <c r="H219" s="2061"/>
      <c r="I219" s="2061"/>
      <c r="J219" s="2061"/>
      <c r="K219" s="2061"/>
      <c r="L219" s="2061"/>
    </row>
    <row r="220" spans="1:12" ht="15.75" customHeight="1">
      <c r="A220" s="2061"/>
      <c r="B220" s="2061"/>
      <c r="C220" s="2061"/>
      <c r="D220" s="2061"/>
      <c r="E220" s="2061"/>
      <c r="F220" s="2061"/>
      <c r="G220" s="2061"/>
      <c r="H220" s="2061"/>
      <c r="I220" s="2061"/>
      <c r="J220" s="2061"/>
      <c r="K220" s="2061"/>
      <c r="L220" s="2061"/>
    </row>
    <row r="221" spans="1:12" ht="15.75" customHeight="1">
      <c r="A221" s="2061"/>
      <c r="B221" s="2061"/>
      <c r="C221" s="2061"/>
      <c r="D221" s="2061"/>
      <c r="E221" s="2061"/>
      <c r="F221" s="2061"/>
      <c r="G221" s="2061"/>
      <c r="H221" s="2061"/>
      <c r="I221" s="2061"/>
      <c r="J221" s="2061"/>
      <c r="K221" s="2061"/>
      <c r="L221" s="2061"/>
    </row>
    <row r="222" spans="1:12" ht="15.75" customHeight="1">
      <c r="A222" s="2061"/>
      <c r="B222" s="2061"/>
      <c r="C222" s="2061"/>
      <c r="D222" s="2061"/>
      <c r="E222" s="2061"/>
      <c r="F222" s="2061"/>
      <c r="G222" s="2061"/>
      <c r="H222" s="2061"/>
      <c r="I222" s="2061"/>
      <c r="J222" s="2061"/>
      <c r="K222" s="2061"/>
      <c r="L222" s="2061"/>
    </row>
    <row r="223" spans="1:12" ht="15.75" customHeight="1">
      <c r="A223" s="2061"/>
      <c r="B223" s="2061"/>
      <c r="C223" s="2061"/>
      <c r="D223" s="2061"/>
      <c r="E223" s="2061"/>
      <c r="F223" s="2061"/>
      <c r="G223" s="2061"/>
      <c r="H223" s="2061"/>
      <c r="I223" s="2061"/>
      <c r="J223" s="2061"/>
      <c r="K223" s="2061"/>
      <c r="L223" s="2061"/>
    </row>
    <row r="224" spans="1:12" ht="15.75" customHeight="1">
      <c r="A224" s="2061"/>
      <c r="B224" s="2061"/>
      <c r="C224" s="2061"/>
      <c r="D224" s="2061"/>
      <c r="E224" s="2061"/>
      <c r="F224" s="2061"/>
      <c r="G224" s="2061"/>
      <c r="H224" s="2061"/>
      <c r="I224" s="2061"/>
      <c r="J224" s="2061"/>
      <c r="K224" s="2061"/>
      <c r="L224" s="2061"/>
    </row>
    <row r="225" spans="1:12" ht="15.75" customHeight="1">
      <c r="A225" s="2061"/>
      <c r="B225" s="2061"/>
      <c r="C225" s="2061"/>
      <c r="D225" s="2061"/>
      <c r="E225" s="2061"/>
      <c r="F225" s="2061"/>
      <c r="G225" s="2061"/>
      <c r="H225" s="2061"/>
      <c r="I225" s="2061"/>
      <c r="J225" s="2061"/>
      <c r="K225" s="2061"/>
      <c r="L225" s="2061"/>
    </row>
    <row r="226" spans="1:12" ht="15.75" customHeight="1">
      <c r="A226" s="2061"/>
      <c r="B226" s="2061"/>
      <c r="C226" s="2061"/>
      <c r="D226" s="2061"/>
      <c r="E226" s="2061"/>
      <c r="F226" s="2061"/>
      <c r="G226" s="2061"/>
      <c r="H226" s="2061"/>
      <c r="I226" s="2061"/>
      <c r="J226" s="2061"/>
      <c r="K226" s="2061"/>
      <c r="L226" s="2061"/>
    </row>
    <row r="227" spans="1:12" ht="15.75" customHeight="1">
      <c r="A227" s="2061"/>
      <c r="B227" s="2061"/>
      <c r="C227" s="2061"/>
      <c r="D227" s="2061"/>
      <c r="E227" s="2061"/>
      <c r="F227" s="2061"/>
      <c r="G227" s="2061"/>
      <c r="H227" s="2061"/>
      <c r="I227" s="2061"/>
      <c r="J227" s="2061"/>
      <c r="K227" s="2061"/>
      <c r="L227" s="2061"/>
    </row>
    <row r="228" spans="1:12" ht="15.75" customHeight="1">
      <c r="A228" s="2061"/>
      <c r="B228" s="2061"/>
      <c r="C228" s="2061"/>
      <c r="D228" s="2061"/>
      <c r="E228" s="2061"/>
      <c r="F228" s="2061"/>
      <c r="G228" s="2061"/>
      <c r="H228" s="2061"/>
      <c r="I228" s="2061"/>
      <c r="J228" s="2061"/>
      <c r="K228" s="2061"/>
      <c r="L228" s="2061"/>
    </row>
    <row r="229" spans="1:12" ht="15.75" customHeight="1">
      <c r="A229" s="2061"/>
      <c r="B229" s="2061"/>
      <c r="C229" s="2061"/>
      <c r="D229" s="2061"/>
      <c r="E229" s="2061"/>
      <c r="F229" s="2061"/>
      <c r="G229" s="2061"/>
      <c r="H229" s="2061"/>
      <c r="I229" s="2061"/>
      <c r="J229" s="2061"/>
      <c r="K229" s="2061"/>
      <c r="L229" s="2061"/>
    </row>
    <row r="230" spans="1:12" ht="15.75" customHeight="1">
      <c r="A230" s="2061"/>
      <c r="B230" s="2061"/>
      <c r="C230" s="2061"/>
      <c r="D230" s="2061"/>
      <c r="E230" s="2061"/>
      <c r="F230" s="2061"/>
      <c r="G230" s="2061"/>
      <c r="H230" s="2061"/>
      <c r="I230" s="2061"/>
      <c r="J230" s="2061"/>
      <c r="K230" s="2061"/>
      <c r="L230" s="2061"/>
    </row>
    <row r="231" spans="1:12" ht="15.75" customHeight="1">
      <c r="A231" s="2061"/>
      <c r="B231" s="2061"/>
      <c r="C231" s="2061"/>
      <c r="D231" s="2061"/>
      <c r="E231" s="2061"/>
      <c r="F231" s="2061"/>
      <c r="G231" s="2061"/>
      <c r="H231" s="2061"/>
      <c r="I231" s="2061"/>
      <c r="J231" s="2061"/>
      <c r="K231" s="2061"/>
      <c r="L231" s="2061"/>
    </row>
    <row r="232" spans="1:12" ht="15.75" customHeight="1">
      <c r="A232" s="2061"/>
      <c r="B232" s="2061"/>
      <c r="C232" s="2061"/>
      <c r="D232" s="2061"/>
      <c r="E232" s="2061"/>
      <c r="F232" s="2061"/>
      <c r="G232" s="2061"/>
      <c r="H232" s="2061"/>
      <c r="I232" s="2061"/>
      <c r="J232" s="2061"/>
      <c r="K232" s="2061"/>
      <c r="L232" s="2061"/>
    </row>
    <row r="233" spans="1:12" ht="15.75" customHeight="1">
      <c r="A233" s="2061"/>
      <c r="B233" s="2061"/>
      <c r="C233" s="2061"/>
      <c r="D233" s="2061"/>
      <c r="E233" s="2061"/>
      <c r="F233" s="2061"/>
      <c r="G233" s="2061"/>
      <c r="H233" s="2061"/>
      <c r="I233" s="2061"/>
      <c r="J233" s="2061"/>
      <c r="K233" s="2061"/>
      <c r="L233" s="2061"/>
    </row>
    <row r="234" spans="1:12" ht="15.75" customHeight="1">
      <c r="A234" s="2061"/>
      <c r="B234" s="2061"/>
      <c r="C234" s="2061"/>
      <c r="D234" s="2061"/>
      <c r="E234" s="2061"/>
      <c r="F234" s="2061"/>
      <c r="G234" s="2061"/>
      <c r="H234" s="2061"/>
      <c r="I234" s="2061"/>
      <c r="J234" s="2061"/>
      <c r="K234" s="2061"/>
      <c r="L234" s="2061"/>
    </row>
    <row r="235" spans="1:12" ht="15.75" customHeight="1">
      <c r="A235" s="2061"/>
      <c r="B235" s="2061"/>
      <c r="C235" s="2061"/>
      <c r="D235" s="2061"/>
      <c r="E235" s="2061"/>
      <c r="F235" s="2061"/>
      <c r="G235" s="2061"/>
      <c r="H235" s="2061"/>
      <c r="I235" s="2061"/>
      <c r="J235" s="2061"/>
      <c r="K235" s="2061"/>
      <c r="L235" s="2061"/>
    </row>
    <row r="236" spans="1:12" ht="15.75" customHeight="1">
      <c r="A236" s="2061"/>
      <c r="B236" s="2061"/>
      <c r="C236" s="2061"/>
      <c r="D236" s="2061"/>
      <c r="E236" s="2061"/>
      <c r="F236" s="2061"/>
      <c r="G236" s="2061"/>
      <c r="H236" s="2061"/>
      <c r="I236" s="2061"/>
      <c r="J236" s="2061"/>
      <c r="K236" s="2061"/>
      <c r="L236" s="2061"/>
    </row>
    <row r="237" spans="1:12" ht="15.75" customHeight="1">
      <c r="A237" s="2061"/>
      <c r="B237" s="2061"/>
      <c r="C237" s="2061"/>
      <c r="D237" s="2061"/>
      <c r="E237" s="2061"/>
      <c r="F237" s="2061"/>
      <c r="G237" s="2061"/>
      <c r="H237" s="2061"/>
      <c r="I237" s="2061"/>
      <c r="J237" s="2061"/>
      <c r="K237" s="2061"/>
      <c r="L237" s="2061"/>
    </row>
    <row r="238" spans="1:12" ht="15.75" customHeight="1">
      <c r="A238" s="2061"/>
      <c r="B238" s="2061"/>
      <c r="C238" s="2061"/>
      <c r="D238" s="2061"/>
      <c r="E238" s="2061"/>
      <c r="F238" s="2061"/>
      <c r="G238" s="2061"/>
      <c r="H238" s="2061"/>
      <c r="I238" s="2061"/>
      <c r="J238" s="2061"/>
      <c r="K238" s="2061"/>
      <c r="L238" s="2061"/>
    </row>
    <row r="239" spans="1:12" ht="15.75" customHeight="1">
      <c r="A239" s="2061"/>
      <c r="B239" s="2061"/>
      <c r="C239" s="2061"/>
      <c r="D239" s="2061"/>
      <c r="E239" s="2061"/>
      <c r="F239" s="2061"/>
      <c r="G239" s="2061"/>
      <c r="H239" s="2061"/>
      <c r="I239" s="2061"/>
      <c r="J239" s="2061"/>
      <c r="K239" s="2061"/>
      <c r="L239" s="2061"/>
    </row>
    <row r="240" spans="1:12" ht="15.75" customHeight="1">
      <c r="A240" s="2061"/>
      <c r="B240" s="2061"/>
      <c r="C240" s="2061"/>
      <c r="D240" s="2061"/>
      <c r="E240" s="2061"/>
      <c r="F240" s="2061"/>
      <c r="G240" s="2061"/>
      <c r="H240" s="2061"/>
      <c r="I240" s="2061"/>
      <c r="J240" s="2061"/>
      <c r="K240" s="2061"/>
      <c r="L240" s="2061"/>
    </row>
    <row r="241" spans="1:12" ht="15.75" customHeight="1">
      <c r="A241" s="2061"/>
      <c r="B241" s="2061"/>
      <c r="C241" s="2061"/>
      <c r="D241" s="2061"/>
      <c r="E241" s="2061"/>
      <c r="F241" s="2061"/>
      <c r="G241" s="2061"/>
      <c r="H241" s="2061"/>
      <c r="I241" s="2061"/>
      <c r="J241" s="2061"/>
      <c r="K241" s="2061"/>
      <c r="L241" s="2061"/>
    </row>
    <row r="242" spans="1:12" ht="15.75" customHeight="1">
      <c r="A242" s="2061"/>
      <c r="B242" s="2061"/>
      <c r="C242" s="2061"/>
      <c r="D242" s="2061"/>
      <c r="E242" s="2061"/>
      <c r="F242" s="2061"/>
      <c r="G242" s="2061"/>
      <c r="H242" s="2061"/>
      <c r="I242" s="2061"/>
      <c r="J242" s="2061"/>
      <c r="K242" s="2061"/>
      <c r="L242" s="2061"/>
    </row>
    <row r="243" spans="1:12" ht="15.75" customHeight="1">
      <c r="A243" s="2061"/>
      <c r="B243" s="2061"/>
      <c r="C243" s="2061"/>
      <c r="D243" s="2061"/>
      <c r="E243" s="2061"/>
      <c r="F243" s="2061"/>
      <c r="G243" s="2061"/>
      <c r="H243" s="2061"/>
      <c r="I243" s="2061"/>
      <c r="J243" s="2061"/>
      <c r="K243" s="2061"/>
      <c r="L243" s="2061"/>
    </row>
    <row r="244" spans="1:12" ht="15.75" customHeight="1">
      <c r="A244" s="2061"/>
      <c r="B244" s="2061"/>
      <c r="C244" s="2061"/>
      <c r="D244" s="2061"/>
      <c r="E244" s="2061"/>
      <c r="F244" s="2061"/>
      <c r="G244" s="2061"/>
      <c r="H244" s="2061"/>
      <c r="I244" s="2061"/>
      <c r="J244" s="2061"/>
      <c r="K244" s="2061"/>
      <c r="L244" s="2061"/>
    </row>
    <row r="245" spans="1:12" ht="15.75" customHeight="1">
      <c r="A245" s="2061"/>
      <c r="B245" s="2061"/>
      <c r="C245" s="2061"/>
      <c r="D245" s="2061"/>
      <c r="E245" s="2061"/>
      <c r="F245" s="2061"/>
      <c r="G245" s="2061"/>
      <c r="H245" s="2061"/>
      <c r="I245" s="2061"/>
      <c r="J245" s="2061"/>
      <c r="K245" s="2061"/>
      <c r="L245" s="2061"/>
    </row>
    <row r="246" spans="1:12" ht="15.75" customHeight="1">
      <c r="A246" s="2061"/>
      <c r="B246" s="2061"/>
      <c r="C246" s="2061"/>
      <c r="D246" s="2061"/>
      <c r="E246" s="2061"/>
      <c r="F246" s="2061"/>
      <c r="G246" s="2061"/>
      <c r="H246" s="2061"/>
      <c r="I246" s="2061"/>
      <c r="J246" s="2061"/>
      <c r="K246" s="2061"/>
      <c r="L246" s="2061"/>
    </row>
    <row r="247" spans="1:12" ht="15.75" customHeight="1">
      <c r="A247" s="2061"/>
      <c r="B247" s="2061"/>
      <c r="C247" s="2061"/>
      <c r="D247" s="2061"/>
      <c r="E247" s="2061"/>
      <c r="F247" s="2061"/>
      <c r="G247" s="2061"/>
      <c r="H247" s="2061"/>
      <c r="I247" s="2061"/>
      <c r="J247" s="2061"/>
      <c r="K247" s="2061"/>
      <c r="L247" s="2061"/>
    </row>
    <row r="248" spans="1:12" ht="15.75" customHeight="1">
      <c r="A248" s="2061"/>
      <c r="B248" s="2061"/>
      <c r="C248" s="2061"/>
      <c r="D248" s="2061"/>
      <c r="E248" s="2061"/>
      <c r="F248" s="2061"/>
      <c r="G248" s="2061"/>
      <c r="H248" s="2061"/>
      <c r="I248" s="2061"/>
      <c r="J248" s="2061"/>
      <c r="K248" s="2061"/>
      <c r="L248" s="2061"/>
    </row>
    <row r="249" spans="1:12" ht="15.75" customHeight="1">
      <c r="A249" s="2061"/>
      <c r="B249" s="2061"/>
      <c r="C249" s="2061"/>
      <c r="D249" s="2061"/>
      <c r="E249" s="2061"/>
      <c r="F249" s="2061"/>
      <c r="G249" s="2061"/>
      <c r="H249" s="2061"/>
      <c r="I249" s="2061"/>
      <c r="J249" s="2061"/>
      <c r="K249" s="2061"/>
      <c r="L249" s="2061"/>
    </row>
    <row r="250" spans="1:12" ht="15.75" customHeight="1">
      <c r="A250" s="2061"/>
      <c r="B250" s="2061"/>
      <c r="C250" s="2061"/>
      <c r="D250" s="2061"/>
      <c r="E250" s="2061"/>
      <c r="F250" s="2061"/>
      <c r="G250" s="2061"/>
      <c r="H250" s="2061"/>
      <c r="I250" s="2061"/>
      <c r="J250" s="2061"/>
      <c r="K250" s="2061"/>
      <c r="L250" s="2061"/>
    </row>
    <row r="251" spans="1:12" ht="15.75" customHeight="1">
      <c r="A251" s="2061"/>
      <c r="B251" s="2061"/>
      <c r="C251" s="2061"/>
      <c r="D251" s="2061"/>
      <c r="E251" s="2061"/>
      <c r="F251" s="2061"/>
      <c r="G251" s="2061"/>
      <c r="H251" s="2061"/>
      <c r="I251" s="2061"/>
      <c r="J251" s="2061"/>
      <c r="K251" s="2061"/>
      <c r="L251" s="2061"/>
    </row>
    <row r="252" spans="1:12" ht="15.75" customHeight="1">
      <c r="A252" s="2061"/>
      <c r="B252" s="2061"/>
      <c r="C252" s="2061"/>
      <c r="D252" s="2061"/>
      <c r="E252" s="2061"/>
      <c r="F252" s="2061"/>
      <c r="G252" s="2061"/>
      <c r="H252" s="2061"/>
      <c r="I252" s="2061"/>
      <c r="J252" s="2061"/>
      <c r="K252" s="2061"/>
      <c r="L252" s="2061"/>
    </row>
    <row r="253" spans="1:12" ht="15.75" customHeight="1">
      <c r="A253" s="2061"/>
      <c r="B253" s="2061"/>
      <c r="C253" s="2061"/>
      <c r="D253" s="2061"/>
      <c r="E253" s="2061"/>
      <c r="F253" s="2061"/>
      <c r="G253" s="2061"/>
      <c r="H253" s="2061"/>
      <c r="I253" s="2061"/>
      <c r="J253" s="2061"/>
      <c r="K253" s="2061"/>
      <c r="L253" s="2061"/>
    </row>
    <row r="254" spans="1:12" ht="15.75" customHeight="1">
      <c r="A254" s="2061"/>
      <c r="B254" s="2061"/>
      <c r="C254" s="2061"/>
      <c r="D254" s="2061"/>
      <c r="E254" s="2061"/>
      <c r="F254" s="2061"/>
      <c r="G254" s="2061"/>
      <c r="H254" s="2061"/>
      <c r="I254" s="2061"/>
      <c r="J254" s="2061"/>
      <c r="K254" s="2061"/>
      <c r="L254" s="2061"/>
    </row>
    <row r="255" spans="1:12" ht="15.75" customHeight="1">
      <c r="A255" s="2061"/>
      <c r="B255" s="2061"/>
      <c r="C255" s="2061"/>
      <c r="D255" s="2061"/>
      <c r="E255" s="2061"/>
      <c r="F255" s="2061"/>
      <c r="G255" s="2061"/>
      <c r="H255" s="2061"/>
      <c r="I255" s="2061"/>
      <c r="J255" s="2061"/>
      <c r="K255" s="2061"/>
      <c r="L255" s="2061"/>
    </row>
    <row r="256" spans="1:12" ht="15.75" customHeight="1">
      <c r="A256" s="2061"/>
      <c r="B256" s="2061"/>
      <c r="C256" s="2061"/>
      <c r="D256" s="2061"/>
      <c r="E256" s="2061"/>
      <c r="F256" s="2061"/>
      <c r="G256" s="2061"/>
      <c r="H256" s="2061"/>
      <c r="I256" s="2061"/>
      <c r="J256" s="2061"/>
      <c r="K256" s="2061"/>
      <c r="L256" s="2061"/>
    </row>
    <row r="257" spans="1:12" ht="15.75" customHeight="1">
      <c r="A257" s="2061"/>
      <c r="B257" s="2061"/>
      <c r="C257" s="2061"/>
      <c r="D257" s="2061"/>
      <c r="E257" s="2061"/>
      <c r="F257" s="2061"/>
      <c r="G257" s="2061"/>
      <c r="H257" s="2061"/>
      <c r="I257" s="2061"/>
      <c r="J257" s="2061"/>
      <c r="K257" s="2061"/>
      <c r="L257" s="2061"/>
    </row>
    <row r="258" spans="1:12" ht="15.75" customHeight="1">
      <c r="A258" s="2061"/>
      <c r="B258" s="2061"/>
      <c r="C258" s="2061"/>
      <c r="D258" s="2061"/>
      <c r="E258" s="2061"/>
      <c r="F258" s="2061"/>
      <c r="G258" s="2061"/>
      <c r="H258" s="2061"/>
      <c r="I258" s="2061"/>
      <c r="J258" s="2061"/>
      <c r="K258" s="2061"/>
      <c r="L258" s="2061"/>
    </row>
    <row r="259" spans="1:12" ht="15.75" customHeight="1">
      <c r="A259" s="2061"/>
      <c r="B259" s="2061"/>
      <c r="C259" s="2061"/>
      <c r="D259" s="2061"/>
      <c r="E259" s="2061"/>
      <c r="F259" s="2061"/>
      <c r="G259" s="2061"/>
      <c r="H259" s="2061"/>
      <c r="I259" s="2061"/>
      <c r="J259" s="2061"/>
      <c r="K259" s="2061"/>
      <c r="L259" s="2061"/>
    </row>
    <row r="260" spans="1:12" ht="15.75" customHeight="1">
      <c r="A260" s="2061"/>
      <c r="B260" s="2061"/>
      <c r="C260" s="2061"/>
      <c r="D260" s="2061"/>
      <c r="E260" s="2061"/>
      <c r="F260" s="2061"/>
      <c r="G260" s="2061"/>
      <c r="H260" s="2061"/>
      <c r="I260" s="2061"/>
      <c r="J260" s="2061"/>
      <c r="K260" s="2061"/>
      <c r="L260" s="2061"/>
    </row>
    <row r="261" spans="1:12" ht="15.75" customHeight="1">
      <c r="A261" s="2061"/>
      <c r="B261" s="2061"/>
      <c r="C261" s="2061"/>
      <c r="D261" s="2061"/>
      <c r="E261" s="2061"/>
      <c r="F261" s="2061"/>
      <c r="G261" s="2061"/>
      <c r="H261" s="2061"/>
      <c r="I261" s="2061"/>
      <c r="J261" s="2061"/>
      <c r="K261" s="2061"/>
      <c r="L261" s="2061"/>
    </row>
    <row r="262" spans="1:12" ht="15.75" customHeight="1">
      <c r="A262" s="2061"/>
      <c r="B262" s="2061"/>
      <c r="C262" s="2061"/>
      <c r="D262" s="2061"/>
      <c r="E262" s="2061"/>
      <c r="F262" s="2061"/>
      <c r="G262" s="2061"/>
      <c r="H262" s="2061"/>
      <c r="I262" s="2061"/>
      <c r="J262" s="2061"/>
      <c r="K262" s="2061"/>
      <c r="L262" s="2061"/>
    </row>
    <row r="263" spans="1:12" ht="15.75" customHeight="1">
      <c r="A263" s="2061"/>
      <c r="B263" s="2061"/>
      <c r="C263" s="2061"/>
      <c r="D263" s="2061"/>
      <c r="E263" s="2061"/>
      <c r="F263" s="2061"/>
      <c r="G263" s="2061"/>
      <c r="H263" s="2061"/>
      <c r="I263" s="2061"/>
      <c r="J263" s="2061"/>
      <c r="K263" s="2061"/>
      <c r="L263" s="2061"/>
    </row>
    <row r="264" spans="1:12" ht="15.75" customHeight="1">
      <c r="A264" s="2061"/>
      <c r="B264" s="2061"/>
      <c r="C264" s="2061"/>
      <c r="D264" s="2061"/>
      <c r="E264" s="2061"/>
      <c r="F264" s="2061"/>
      <c r="G264" s="2061"/>
      <c r="H264" s="2061"/>
      <c r="I264" s="2061"/>
      <c r="J264" s="2061"/>
      <c r="K264" s="2061"/>
      <c r="L264" s="2061"/>
    </row>
    <row r="265" spans="1:12" ht="15.75" customHeight="1">
      <c r="A265" s="2061"/>
      <c r="B265" s="2061"/>
      <c r="C265" s="2061"/>
      <c r="D265" s="2061"/>
      <c r="E265" s="2061"/>
      <c r="F265" s="2061"/>
      <c r="G265" s="2061"/>
      <c r="H265" s="2061"/>
      <c r="I265" s="2061"/>
      <c r="J265" s="2061"/>
      <c r="K265" s="2061"/>
      <c r="L265" s="2061"/>
    </row>
    <row r="266" spans="1:12" ht="15.75" customHeight="1">
      <c r="A266" s="2061"/>
      <c r="B266" s="2061"/>
      <c r="C266" s="2061"/>
      <c r="D266" s="2061"/>
      <c r="E266" s="2061"/>
      <c r="F266" s="2061"/>
      <c r="G266" s="2061"/>
      <c r="H266" s="2061"/>
      <c r="I266" s="2061"/>
      <c r="J266" s="2061"/>
      <c r="K266" s="2061"/>
      <c r="L266" s="2061"/>
    </row>
    <row r="267" spans="1:12" ht="15.75" customHeight="1">
      <c r="A267" s="2061"/>
      <c r="B267" s="2061"/>
      <c r="C267" s="2061"/>
      <c r="D267" s="2061"/>
      <c r="E267" s="2061"/>
      <c r="F267" s="2061"/>
      <c r="G267" s="2061"/>
      <c r="H267" s="2061"/>
      <c r="I267" s="2061"/>
      <c r="J267" s="2061"/>
      <c r="K267" s="2061"/>
      <c r="L267" s="2061"/>
    </row>
    <row r="268" spans="1:12" ht="15.75" customHeight="1">
      <c r="A268" s="2061"/>
      <c r="B268" s="2061"/>
      <c r="C268" s="2061"/>
      <c r="D268" s="2061"/>
      <c r="E268" s="2061"/>
      <c r="F268" s="2061"/>
      <c r="G268" s="2061"/>
      <c r="H268" s="2061"/>
      <c r="I268" s="2061"/>
      <c r="J268" s="2061"/>
      <c r="K268" s="2061"/>
      <c r="L268" s="2061"/>
    </row>
    <row r="269" spans="1:12" ht="15.75" customHeight="1">
      <c r="A269" s="2061"/>
      <c r="B269" s="2061"/>
      <c r="C269" s="2061"/>
      <c r="D269" s="2061"/>
      <c r="E269" s="2061"/>
      <c r="F269" s="2061"/>
      <c r="G269" s="2061"/>
      <c r="H269" s="2061"/>
      <c r="I269" s="2061"/>
      <c r="J269" s="2061"/>
      <c r="K269" s="2061"/>
      <c r="L269" s="2061"/>
    </row>
    <row r="270" spans="1:12" ht="15.75" customHeight="1">
      <c r="A270" s="2061"/>
      <c r="B270" s="2061"/>
      <c r="C270" s="2061"/>
      <c r="D270" s="2061"/>
      <c r="E270" s="2061"/>
      <c r="F270" s="2061"/>
      <c r="G270" s="2061"/>
      <c r="H270" s="2061"/>
      <c r="I270" s="2061"/>
      <c r="J270" s="2061"/>
      <c r="K270" s="2061"/>
      <c r="L270" s="2061"/>
    </row>
    <row r="271" spans="1:12" ht="15.75" customHeight="1">
      <c r="A271" s="2061"/>
      <c r="B271" s="2061"/>
      <c r="C271" s="2061"/>
      <c r="D271" s="2061"/>
      <c r="E271" s="2061"/>
      <c r="F271" s="2061"/>
      <c r="G271" s="2061"/>
      <c r="H271" s="2061"/>
      <c r="I271" s="2061"/>
      <c r="J271" s="2061"/>
      <c r="K271" s="2061"/>
      <c r="L271" s="2061"/>
    </row>
    <row r="272" spans="1:12" ht="15.75" customHeight="1">
      <c r="A272" s="2061"/>
      <c r="B272" s="2061"/>
      <c r="C272" s="2061"/>
      <c r="D272" s="2061"/>
      <c r="E272" s="2061"/>
      <c r="F272" s="2061"/>
      <c r="G272" s="2061"/>
      <c r="H272" s="2061"/>
      <c r="I272" s="2061"/>
      <c r="J272" s="2061"/>
      <c r="K272" s="2061"/>
      <c r="L272" s="2061"/>
    </row>
    <row r="273" spans="1:12" ht="15.75" customHeight="1">
      <c r="A273" s="2061"/>
      <c r="B273" s="2061"/>
      <c r="C273" s="2061"/>
      <c r="D273" s="2061"/>
      <c r="E273" s="2061"/>
      <c r="F273" s="2061"/>
      <c r="G273" s="2061"/>
      <c r="H273" s="2061"/>
      <c r="I273" s="2061"/>
      <c r="J273" s="2061"/>
      <c r="K273" s="2061"/>
      <c r="L273" s="2061"/>
    </row>
    <row r="274" spans="1:12" ht="15.75" customHeight="1">
      <c r="A274" s="2061"/>
      <c r="B274" s="2061"/>
      <c r="C274" s="2061"/>
      <c r="D274" s="2061"/>
      <c r="E274" s="2061"/>
      <c r="F274" s="2061"/>
      <c r="G274" s="2061"/>
      <c r="H274" s="2061"/>
      <c r="I274" s="2061"/>
      <c r="J274" s="2061"/>
      <c r="K274" s="2061"/>
      <c r="L274" s="2061"/>
    </row>
    <row r="275" spans="1:12" ht="15.75" customHeight="1">
      <c r="A275" s="2061"/>
      <c r="B275" s="2061"/>
      <c r="C275" s="2061"/>
      <c r="D275" s="2061"/>
      <c r="E275" s="2061"/>
      <c r="F275" s="2061"/>
      <c r="G275" s="2061"/>
      <c r="H275" s="2061"/>
      <c r="I275" s="2061"/>
      <c r="J275" s="2061"/>
      <c r="K275" s="2061"/>
      <c r="L275" s="2061"/>
    </row>
    <row r="276" spans="1:12" ht="15.75" customHeight="1">
      <c r="A276" s="2061"/>
      <c r="B276" s="2061"/>
      <c r="C276" s="2061"/>
      <c r="D276" s="2061"/>
      <c r="E276" s="2061"/>
      <c r="F276" s="2061"/>
      <c r="G276" s="2061"/>
      <c r="H276" s="2061"/>
      <c r="I276" s="2061"/>
      <c r="J276" s="2061"/>
      <c r="K276" s="2061"/>
      <c r="L276" s="2061"/>
    </row>
    <row r="277" spans="1:12" ht="15.75" customHeight="1">
      <c r="A277" s="2061"/>
      <c r="B277" s="2061"/>
      <c r="C277" s="2061"/>
      <c r="D277" s="2061"/>
      <c r="E277" s="2061"/>
      <c r="F277" s="2061"/>
      <c r="G277" s="2061"/>
      <c r="H277" s="2061"/>
      <c r="I277" s="2061"/>
      <c r="J277" s="2061"/>
      <c r="K277" s="2061"/>
      <c r="L277" s="2061"/>
    </row>
    <row r="278" spans="1:12" ht="15.75" customHeight="1">
      <c r="A278" s="2061"/>
      <c r="B278" s="2061"/>
      <c r="C278" s="2061"/>
      <c r="D278" s="2061"/>
      <c r="E278" s="2061"/>
      <c r="F278" s="2061"/>
      <c r="G278" s="2061"/>
      <c r="H278" s="2061"/>
      <c r="I278" s="2061"/>
      <c r="J278" s="2061"/>
      <c r="K278" s="2061"/>
      <c r="L278" s="2061"/>
    </row>
    <row r="279" spans="1:12" ht="15.75" customHeight="1">
      <c r="A279" s="2061"/>
      <c r="B279" s="2061"/>
      <c r="C279" s="2061"/>
      <c r="D279" s="2061"/>
      <c r="E279" s="2061"/>
      <c r="F279" s="2061"/>
      <c r="G279" s="2061"/>
      <c r="H279" s="2061"/>
      <c r="I279" s="2061"/>
      <c r="J279" s="2061"/>
      <c r="K279" s="2061"/>
      <c r="L279" s="2061"/>
    </row>
    <row r="280" spans="1:12" ht="15.75" customHeight="1">
      <c r="A280" s="2061"/>
      <c r="B280" s="2061"/>
      <c r="C280" s="2061"/>
      <c r="D280" s="2061"/>
      <c r="E280" s="2061"/>
      <c r="F280" s="2061"/>
      <c r="G280" s="2061"/>
      <c r="H280" s="2061"/>
      <c r="I280" s="2061"/>
      <c r="J280" s="2061"/>
      <c r="K280" s="2061"/>
      <c r="L280" s="2061"/>
    </row>
    <row r="281" spans="1:12" ht="15.75" customHeight="1">
      <c r="A281" s="2061"/>
      <c r="B281" s="2061"/>
      <c r="C281" s="2061"/>
      <c r="D281" s="2061"/>
      <c r="E281" s="2061"/>
      <c r="F281" s="2061"/>
      <c r="G281" s="2061"/>
      <c r="H281" s="2061"/>
      <c r="I281" s="2061"/>
      <c r="J281" s="2061"/>
      <c r="K281" s="2061"/>
      <c r="L281" s="2061"/>
    </row>
    <row r="282" spans="1:12" ht="15.75" customHeight="1">
      <c r="A282" s="2061"/>
      <c r="B282" s="2061"/>
      <c r="C282" s="2061"/>
      <c r="D282" s="2061"/>
      <c r="E282" s="2061"/>
      <c r="F282" s="2061"/>
      <c r="G282" s="2061"/>
      <c r="H282" s="2061"/>
      <c r="I282" s="2061"/>
      <c r="J282" s="2061"/>
      <c r="K282" s="2061"/>
      <c r="L282" s="2061"/>
    </row>
    <row r="283" spans="1:12" ht="15.75" customHeight="1">
      <c r="A283" s="2061"/>
      <c r="B283" s="2061"/>
      <c r="C283" s="2061"/>
      <c r="D283" s="2061"/>
      <c r="E283" s="2061"/>
      <c r="F283" s="2061"/>
      <c r="G283" s="2061"/>
      <c r="H283" s="2061"/>
      <c r="I283" s="2061"/>
      <c r="J283" s="2061"/>
      <c r="K283" s="2061"/>
      <c r="L283" s="2061"/>
    </row>
    <row r="284" spans="1:12" ht="15.75" customHeight="1">
      <c r="A284" s="2061"/>
      <c r="B284" s="2061"/>
      <c r="C284" s="2061"/>
      <c r="D284" s="2061"/>
      <c r="E284" s="2061"/>
      <c r="F284" s="2061"/>
      <c r="G284" s="2061"/>
      <c r="H284" s="2061"/>
      <c r="I284" s="2061"/>
      <c r="J284" s="2061"/>
      <c r="K284" s="2061"/>
      <c r="L284" s="2061"/>
    </row>
    <row r="285" spans="1:12" ht="15.75" customHeight="1">
      <c r="A285" s="2061"/>
      <c r="B285" s="2061"/>
      <c r="C285" s="2061"/>
      <c r="D285" s="2061"/>
      <c r="E285" s="2061"/>
      <c r="F285" s="2061"/>
      <c r="G285" s="2061"/>
      <c r="H285" s="2061"/>
      <c r="I285" s="2061"/>
      <c r="J285" s="2061"/>
      <c r="K285" s="2061"/>
      <c r="L285" s="2061"/>
    </row>
    <row r="286" spans="1:12" ht="15.75" customHeight="1">
      <c r="A286" s="2061"/>
      <c r="B286" s="2061"/>
      <c r="C286" s="2061"/>
      <c r="D286" s="2061"/>
      <c r="E286" s="2061"/>
      <c r="F286" s="2061"/>
      <c r="G286" s="2061"/>
      <c r="H286" s="2061"/>
      <c r="I286" s="2061"/>
      <c r="J286" s="2061"/>
      <c r="K286" s="2061"/>
      <c r="L286" s="2061"/>
    </row>
    <row r="287" spans="1:12" ht="15.75" customHeight="1">
      <c r="A287" s="2061"/>
      <c r="B287" s="2061"/>
      <c r="C287" s="2061"/>
      <c r="D287" s="2061"/>
      <c r="E287" s="2061"/>
      <c r="F287" s="2061"/>
      <c r="G287" s="2061"/>
      <c r="H287" s="2061"/>
      <c r="I287" s="2061"/>
      <c r="J287" s="2061"/>
      <c r="K287" s="2061"/>
      <c r="L287" s="2061"/>
    </row>
    <row r="288" spans="1:12" ht="15.75" customHeight="1">
      <c r="A288" s="2061"/>
      <c r="B288" s="2061"/>
      <c r="C288" s="2061"/>
      <c r="D288" s="2061"/>
      <c r="E288" s="2061"/>
      <c r="F288" s="2061"/>
      <c r="G288" s="2061"/>
      <c r="H288" s="2061"/>
      <c r="I288" s="2061"/>
      <c r="J288" s="2061"/>
      <c r="K288" s="2061"/>
      <c r="L288" s="2061"/>
    </row>
    <row r="289" spans="1:12" ht="15.75" customHeight="1">
      <c r="A289" s="2061"/>
      <c r="B289" s="2061"/>
      <c r="C289" s="2061"/>
      <c r="D289" s="2061"/>
      <c r="E289" s="2061"/>
      <c r="F289" s="2061"/>
      <c r="G289" s="2061"/>
      <c r="H289" s="2061"/>
      <c r="I289" s="2061"/>
      <c r="J289" s="2061"/>
      <c r="K289" s="2061"/>
      <c r="L289" s="2061"/>
    </row>
    <row r="290" spans="1:12" ht="15.75" customHeight="1">
      <c r="A290" s="2061"/>
      <c r="B290" s="2061"/>
      <c r="C290" s="2061"/>
      <c r="D290" s="2061"/>
      <c r="E290" s="2061"/>
      <c r="F290" s="2061"/>
      <c r="G290" s="2061"/>
      <c r="H290" s="2061"/>
      <c r="I290" s="2061"/>
      <c r="J290" s="2061"/>
      <c r="K290" s="2061"/>
      <c r="L290" s="2061"/>
    </row>
    <row r="291" spans="1:12" ht="15.75" customHeight="1">
      <c r="A291" s="2061"/>
      <c r="B291" s="2061"/>
      <c r="C291" s="2061"/>
      <c r="D291" s="2061"/>
      <c r="E291" s="2061"/>
      <c r="F291" s="2061"/>
      <c r="G291" s="2061"/>
      <c r="H291" s="2061"/>
      <c r="I291" s="2061"/>
      <c r="J291" s="2061"/>
      <c r="K291" s="2061"/>
      <c r="L291" s="2061"/>
    </row>
    <row r="292" spans="1:12" ht="15.75" customHeight="1">
      <c r="A292" s="2061"/>
      <c r="B292" s="2061"/>
      <c r="C292" s="2061"/>
      <c r="D292" s="2061"/>
      <c r="E292" s="2061"/>
      <c r="F292" s="2061"/>
      <c r="G292" s="2061"/>
      <c r="H292" s="2061"/>
      <c r="I292" s="2061"/>
      <c r="J292" s="2061"/>
      <c r="K292" s="2061"/>
      <c r="L292" s="2061"/>
    </row>
    <row r="293" spans="1:12" ht="15.75" customHeight="1">
      <c r="A293" s="2061"/>
      <c r="B293" s="2061"/>
      <c r="C293" s="2061"/>
      <c r="D293" s="2061"/>
      <c r="E293" s="2061"/>
      <c r="F293" s="2061"/>
      <c r="G293" s="2061"/>
      <c r="H293" s="2061"/>
      <c r="I293" s="2061"/>
      <c r="J293" s="2061"/>
      <c r="K293" s="2061"/>
      <c r="L293" s="2061"/>
    </row>
    <row r="294" spans="1:12" ht="15.75" customHeight="1">
      <c r="A294" s="2061"/>
      <c r="B294" s="2061"/>
      <c r="C294" s="2061"/>
      <c r="D294" s="2061"/>
      <c r="E294" s="2061"/>
      <c r="F294" s="2061"/>
      <c r="G294" s="2061"/>
      <c r="H294" s="2061"/>
      <c r="I294" s="2061"/>
      <c r="J294" s="2061"/>
      <c r="K294" s="2061"/>
      <c r="L294" s="2061"/>
    </row>
    <row r="295" spans="1:12" ht="15.75" customHeight="1">
      <c r="A295" s="2061"/>
      <c r="B295" s="2061"/>
      <c r="C295" s="2061"/>
      <c r="D295" s="2061"/>
      <c r="E295" s="2061"/>
      <c r="F295" s="2061"/>
      <c r="G295" s="2061"/>
      <c r="H295" s="2061"/>
      <c r="I295" s="2061"/>
      <c r="J295" s="2061"/>
      <c r="K295" s="2061"/>
      <c r="L295" s="2061"/>
    </row>
    <row r="296" spans="1:12" ht="15.75" customHeight="1">
      <c r="A296" s="2061"/>
      <c r="B296" s="2061"/>
      <c r="C296" s="2061"/>
      <c r="D296" s="2061"/>
      <c r="E296" s="2061"/>
      <c r="F296" s="2061"/>
      <c r="G296" s="2061"/>
      <c r="H296" s="2061"/>
      <c r="I296" s="2061"/>
      <c r="J296" s="2061"/>
      <c r="K296" s="2061"/>
      <c r="L296" s="2061"/>
    </row>
    <row r="297" spans="1:12" ht="15.75" customHeight="1">
      <c r="A297" s="2061"/>
      <c r="B297" s="2061"/>
      <c r="C297" s="2061"/>
      <c r="D297" s="2061"/>
      <c r="E297" s="2061"/>
      <c r="F297" s="2061"/>
      <c r="G297" s="2061"/>
      <c r="H297" s="2061"/>
      <c r="I297" s="2061"/>
      <c r="J297" s="2061"/>
      <c r="K297" s="2061"/>
      <c r="L297" s="2061"/>
    </row>
    <row r="298" spans="1:12" ht="15.75" customHeight="1">
      <c r="A298" s="2061"/>
      <c r="B298" s="2061"/>
      <c r="C298" s="2061"/>
      <c r="D298" s="2061"/>
      <c r="E298" s="2061"/>
      <c r="F298" s="2061"/>
      <c r="G298" s="2061"/>
      <c r="H298" s="2061"/>
      <c r="I298" s="2061"/>
      <c r="J298" s="2061"/>
      <c r="K298" s="2061"/>
      <c r="L298" s="2061"/>
    </row>
    <row r="299" spans="1:12" ht="15.75" customHeight="1">
      <c r="A299" s="2061"/>
      <c r="B299" s="2061"/>
      <c r="C299" s="2061"/>
      <c r="D299" s="2061"/>
      <c r="E299" s="2061"/>
      <c r="F299" s="2061"/>
      <c r="G299" s="2061"/>
      <c r="H299" s="2061"/>
      <c r="I299" s="2061"/>
      <c r="J299" s="2061"/>
      <c r="K299" s="2061"/>
      <c r="L299" s="2061"/>
    </row>
    <row r="300" spans="1:12" ht="15.75" customHeight="1">
      <c r="A300" s="2061"/>
      <c r="B300" s="2061"/>
      <c r="C300" s="2061"/>
      <c r="D300" s="2061"/>
      <c r="E300" s="2061"/>
      <c r="F300" s="2061"/>
      <c r="G300" s="2061"/>
      <c r="H300" s="2061"/>
      <c r="I300" s="2061"/>
      <c r="J300" s="2061"/>
      <c r="K300" s="2061"/>
      <c r="L300" s="2061"/>
    </row>
    <row r="301" spans="1:12" ht="15.75" customHeight="1">
      <c r="A301" s="2061"/>
      <c r="B301" s="2061"/>
      <c r="C301" s="2061"/>
      <c r="D301" s="2061"/>
      <c r="E301" s="2061"/>
      <c r="F301" s="2061"/>
      <c r="G301" s="2061"/>
      <c r="H301" s="2061"/>
      <c r="I301" s="2061"/>
      <c r="J301" s="2061"/>
      <c r="K301" s="2061"/>
      <c r="L301" s="2061"/>
    </row>
    <row r="302" spans="1:12" ht="15.75" customHeight="1">
      <c r="A302" s="2061"/>
      <c r="B302" s="2061"/>
      <c r="C302" s="2061"/>
      <c r="D302" s="2061"/>
      <c r="E302" s="2061"/>
      <c r="F302" s="2061"/>
      <c r="G302" s="2061"/>
      <c r="H302" s="2061"/>
      <c r="I302" s="2061"/>
      <c r="J302" s="2061"/>
      <c r="K302" s="2061"/>
      <c r="L302" s="2061"/>
    </row>
    <row r="303" spans="1:12" ht="15.75" customHeight="1">
      <c r="A303" s="2061"/>
      <c r="B303" s="2061"/>
      <c r="C303" s="2061"/>
      <c r="D303" s="2061"/>
      <c r="E303" s="2061"/>
      <c r="F303" s="2061"/>
      <c r="G303" s="2061"/>
      <c r="H303" s="2061"/>
      <c r="I303" s="2061"/>
      <c r="J303" s="2061"/>
      <c r="K303" s="2061"/>
      <c r="L303" s="2061"/>
    </row>
    <row r="304" spans="1:12" ht="15.75" customHeight="1">
      <c r="A304" s="2061"/>
      <c r="B304" s="2061"/>
      <c r="C304" s="2061"/>
      <c r="D304" s="2061"/>
      <c r="E304" s="2061"/>
      <c r="F304" s="2061"/>
      <c r="G304" s="2061"/>
      <c r="H304" s="2061"/>
      <c r="I304" s="2061"/>
      <c r="J304" s="2061"/>
      <c r="K304" s="2061"/>
      <c r="L304" s="2061"/>
    </row>
    <row r="305" spans="1:12" ht="15.75" customHeight="1">
      <c r="A305" s="2061"/>
      <c r="B305" s="2061"/>
      <c r="C305" s="2061"/>
      <c r="D305" s="2061"/>
      <c r="E305" s="2061"/>
      <c r="F305" s="2061"/>
      <c r="G305" s="2061"/>
      <c r="H305" s="2061"/>
      <c r="I305" s="2061"/>
      <c r="J305" s="2061"/>
      <c r="K305" s="2061"/>
      <c r="L305" s="2061"/>
    </row>
    <row r="306" spans="1:12" ht="15.75" customHeight="1">
      <c r="A306" s="2061"/>
      <c r="B306" s="2061"/>
      <c r="C306" s="2061"/>
      <c r="D306" s="2061"/>
      <c r="E306" s="2061"/>
      <c r="F306" s="2061"/>
      <c r="G306" s="2061"/>
      <c r="H306" s="2061"/>
      <c r="I306" s="2061"/>
      <c r="J306" s="2061"/>
      <c r="K306" s="2061"/>
      <c r="L306" s="2061"/>
    </row>
    <row r="307" spans="1:12" ht="15.75" customHeight="1">
      <c r="A307" s="2061"/>
      <c r="B307" s="2061"/>
      <c r="C307" s="2061"/>
      <c r="D307" s="2061"/>
      <c r="E307" s="2061"/>
      <c r="F307" s="2061"/>
      <c r="G307" s="2061"/>
      <c r="H307" s="2061"/>
      <c r="I307" s="2061"/>
      <c r="J307" s="2061"/>
      <c r="K307" s="2061"/>
      <c r="L307" s="2061"/>
    </row>
    <row r="308" spans="1:12" ht="15.75" customHeight="1">
      <c r="A308" s="2061"/>
      <c r="B308" s="2061"/>
      <c r="C308" s="2061"/>
      <c r="D308" s="2061"/>
      <c r="E308" s="2061"/>
      <c r="F308" s="2061"/>
      <c r="G308" s="2061"/>
      <c r="H308" s="2061"/>
      <c r="I308" s="2061"/>
      <c r="J308" s="2061"/>
      <c r="K308" s="2061"/>
      <c r="L308" s="2061"/>
    </row>
    <row r="309" spans="1:12" ht="15.75" customHeight="1">
      <c r="A309" s="2061"/>
      <c r="B309" s="2061"/>
      <c r="C309" s="2061"/>
      <c r="D309" s="2061"/>
      <c r="E309" s="2061"/>
      <c r="F309" s="2061"/>
      <c r="G309" s="2061"/>
      <c r="H309" s="2061"/>
      <c r="I309" s="2061"/>
      <c r="J309" s="2061"/>
      <c r="K309" s="2061"/>
      <c r="L309" s="2061"/>
    </row>
    <row r="310" spans="1:12" ht="15.75" customHeight="1">
      <c r="A310" s="2061"/>
      <c r="B310" s="2061"/>
      <c r="C310" s="2061"/>
      <c r="D310" s="2061"/>
      <c r="E310" s="2061"/>
      <c r="F310" s="2061"/>
      <c r="G310" s="2061"/>
      <c r="H310" s="2061"/>
      <c r="I310" s="2061"/>
      <c r="J310" s="2061"/>
      <c r="K310" s="2061"/>
      <c r="L310" s="2061"/>
    </row>
    <row r="311" spans="1:12" ht="15.75" customHeight="1">
      <c r="A311" s="2061"/>
      <c r="B311" s="2061"/>
      <c r="C311" s="2061"/>
      <c r="D311" s="2061"/>
      <c r="E311" s="2061"/>
      <c r="F311" s="2061"/>
      <c r="G311" s="2061"/>
      <c r="H311" s="2061"/>
      <c r="I311" s="2061"/>
      <c r="J311" s="2061"/>
      <c r="K311" s="2061"/>
      <c r="L311" s="2061"/>
    </row>
    <row r="312" spans="1:12" ht="15.75" customHeight="1">
      <c r="A312" s="2061"/>
      <c r="B312" s="2061"/>
      <c r="C312" s="2061"/>
      <c r="D312" s="2061"/>
      <c r="E312" s="2061"/>
      <c r="F312" s="2061"/>
      <c r="G312" s="2061"/>
      <c r="H312" s="2061"/>
      <c r="I312" s="2061"/>
      <c r="J312" s="2061"/>
      <c r="K312" s="2061"/>
      <c r="L312" s="2061"/>
    </row>
    <row r="313" spans="1:12" ht="15.75" customHeight="1">
      <c r="A313" s="2061"/>
      <c r="B313" s="2061"/>
      <c r="C313" s="2061"/>
      <c r="D313" s="2061"/>
      <c r="E313" s="2061"/>
      <c r="F313" s="2061"/>
      <c r="G313" s="2061"/>
      <c r="H313" s="2061"/>
      <c r="I313" s="2061"/>
      <c r="J313" s="2061"/>
      <c r="K313" s="2061"/>
      <c r="L313" s="2061"/>
    </row>
    <row r="314" spans="1:12" ht="15.75" customHeight="1">
      <c r="A314" s="2061"/>
      <c r="B314" s="2061"/>
      <c r="C314" s="2061"/>
      <c r="D314" s="2061"/>
      <c r="E314" s="2061"/>
      <c r="F314" s="2061"/>
      <c r="G314" s="2061"/>
      <c r="H314" s="2061"/>
      <c r="I314" s="2061"/>
      <c r="J314" s="2061"/>
      <c r="K314" s="2061"/>
      <c r="L314" s="2061"/>
    </row>
    <row r="315" spans="1:12" ht="15.75" customHeight="1">
      <c r="A315" s="2061"/>
      <c r="B315" s="2061"/>
      <c r="C315" s="2061"/>
      <c r="D315" s="2061"/>
      <c r="E315" s="2061"/>
      <c r="F315" s="2061"/>
      <c r="G315" s="2061"/>
      <c r="H315" s="2061"/>
      <c r="I315" s="2061"/>
      <c r="J315" s="2061"/>
      <c r="K315" s="2061"/>
      <c r="L315" s="2061"/>
    </row>
    <row r="316" spans="1:12" ht="15.75" customHeight="1">
      <c r="A316" s="2061"/>
      <c r="B316" s="2061"/>
      <c r="C316" s="2061"/>
      <c r="D316" s="2061"/>
      <c r="E316" s="2061"/>
      <c r="F316" s="2061"/>
      <c r="G316" s="2061"/>
      <c r="H316" s="2061"/>
      <c r="I316" s="2061"/>
      <c r="J316" s="2061"/>
      <c r="K316" s="2061"/>
      <c r="L316" s="2061"/>
    </row>
    <row r="317" spans="1:12" ht="15.75" customHeight="1">
      <c r="A317" s="2061"/>
      <c r="B317" s="2061"/>
      <c r="C317" s="2061"/>
      <c r="D317" s="2061"/>
      <c r="E317" s="2061"/>
      <c r="F317" s="2061"/>
      <c r="G317" s="2061"/>
      <c r="H317" s="2061"/>
      <c r="I317" s="2061"/>
      <c r="J317" s="2061"/>
      <c r="K317" s="2061"/>
      <c r="L317" s="2061"/>
    </row>
    <row r="318" spans="1:12" ht="15.75" customHeight="1">
      <c r="A318" s="2061"/>
      <c r="B318" s="2061"/>
      <c r="C318" s="2061"/>
      <c r="D318" s="2061"/>
      <c r="E318" s="2061"/>
      <c r="F318" s="2061"/>
      <c r="G318" s="2061"/>
      <c r="H318" s="2061"/>
      <c r="I318" s="2061"/>
      <c r="J318" s="2061"/>
      <c r="K318" s="2061"/>
      <c r="L318" s="2061"/>
    </row>
    <row r="319" spans="1:12" ht="15.75" customHeight="1">
      <c r="A319" s="2061"/>
      <c r="B319" s="2061"/>
      <c r="C319" s="2061"/>
      <c r="D319" s="2061"/>
      <c r="E319" s="2061"/>
      <c r="F319" s="2061"/>
      <c r="G319" s="2061"/>
      <c r="H319" s="2061"/>
      <c r="I319" s="2061"/>
      <c r="J319" s="2061"/>
      <c r="K319" s="2061"/>
      <c r="L319" s="2061"/>
    </row>
    <row r="320" spans="1:12" ht="15.75" customHeight="1">
      <c r="A320" s="2061"/>
      <c r="B320" s="2061"/>
      <c r="C320" s="2061"/>
      <c r="D320" s="2061"/>
      <c r="E320" s="2061"/>
      <c r="F320" s="2061"/>
      <c r="G320" s="2061"/>
      <c r="H320" s="2061"/>
      <c r="I320" s="2061"/>
      <c r="J320" s="2061"/>
      <c r="K320" s="2061"/>
      <c r="L320" s="2061"/>
    </row>
    <row r="321" spans="1:12" ht="15.75" customHeight="1">
      <c r="A321" s="2061"/>
      <c r="B321" s="2061"/>
      <c r="C321" s="2061"/>
      <c r="D321" s="2061"/>
      <c r="E321" s="2061"/>
      <c r="F321" s="2061"/>
      <c r="G321" s="2061"/>
      <c r="H321" s="2061"/>
      <c r="I321" s="2061"/>
      <c r="J321" s="2061"/>
      <c r="K321" s="2061"/>
      <c r="L321" s="2061"/>
    </row>
    <row r="322" spans="1:12" ht="15.75" customHeight="1">
      <c r="A322" s="2061"/>
      <c r="B322" s="2061"/>
      <c r="C322" s="2061"/>
      <c r="D322" s="2061"/>
      <c r="E322" s="2061"/>
      <c r="F322" s="2061"/>
      <c r="G322" s="2061"/>
      <c r="H322" s="2061"/>
      <c r="I322" s="2061"/>
      <c r="J322" s="2061"/>
      <c r="K322" s="2061"/>
      <c r="L322" s="2061"/>
    </row>
    <row r="323" spans="1:12" ht="15.75" customHeight="1">
      <c r="A323" s="2061"/>
      <c r="B323" s="2061"/>
      <c r="C323" s="2061"/>
      <c r="D323" s="2061"/>
      <c r="E323" s="2061"/>
      <c r="F323" s="2061"/>
      <c r="G323" s="2061"/>
      <c r="H323" s="2061"/>
      <c r="I323" s="2061"/>
      <c r="J323" s="2061"/>
      <c r="K323" s="2061"/>
      <c r="L323" s="2061"/>
    </row>
    <row r="324" spans="1:12" ht="15.75" customHeight="1">
      <c r="A324" s="2061"/>
      <c r="B324" s="2061"/>
      <c r="C324" s="2061"/>
      <c r="D324" s="2061"/>
      <c r="E324" s="2061"/>
      <c r="F324" s="2061"/>
      <c r="G324" s="2061"/>
      <c r="H324" s="2061"/>
      <c r="I324" s="2061"/>
      <c r="J324" s="2061"/>
      <c r="K324" s="2061"/>
      <c r="L324" s="2061"/>
    </row>
    <row r="325" spans="1:12" ht="15.75" customHeight="1">
      <c r="A325" s="2061"/>
      <c r="B325" s="2061"/>
      <c r="C325" s="2061"/>
      <c r="D325" s="2061"/>
      <c r="E325" s="2061"/>
      <c r="F325" s="2061"/>
      <c r="G325" s="2061"/>
      <c r="H325" s="2061"/>
      <c r="I325" s="2061"/>
      <c r="J325" s="2061"/>
      <c r="K325" s="2061"/>
      <c r="L325" s="2061"/>
    </row>
    <row r="326" spans="1:12" ht="15.75" customHeight="1">
      <c r="A326" s="2061"/>
      <c r="B326" s="2061"/>
      <c r="C326" s="2061"/>
      <c r="D326" s="2061"/>
      <c r="E326" s="2061"/>
      <c r="F326" s="2061"/>
      <c r="G326" s="2061"/>
      <c r="H326" s="2061"/>
      <c r="I326" s="2061"/>
      <c r="J326" s="2061"/>
      <c r="K326" s="2061"/>
      <c r="L326" s="2061"/>
    </row>
    <row r="327" spans="1:12" ht="15.75" customHeight="1">
      <c r="A327" s="2061"/>
      <c r="B327" s="2061"/>
      <c r="C327" s="2061"/>
      <c r="D327" s="2061"/>
      <c r="E327" s="2061"/>
      <c r="F327" s="2061"/>
      <c r="G327" s="2061"/>
      <c r="H327" s="2061"/>
      <c r="I327" s="2061"/>
      <c r="J327" s="2061"/>
      <c r="K327" s="2061"/>
      <c r="L327" s="2061"/>
    </row>
    <row r="328" spans="1:12" ht="15.75" customHeight="1">
      <c r="A328" s="2061"/>
      <c r="B328" s="2061"/>
      <c r="C328" s="2061"/>
      <c r="D328" s="2061"/>
      <c r="E328" s="2061"/>
      <c r="F328" s="2061"/>
      <c r="G328" s="2061"/>
      <c r="H328" s="2061"/>
      <c r="I328" s="2061"/>
      <c r="J328" s="2061"/>
      <c r="K328" s="2061"/>
      <c r="L328" s="2061"/>
    </row>
    <row r="329" spans="1:12" ht="15.75" customHeight="1">
      <c r="A329" s="2061"/>
      <c r="B329" s="2061"/>
      <c r="C329" s="2061"/>
      <c r="D329" s="2061"/>
      <c r="E329" s="2061"/>
      <c r="F329" s="2061"/>
      <c r="G329" s="2061"/>
      <c r="H329" s="2061"/>
      <c r="I329" s="2061"/>
      <c r="J329" s="2061"/>
      <c r="K329" s="2061"/>
      <c r="L329" s="2061"/>
    </row>
    <row r="330" spans="1:12" ht="15.75" customHeight="1">
      <c r="A330" s="2061"/>
      <c r="B330" s="2061"/>
      <c r="C330" s="2061"/>
      <c r="D330" s="2061"/>
      <c r="E330" s="2061"/>
      <c r="F330" s="2061"/>
      <c r="G330" s="2061"/>
      <c r="H330" s="2061"/>
      <c r="I330" s="2061"/>
      <c r="J330" s="2061"/>
      <c r="K330" s="2061"/>
      <c r="L330" s="2061"/>
    </row>
    <row r="331" spans="1:12" ht="15.75" customHeight="1">
      <c r="A331" s="2061"/>
      <c r="B331" s="2061"/>
      <c r="C331" s="2061"/>
      <c r="D331" s="2061"/>
      <c r="E331" s="2061"/>
      <c r="F331" s="2061"/>
      <c r="G331" s="2061"/>
      <c r="H331" s="2061"/>
      <c r="I331" s="2061"/>
      <c r="J331" s="2061"/>
      <c r="K331" s="2061"/>
      <c r="L331" s="2061"/>
    </row>
    <row r="332" spans="1:12" ht="15.75" customHeight="1">
      <c r="A332" s="2061"/>
      <c r="B332" s="2061"/>
      <c r="C332" s="2061"/>
      <c r="D332" s="2061"/>
      <c r="E332" s="2061"/>
      <c r="F332" s="2061"/>
      <c r="G332" s="2061"/>
      <c r="H332" s="2061"/>
      <c r="I332" s="2061"/>
      <c r="J332" s="2061"/>
      <c r="K332" s="2061"/>
      <c r="L332" s="2061"/>
    </row>
    <row r="333" spans="1:12" ht="15.75" customHeight="1">
      <c r="A333" s="2061"/>
      <c r="B333" s="2061"/>
      <c r="C333" s="2061"/>
      <c r="D333" s="2061"/>
      <c r="E333" s="2061"/>
      <c r="F333" s="2061"/>
      <c r="G333" s="2061"/>
      <c r="H333" s="2061"/>
      <c r="I333" s="2061"/>
      <c r="J333" s="2061"/>
      <c r="K333" s="2061"/>
      <c r="L333" s="2061"/>
    </row>
    <row r="334" spans="1:12" ht="15.75" customHeight="1">
      <c r="A334" s="2061"/>
      <c r="B334" s="2061"/>
      <c r="C334" s="2061"/>
      <c r="D334" s="2061"/>
      <c r="E334" s="2061"/>
      <c r="F334" s="2061"/>
      <c r="G334" s="2061"/>
      <c r="H334" s="2061"/>
      <c r="I334" s="2061"/>
      <c r="J334" s="2061"/>
      <c r="K334" s="2061"/>
      <c r="L334" s="2061"/>
    </row>
    <row r="335" spans="1:12" ht="15.75" customHeight="1">
      <c r="A335" s="2061"/>
      <c r="B335" s="2061"/>
      <c r="C335" s="2061"/>
      <c r="D335" s="2061"/>
      <c r="E335" s="2061"/>
      <c r="F335" s="2061"/>
      <c r="G335" s="2061"/>
      <c r="H335" s="2061"/>
      <c r="I335" s="2061"/>
      <c r="J335" s="2061"/>
      <c r="K335" s="2061"/>
      <c r="L335" s="2061"/>
    </row>
    <row r="336" spans="1:12" ht="15.75" customHeight="1">
      <c r="A336" s="2061"/>
      <c r="B336" s="2061"/>
      <c r="C336" s="2061"/>
      <c r="D336" s="2061"/>
      <c r="E336" s="2061"/>
      <c r="F336" s="2061"/>
      <c r="G336" s="2061"/>
      <c r="H336" s="2061"/>
      <c r="I336" s="2061"/>
      <c r="J336" s="2061"/>
      <c r="K336" s="2061"/>
      <c r="L336" s="2061"/>
    </row>
    <row r="337" spans="1:12" ht="15.75" customHeight="1">
      <c r="A337" s="2061"/>
      <c r="B337" s="2061"/>
      <c r="C337" s="2061"/>
      <c r="D337" s="2061"/>
      <c r="E337" s="2061"/>
      <c r="F337" s="2061"/>
      <c r="G337" s="2061"/>
      <c r="H337" s="2061"/>
      <c r="I337" s="2061"/>
      <c r="J337" s="2061"/>
      <c r="K337" s="2061"/>
      <c r="L337" s="2061"/>
    </row>
    <row r="338" spans="1:12" ht="15.75" customHeight="1">
      <c r="A338" s="2061"/>
      <c r="B338" s="2061"/>
      <c r="C338" s="2061"/>
      <c r="D338" s="2061"/>
      <c r="E338" s="2061"/>
      <c r="F338" s="2061"/>
      <c r="G338" s="2061"/>
      <c r="H338" s="2061"/>
      <c r="I338" s="2061"/>
      <c r="J338" s="2061"/>
      <c r="K338" s="2061"/>
      <c r="L338" s="2061"/>
    </row>
    <row r="339" spans="1:12" ht="15.75" customHeight="1">
      <c r="A339" s="2061"/>
      <c r="B339" s="2061"/>
      <c r="C339" s="2061"/>
      <c r="D339" s="2061"/>
      <c r="E339" s="2061"/>
      <c r="F339" s="2061"/>
      <c r="G339" s="2061"/>
      <c r="H339" s="2061"/>
      <c r="I339" s="2061"/>
      <c r="J339" s="2061"/>
      <c r="K339" s="2061"/>
      <c r="L339" s="2061"/>
    </row>
    <row r="340" spans="1:12" ht="15.75" customHeight="1">
      <c r="A340" s="2061"/>
      <c r="B340" s="2061"/>
      <c r="C340" s="2061"/>
      <c r="D340" s="2061"/>
      <c r="E340" s="2061"/>
      <c r="F340" s="2061"/>
      <c r="G340" s="2061"/>
      <c r="H340" s="2061"/>
      <c r="I340" s="2061"/>
      <c r="J340" s="2061"/>
      <c r="K340" s="2061"/>
      <c r="L340" s="2061"/>
    </row>
    <row r="341" spans="1:12" ht="15.75" customHeight="1">
      <c r="A341" s="2061"/>
      <c r="B341" s="2061"/>
      <c r="C341" s="2061"/>
      <c r="D341" s="2061"/>
      <c r="E341" s="2061"/>
      <c r="F341" s="2061"/>
      <c r="G341" s="2061"/>
      <c r="H341" s="2061"/>
      <c r="I341" s="2061"/>
      <c r="J341" s="2061"/>
      <c r="K341" s="2061"/>
      <c r="L341" s="2061"/>
    </row>
    <row r="342" spans="1:12" ht="15.75" customHeight="1">
      <c r="A342" s="2061"/>
      <c r="B342" s="2061"/>
      <c r="C342" s="2061"/>
      <c r="D342" s="2061"/>
      <c r="E342" s="2061"/>
      <c r="F342" s="2061"/>
      <c r="G342" s="2061"/>
      <c r="H342" s="2061"/>
      <c r="I342" s="2061"/>
      <c r="J342" s="2061"/>
      <c r="K342" s="2061"/>
      <c r="L342" s="2061"/>
    </row>
    <row r="343" spans="1:12" ht="15.75" customHeight="1">
      <c r="A343" s="2061"/>
      <c r="B343" s="2061"/>
      <c r="C343" s="2061"/>
      <c r="D343" s="2061"/>
      <c r="E343" s="2061"/>
      <c r="F343" s="2061"/>
      <c r="G343" s="2061"/>
      <c r="H343" s="2061"/>
      <c r="I343" s="2061"/>
      <c r="J343" s="2061"/>
      <c r="K343" s="2061"/>
      <c r="L343" s="2061"/>
    </row>
    <row r="344" spans="1:12" ht="15.75" customHeight="1">
      <c r="A344" s="2061"/>
      <c r="B344" s="2061"/>
      <c r="C344" s="2061"/>
      <c r="D344" s="2061"/>
      <c r="E344" s="2061"/>
      <c r="F344" s="2061"/>
      <c r="G344" s="2061"/>
      <c r="H344" s="2061"/>
      <c r="I344" s="2061"/>
      <c r="J344" s="2061"/>
      <c r="K344" s="2061"/>
      <c r="L344" s="2061"/>
    </row>
    <row r="345" spans="1:12" ht="15.75" customHeight="1">
      <c r="A345" s="2061"/>
      <c r="B345" s="2061"/>
      <c r="C345" s="2061"/>
      <c r="D345" s="2061"/>
      <c r="E345" s="2061"/>
      <c r="F345" s="2061"/>
      <c r="G345" s="2061"/>
      <c r="H345" s="2061"/>
      <c r="I345" s="2061"/>
      <c r="J345" s="2061"/>
      <c r="K345" s="2061"/>
      <c r="L345" s="2061"/>
    </row>
    <row r="346" spans="1:12" ht="15.75" customHeight="1">
      <c r="A346" s="2061"/>
      <c r="B346" s="2061"/>
      <c r="C346" s="2061"/>
      <c r="D346" s="2061"/>
      <c r="E346" s="2061"/>
      <c r="F346" s="2061"/>
      <c r="G346" s="2061"/>
      <c r="H346" s="2061"/>
      <c r="I346" s="2061"/>
      <c r="J346" s="2061"/>
      <c r="K346" s="2061"/>
      <c r="L346" s="2061"/>
    </row>
    <row r="347" spans="1:12" ht="15.75" customHeight="1">
      <c r="A347" s="2061"/>
      <c r="B347" s="2061"/>
      <c r="C347" s="2061"/>
      <c r="D347" s="2061"/>
      <c r="E347" s="2061"/>
      <c r="F347" s="2061"/>
      <c r="G347" s="2061"/>
      <c r="H347" s="2061"/>
      <c r="I347" s="2061"/>
      <c r="J347" s="2061"/>
      <c r="K347" s="2061"/>
      <c r="L347" s="2061"/>
    </row>
    <row r="348" spans="1:12" ht="15.75" customHeight="1">
      <c r="A348" s="2061"/>
      <c r="B348" s="2061"/>
      <c r="C348" s="2061"/>
      <c r="D348" s="2061"/>
      <c r="E348" s="2061"/>
      <c r="F348" s="2061"/>
      <c r="G348" s="2061"/>
      <c r="H348" s="2061"/>
      <c r="I348" s="2061"/>
      <c r="J348" s="2061"/>
      <c r="K348" s="2061"/>
      <c r="L348" s="2061"/>
    </row>
    <row r="349" spans="1:12" ht="15.75" customHeight="1">
      <c r="A349" s="2061"/>
      <c r="B349" s="2061"/>
      <c r="C349" s="2061"/>
      <c r="D349" s="2061"/>
      <c r="E349" s="2061"/>
      <c r="F349" s="2061"/>
      <c r="G349" s="2061"/>
      <c r="H349" s="2061"/>
      <c r="I349" s="2061"/>
      <c r="J349" s="2061"/>
      <c r="K349" s="2061"/>
      <c r="L349" s="2061"/>
    </row>
    <row r="350" spans="1:12" ht="15.75" customHeight="1">
      <c r="A350" s="2061"/>
      <c r="B350" s="2061"/>
      <c r="C350" s="2061"/>
      <c r="D350" s="2061"/>
      <c r="E350" s="2061"/>
      <c r="F350" s="2061"/>
      <c r="G350" s="2061"/>
      <c r="H350" s="2061"/>
      <c r="I350" s="2061"/>
      <c r="J350" s="2061"/>
      <c r="K350" s="2061"/>
      <c r="L350" s="2061"/>
    </row>
    <row r="351" spans="1:12" ht="15.75" customHeight="1">
      <c r="A351" s="2061"/>
      <c r="B351" s="2061"/>
      <c r="C351" s="2061"/>
      <c r="D351" s="2061"/>
      <c r="E351" s="2061"/>
      <c r="F351" s="2061"/>
      <c r="G351" s="2061"/>
      <c r="H351" s="2061"/>
      <c r="I351" s="2061"/>
      <c r="J351" s="2061"/>
      <c r="K351" s="2061"/>
      <c r="L351" s="2061"/>
    </row>
    <row r="352" spans="1:12" ht="15.75" customHeight="1">
      <c r="A352" s="2061"/>
      <c r="B352" s="2061"/>
      <c r="C352" s="2061"/>
      <c r="D352" s="2061"/>
      <c r="E352" s="2061"/>
      <c r="F352" s="2061"/>
      <c r="G352" s="2061"/>
      <c r="H352" s="2061"/>
      <c r="I352" s="2061"/>
      <c r="J352" s="2061"/>
      <c r="K352" s="2061"/>
      <c r="L352" s="2061"/>
    </row>
    <row r="353" spans="1:12" ht="15.75" customHeight="1">
      <c r="A353" s="2061"/>
      <c r="B353" s="2061"/>
      <c r="C353" s="2061"/>
      <c r="D353" s="2061"/>
      <c r="E353" s="2061"/>
      <c r="F353" s="2061"/>
      <c r="G353" s="2061"/>
      <c r="H353" s="2061"/>
      <c r="I353" s="2061"/>
      <c r="J353" s="2061"/>
      <c r="K353" s="2061"/>
      <c r="L353" s="2061"/>
    </row>
    <row r="354" spans="1:12" ht="15.75" customHeight="1">
      <c r="A354" s="2061"/>
      <c r="B354" s="2061"/>
      <c r="C354" s="2061"/>
      <c r="D354" s="2061"/>
      <c r="E354" s="2061"/>
      <c r="F354" s="2061"/>
      <c r="G354" s="2061"/>
      <c r="H354" s="2061"/>
      <c r="I354" s="2061"/>
      <c r="J354" s="2061"/>
      <c r="K354" s="2061"/>
      <c r="L354" s="2061"/>
    </row>
    <row r="355" spans="1:12" ht="15.75" customHeight="1">
      <c r="A355" s="2061"/>
      <c r="B355" s="2061"/>
      <c r="C355" s="2061"/>
      <c r="D355" s="2061"/>
      <c r="E355" s="2061"/>
      <c r="F355" s="2061"/>
      <c r="G355" s="2061"/>
      <c r="H355" s="2061"/>
      <c r="I355" s="2061"/>
      <c r="J355" s="2061"/>
      <c r="K355" s="2061"/>
      <c r="L355" s="2061"/>
    </row>
    <row r="356" spans="1:12" ht="15.75" customHeight="1">
      <c r="A356" s="2061"/>
      <c r="B356" s="2061"/>
      <c r="C356" s="2061"/>
      <c r="D356" s="2061"/>
      <c r="E356" s="2061"/>
      <c r="F356" s="2061"/>
      <c r="G356" s="2061"/>
      <c r="H356" s="2061"/>
      <c r="I356" s="2061"/>
      <c r="J356" s="2061"/>
      <c r="K356" s="2061"/>
      <c r="L356" s="2061"/>
    </row>
    <row r="357" spans="1:12" ht="15.75" customHeight="1">
      <c r="A357" s="2061"/>
      <c r="B357" s="2061"/>
      <c r="C357" s="2061"/>
      <c r="D357" s="2061"/>
      <c r="E357" s="2061"/>
      <c r="F357" s="2061"/>
      <c r="G357" s="2061"/>
      <c r="H357" s="2061"/>
      <c r="I357" s="2061"/>
      <c r="J357" s="2061"/>
      <c r="K357" s="2061"/>
      <c r="L357" s="2061"/>
    </row>
    <row r="358" spans="1:12" ht="15.75" customHeight="1">
      <c r="A358" s="2061"/>
      <c r="B358" s="2061"/>
      <c r="C358" s="2061"/>
      <c r="D358" s="2061"/>
      <c r="E358" s="2061"/>
      <c r="F358" s="2061"/>
      <c r="G358" s="2061"/>
      <c r="H358" s="2061"/>
      <c r="I358" s="2061"/>
      <c r="J358" s="2061"/>
      <c r="K358" s="2061"/>
      <c r="L358" s="2061"/>
    </row>
    <row r="359" spans="1:12" ht="15.75" customHeight="1">
      <c r="A359" s="2061"/>
      <c r="B359" s="2061"/>
      <c r="C359" s="2061"/>
      <c r="D359" s="2061"/>
      <c r="E359" s="2061"/>
      <c r="F359" s="2061"/>
      <c r="G359" s="2061"/>
      <c r="H359" s="2061"/>
      <c r="I359" s="2061"/>
      <c r="J359" s="2061"/>
      <c r="K359" s="2061"/>
      <c r="L359" s="2061"/>
    </row>
    <row r="360" spans="1:12" ht="15.75" customHeight="1">
      <c r="A360" s="2061"/>
      <c r="B360" s="2061"/>
      <c r="C360" s="2061"/>
      <c r="D360" s="2061"/>
      <c r="E360" s="2061"/>
      <c r="F360" s="2061"/>
      <c r="G360" s="2061"/>
      <c r="H360" s="2061"/>
      <c r="I360" s="2061"/>
      <c r="J360" s="2061"/>
      <c r="K360" s="2061"/>
      <c r="L360" s="2061"/>
    </row>
    <row r="361" spans="1:12" ht="15.75" customHeight="1">
      <c r="A361" s="2061"/>
      <c r="B361" s="2061"/>
      <c r="C361" s="2061"/>
      <c r="D361" s="2061"/>
      <c r="E361" s="2061"/>
      <c r="F361" s="2061"/>
      <c r="G361" s="2061"/>
      <c r="H361" s="2061"/>
      <c r="I361" s="2061"/>
      <c r="J361" s="2061"/>
      <c r="K361" s="2061"/>
      <c r="L361" s="2061"/>
    </row>
    <row r="362" spans="1:12" ht="15.75" customHeight="1">
      <c r="A362" s="2061"/>
      <c r="B362" s="2061"/>
      <c r="C362" s="2061"/>
      <c r="D362" s="2061"/>
      <c r="E362" s="2061"/>
      <c r="F362" s="2061"/>
      <c r="G362" s="2061"/>
      <c r="H362" s="2061"/>
      <c r="I362" s="2061"/>
      <c r="J362" s="2061"/>
      <c r="K362" s="2061"/>
      <c r="L362" s="2061"/>
    </row>
    <row r="363" spans="1:12" ht="15.75" customHeight="1">
      <c r="A363" s="2061"/>
      <c r="B363" s="2061"/>
      <c r="C363" s="2061"/>
      <c r="D363" s="2061"/>
      <c r="E363" s="2061"/>
      <c r="F363" s="2061"/>
      <c r="G363" s="2061"/>
      <c r="H363" s="2061"/>
      <c r="I363" s="2061"/>
      <c r="J363" s="2061"/>
      <c r="K363" s="2061"/>
      <c r="L363" s="2061"/>
    </row>
    <row r="364" spans="1:12" ht="15.75" customHeight="1">
      <c r="A364" s="2061"/>
      <c r="B364" s="2061"/>
      <c r="C364" s="2061"/>
      <c r="D364" s="2061"/>
      <c r="E364" s="2061"/>
      <c r="F364" s="2061"/>
      <c r="G364" s="2061"/>
      <c r="H364" s="2061"/>
      <c r="I364" s="2061"/>
      <c r="J364" s="2061"/>
      <c r="K364" s="2061"/>
      <c r="L364" s="2061"/>
    </row>
    <row r="365" spans="1:12" ht="15.75" customHeight="1">
      <c r="A365" s="2061"/>
      <c r="B365" s="2061"/>
      <c r="C365" s="2061"/>
      <c r="D365" s="2061"/>
      <c r="E365" s="2061"/>
      <c r="F365" s="2061"/>
      <c r="G365" s="2061"/>
      <c r="H365" s="2061"/>
      <c r="I365" s="2061"/>
      <c r="J365" s="2061"/>
      <c r="K365" s="2061"/>
      <c r="L365" s="2061"/>
    </row>
    <row r="366" spans="1:12" ht="15.75" customHeight="1">
      <c r="A366" s="2061"/>
      <c r="B366" s="2061"/>
      <c r="C366" s="2061"/>
      <c r="D366" s="2061"/>
      <c r="E366" s="2061"/>
      <c r="F366" s="2061"/>
      <c r="G366" s="2061"/>
      <c r="H366" s="2061"/>
      <c r="I366" s="2061"/>
      <c r="J366" s="2061"/>
      <c r="K366" s="2061"/>
      <c r="L366" s="2061"/>
    </row>
    <row r="367" spans="1:12" ht="15.75" customHeight="1">
      <c r="A367" s="2061"/>
      <c r="B367" s="2061"/>
      <c r="C367" s="2061"/>
      <c r="D367" s="2061"/>
      <c r="E367" s="2061"/>
      <c r="F367" s="2061"/>
      <c r="G367" s="2061"/>
      <c r="H367" s="2061"/>
      <c r="I367" s="2061"/>
      <c r="J367" s="2061"/>
      <c r="K367" s="2061"/>
      <c r="L367" s="2061"/>
    </row>
    <row r="368" spans="1:12" ht="15.75" customHeight="1">
      <c r="A368" s="2061"/>
      <c r="B368" s="2061"/>
      <c r="C368" s="2061"/>
      <c r="D368" s="2061"/>
      <c r="E368" s="2061"/>
      <c r="F368" s="2061"/>
      <c r="G368" s="2061"/>
      <c r="H368" s="2061"/>
      <c r="I368" s="2061"/>
      <c r="J368" s="2061"/>
      <c r="K368" s="2061"/>
      <c r="L368" s="2061"/>
    </row>
    <row r="369" spans="1:12" ht="15.75" customHeight="1">
      <c r="A369" s="2061"/>
      <c r="B369" s="2061"/>
      <c r="C369" s="2061"/>
      <c r="D369" s="2061"/>
      <c r="E369" s="2061"/>
      <c r="F369" s="2061"/>
      <c r="G369" s="2061"/>
      <c r="H369" s="2061"/>
      <c r="I369" s="2061"/>
      <c r="J369" s="2061"/>
      <c r="K369" s="2061"/>
      <c r="L369" s="2061"/>
    </row>
    <row r="370" spans="1:12" ht="15.75" customHeight="1">
      <c r="A370" s="2061"/>
      <c r="B370" s="2061"/>
      <c r="C370" s="2061"/>
      <c r="D370" s="2061"/>
      <c r="E370" s="2061"/>
      <c r="F370" s="2061"/>
      <c r="G370" s="2061"/>
      <c r="H370" s="2061"/>
      <c r="I370" s="2061"/>
      <c r="J370" s="2061"/>
      <c r="K370" s="2061"/>
      <c r="L370" s="2061"/>
    </row>
    <row r="371" spans="1:12" ht="15.75" customHeight="1">
      <c r="A371" s="2061"/>
      <c r="B371" s="2061"/>
      <c r="C371" s="2061"/>
      <c r="D371" s="2061"/>
      <c r="E371" s="2061"/>
      <c r="F371" s="2061"/>
      <c r="G371" s="2061"/>
      <c r="H371" s="2061"/>
      <c r="I371" s="2061"/>
      <c r="J371" s="2061"/>
      <c r="K371" s="2061"/>
      <c r="L371" s="2061"/>
    </row>
    <row r="372" spans="1:12" ht="15.75" customHeight="1">
      <c r="A372" s="2061"/>
      <c r="B372" s="2061"/>
      <c r="C372" s="2061"/>
      <c r="D372" s="2061"/>
      <c r="E372" s="2061"/>
      <c r="F372" s="2061"/>
      <c r="G372" s="2061"/>
      <c r="H372" s="2061"/>
      <c r="I372" s="2061"/>
      <c r="J372" s="2061"/>
      <c r="K372" s="2061"/>
      <c r="L372" s="2061"/>
    </row>
    <row r="373" spans="1:12" ht="15.75" customHeight="1">
      <c r="A373" s="2061"/>
      <c r="B373" s="2061"/>
      <c r="C373" s="2061"/>
      <c r="D373" s="2061"/>
      <c r="E373" s="2061"/>
      <c r="F373" s="2061"/>
      <c r="G373" s="2061"/>
      <c r="H373" s="2061"/>
      <c r="I373" s="2061"/>
      <c r="J373" s="2061"/>
      <c r="K373" s="2061"/>
      <c r="L373" s="2061"/>
    </row>
    <row r="374" spans="1:12" ht="15.75" customHeight="1">
      <c r="A374" s="2061"/>
      <c r="B374" s="2061"/>
      <c r="C374" s="2061"/>
      <c r="D374" s="2061"/>
      <c r="E374" s="2061"/>
      <c r="F374" s="2061"/>
      <c r="G374" s="2061"/>
      <c r="H374" s="2061"/>
      <c r="I374" s="2061"/>
      <c r="J374" s="2061"/>
      <c r="K374" s="2061"/>
      <c r="L374" s="2061"/>
    </row>
    <row r="375" spans="1:12" ht="15.75" customHeight="1">
      <c r="A375" s="2061"/>
      <c r="B375" s="2061"/>
      <c r="C375" s="2061"/>
      <c r="D375" s="2061"/>
      <c r="E375" s="2061"/>
      <c r="F375" s="2061"/>
      <c r="G375" s="2061"/>
      <c r="H375" s="2061"/>
      <c r="I375" s="2061"/>
      <c r="J375" s="2061"/>
      <c r="K375" s="2061"/>
      <c r="L375" s="2061"/>
    </row>
    <row r="376" spans="1:12" ht="15.75" customHeight="1">
      <c r="A376" s="2061"/>
      <c r="B376" s="2061"/>
      <c r="C376" s="2061"/>
      <c r="D376" s="2061"/>
      <c r="E376" s="2061"/>
      <c r="F376" s="2061"/>
      <c r="G376" s="2061"/>
      <c r="H376" s="2061"/>
      <c r="I376" s="2061"/>
      <c r="J376" s="2061"/>
      <c r="K376" s="2061"/>
      <c r="L376" s="2061"/>
    </row>
    <row r="377" spans="1:12" ht="15.75" customHeight="1">
      <c r="A377" s="2061"/>
      <c r="B377" s="2061"/>
      <c r="C377" s="2061"/>
      <c r="D377" s="2061"/>
      <c r="E377" s="2061"/>
      <c r="F377" s="2061"/>
      <c r="G377" s="2061"/>
      <c r="H377" s="2061"/>
      <c r="I377" s="2061"/>
      <c r="J377" s="2061"/>
      <c r="K377" s="2061"/>
      <c r="L377" s="2061"/>
    </row>
    <row r="378" spans="1:12" ht="15.75" customHeight="1">
      <c r="A378" s="2061"/>
      <c r="B378" s="2061"/>
      <c r="C378" s="2061"/>
      <c r="D378" s="2061"/>
      <c r="E378" s="2061"/>
      <c r="F378" s="2061"/>
      <c r="G378" s="2061"/>
      <c r="H378" s="2061"/>
      <c r="I378" s="2061"/>
      <c r="J378" s="2061"/>
      <c r="K378" s="2061"/>
      <c r="L378" s="2061"/>
    </row>
    <row r="379" spans="1:12" ht="15.75" customHeight="1">
      <c r="A379" s="2061"/>
      <c r="B379" s="2061"/>
      <c r="C379" s="2061"/>
      <c r="D379" s="2061"/>
      <c r="E379" s="2061"/>
      <c r="F379" s="2061"/>
      <c r="G379" s="2061"/>
      <c r="H379" s="2061"/>
      <c r="I379" s="2061"/>
      <c r="J379" s="2061"/>
      <c r="K379" s="2061"/>
      <c r="L379" s="2061"/>
    </row>
    <row r="380" spans="1:12" ht="15.75" customHeight="1">
      <c r="A380" s="2061"/>
      <c r="B380" s="2061"/>
      <c r="C380" s="2061"/>
      <c r="D380" s="2061"/>
      <c r="E380" s="2061"/>
      <c r="F380" s="2061"/>
      <c r="G380" s="2061"/>
      <c r="H380" s="2061"/>
      <c r="I380" s="2061"/>
      <c r="J380" s="2061"/>
      <c r="K380" s="2061"/>
      <c r="L380" s="2061"/>
    </row>
    <row r="381" spans="1:12" ht="15.75" customHeight="1">
      <c r="A381" s="2061"/>
      <c r="B381" s="2061"/>
      <c r="C381" s="2061"/>
      <c r="D381" s="2061"/>
      <c r="E381" s="2061"/>
      <c r="F381" s="2061"/>
      <c r="G381" s="2061"/>
      <c r="H381" s="2061"/>
      <c r="I381" s="2061"/>
      <c r="J381" s="2061"/>
      <c r="K381" s="2061"/>
      <c r="L381" s="2061"/>
    </row>
    <row r="382" spans="1:12" ht="15.75" customHeight="1">
      <c r="A382" s="2061"/>
      <c r="B382" s="2061"/>
      <c r="C382" s="2061"/>
      <c r="D382" s="2061"/>
      <c r="E382" s="2061"/>
      <c r="F382" s="2061"/>
      <c r="G382" s="2061"/>
      <c r="H382" s="2061"/>
      <c r="I382" s="2061"/>
      <c r="J382" s="2061"/>
      <c r="K382" s="2061"/>
      <c r="L382" s="2061"/>
    </row>
    <row r="383" spans="1:12" ht="15.75" customHeight="1">
      <c r="A383" s="2061"/>
      <c r="B383" s="2061"/>
      <c r="C383" s="2061"/>
      <c r="D383" s="2061"/>
      <c r="E383" s="2061"/>
      <c r="F383" s="2061"/>
      <c r="G383" s="2061"/>
      <c r="H383" s="2061"/>
      <c r="I383" s="2061"/>
      <c r="J383" s="2061"/>
      <c r="K383" s="2061"/>
      <c r="L383" s="2061"/>
    </row>
    <row r="384" spans="1:12" ht="15.75" customHeight="1">
      <c r="A384" s="2061"/>
      <c r="B384" s="2061"/>
      <c r="C384" s="2061"/>
      <c r="D384" s="2061"/>
      <c r="E384" s="2061"/>
      <c r="F384" s="2061"/>
      <c r="G384" s="2061"/>
      <c r="H384" s="2061"/>
      <c r="I384" s="2061"/>
      <c r="J384" s="2061"/>
      <c r="K384" s="2061"/>
      <c r="L384" s="2061"/>
    </row>
    <row r="385" spans="1:12" ht="15.75" customHeight="1">
      <c r="A385" s="2061"/>
      <c r="B385" s="2061"/>
      <c r="C385" s="2061"/>
      <c r="D385" s="2061"/>
      <c r="E385" s="2061"/>
      <c r="F385" s="2061"/>
      <c r="G385" s="2061"/>
      <c r="H385" s="2061"/>
      <c r="I385" s="2061"/>
      <c r="J385" s="2061"/>
      <c r="K385" s="2061"/>
      <c r="L385" s="2061"/>
    </row>
    <row r="386" spans="1:12" ht="15.75" customHeight="1">
      <c r="A386" s="2061"/>
      <c r="B386" s="2061"/>
      <c r="C386" s="2061"/>
      <c r="D386" s="2061"/>
      <c r="E386" s="2061"/>
      <c r="F386" s="2061"/>
      <c r="G386" s="2061"/>
      <c r="H386" s="2061"/>
      <c r="I386" s="2061"/>
      <c r="J386" s="2061"/>
      <c r="K386" s="2061"/>
      <c r="L386" s="2061"/>
    </row>
    <row r="387" spans="1:12" ht="15.75" customHeight="1">
      <c r="A387" s="2061"/>
      <c r="B387" s="2061"/>
      <c r="C387" s="2061"/>
      <c r="D387" s="2061"/>
      <c r="E387" s="2061"/>
      <c r="F387" s="2061"/>
      <c r="G387" s="2061"/>
      <c r="H387" s="2061"/>
      <c r="I387" s="2061"/>
      <c r="J387" s="2061"/>
      <c r="K387" s="2061"/>
      <c r="L387" s="2061"/>
    </row>
    <row r="388" spans="1:12" ht="15.75" customHeight="1">
      <c r="A388" s="2061"/>
      <c r="B388" s="2061"/>
      <c r="C388" s="2061"/>
      <c r="D388" s="2061"/>
      <c r="E388" s="2061"/>
      <c r="F388" s="2061"/>
      <c r="G388" s="2061"/>
      <c r="H388" s="2061"/>
      <c r="I388" s="2061"/>
      <c r="J388" s="2061"/>
      <c r="K388" s="2061"/>
      <c r="L388" s="2061"/>
    </row>
    <row r="389" spans="1:12" ht="15.75" customHeight="1">
      <c r="A389" s="2061"/>
      <c r="B389" s="2061"/>
      <c r="C389" s="2061"/>
      <c r="D389" s="2061"/>
      <c r="E389" s="2061"/>
      <c r="F389" s="2061"/>
      <c r="G389" s="2061"/>
      <c r="H389" s="2061"/>
      <c r="I389" s="2061"/>
      <c r="J389" s="2061"/>
      <c r="K389" s="2061"/>
      <c r="L389" s="2061"/>
    </row>
    <row r="390" spans="1:12" ht="15.75" customHeight="1">
      <c r="A390" s="2061"/>
      <c r="B390" s="2061"/>
      <c r="C390" s="2061"/>
      <c r="D390" s="2061"/>
      <c r="E390" s="2061"/>
      <c r="F390" s="2061"/>
      <c r="G390" s="2061"/>
      <c r="H390" s="2061"/>
      <c r="I390" s="2061"/>
      <c r="J390" s="2061"/>
      <c r="K390" s="2061"/>
      <c r="L390" s="2061"/>
    </row>
    <row r="391" spans="1:12" ht="15.75" customHeight="1">
      <c r="A391" s="2061"/>
      <c r="B391" s="2061"/>
      <c r="C391" s="2061"/>
      <c r="D391" s="2061"/>
      <c r="E391" s="2061"/>
      <c r="F391" s="2061"/>
      <c r="G391" s="2061"/>
      <c r="H391" s="2061"/>
      <c r="I391" s="2061"/>
      <c r="J391" s="2061"/>
      <c r="K391" s="2061"/>
      <c r="L391" s="2061"/>
    </row>
    <row r="392" spans="1:12" ht="15.75" customHeight="1">
      <c r="A392" s="2061"/>
      <c r="B392" s="2061"/>
      <c r="C392" s="2061"/>
      <c r="D392" s="2061"/>
      <c r="E392" s="2061"/>
      <c r="F392" s="2061"/>
      <c r="G392" s="2061"/>
      <c r="H392" s="2061"/>
      <c r="I392" s="2061"/>
      <c r="J392" s="2061"/>
      <c r="K392" s="2061"/>
      <c r="L392" s="2061"/>
    </row>
    <row r="393" spans="1:12" ht="15.75" customHeight="1">
      <c r="A393" s="2061"/>
      <c r="B393" s="2061"/>
      <c r="C393" s="2061"/>
      <c r="D393" s="2061"/>
      <c r="E393" s="2061"/>
      <c r="F393" s="2061"/>
      <c r="G393" s="2061"/>
      <c r="H393" s="2061"/>
      <c r="I393" s="2061"/>
      <c r="J393" s="2061"/>
      <c r="K393" s="2061"/>
      <c r="L393" s="2061"/>
    </row>
    <row r="394" spans="1:12" ht="15.75" customHeight="1">
      <c r="A394" s="2061"/>
      <c r="B394" s="2061"/>
      <c r="C394" s="2061"/>
      <c r="D394" s="2061"/>
      <c r="E394" s="2061"/>
      <c r="F394" s="2061"/>
      <c r="G394" s="2061"/>
      <c r="H394" s="2061"/>
      <c r="I394" s="2061"/>
      <c r="J394" s="2061"/>
      <c r="K394" s="2061"/>
      <c r="L394" s="2061"/>
    </row>
    <row r="395" spans="1:12" ht="15.75" customHeight="1">
      <c r="A395" s="2061"/>
      <c r="B395" s="2061"/>
      <c r="C395" s="2061"/>
      <c r="D395" s="2061"/>
      <c r="E395" s="2061"/>
      <c r="F395" s="2061"/>
      <c r="G395" s="2061"/>
      <c r="H395" s="2061"/>
      <c r="I395" s="2061"/>
      <c r="J395" s="2061"/>
      <c r="K395" s="2061"/>
      <c r="L395" s="2061"/>
    </row>
    <row r="396" spans="1:12" ht="15.75" customHeight="1">
      <c r="A396" s="2061"/>
      <c r="B396" s="2061"/>
      <c r="C396" s="2061"/>
      <c r="D396" s="2061"/>
      <c r="E396" s="2061"/>
      <c r="F396" s="2061"/>
      <c r="G396" s="2061"/>
      <c r="H396" s="2061"/>
      <c r="I396" s="2061"/>
      <c r="J396" s="2061"/>
      <c r="K396" s="2061"/>
      <c r="L396" s="2061"/>
    </row>
    <row r="397" spans="1:12" ht="15.75" customHeight="1">
      <c r="A397" s="2061"/>
      <c r="B397" s="2061"/>
      <c r="C397" s="2061"/>
      <c r="D397" s="2061"/>
      <c r="E397" s="2061"/>
      <c r="F397" s="2061"/>
      <c r="G397" s="2061"/>
      <c r="H397" s="2061"/>
      <c r="I397" s="2061"/>
      <c r="J397" s="2061"/>
      <c r="K397" s="2061"/>
      <c r="L397" s="2061"/>
    </row>
    <row r="398" spans="1:12" ht="15.75" customHeight="1">
      <c r="A398" s="2061"/>
      <c r="B398" s="2061"/>
      <c r="C398" s="2061"/>
      <c r="D398" s="2061"/>
      <c r="E398" s="2061"/>
      <c r="F398" s="2061"/>
      <c r="G398" s="2061"/>
      <c r="H398" s="2061"/>
      <c r="I398" s="2061"/>
      <c r="J398" s="2061"/>
      <c r="K398" s="2061"/>
      <c r="L398" s="2061"/>
    </row>
    <row r="399" spans="1:12" ht="15.75" customHeight="1">
      <c r="A399" s="2061"/>
      <c r="B399" s="2061"/>
      <c r="C399" s="2061"/>
      <c r="D399" s="2061"/>
      <c r="E399" s="2061"/>
      <c r="F399" s="2061"/>
      <c r="G399" s="2061"/>
      <c r="H399" s="2061"/>
      <c r="I399" s="2061"/>
      <c r="J399" s="2061"/>
      <c r="K399" s="2061"/>
      <c r="L399" s="2061"/>
    </row>
    <row r="400" spans="1:12" ht="15.75" customHeight="1">
      <c r="A400" s="2061"/>
      <c r="B400" s="2061"/>
      <c r="C400" s="2061"/>
      <c r="D400" s="2061"/>
      <c r="E400" s="2061"/>
      <c r="F400" s="2061"/>
      <c r="G400" s="2061"/>
      <c r="H400" s="2061"/>
      <c r="I400" s="2061"/>
      <c r="J400" s="2061"/>
      <c r="K400" s="2061"/>
      <c r="L400" s="2061"/>
    </row>
    <row r="401" spans="1:12" ht="15.75" customHeight="1">
      <c r="A401" s="2061"/>
      <c r="B401" s="2061"/>
      <c r="C401" s="2061"/>
      <c r="D401" s="2061"/>
      <c r="E401" s="2061"/>
      <c r="F401" s="2061"/>
      <c r="G401" s="2061"/>
      <c r="H401" s="2061"/>
      <c r="I401" s="2061"/>
      <c r="J401" s="2061"/>
      <c r="K401" s="2061"/>
      <c r="L401" s="2061"/>
    </row>
    <row r="402" spans="1:12" ht="15.75" customHeight="1">
      <c r="A402" s="2061"/>
      <c r="B402" s="2061"/>
      <c r="C402" s="2061"/>
      <c r="D402" s="2061"/>
      <c r="E402" s="2061"/>
      <c r="F402" s="2061"/>
      <c r="G402" s="2061"/>
      <c r="H402" s="2061"/>
      <c r="I402" s="2061"/>
      <c r="J402" s="2061"/>
      <c r="K402" s="2061"/>
      <c r="L402" s="2061"/>
    </row>
    <row r="403" spans="1:12" ht="15.75" customHeight="1">
      <c r="A403" s="2061"/>
      <c r="B403" s="2061"/>
      <c r="C403" s="2061"/>
      <c r="D403" s="2061"/>
      <c r="E403" s="2061"/>
      <c r="F403" s="2061"/>
      <c r="G403" s="2061"/>
      <c r="H403" s="2061"/>
      <c r="I403" s="2061"/>
      <c r="J403" s="2061"/>
      <c r="K403" s="2061"/>
      <c r="L403" s="2061"/>
    </row>
    <row r="404" spans="1:12" ht="15.75" customHeight="1">
      <c r="A404" s="2061"/>
      <c r="B404" s="2061"/>
      <c r="C404" s="2061"/>
      <c r="D404" s="2061"/>
      <c r="E404" s="2061"/>
      <c r="F404" s="2061"/>
      <c r="G404" s="2061"/>
      <c r="H404" s="2061"/>
      <c r="I404" s="2061"/>
      <c r="J404" s="2061"/>
      <c r="K404" s="2061"/>
      <c r="L404" s="2061"/>
    </row>
    <row r="405" spans="1:12" ht="15.75" customHeight="1">
      <c r="A405" s="2061"/>
      <c r="B405" s="2061"/>
      <c r="C405" s="2061"/>
      <c r="D405" s="2061"/>
      <c r="E405" s="2061"/>
      <c r="F405" s="2061"/>
      <c r="G405" s="2061"/>
      <c r="H405" s="2061"/>
      <c r="I405" s="2061"/>
      <c r="J405" s="2061"/>
      <c r="K405" s="2061"/>
      <c r="L405" s="2061"/>
    </row>
    <row r="406" spans="1:12" ht="15.75" customHeight="1">
      <c r="A406" s="2061"/>
      <c r="B406" s="2061"/>
      <c r="C406" s="2061"/>
      <c r="D406" s="2061"/>
      <c r="E406" s="2061"/>
      <c r="F406" s="2061"/>
      <c r="G406" s="2061"/>
      <c r="H406" s="2061"/>
      <c r="I406" s="2061"/>
      <c r="J406" s="2061"/>
      <c r="K406" s="2061"/>
      <c r="L406" s="2061"/>
    </row>
    <row r="407" spans="1:12" ht="15.75" customHeight="1">
      <c r="A407" s="2061"/>
      <c r="B407" s="2061"/>
      <c r="C407" s="2061"/>
      <c r="D407" s="2061"/>
      <c r="E407" s="2061"/>
      <c r="F407" s="2061"/>
      <c r="G407" s="2061"/>
      <c r="H407" s="2061"/>
      <c r="I407" s="2061"/>
      <c r="J407" s="2061"/>
      <c r="K407" s="2061"/>
      <c r="L407" s="2061"/>
    </row>
    <row r="408" spans="1:12" ht="15.75" customHeight="1">
      <c r="A408" s="2061"/>
      <c r="B408" s="2061"/>
      <c r="C408" s="2061"/>
      <c r="D408" s="2061"/>
      <c r="E408" s="2061"/>
      <c r="F408" s="2061"/>
      <c r="G408" s="2061"/>
      <c r="H408" s="2061"/>
      <c r="I408" s="2061"/>
      <c r="J408" s="2061"/>
      <c r="K408" s="2061"/>
      <c r="L408" s="2061"/>
    </row>
    <row r="409" spans="1:12" ht="15.75" customHeight="1">
      <c r="A409" s="2061"/>
      <c r="B409" s="2061"/>
      <c r="C409" s="2061"/>
      <c r="D409" s="2061"/>
      <c r="E409" s="2061"/>
      <c r="F409" s="2061"/>
      <c r="G409" s="2061"/>
      <c r="H409" s="2061"/>
      <c r="I409" s="2061"/>
      <c r="J409" s="2061"/>
      <c r="K409" s="2061"/>
      <c r="L409" s="2061"/>
    </row>
    <row r="410" spans="1:12" ht="15.75" customHeight="1">
      <c r="A410" s="2061"/>
      <c r="B410" s="2061"/>
      <c r="C410" s="2061"/>
      <c r="D410" s="2061"/>
      <c r="E410" s="2061"/>
      <c r="F410" s="2061"/>
      <c r="G410" s="2061"/>
      <c r="H410" s="2061"/>
      <c r="I410" s="2061"/>
      <c r="J410" s="2061"/>
      <c r="K410" s="2061"/>
      <c r="L410" s="2061"/>
    </row>
    <row r="411" spans="1:12" ht="15.75" customHeight="1">
      <c r="A411" s="2061"/>
      <c r="B411" s="2061"/>
      <c r="C411" s="2061"/>
      <c r="D411" s="2061"/>
      <c r="E411" s="2061"/>
      <c r="F411" s="2061"/>
      <c r="G411" s="2061"/>
      <c r="H411" s="2061"/>
      <c r="I411" s="2061"/>
      <c r="J411" s="2061"/>
      <c r="K411" s="2061"/>
      <c r="L411" s="2061"/>
    </row>
    <row r="412" spans="1:12" ht="15.75" customHeight="1">
      <c r="A412" s="2061"/>
      <c r="B412" s="2061"/>
      <c r="C412" s="2061"/>
      <c r="D412" s="2061"/>
      <c r="E412" s="2061"/>
      <c r="F412" s="2061"/>
      <c r="G412" s="2061"/>
      <c r="H412" s="2061"/>
      <c r="I412" s="2061"/>
      <c r="J412" s="2061"/>
      <c r="K412" s="2061"/>
      <c r="L412" s="2061"/>
    </row>
    <row r="413" spans="1:12" ht="15.75" customHeight="1">
      <c r="A413" s="2061"/>
      <c r="B413" s="2061"/>
      <c r="C413" s="2061"/>
      <c r="D413" s="2061"/>
      <c r="E413" s="2061"/>
      <c r="F413" s="2061"/>
      <c r="G413" s="2061"/>
      <c r="H413" s="2061"/>
      <c r="I413" s="2061"/>
      <c r="J413" s="2061"/>
      <c r="K413" s="2061"/>
      <c r="L413" s="2061"/>
    </row>
    <row r="414" spans="1:12" ht="15.75" customHeight="1">
      <c r="A414" s="2061"/>
      <c r="B414" s="2061"/>
      <c r="C414" s="2061"/>
      <c r="D414" s="2061"/>
      <c r="E414" s="2061"/>
      <c r="F414" s="2061"/>
      <c r="G414" s="2061"/>
      <c r="H414" s="2061"/>
      <c r="I414" s="2061"/>
      <c r="J414" s="2061"/>
      <c r="K414" s="2061"/>
      <c r="L414" s="2061"/>
    </row>
    <row r="415" spans="1:12" ht="15.75" customHeight="1">
      <c r="A415" s="2061"/>
      <c r="B415" s="2061"/>
      <c r="C415" s="2061"/>
      <c r="D415" s="2061"/>
      <c r="E415" s="2061"/>
      <c r="F415" s="2061"/>
      <c r="G415" s="2061"/>
      <c r="H415" s="2061"/>
      <c r="I415" s="2061"/>
      <c r="J415" s="2061"/>
      <c r="K415" s="2061"/>
      <c r="L415" s="2061"/>
    </row>
    <row r="416" spans="1:12" ht="15.75" customHeight="1">
      <c r="A416" s="2061"/>
      <c r="B416" s="2061"/>
      <c r="C416" s="2061"/>
      <c r="D416" s="2061"/>
      <c r="E416" s="2061"/>
      <c r="F416" s="2061"/>
      <c r="G416" s="2061"/>
      <c r="H416" s="2061"/>
      <c r="I416" s="2061"/>
      <c r="J416" s="2061"/>
      <c r="K416" s="2061"/>
      <c r="L416" s="2061"/>
    </row>
    <row r="417" spans="1:12" ht="15.75" customHeight="1">
      <c r="A417" s="2061"/>
      <c r="B417" s="2061"/>
      <c r="C417" s="2061"/>
      <c r="D417" s="2061"/>
      <c r="E417" s="2061"/>
      <c r="F417" s="2061"/>
      <c r="G417" s="2061"/>
      <c r="H417" s="2061"/>
      <c r="I417" s="2061"/>
      <c r="J417" s="2061"/>
      <c r="K417" s="2061"/>
      <c r="L417" s="2061"/>
    </row>
    <row r="418" spans="1:12" ht="15.75" customHeight="1">
      <c r="A418" s="2061"/>
      <c r="B418" s="2061"/>
      <c r="C418" s="2061"/>
      <c r="D418" s="2061"/>
      <c r="E418" s="2061"/>
      <c r="F418" s="2061"/>
      <c r="G418" s="2061"/>
      <c r="H418" s="2061"/>
      <c r="I418" s="2061"/>
      <c r="J418" s="2061"/>
      <c r="K418" s="2061"/>
      <c r="L418" s="2061"/>
    </row>
    <row r="419" spans="1:12" ht="15.75" customHeight="1">
      <c r="A419" s="2061"/>
      <c r="B419" s="2061"/>
      <c r="C419" s="2061"/>
      <c r="D419" s="2061"/>
      <c r="E419" s="2061"/>
      <c r="F419" s="2061"/>
      <c r="G419" s="2061"/>
      <c r="H419" s="2061"/>
      <c r="I419" s="2061"/>
      <c r="J419" s="2061"/>
      <c r="K419" s="2061"/>
      <c r="L419" s="2061"/>
    </row>
    <row r="420" spans="1:12" ht="15.75" customHeight="1">
      <c r="A420" s="2061"/>
      <c r="B420" s="2061"/>
      <c r="C420" s="2061"/>
      <c r="D420" s="2061"/>
      <c r="E420" s="2061"/>
      <c r="F420" s="2061"/>
      <c r="G420" s="2061"/>
      <c r="H420" s="2061"/>
      <c r="I420" s="2061"/>
      <c r="J420" s="2061"/>
      <c r="K420" s="2061"/>
      <c r="L420" s="2061"/>
    </row>
    <row r="421" spans="1:12" ht="15.75" customHeight="1">
      <c r="A421" s="2061"/>
      <c r="B421" s="2061"/>
      <c r="C421" s="2061"/>
      <c r="D421" s="2061"/>
      <c r="E421" s="2061"/>
      <c r="F421" s="2061"/>
      <c r="G421" s="2061"/>
      <c r="H421" s="2061"/>
      <c r="I421" s="2061"/>
      <c r="J421" s="2061"/>
      <c r="K421" s="2061"/>
      <c r="L421" s="2061"/>
    </row>
    <row r="422" spans="1:12" ht="15.75" customHeight="1">
      <c r="A422" s="2061"/>
      <c r="B422" s="2061"/>
      <c r="C422" s="2061"/>
      <c r="D422" s="2061"/>
      <c r="E422" s="2061"/>
      <c r="F422" s="2061"/>
      <c r="G422" s="2061"/>
      <c r="H422" s="2061"/>
      <c r="I422" s="2061"/>
      <c r="J422" s="2061"/>
      <c r="K422" s="2061"/>
      <c r="L422" s="2061"/>
    </row>
    <row r="423" spans="1:12" ht="15.75" customHeight="1">
      <c r="A423" s="2061"/>
      <c r="B423" s="2061"/>
      <c r="C423" s="2061"/>
      <c r="D423" s="2061"/>
      <c r="E423" s="2061"/>
      <c r="F423" s="2061"/>
      <c r="G423" s="2061"/>
      <c r="H423" s="2061"/>
      <c r="I423" s="2061"/>
      <c r="J423" s="2061"/>
      <c r="K423" s="2061"/>
      <c r="L423" s="2061"/>
    </row>
    <row r="424" spans="1:12" ht="15.75" customHeight="1">
      <c r="A424" s="2061"/>
      <c r="B424" s="2061"/>
      <c r="C424" s="2061"/>
      <c r="D424" s="2061"/>
      <c r="E424" s="2061"/>
      <c r="F424" s="2061"/>
      <c r="G424" s="2061"/>
      <c r="H424" s="2061"/>
      <c r="I424" s="2061"/>
      <c r="J424" s="2061"/>
      <c r="K424" s="2061"/>
      <c r="L424" s="2061"/>
    </row>
    <row r="425" spans="1:12" ht="15.75" customHeight="1">
      <c r="A425" s="2061"/>
      <c r="B425" s="2061"/>
      <c r="C425" s="2061"/>
      <c r="D425" s="2061"/>
      <c r="E425" s="2061"/>
      <c r="F425" s="2061"/>
      <c r="G425" s="2061"/>
      <c r="H425" s="2061"/>
      <c r="I425" s="2061"/>
      <c r="J425" s="2061"/>
      <c r="K425" s="2061"/>
      <c r="L425" s="2061"/>
    </row>
    <row r="426" spans="1:12" ht="15.75" customHeight="1">
      <c r="A426" s="2061"/>
      <c r="B426" s="2061"/>
      <c r="C426" s="2061"/>
      <c r="D426" s="2061"/>
      <c r="E426" s="2061"/>
      <c r="F426" s="2061"/>
      <c r="G426" s="2061"/>
      <c r="H426" s="2061"/>
      <c r="I426" s="2061"/>
      <c r="J426" s="2061"/>
      <c r="K426" s="2061"/>
      <c r="L426" s="2061"/>
    </row>
    <row r="427" spans="1:12" ht="15.75" customHeight="1">
      <c r="A427" s="2061"/>
      <c r="B427" s="2061"/>
      <c r="C427" s="2061"/>
      <c r="D427" s="2061"/>
      <c r="E427" s="2061"/>
      <c r="F427" s="2061"/>
      <c r="G427" s="2061"/>
      <c r="H427" s="2061"/>
      <c r="I427" s="2061"/>
      <c r="J427" s="2061"/>
      <c r="K427" s="2061"/>
      <c r="L427" s="2061"/>
    </row>
    <row r="428" spans="1:12" ht="15.75" customHeight="1">
      <c r="A428" s="2061"/>
      <c r="B428" s="2061"/>
      <c r="C428" s="2061"/>
      <c r="D428" s="2061"/>
      <c r="E428" s="2061"/>
      <c r="F428" s="2061"/>
      <c r="G428" s="2061"/>
      <c r="H428" s="2061"/>
      <c r="I428" s="2061"/>
      <c r="J428" s="2061"/>
      <c r="K428" s="2061"/>
      <c r="L428" s="2061"/>
    </row>
    <row r="429" spans="1:12" ht="15.75" customHeight="1">
      <c r="A429" s="2061"/>
      <c r="B429" s="2061"/>
      <c r="C429" s="2061"/>
      <c r="D429" s="2061"/>
      <c r="E429" s="2061"/>
      <c r="F429" s="2061"/>
      <c r="G429" s="2061"/>
      <c r="H429" s="2061"/>
      <c r="I429" s="2061"/>
      <c r="J429" s="2061"/>
      <c r="K429" s="2061"/>
      <c r="L429" s="2061"/>
    </row>
    <row r="430" spans="1:12" ht="15.75" customHeight="1">
      <c r="A430" s="2061"/>
      <c r="B430" s="2061"/>
      <c r="C430" s="2061"/>
      <c r="D430" s="2061"/>
      <c r="E430" s="2061"/>
      <c r="F430" s="2061"/>
      <c r="G430" s="2061"/>
      <c r="H430" s="2061"/>
      <c r="I430" s="2061"/>
      <c r="J430" s="2061"/>
      <c r="K430" s="2061"/>
      <c r="L430" s="2061"/>
    </row>
    <row r="431" spans="1:12" ht="15.75" customHeight="1">
      <c r="A431" s="2061"/>
      <c r="B431" s="2061"/>
      <c r="C431" s="2061"/>
      <c r="D431" s="2061"/>
      <c r="E431" s="2061"/>
      <c r="F431" s="2061"/>
      <c r="G431" s="2061"/>
      <c r="H431" s="2061"/>
      <c r="I431" s="2061"/>
      <c r="J431" s="2061"/>
      <c r="K431" s="2061"/>
      <c r="L431" s="2061"/>
    </row>
    <row r="432" spans="1:12" ht="15.75" customHeight="1">
      <c r="A432" s="2061"/>
      <c r="B432" s="2061"/>
      <c r="C432" s="2061"/>
      <c r="D432" s="2061"/>
      <c r="E432" s="2061"/>
      <c r="F432" s="2061"/>
      <c r="G432" s="2061"/>
      <c r="H432" s="2061"/>
      <c r="I432" s="2061"/>
      <c r="J432" s="2061"/>
      <c r="K432" s="2061"/>
      <c r="L432" s="2061"/>
    </row>
    <row r="433" spans="1:12" ht="15.75" customHeight="1">
      <c r="A433" s="2061"/>
      <c r="B433" s="2061"/>
      <c r="C433" s="2061"/>
      <c r="D433" s="2061"/>
      <c r="E433" s="2061"/>
      <c r="F433" s="2061"/>
      <c r="G433" s="2061"/>
      <c r="H433" s="2061"/>
      <c r="I433" s="2061"/>
      <c r="J433" s="2061"/>
      <c r="K433" s="2061"/>
      <c r="L433" s="2061"/>
    </row>
    <row r="434" spans="1:12" ht="15.75" customHeight="1">
      <c r="A434" s="2061"/>
      <c r="B434" s="2061"/>
      <c r="C434" s="2061"/>
      <c r="D434" s="2061"/>
      <c r="E434" s="2061"/>
      <c r="F434" s="2061"/>
      <c r="G434" s="2061"/>
      <c r="H434" s="2061"/>
      <c r="I434" s="2061"/>
      <c r="J434" s="2061"/>
      <c r="K434" s="2061"/>
      <c r="L434" s="2061"/>
    </row>
    <row r="435" spans="1:12" ht="15.75" customHeight="1">
      <c r="A435" s="2061"/>
      <c r="B435" s="2061"/>
      <c r="C435" s="2061"/>
      <c r="D435" s="2061"/>
      <c r="E435" s="2061"/>
      <c r="F435" s="2061"/>
      <c r="G435" s="2061"/>
      <c r="H435" s="2061"/>
      <c r="I435" s="2061"/>
      <c r="J435" s="2061"/>
      <c r="K435" s="2061"/>
      <c r="L435" s="2061"/>
    </row>
    <row r="436" spans="1:12" ht="15.75" customHeight="1">
      <c r="A436" s="2061"/>
      <c r="B436" s="2061"/>
      <c r="C436" s="2061"/>
      <c r="D436" s="2061"/>
      <c r="E436" s="2061"/>
      <c r="F436" s="2061"/>
      <c r="G436" s="2061"/>
      <c r="H436" s="2061"/>
      <c r="I436" s="2061"/>
      <c r="J436" s="2061"/>
      <c r="K436" s="2061"/>
      <c r="L436" s="2061"/>
    </row>
    <row r="437" spans="1:12" ht="15.75" customHeight="1">
      <c r="A437" s="2061"/>
      <c r="B437" s="2061"/>
      <c r="C437" s="2061"/>
      <c r="D437" s="2061"/>
      <c r="E437" s="2061"/>
      <c r="F437" s="2061"/>
      <c r="G437" s="2061"/>
      <c r="H437" s="2061"/>
      <c r="I437" s="2061"/>
      <c r="J437" s="2061"/>
      <c r="K437" s="2061"/>
      <c r="L437" s="2061"/>
    </row>
    <row r="438" spans="1:12" ht="15.75" customHeight="1">
      <c r="A438" s="2061"/>
      <c r="B438" s="2061"/>
      <c r="C438" s="2061"/>
      <c r="D438" s="2061"/>
      <c r="E438" s="2061"/>
      <c r="F438" s="2061"/>
      <c r="G438" s="2061"/>
      <c r="H438" s="2061"/>
      <c r="I438" s="2061"/>
      <c r="J438" s="2061"/>
      <c r="K438" s="2061"/>
      <c r="L438" s="2061"/>
    </row>
    <row r="439" spans="1:12" ht="15.75" customHeight="1">
      <c r="A439" s="2061"/>
      <c r="B439" s="2061"/>
      <c r="C439" s="2061"/>
      <c r="D439" s="2061"/>
      <c r="E439" s="2061"/>
      <c r="F439" s="2061"/>
      <c r="G439" s="2061"/>
      <c r="H439" s="2061"/>
      <c r="I439" s="2061"/>
      <c r="J439" s="2061"/>
      <c r="K439" s="2061"/>
      <c r="L439" s="2061"/>
    </row>
    <row r="440" spans="1:12" ht="15.75" customHeight="1">
      <c r="A440" s="2061"/>
      <c r="B440" s="2061"/>
      <c r="C440" s="2061"/>
      <c r="D440" s="2061"/>
      <c r="E440" s="2061"/>
      <c r="F440" s="2061"/>
      <c r="G440" s="2061"/>
      <c r="H440" s="2061"/>
      <c r="I440" s="2061"/>
      <c r="J440" s="2061"/>
      <c r="K440" s="2061"/>
      <c r="L440" s="2061"/>
    </row>
    <row r="441" spans="1:12" ht="15.75" customHeight="1">
      <c r="A441" s="2061"/>
      <c r="B441" s="2061"/>
      <c r="C441" s="2061"/>
      <c r="D441" s="2061"/>
      <c r="E441" s="2061"/>
      <c r="F441" s="2061"/>
      <c r="G441" s="2061"/>
      <c r="H441" s="2061"/>
      <c r="I441" s="2061"/>
      <c r="J441" s="2061"/>
      <c r="K441" s="2061"/>
      <c r="L441" s="2061"/>
    </row>
    <row r="442" spans="1:12" ht="15.75" customHeight="1">
      <c r="A442" s="2061"/>
      <c r="B442" s="2061"/>
      <c r="C442" s="2061"/>
      <c r="D442" s="2061"/>
      <c r="E442" s="2061"/>
      <c r="F442" s="2061"/>
      <c r="G442" s="2061"/>
      <c r="H442" s="2061"/>
      <c r="I442" s="2061"/>
      <c r="J442" s="2061"/>
      <c r="K442" s="2061"/>
      <c r="L442" s="2061"/>
    </row>
    <row r="443" spans="1:12" ht="15.75" customHeight="1">
      <c r="A443" s="2061"/>
      <c r="B443" s="2061"/>
      <c r="C443" s="2061"/>
      <c r="D443" s="2061"/>
      <c r="E443" s="2061"/>
      <c r="F443" s="2061"/>
      <c r="G443" s="2061"/>
      <c r="H443" s="2061"/>
      <c r="I443" s="2061"/>
      <c r="J443" s="2061"/>
      <c r="K443" s="2061"/>
      <c r="L443" s="2061"/>
    </row>
    <row r="444" spans="1:12" ht="15.75" customHeight="1">
      <c r="A444" s="2061"/>
      <c r="B444" s="2061"/>
      <c r="C444" s="2061"/>
      <c r="D444" s="2061"/>
      <c r="E444" s="2061"/>
      <c r="F444" s="2061"/>
      <c r="G444" s="2061"/>
      <c r="H444" s="2061"/>
      <c r="I444" s="2061"/>
      <c r="J444" s="2061"/>
      <c r="K444" s="2061"/>
      <c r="L444" s="2061"/>
    </row>
    <row r="445" spans="1:12" ht="15.75" customHeight="1">
      <c r="A445" s="2061"/>
      <c r="B445" s="2061"/>
      <c r="C445" s="2061"/>
      <c r="D445" s="2061"/>
      <c r="E445" s="2061"/>
      <c r="F445" s="2061"/>
      <c r="G445" s="2061"/>
      <c r="H445" s="2061"/>
      <c r="I445" s="2061"/>
      <c r="J445" s="2061"/>
      <c r="K445" s="2061"/>
      <c r="L445" s="2061"/>
    </row>
    <row r="446" spans="1:12" ht="15.75" customHeight="1">
      <c r="A446" s="2061"/>
      <c r="B446" s="2061"/>
      <c r="C446" s="2061"/>
      <c r="D446" s="2061"/>
      <c r="E446" s="2061"/>
      <c r="F446" s="2061"/>
      <c r="G446" s="2061"/>
      <c r="H446" s="2061"/>
      <c r="I446" s="2061"/>
      <c r="J446" s="2061"/>
      <c r="K446" s="2061"/>
      <c r="L446" s="2061"/>
    </row>
    <row r="447" spans="1:12" ht="15.75" customHeight="1">
      <c r="A447" s="2061"/>
      <c r="B447" s="2061"/>
      <c r="C447" s="2061"/>
      <c r="D447" s="2061"/>
      <c r="E447" s="2061"/>
      <c r="F447" s="2061"/>
      <c r="G447" s="2061"/>
      <c r="H447" s="2061"/>
      <c r="I447" s="2061"/>
      <c r="J447" s="2061"/>
      <c r="K447" s="2061"/>
      <c r="L447" s="2061"/>
    </row>
    <row r="448" spans="1:12" ht="15.75" customHeight="1">
      <c r="A448" s="2061"/>
      <c r="B448" s="2061"/>
      <c r="C448" s="2061"/>
      <c r="D448" s="2061"/>
      <c r="E448" s="2061"/>
      <c r="F448" s="2061"/>
      <c r="G448" s="2061"/>
      <c r="H448" s="2061"/>
      <c r="I448" s="2061"/>
      <c r="J448" s="2061"/>
      <c r="K448" s="2061"/>
      <c r="L448" s="2061"/>
    </row>
    <row r="449" spans="1:12" ht="15.75" customHeight="1">
      <c r="A449" s="2061"/>
      <c r="B449" s="2061"/>
      <c r="C449" s="2061"/>
      <c r="D449" s="2061"/>
      <c r="E449" s="2061"/>
      <c r="F449" s="2061"/>
      <c r="G449" s="2061"/>
      <c r="H449" s="2061"/>
      <c r="I449" s="2061"/>
      <c r="J449" s="2061"/>
      <c r="K449" s="2061"/>
      <c r="L449" s="2061"/>
    </row>
    <row r="450" spans="1:12" ht="15.75" customHeight="1">
      <c r="A450" s="2061"/>
      <c r="B450" s="2061"/>
      <c r="C450" s="2061"/>
      <c r="D450" s="2061"/>
      <c r="E450" s="2061"/>
      <c r="F450" s="2061"/>
      <c r="G450" s="2061"/>
      <c r="H450" s="2061"/>
      <c r="I450" s="2061"/>
      <c r="J450" s="2061"/>
      <c r="K450" s="2061"/>
      <c r="L450" s="2061"/>
    </row>
    <row r="451" spans="1:12" ht="15.75" customHeight="1">
      <c r="A451" s="2061"/>
      <c r="B451" s="2061"/>
      <c r="C451" s="2061"/>
      <c r="D451" s="2061"/>
      <c r="E451" s="2061"/>
      <c r="F451" s="2061"/>
      <c r="G451" s="2061"/>
      <c r="H451" s="2061"/>
      <c r="I451" s="2061"/>
      <c r="J451" s="2061"/>
      <c r="K451" s="2061"/>
      <c r="L451" s="2061"/>
    </row>
    <row r="452" spans="1:12" ht="15.75" customHeight="1">
      <c r="A452" s="2061"/>
      <c r="B452" s="2061"/>
      <c r="C452" s="2061"/>
      <c r="D452" s="2061"/>
      <c r="E452" s="2061"/>
      <c r="F452" s="2061"/>
      <c r="G452" s="2061"/>
      <c r="H452" s="2061"/>
      <c r="I452" s="2061"/>
      <c r="J452" s="2061"/>
      <c r="K452" s="2061"/>
      <c r="L452" s="2061"/>
    </row>
    <row r="453" spans="1:12" ht="15.75" customHeight="1">
      <c r="A453" s="2061"/>
      <c r="B453" s="2061"/>
      <c r="C453" s="2061"/>
      <c r="D453" s="2061"/>
      <c r="E453" s="2061"/>
      <c r="F453" s="2061"/>
      <c r="G453" s="2061"/>
      <c r="H453" s="2061"/>
      <c r="I453" s="2061"/>
      <c r="J453" s="2061"/>
      <c r="K453" s="2061"/>
      <c r="L453" s="2061"/>
    </row>
    <row r="454" spans="1:12" ht="15.75" customHeight="1">
      <c r="A454" s="2061"/>
      <c r="B454" s="2061"/>
      <c r="C454" s="2061"/>
      <c r="D454" s="2061"/>
      <c r="E454" s="2061"/>
      <c r="F454" s="2061"/>
      <c r="G454" s="2061"/>
      <c r="H454" s="2061"/>
      <c r="I454" s="2061"/>
      <c r="J454" s="2061"/>
      <c r="K454" s="2061"/>
      <c r="L454" s="2061"/>
    </row>
    <row r="455" spans="1:12" ht="15.75" customHeight="1">
      <c r="A455" s="2061"/>
      <c r="B455" s="2061"/>
      <c r="C455" s="2061"/>
      <c r="D455" s="2061"/>
      <c r="E455" s="2061"/>
      <c r="F455" s="2061"/>
      <c r="G455" s="2061"/>
      <c r="H455" s="2061"/>
      <c r="I455" s="2061"/>
      <c r="J455" s="2061"/>
      <c r="K455" s="2061"/>
      <c r="L455" s="2061"/>
    </row>
    <row r="456" spans="1:12" ht="15.75" customHeight="1">
      <c r="A456" s="2061"/>
      <c r="B456" s="2061"/>
      <c r="C456" s="2061"/>
      <c r="D456" s="2061"/>
      <c r="E456" s="2061"/>
      <c r="F456" s="2061"/>
      <c r="G456" s="2061"/>
      <c r="H456" s="2061"/>
      <c r="I456" s="2061"/>
      <c r="J456" s="2061"/>
      <c r="K456" s="2061"/>
      <c r="L456" s="2061"/>
    </row>
    <row r="457" spans="1:12" ht="15.75" customHeight="1">
      <c r="A457" s="2061"/>
      <c r="B457" s="2061"/>
      <c r="C457" s="2061"/>
      <c r="D457" s="2061"/>
      <c r="E457" s="2061"/>
      <c r="F457" s="2061"/>
      <c r="G457" s="2061"/>
      <c r="H457" s="2061"/>
      <c r="I457" s="2061"/>
      <c r="J457" s="2061"/>
      <c r="K457" s="2061"/>
      <c r="L457" s="2061"/>
    </row>
    <row r="458" spans="1:12" ht="15.75" customHeight="1">
      <c r="A458" s="2061"/>
      <c r="B458" s="2061"/>
      <c r="C458" s="2061"/>
      <c r="D458" s="2061"/>
      <c r="E458" s="2061"/>
      <c r="F458" s="2061"/>
      <c r="G458" s="2061"/>
      <c r="H458" s="2061"/>
      <c r="I458" s="2061"/>
      <c r="J458" s="2061"/>
      <c r="K458" s="2061"/>
      <c r="L458" s="2061"/>
    </row>
    <row r="459" spans="1:12" ht="15.75" customHeight="1">
      <c r="A459" s="2061"/>
      <c r="B459" s="2061"/>
      <c r="C459" s="2061"/>
      <c r="D459" s="2061"/>
      <c r="E459" s="2061"/>
      <c r="F459" s="2061"/>
      <c r="G459" s="2061"/>
      <c r="H459" s="2061"/>
      <c r="I459" s="2061"/>
      <c r="J459" s="2061"/>
      <c r="K459" s="2061"/>
      <c r="L459" s="2061"/>
    </row>
    <row r="460" spans="1:12" ht="15.75" customHeight="1">
      <c r="A460" s="2061"/>
      <c r="B460" s="2061"/>
      <c r="C460" s="2061"/>
      <c r="D460" s="2061"/>
      <c r="E460" s="2061"/>
      <c r="F460" s="2061"/>
      <c r="G460" s="2061"/>
      <c r="H460" s="2061"/>
      <c r="I460" s="2061"/>
      <c r="J460" s="2061"/>
      <c r="K460" s="2061"/>
      <c r="L460" s="2061"/>
    </row>
    <row r="461" spans="1:12" ht="15.75" customHeight="1">
      <c r="A461" s="2061"/>
      <c r="B461" s="2061"/>
      <c r="C461" s="2061"/>
      <c r="D461" s="2061"/>
      <c r="E461" s="2061"/>
      <c r="F461" s="2061"/>
      <c r="G461" s="2061"/>
      <c r="H461" s="2061"/>
      <c r="I461" s="2061"/>
      <c r="J461" s="2061"/>
      <c r="K461" s="2061"/>
      <c r="L461" s="2061"/>
    </row>
    <row r="462" spans="1:12" ht="15.75" customHeight="1">
      <c r="A462" s="2061"/>
      <c r="B462" s="2061"/>
      <c r="C462" s="2061"/>
      <c r="D462" s="2061"/>
      <c r="E462" s="2061"/>
      <c r="F462" s="2061"/>
      <c r="G462" s="2061"/>
      <c r="H462" s="2061"/>
      <c r="I462" s="2061"/>
      <c r="J462" s="2061"/>
      <c r="K462" s="2061"/>
      <c r="L462" s="2061"/>
    </row>
    <row r="463" spans="1:12" ht="15.75" customHeight="1">
      <c r="A463" s="2061"/>
      <c r="B463" s="2061"/>
      <c r="C463" s="2061"/>
      <c r="D463" s="2061"/>
      <c r="E463" s="2061"/>
      <c r="F463" s="2061"/>
      <c r="G463" s="2061"/>
      <c r="H463" s="2061"/>
      <c r="I463" s="2061"/>
      <c r="J463" s="2061"/>
      <c r="K463" s="2061"/>
      <c r="L463" s="2061"/>
    </row>
    <row r="464" spans="1:12" ht="15.75" customHeight="1">
      <c r="A464" s="2061"/>
      <c r="B464" s="2061"/>
      <c r="C464" s="2061"/>
      <c r="D464" s="2061"/>
      <c r="E464" s="2061"/>
      <c r="F464" s="2061"/>
      <c r="G464" s="2061"/>
      <c r="H464" s="2061"/>
      <c r="I464" s="2061"/>
      <c r="J464" s="2061"/>
      <c r="K464" s="2061"/>
      <c r="L464" s="2061"/>
    </row>
    <row r="465" spans="1:12" ht="15.75" customHeight="1">
      <c r="A465" s="2061"/>
      <c r="B465" s="2061"/>
      <c r="C465" s="2061"/>
      <c r="D465" s="2061"/>
      <c r="E465" s="2061"/>
      <c r="F465" s="2061"/>
      <c r="G465" s="2061"/>
      <c r="H465" s="2061"/>
      <c r="I465" s="2061"/>
      <c r="J465" s="2061"/>
      <c r="K465" s="2061"/>
      <c r="L465" s="2061"/>
    </row>
    <row r="466" spans="1:12" ht="15.75" customHeight="1">
      <c r="A466" s="2061"/>
      <c r="B466" s="2061"/>
      <c r="C466" s="2061"/>
      <c r="D466" s="2061"/>
      <c r="E466" s="2061"/>
      <c r="F466" s="2061"/>
      <c r="G466" s="2061"/>
      <c r="H466" s="2061"/>
      <c r="I466" s="2061"/>
      <c r="J466" s="2061"/>
      <c r="K466" s="2061"/>
      <c r="L466" s="2061"/>
    </row>
    <row r="467" spans="1:12" ht="15.75" customHeight="1">
      <c r="A467" s="2061"/>
      <c r="B467" s="2061"/>
      <c r="C467" s="2061"/>
      <c r="D467" s="2061"/>
      <c r="E467" s="2061"/>
      <c r="F467" s="2061"/>
      <c r="G467" s="2061"/>
      <c r="H467" s="2061"/>
      <c r="I467" s="2061"/>
      <c r="J467" s="2061"/>
      <c r="K467" s="2061"/>
      <c r="L467" s="2061"/>
    </row>
    <row r="468" spans="1:12" ht="15.75" customHeight="1">
      <c r="A468" s="2061"/>
      <c r="B468" s="2061"/>
      <c r="C468" s="2061"/>
      <c r="D468" s="2061"/>
      <c r="E468" s="2061"/>
      <c r="F468" s="2061"/>
      <c r="G468" s="2061"/>
      <c r="H468" s="2061"/>
      <c r="I468" s="2061"/>
      <c r="J468" s="2061"/>
      <c r="K468" s="2061"/>
      <c r="L468" s="2061"/>
    </row>
    <row r="469" spans="1:12" ht="15.75" customHeight="1">
      <c r="A469" s="2061"/>
      <c r="B469" s="2061"/>
      <c r="C469" s="2061"/>
      <c r="D469" s="2061"/>
      <c r="E469" s="2061"/>
      <c r="F469" s="2061"/>
      <c r="G469" s="2061"/>
      <c r="H469" s="2061"/>
      <c r="I469" s="2061"/>
      <c r="J469" s="2061"/>
      <c r="K469" s="2061"/>
      <c r="L469" s="2061"/>
    </row>
    <row r="470" spans="1:12" ht="15.75" customHeight="1">
      <c r="A470" s="2061"/>
      <c r="B470" s="2061"/>
      <c r="C470" s="2061"/>
      <c r="D470" s="2061"/>
      <c r="E470" s="2061"/>
      <c r="F470" s="2061"/>
      <c r="G470" s="2061"/>
      <c r="H470" s="2061"/>
      <c r="I470" s="2061"/>
      <c r="J470" s="2061"/>
      <c r="K470" s="2061"/>
      <c r="L470" s="2061"/>
    </row>
    <row r="471" spans="1:12" ht="15.75" customHeight="1">
      <c r="A471" s="2061"/>
      <c r="B471" s="2061"/>
      <c r="C471" s="2061"/>
      <c r="D471" s="2061"/>
      <c r="E471" s="2061"/>
      <c r="F471" s="2061"/>
      <c r="G471" s="2061"/>
      <c r="H471" s="2061"/>
      <c r="I471" s="2061"/>
      <c r="J471" s="2061"/>
      <c r="K471" s="2061"/>
      <c r="L471" s="2061"/>
    </row>
    <row r="472" spans="1:12" ht="15.75" customHeight="1">
      <c r="A472" s="2061"/>
      <c r="B472" s="2061"/>
      <c r="C472" s="2061"/>
      <c r="D472" s="2061"/>
      <c r="E472" s="2061"/>
      <c r="F472" s="2061"/>
      <c r="G472" s="2061"/>
      <c r="H472" s="2061"/>
      <c r="I472" s="2061"/>
      <c r="J472" s="2061"/>
      <c r="K472" s="2061"/>
      <c r="L472" s="2061"/>
    </row>
    <row r="473" spans="1:12" ht="15.75" customHeight="1">
      <c r="A473" s="2061"/>
      <c r="B473" s="2061"/>
      <c r="C473" s="2061"/>
      <c r="D473" s="2061"/>
      <c r="E473" s="2061"/>
      <c r="F473" s="2061"/>
      <c r="G473" s="2061"/>
      <c r="H473" s="2061"/>
      <c r="I473" s="2061"/>
      <c r="J473" s="2061"/>
      <c r="K473" s="2061"/>
      <c r="L473" s="2061"/>
    </row>
    <row r="474" spans="1:12" ht="15.75" customHeight="1">
      <c r="A474" s="2061"/>
      <c r="B474" s="2061"/>
      <c r="C474" s="2061"/>
      <c r="D474" s="2061"/>
      <c r="E474" s="2061"/>
      <c r="F474" s="2061"/>
      <c r="G474" s="2061"/>
      <c r="H474" s="2061"/>
      <c r="I474" s="2061"/>
      <c r="J474" s="2061"/>
      <c r="K474" s="2061"/>
      <c r="L474" s="2061"/>
    </row>
    <row r="475" spans="1:12" ht="15.75" customHeight="1">
      <c r="A475" s="2061"/>
      <c r="B475" s="2061"/>
      <c r="C475" s="2061"/>
      <c r="D475" s="2061"/>
      <c r="E475" s="2061"/>
      <c r="F475" s="2061"/>
      <c r="G475" s="2061"/>
      <c r="H475" s="2061"/>
      <c r="I475" s="2061"/>
      <c r="J475" s="2061"/>
      <c r="K475" s="2061"/>
      <c r="L475" s="2061"/>
    </row>
    <row r="476" spans="1:12" ht="15.75" customHeight="1">
      <c r="A476" s="2061"/>
      <c r="B476" s="2061"/>
      <c r="C476" s="2061"/>
      <c r="D476" s="2061"/>
      <c r="E476" s="2061"/>
      <c r="F476" s="2061"/>
      <c r="G476" s="2061"/>
      <c r="H476" s="2061"/>
      <c r="I476" s="2061"/>
      <c r="J476" s="2061"/>
      <c r="K476" s="2061"/>
      <c r="L476" s="2061"/>
    </row>
    <row r="477" spans="1:12" ht="15.75" customHeight="1">
      <c r="A477" s="2061"/>
      <c r="B477" s="2061"/>
      <c r="C477" s="2061"/>
      <c r="D477" s="2061"/>
      <c r="E477" s="2061"/>
      <c r="F477" s="2061"/>
      <c r="G477" s="2061"/>
      <c r="H477" s="2061"/>
      <c r="I477" s="2061"/>
      <c r="J477" s="2061"/>
      <c r="K477" s="2061"/>
      <c r="L477" s="2061"/>
    </row>
    <row r="478" spans="1:12" ht="15.75" customHeight="1">
      <c r="A478" s="2061"/>
      <c r="B478" s="2061"/>
      <c r="C478" s="2061"/>
      <c r="D478" s="2061"/>
      <c r="E478" s="2061"/>
      <c r="F478" s="2061"/>
      <c r="G478" s="2061"/>
      <c r="H478" s="2061"/>
      <c r="I478" s="2061"/>
      <c r="J478" s="2061"/>
      <c r="K478" s="2061"/>
      <c r="L478" s="2061"/>
    </row>
    <row r="479" spans="1:12" ht="15.75" customHeight="1">
      <c r="A479" s="2061"/>
      <c r="B479" s="2061"/>
      <c r="C479" s="2061"/>
      <c r="D479" s="2061"/>
      <c r="E479" s="2061"/>
      <c r="F479" s="2061"/>
      <c r="G479" s="2061"/>
      <c r="H479" s="2061"/>
      <c r="I479" s="2061"/>
      <c r="J479" s="2061"/>
      <c r="K479" s="2061"/>
      <c r="L479" s="2061"/>
    </row>
    <row r="480" spans="1:12" ht="15.75" customHeight="1">
      <c r="A480" s="2061"/>
      <c r="B480" s="2061"/>
      <c r="C480" s="2061"/>
      <c r="D480" s="2061"/>
      <c r="E480" s="2061"/>
      <c r="F480" s="2061"/>
      <c r="G480" s="2061"/>
      <c r="H480" s="2061"/>
      <c r="I480" s="2061"/>
      <c r="J480" s="2061"/>
      <c r="K480" s="2061"/>
      <c r="L480" s="2061"/>
    </row>
    <row r="481" spans="1:12" ht="15.75" customHeight="1">
      <c r="A481" s="2061"/>
      <c r="B481" s="2061"/>
      <c r="C481" s="2061"/>
      <c r="D481" s="2061"/>
      <c r="E481" s="2061"/>
      <c r="F481" s="2061"/>
      <c r="G481" s="2061"/>
      <c r="H481" s="2061"/>
      <c r="I481" s="2061"/>
      <c r="J481" s="2061"/>
      <c r="K481" s="2061"/>
      <c r="L481" s="2061"/>
    </row>
    <row r="482" spans="1:12" ht="15.75" customHeight="1">
      <c r="A482" s="2061"/>
      <c r="B482" s="2061"/>
      <c r="C482" s="2061"/>
      <c r="D482" s="2061"/>
      <c r="E482" s="2061"/>
      <c r="F482" s="2061"/>
      <c r="G482" s="2061"/>
      <c r="H482" s="2061"/>
      <c r="I482" s="2061"/>
      <c r="J482" s="2061"/>
      <c r="K482" s="2061"/>
      <c r="L482" s="2061"/>
    </row>
    <row r="483" spans="1:12" ht="15.75" customHeight="1">
      <c r="A483" s="2061"/>
      <c r="B483" s="2061"/>
      <c r="C483" s="2061"/>
      <c r="D483" s="2061"/>
      <c r="E483" s="2061"/>
      <c r="F483" s="2061"/>
      <c r="G483" s="2061"/>
      <c r="H483" s="2061"/>
      <c r="I483" s="2061"/>
      <c r="J483" s="2061"/>
      <c r="K483" s="2061"/>
      <c r="L483" s="2061"/>
    </row>
    <row r="484" spans="1:12" ht="15.75" customHeight="1">
      <c r="A484" s="2061"/>
      <c r="B484" s="2061"/>
      <c r="C484" s="2061"/>
      <c r="D484" s="2061"/>
      <c r="E484" s="2061"/>
      <c r="F484" s="2061"/>
      <c r="G484" s="2061"/>
      <c r="H484" s="2061"/>
      <c r="I484" s="2061"/>
      <c r="J484" s="2061"/>
      <c r="K484" s="2061"/>
      <c r="L484" s="2061"/>
    </row>
    <row r="485" spans="1:12" ht="15.75" customHeight="1">
      <c r="A485" s="2061"/>
      <c r="B485" s="2061"/>
      <c r="C485" s="2061"/>
      <c r="D485" s="2061"/>
      <c r="E485" s="2061"/>
      <c r="F485" s="2061"/>
      <c r="G485" s="2061"/>
      <c r="H485" s="2061"/>
      <c r="I485" s="2061"/>
      <c r="J485" s="2061"/>
      <c r="K485" s="2061"/>
      <c r="L485" s="2061"/>
    </row>
    <row r="486" spans="1:12" ht="15.75" customHeight="1">
      <c r="A486" s="2061"/>
      <c r="B486" s="2061"/>
      <c r="C486" s="2061"/>
      <c r="D486" s="2061"/>
      <c r="E486" s="2061"/>
      <c r="F486" s="2061"/>
      <c r="G486" s="2061"/>
      <c r="H486" s="2061"/>
      <c r="I486" s="2061"/>
      <c r="J486" s="2061"/>
      <c r="K486" s="2061"/>
      <c r="L486" s="2061"/>
    </row>
    <row r="487" spans="1:12" ht="15.75" customHeight="1">
      <c r="A487" s="2061"/>
      <c r="B487" s="2061"/>
      <c r="C487" s="2061"/>
      <c r="D487" s="2061"/>
      <c r="E487" s="2061"/>
      <c r="F487" s="2061"/>
      <c r="G487" s="2061"/>
      <c r="H487" s="2061"/>
      <c r="I487" s="2061"/>
      <c r="J487" s="2061"/>
      <c r="K487" s="2061"/>
      <c r="L487" s="2061"/>
    </row>
    <row r="488" spans="1:12" ht="15.75" customHeight="1">
      <c r="A488" s="2061"/>
      <c r="B488" s="2061"/>
      <c r="C488" s="2061"/>
      <c r="D488" s="2061"/>
      <c r="E488" s="2061"/>
      <c r="F488" s="2061"/>
      <c r="G488" s="2061"/>
      <c r="H488" s="2061"/>
      <c r="I488" s="2061"/>
      <c r="J488" s="2061"/>
      <c r="K488" s="2061"/>
      <c r="L488" s="2061"/>
    </row>
    <row r="489" spans="1:12" ht="15.75" customHeight="1">
      <c r="A489" s="2061"/>
      <c r="B489" s="2061"/>
      <c r="C489" s="2061"/>
      <c r="D489" s="2061"/>
      <c r="E489" s="2061"/>
      <c r="F489" s="2061"/>
      <c r="G489" s="2061"/>
      <c r="H489" s="2061"/>
      <c r="I489" s="2061"/>
      <c r="J489" s="2061"/>
      <c r="K489" s="2061"/>
      <c r="L489" s="2061"/>
    </row>
    <row r="490" spans="1:12" ht="15.75" customHeight="1">
      <c r="A490" s="2061"/>
      <c r="B490" s="2061"/>
      <c r="C490" s="2061"/>
      <c r="D490" s="2061"/>
      <c r="E490" s="2061"/>
      <c r="F490" s="2061"/>
      <c r="G490" s="2061"/>
      <c r="H490" s="2061"/>
      <c r="I490" s="2061"/>
      <c r="J490" s="2061"/>
      <c r="K490" s="2061"/>
      <c r="L490" s="2061"/>
    </row>
    <row r="491" spans="1:12" ht="15.75" customHeight="1">
      <c r="A491" s="2061"/>
      <c r="B491" s="2061"/>
      <c r="C491" s="2061"/>
      <c r="D491" s="2061"/>
      <c r="E491" s="2061"/>
      <c r="F491" s="2061"/>
      <c r="G491" s="2061"/>
      <c r="H491" s="2061"/>
      <c r="I491" s="2061"/>
      <c r="J491" s="2061"/>
      <c r="K491" s="2061"/>
      <c r="L491" s="2061"/>
    </row>
    <row r="492" spans="1:12" ht="15.75" customHeight="1">
      <c r="A492" s="2061"/>
      <c r="B492" s="2061"/>
      <c r="C492" s="2061"/>
      <c r="D492" s="2061"/>
      <c r="E492" s="2061"/>
      <c r="F492" s="2061"/>
      <c r="G492" s="2061"/>
      <c r="H492" s="2061"/>
      <c r="I492" s="2061"/>
      <c r="J492" s="2061"/>
      <c r="K492" s="2061"/>
      <c r="L492" s="2061"/>
    </row>
    <row r="493" spans="1:12" ht="15.75" customHeight="1">
      <c r="A493" s="2061"/>
      <c r="B493" s="2061"/>
      <c r="C493" s="2061"/>
      <c r="D493" s="2061"/>
      <c r="E493" s="2061"/>
      <c r="F493" s="2061"/>
      <c r="G493" s="2061"/>
      <c r="H493" s="2061"/>
      <c r="I493" s="2061"/>
      <c r="J493" s="2061"/>
      <c r="K493" s="2061"/>
      <c r="L493" s="2061"/>
    </row>
    <row r="494" spans="1:12" ht="15.75" customHeight="1">
      <c r="A494" s="2061"/>
      <c r="B494" s="2061"/>
      <c r="C494" s="2061"/>
      <c r="D494" s="2061"/>
      <c r="E494" s="2061"/>
      <c r="F494" s="2061"/>
      <c r="G494" s="2061"/>
      <c r="H494" s="2061"/>
      <c r="I494" s="2061"/>
      <c r="J494" s="2061"/>
      <c r="K494" s="2061"/>
      <c r="L494" s="2061"/>
    </row>
    <row r="495" spans="1:12" ht="15.75" customHeight="1">
      <c r="A495" s="2061"/>
      <c r="B495" s="2061"/>
      <c r="C495" s="2061"/>
      <c r="D495" s="2061"/>
      <c r="E495" s="2061"/>
      <c r="F495" s="2061"/>
      <c r="G495" s="2061"/>
      <c r="H495" s="2061"/>
      <c r="I495" s="2061"/>
      <c r="J495" s="2061"/>
      <c r="K495" s="2061"/>
      <c r="L495" s="2061"/>
    </row>
    <row r="496" spans="1:12" ht="15.75" customHeight="1">
      <c r="A496" s="2061"/>
      <c r="B496" s="2061"/>
      <c r="C496" s="2061"/>
      <c r="D496" s="2061"/>
      <c r="E496" s="2061"/>
      <c r="F496" s="2061"/>
      <c r="G496" s="2061"/>
      <c r="H496" s="2061"/>
      <c r="I496" s="2061"/>
      <c r="J496" s="2061"/>
      <c r="K496" s="2061"/>
      <c r="L496" s="2061"/>
    </row>
    <row r="497" spans="1:12" ht="15.75" customHeight="1">
      <c r="A497" s="2061"/>
      <c r="B497" s="2061"/>
      <c r="C497" s="2061"/>
      <c r="D497" s="2061"/>
      <c r="E497" s="2061"/>
      <c r="F497" s="2061"/>
      <c r="G497" s="2061"/>
      <c r="H497" s="2061"/>
      <c r="I497" s="2061"/>
      <c r="J497" s="2061"/>
      <c r="K497" s="2061"/>
      <c r="L497" s="2061"/>
    </row>
    <row r="498" spans="1:12" ht="15.75" customHeight="1">
      <c r="A498" s="2061"/>
      <c r="B498" s="2061"/>
      <c r="C498" s="2061"/>
      <c r="D498" s="2061"/>
      <c r="E498" s="2061"/>
      <c r="F498" s="2061"/>
      <c r="G498" s="2061"/>
      <c r="H498" s="2061"/>
      <c r="I498" s="2061"/>
      <c r="J498" s="2061"/>
      <c r="K498" s="2061"/>
      <c r="L498" s="2061"/>
    </row>
    <row r="499" spans="1:12" ht="15.75" customHeight="1">
      <c r="A499" s="2061"/>
      <c r="B499" s="2061"/>
      <c r="C499" s="2061"/>
      <c r="D499" s="2061"/>
      <c r="E499" s="2061"/>
      <c r="F499" s="2061"/>
      <c r="G499" s="2061"/>
      <c r="H499" s="2061"/>
      <c r="I499" s="2061"/>
      <c r="J499" s="2061"/>
      <c r="K499" s="2061"/>
      <c r="L499" s="2061"/>
    </row>
    <row r="500" spans="1:12" ht="15.75" customHeight="1">
      <c r="A500" s="2061"/>
      <c r="B500" s="2061"/>
      <c r="C500" s="2061"/>
      <c r="D500" s="2061"/>
      <c r="E500" s="2061"/>
      <c r="F500" s="2061"/>
      <c r="G500" s="2061"/>
      <c r="H500" s="2061"/>
      <c r="I500" s="2061"/>
      <c r="J500" s="2061"/>
      <c r="K500" s="2061"/>
      <c r="L500" s="2061"/>
    </row>
    <row r="501" spans="1:12" ht="15.75" customHeight="1">
      <c r="A501" s="2061"/>
      <c r="B501" s="2061"/>
      <c r="C501" s="2061"/>
      <c r="D501" s="2061"/>
      <c r="E501" s="2061"/>
      <c r="F501" s="2061"/>
      <c r="G501" s="2061"/>
      <c r="H501" s="2061"/>
      <c r="I501" s="2061"/>
      <c r="J501" s="2061"/>
      <c r="K501" s="2061"/>
      <c r="L501" s="2061"/>
    </row>
    <row r="502" spans="1:12" ht="15.75" customHeight="1">
      <c r="A502" s="2061"/>
      <c r="B502" s="2061"/>
      <c r="C502" s="2061"/>
      <c r="D502" s="2061"/>
      <c r="E502" s="2061"/>
      <c r="F502" s="2061"/>
      <c r="G502" s="2061"/>
      <c r="H502" s="2061"/>
      <c r="I502" s="2061"/>
      <c r="J502" s="2061"/>
      <c r="K502" s="2061"/>
      <c r="L502" s="2061"/>
    </row>
    <row r="503" spans="1:12" ht="15.75" customHeight="1">
      <c r="A503" s="2061"/>
      <c r="B503" s="2061"/>
      <c r="C503" s="2061"/>
      <c r="D503" s="2061"/>
      <c r="E503" s="2061"/>
      <c r="F503" s="2061"/>
      <c r="G503" s="2061"/>
      <c r="H503" s="2061"/>
      <c r="I503" s="2061"/>
      <c r="J503" s="2061"/>
      <c r="K503" s="2061"/>
      <c r="L503" s="2061"/>
    </row>
    <row r="504" spans="1:12" ht="15.75" customHeight="1">
      <c r="A504" s="2061"/>
      <c r="B504" s="2061"/>
      <c r="C504" s="2061"/>
      <c r="D504" s="2061"/>
      <c r="E504" s="2061"/>
      <c r="F504" s="2061"/>
      <c r="G504" s="2061"/>
      <c r="H504" s="2061"/>
      <c r="I504" s="2061"/>
      <c r="J504" s="2061"/>
      <c r="K504" s="2061"/>
      <c r="L504" s="2061"/>
    </row>
    <row r="505" spans="1:12" ht="15.75" customHeight="1">
      <c r="A505" s="2061"/>
      <c r="B505" s="2061"/>
      <c r="C505" s="2061"/>
      <c r="D505" s="2061"/>
      <c r="E505" s="2061"/>
      <c r="F505" s="2061"/>
      <c r="G505" s="2061"/>
      <c r="H505" s="2061"/>
      <c r="I505" s="2061"/>
      <c r="J505" s="2061"/>
      <c r="K505" s="2061"/>
      <c r="L505" s="2061"/>
    </row>
    <row r="506" spans="1:12" ht="15.75" customHeight="1">
      <c r="A506" s="2061"/>
      <c r="B506" s="2061"/>
      <c r="C506" s="2061"/>
      <c r="D506" s="2061"/>
      <c r="E506" s="2061"/>
      <c r="F506" s="2061"/>
      <c r="G506" s="2061"/>
      <c r="H506" s="2061"/>
      <c r="I506" s="2061"/>
      <c r="J506" s="2061"/>
      <c r="K506" s="2061"/>
      <c r="L506" s="2061"/>
    </row>
    <row r="507" spans="1:12" ht="15.75" customHeight="1">
      <c r="A507" s="2061"/>
      <c r="B507" s="2061"/>
      <c r="C507" s="2061"/>
      <c r="D507" s="2061"/>
      <c r="E507" s="2061"/>
      <c r="F507" s="2061"/>
      <c r="G507" s="2061"/>
      <c r="H507" s="2061"/>
      <c r="I507" s="2061"/>
      <c r="J507" s="2061"/>
      <c r="K507" s="2061"/>
      <c r="L507" s="2061"/>
    </row>
    <row r="508" spans="1:12" ht="15.75" customHeight="1">
      <c r="A508" s="2061"/>
      <c r="B508" s="2061"/>
      <c r="C508" s="2061"/>
      <c r="D508" s="2061"/>
      <c r="E508" s="2061"/>
      <c r="F508" s="2061"/>
      <c r="G508" s="2061"/>
      <c r="H508" s="2061"/>
      <c r="I508" s="2061"/>
      <c r="J508" s="2061"/>
      <c r="K508" s="2061"/>
      <c r="L508" s="2061"/>
    </row>
    <row r="509" spans="1:12" ht="15.75" customHeight="1">
      <c r="A509" s="2061"/>
      <c r="B509" s="2061"/>
      <c r="C509" s="2061"/>
      <c r="D509" s="2061"/>
      <c r="E509" s="2061"/>
      <c r="F509" s="2061"/>
      <c r="G509" s="2061"/>
      <c r="H509" s="2061"/>
      <c r="I509" s="2061"/>
      <c r="J509" s="2061"/>
      <c r="K509" s="2061"/>
      <c r="L509" s="2061"/>
    </row>
    <row r="510" spans="1:12" ht="15.75" customHeight="1">
      <c r="A510" s="2061"/>
      <c r="B510" s="2061"/>
      <c r="C510" s="2061"/>
      <c r="D510" s="2061"/>
      <c r="E510" s="2061"/>
      <c r="F510" s="2061"/>
      <c r="G510" s="2061"/>
      <c r="H510" s="2061"/>
      <c r="I510" s="2061"/>
      <c r="J510" s="2061"/>
      <c r="K510" s="2061"/>
      <c r="L510" s="2061"/>
    </row>
    <row r="511" spans="1:12" ht="15.75" customHeight="1">
      <c r="A511" s="2061"/>
      <c r="B511" s="2061"/>
      <c r="C511" s="2061"/>
      <c r="D511" s="2061"/>
      <c r="E511" s="2061"/>
      <c r="F511" s="2061"/>
      <c r="G511" s="2061"/>
      <c r="H511" s="2061"/>
      <c r="I511" s="2061"/>
      <c r="J511" s="2061"/>
      <c r="K511" s="2061"/>
      <c r="L511" s="2061"/>
    </row>
    <row r="512" spans="1:12" ht="15.75" customHeight="1">
      <c r="A512" s="2061"/>
      <c r="B512" s="2061"/>
      <c r="C512" s="2061"/>
      <c r="D512" s="2061"/>
      <c r="E512" s="2061"/>
      <c r="F512" s="2061"/>
      <c r="G512" s="2061"/>
      <c r="H512" s="2061"/>
      <c r="I512" s="2061"/>
      <c r="J512" s="2061"/>
      <c r="K512" s="2061"/>
      <c r="L512" s="2061"/>
    </row>
    <row r="513" spans="1:12" ht="15.75" customHeight="1">
      <c r="A513" s="2061"/>
      <c r="B513" s="2061"/>
      <c r="C513" s="2061"/>
      <c r="D513" s="2061"/>
      <c r="E513" s="2061"/>
      <c r="F513" s="2061"/>
      <c r="G513" s="2061"/>
      <c r="H513" s="2061"/>
      <c r="I513" s="2061"/>
      <c r="J513" s="2061"/>
      <c r="K513" s="2061"/>
      <c r="L513" s="2061"/>
    </row>
    <row r="514" spans="1:12" ht="15.75" customHeight="1">
      <c r="A514" s="2061"/>
      <c r="B514" s="2061"/>
      <c r="C514" s="2061"/>
      <c r="D514" s="2061"/>
      <c r="E514" s="2061"/>
      <c r="F514" s="2061"/>
      <c r="G514" s="2061"/>
      <c r="H514" s="2061"/>
      <c r="I514" s="2061"/>
      <c r="J514" s="2061"/>
      <c r="K514" s="2061"/>
      <c r="L514" s="2061"/>
    </row>
    <row r="515" spans="1:12" ht="15.75" customHeight="1">
      <c r="A515" s="2061"/>
      <c r="B515" s="2061"/>
      <c r="C515" s="2061"/>
      <c r="D515" s="2061"/>
      <c r="E515" s="2061"/>
      <c r="F515" s="2061"/>
      <c r="G515" s="2061"/>
      <c r="H515" s="2061"/>
      <c r="I515" s="2061"/>
      <c r="J515" s="2061"/>
      <c r="K515" s="2061"/>
      <c r="L515" s="2061"/>
    </row>
    <row r="516" spans="1:12" ht="15.75" customHeight="1">
      <c r="A516" s="2061"/>
      <c r="B516" s="2061"/>
      <c r="C516" s="2061"/>
      <c r="D516" s="2061"/>
      <c r="E516" s="2061"/>
      <c r="F516" s="2061"/>
      <c r="G516" s="2061"/>
      <c r="H516" s="2061"/>
      <c r="I516" s="2061"/>
      <c r="J516" s="2061"/>
      <c r="K516" s="2061"/>
      <c r="L516" s="2061"/>
    </row>
    <row r="517" spans="1:12" ht="15.75" customHeight="1">
      <c r="A517" s="2061"/>
      <c r="B517" s="2061"/>
      <c r="C517" s="2061"/>
      <c r="D517" s="2061"/>
      <c r="E517" s="2061"/>
      <c r="F517" s="2061"/>
      <c r="G517" s="2061"/>
      <c r="H517" s="2061"/>
      <c r="I517" s="2061"/>
      <c r="J517" s="2061"/>
      <c r="K517" s="2061"/>
      <c r="L517" s="2061"/>
    </row>
    <row r="518" spans="1:12" ht="15.75" customHeight="1">
      <c r="A518" s="2061"/>
      <c r="B518" s="2061"/>
      <c r="C518" s="2061"/>
      <c r="D518" s="2061"/>
      <c r="E518" s="2061"/>
      <c r="F518" s="2061"/>
      <c r="G518" s="2061"/>
      <c r="H518" s="2061"/>
      <c r="I518" s="2061"/>
      <c r="J518" s="2061"/>
      <c r="K518" s="2061"/>
      <c r="L518" s="2061"/>
    </row>
    <row r="519" spans="1:12" ht="15.75" customHeight="1">
      <c r="A519" s="2061"/>
      <c r="B519" s="2061"/>
      <c r="C519" s="2061"/>
      <c r="D519" s="2061"/>
      <c r="E519" s="2061"/>
      <c r="F519" s="2061"/>
      <c r="G519" s="2061"/>
      <c r="H519" s="2061"/>
      <c r="I519" s="2061"/>
      <c r="J519" s="2061"/>
      <c r="K519" s="2061"/>
      <c r="L519" s="2061"/>
    </row>
    <row r="520" spans="1:12" ht="15.75" customHeight="1">
      <c r="A520" s="2061"/>
      <c r="B520" s="2061"/>
      <c r="C520" s="2061"/>
      <c r="D520" s="2061"/>
      <c r="E520" s="2061"/>
      <c r="F520" s="2061"/>
      <c r="G520" s="2061"/>
      <c r="H520" s="2061"/>
      <c r="I520" s="2061"/>
      <c r="J520" s="2061"/>
      <c r="K520" s="2061"/>
      <c r="L520" s="2061"/>
    </row>
    <row r="521" spans="1:12" ht="15.75" customHeight="1">
      <c r="A521" s="2061"/>
      <c r="B521" s="2061"/>
      <c r="C521" s="2061"/>
      <c r="D521" s="2061"/>
      <c r="E521" s="2061"/>
      <c r="F521" s="2061"/>
      <c r="G521" s="2061"/>
      <c r="H521" s="2061"/>
      <c r="I521" s="2061"/>
      <c r="J521" s="2061"/>
      <c r="K521" s="2061"/>
      <c r="L521" s="2061"/>
    </row>
    <row r="522" spans="1:12" ht="15.75" customHeight="1">
      <c r="A522" s="2061"/>
      <c r="B522" s="2061"/>
      <c r="C522" s="2061"/>
      <c r="D522" s="2061"/>
      <c r="E522" s="2061"/>
      <c r="F522" s="2061"/>
      <c r="G522" s="2061"/>
      <c r="H522" s="2061"/>
      <c r="I522" s="2061"/>
      <c r="J522" s="2061"/>
      <c r="K522" s="2061"/>
      <c r="L522" s="2061"/>
    </row>
    <row r="523" spans="1:12" ht="15.75" customHeight="1">
      <c r="A523" s="2061"/>
      <c r="B523" s="2061"/>
      <c r="C523" s="2061"/>
      <c r="D523" s="2061"/>
      <c r="E523" s="2061"/>
      <c r="F523" s="2061"/>
      <c r="G523" s="2061"/>
      <c r="H523" s="2061"/>
      <c r="I523" s="2061"/>
      <c r="J523" s="2061"/>
      <c r="K523" s="2061"/>
      <c r="L523" s="2061"/>
    </row>
    <row r="524" spans="1:12" ht="15.75" customHeight="1">
      <c r="A524" s="2061"/>
      <c r="B524" s="2061"/>
      <c r="C524" s="2061"/>
      <c r="D524" s="2061"/>
      <c r="E524" s="2061"/>
      <c r="F524" s="2061"/>
      <c r="G524" s="2061"/>
      <c r="H524" s="2061"/>
      <c r="I524" s="2061"/>
      <c r="J524" s="2061"/>
      <c r="K524" s="2061"/>
      <c r="L524" s="2061"/>
    </row>
    <row r="525" spans="1:12" ht="15.75" customHeight="1">
      <c r="A525" s="2061"/>
      <c r="B525" s="2061"/>
      <c r="C525" s="2061"/>
      <c r="D525" s="2061"/>
      <c r="E525" s="2061"/>
      <c r="F525" s="2061"/>
      <c r="G525" s="2061"/>
      <c r="H525" s="2061"/>
      <c r="I525" s="2061"/>
      <c r="J525" s="2061"/>
      <c r="K525" s="2061"/>
      <c r="L525" s="2061"/>
    </row>
    <row r="526" spans="1:12" ht="15.75" customHeight="1">
      <c r="A526" s="2061"/>
      <c r="B526" s="2061"/>
      <c r="C526" s="2061"/>
      <c r="D526" s="2061"/>
      <c r="E526" s="2061"/>
      <c r="F526" s="2061"/>
      <c r="G526" s="2061"/>
      <c r="H526" s="2061"/>
      <c r="I526" s="2061"/>
      <c r="J526" s="2061"/>
      <c r="K526" s="2061"/>
      <c r="L526" s="2061"/>
    </row>
    <row r="527" spans="1:12" ht="15.75" customHeight="1">
      <c r="A527" s="2061"/>
      <c r="B527" s="2061"/>
      <c r="C527" s="2061"/>
      <c r="D527" s="2061"/>
      <c r="E527" s="2061"/>
      <c r="F527" s="2061"/>
      <c r="G527" s="2061"/>
      <c r="H527" s="2061"/>
      <c r="I527" s="2061"/>
      <c r="J527" s="2061"/>
      <c r="K527" s="2061"/>
      <c r="L527" s="2061"/>
    </row>
    <row r="528" spans="1:12" ht="15.75" customHeight="1">
      <c r="A528" s="2061"/>
      <c r="B528" s="2061"/>
      <c r="C528" s="2061"/>
      <c r="D528" s="2061"/>
      <c r="E528" s="2061"/>
      <c r="F528" s="2061"/>
      <c r="G528" s="2061"/>
      <c r="H528" s="2061"/>
      <c r="I528" s="2061"/>
      <c r="J528" s="2061"/>
      <c r="K528" s="2061"/>
      <c r="L528" s="2061"/>
    </row>
    <row r="529" spans="1:12" ht="15.75" customHeight="1">
      <c r="A529" s="2061"/>
      <c r="B529" s="2061"/>
      <c r="C529" s="2061"/>
      <c r="D529" s="2061"/>
      <c r="E529" s="2061"/>
      <c r="F529" s="2061"/>
      <c r="G529" s="2061"/>
      <c r="H529" s="2061"/>
      <c r="I529" s="2061"/>
      <c r="J529" s="2061"/>
      <c r="K529" s="2061"/>
      <c r="L529" s="2061"/>
    </row>
    <row r="530" spans="1:12" ht="15.75" customHeight="1">
      <c r="A530" s="2061"/>
      <c r="B530" s="2061"/>
      <c r="C530" s="2061"/>
      <c r="D530" s="2061"/>
      <c r="E530" s="2061"/>
      <c r="F530" s="2061"/>
      <c r="G530" s="2061"/>
      <c r="H530" s="2061"/>
      <c r="I530" s="2061"/>
      <c r="J530" s="2061"/>
      <c r="K530" s="2061"/>
      <c r="L530" s="2061"/>
    </row>
    <row r="531" spans="1:12" ht="15.75" customHeight="1">
      <c r="A531" s="2061"/>
      <c r="B531" s="2061"/>
      <c r="C531" s="2061"/>
      <c r="D531" s="2061"/>
      <c r="E531" s="2061"/>
      <c r="F531" s="2061"/>
      <c r="G531" s="2061"/>
      <c r="H531" s="2061"/>
      <c r="I531" s="2061"/>
      <c r="J531" s="2061"/>
      <c r="K531" s="2061"/>
      <c r="L531" s="2061"/>
    </row>
    <row r="532" spans="1:12" ht="15.75" customHeight="1">
      <c r="A532" s="2061"/>
      <c r="B532" s="2061"/>
      <c r="C532" s="2061"/>
      <c r="D532" s="2061"/>
      <c r="E532" s="2061"/>
      <c r="F532" s="2061"/>
      <c r="G532" s="2061"/>
      <c r="H532" s="2061"/>
      <c r="I532" s="2061"/>
      <c r="J532" s="2061"/>
      <c r="K532" s="2061"/>
      <c r="L532" s="2061"/>
    </row>
    <row r="533" spans="1:12" ht="15.75" customHeight="1">
      <c r="A533" s="2061"/>
      <c r="B533" s="2061"/>
      <c r="C533" s="2061"/>
      <c r="D533" s="2061"/>
      <c r="E533" s="2061"/>
      <c r="F533" s="2061"/>
      <c r="G533" s="2061"/>
      <c r="H533" s="2061"/>
      <c r="I533" s="2061"/>
      <c r="J533" s="2061"/>
      <c r="K533" s="2061"/>
      <c r="L533" s="2061"/>
    </row>
    <row r="534" spans="1:12" ht="15.75" customHeight="1">
      <c r="A534" s="2061"/>
      <c r="B534" s="2061"/>
      <c r="C534" s="2061"/>
      <c r="D534" s="2061"/>
      <c r="E534" s="2061"/>
      <c r="F534" s="2061"/>
      <c r="G534" s="2061"/>
      <c r="H534" s="2061"/>
      <c r="I534" s="2061"/>
      <c r="J534" s="2061"/>
      <c r="K534" s="2061"/>
      <c r="L534" s="2061"/>
    </row>
    <row r="535" spans="1:12" ht="15.75" customHeight="1">
      <c r="A535" s="2061"/>
      <c r="B535" s="2061"/>
      <c r="C535" s="2061"/>
      <c r="D535" s="2061"/>
      <c r="E535" s="2061"/>
      <c r="F535" s="2061"/>
      <c r="G535" s="2061"/>
      <c r="H535" s="2061"/>
      <c r="I535" s="2061"/>
      <c r="J535" s="2061"/>
      <c r="K535" s="2061"/>
      <c r="L535" s="2061"/>
    </row>
    <row r="536" spans="1:12" ht="15.75" customHeight="1">
      <c r="A536" s="2061"/>
      <c r="B536" s="2061"/>
      <c r="C536" s="2061"/>
      <c r="D536" s="2061"/>
      <c r="E536" s="2061"/>
      <c r="F536" s="2061"/>
      <c r="G536" s="2061"/>
      <c r="H536" s="2061"/>
      <c r="I536" s="2061"/>
      <c r="J536" s="2061"/>
      <c r="K536" s="2061"/>
      <c r="L536" s="2061"/>
    </row>
    <row r="537" spans="1:12" ht="15.75" customHeight="1">
      <c r="A537" s="2061"/>
      <c r="B537" s="2061"/>
      <c r="C537" s="2061"/>
      <c r="D537" s="2061"/>
      <c r="E537" s="2061"/>
      <c r="F537" s="2061"/>
      <c r="G537" s="2061"/>
      <c r="H537" s="2061"/>
      <c r="I537" s="2061"/>
      <c r="J537" s="2061"/>
      <c r="K537" s="2061"/>
      <c r="L537" s="2061"/>
    </row>
    <row r="538" spans="1:12" ht="15.75" customHeight="1">
      <c r="A538" s="2061"/>
      <c r="B538" s="2061"/>
      <c r="C538" s="2061"/>
      <c r="D538" s="2061"/>
      <c r="E538" s="2061"/>
      <c r="F538" s="2061"/>
      <c r="G538" s="2061"/>
      <c r="H538" s="2061"/>
      <c r="I538" s="2061"/>
      <c r="J538" s="2061"/>
      <c r="K538" s="2061"/>
      <c r="L538" s="2061"/>
    </row>
    <row r="539" spans="1:12" ht="15.75" customHeight="1">
      <c r="A539" s="2061"/>
      <c r="B539" s="2061"/>
      <c r="C539" s="2061"/>
      <c r="D539" s="2061"/>
      <c r="E539" s="2061"/>
      <c r="F539" s="2061"/>
      <c r="G539" s="2061"/>
      <c r="H539" s="2061"/>
      <c r="I539" s="2061"/>
      <c r="J539" s="2061"/>
      <c r="K539" s="2061"/>
      <c r="L539" s="2061"/>
    </row>
    <row r="540" spans="1:12" ht="15.75" customHeight="1">
      <c r="A540" s="2061"/>
      <c r="B540" s="2061"/>
      <c r="C540" s="2061"/>
      <c r="D540" s="2061"/>
      <c r="E540" s="2061"/>
      <c r="F540" s="2061"/>
      <c r="G540" s="2061"/>
      <c r="H540" s="2061"/>
      <c r="I540" s="2061"/>
      <c r="J540" s="2061"/>
      <c r="K540" s="2061"/>
      <c r="L540" s="2061"/>
    </row>
    <row r="541" spans="1:12" ht="15.75" customHeight="1">
      <c r="A541" s="2061"/>
      <c r="B541" s="2061"/>
      <c r="C541" s="2061"/>
      <c r="D541" s="2061"/>
      <c r="E541" s="2061"/>
      <c r="F541" s="2061"/>
      <c r="G541" s="2061"/>
      <c r="H541" s="2061"/>
      <c r="I541" s="2061"/>
      <c r="J541" s="2061"/>
      <c r="K541" s="2061"/>
      <c r="L541" s="2061"/>
    </row>
    <row r="542" spans="1:12" ht="15.75" customHeight="1">
      <c r="A542" s="2061"/>
      <c r="B542" s="2061"/>
      <c r="C542" s="2061"/>
      <c r="D542" s="2061"/>
      <c r="E542" s="2061"/>
      <c r="F542" s="2061"/>
      <c r="G542" s="2061"/>
      <c r="H542" s="2061"/>
      <c r="I542" s="2061"/>
      <c r="J542" s="2061"/>
      <c r="K542" s="2061"/>
      <c r="L542" s="2061"/>
    </row>
    <row r="543" spans="1:12" ht="15.75" customHeight="1">
      <c r="A543" s="2061"/>
      <c r="B543" s="2061"/>
      <c r="C543" s="2061"/>
      <c r="D543" s="2061"/>
      <c r="E543" s="2061"/>
      <c r="F543" s="2061"/>
      <c r="G543" s="2061"/>
      <c r="H543" s="2061"/>
      <c r="I543" s="2061"/>
      <c r="J543" s="2061"/>
      <c r="K543" s="2061"/>
      <c r="L543" s="2061"/>
    </row>
    <row r="544" spans="1:12" ht="15.75" customHeight="1">
      <c r="A544" s="2061"/>
      <c r="B544" s="2061"/>
      <c r="C544" s="2061"/>
      <c r="D544" s="2061"/>
      <c r="E544" s="2061"/>
      <c r="F544" s="2061"/>
      <c r="G544" s="2061"/>
      <c r="H544" s="2061"/>
      <c r="I544" s="2061"/>
      <c r="J544" s="2061"/>
      <c r="K544" s="2061"/>
      <c r="L544" s="2061"/>
    </row>
    <row r="545" spans="1:12" ht="15.75" customHeight="1">
      <c r="A545" s="2061"/>
      <c r="B545" s="2061"/>
      <c r="C545" s="2061"/>
      <c r="D545" s="2061"/>
      <c r="E545" s="2061"/>
      <c r="F545" s="2061"/>
      <c r="G545" s="2061"/>
      <c r="H545" s="2061"/>
      <c r="I545" s="2061"/>
      <c r="J545" s="2061"/>
      <c r="K545" s="2061"/>
      <c r="L545" s="2061"/>
    </row>
    <row r="546" spans="1:12" ht="15.75" customHeight="1">
      <c r="A546" s="2061"/>
      <c r="B546" s="2061"/>
      <c r="C546" s="2061"/>
      <c r="D546" s="2061"/>
      <c r="E546" s="2061"/>
      <c r="F546" s="2061"/>
      <c r="G546" s="2061"/>
      <c r="H546" s="2061"/>
      <c r="I546" s="2061"/>
      <c r="J546" s="2061"/>
      <c r="K546" s="2061"/>
      <c r="L546" s="2061"/>
    </row>
    <row r="547" spans="1:12" ht="15.75" customHeight="1">
      <c r="A547" s="2061"/>
      <c r="B547" s="2061"/>
      <c r="C547" s="2061"/>
      <c r="D547" s="2061"/>
      <c r="E547" s="2061"/>
      <c r="F547" s="2061"/>
      <c r="G547" s="2061"/>
      <c r="H547" s="2061"/>
      <c r="I547" s="2061"/>
      <c r="J547" s="2061"/>
      <c r="K547" s="2061"/>
      <c r="L547" s="2061"/>
    </row>
    <row r="548" spans="1:12" ht="15.75" customHeight="1">
      <c r="A548" s="2061"/>
      <c r="B548" s="2061"/>
      <c r="C548" s="2061"/>
      <c r="D548" s="2061"/>
      <c r="E548" s="2061"/>
      <c r="F548" s="2061"/>
      <c r="G548" s="2061"/>
      <c r="H548" s="2061"/>
      <c r="I548" s="2061"/>
      <c r="J548" s="2061"/>
      <c r="K548" s="2061"/>
      <c r="L548" s="2061"/>
    </row>
    <row r="549" spans="1:12" ht="15.75" customHeight="1">
      <c r="A549" s="2061"/>
      <c r="B549" s="2061"/>
      <c r="C549" s="2061"/>
      <c r="D549" s="2061"/>
      <c r="E549" s="2061"/>
      <c r="F549" s="2061"/>
      <c r="G549" s="2061"/>
      <c r="H549" s="2061"/>
      <c r="I549" s="2061"/>
      <c r="J549" s="2061"/>
      <c r="K549" s="2061"/>
      <c r="L549" s="2061"/>
    </row>
    <row r="550" spans="1:12" ht="15.75" customHeight="1">
      <c r="A550" s="2061"/>
      <c r="B550" s="2061"/>
      <c r="C550" s="2061"/>
      <c r="D550" s="2061"/>
      <c r="E550" s="2061"/>
      <c r="F550" s="2061"/>
      <c r="G550" s="2061"/>
      <c r="H550" s="2061"/>
      <c r="I550" s="2061"/>
      <c r="J550" s="2061"/>
      <c r="K550" s="2061"/>
      <c r="L550" s="2061"/>
    </row>
    <row r="551" spans="1:12" ht="15.75" customHeight="1">
      <c r="A551" s="2061"/>
      <c r="B551" s="2061"/>
      <c r="C551" s="2061"/>
      <c r="D551" s="2061"/>
      <c r="E551" s="2061"/>
      <c r="F551" s="2061"/>
      <c r="G551" s="2061"/>
      <c r="H551" s="2061"/>
      <c r="I551" s="2061"/>
      <c r="J551" s="2061"/>
      <c r="K551" s="2061"/>
      <c r="L551" s="2061"/>
    </row>
    <row r="552" spans="1:12" ht="15.75" customHeight="1">
      <c r="A552" s="2061"/>
      <c r="B552" s="2061"/>
      <c r="C552" s="2061"/>
      <c r="D552" s="2061"/>
      <c r="E552" s="2061"/>
      <c r="F552" s="2061"/>
      <c r="G552" s="2061"/>
      <c r="H552" s="2061"/>
      <c r="I552" s="2061"/>
      <c r="J552" s="2061"/>
      <c r="K552" s="2061"/>
      <c r="L552" s="2061"/>
    </row>
    <row r="553" spans="1:12" ht="15.75" customHeight="1">
      <c r="A553" s="2061"/>
      <c r="B553" s="2061"/>
      <c r="C553" s="2061"/>
      <c r="D553" s="2061"/>
      <c r="E553" s="2061"/>
      <c r="F553" s="2061"/>
      <c r="G553" s="2061"/>
      <c r="H553" s="2061"/>
      <c r="I553" s="2061"/>
      <c r="J553" s="2061"/>
      <c r="K553" s="2061"/>
      <c r="L553" s="2061"/>
    </row>
    <row r="554" spans="1:12" ht="15.75" customHeight="1">
      <c r="A554" s="2061"/>
      <c r="B554" s="2061"/>
      <c r="C554" s="2061"/>
      <c r="D554" s="2061"/>
      <c r="E554" s="2061"/>
      <c r="F554" s="2061"/>
      <c r="G554" s="2061"/>
      <c r="H554" s="2061"/>
      <c r="I554" s="2061"/>
      <c r="J554" s="2061"/>
      <c r="K554" s="2061"/>
      <c r="L554" s="2061"/>
    </row>
    <row r="555" spans="1:12" ht="15.75" customHeight="1">
      <c r="A555" s="2061"/>
      <c r="B555" s="2061"/>
      <c r="C555" s="2061"/>
      <c r="D555" s="2061"/>
      <c r="E555" s="2061"/>
      <c r="F555" s="2061"/>
      <c r="G555" s="2061"/>
      <c r="H555" s="2061"/>
      <c r="I555" s="2061"/>
      <c r="J555" s="2061"/>
      <c r="K555" s="2061"/>
      <c r="L555" s="2061"/>
    </row>
    <row r="556" spans="1:12" ht="15.75" customHeight="1">
      <c r="A556" s="2061"/>
      <c r="B556" s="2061"/>
      <c r="C556" s="2061"/>
      <c r="D556" s="2061"/>
      <c r="E556" s="2061"/>
      <c r="F556" s="2061"/>
      <c r="G556" s="2061"/>
      <c r="H556" s="2061"/>
      <c r="I556" s="2061"/>
      <c r="J556" s="2061"/>
      <c r="K556" s="2061"/>
      <c r="L556" s="2061"/>
    </row>
    <row r="557" spans="1:12" ht="15.75" customHeight="1">
      <c r="A557" s="2061"/>
      <c r="B557" s="2061"/>
      <c r="C557" s="2061"/>
      <c r="D557" s="2061"/>
      <c r="E557" s="2061"/>
      <c r="F557" s="2061"/>
      <c r="G557" s="2061"/>
      <c r="H557" s="2061"/>
      <c r="I557" s="2061"/>
      <c r="J557" s="2061"/>
      <c r="K557" s="2061"/>
      <c r="L557" s="2061"/>
    </row>
    <row r="558" spans="1:12" ht="15.75" customHeight="1">
      <c r="A558" s="2061"/>
      <c r="B558" s="2061"/>
      <c r="C558" s="2061"/>
      <c r="D558" s="2061"/>
      <c r="E558" s="2061"/>
      <c r="F558" s="2061"/>
      <c r="G558" s="2061"/>
      <c r="H558" s="2061"/>
      <c r="I558" s="2061"/>
      <c r="J558" s="2061"/>
      <c r="K558" s="2061"/>
      <c r="L558" s="2061"/>
    </row>
    <row r="559" spans="1:12" ht="15.75" customHeight="1">
      <c r="A559" s="2061"/>
      <c r="B559" s="2061"/>
      <c r="C559" s="2061"/>
      <c r="D559" s="2061"/>
      <c r="E559" s="2061"/>
      <c r="F559" s="2061"/>
      <c r="G559" s="2061"/>
      <c r="H559" s="2061"/>
      <c r="I559" s="2061"/>
      <c r="J559" s="2061"/>
      <c r="K559" s="2061"/>
      <c r="L559" s="2061"/>
    </row>
    <row r="560" spans="1:12" ht="15.75" customHeight="1">
      <c r="A560" s="2061"/>
      <c r="B560" s="2061"/>
      <c r="C560" s="2061"/>
      <c r="D560" s="2061"/>
      <c r="E560" s="2061"/>
      <c r="F560" s="2061"/>
      <c r="G560" s="2061"/>
      <c r="H560" s="2061"/>
      <c r="I560" s="2061"/>
      <c r="J560" s="2061"/>
      <c r="K560" s="2061"/>
      <c r="L560" s="2061"/>
    </row>
    <row r="561" spans="1:12" ht="15.75" customHeight="1">
      <c r="A561" s="2061"/>
      <c r="B561" s="2061"/>
      <c r="C561" s="2061"/>
      <c r="D561" s="2061"/>
      <c r="E561" s="2061"/>
      <c r="F561" s="2061"/>
      <c r="G561" s="2061"/>
      <c r="H561" s="2061"/>
      <c r="I561" s="2061"/>
      <c r="J561" s="2061"/>
      <c r="K561" s="2061"/>
      <c r="L561" s="2061"/>
    </row>
    <row r="562" spans="1:12" ht="15.75" customHeight="1">
      <c r="A562" s="2061"/>
      <c r="B562" s="2061"/>
      <c r="C562" s="2061"/>
      <c r="D562" s="2061"/>
      <c r="E562" s="2061"/>
      <c r="F562" s="2061"/>
      <c r="G562" s="2061"/>
      <c r="H562" s="2061"/>
      <c r="I562" s="2061"/>
      <c r="J562" s="2061"/>
      <c r="K562" s="2061"/>
      <c r="L562" s="2061"/>
    </row>
    <row r="563" spans="1:12" ht="15.75" customHeight="1">
      <c r="A563" s="2061"/>
      <c r="B563" s="2061"/>
      <c r="C563" s="2061"/>
      <c r="D563" s="2061"/>
      <c r="E563" s="2061"/>
      <c r="F563" s="2061"/>
      <c r="G563" s="2061"/>
      <c r="H563" s="2061"/>
      <c r="I563" s="2061"/>
      <c r="J563" s="2061"/>
      <c r="K563" s="2061"/>
      <c r="L563" s="2061"/>
    </row>
    <row r="564" spans="1:12" ht="15.75" customHeight="1">
      <c r="A564" s="2061"/>
      <c r="B564" s="2061"/>
      <c r="C564" s="2061"/>
      <c r="D564" s="2061"/>
      <c r="E564" s="2061"/>
      <c r="F564" s="2061"/>
      <c r="G564" s="2061"/>
      <c r="H564" s="2061"/>
      <c r="I564" s="2061"/>
      <c r="J564" s="2061"/>
      <c r="K564" s="2061"/>
      <c r="L564" s="2061"/>
    </row>
    <row r="565" spans="1:12" ht="15.75" customHeight="1">
      <c r="A565" s="2061"/>
      <c r="B565" s="2061"/>
      <c r="C565" s="2061"/>
      <c r="D565" s="2061"/>
      <c r="E565" s="2061"/>
      <c r="F565" s="2061"/>
      <c r="G565" s="2061"/>
      <c r="H565" s="2061"/>
      <c r="I565" s="2061"/>
      <c r="J565" s="2061"/>
      <c r="K565" s="2061"/>
      <c r="L565" s="2061"/>
    </row>
    <row r="566" spans="1:12" ht="15.75" customHeight="1">
      <c r="A566" s="2061"/>
      <c r="B566" s="2061"/>
      <c r="C566" s="2061"/>
      <c r="D566" s="2061"/>
      <c r="E566" s="2061"/>
      <c r="F566" s="2061"/>
      <c r="G566" s="2061"/>
      <c r="H566" s="2061"/>
      <c r="I566" s="2061"/>
      <c r="J566" s="2061"/>
      <c r="K566" s="2061"/>
      <c r="L566" s="2061"/>
    </row>
    <row r="567" spans="1:12" ht="15.75" customHeight="1">
      <c r="A567" s="2061"/>
      <c r="B567" s="2061"/>
      <c r="C567" s="2061"/>
      <c r="D567" s="2061"/>
      <c r="E567" s="2061"/>
      <c r="F567" s="2061"/>
      <c r="G567" s="2061"/>
      <c r="H567" s="2061"/>
      <c r="I567" s="2061"/>
      <c r="J567" s="2061"/>
      <c r="K567" s="2061"/>
      <c r="L567" s="2061"/>
    </row>
    <row r="568" spans="1:12" ht="15.75" customHeight="1">
      <c r="A568" s="2061"/>
      <c r="B568" s="2061"/>
      <c r="C568" s="2061"/>
      <c r="D568" s="2061"/>
      <c r="E568" s="2061"/>
      <c r="F568" s="2061"/>
      <c r="G568" s="2061"/>
      <c r="H568" s="2061"/>
      <c r="I568" s="2061"/>
      <c r="J568" s="2061"/>
      <c r="K568" s="2061"/>
      <c r="L568" s="2061"/>
    </row>
    <row r="569" spans="1:12" ht="15.75" customHeight="1">
      <c r="A569" s="2061"/>
      <c r="B569" s="2061"/>
      <c r="C569" s="2061"/>
      <c r="D569" s="2061"/>
      <c r="E569" s="2061"/>
      <c r="F569" s="2061"/>
      <c r="G569" s="2061"/>
      <c r="H569" s="2061"/>
      <c r="I569" s="2061"/>
      <c r="J569" s="2061"/>
      <c r="K569" s="2061"/>
      <c r="L569" s="2061"/>
    </row>
    <row r="570" spans="1:12" ht="15.75" customHeight="1">
      <c r="A570" s="2061"/>
      <c r="B570" s="2061"/>
      <c r="C570" s="2061"/>
      <c r="D570" s="2061"/>
      <c r="E570" s="2061"/>
      <c r="F570" s="2061"/>
      <c r="G570" s="2061"/>
      <c r="H570" s="2061"/>
      <c r="I570" s="2061"/>
      <c r="J570" s="2061"/>
      <c r="K570" s="2061"/>
      <c r="L570" s="2061"/>
    </row>
    <row r="571" spans="1:12" ht="15.75" customHeight="1">
      <c r="A571" s="2061"/>
      <c r="B571" s="2061"/>
      <c r="C571" s="2061"/>
      <c r="D571" s="2061"/>
      <c r="E571" s="2061"/>
      <c r="F571" s="2061"/>
      <c r="G571" s="2061"/>
      <c r="H571" s="2061"/>
      <c r="I571" s="2061"/>
      <c r="J571" s="2061"/>
      <c r="K571" s="2061"/>
      <c r="L571" s="2061"/>
    </row>
    <row r="572" spans="1:12" ht="15.75" customHeight="1">
      <c r="A572" s="2061"/>
      <c r="B572" s="2061"/>
      <c r="C572" s="2061"/>
      <c r="D572" s="2061"/>
      <c r="E572" s="2061"/>
      <c r="F572" s="2061"/>
      <c r="G572" s="2061"/>
      <c r="H572" s="2061"/>
      <c r="I572" s="2061"/>
      <c r="J572" s="2061"/>
      <c r="K572" s="2061"/>
      <c r="L572" s="2061"/>
    </row>
    <row r="573" spans="1:12" ht="15.75" customHeight="1">
      <c r="A573" s="2061"/>
      <c r="B573" s="2061"/>
      <c r="C573" s="2061"/>
      <c r="D573" s="2061"/>
      <c r="E573" s="2061"/>
      <c r="F573" s="2061"/>
      <c r="G573" s="2061"/>
      <c r="H573" s="2061"/>
      <c r="I573" s="2061"/>
      <c r="J573" s="2061"/>
      <c r="K573" s="2061"/>
      <c r="L573" s="2061"/>
    </row>
    <row r="574" spans="1:12" ht="15.75" customHeight="1">
      <c r="A574" s="2061"/>
      <c r="B574" s="2061"/>
      <c r="C574" s="2061"/>
      <c r="D574" s="2061"/>
      <c r="E574" s="2061"/>
      <c r="F574" s="2061"/>
      <c r="G574" s="2061"/>
      <c r="H574" s="2061"/>
      <c r="I574" s="2061"/>
      <c r="J574" s="2061"/>
      <c r="K574" s="2061"/>
      <c r="L574" s="2061"/>
    </row>
    <row r="575" spans="1:12" ht="15.75" customHeight="1">
      <c r="A575" s="2061"/>
      <c r="B575" s="2061"/>
      <c r="C575" s="2061"/>
      <c r="D575" s="2061"/>
      <c r="E575" s="2061"/>
      <c r="F575" s="2061"/>
      <c r="G575" s="2061"/>
      <c r="H575" s="2061"/>
      <c r="I575" s="2061"/>
      <c r="J575" s="2061"/>
      <c r="K575" s="2061"/>
      <c r="L575" s="2061"/>
    </row>
    <row r="576" spans="1:12" ht="15.75" customHeight="1">
      <c r="A576" s="2061"/>
      <c r="B576" s="2061"/>
      <c r="C576" s="2061"/>
      <c r="D576" s="2061"/>
      <c r="E576" s="2061"/>
      <c r="F576" s="2061"/>
      <c r="G576" s="2061"/>
      <c r="H576" s="2061"/>
      <c r="I576" s="2061"/>
      <c r="J576" s="2061"/>
      <c r="K576" s="2061"/>
      <c r="L576" s="2061"/>
    </row>
    <row r="577" spans="1:12" ht="15.75" customHeight="1">
      <c r="A577" s="2061"/>
      <c r="B577" s="2061"/>
      <c r="C577" s="2061"/>
      <c r="D577" s="2061"/>
      <c r="E577" s="2061"/>
      <c r="F577" s="2061"/>
      <c r="G577" s="2061"/>
      <c r="H577" s="2061"/>
      <c r="I577" s="2061"/>
      <c r="J577" s="2061"/>
      <c r="K577" s="2061"/>
      <c r="L577" s="2061"/>
    </row>
    <row r="578" spans="1:12" ht="15.75" customHeight="1">
      <c r="A578" s="2061"/>
      <c r="B578" s="2061"/>
      <c r="C578" s="2061"/>
      <c r="D578" s="2061"/>
      <c r="E578" s="2061"/>
      <c r="F578" s="2061"/>
      <c r="G578" s="2061"/>
      <c r="H578" s="2061"/>
      <c r="I578" s="2061"/>
      <c r="J578" s="2061"/>
      <c r="K578" s="2061"/>
      <c r="L578" s="2061"/>
    </row>
    <row r="579" spans="1:12" ht="15.75" customHeight="1">
      <c r="A579" s="2061"/>
      <c r="B579" s="2061"/>
      <c r="C579" s="2061"/>
      <c r="D579" s="2061"/>
      <c r="E579" s="2061"/>
      <c r="F579" s="2061"/>
      <c r="G579" s="2061"/>
      <c r="H579" s="2061"/>
      <c r="I579" s="2061"/>
      <c r="J579" s="2061"/>
      <c r="K579" s="2061"/>
      <c r="L579" s="2061"/>
    </row>
    <row r="580" spans="1:12" ht="15.75" customHeight="1">
      <c r="A580" s="2061"/>
      <c r="B580" s="2061"/>
      <c r="C580" s="2061"/>
      <c r="D580" s="2061"/>
      <c r="E580" s="2061"/>
      <c r="F580" s="2061"/>
      <c r="G580" s="2061"/>
      <c r="H580" s="2061"/>
      <c r="I580" s="2061"/>
      <c r="J580" s="2061"/>
      <c r="K580" s="2061"/>
      <c r="L580" s="2061"/>
    </row>
    <row r="581" spans="1:12" ht="15.75" customHeight="1">
      <c r="A581" s="2061"/>
      <c r="B581" s="2061"/>
      <c r="C581" s="2061"/>
      <c r="D581" s="2061"/>
      <c r="E581" s="2061"/>
      <c r="F581" s="2061"/>
      <c r="G581" s="2061"/>
      <c r="H581" s="2061"/>
      <c r="I581" s="2061"/>
      <c r="J581" s="2061"/>
      <c r="K581" s="2061"/>
      <c r="L581" s="2061"/>
    </row>
    <row r="582" spans="1:12" ht="15.75" customHeight="1">
      <c r="A582" s="2061"/>
      <c r="B582" s="2061"/>
      <c r="C582" s="2061"/>
      <c r="D582" s="2061"/>
      <c r="E582" s="2061"/>
      <c r="F582" s="2061"/>
      <c r="G582" s="2061"/>
      <c r="H582" s="2061"/>
      <c r="I582" s="2061"/>
      <c r="J582" s="2061"/>
      <c r="K582" s="2061"/>
      <c r="L582" s="2061"/>
    </row>
    <row r="583" spans="1:12" ht="15.75" customHeight="1">
      <c r="A583" s="2061"/>
      <c r="B583" s="2061"/>
      <c r="C583" s="2061"/>
      <c r="D583" s="2061"/>
      <c r="E583" s="2061"/>
      <c r="F583" s="2061"/>
      <c r="G583" s="2061"/>
      <c r="H583" s="2061"/>
      <c r="I583" s="2061"/>
      <c r="J583" s="2061"/>
      <c r="K583" s="2061"/>
      <c r="L583" s="2061"/>
    </row>
    <row r="584" spans="1:12" ht="15.75" customHeight="1">
      <c r="A584" s="2061"/>
      <c r="B584" s="2061"/>
      <c r="C584" s="2061"/>
      <c r="D584" s="2061"/>
      <c r="E584" s="2061"/>
      <c r="F584" s="2061"/>
      <c r="G584" s="2061"/>
      <c r="H584" s="2061"/>
      <c r="I584" s="2061"/>
      <c r="J584" s="2061"/>
      <c r="K584" s="2061"/>
      <c r="L584" s="2061"/>
    </row>
    <row r="585" spans="1:12" ht="15.75" customHeight="1">
      <c r="A585" s="2061"/>
      <c r="B585" s="2061"/>
      <c r="C585" s="2061"/>
      <c r="D585" s="2061"/>
      <c r="E585" s="2061"/>
      <c r="F585" s="2061"/>
      <c r="G585" s="2061"/>
      <c r="H585" s="2061"/>
      <c r="I585" s="2061"/>
      <c r="J585" s="2061"/>
      <c r="K585" s="2061"/>
      <c r="L585" s="2061"/>
    </row>
    <row r="586" spans="1:12" ht="15.75" customHeight="1">
      <c r="A586" s="2061"/>
      <c r="B586" s="2061"/>
      <c r="C586" s="2061"/>
      <c r="D586" s="2061"/>
      <c r="E586" s="2061"/>
      <c r="F586" s="2061"/>
      <c r="G586" s="2061"/>
      <c r="H586" s="2061"/>
      <c r="I586" s="2061"/>
      <c r="J586" s="2061"/>
      <c r="K586" s="2061"/>
      <c r="L586" s="2061"/>
    </row>
    <row r="587" spans="1:12" ht="15.75" customHeight="1">
      <c r="A587" s="2061"/>
      <c r="B587" s="2061"/>
      <c r="C587" s="2061"/>
      <c r="D587" s="2061"/>
      <c r="E587" s="2061"/>
      <c r="F587" s="2061"/>
      <c r="G587" s="2061"/>
      <c r="H587" s="2061"/>
      <c r="I587" s="2061"/>
      <c r="J587" s="2061"/>
      <c r="K587" s="2061"/>
      <c r="L587" s="2061"/>
    </row>
    <row r="588" spans="1:12" ht="15.75" customHeight="1">
      <c r="A588" s="2061"/>
      <c r="B588" s="2061"/>
      <c r="C588" s="2061"/>
      <c r="D588" s="2061"/>
      <c r="E588" s="2061"/>
      <c r="F588" s="2061"/>
      <c r="G588" s="2061"/>
      <c r="H588" s="2061"/>
      <c r="I588" s="2061"/>
      <c r="J588" s="2061"/>
      <c r="K588" s="2061"/>
      <c r="L588" s="2061"/>
    </row>
    <row r="589" spans="1:12" ht="15.75" customHeight="1">
      <c r="A589" s="2061"/>
      <c r="B589" s="2061"/>
      <c r="C589" s="2061"/>
      <c r="D589" s="2061"/>
      <c r="E589" s="2061"/>
      <c r="F589" s="2061"/>
      <c r="G589" s="2061"/>
      <c r="H589" s="2061"/>
      <c r="I589" s="2061"/>
      <c r="J589" s="2061"/>
      <c r="K589" s="2061"/>
      <c r="L589" s="2061"/>
    </row>
    <row r="590" spans="1:12" ht="15.75" customHeight="1">
      <c r="A590" s="2061"/>
      <c r="B590" s="2061"/>
      <c r="C590" s="2061"/>
      <c r="D590" s="2061"/>
      <c r="E590" s="2061"/>
      <c r="F590" s="2061"/>
      <c r="G590" s="2061"/>
      <c r="H590" s="2061"/>
      <c r="I590" s="2061"/>
      <c r="J590" s="2061"/>
      <c r="K590" s="2061"/>
      <c r="L590" s="2061"/>
    </row>
    <row r="591" spans="1:12" ht="15.75" customHeight="1">
      <c r="A591" s="2061"/>
      <c r="B591" s="2061"/>
      <c r="C591" s="2061"/>
      <c r="D591" s="2061"/>
      <c r="E591" s="2061"/>
      <c r="F591" s="2061"/>
      <c r="G591" s="2061"/>
      <c r="H591" s="2061"/>
      <c r="I591" s="2061"/>
      <c r="J591" s="2061"/>
      <c r="K591" s="2061"/>
      <c r="L591" s="2061"/>
    </row>
    <row r="592" spans="1:12" ht="15.75" customHeight="1">
      <c r="A592" s="2061"/>
      <c r="B592" s="2061"/>
      <c r="C592" s="2061"/>
      <c r="D592" s="2061"/>
      <c r="E592" s="2061"/>
      <c r="F592" s="2061"/>
      <c r="G592" s="2061"/>
      <c r="H592" s="2061"/>
      <c r="I592" s="2061"/>
      <c r="J592" s="2061"/>
      <c r="K592" s="2061"/>
      <c r="L592" s="2061"/>
    </row>
    <row r="593" spans="1:12" ht="15.75" customHeight="1">
      <c r="A593" s="2061"/>
      <c r="B593" s="2061"/>
      <c r="C593" s="2061"/>
      <c r="D593" s="2061"/>
      <c r="E593" s="2061"/>
      <c r="F593" s="2061"/>
      <c r="G593" s="2061"/>
      <c r="H593" s="2061"/>
      <c r="I593" s="2061"/>
      <c r="J593" s="2061"/>
      <c r="K593" s="2061"/>
      <c r="L593" s="2061"/>
    </row>
    <row r="594" spans="1:12" ht="15.75" customHeight="1">
      <c r="A594" s="2061"/>
      <c r="B594" s="2061"/>
      <c r="C594" s="2061"/>
      <c r="D594" s="2061"/>
      <c r="E594" s="2061"/>
      <c r="F594" s="2061"/>
      <c r="G594" s="2061"/>
      <c r="H594" s="2061"/>
      <c r="I594" s="2061"/>
      <c r="J594" s="2061"/>
      <c r="K594" s="2061"/>
      <c r="L594" s="2061"/>
    </row>
    <row r="595" spans="1:12" ht="15.75" customHeight="1">
      <c r="A595" s="2061"/>
      <c r="B595" s="2061"/>
      <c r="C595" s="2061"/>
      <c r="D595" s="2061"/>
      <c r="E595" s="2061"/>
      <c r="F595" s="2061"/>
      <c r="G595" s="2061"/>
      <c r="H595" s="2061"/>
      <c r="I595" s="2061"/>
      <c r="J595" s="2061"/>
      <c r="K595" s="2061"/>
      <c r="L595" s="2061"/>
    </row>
    <row r="596" spans="1:12" ht="15.75" customHeight="1">
      <c r="A596" s="2061"/>
      <c r="B596" s="2061"/>
      <c r="C596" s="2061"/>
      <c r="D596" s="2061"/>
      <c r="E596" s="2061"/>
      <c r="F596" s="2061"/>
      <c r="G596" s="2061"/>
      <c r="H596" s="2061"/>
      <c r="I596" s="2061"/>
      <c r="J596" s="2061"/>
      <c r="K596" s="2061"/>
      <c r="L596" s="2061"/>
    </row>
    <row r="597" spans="1:12" ht="15.75" customHeight="1">
      <c r="A597" s="2061"/>
      <c r="B597" s="2061"/>
      <c r="C597" s="2061"/>
      <c r="D597" s="2061"/>
      <c r="E597" s="2061"/>
      <c r="F597" s="2061"/>
      <c r="G597" s="2061"/>
      <c r="H597" s="2061"/>
      <c r="I597" s="2061"/>
      <c r="J597" s="2061"/>
      <c r="K597" s="2061"/>
      <c r="L597" s="2061"/>
    </row>
    <row r="598" spans="1:12" ht="15.75" customHeight="1">
      <c r="A598" s="2061"/>
      <c r="B598" s="2061"/>
      <c r="C598" s="2061"/>
      <c r="D598" s="2061"/>
      <c r="E598" s="2061"/>
      <c r="F598" s="2061"/>
      <c r="G598" s="2061"/>
      <c r="H598" s="2061"/>
      <c r="I598" s="2061"/>
      <c r="J598" s="2061"/>
      <c r="K598" s="2061"/>
      <c r="L598" s="2061"/>
    </row>
    <row r="599" spans="1:12" ht="15.75" customHeight="1">
      <c r="A599" s="2061"/>
      <c r="B599" s="2061"/>
      <c r="C599" s="2061"/>
      <c r="D599" s="2061"/>
      <c r="E599" s="2061"/>
      <c r="F599" s="2061"/>
      <c r="G599" s="2061"/>
      <c r="H599" s="2061"/>
      <c r="I599" s="2061"/>
      <c r="J599" s="2061"/>
      <c r="K599" s="2061"/>
      <c r="L599" s="2061"/>
    </row>
    <row r="600" spans="1:12" ht="15.75" customHeight="1">
      <c r="A600" s="2061"/>
      <c r="B600" s="2061"/>
      <c r="C600" s="2061"/>
      <c r="D600" s="2061"/>
      <c r="E600" s="2061"/>
      <c r="F600" s="2061"/>
      <c r="G600" s="2061"/>
      <c r="H600" s="2061"/>
      <c r="I600" s="2061"/>
      <c r="J600" s="2061"/>
      <c r="K600" s="2061"/>
      <c r="L600" s="2061"/>
    </row>
    <row r="601" spans="1:12" ht="15.75" customHeight="1">
      <c r="A601" s="2061"/>
      <c r="B601" s="2061"/>
      <c r="C601" s="2061"/>
      <c r="D601" s="2061"/>
      <c r="E601" s="2061"/>
      <c r="F601" s="2061"/>
      <c r="G601" s="2061"/>
      <c r="H601" s="2061"/>
      <c r="I601" s="2061"/>
      <c r="J601" s="2061"/>
      <c r="K601" s="2061"/>
      <c r="L601" s="2061"/>
    </row>
    <row r="602" spans="1:12" ht="15.75" customHeight="1">
      <c r="A602" s="2061"/>
      <c r="B602" s="2061"/>
      <c r="C602" s="2061"/>
      <c r="D602" s="2061"/>
      <c r="E602" s="2061"/>
      <c r="F602" s="2061"/>
      <c r="G602" s="2061"/>
      <c r="H602" s="2061"/>
      <c r="I602" s="2061"/>
      <c r="J602" s="2061"/>
      <c r="K602" s="2061"/>
      <c r="L602" s="2061"/>
    </row>
    <row r="603" spans="1:12" ht="15.75" customHeight="1">
      <c r="A603" s="2061"/>
      <c r="B603" s="2061"/>
      <c r="C603" s="2061"/>
      <c r="D603" s="2061"/>
      <c r="E603" s="2061"/>
      <c r="F603" s="2061"/>
      <c r="G603" s="2061"/>
      <c r="H603" s="2061"/>
      <c r="I603" s="2061"/>
      <c r="J603" s="2061"/>
      <c r="K603" s="2061"/>
      <c r="L603" s="2061"/>
    </row>
    <row r="604" spans="1:12" ht="15.75" customHeight="1">
      <c r="A604" s="2061"/>
      <c r="B604" s="2061"/>
      <c r="C604" s="2061"/>
      <c r="D604" s="2061"/>
      <c r="E604" s="2061"/>
      <c r="F604" s="2061"/>
      <c r="G604" s="2061"/>
      <c r="H604" s="2061"/>
      <c r="I604" s="2061"/>
      <c r="J604" s="2061"/>
      <c r="K604" s="2061"/>
      <c r="L604" s="2061"/>
    </row>
    <row r="605" spans="1:12" ht="15.75" customHeight="1">
      <c r="A605" s="2061"/>
      <c r="B605" s="2061"/>
      <c r="C605" s="2061"/>
      <c r="D605" s="2061"/>
      <c r="E605" s="2061"/>
      <c r="F605" s="2061"/>
      <c r="G605" s="2061"/>
      <c r="H605" s="2061"/>
      <c r="I605" s="2061"/>
      <c r="J605" s="2061"/>
      <c r="K605" s="2061"/>
      <c r="L605" s="2061"/>
    </row>
    <row r="606" spans="1:12" ht="15.75" customHeight="1">
      <c r="A606" s="2061"/>
      <c r="B606" s="2061"/>
      <c r="C606" s="2061"/>
      <c r="D606" s="2061"/>
      <c r="E606" s="2061"/>
      <c r="F606" s="2061"/>
      <c r="G606" s="2061"/>
      <c r="H606" s="2061"/>
      <c r="I606" s="2061"/>
      <c r="J606" s="2061"/>
      <c r="K606" s="2061"/>
      <c r="L606" s="2061"/>
    </row>
    <row r="607" spans="1:12" ht="15.75" customHeight="1">
      <c r="A607" s="2061"/>
      <c r="B607" s="2061"/>
      <c r="C607" s="2061"/>
      <c r="D607" s="2061"/>
      <c r="E607" s="2061"/>
      <c r="F607" s="2061"/>
      <c r="G607" s="2061"/>
      <c r="H607" s="2061"/>
      <c r="I607" s="2061"/>
      <c r="J607" s="2061"/>
      <c r="K607" s="2061"/>
      <c r="L607" s="2061"/>
    </row>
    <row r="608" spans="1:12" ht="15.75" customHeight="1">
      <c r="A608" s="2061"/>
      <c r="B608" s="2061"/>
      <c r="C608" s="2061"/>
      <c r="D608" s="2061"/>
      <c r="E608" s="2061"/>
      <c r="F608" s="2061"/>
      <c r="G608" s="2061"/>
      <c r="H608" s="2061"/>
      <c r="I608" s="2061"/>
      <c r="J608" s="2061"/>
      <c r="K608" s="2061"/>
      <c r="L608" s="2061"/>
    </row>
    <row r="609" spans="1:12" ht="15.75" customHeight="1">
      <c r="A609" s="2061"/>
      <c r="B609" s="2061"/>
      <c r="C609" s="2061"/>
      <c r="D609" s="2061"/>
      <c r="E609" s="2061"/>
      <c r="F609" s="2061"/>
      <c r="G609" s="2061"/>
      <c r="H609" s="2061"/>
      <c r="I609" s="2061"/>
      <c r="J609" s="2061"/>
      <c r="K609" s="2061"/>
      <c r="L609" s="2061"/>
    </row>
    <row r="610" spans="1:12" ht="15.75" customHeight="1">
      <c r="A610" s="2061"/>
      <c r="B610" s="2061"/>
      <c r="C610" s="2061"/>
      <c r="D610" s="2061"/>
      <c r="E610" s="2061"/>
      <c r="F610" s="2061"/>
      <c r="G610" s="2061"/>
      <c r="H610" s="2061"/>
      <c r="I610" s="2061"/>
      <c r="J610" s="2061"/>
      <c r="K610" s="2061"/>
      <c r="L610" s="2061"/>
    </row>
    <row r="611" spans="1:12" ht="15.75" customHeight="1">
      <c r="A611" s="2061"/>
      <c r="B611" s="2061"/>
      <c r="C611" s="2061"/>
      <c r="D611" s="2061"/>
      <c r="E611" s="2061"/>
      <c r="F611" s="2061"/>
      <c r="G611" s="2061"/>
      <c r="H611" s="2061"/>
      <c r="I611" s="2061"/>
      <c r="J611" s="2061"/>
      <c r="K611" s="2061"/>
      <c r="L611" s="2061"/>
    </row>
    <row r="612" spans="1:12" ht="15.75" customHeight="1">
      <c r="A612" s="2061"/>
      <c r="B612" s="2061"/>
      <c r="C612" s="2061"/>
      <c r="D612" s="2061"/>
      <c r="E612" s="2061"/>
      <c r="F612" s="2061"/>
      <c r="G612" s="2061"/>
      <c r="H612" s="2061"/>
      <c r="I612" s="2061"/>
      <c r="J612" s="2061"/>
      <c r="K612" s="2061"/>
      <c r="L612" s="2061"/>
    </row>
    <row r="613" spans="1:12" ht="15.75" customHeight="1">
      <c r="A613" s="2061"/>
      <c r="B613" s="2061"/>
      <c r="C613" s="2061"/>
      <c r="D613" s="2061"/>
      <c r="E613" s="2061"/>
      <c r="F613" s="2061"/>
      <c r="G613" s="2061"/>
      <c r="H613" s="2061"/>
      <c r="I613" s="2061"/>
      <c r="J613" s="2061"/>
      <c r="K613" s="2061"/>
      <c r="L613" s="2061"/>
    </row>
    <row r="614" spans="1:12" ht="15.75" customHeight="1">
      <c r="A614" s="2061"/>
      <c r="B614" s="2061"/>
      <c r="C614" s="2061"/>
      <c r="D614" s="2061"/>
      <c r="E614" s="2061"/>
      <c r="F614" s="2061"/>
      <c r="G614" s="2061"/>
      <c r="H614" s="2061"/>
      <c r="I614" s="2061"/>
      <c r="J614" s="2061"/>
      <c r="K614" s="2061"/>
      <c r="L614" s="2061"/>
    </row>
    <row r="615" spans="1:12" ht="15.75" customHeight="1">
      <c r="A615" s="2061"/>
      <c r="B615" s="2061"/>
      <c r="C615" s="2061"/>
      <c r="D615" s="2061"/>
      <c r="E615" s="2061"/>
      <c r="F615" s="2061"/>
      <c r="G615" s="2061"/>
      <c r="H615" s="2061"/>
      <c r="I615" s="2061"/>
      <c r="J615" s="2061"/>
      <c r="K615" s="2061"/>
      <c r="L615" s="2061"/>
    </row>
    <row r="616" spans="1:12" ht="15.75" customHeight="1">
      <c r="A616" s="2061"/>
      <c r="B616" s="2061"/>
      <c r="C616" s="2061"/>
      <c r="D616" s="2061"/>
      <c r="E616" s="2061"/>
      <c r="F616" s="2061"/>
      <c r="G616" s="2061"/>
      <c r="H616" s="2061"/>
      <c r="I616" s="2061"/>
      <c r="J616" s="2061"/>
      <c r="K616" s="2061"/>
      <c r="L616" s="2061"/>
    </row>
    <row r="617" spans="1:12" ht="15.75" customHeight="1">
      <c r="A617" s="2061"/>
      <c r="B617" s="2061"/>
      <c r="C617" s="2061"/>
      <c r="D617" s="2061"/>
      <c r="E617" s="2061"/>
      <c r="F617" s="2061"/>
      <c r="G617" s="2061"/>
      <c r="H617" s="2061"/>
      <c r="I617" s="2061"/>
      <c r="J617" s="2061"/>
      <c r="K617" s="2061"/>
      <c r="L617" s="2061"/>
    </row>
    <row r="618" spans="1:12" ht="15.75" customHeight="1">
      <c r="A618" s="2061"/>
      <c r="B618" s="2061"/>
      <c r="C618" s="2061"/>
      <c r="D618" s="2061"/>
      <c r="E618" s="2061"/>
      <c r="F618" s="2061"/>
      <c r="G618" s="2061"/>
      <c r="H618" s="2061"/>
      <c r="I618" s="2061"/>
      <c r="J618" s="2061"/>
      <c r="K618" s="2061"/>
      <c r="L618" s="2061"/>
    </row>
    <row r="619" spans="1:12" ht="15.75" customHeight="1">
      <c r="A619" s="2061"/>
      <c r="B619" s="2061"/>
      <c r="C619" s="2061"/>
      <c r="D619" s="2061"/>
      <c r="E619" s="2061"/>
      <c r="F619" s="2061"/>
      <c r="G619" s="2061"/>
      <c r="H619" s="2061"/>
      <c r="I619" s="2061"/>
      <c r="J619" s="2061"/>
      <c r="K619" s="2061"/>
      <c r="L619" s="2061"/>
    </row>
    <row r="620" spans="1:12" ht="15.75" customHeight="1">
      <c r="A620" s="2061"/>
      <c r="B620" s="2061"/>
      <c r="C620" s="2061"/>
      <c r="D620" s="2061"/>
      <c r="E620" s="2061"/>
      <c r="F620" s="2061"/>
      <c r="G620" s="2061"/>
      <c r="H620" s="2061"/>
      <c r="I620" s="2061"/>
      <c r="J620" s="2061"/>
      <c r="K620" s="2061"/>
      <c r="L620" s="2061"/>
    </row>
    <row r="621" spans="1:12" ht="15.75" customHeight="1">
      <c r="A621" s="2061"/>
      <c r="B621" s="2061"/>
      <c r="C621" s="2061"/>
      <c r="D621" s="2061"/>
      <c r="E621" s="2061"/>
      <c r="F621" s="2061"/>
      <c r="G621" s="2061"/>
      <c r="H621" s="2061"/>
      <c r="I621" s="2061"/>
      <c r="J621" s="2061"/>
      <c r="K621" s="2061"/>
      <c r="L621" s="2061"/>
    </row>
    <row r="622" spans="1:12" ht="15.75" customHeight="1">
      <c r="A622" s="2061"/>
      <c r="B622" s="2061"/>
      <c r="C622" s="2061"/>
      <c r="D622" s="2061"/>
      <c r="E622" s="2061"/>
      <c r="F622" s="2061"/>
      <c r="G622" s="2061"/>
      <c r="H622" s="2061"/>
      <c r="I622" s="2061"/>
      <c r="J622" s="2061"/>
      <c r="K622" s="2061"/>
      <c r="L622" s="2061"/>
    </row>
    <row r="623" spans="1:12" ht="15.75" customHeight="1">
      <c r="A623" s="2061"/>
      <c r="B623" s="2061"/>
      <c r="C623" s="2061"/>
      <c r="D623" s="2061"/>
      <c r="E623" s="2061"/>
      <c r="F623" s="2061"/>
      <c r="G623" s="2061"/>
      <c r="H623" s="2061"/>
      <c r="I623" s="2061"/>
      <c r="J623" s="2061"/>
      <c r="K623" s="2061"/>
      <c r="L623" s="2061"/>
    </row>
    <row r="624" spans="1:12" ht="15.75" customHeight="1">
      <c r="A624" s="2061"/>
      <c r="B624" s="2061"/>
      <c r="C624" s="2061"/>
      <c r="D624" s="2061"/>
      <c r="E624" s="2061"/>
      <c r="F624" s="2061"/>
      <c r="G624" s="2061"/>
      <c r="H624" s="2061"/>
      <c r="I624" s="2061"/>
      <c r="J624" s="2061"/>
      <c r="K624" s="2061"/>
      <c r="L624" s="2061"/>
    </row>
    <row r="625" spans="1:12" ht="15.75" customHeight="1">
      <c r="A625" s="2061"/>
      <c r="B625" s="2061"/>
      <c r="C625" s="2061"/>
      <c r="D625" s="2061"/>
      <c r="E625" s="2061"/>
      <c r="F625" s="2061"/>
      <c r="G625" s="2061"/>
      <c r="H625" s="2061"/>
      <c r="I625" s="2061"/>
      <c r="J625" s="2061"/>
      <c r="K625" s="2061"/>
      <c r="L625" s="2061"/>
    </row>
    <row r="626" spans="1:12" ht="15.75" customHeight="1">
      <c r="A626" s="2061"/>
      <c r="B626" s="2061"/>
      <c r="C626" s="2061"/>
      <c r="D626" s="2061"/>
      <c r="E626" s="2061"/>
      <c r="F626" s="2061"/>
      <c r="G626" s="2061"/>
      <c r="H626" s="2061"/>
      <c r="I626" s="2061"/>
      <c r="J626" s="2061"/>
      <c r="K626" s="2061"/>
      <c r="L626" s="2061"/>
    </row>
    <row r="627" spans="1:12" ht="15.75" customHeight="1">
      <c r="A627" s="2061"/>
      <c r="B627" s="2061"/>
      <c r="C627" s="2061"/>
      <c r="D627" s="2061"/>
      <c r="E627" s="2061"/>
      <c r="F627" s="2061"/>
      <c r="G627" s="2061"/>
      <c r="H627" s="2061"/>
      <c r="I627" s="2061"/>
      <c r="J627" s="2061"/>
      <c r="K627" s="2061"/>
      <c r="L627" s="2061"/>
    </row>
    <row r="628" spans="1:12" ht="15.75" customHeight="1">
      <c r="A628" s="2061"/>
      <c r="B628" s="2061"/>
      <c r="C628" s="2061"/>
      <c r="D628" s="2061"/>
      <c r="E628" s="2061"/>
      <c r="F628" s="2061"/>
      <c r="G628" s="2061"/>
      <c r="H628" s="2061"/>
      <c r="I628" s="2061"/>
      <c r="J628" s="2061"/>
      <c r="K628" s="2061"/>
      <c r="L628" s="2061"/>
    </row>
    <row r="629" spans="1:12" ht="15.75" customHeight="1">
      <c r="A629" s="2061"/>
      <c r="B629" s="2061"/>
      <c r="C629" s="2061"/>
      <c r="D629" s="2061"/>
      <c r="E629" s="2061"/>
      <c r="F629" s="2061"/>
      <c r="G629" s="2061"/>
      <c r="H629" s="2061"/>
      <c r="I629" s="2061"/>
      <c r="J629" s="2061"/>
      <c r="K629" s="2061"/>
      <c r="L629" s="2061"/>
    </row>
    <row r="630" spans="1:12" ht="15.75" customHeight="1">
      <c r="A630" s="2061"/>
      <c r="B630" s="2061"/>
      <c r="C630" s="2061"/>
      <c r="D630" s="2061"/>
      <c r="E630" s="2061"/>
      <c r="F630" s="2061"/>
      <c r="G630" s="2061"/>
      <c r="H630" s="2061"/>
      <c r="I630" s="2061"/>
      <c r="J630" s="2061"/>
      <c r="K630" s="2061"/>
      <c r="L630" s="2061"/>
    </row>
    <row r="631" spans="1:12" ht="15.75" customHeight="1">
      <c r="A631" s="2061"/>
      <c r="B631" s="2061"/>
      <c r="C631" s="2061"/>
      <c r="D631" s="2061"/>
      <c r="E631" s="2061"/>
      <c r="F631" s="2061"/>
      <c r="G631" s="2061"/>
      <c r="H631" s="2061"/>
      <c r="I631" s="2061"/>
      <c r="J631" s="2061"/>
      <c r="K631" s="2061"/>
      <c r="L631" s="2061"/>
    </row>
    <row r="632" spans="1:12" ht="15.75" customHeight="1">
      <c r="A632" s="2061"/>
      <c r="B632" s="2061"/>
      <c r="C632" s="2061"/>
      <c r="D632" s="2061"/>
      <c r="E632" s="2061"/>
      <c r="F632" s="2061"/>
      <c r="G632" s="2061"/>
      <c r="H632" s="2061"/>
      <c r="I632" s="2061"/>
      <c r="J632" s="2061"/>
      <c r="K632" s="2061"/>
      <c r="L632" s="2061"/>
    </row>
    <row r="633" spans="1:12" ht="15.75" customHeight="1">
      <c r="A633" s="2061"/>
      <c r="B633" s="2061"/>
      <c r="C633" s="2061"/>
      <c r="D633" s="2061"/>
      <c r="E633" s="2061"/>
      <c r="F633" s="2061"/>
      <c r="G633" s="2061"/>
      <c r="H633" s="2061"/>
      <c r="I633" s="2061"/>
      <c r="J633" s="2061"/>
      <c r="K633" s="2061"/>
      <c r="L633" s="2061"/>
    </row>
    <row r="634" spans="1:12" ht="15.75" customHeight="1">
      <c r="A634" s="2061"/>
      <c r="B634" s="2061"/>
      <c r="C634" s="2061"/>
      <c r="D634" s="2061"/>
      <c r="E634" s="2061"/>
      <c r="F634" s="2061"/>
      <c r="G634" s="2061"/>
      <c r="H634" s="2061"/>
      <c r="I634" s="2061"/>
      <c r="J634" s="2061"/>
      <c r="K634" s="2061"/>
      <c r="L634" s="2061"/>
    </row>
    <row r="635" spans="1:12" ht="15.75" customHeight="1">
      <c r="A635" s="2061"/>
      <c r="B635" s="2061"/>
      <c r="C635" s="2061"/>
      <c r="D635" s="2061"/>
      <c r="E635" s="2061"/>
      <c r="F635" s="2061"/>
      <c r="G635" s="2061"/>
      <c r="H635" s="2061"/>
      <c r="I635" s="2061"/>
      <c r="J635" s="2061"/>
      <c r="K635" s="2061"/>
      <c r="L635" s="2061"/>
    </row>
    <row r="636" spans="1:12" ht="15.75" customHeight="1">
      <c r="A636" s="2061"/>
      <c r="B636" s="2061"/>
      <c r="C636" s="2061"/>
      <c r="D636" s="2061"/>
      <c r="E636" s="2061"/>
      <c r="F636" s="2061"/>
      <c r="G636" s="2061"/>
      <c r="H636" s="2061"/>
      <c r="I636" s="2061"/>
      <c r="J636" s="2061"/>
      <c r="K636" s="2061"/>
      <c r="L636" s="2061"/>
    </row>
    <row r="637" spans="1:12" ht="15.75" customHeight="1">
      <c r="A637" s="2061"/>
      <c r="B637" s="2061"/>
      <c r="C637" s="2061"/>
      <c r="D637" s="2061"/>
      <c r="E637" s="2061"/>
      <c r="F637" s="2061"/>
      <c r="G637" s="2061"/>
      <c r="H637" s="2061"/>
      <c r="I637" s="2061"/>
      <c r="J637" s="2061"/>
      <c r="K637" s="2061"/>
      <c r="L637" s="2061"/>
    </row>
    <row r="638" spans="1:12" ht="15.75" customHeight="1">
      <c r="A638" s="2061"/>
      <c r="B638" s="2061"/>
      <c r="C638" s="2061"/>
      <c r="D638" s="2061"/>
      <c r="E638" s="2061"/>
      <c r="F638" s="2061"/>
      <c r="G638" s="2061"/>
      <c r="H638" s="2061"/>
      <c r="I638" s="2061"/>
      <c r="J638" s="2061"/>
      <c r="K638" s="2061"/>
      <c r="L638" s="2061"/>
    </row>
    <row r="639" spans="1:12" ht="15.75" customHeight="1">
      <c r="A639" s="2061"/>
      <c r="B639" s="2061"/>
      <c r="C639" s="2061"/>
      <c r="D639" s="2061"/>
      <c r="E639" s="2061"/>
      <c r="F639" s="2061"/>
      <c r="G639" s="2061"/>
      <c r="H639" s="2061"/>
      <c r="I639" s="2061"/>
      <c r="J639" s="2061"/>
      <c r="K639" s="2061"/>
      <c r="L639" s="2061"/>
    </row>
    <row r="640" spans="1:12" ht="15.75" customHeight="1">
      <c r="A640" s="2061"/>
      <c r="B640" s="2061"/>
      <c r="C640" s="2061"/>
      <c r="D640" s="2061"/>
      <c r="E640" s="2061"/>
      <c r="F640" s="2061"/>
      <c r="G640" s="2061"/>
      <c r="H640" s="2061"/>
      <c r="I640" s="2061"/>
      <c r="J640" s="2061"/>
      <c r="K640" s="2061"/>
      <c r="L640" s="2061"/>
    </row>
    <row r="641" spans="1:12" ht="15.75" customHeight="1">
      <c r="A641" s="2061"/>
      <c r="B641" s="2061"/>
      <c r="C641" s="2061"/>
      <c r="D641" s="2061"/>
      <c r="E641" s="2061"/>
      <c r="F641" s="2061"/>
      <c r="G641" s="2061"/>
      <c r="H641" s="2061"/>
      <c r="I641" s="2061"/>
      <c r="J641" s="2061"/>
      <c r="K641" s="2061"/>
      <c r="L641" s="2061"/>
    </row>
    <row r="642" spans="1:12" ht="15.75" customHeight="1">
      <c r="A642" s="2061"/>
      <c r="B642" s="2061"/>
      <c r="C642" s="2061"/>
      <c r="D642" s="2061"/>
      <c r="E642" s="2061"/>
      <c r="F642" s="2061"/>
      <c r="G642" s="2061"/>
      <c r="H642" s="2061"/>
      <c r="I642" s="2061"/>
      <c r="J642" s="2061"/>
      <c r="K642" s="2061"/>
      <c r="L642" s="2061"/>
    </row>
    <row r="643" spans="1:12" ht="15.75" customHeight="1">
      <c r="A643" s="2061"/>
      <c r="B643" s="2061"/>
      <c r="C643" s="2061"/>
      <c r="D643" s="2061"/>
      <c r="E643" s="2061"/>
      <c r="F643" s="2061"/>
      <c r="G643" s="2061"/>
      <c r="H643" s="2061"/>
      <c r="I643" s="2061"/>
      <c r="J643" s="2061"/>
      <c r="K643" s="2061"/>
      <c r="L643" s="2061"/>
    </row>
    <row r="644" spans="1:12" ht="15.75" customHeight="1">
      <c r="A644" s="2061"/>
      <c r="B644" s="2061"/>
      <c r="C644" s="2061"/>
      <c r="D644" s="2061"/>
      <c r="E644" s="2061"/>
      <c r="F644" s="2061"/>
      <c r="G644" s="2061"/>
      <c r="H644" s="2061"/>
      <c r="I644" s="2061"/>
      <c r="J644" s="2061"/>
      <c r="K644" s="2061"/>
      <c r="L644" s="2061"/>
    </row>
    <row r="645" spans="1:12" ht="15.75" customHeight="1">
      <c r="A645" s="2061"/>
      <c r="B645" s="2061"/>
      <c r="C645" s="2061"/>
      <c r="D645" s="2061"/>
      <c r="E645" s="2061"/>
      <c r="F645" s="2061"/>
      <c r="G645" s="2061"/>
      <c r="H645" s="2061"/>
      <c r="I645" s="2061"/>
      <c r="J645" s="2061"/>
      <c r="K645" s="2061"/>
      <c r="L645" s="2061"/>
    </row>
    <row r="646" spans="1:12" ht="15.75" customHeight="1">
      <c r="A646" s="2061"/>
      <c r="B646" s="2061"/>
      <c r="C646" s="2061"/>
      <c r="D646" s="2061"/>
      <c r="E646" s="2061"/>
      <c r="F646" s="2061"/>
      <c r="G646" s="2061"/>
      <c r="H646" s="2061"/>
      <c r="I646" s="2061"/>
      <c r="J646" s="2061"/>
      <c r="K646" s="2061"/>
      <c r="L646" s="2061"/>
    </row>
    <row r="647" spans="1:12" ht="15.75" customHeight="1">
      <c r="A647" s="2061"/>
      <c r="B647" s="2061"/>
      <c r="C647" s="2061"/>
      <c r="D647" s="2061"/>
      <c r="E647" s="2061"/>
      <c r="F647" s="2061"/>
      <c r="G647" s="2061"/>
      <c r="H647" s="2061"/>
      <c r="I647" s="2061"/>
      <c r="J647" s="2061"/>
      <c r="K647" s="2061"/>
      <c r="L647" s="2061"/>
    </row>
    <row r="648" spans="1:12" ht="15.75" customHeight="1">
      <c r="A648" s="2061"/>
      <c r="B648" s="2061"/>
      <c r="C648" s="2061"/>
      <c r="D648" s="2061"/>
      <c r="E648" s="2061"/>
      <c r="F648" s="2061"/>
      <c r="G648" s="2061"/>
      <c r="H648" s="2061"/>
      <c r="I648" s="2061"/>
      <c r="J648" s="2061"/>
      <c r="K648" s="2061"/>
      <c r="L648" s="2061"/>
    </row>
    <row r="649" spans="1:12" ht="15.75" customHeight="1">
      <c r="A649" s="2061"/>
      <c r="B649" s="2061"/>
      <c r="C649" s="2061"/>
      <c r="D649" s="2061"/>
      <c r="E649" s="2061"/>
      <c r="F649" s="2061"/>
      <c r="G649" s="2061"/>
      <c r="H649" s="2061"/>
      <c r="I649" s="2061"/>
      <c r="J649" s="2061"/>
      <c r="K649" s="2061"/>
      <c r="L649" s="2061"/>
    </row>
    <row r="650" spans="1:12" ht="15.75" customHeight="1">
      <c r="A650" s="2061"/>
      <c r="B650" s="2061"/>
      <c r="C650" s="2061"/>
      <c r="D650" s="2061"/>
      <c r="E650" s="2061"/>
      <c r="F650" s="2061"/>
      <c r="G650" s="2061"/>
      <c r="H650" s="2061"/>
      <c r="I650" s="2061"/>
      <c r="J650" s="2061"/>
      <c r="K650" s="2061"/>
      <c r="L650" s="2061"/>
    </row>
    <row r="651" spans="1:12" ht="15.75" customHeight="1">
      <c r="A651" s="2061"/>
      <c r="B651" s="2061"/>
      <c r="C651" s="2061"/>
      <c r="D651" s="2061"/>
      <c r="E651" s="2061"/>
      <c r="F651" s="2061"/>
      <c r="G651" s="2061"/>
      <c r="H651" s="2061"/>
      <c r="I651" s="2061"/>
      <c r="J651" s="2061"/>
      <c r="K651" s="2061"/>
      <c r="L651" s="2061"/>
    </row>
    <row r="652" spans="1:12" ht="15.75" customHeight="1">
      <c r="A652" s="2061"/>
      <c r="B652" s="2061"/>
      <c r="C652" s="2061"/>
      <c r="D652" s="2061"/>
      <c r="E652" s="2061"/>
      <c r="F652" s="2061"/>
      <c r="G652" s="2061"/>
      <c r="H652" s="2061"/>
      <c r="I652" s="2061"/>
      <c r="J652" s="2061"/>
      <c r="K652" s="2061"/>
      <c r="L652" s="2061"/>
    </row>
    <row r="653" spans="1:12" ht="15.75" customHeight="1">
      <c r="A653" s="2061"/>
      <c r="B653" s="2061"/>
      <c r="C653" s="2061"/>
      <c r="D653" s="2061"/>
      <c r="E653" s="2061"/>
      <c r="F653" s="2061"/>
      <c r="G653" s="2061"/>
      <c r="H653" s="2061"/>
      <c r="I653" s="2061"/>
      <c r="J653" s="2061"/>
      <c r="K653" s="2061"/>
      <c r="L653" s="2061"/>
    </row>
    <row r="654" spans="1:12" ht="15.75" customHeight="1">
      <c r="A654" s="2061"/>
      <c r="B654" s="2061"/>
      <c r="C654" s="2061"/>
      <c r="D654" s="2061"/>
      <c r="E654" s="2061"/>
      <c r="F654" s="2061"/>
      <c r="G654" s="2061"/>
      <c r="H654" s="2061"/>
      <c r="I654" s="2061"/>
      <c r="J654" s="2061"/>
      <c r="K654" s="2061"/>
      <c r="L654" s="2061"/>
    </row>
    <row r="655" spans="1:12" ht="15.75" customHeight="1">
      <c r="A655" s="2061"/>
      <c r="B655" s="2061"/>
      <c r="C655" s="2061"/>
      <c r="D655" s="2061"/>
      <c r="E655" s="2061"/>
      <c r="F655" s="2061"/>
      <c r="G655" s="2061"/>
      <c r="H655" s="2061"/>
      <c r="I655" s="2061"/>
      <c r="J655" s="2061"/>
      <c r="K655" s="2061"/>
      <c r="L655" s="2061"/>
    </row>
    <row r="656" spans="1:12" ht="15.75" customHeight="1">
      <c r="A656" s="2061"/>
      <c r="B656" s="2061"/>
      <c r="C656" s="2061"/>
      <c r="D656" s="2061"/>
      <c r="E656" s="2061"/>
      <c r="F656" s="2061"/>
      <c r="G656" s="2061"/>
      <c r="H656" s="2061"/>
      <c r="I656" s="2061"/>
      <c r="J656" s="2061"/>
      <c r="K656" s="2061"/>
      <c r="L656" s="2061"/>
    </row>
    <row r="657" spans="1:12" ht="15.75" customHeight="1">
      <c r="A657" s="2061"/>
      <c r="B657" s="2061"/>
      <c r="C657" s="2061"/>
      <c r="D657" s="2061"/>
      <c r="E657" s="2061"/>
      <c r="F657" s="2061"/>
      <c r="G657" s="2061"/>
      <c r="H657" s="2061"/>
      <c r="I657" s="2061"/>
      <c r="J657" s="2061"/>
      <c r="K657" s="2061"/>
      <c r="L657" s="2061"/>
    </row>
    <row r="658" spans="1:12" ht="15.75" customHeight="1">
      <c r="A658" s="2061"/>
      <c r="B658" s="2061"/>
      <c r="C658" s="2061"/>
      <c r="D658" s="2061"/>
      <c r="E658" s="2061"/>
      <c r="F658" s="2061"/>
      <c r="G658" s="2061"/>
      <c r="H658" s="2061"/>
      <c r="I658" s="2061"/>
      <c r="J658" s="2061"/>
      <c r="K658" s="2061"/>
      <c r="L658" s="2061"/>
    </row>
    <row r="659" spans="1:12" ht="15.75" customHeight="1">
      <c r="A659" s="2061"/>
      <c r="B659" s="2061"/>
      <c r="C659" s="2061"/>
      <c r="D659" s="2061"/>
      <c r="E659" s="2061"/>
      <c r="F659" s="2061"/>
      <c r="G659" s="2061"/>
      <c r="H659" s="2061"/>
      <c r="I659" s="2061"/>
      <c r="J659" s="2061"/>
      <c r="K659" s="2061"/>
      <c r="L659" s="2061"/>
    </row>
    <row r="660" spans="1:12" ht="15.75" customHeight="1">
      <c r="A660" s="2061"/>
      <c r="B660" s="2061"/>
      <c r="C660" s="2061"/>
      <c r="D660" s="2061"/>
      <c r="E660" s="2061"/>
      <c r="F660" s="2061"/>
      <c r="G660" s="2061"/>
      <c r="H660" s="2061"/>
      <c r="I660" s="2061"/>
      <c r="J660" s="2061"/>
      <c r="K660" s="2061"/>
      <c r="L660" s="2061"/>
    </row>
    <row r="661" spans="1:12" ht="15.75" customHeight="1">
      <c r="A661" s="2061"/>
      <c r="B661" s="2061"/>
      <c r="C661" s="2061"/>
      <c r="D661" s="2061"/>
      <c r="E661" s="2061"/>
      <c r="F661" s="2061"/>
      <c r="G661" s="2061"/>
      <c r="H661" s="2061"/>
      <c r="I661" s="2061"/>
      <c r="J661" s="2061"/>
      <c r="K661" s="2061"/>
      <c r="L661" s="2061"/>
    </row>
    <row r="662" spans="1:12" ht="15.75" customHeight="1">
      <c r="A662" s="2061"/>
      <c r="B662" s="2061"/>
      <c r="C662" s="2061"/>
      <c r="D662" s="2061"/>
      <c r="E662" s="2061"/>
      <c r="F662" s="2061"/>
      <c r="G662" s="2061"/>
      <c r="H662" s="2061"/>
      <c r="I662" s="2061"/>
      <c r="J662" s="2061"/>
      <c r="K662" s="2061"/>
      <c r="L662" s="2061"/>
    </row>
    <row r="663" spans="1:12" ht="15.75" customHeight="1">
      <c r="A663" s="2061"/>
      <c r="B663" s="2061"/>
      <c r="C663" s="2061"/>
      <c r="D663" s="2061"/>
      <c r="E663" s="2061"/>
      <c r="F663" s="2061"/>
      <c r="G663" s="2061"/>
      <c r="H663" s="2061"/>
      <c r="I663" s="2061"/>
      <c r="J663" s="2061"/>
      <c r="K663" s="2061"/>
      <c r="L663" s="2061"/>
    </row>
    <row r="664" spans="1:12" ht="15.75" customHeight="1">
      <c r="A664" s="2061"/>
      <c r="B664" s="2061"/>
      <c r="C664" s="2061"/>
      <c r="D664" s="2061"/>
      <c r="E664" s="2061"/>
      <c r="F664" s="2061"/>
      <c r="G664" s="2061"/>
      <c r="H664" s="2061"/>
      <c r="I664" s="2061"/>
      <c r="J664" s="2061"/>
      <c r="K664" s="2061"/>
      <c r="L664" s="2061"/>
    </row>
    <row r="665" spans="1:12" ht="15.75" customHeight="1">
      <c r="A665" s="2061"/>
      <c r="B665" s="2061"/>
      <c r="C665" s="2061"/>
      <c r="D665" s="2061"/>
      <c r="E665" s="2061"/>
      <c r="F665" s="2061"/>
      <c r="G665" s="2061"/>
      <c r="H665" s="2061"/>
      <c r="I665" s="2061"/>
      <c r="J665" s="2061"/>
      <c r="K665" s="2061"/>
      <c r="L665" s="2061"/>
    </row>
    <row r="666" spans="1:12" ht="15.75" customHeight="1">
      <c r="A666" s="2061"/>
      <c r="B666" s="2061"/>
      <c r="C666" s="2061"/>
      <c r="D666" s="2061"/>
      <c r="E666" s="2061"/>
      <c r="F666" s="2061"/>
      <c r="G666" s="2061"/>
      <c r="H666" s="2061"/>
      <c r="I666" s="2061"/>
      <c r="J666" s="2061"/>
      <c r="K666" s="2061"/>
      <c r="L666" s="2061"/>
    </row>
    <row r="667" spans="1:12" ht="15.75" customHeight="1">
      <c r="A667" s="2061"/>
      <c r="B667" s="2061"/>
      <c r="C667" s="2061"/>
      <c r="D667" s="2061"/>
      <c r="E667" s="2061"/>
      <c r="F667" s="2061"/>
      <c r="G667" s="2061"/>
      <c r="H667" s="2061"/>
      <c r="I667" s="2061"/>
      <c r="J667" s="2061"/>
      <c r="K667" s="2061"/>
      <c r="L667" s="2061"/>
    </row>
    <row r="668" spans="1:12" ht="15.75" customHeight="1">
      <c r="A668" s="2061"/>
      <c r="B668" s="2061"/>
      <c r="C668" s="2061"/>
      <c r="D668" s="2061"/>
      <c r="E668" s="2061"/>
      <c r="F668" s="2061"/>
      <c r="G668" s="2061"/>
      <c r="H668" s="2061"/>
      <c r="I668" s="2061"/>
      <c r="J668" s="2061"/>
      <c r="K668" s="2061"/>
      <c r="L668" s="2061"/>
    </row>
    <row r="669" spans="1:12" ht="15.75" customHeight="1">
      <c r="A669" s="2061"/>
      <c r="B669" s="2061"/>
      <c r="C669" s="2061"/>
      <c r="D669" s="2061"/>
      <c r="E669" s="2061"/>
      <c r="F669" s="2061"/>
      <c r="G669" s="2061"/>
      <c r="H669" s="2061"/>
      <c r="I669" s="2061"/>
      <c r="J669" s="2061"/>
      <c r="K669" s="2061"/>
      <c r="L669" s="2061"/>
    </row>
    <row r="670" spans="1:12" ht="15.75" customHeight="1">
      <c r="A670" s="2061"/>
      <c r="B670" s="2061"/>
      <c r="C670" s="2061"/>
      <c r="D670" s="2061"/>
      <c r="E670" s="2061"/>
      <c r="F670" s="2061"/>
      <c r="G670" s="2061"/>
      <c r="H670" s="2061"/>
      <c r="I670" s="2061"/>
      <c r="J670" s="2061"/>
      <c r="K670" s="2061"/>
      <c r="L670" s="2061"/>
    </row>
    <row r="671" spans="1:12" ht="15.75" customHeight="1">
      <c r="A671" s="2061"/>
      <c r="B671" s="2061"/>
      <c r="C671" s="2061"/>
      <c r="D671" s="2061"/>
      <c r="E671" s="2061"/>
      <c r="F671" s="2061"/>
      <c r="G671" s="2061"/>
      <c r="H671" s="2061"/>
      <c r="I671" s="2061"/>
      <c r="J671" s="2061"/>
      <c r="K671" s="2061"/>
      <c r="L671" s="2061"/>
    </row>
    <row r="672" spans="1:12" ht="15.75" customHeight="1">
      <c r="A672" s="2061"/>
      <c r="B672" s="2061"/>
      <c r="C672" s="2061"/>
      <c r="D672" s="2061"/>
      <c r="E672" s="2061"/>
      <c r="F672" s="2061"/>
      <c r="G672" s="2061"/>
      <c r="H672" s="2061"/>
      <c r="I672" s="2061"/>
      <c r="J672" s="2061"/>
      <c r="K672" s="2061"/>
      <c r="L672" s="2061"/>
    </row>
    <row r="673" spans="1:12" ht="15.75" customHeight="1">
      <c r="A673" s="2061"/>
      <c r="B673" s="2061"/>
      <c r="C673" s="2061"/>
      <c r="D673" s="2061"/>
      <c r="E673" s="2061"/>
      <c r="F673" s="2061"/>
      <c r="G673" s="2061"/>
      <c r="H673" s="2061"/>
      <c r="I673" s="2061"/>
      <c r="J673" s="2061"/>
      <c r="K673" s="2061"/>
      <c r="L673" s="2061"/>
    </row>
    <row r="674" spans="1:12" ht="15.75" customHeight="1">
      <c r="A674" s="2061"/>
      <c r="B674" s="2061"/>
      <c r="C674" s="2061"/>
      <c r="D674" s="2061"/>
      <c r="E674" s="2061"/>
      <c r="F674" s="2061"/>
      <c r="G674" s="2061"/>
      <c r="H674" s="2061"/>
      <c r="I674" s="2061"/>
      <c r="J674" s="2061"/>
      <c r="K674" s="2061"/>
      <c r="L674" s="2061"/>
    </row>
    <row r="675" spans="1:12" ht="15.75" customHeight="1">
      <c r="A675" s="2061"/>
      <c r="B675" s="2061"/>
      <c r="C675" s="2061"/>
      <c r="D675" s="2061"/>
      <c r="E675" s="2061"/>
      <c r="F675" s="2061"/>
      <c r="G675" s="2061"/>
      <c r="H675" s="2061"/>
      <c r="I675" s="2061"/>
      <c r="J675" s="2061"/>
      <c r="K675" s="2061"/>
      <c r="L675" s="2061"/>
    </row>
    <row r="676" spans="1:12" ht="15.75" customHeight="1">
      <c r="A676" s="2061"/>
      <c r="B676" s="2061"/>
      <c r="C676" s="2061"/>
      <c r="D676" s="2061"/>
      <c r="E676" s="2061"/>
      <c r="F676" s="2061"/>
      <c r="G676" s="2061"/>
      <c r="H676" s="2061"/>
      <c r="I676" s="2061"/>
      <c r="J676" s="2061"/>
      <c r="K676" s="2061"/>
      <c r="L676" s="2061"/>
    </row>
    <row r="677" spans="1:12" ht="15.75" customHeight="1">
      <c r="A677" s="2061"/>
      <c r="B677" s="2061"/>
      <c r="C677" s="2061"/>
      <c r="D677" s="2061"/>
      <c r="E677" s="2061"/>
      <c r="F677" s="2061"/>
      <c r="G677" s="2061"/>
      <c r="H677" s="2061"/>
      <c r="I677" s="2061"/>
      <c r="J677" s="2061"/>
      <c r="K677" s="2061"/>
      <c r="L677" s="2061"/>
    </row>
    <row r="678" spans="1:12" ht="15.75" customHeight="1">
      <c r="A678" s="2061"/>
      <c r="B678" s="2061"/>
      <c r="C678" s="2061"/>
      <c r="D678" s="2061"/>
      <c r="E678" s="2061"/>
      <c r="F678" s="2061"/>
      <c r="G678" s="2061"/>
      <c r="H678" s="2061"/>
      <c r="I678" s="2061"/>
      <c r="J678" s="2061"/>
      <c r="K678" s="2061"/>
      <c r="L678" s="2061"/>
    </row>
    <row r="679" spans="1:12" ht="15.75" customHeight="1">
      <c r="A679" s="2061"/>
      <c r="B679" s="2061"/>
      <c r="C679" s="2061"/>
      <c r="D679" s="2061"/>
      <c r="E679" s="2061"/>
      <c r="F679" s="2061"/>
      <c r="G679" s="2061"/>
      <c r="H679" s="2061"/>
      <c r="I679" s="2061"/>
      <c r="J679" s="2061"/>
      <c r="K679" s="2061"/>
      <c r="L679" s="2061"/>
    </row>
    <row r="680" spans="1:12" ht="15.75" customHeight="1">
      <c r="A680" s="2061"/>
      <c r="B680" s="2061"/>
      <c r="C680" s="2061"/>
      <c r="D680" s="2061"/>
      <c r="E680" s="2061"/>
      <c r="F680" s="2061"/>
      <c r="G680" s="2061"/>
      <c r="H680" s="2061"/>
      <c r="I680" s="2061"/>
      <c r="J680" s="2061"/>
      <c r="K680" s="2061"/>
      <c r="L680" s="2061"/>
    </row>
    <row r="681" spans="1:12" ht="15.75" customHeight="1">
      <c r="A681" s="2061"/>
      <c r="B681" s="2061"/>
      <c r="C681" s="2061"/>
      <c r="D681" s="2061"/>
      <c r="E681" s="2061"/>
      <c r="F681" s="2061"/>
      <c r="G681" s="2061"/>
      <c r="H681" s="2061"/>
      <c r="I681" s="2061"/>
      <c r="J681" s="2061"/>
      <c r="K681" s="2061"/>
      <c r="L681" s="2061"/>
    </row>
    <row r="682" spans="1:12" ht="15.75" customHeight="1">
      <c r="A682" s="2061"/>
      <c r="B682" s="2061"/>
      <c r="C682" s="2061"/>
      <c r="D682" s="2061"/>
      <c r="E682" s="2061"/>
      <c r="F682" s="2061"/>
      <c r="G682" s="2061"/>
      <c r="H682" s="2061"/>
      <c r="I682" s="2061"/>
      <c r="J682" s="2061"/>
      <c r="K682" s="2061"/>
      <c r="L682" s="2061"/>
    </row>
    <row r="683" spans="1:12" ht="15.75" customHeight="1">
      <c r="A683" s="2061"/>
      <c r="B683" s="2061"/>
      <c r="C683" s="2061"/>
      <c r="D683" s="2061"/>
      <c r="E683" s="2061"/>
      <c r="F683" s="2061"/>
      <c r="G683" s="2061"/>
      <c r="H683" s="2061"/>
      <c r="I683" s="2061"/>
      <c r="J683" s="2061"/>
      <c r="K683" s="2061"/>
      <c r="L683" s="2061"/>
    </row>
    <row r="684" spans="1:12" ht="15.75" customHeight="1">
      <c r="A684" s="2061"/>
      <c r="B684" s="2061"/>
      <c r="C684" s="2061"/>
      <c r="D684" s="2061"/>
      <c r="E684" s="2061"/>
      <c r="F684" s="2061"/>
      <c r="G684" s="2061"/>
      <c r="H684" s="2061"/>
      <c r="I684" s="2061"/>
      <c r="J684" s="2061"/>
      <c r="K684" s="2061"/>
      <c r="L684" s="2061"/>
    </row>
    <row r="685" spans="1:12" ht="15.75" customHeight="1">
      <c r="A685" s="2061"/>
      <c r="B685" s="2061"/>
      <c r="C685" s="2061"/>
      <c r="D685" s="2061"/>
      <c r="E685" s="2061"/>
      <c r="F685" s="2061"/>
      <c r="G685" s="2061"/>
      <c r="H685" s="2061"/>
      <c r="I685" s="2061"/>
      <c r="J685" s="2061"/>
      <c r="K685" s="2061"/>
      <c r="L685" s="2061"/>
    </row>
    <row r="686" spans="1:12" ht="15.75" customHeight="1">
      <c r="A686" s="2061"/>
      <c r="B686" s="2061"/>
      <c r="C686" s="2061"/>
      <c r="D686" s="2061"/>
      <c r="E686" s="2061"/>
      <c r="F686" s="2061"/>
      <c r="G686" s="2061"/>
      <c r="H686" s="2061"/>
      <c r="I686" s="2061"/>
      <c r="J686" s="2061"/>
      <c r="K686" s="2061"/>
      <c r="L686" s="2061"/>
    </row>
    <row r="687" spans="1:12" ht="15.75" customHeight="1">
      <c r="A687" s="2061"/>
      <c r="B687" s="2061"/>
      <c r="C687" s="2061"/>
      <c r="D687" s="2061"/>
      <c r="E687" s="2061"/>
      <c r="F687" s="2061"/>
      <c r="G687" s="2061"/>
      <c r="H687" s="2061"/>
      <c r="I687" s="2061"/>
      <c r="J687" s="2061"/>
      <c r="K687" s="2061"/>
      <c r="L687" s="2061"/>
    </row>
    <row r="688" spans="1:12" ht="15.75" customHeight="1">
      <c r="A688" s="2061"/>
      <c r="B688" s="2061"/>
      <c r="C688" s="2061"/>
      <c r="D688" s="2061"/>
      <c r="E688" s="2061"/>
      <c r="F688" s="2061"/>
      <c r="G688" s="2061"/>
      <c r="H688" s="2061"/>
      <c r="I688" s="2061"/>
      <c r="J688" s="2061"/>
      <c r="K688" s="2061"/>
      <c r="L688" s="2061"/>
    </row>
    <row r="689" spans="1:12" ht="15.75" customHeight="1">
      <c r="A689" s="2061"/>
      <c r="B689" s="2061"/>
      <c r="C689" s="2061"/>
      <c r="D689" s="2061"/>
      <c r="E689" s="2061"/>
      <c r="F689" s="2061"/>
      <c r="G689" s="2061"/>
      <c r="H689" s="2061"/>
      <c r="I689" s="2061"/>
      <c r="J689" s="2061"/>
      <c r="K689" s="2061"/>
      <c r="L689" s="2061"/>
    </row>
    <row r="690" spans="1:12" ht="15.75" customHeight="1">
      <c r="A690" s="2061"/>
      <c r="B690" s="2061"/>
      <c r="C690" s="2061"/>
      <c r="D690" s="2061"/>
      <c r="E690" s="2061"/>
      <c r="F690" s="2061"/>
      <c r="G690" s="2061"/>
      <c r="H690" s="2061"/>
      <c r="I690" s="2061"/>
      <c r="J690" s="2061"/>
      <c r="K690" s="2061"/>
      <c r="L690" s="2061"/>
    </row>
    <row r="691" spans="1:12" ht="15.75" customHeight="1">
      <c r="A691" s="2061"/>
      <c r="B691" s="2061"/>
      <c r="C691" s="2061"/>
      <c r="D691" s="2061"/>
      <c r="E691" s="2061"/>
      <c r="F691" s="2061"/>
      <c r="G691" s="2061"/>
      <c r="H691" s="2061"/>
      <c r="I691" s="2061"/>
      <c r="J691" s="2061"/>
      <c r="K691" s="2061"/>
      <c r="L691" s="2061"/>
    </row>
    <row r="692" spans="1:12" ht="15.75" customHeight="1">
      <c r="A692" s="2061"/>
      <c r="B692" s="2061"/>
      <c r="C692" s="2061"/>
      <c r="D692" s="2061"/>
      <c r="E692" s="2061"/>
      <c r="F692" s="2061"/>
      <c r="G692" s="2061"/>
      <c r="H692" s="2061"/>
      <c r="I692" s="2061"/>
      <c r="J692" s="2061"/>
      <c r="K692" s="2061"/>
      <c r="L692" s="2061"/>
    </row>
    <row r="693" spans="1:12" ht="15.75" customHeight="1">
      <c r="A693" s="2061"/>
      <c r="B693" s="2061"/>
      <c r="C693" s="2061"/>
      <c r="D693" s="2061"/>
      <c r="E693" s="2061"/>
      <c r="F693" s="2061"/>
      <c r="G693" s="2061"/>
      <c r="H693" s="2061"/>
      <c r="I693" s="2061"/>
      <c r="J693" s="2061"/>
      <c r="K693" s="2061"/>
      <c r="L693" s="2061"/>
    </row>
    <row r="694" spans="1:12" ht="15.75" customHeight="1">
      <c r="A694" s="2061"/>
      <c r="B694" s="2061"/>
      <c r="C694" s="2061"/>
      <c r="D694" s="2061"/>
      <c r="E694" s="2061"/>
      <c r="F694" s="2061"/>
      <c r="G694" s="2061"/>
      <c r="H694" s="2061"/>
      <c r="I694" s="2061"/>
      <c r="J694" s="2061"/>
      <c r="K694" s="2061"/>
      <c r="L694" s="2061"/>
    </row>
    <row r="695" spans="1:12" ht="15.75" customHeight="1">
      <c r="A695" s="2061"/>
      <c r="B695" s="2061"/>
      <c r="C695" s="2061"/>
      <c r="D695" s="2061"/>
      <c r="E695" s="2061"/>
      <c r="F695" s="2061"/>
      <c r="G695" s="2061"/>
      <c r="H695" s="2061"/>
      <c r="I695" s="2061"/>
      <c r="J695" s="2061"/>
      <c r="K695" s="2061"/>
      <c r="L695" s="2061"/>
    </row>
    <row r="696" spans="1:12" ht="15.75" customHeight="1">
      <c r="A696" s="2061"/>
      <c r="B696" s="2061"/>
      <c r="C696" s="2061"/>
      <c r="D696" s="2061"/>
      <c r="E696" s="2061"/>
      <c r="F696" s="2061"/>
      <c r="G696" s="2061"/>
      <c r="H696" s="2061"/>
      <c r="I696" s="2061"/>
      <c r="J696" s="2061"/>
      <c r="K696" s="2061"/>
      <c r="L696" s="2061"/>
    </row>
    <row r="697" spans="1:12" ht="15.75" customHeight="1">
      <c r="A697" s="2061"/>
      <c r="B697" s="2061"/>
      <c r="C697" s="2061"/>
      <c r="D697" s="2061"/>
      <c r="E697" s="2061"/>
      <c r="F697" s="2061"/>
      <c r="G697" s="2061"/>
      <c r="H697" s="2061"/>
      <c r="I697" s="2061"/>
      <c r="J697" s="2061"/>
      <c r="K697" s="2061"/>
      <c r="L697" s="2061"/>
    </row>
    <row r="698" spans="1:12" ht="15.75" customHeight="1">
      <c r="A698" s="2061"/>
      <c r="B698" s="2061"/>
      <c r="C698" s="2061"/>
      <c r="D698" s="2061"/>
      <c r="E698" s="2061"/>
      <c r="F698" s="2061"/>
      <c r="G698" s="2061"/>
      <c r="H698" s="2061"/>
      <c r="I698" s="2061"/>
      <c r="J698" s="2061"/>
      <c r="K698" s="2061"/>
      <c r="L698" s="2061"/>
    </row>
    <row r="699" spans="1:12" ht="15.75" customHeight="1">
      <c r="A699" s="2061"/>
      <c r="B699" s="2061"/>
      <c r="C699" s="2061"/>
      <c r="D699" s="2061"/>
      <c r="E699" s="2061"/>
      <c r="F699" s="2061"/>
      <c r="G699" s="2061"/>
      <c r="H699" s="2061"/>
      <c r="I699" s="2061"/>
      <c r="J699" s="2061"/>
      <c r="K699" s="2061"/>
      <c r="L699" s="2061"/>
    </row>
    <row r="700" spans="1:12" ht="15.75" customHeight="1">
      <c r="A700" s="2061"/>
      <c r="B700" s="2061"/>
      <c r="C700" s="2061"/>
      <c r="D700" s="2061"/>
      <c r="E700" s="2061"/>
      <c r="F700" s="2061"/>
      <c r="G700" s="2061"/>
      <c r="H700" s="2061"/>
      <c r="I700" s="2061"/>
      <c r="J700" s="2061"/>
      <c r="K700" s="2061"/>
      <c r="L700" s="2061"/>
    </row>
    <row r="701" spans="1:12" ht="15.75" customHeight="1">
      <c r="A701" s="2061"/>
      <c r="B701" s="2061"/>
      <c r="C701" s="2061"/>
      <c r="D701" s="2061"/>
      <c r="E701" s="2061"/>
      <c r="F701" s="2061"/>
      <c r="G701" s="2061"/>
      <c r="H701" s="2061"/>
      <c r="I701" s="2061"/>
      <c r="J701" s="2061"/>
      <c r="K701" s="2061"/>
      <c r="L701" s="2061"/>
    </row>
    <row r="702" spans="1:12" ht="15.75" customHeight="1">
      <c r="A702" s="2061"/>
      <c r="B702" s="2061"/>
      <c r="C702" s="2061"/>
      <c r="D702" s="2061"/>
      <c r="E702" s="2061"/>
      <c r="F702" s="2061"/>
      <c r="G702" s="2061"/>
      <c r="H702" s="2061"/>
      <c r="I702" s="2061"/>
      <c r="J702" s="2061"/>
      <c r="K702" s="2061"/>
      <c r="L702" s="2061"/>
    </row>
    <row r="703" spans="1:12" ht="15.75" customHeight="1">
      <c r="A703" s="2061"/>
      <c r="B703" s="2061"/>
      <c r="C703" s="2061"/>
      <c r="D703" s="2061"/>
      <c r="E703" s="2061"/>
      <c r="F703" s="2061"/>
      <c r="G703" s="2061"/>
      <c r="H703" s="2061"/>
      <c r="I703" s="2061"/>
      <c r="J703" s="2061"/>
      <c r="K703" s="2061"/>
      <c r="L703" s="2061"/>
    </row>
    <row r="704" spans="1:12" ht="15.75" customHeight="1">
      <c r="A704" s="2061"/>
      <c r="B704" s="2061"/>
      <c r="C704" s="2061"/>
      <c r="D704" s="2061"/>
      <c r="E704" s="2061"/>
      <c r="F704" s="2061"/>
      <c r="G704" s="2061"/>
      <c r="H704" s="2061"/>
      <c r="I704" s="2061"/>
      <c r="J704" s="2061"/>
      <c r="K704" s="2061"/>
      <c r="L704" s="2061"/>
    </row>
    <row r="705" spans="1:12" ht="15.75" customHeight="1">
      <c r="A705" s="2061"/>
      <c r="B705" s="2061"/>
      <c r="C705" s="2061"/>
      <c r="D705" s="2061"/>
      <c r="E705" s="2061"/>
      <c r="F705" s="2061"/>
      <c r="G705" s="2061"/>
      <c r="H705" s="2061"/>
      <c r="I705" s="2061"/>
      <c r="J705" s="2061"/>
      <c r="K705" s="2061"/>
      <c r="L705" s="2061"/>
    </row>
    <row r="706" spans="1:12" ht="15.75" customHeight="1">
      <c r="A706" s="2061"/>
      <c r="B706" s="2061"/>
      <c r="C706" s="2061"/>
      <c r="D706" s="2061"/>
      <c r="E706" s="2061"/>
      <c r="F706" s="2061"/>
      <c r="G706" s="2061"/>
      <c r="H706" s="2061"/>
      <c r="I706" s="2061"/>
      <c r="J706" s="2061"/>
      <c r="K706" s="2061"/>
      <c r="L706" s="2061"/>
    </row>
    <row r="707" spans="1:12" ht="15.75" customHeight="1">
      <c r="A707" s="2061"/>
      <c r="B707" s="2061"/>
      <c r="C707" s="2061"/>
      <c r="D707" s="2061"/>
      <c r="E707" s="2061"/>
      <c r="F707" s="2061"/>
      <c r="G707" s="2061"/>
      <c r="H707" s="2061"/>
      <c r="I707" s="2061"/>
      <c r="J707" s="2061"/>
      <c r="K707" s="2061"/>
      <c r="L707" s="2061"/>
    </row>
    <row r="708" spans="1:12" ht="15.75" customHeight="1">
      <c r="A708" s="2061"/>
      <c r="B708" s="2061"/>
      <c r="C708" s="2061"/>
      <c r="D708" s="2061"/>
      <c r="E708" s="2061"/>
      <c r="F708" s="2061"/>
      <c r="G708" s="2061"/>
      <c r="H708" s="2061"/>
      <c r="I708" s="2061"/>
      <c r="J708" s="2061"/>
      <c r="K708" s="2061"/>
      <c r="L708" s="2061"/>
    </row>
    <row r="709" spans="1:12" ht="15.75" customHeight="1">
      <c r="A709" s="2061"/>
      <c r="B709" s="2061"/>
      <c r="C709" s="2061"/>
      <c r="D709" s="2061"/>
      <c r="E709" s="2061"/>
      <c r="F709" s="2061"/>
      <c r="G709" s="2061"/>
      <c r="H709" s="2061"/>
      <c r="I709" s="2061"/>
      <c r="J709" s="2061"/>
      <c r="K709" s="2061"/>
      <c r="L709" s="2061"/>
    </row>
    <row r="710" spans="1:12" ht="15.75" customHeight="1">
      <c r="A710" s="2061"/>
      <c r="B710" s="2061"/>
      <c r="C710" s="2061"/>
      <c r="D710" s="2061"/>
      <c r="E710" s="2061"/>
      <c r="F710" s="2061"/>
      <c r="G710" s="2061"/>
      <c r="H710" s="2061"/>
      <c r="I710" s="2061"/>
      <c r="J710" s="2061"/>
      <c r="K710" s="2061"/>
      <c r="L710" s="2061"/>
    </row>
    <row r="711" spans="1:12" ht="15.75" customHeight="1">
      <c r="A711" s="2061"/>
      <c r="B711" s="2061"/>
      <c r="C711" s="2061"/>
      <c r="D711" s="2061"/>
      <c r="E711" s="2061"/>
      <c r="F711" s="2061"/>
      <c r="G711" s="2061"/>
      <c r="H711" s="2061"/>
      <c r="I711" s="2061"/>
      <c r="J711" s="2061"/>
      <c r="K711" s="2061"/>
      <c r="L711" s="2061"/>
    </row>
    <row r="712" spans="1:12" ht="15.75" customHeight="1">
      <c r="A712" s="2061"/>
      <c r="B712" s="2061"/>
      <c r="C712" s="2061"/>
      <c r="D712" s="2061"/>
      <c r="E712" s="2061"/>
      <c r="F712" s="2061"/>
      <c r="G712" s="2061"/>
      <c r="H712" s="2061"/>
      <c r="I712" s="2061"/>
      <c r="J712" s="2061"/>
      <c r="K712" s="2061"/>
      <c r="L712" s="2061"/>
    </row>
    <row r="713" spans="1:12" ht="15.75" customHeight="1">
      <c r="A713" s="2061"/>
      <c r="B713" s="2061"/>
      <c r="C713" s="2061"/>
      <c r="D713" s="2061"/>
      <c r="E713" s="2061"/>
      <c r="F713" s="2061"/>
      <c r="G713" s="2061"/>
      <c r="H713" s="2061"/>
      <c r="I713" s="2061"/>
      <c r="J713" s="2061"/>
      <c r="K713" s="2061"/>
      <c r="L713" s="2061"/>
    </row>
    <row r="714" spans="1:12" ht="15.75" customHeight="1">
      <c r="A714" s="2061"/>
      <c r="B714" s="2061"/>
      <c r="C714" s="2061"/>
      <c r="D714" s="2061"/>
      <c r="E714" s="2061"/>
      <c r="F714" s="2061"/>
      <c r="G714" s="2061"/>
      <c r="H714" s="2061"/>
      <c r="I714" s="2061"/>
      <c r="J714" s="2061"/>
      <c r="K714" s="2061"/>
      <c r="L714" s="2061"/>
    </row>
    <row r="715" spans="1:12" ht="15.75" customHeight="1">
      <c r="A715" s="2061"/>
      <c r="B715" s="2061"/>
      <c r="C715" s="2061"/>
      <c r="D715" s="2061"/>
      <c r="E715" s="2061"/>
      <c r="F715" s="2061"/>
      <c r="G715" s="2061"/>
      <c r="H715" s="2061"/>
      <c r="I715" s="2061"/>
      <c r="J715" s="2061"/>
      <c r="K715" s="2061"/>
      <c r="L715" s="2061"/>
    </row>
    <row r="716" spans="1:12" ht="15.75" customHeight="1">
      <c r="A716" s="2061"/>
      <c r="B716" s="2061"/>
      <c r="C716" s="2061"/>
      <c r="D716" s="2061"/>
      <c r="E716" s="2061"/>
      <c r="F716" s="2061"/>
      <c r="G716" s="2061"/>
      <c r="H716" s="2061"/>
      <c r="I716" s="2061"/>
      <c r="J716" s="2061"/>
      <c r="K716" s="2061"/>
      <c r="L716" s="2061"/>
    </row>
    <row r="717" spans="1:12" ht="15.75" customHeight="1">
      <c r="A717" s="2061"/>
      <c r="B717" s="2061"/>
      <c r="C717" s="2061"/>
      <c r="D717" s="2061"/>
      <c r="E717" s="2061"/>
      <c r="F717" s="2061"/>
      <c r="G717" s="2061"/>
      <c r="H717" s="2061"/>
      <c r="I717" s="2061"/>
      <c r="J717" s="2061"/>
      <c r="K717" s="2061"/>
      <c r="L717" s="2061"/>
    </row>
    <row r="718" spans="1:12" ht="15.75" customHeight="1">
      <c r="A718" s="2061"/>
      <c r="B718" s="2061"/>
      <c r="C718" s="2061"/>
      <c r="D718" s="2061"/>
      <c r="E718" s="2061"/>
      <c r="F718" s="2061"/>
      <c r="G718" s="2061"/>
      <c r="H718" s="2061"/>
      <c r="I718" s="2061"/>
      <c r="J718" s="2061"/>
      <c r="K718" s="2061"/>
      <c r="L718" s="2061"/>
    </row>
    <row r="719" spans="1:12" ht="15.75" customHeight="1">
      <c r="A719" s="2061"/>
      <c r="B719" s="2061"/>
      <c r="C719" s="2061"/>
      <c r="D719" s="2061"/>
      <c r="E719" s="2061"/>
      <c r="F719" s="2061"/>
      <c r="G719" s="2061"/>
      <c r="H719" s="2061"/>
      <c r="I719" s="2061"/>
      <c r="J719" s="2061"/>
      <c r="K719" s="2061"/>
      <c r="L719" s="2061"/>
    </row>
    <row r="720" spans="1:12" ht="15.75" customHeight="1">
      <c r="A720" s="2061"/>
      <c r="B720" s="2061"/>
      <c r="C720" s="2061"/>
      <c r="D720" s="2061"/>
      <c r="E720" s="2061"/>
      <c r="F720" s="2061"/>
      <c r="G720" s="2061"/>
      <c r="H720" s="2061"/>
      <c r="I720" s="2061"/>
      <c r="J720" s="2061"/>
      <c r="K720" s="2061"/>
      <c r="L720" s="2061"/>
    </row>
    <row r="721" spans="1:12" ht="15.75" customHeight="1">
      <c r="A721" s="2061"/>
      <c r="B721" s="2061"/>
      <c r="C721" s="2061"/>
      <c r="D721" s="2061"/>
      <c r="E721" s="2061"/>
      <c r="F721" s="2061"/>
      <c r="G721" s="2061"/>
      <c r="H721" s="2061"/>
      <c r="I721" s="2061"/>
      <c r="J721" s="2061"/>
      <c r="K721" s="2061"/>
      <c r="L721" s="2061"/>
    </row>
    <row r="722" spans="1:12" ht="15.75" customHeight="1">
      <c r="A722" s="2061"/>
      <c r="B722" s="2061"/>
      <c r="C722" s="2061"/>
      <c r="D722" s="2061"/>
      <c r="E722" s="2061"/>
      <c r="F722" s="2061"/>
      <c r="G722" s="2061"/>
      <c r="H722" s="2061"/>
      <c r="I722" s="2061"/>
      <c r="J722" s="2061"/>
      <c r="K722" s="2061"/>
      <c r="L722" s="2061"/>
    </row>
    <row r="723" spans="1:12" ht="15.75" customHeight="1">
      <c r="A723" s="2061"/>
      <c r="B723" s="2061"/>
      <c r="C723" s="2061"/>
      <c r="D723" s="2061"/>
      <c r="E723" s="2061"/>
      <c r="F723" s="2061"/>
      <c r="G723" s="2061"/>
      <c r="H723" s="2061"/>
      <c r="I723" s="2061"/>
      <c r="J723" s="2061"/>
      <c r="K723" s="2061"/>
      <c r="L723" s="2061"/>
    </row>
    <row r="724" spans="1:12" ht="15.75" customHeight="1">
      <c r="A724" s="2061"/>
      <c r="B724" s="2061"/>
      <c r="C724" s="2061"/>
      <c r="D724" s="2061"/>
      <c r="E724" s="2061"/>
      <c r="F724" s="2061"/>
      <c r="G724" s="2061"/>
      <c r="H724" s="2061"/>
      <c r="I724" s="2061"/>
      <c r="J724" s="2061"/>
      <c r="K724" s="2061"/>
      <c r="L724" s="2061"/>
    </row>
    <row r="725" spans="1:12" ht="15.75" customHeight="1">
      <c r="A725" s="2061"/>
      <c r="B725" s="2061"/>
      <c r="C725" s="2061"/>
      <c r="D725" s="2061"/>
      <c r="E725" s="2061"/>
      <c r="F725" s="2061"/>
      <c r="G725" s="2061"/>
      <c r="H725" s="2061"/>
      <c r="I725" s="2061"/>
      <c r="J725" s="2061"/>
      <c r="K725" s="2061"/>
      <c r="L725" s="2061"/>
    </row>
    <row r="726" spans="1:12" ht="15.75" customHeight="1">
      <c r="A726" s="2061"/>
      <c r="B726" s="2061"/>
      <c r="C726" s="2061"/>
      <c r="D726" s="2061"/>
      <c r="E726" s="2061"/>
      <c r="F726" s="2061"/>
      <c r="G726" s="2061"/>
      <c r="H726" s="2061"/>
      <c r="I726" s="2061"/>
      <c r="J726" s="2061"/>
      <c r="K726" s="2061"/>
      <c r="L726" s="2061"/>
    </row>
    <row r="727" spans="1:12" ht="15.75" customHeight="1">
      <c r="A727" s="2061"/>
      <c r="B727" s="2061"/>
      <c r="C727" s="2061"/>
      <c r="D727" s="2061"/>
      <c r="E727" s="2061"/>
      <c r="F727" s="2061"/>
      <c r="G727" s="2061"/>
      <c r="H727" s="2061"/>
      <c r="I727" s="2061"/>
      <c r="J727" s="2061"/>
      <c r="K727" s="2061"/>
      <c r="L727" s="2061"/>
    </row>
    <row r="728" spans="1:12" ht="15.75" customHeight="1">
      <c r="A728" s="2061"/>
      <c r="B728" s="2061"/>
      <c r="C728" s="2061"/>
      <c r="D728" s="2061"/>
      <c r="E728" s="2061"/>
      <c r="F728" s="2061"/>
      <c r="G728" s="2061"/>
      <c r="H728" s="2061"/>
      <c r="I728" s="2061"/>
      <c r="J728" s="2061"/>
      <c r="K728" s="2061"/>
      <c r="L728" s="2061"/>
    </row>
    <row r="729" spans="1:12" ht="15.75" customHeight="1">
      <c r="A729" s="2061"/>
      <c r="B729" s="2061"/>
      <c r="C729" s="2061"/>
      <c r="D729" s="2061"/>
      <c r="E729" s="2061"/>
      <c r="F729" s="2061"/>
      <c r="G729" s="2061"/>
      <c r="H729" s="2061"/>
      <c r="I729" s="2061"/>
      <c r="J729" s="2061"/>
      <c r="K729" s="2061"/>
      <c r="L729" s="2061"/>
    </row>
    <row r="730" spans="1:12" ht="15.75" customHeight="1">
      <c r="A730" s="2061"/>
      <c r="B730" s="2061"/>
      <c r="C730" s="2061"/>
      <c r="D730" s="2061"/>
      <c r="E730" s="2061"/>
      <c r="F730" s="2061"/>
      <c r="G730" s="2061"/>
      <c r="H730" s="2061"/>
      <c r="I730" s="2061"/>
      <c r="J730" s="2061"/>
      <c r="K730" s="2061"/>
      <c r="L730" s="2061"/>
    </row>
    <row r="731" spans="1:12" ht="15.75" customHeight="1">
      <c r="A731" s="2061"/>
      <c r="B731" s="2061"/>
      <c r="C731" s="2061"/>
      <c r="D731" s="2061"/>
      <c r="E731" s="2061"/>
      <c r="F731" s="2061"/>
      <c r="G731" s="2061"/>
      <c r="H731" s="2061"/>
      <c r="I731" s="2061"/>
      <c r="J731" s="2061"/>
      <c r="K731" s="2061"/>
      <c r="L731" s="2061"/>
    </row>
    <row r="732" spans="1:12" ht="15.75" customHeight="1">
      <c r="A732" s="2061"/>
      <c r="B732" s="2061"/>
      <c r="C732" s="2061"/>
      <c r="D732" s="2061"/>
      <c r="E732" s="2061"/>
      <c r="F732" s="2061"/>
      <c r="G732" s="2061"/>
      <c r="H732" s="2061"/>
      <c r="I732" s="2061"/>
      <c r="J732" s="2061"/>
      <c r="K732" s="2061"/>
      <c r="L732" s="2061"/>
    </row>
    <row r="733" spans="1:12" ht="15.75" customHeight="1">
      <c r="A733" s="2061"/>
      <c r="B733" s="2061"/>
      <c r="C733" s="2061"/>
      <c r="D733" s="2061"/>
      <c r="E733" s="2061"/>
      <c r="F733" s="2061"/>
      <c r="G733" s="2061"/>
      <c r="H733" s="2061"/>
      <c r="I733" s="2061"/>
      <c r="J733" s="2061"/>
      <c r="K733" s="2061"/>
      <c r="L733" s="2061"/>
    </row>
    <row r="734" spans="1:12" ht="15.75" customHeight="1">
      <c r="A734" s="2061"/>
      <c r="B734" s="2061"/>
      <c r="C734" s="2061"/>
      <c r="D734" s="2061"/>
      <c r="E734" s="2061"/>
      <c r="F734" s="2061"/>
      <c r="G734" s="2061"/>
      <c r="H734" s="2061"/>
      <c r="I734" s="2061"/>
      <c r="J734" s="2061"/>
      <c r="K734" s="2061"/>
      <c r="L734" s="2061"/>
    </row>
    <row r="735" spans="1:12" ht="15.75" customHeight="1">
      <c r="A735" s="2061"/>
      <c r="B735" s="2061"/>
      <c r="C735" s="2061"/>
      <c r="D735" s="2061"/>
      <c r="E735" s="2061"/>
      <c r="F735" s="2061"/>
      <c r="G735" s="2061"/>
      <c r="H735" s="2061"/>
      <c r="I735" s="2061"/>
      <c r="J735" s="2061"/>
      <c r="K735" s="2061"/>
      <c r="L735" s="2061"/>
    </row>
    <row r="736" spans="1:12" ht="15.75" customHeight="1">
      <c r="A736" s="2061"/>
      <c r="B736" s="2061"/>
      <c r="C736" s="2061"/>
      <c r="D736" s="2061"/>
      <c r="E736" s="2061"/>
      <c r="F736" s="2061"/>
      <c r="G736" s="2061"/>
      <c r="H736" s="2061"/>
      <c r="I736" s="2061"/>
      <c r="J736" s="2061"/>
      <c r="K736" s="2061"/>
      <c r="L736" s="2061"/>
    </row>
    <row r="737" spans="1:12" ht="15.75" customHeight="1">
      <c r="A737" s="2061"/>
      <c r="B737" s="2061"/>
      <c r="C737" s="2061"/>
      <c r="D737" s="2061"/>
      <c r="E737" s="2061"/>
      <c r="F737" s="2061"/>
      <c r="G737" s="2061"/>
      <c r="H737" s="2061"/>
      <c r="I737" s="2061"/>
      <c r="J737" s="2061"/>
      <c r="K737" s="2061"/>
      <c r="L737" s="2061"/>
    </row>
    <row r="738" spans="1:12" ht="15.75" customHeight="1">
      <c r="A738" s="2061"/>
      <c r="B738" s="2061"/>
      <c r="C738" s="2061"/>
      <c r="D738" s="2061"/>
      <c r="E738" s="2061"/>
      <c r="F738" s="2061"/>
      <c r="G738" s="2061"/>
      <c r="H738" s="2061"/>
      <c r="I738" s="2061"/>
      <c r="J738" s="2061"/>
      <c r="K738" s="2061"/>
      <c r="L738" s="2061"/>
    </row>
    <row r="739" spans="1:12" ht="15.75" customHeight="1">
      <c r="A739" s="2061"/>
      <c r="B739" s="2061"/>
      <c r="C739" s="2061"/>
      <c r="D739" s="2061"/>
      <c r="E739" s="2061"/>
      <c r="F739" s="2061"/>
      <c r="G739" s="2061"/>
      <c r="H739" s="2061"/>
      <c r="I739" s="2061"/>
      <c r="J739" s="2061"/>
      <c r="K739" s="2061"/>
      <c r="L739" s="2061"/>
    </row>
    <row r="740" spans="1:12" ht="15.75" customHeight="1">
      <c r="A740" s="2061"/>
      <c r="B740" s="2061"/>
      <c r="C740" s="2061"/>
      <c r="D740" s="2061"/>
      <c r="E740" s="2061"/>
      <c r="F740" s="2061"/>
      <c r="G740" s="2061"/>
      <c r="H740" s="2061"/>
      <c r="I740" s="2061"/>
      <c r="J740" s="2061"/>
      <c r="K740" s="2061"/>
      <c r="L740" s="2061"/>
    </row>
    <row r="741" spans="1:12" ht="15.75" customHeight="1">
      <c r="A741" s="2061"/>
      <c r="B741" s="2061"/>
      <c r="C741" s="2061"/>
      <c r="D741" s="2061"/>
      <c r="E741" s="2061"/>
      <c r="F741" s="2061"/>
      <c r="G741" s="2061"/>
      <c r="H741" s="2061"/>
      <c r="I741" s="2061"/>
      <c r="J741" s="2061"/>
      <c r="K741" s="2061"/>
      <c r="L741" s="2061"/>
    </row>
    <row r="742" spans="1:12" ht="15.75" customHeight="1">
      <c r="A742" s="2061"/>
      <c r="B742" s="2061"/>
      <c r="C742" s="2061"/>
      <c r="D742" s="2061"/>
      <c r="E742" s="2061"/>
      <c r="F742" s="2061"/>
      <c r="G742" s="2061"/>
      <c r="H742" s="2061"/>
      <c r="I742" s="2061"/>
      <c r="J742" s="2061"/>
      <c r="K742" s="2061"/>
      <c r="L742" s="2061"/>
    </row>
    <row r="743" spans="1:12" ht="15.75" customHeight="1">
      <c r="A743" s="2061"/>
      <c r="B743" s="2061"/>
      <c r="C743" s="2061"/>
      <c r="D743" s="2061"/>
      <c r="E743" s="2061"/>
      <c r="F743" s="2061"/>
      <c r="G743" s="2061"/>
      <c r="H743" s="2061"/>
      <c r="I743" s="2061"/>
      <c r="J743" s="2061"/>
      <c r="K743" s="2061"/>
      <c r="L743" s="2061"/>
    </row>
    <row r="744" spans="1:12" ht="15.75" customHeight="1">
      <c r="A744" s="2061"/>
      <c r="B744" s="2061"/>
      <c r="C744" s="2061"/>
      <c r="D744" s="2061"/>
      <c r="E744" s="2061"/>
      <c r="F744" s="2061"/>
      <c r="G744" s="2061"/>
      <c r="H744" s="2061"/>
      <c r="I744" s="2061"/>
      <c r="J744" s="2061"/>
      <c r="K744" s="2061"/>
      <c r="L744" s="2061"/>
    </row>
    <row r="745" spans="1:12" ht="15.75" customHeight="1">
      <c r="A745" s="2061"/>
      <c r="B745" s="2061"/>
      <c r="C745" s="2061"/>
      <c r="D745" s="2061"/>
      <c r="E745" s="2061"/>
      <c r="F745" s="2061"/>
      <c r="G745" s="2061"/>
      <c r="H745" s="2061"/>
      <c r="I745" s="2061"/>
      <c r="J745" s="2061"/>
      <c r="K745" s="2061"/>
      <c r="L745" s="2061"/>
    </row>
    <row r="746" spans="1:12" ht="15.75" customHeight="1">
      <c r="A746" s="2061"/>
      <c r="B746" s="2061"/>
      <c r="C746" s="2061"/>
      <c r="D746" s="2061"/>
      <c r="E746" s="2061"/>
      <c r="F746" s="2061"/>
      <c r="G746" s="2061"/>
      <c r="H746" s="2061"/>
      <c r="I746" s="2061"/>
      <c r="J746" s="2061"/>
      <c r="K746" s="2061"/>
      <c r="L746" s="2061"/>
    </row>
    <row r="747" spans="1:12" ht="15.75" customHeight="1">
      <c r="A747" s="2061"/>
      <c r="B747" s="2061"/>
      <c r="C747" s="2061"/>
      <c r="D747" s="2061"/>
      <c r="E747" s="2061"/>
      <c r="F747" s="2061"/>
      <c r="G747" s="2061"/>
      <c r="H747" s="2061"/>
      <c r="I747" s="2061"/>
      <c r="J747" s="2061"/>
      <c r="K747" s="2061"/>
      <c r="L747" s="2061"/>
    </row>
    <row r="748" spans="1:12" ht="15.75" customHeight="1">
      <c r="A748" s="2061"/>
      <c r="B748" s="2061"/>
      <c r="C748" s="2061"/>
      <c r="D748" s="2061"/>
      <c r="E748" s="2061"/>
      <c r="F748" s="2061"/>
      <c r="G748" s="2061"/>
      <c r="H748" s="2061"/>
      <c r="I748" s="2061"/>
      <c r="J748" s="2061"/>
      <c r="K748" s="2061"/>
      <c r="L748" s="2061"/>
    </row>
    <row r="749" spans="1:12" ht="15.75" customHeight="1">
      <c r="A749" s="2061"/>
      <c r="B749" s="2061"/>
      <c r="C749" s="2061"/>
      <c r="D749" s="2061"/>
      <c r="E749" s="2061"/>
      <c r="F749" s="2061"/>
      <c r="G749" s="2061"/>
      <c r="H749" s="2061"/>
      <c r="I749" s="2061"/>
      <c r="J749" s="2061"/>
      <c r="K749" s="2061"/>
      <c r="L749" s="2061"/>
    </row>
    <row r="750" spans="1:12" ht="15.75" customHeight="1">
      <c r="A750" s="2061"/>
      <c r="B750" s="2061"/>
      <c r="C750" s="2061"/>
      <c r="D750" s="2061"/>
      <c r="E750" s="2061"/>
      <c r="F750" s="2061"/>
      <c r="G750" s="2061"/>
      <c r="H750" s="2061"/>
      <c r="I750" s="2061"/>
      <c r="J750" s="2061"/>
      <c r="K750" s="2061"/>
      <c r="L750" s="2061"/>
    </row>
    <row r="751" spans="1:12" ht="15.75" customHeight="1">
      <c r="A751" s="2061"/>
      <c r="B751" s="2061"/>
      <c r="C751" s="2061"/>
      <c r="D751" s="2061"/>
      <c r="E751" s="2061"/>
      <c r="F751" s="2061"/>
      <c r="G751" s="2061"/>
      <c r="H751" s="2061"/>
      <c r="I751" s="2061"/>
      <c r="J751" s="2061"/>
      <c r="K751" s="2061"/>
      <c r="L751" s="2061"/>
    </row>
    <row r="752" spans="1:12" ht="15.75" customHeight="1">
      <c r="A752" s="2061"/>
      <c r="B752" s="2061"/>
      <c r="C752" s="2061"/>
      <c r="D752" s="2061"/>
      <c r="E752" s="2061"/>
      <c r="F752" s="2061"/>
      <c r="G752" s="2061"/>
      <c r="H752" s="2061"/>
      <c r="I752" s="2061"/>
      <c r="J752" s="2061"/>
      <c r="K752" s="2061"/>
      <c r="L752" s="2061"/>
    </row>
    <row r="753" spans="1:12" ht="15.75" customHeight="1">
      <c r="A753" s="2061"/>
      <c r="B753" s="2061"/>
      <c r="C753" s="2061"/>
      <c r="D753" s="2061"/>
      <c r="E753" s="2061"/>
      <c r="F753" s="2061"/>
      <c r="G753" s="2061"/>
      <c r="H753" s="2061"/>
      <c r="I753" s="2061"/>
      <c r="J753" s="2061"/>
      <c r="K753" s="2061"/>
      <c r="L753" s="2061"/>
    </row>
    <row r="754" spans="1:12" ht="15.75" customHeight="1">
      <c r="A754" s="2061"/>
      <c r="B754" s="2061"/>
      <c r="C754" s="2061"/>
      <c r="D754" s="2061"/>
      <c r="E754" s="2061"/>
      <c r="F754" s="2061"/>
      <c r="G754" s="2061"/>
      <c r="H754" s="2061"/>
      <c r="I754" s="2061"/>
      <c r="J754" s="2061"/>
      <c r="K754" s="2061"/>
      <c r="L754" s="2061"/>
    </row>
    <row r="755" spans="1:12" ht="15.75" customHeight="1">
      <c r="A755" s="2061"/>
      <c r="B755" s="2061"/>
      <c r="C755" s="2061"/>
      <c r="D755" s="2061"/>
      <c r="E755" s="2061"/>
      <c r="F755" s="2061"/>
      <c r="G755" s="2061"/>
      <c r="H755" s="2061"/>
      <c r="I755" s="2061"/>
      <c r="J755" s="2061"/>
      <c r="K755" s="2061"/>
      <c r="L755" s="2061"/>
    </row>
    <row r="756" spans="1:12" ht="15.75" customHeight="1">
      <c r="A756" s="2061"/>
      <c r="B756" s="2061"/>
      <c r="C756" s="2061"/>
      <c r="D756" s="2061"/>
      <c r="E756" s="2061"/>
      <c r="F756" s="2061"/>
      <c r="G756" s="2061"/>
      <c r="H756" s="2061"/>
      <c r="I756" s="2061"/>
      <c r="J756" s="2061"/>
      <c r="K756" s="2061"/>
      <c r="L756" s="2061"/>
    </row>
    <row r="757" spans="1:12" ht="15.75" customHeight="1">
      <c r="A757" s="2061"/>
      <c r="B757" s="2061"/>
      <c r="C757" s="2061"/>
      <c r="D757" s="2061"/>
      <c r="E757" s="2061"/>
      <c r="F757" s="2061"/>
      <c r="G757" s="2061"/>
      <c r="H757" s="2061"/>
      <c r="I757" s="2061"/>
      <c r="J757" s="2061"/>
      <c r="K757" s="2061"/>
      <c r="L757" s="2061"/>
    </row>
    <row r="758" spans="1:12" ht="15.75" customHeight="1">
      <c r="A758" s="2061"/>
      <c r="B758" s="2061"/>
      <c r="C758" s="2061"/>
      <c r="D758" s="2061"/>
      <c r="E758" s="2061"/>
      <c r="F758" s="2061"/>
      <c r="G758" s="2061"/>
      <c r="H758" s="2061"/>
      <c r="I758" s="2061"/>
      <c r="J758" s="2061"/>
      <c r="K758" s="2061"/>
      <c r="L758" s="2061"/>
    </row>
    <row r="759" spans="1:12" ht="15.75" customHeight="1">
      <c r="A759" s="2061"/>
      <c r="B759" s="2061"/>
      <c r="C759" s="2061"/>
      <c r="D759" s="2061"/>
      <c r="E759" s="2061"/>
      <c r="F759" s="2061"/>
      <c r="G759" s="2061"/>
      <c r="H759" s="2061"/>
      <c r="I759" s="2061"/>
      <c r="J759" s="2061"/>
      <c r="K759" s="2061"/>
      <c r="L759" s="2061"/>
    </row>
    <row r="760" spans="1:12" ht="15.75" customHeight="1">
      <c r="A760" s="2061"/>
      <c r="B760" s="2061"/>
      <c r="C760" s="2061"/>
      <c r="D760" s="2061"/>
      <c r="E760" s="2061"/>
      <c r="F760" s="2061"/>
      <c r="G760" s="2061"/>
      <c r="H760" s="2061"/>
      <c r="I760" s="2061"/>
      <c r="J760" s="2061"/>
      <c r="K760" s="2061"/>
      <c r="L760" s="2061"/>
    </row>
    <row r="761" spans="1:12" ht="15.75" customHeight="1">
      <c r="A761" s="2061"/>
      <c r="B761" s="2061"/>
      <c r="C761" s="2061"/>
      <c r="D761" s="2061"/>
      <c r="E761" s="2061"/>
      <c r="F761" s="2061"/>
      <c r="G761" s="2061"/>
      <c r="H761" s="2061"/>
      <c r="I761" s="2061"/>
      <c r="J761" s="2061"/>
      <c r="K761" s="2061"/>
      <c r="L761" s="2061"/>
    </row>
    <row r="762" spans="1:12" ht="15.75" customHeight="1">
      <c r="A762" s="2061"/>
      <c r="B762" s="2061"/>
      <c r="C762" s="2061"/>
      <c r="D762" s="2061"/>
      <c r="E762" s="2061"/>
      <c r="F762" s="2061"/>
      <c r="G762" s="2061"/>
      <c r="H762" s="2061"/>
      <c r="I762" s="2061"/>
      <c r="J762" s="2061"/>
      <c r="K762" s="2061"/>
      <c r="L762" s="2061"/>
    </row>
    <row r="763" spans="1:12" ht="15.75" customHeight="1">
      <c r="A763" s="2061"/>
      <c r="B763" s="2061"/>
      <c r="C763" s="2061"/>
      <c r="D763" s="2061"/>
      <c r="E763" s="2061"/>
      <c r="F763" s="2061"/>
      <c r="G763" s="2061"/>
      <c r="H763" s="2061"/>
      <c r="I763" s="2061"/>
      <c r="J763" s="2061"/>
      <c r="K763" s="2061"/>
      <c r="L763" s="2061"/>
    </row>
    <row r="764" spans="1:12" ht="15.75" customHeight="1">
      <c r="A764" s="2061"/>
      <c r="B764" s="2061"/>
      <c r="C764" s="2061"/>
      <c r="D764" s="2061"/>
      <c r="E764" s="2061"/>
      <c r="F764" s="2061"/>
      <c r="G764" s="2061"/>
      <c r="H764" s="2061"/>
      <c r="I764" s="2061"/>
      <c r="J764" s="2061"/>
      <c r="K764" s="2061"/>
      <c r="L764" s="2061"/>
    </row>
    <row r="765" spans="1:12" ht="15.75" customHeight="1">
      <c r="A765" s="2061"/>
      <c r="B765" s="2061"/>
      <c r="C765" s="2061"/>
      <c r="D765" s="2061"/>
      <c r="E765" s="2061"/>
      <c r="F765" s="2061"/>
      <c r="G765" s="2061"/>
      <c r="H765" s="2061"/>
      <c r="I765" s="2061"/>
      <c r="J765" s="2061"/>
      <c r="K765" s="2061"/>
      <c r="L765" s="2061"/>
    </row>
    <row r="766" spans="1:12" ht="15.75" customHeight="1">
      <c r="A766" s="2061"/>
      <c r="B766" s="2061"/>
      <c r="C766" s="2061"/>
      <c r="D766" s="2061"/>
      <c r="E766" s="2061"/>
      <c r="F766" s="2061"/>
      <c r="G766" s="2061"/>
      <c r="H766" s="2061"/>
      <c r="I766" s="2061"/>
      <c r="J766" s="2061"/>
      <c r="K766" s="2061"/>
      <c r="L766" s="2061"/>
    </row>
    <row r="767" spans="1:12" ht="15.75" customHeight="1">
      <c r="A767" s="2061"/>
      <c r="B767" s="2061"/>
      <c r="C767" s="2061"/>
      <c r="D767" s="2061"/>
      <c r="E767" s="2061"/>
      <c r="F767" s="2061"/>
      <c r="G767" s="2061"/>
      <c r="H767" s="2061"/>
      <c r="I767" s="2061"/>
      <c r="J767" s="2061"/>
      <c r="K767" s="2061"/>
      <c r="L767" s="2061"/>
    </row>
    <row r="768" spans="1:12" ht="15.75" customHeight="1">
      <c r="A768" s="2061"/>
      <c r="B768" s="2061"/>
      <c r="C768" s="2061"/>
      <c r="D768" s="2061"/>
      <c r="E768" s="2061"/>
      <c r="F768" s="2061"/>
      <c r="G768" s="2061"/>
      <c r="H768" s="2061"/>
      <c r="I768" s="2061"/>
      <c r="J768" s="2061"/>
      <c r="K768" s="2061"/>
      <c r="L768" s="2061"/>
    </row>
    <row r="769" spans="1:12" ht="15.75" customHeight="1">
      <c r="A769" s="2061"/>
      <c r="B769" s="2061"/>
      <c r="C769" s="2061"/>
      <c r="D769" s="2061"/>
      <c r="E769" s="2061"/>
      <c r="F769" s="2061"/>
      <c r="G769" s="2061"/>
      <c r="H769" s="2061"/>
      <c r="I769" s="2061"/>
      <c r="J769" s="2061"/>
      <c r="K769" s="2061"/>
      <c r="L769" s="2061"/>
    </row>
    <row r="770" spans="1:12" ht="15.75" customHeight="1">
      <c r="A770" s="2061"/>
      <c r="B770" s="2061"/>
      <c r="C770" s="2061"/>
      <c r="D770" s="2061"/>
      <c r="E770" s="2061"/>
      <c r="F770" s="2061"/>
      <c r="G770" s="2061"/>
      <c r="H770" s="2061"/>
      <c r="I770" s="2061"/>
      <c r="J770" s="2061"/>
      <c r="K770" s="2061"/>
      <c r="L770" s="2061"/>
    </row>
    <row r="771" spans="1:12" ht="15.75" customHeight="1">
      <c r="A771" s="2061"/>
      <c r="B771" s="2061"/>
      <c r="C771" s="2061"/>
      <c r="D771" s="2061"/>
      <c r="E771" s="2061"/>
      <c r="F771" s="2061"/>
      <c r="G771" s="2061"/>
      <c r="H771" s="2061"/>
      <c r="I771" s="2061"/>
      <c r="J771" s="2061"/>
      <c r="K771" s="2061"/>
      <c r="L771" s="2061"/>
    </row>
    <row r="772" spans="1:12" ht="15.75" customHeight="1">
      <c r="A772" s="2061"/>
      <c r="B772" s="2061"/>
      <c r="C772" s="2061"/>
      <c r="D772" s="2061"/>
      <c r="E772" s="2061"/>
      <c r="F772" s="2061"/>
      <c r="G772" s="2061"/>
      <c r="H772" s="2061"/>
      <c r="I772" s="2061"/>
      <c r="J772" s="2061"/>
      <c r="K772" s="2061"/>
      <c r="L772" s="2061"/>
    </row>
    <row r="773" spans="1:12" ht="15.75" customHeight="1">
      <c r="A773" s="2061"/>
      <c r="B773" s="2061"/>
      <c r="C773" s="2061"/>
      <c r="D773" s="2061"/>
      <c r="E773" s="2061"/>
      <c r="F773" s="2061"/>
      <c r="G773" s="2061"/>
      <c r="H773" s="2061"/>
      <c r="I773" s="2061"/>
      <c r="J773" s="2061"/>
      <c r="K773" s="2061"/>
      <c r="L773" s="2061"/>
    </row>
    <row r="774" spans="1:12" ht="15.75" customHeight="1">
      <c r="A774" s="2061"/>
      <c r="B774" s="2061"/>
      <c r="C774" s="2061"/>
      <c r="D774" s="2061"/>
      <c r="E774" s="2061"/>
      <c r="F774" s="2061"/>
      <c r="G774" s="2061"/>
      <c r="H774" s="2061"/>
      <c r="I774" s="2061"/>
      <c r="J774" s="2061"/>
      <c r="K774" s="2061"/>
      <c r="L774" s="2061"/>
    </row>
    <row r="775" spans="1:12" ht="15.75" customHeight="1">
      <c r="A775" s="2061"/>
      <c r="B775" s="2061"/>
      <c r="C775" s="2061"/>
      <c r="D775" s="2061"/>
      <c r="E775" s="2061"/>
      <c r="F775" s="2061"/>
      <c r="G775" s="2061"/>
      <c r="H775" s="2061"/>
      <c r="I775" s="2061"/>
      <c r="J775" s="2061"/>
      <c r="K775" s="2061"/>
      <c r="L775" s="2061"/>
    </row>
    <row r="776" spans="1:12" ht="15.75" customHeight="1">
      <c r="A776" s="2061"/>
      <c r="B776" s="2061"/>
      <c r="C776" s="2061"/>
      <c r="D776" s="2061"/>
      <c r="E776" s="2061"/>
      <c r="F776" s="2061"/>
      <c r="G776" s="2061"/>
      <c r="H776" s="2061"/>
      <c r="I776" s="2061"/>
      <c r="J776" s="2061"/>
      <c r="K776" s="2061"/>
      <c r="L776" s="2061"/>
    </row>
    <row r="777" spans="1:12" ht="15.75" customHeight="1">
      <c r="A777" s="2061"/>
      <c r="B777" s="2061"/>
      <c r="C777" s="2061"/>
      <c r="D777" s="2061"/>
      <c r="E777" s="2061"/>
      <c r="F777" s="2061"/>
      <c r="G777" s="2061"/>
      <c r="H777" s="2061"/>
      <c r="I777" s="2061"/>
      <c r="J777" s="2061"/>
      <c r="K777" s="2061"/>
      <c r="L777" s="2061"/>
    </row>
    <row r="778" spans="1:12" ht="15.75" customHeight="1">
      <c r="A778" s="2061"/>
      <c r="B778" s="2061"/>
      <c r="C778" s="2061"/>
      <c r="D778" s="2061"/>
      <c r="E778" s="2061"/>
      <c r="F778" s="2061"/>
      <c r="G778" s="2061"/>
      <c r="H778" s="2061"/>
      <c r="I778" s="2061"/>
      <c r="J778" s="2061"/>
      <c r="K778" s="2061"/>
      <c r="L778" s="2061"/>
    </row>
    <row r="779" spans="1:12" ht="15.75" customHeight="1">
      <c r="A779" s="2061"/>
      <c r="B779" s="2061"/>
      <c r="C779" s="2061"/>
      <c r="D779" s="2061"/>
      <c r="E779" s="2061"/>
      <c r="F779" s="2061"/>
      <c r="G779" s="2061"/>
      <c r="H779" s="2061"/>
      <c r="I779" s="2061"/>
      <c r="J779" s="2061"/>
      <c r="K779" s="2061"/>
      <c r="L779" s="2061"/>
    </row>
    <row r="780" spans="1:12" ht="15.75" customHeight="1">
      <c r="A780" s="2061"/>
      <c r="B780" s="2061"/>
      <c r="C780" s="2061"/>
      <c r="D780" s="2061"/>
      <c r="E780" s="2061"/>
      <c r="F780" s="2061"/>
      <c r="G780" s="2061"/>
      <c r="H780" s="2061"/>
      <c r="I780" s="2061"/>
      <c r="J780" s="2061"/>
      <c r="K780" s="2061"/>
      <c r="L780" s="2061"/>
    </row>
    <row r="781" spans="1:12" ht="15.75" customHeight="1">
      <c r="A781" s="2061"/>
      <c r="B781" s="2061"/>
      <c r="C781" s="2061"/>
      <c r="D781" s="2061"/>
      <c r="E781" s="2061"/>
      <c r="F781" s="2061"/>
      <c r="G781" s="2061"/>
      <c r="H781" s="2061"/>
      <c r="I781" s="2061"/>
      <c r="J781" s="2061"/>
      <c r="K781" s="2061"/>
      <c r="L781" s="2061"/>
    </row>
    <row r="782" spans="1:12" ht="15.75" customHeight="1">
      <c r="A782" s="2061"/>
      <c r="B782" s="2061"/>
      <c r="C782" s="2061"/>
      <c r="D782" s="2061"/>
      <c r="E782" s="2061"/>
      <c r="F782" s="2061"/>
      <c r="G782" s="2061"/>
      <c r="H782" s="2061"/>
      <c r="I782" s="2061"/>
      <c r="J782" s="2061"/>
      <c r="K782" s="2061"/>
      <c r="L782" s="2061"/>
    </row>
    <row r="783" spans="1:12" ht="15.75" customHeight="1">
      <c r="A783" s="2061"/>
      <c r="B783" s="2061"/>
      <c r="C783" s="2061"/>
      <c r="D783" s="2061"/>
      <c r="E783" s="2061"/>
      <c r="F783" s="2061"/>
      <c r="G783" s="2061"/>
      <c r="H783" s="2061"/>
      <c r="I783" s="2061"/>
      <c r="J783" s="2061"/>
      <c r="K783" s="2061"/>
      <c r="L783" s="2061"/>
    </row>
    <row r="784" spans="1:12" ht="15.75" customHeight="1">
      <c r="A784" s="2061"/>
      <c r="B784" s="2061"/>
      <c r="C784" s="2061"/>
      <c r="D784" s="2061"/>
      <c r="E784" s="2061"/>
      <c r="F784" s="2061"/>
      <c r="G784" s="2061"/>
      <c r="H784" s="2061"/>
      <c r="I784" s="2061"/>
      <c r="J784" s="2061"/>
      <c r="K784" s="2061"/>
      <c r="L784" s="2061"/>
    </row>
    <row r="785" spans="1:12" ht="15.75" customHeight="1">
      <c r="A785" s="2061"/>
      <c r="B785" s="2061"/>
      <c r="C785" s="2061"/>
      <c r="D785" s="2061"/>
      <c r="E785" s="2061"/>
      <c r="F785" s="2061"/>
      <c r="G785" s="2061"/>
      <c r="H785" s="2061"/>
      <c r="I785" s="2061"/>
      <c r="J785" s="2061"/>
      <c r="K785" s="2061"/>
      <c r="L785" s="2061"/>
    </row>
    <row r="786" spans="1:12" ht="15.75" customHeight="1">
      <c r="A786" s="2061"/>
      <c r="B786" s="2061"/>
      <c r="C786" s="2061"/>
      <c r="D786" s="2061"/>
      <c r="E786" s="2061"/>
      <c r="F786" s="2061"/>
      <c r="G786" s="2061"/>
      <c r="H786" s="2061"/>
      <c r="I786" s="2061"/>
      <c r="J786" s="2061"/>
      <c r="K786" s="2061"/>
      <c r="L786" s="2061"/>
    </row>
    <row r="787" spans="1:12" ht="15.75" customHeight="1">
      <c r="A787" s="2061"/>
      <c r="B787" s="2061"/>
      <c r="C787" s="2061"/>
      <c r="D787" s="2061"/>
      <c r="E787" s="2061"/>
      <c r="F787" s="2061"/>
      <c r="G787" s="2061"/>
      <c r="H787" s="2061"/>
      <c r="I787" s="2061"/>
      <c r="J787" s="2061"/>
      <c r="K787" s="2061"/>
      <c r="L787" s="2061"/>
    </row>
    <row r="788" spans="1:12" ht="15.75" customHeight="1">
      <c r="A788" s="2061"/>
      <c r="B788" s="2061"/>
      <c r="C788" s="2061"/>
      <c r="D788" s="2061"/>
      <c r="E788" s="2061"/>
      <c r="F788" s="2061"/>
      <c r="G788" s="2061"/>
      <c r="H788" s="2061"/>
      <c r="I788" s="2061"/>
      <c r="J788" s="2061"/>
      <c r="K788" s="2061"/>
      <c r="L788" s="2061"/>
    </row>
    <row r="789" spans="1:12" ht="15.75" customHeight="1">
      <c r="A789" s="2061"/>
      <c r="B789" s="2061"/>
      <c r="C789" s="2061"/>
      <c r="D789" s="2061"/>
      <c r="E789" s="2061"/>
      <c r="F789" s="2061"/>
      <c r="G789" s="2061"/>
      <c r="H789" s="2061"/>
      <c r="I789" s="2061"/>
      <c r="J789" s="2061"/>
      <c r="K789" s="2061"/>
      <c r="L789" s="2061"/>
    </row>
    <row r="790" spans="1:12" ht="15.75" customHeight="1">
      <c r="A790" s="2061"/>
      <c r="B790" s="2061"/>
      <c r="C790" s="2061"/>
      <c r="D790" s="2061"/>
      <c r="E790" s="2061"/>
      <c r="F790" s="2061"/>
      <c r="G790" s="2061"/>
      <c r="H790" s="2061"/>
      <c r="I790" s="2061"/>
      <c r="J790" s="2061"/>
      <c r="K790" s="2061"/>
      <c r="L790" s="2061"/>
    </row>
    <row r="791" spans="1:12" ht="15.75" customHeight="1">
      <c r="A791" s="2061"/>
      <c r="B791" s="2061"/>
      <c r="C791" s="2061"/>
      <c r="D791" s="2061"/>
      <c r="E791" s="2061"/>
      <c r="F791" s="2061"/>
      <c r="G791" s="2061"/>
      <c r="H791" s="2061"/>
      <c r="I791" s="2061"/>
      <c r="J791" s="2061"/>
      <c r="K791" s="2061"/>
      <c r="L791" s="2061"/>
    </row>
    <row r="792" spans="1:12" ht="15.75" customHeight="1">
      <c r="A792" s="2061"/>
      <c r="B792" s="2061"/>
      <c r="C792" s="2061"/>
      <c r="D792" s="2061"/>
      <c r="E792" s="2061"/>
      <c r="F792" s="2061"/>
      <c r="G792" s="2061"/>
      <c r="H792" s="2061"/>
      <c r="I792" s="2061"/>
      <c r="J792" s="2061"/>
      <c r="K792" s="2061"/>
      <c r="L792" s="2061"/>
    </row>
    <row r="793" spans="1:12" ht="15.75" customHeight="1">
      <c r="A793" s="2061"/>
      <c r="B793" s="2061"/>
      <c r="C793" s="2061"/>
      <c r="D793" s="2061"/>
      <c r="E793" s="2061"/>
      <c r="F793" s="2061"/>
      <c r="G793" s="2061"/>
      <c r="H793" s="2061"/>
      <c r="I793" s="2061"/>
      <c r="J793" s="2061"/>
      <c r="K793" s="2061"/>
      <c r="L793" s="2061"/>
    </row>
    <row r="794" spans="1:12" ht="15.75" customHeight="1">
      <c r="A794" s="2061"/>
      <c r="B794" s="2061"/>
      <c r="C794" s="2061"/>
      <c r="D794" s="2061"/>
      <c r="E794" s="2061"/>
      <c r="F794" s="2061"/>
      <c r="G794" s="2061"/>
      <c r="H794" s="2061"/>
      <c r="I794" s="2061"/>
      <c r="J794" s="2061"/>
      <c r="K794" s="2061"/>
      <c r="L794" s="2061"/>
    </row>
    <row r="795" spans="1:12" ht="15.75" customHeight="1">
      <c r="A795" s="2061"/>
      <c r="B795" s="2061"/>
      <c r="C795" s="2061"/>
      <c r="D795" s="2061"/>
      <c r="E795" s="2061"/>
      <c r="F795" s="2061"/>
      <c r="G795" s="2061"/>
      <c r="H795" s="2061"/>
      <c r="I795" s="2061"/>
      <c r="J795" s="2061"/>
      <c r="K795" s="2061"/>
      <c r="L795" s="2061"/>
    </row>
    <row r="796" spans="1:12" ht="15.75" customHeight="1">
      <c r="A796" s="2061"/>
      <c r="B796" s="2061"/>
      <c r="C796" s="2061"/>
      <c r="D796" s="2061"/>
      <c r="E796" s="2061"/>
      <c r="F796" s="2061"/>
      <c r="G796" s="2061"/>
      <c r="H796" s="2061"/>
      <c r="I796" s="2061"/>
      <c r="J796" s="2061"/>
      <c r="K796" s="2061"/>
      <c r="L796" s="2061"/>
    </row>
    <row r="797" spans="1:12" ht="15.75" customHeight="1">
      <c r="A797" s="2061"/>
      <c r="B797" s="2061"/>
      <c r="C797" s="2061"/>
      <c r="D797" s="2061"/>
      <c r="E797" s="2061"/>
      <c r="F797" s="2061"/>
      <c r="G797" s="2061"/>
      <c r="H797" s="2061"/>
      <c r="I797" s="2061"/>
      <c r="J797" s="2061"/>
      <c r="K797" s="2061"/>
      <c r="L797" s="2061"/>
    </row>
    <row r="798" spans="1:12" ht="15.75" customHeight="1">
      <c r="A798" s="2061"/>
      <c r="B798" s="2061"/>
      <c r="C798" s="2061"/>
      <c r="D798" s="2061"/>
      <c r="E798" s="2061"/>
      <c r="F798" s="2061"/>
      <c r="G798" s="2061"/>
      <c r="H798" s="2061"/>
      <c r="I798" s="2061"/>
      <c r="J798" s="2061"/>
      <c r="K798" s="2061"/>
      <c r="L798" s="2061"/>
    </row>
    <row r="799" spans="1:12" ht="15.75" customHeight="1">
      <c r="A799" s="2061"/>
      <c r="B799" s="2061"/>
      <c r="C799" s="2061"/>
      <c r="D799" s="2061"/>
      <c r="E799" s="2061"/>
      <c r="F799" s="2061"/>
      <c r="G799" s="2061"/>
      <c r="H799" s="2061"/>
      <c r="I799" s="2061"/>
      <c r="J799" s="2061"/>
      <c r="K799" s="2061"/>
      <c r="L799" s="2061"/>
    </row>
    <row r="800" spans="1:12" ht="15.75" customHeight="1">
      <c r="A800" s="2061"/>
      <c r="B800" s="2061"/>
      <c r="C800" s="2061"/>
      <c r="D800" s="2061"/>
      <c r="E800" s="2061"/>
      <c r="F800" s="2061"/>
      <c r="G800" s="2061"/>
      <c r="H800" s="2061"/>
      <c r="I800" s="2061"/>
      <c r="J800" s="2061"/>
      <c r="K800" s="2061"/>
      <c r="L800" s="2061"/>
    </row>
    <row r="801" spans="1:12" ht="15.75" customHeight="1">
      <c r="A801" s="2061"/>
      <c r="B801" s="2061"/>
      <c r="C801" s="2061"/>
      <c r="D801" s="2061"/>
      <c r="E801" s="2061"/>
      <c r="F801" s="2061"/>
      <c r="G801" s="2061"/>
      <c r="H801" s="2061"/>
      <c r="I801" s="2061"/>
      <c r="J801" s="2061"/>
      <c r="K801" s="2061"/>
      <c r="L801" s="2061"/>
    </row>
    <row r="802" spans="1:12" ht="15.75" customHeight="1">
      <c r="A802" s="2061"/>
      <c r="B802" s="2061"/>
      <c r="C802" s="2061"/>
      <c r="D802" s="2061"/>
      <c r="E802" s="2061"/>
      <c r="F802" s="2061"/>
      <c r="G802" s="2061"/>
      <c r="H802" s="2061"/>
      <c r="I802" s="2061"/>
      <c r="J802" s="2061"/>
      <c r="K802" s="2061"/>
      <c r="L802" s="2061"/>
    </row>
    <row r="803" spans="1:12" ht="15.75" customHeight="1">
      <c r="A803" s="2061"/>
      <c r="B803" s="2061"/>
      <c r="C803" s="2061"/>
      <c r="D803" s="2061"/>
      <c r="E803" s="2061"/>
      <c r="F803" s="2061"/>
      <c r="G803" s="2061"/>
      <c r="H803" s="2061"/>
      <c r="I803" s="2061"/>
      <c r="J803" s="2061"/>
      <c r="K803" s="2061"/>
      <c r="L803" s="2061"/>
    </row>
    <row r="804" spans="1:12" ht="15.75" customHeight="1">
      <c r="A804" s="2061"/>
      <c r="B804" s="2061"/>
      <c r="C804" s="2061"/>
      <c r="D804" s="2061"/>
      <c r="E804" s="2061"/>
      <c r="F804" s="2061"/>
      <c r="G804" s="2061"/>
      <c r="H804" s="2061"/>
      <c r="I804" s="2061"/>
      <c r="J804" s="2061"/>
      <c r="K804" s="2061"/>
      <c r="L804" s="2061"/>
    </row>
    <row r="805" spans="1:12" ht="15.75" customHeight="1">
      <c r="A805" s="2061"/>
      <c r="B805" s="2061"/>
      <c r="C805" s="2061"/>
      <c r="D805" s="2061"/>
      <c r="E805" s="2061"/>
      <c r="F805" s="2061"/>
      <c r="G805" s="2061"/>
      <c r="H805" s="2061"/>
      <c r="I805" s="2061"/>
      <c r="J805" s="2061"/>
      <c r="K805" s="2061"/>
      <c r="L805" s="2061"/>
    </row>
    <row r="806" spans="1:12" ht="15.75" customHeight="1">
      <c r="A806" s="2061"/>
      <c r="B806" s="2061"/>
      <c r="C806" s="2061"/>
      <c r="D806" s="2061"/>
      <c r="E806" s="2061"/>
      <c r="F806" s="2061"/>
      <c r="G806" s="2061"/>
      <c r="H806" s="2061"/>
      <c r="I806" s="2061"/>
      <c r="J806" s="2061"/>
      <c r="K806" s="2061"/>
      <c r="L806" s="2061"/>
    </row>
    <row r="807" spans="1:12" ht="15.75" customHeight="1">
      <c r="A807" s="2061"/>
      <c r="B807" s="2061"/>
      <c r="C807" s="2061"/>
      <c r="D807" s="2061"/>
      <c r="E807" s="2061"/>
      <c r="F807" s="2061"/>
      <c r="G807" s="2061"/>
      <c r="H807" s="2061"/>
      <c r="I807" s="2061"/>
      <c r="J807" s="2061"/>
      <c r="K807" s="2061"/>
      <c r="L807" s="2061"/>
    </row>
    <row r="808" spans="1:12" ht="15.75" customHeight="1">
      <c r="A808" s="2061"/>
      <c r="B808" s="2061"/>
      <c r="C808" s="2061"/>
      <c r="D808" s="2061"/>
      <c r="E808" s="2061"/>
      <c r="F808" s="2061"/>
      <c r="G808" s="2061"/>
      <c r="H808" s="2061"/>
      <c r="I808" s="2061"/>
      <c r="J808" s="2061"/>
      <c r="K808" s="2061"/>
      <c r="L808" s="2061"/>
    </row>
    <row r="809" spans="1:12" ht="15.75" customHeight="1">
      <c r="A809" s="2061"/>
      <c r="B809" s="2061"/>
      <c r="C809" s="2061"/>
      <c r="D809" s="2061"/>
      <c r="E809" s="2061"/>
      <c r="F809" s="2061"/>
      <c r="G809" s="2061"/>
      <c r="H809" s="2061"/>
      <c r="I809" s="2061"/>
      <c r="J809" s="2061"/>
      <c r="K809" s="2061"/>
      <c r="L809" s="2061"/>
    </row>
    <row r="810" spans="1:12" ht="15.75" customHeight="1">
      <c r="A810" s="2061"/>
      <c r="B810" s="2061"/>
      <c r="C810" s="2061"/>
      <c r="D810" s="2061"/>
      <c r="E810" s="2061"/>
      <c r="F810" s="2061"/>
      <c r="G810" s="2061"/>
      <c r="H810" s="2061"/>
      <c r="I810" s="2061"/>
      <c r="J810" s="2061"/>
      <c r="K810" s="2061"/>
      <c r="L810" s="2061"/>
    </row>
    <row r="811" spans="1:12" ht="15.75" customHeight="1">
      <c r="A811" s="2061"/>
      <c r="B811" s="2061"/>
      <c r="C811" s="2061"/>
      <c r="D811" s="2061"/>
      <c r="E811" s="2061"/>
      <c r="F811" s="2061"/>
      <c r="G811" s="2061"/>
      <c r="H811" s="2061"/>
      <c r="I811" s="2061"/>
      <c r="J811" s="2061"/>
      <c r="K811" s="2061"/>
      <c r="L811" s="2061"/>
    </row>
    <row r="812" spans="1:12" ht="15.75" customHeight="1">
      <c r="A812" s="2061"/>
      <c r="B812" s="2061"/>
      <c r="C812" s="2061"/>
      <c r="D812" s="2061"/>
      <c r="E812" s="2061"/>
      <c r="F812" s="2061"/>
      <c r="G812" s="2061"/>
      <c r="H812" s="2061"/>
      <c r="I812" s="2061"/>
      <c r="J812" s="2061"/>
      <c r="K812" s="2061"/>
      <c r="L812" s="2061"/>
    </row>
    <row r="813" spans="1:12" ht="15.75" customHeight="1">
      <c r="A813" s="2061"/>
      <c r="B813" s="2061"/>
      <c r="C813" s="2061"/>
      <c r="D813" s="2061"/>
      <c r="E813" s="2061"/>
      <c r="F813" s="2061"/>
      <c r="G813" s="2061"/>
      <c r="H813" s="2061"/>
      <c r="I813" s="2061"/>
      <c r="J813" s="2061"/>
      <c r="K813" s="2061"/>
      <c r="L813" s="2061"/>
    </row>
    <row r="814" spans="1:12" ht="15.75" customHeight="1">
      <c r="A814" s="2061"/>
      <c r="B814" s="2061"/>
      <c r="C814" s="2061"/>
      <c r="D814" s="2061"/>
      <c r="E814" s="2061"/>
      <c r="F814" s="2061"/>
      <c r="G814" s="2061"/>
      <c r="H814" s="2061"/>
      <c r="I814" s="2061"/>
      <c r="J814" s="2061"/>
      <c r="K814" s="2061"/>
      <c r="L814" s="2061"/>
    </row>
    <row r="815" spans="1:12" ht="15.75" customHeight="1">
      <c r="A815" s="2061"/>
      <c r="B815" s="2061"/>
      <c r="C815" s="2061"/>
      <c r="D815" s="2061"/>
      <c r="E815" s="2061"/>
      <c r="F815" s="2061"/>
      <c r="G815" s="2061"/>
      <c r="H815" s="2061"/>
      <c r="I815" s="2061"/>
      <c r="J815" s="2061"/>
      <c r="K815" s="2061"/>
      <c r="L815" s="2061"/>
    </row>
    <row r="816" spans="1:12" ht="15.75" customHeight="1">
      <c r="A816" s="2061"/>
      <c r="B816" s="2061"/>
      <c r="C816" s="2061"/>
      <c r="D816" s="2061"/>
      <c r="E816" s="2061"/>
      <c r="F816" s="2061"/>
      <c r="G816" s="2061"/>
      <c r="H816" s="2061"/>
      <c r="I816" s="2061"/>
      <c r="J816" s="2061"/>
      <c r="K816" s="2061"/>
      <c r="L816" s="2061"/>
    </row>
    <row r="817" spans="1:12" ht="15.75" customHeight="1">
      <c r="A817" s="2061"/>
      <c r="B817" s="2061"/>
      <c r="C817" s="2061"/>
      <c r="D817" s="2061"/>
      <c r="E817" s="2061"/>
      <c r="F817" s="2061"/>
      <c r="G817" s="2061"/>
      <c r="H817" s="2061"/>
      <c r="I817" s="2061"/>
      <c r="J817" s="2061"/>
      <c r="K817" s="2061"/>
      <c r="L817" s="2061"/>
    </row>
    <row r="818" spans="1:12" ht="15.75" customHeight="1">
      <c r="A818" s="2061"/>
      <c r="B818" s="2061"/>
      <c r="C818" s="2061"/>
      <c r="D818" s="2061"/>
      <c r="E818" s="2061"/>
      <c r="F818" s="2061"/>
      <c r="G818" s="2061"/>
      <c r="H818" s="2061"/>
      <c r="I818" s="2061"/>
      <c r="J818" s="2061"/>
      <c r="K818" s="2061"/>
      <c r="L818" s="2061"/>
    </row>
    <row r="819" spans="1:12" ht="15.75" customHeight="1">
      <c r="A819" s="2061"/>
      <c r="B819" s="2061"/>
      <c r="C819" s="2061"/>
      <c r="D819" s="2061"/>
      <c r="E819" s="2061"/>
      <c r="F819" s="2061"/>
      <c r="G819" s="2061"/>
      <c r="H819" s="2061"/>
      <c r="I819" s="2061"/>
      <c r="J819" s="2061"/>
      <c r="K819" s="2061"/>
      <c r="L819" s="2061"/>
    </row>
    <row r="820" spans="1:12" ht="15.75" customHeight="1">
      <c r="A820" s="2061"/>
      <c r="B820" s="2061"/>
      <c r="C820" s="2061"/>
      <c r="D820" s="2061"/>
      <c r="E820" s="2061"/>
      <c r="F820" s="2061"/>
      <c r="G820" s="2061"/>
      <c r="H820" s="2061"/>
      <c r="I820" s="2061"/>
      <c r="J820" s="2061"/>
      <c r="K820" s="2061"/>
      <c r="L820" s="2061"/>
    </row>
    <row r="821" spans="1:12" ht="15.75" customHeight="1">
      <c r="A821" s="2061"/>
      <c r="B821" s="2061"/>
      <c r="C821" s="2061"/>
      <c r="D821" s="2061"/>
      <c r="E821" s="2061"/>
      <c r="F821" s="2061"/>
      <c r="G821" s="2061"/>
      <c r="H821" s="2061"/>
      <c r="I821" s="2061"/>
      <c r="J821" s="2061"/>
      <c r="K821" s="2061"/>
      <c r="L821" s="2061"/>
    </row>
    <row r="822" spans="1:12" ht="15.75" customHeight="1">
      <c r="A822" s="2061"/>
      <c r="B822" s="2061"/>
      <c r="C822" s="2061"/>
      <c r="D822" s="2061"/>
      <c r="E822" s="2061"/>
      <c r="F822" s="2061"/>
      <c r="G822" s="2061"/>
      <c r="H822" s="2061"/>
      <c r="I822" s="2061"/>
      <c r="J822" s="2061"/>
      <c r="K822" s="2061"/>
      <c r="L822" s="2061"/>
    </row>
    <row r="823" spans="1:12" ht="15.75" customHeight="1">
      <c r="A823" s="2061"/>
      <c r="B823" s="2061"/>
      <c r="C823" s="2061"/>
      <c r="D823" s="2061"/>
      <c r="E823" s="2061"/>
      <c r="F823" s="2061"/>
      <c r="G823" s="2061"/>
      <c r="H823" s="2061"/>
      <c r="I823" s="2061"/>
      <c r="J823" s="2061"/>
      <c r="K823" s="2061"/>
      <c r="L823" s="2061"/>
    </row>
    <row r="824" spans="1:12" ht="15.75" customHeight="1">
      <c r="A824" s="2061"/>
      <c r="B824" s="2061"/>
      <c r="C824" s="2061"/>
      <c r="D824" s="2061"/>
      <c r="E824" s="2061"/>
      <c r="F824" s="2061"/>
      <c r="G824" s="2061"/>
      <c r="H824" s="2061"/>
      <c r="I824" s="2061"/>
      <c r="J824" s="2061"/>
      <c r="K824" s="2061"/>
      <c r="L824" s="2061"/>
    </row>
    <row r="825" spans="1:12" ht="15.75" customHeight="1">
      <c r="A825" s="2061"/>
      <c r="B825" s="2061"/>
      <c r="C825" s="2061"/>
      <c r="D825" s="2061"/>
      <c r="E825" s="2061"/>
      <c r="F825" s="2061"/>
      <c r="G825" s="2061"/>
      <c r="H825" s="2061"/>
      <c r="I825" s="2061"/>
      <c r="J825" s="2061"/>
      <c r="K825" s="2061"/>
      <c r="L825" s="2061"/>
    </row>
    <row r="826" spans="1:12" ht="15.75" customHeight="1">
      <c r="A826" s="2061"/>
      <c r="B826" s="2061"/>
      <c r="C826" s="2061"/>
      <c r="D826" s="2061"/>
      <c r="E826" s="2061"/>
      <c r="F826" s="2061"/>
      <c r="G826" s="2061"/>
      <c r="H826" s="2061"/>
      <c r="I826" s="2061"/>
      <c r="J826" s="2061"/>
      <c r="K826" s="2061"/>
      <c r="L826" s="2061"/>
    </row>
    <row r="827" spans="1:12" ht="15.75" customHeight="1">
      <c r="A827" s="2061"/>
      <c r="B827" s="2061"/>
      <c r="C827" s="2061"/>
      <c r="D827" s="2061"/>
      <c r="E827" s="2061"/>
      <c r="F827" s="2061"/>
      <c r="G827" s="2061"/>
      <c r="H827" s="2061"/>
      <c r="I827" s="2061"/>
      <c r="J827" s="2061"/>
      <c r="K827" s="2061"/>
      <c r="L827" s="2061"/>
    </row>
    <row r="828" spans="1:12" ht="15.75" customHeight="1">
      <c r="A828" s="2061"/>
      <c r="B828" s="2061"/>
      <c r="C828" s="2061"/>
      <c r="D828" s="2061"/>
      <c r="E828" s="2061"/>
      <c r="F828" s="2061"/>
      <c r="G828" s="2061"/>
      <c r="H828" s="2061"/>
      <c r="I828" s="2061"/>
      <c r="J828" s="2061"/>
      <c r="K828" s="2061"/>
      <c r="L828" s="2061"/>
    </row>
    <row r="829" spans="1:12" ht="15.75" customHeight="1">
      <c r="A829" s="2061"/>
      <c r="B829" s="2061"/>
      <c r="C829" s="2061"/>
      <c r="D829" s="2061"/>
      <c r="E829" s="2061"/>
      <c r="F829" s="2061"/>
      <c r="G829" s="2061"/>
      <c r="H829" s="2061"/>
      <c r="I829" s="2061"/>
      <c r="J829" s="2061"/>
      <c r="K829" s="2061"/>
      <c r="L829" s="2061"/>
    </row>
    <row r="830" spans="1:12" ht="15.75" customHeight="1">
      <c r="A830" s="2061"/>
      <c r="B830" s="2061"/>
      <c r="C830" s="2061"/>
      <c r="D830" s="2061"/>
      <c r="E830" s="2061"/>
      <c r="F830" s="2061"/>
      <c r="G830" s="2061"/>
      <c r="H830" s="2061"/>
      <c r="I830" s="2061"/>
      <c r="J830" s="2061"/>
      <c r="K830" s="2061"/>
      <c r="L830" s="2061"/>
    </row>
    <row r="831" spans="1:12" ht="15.75" customHeight="1">
      <c r="A831" s="2061"/>
      <c r="B831" s="2061"/>
      <c r="C831" s="2061"/>
      <c r="D831" s="2061"/>
      <c r="E831" s="2061"/>
      <c r="F831" s="2061"/>
      <c r="G831" s="2061"/>
      <c r="H831" s="2061"/>
      <c r="I831" s="2061"/>
      <c r="J831" s="2061"/>
      <c r="K831" s="2061"/>
      <c r="L831" s="2061"/>
    </row>
    <row r="832" spans="1:12" ht="15.75" customHeight="1">
      <c r="A832" s="2061"/>
      <c r="B832" s="2061"/>
      <c r="C832" s="2061"/>
      <c r="D832" s="2061"/>
      <c r="E832" s="2061"/>
      <c r="F832" s="2061"/>
      <c r="G832" s="2061"/>
      <c r="H832" s="2061"/>
      <c r="I832" s="2061"/>
      <c r="J832" s="2061"/>
      <c r="K832" s="2061"/>
      <c r="L832" s="2061"/>
    </row>
    <row r="833" spans="1:12" ht="15.75" customHeight="1">
      <c r="A833" s="2061"/>
      <c r="B833" s="2061"/>
      <c r="C833" s="2061"/>
      <c r="D833" s="2061"/>
      <c r="E833" s="2061"/>
      <c r="F833" s="2061"/>
      <c r="G833" s="2061"/>
      <c r="H833" s="2061"/>
      <c r="I833" s="2061"/>
      <c r="J833" s="2061"/>
      <c r="K833" s="2061"/>
      <c r="L833" s="2061"/>
    </row>
    <row r="834" spans="1:12" ht="15.75" customHeight="1">
      <c r="A834" s="2061"/>
      <c r="B834" s="2061"/>
      <c r="C834" s="2061"/>
      <c r="D834" s="2061"/>
      <c r="E834" s="2061"/>
      <c r="F834" s="2061"/>
      <c r="G834" s="2061"/>
      <c r="H834" s="2061"/>
      <c r="I834" s="2061"/>
      <c r="J834" s="2061"/>
      <c r="K834" s="2061"/>
      <c r="L834" s="2061"/>
    </row>
    <row r="835" spans="1:12" ht="15.75" customHeight="1">
      <c r="A835" s="2061"/>
      <c r="B835" s="2061"/>
      <c r="C835" s="2061"/>
      <c r="D835" s="2061"/>
      <c r="E835" s="2061"/>
      <c r="F835" s="2061"/>
      <c r="G835" s="2061"/>
      <c r="H835" s="2061"/>
      <c r="I835" s="2061"/>
      <c r="J835" s="2061"/>
      <c r="K835" s="2061"/>
      <c r="L835" s="2061"/>
    </row>
    <row r="836" spans="1:12" ht="15.75" customHeight="1">
      <c r="A836" s="2061"/>
      <c r="B836" s="2061"/>
      <c r="C836" s="2061"/>
      <c r="D836" s="2061"/>
      <c r="E836" s="2061"/>
      <c r="F836" s="2061"/>
      <c r="G836" s="2061"/>
      <c r="H836" s="2061"/>
      <c r="I836" s="2061"/>
      <c r="J836" s="2061"/>
      <c r="K836" s="2061"/>
      <c r="L836" s="2061"/>
    </row>
    <row r="837" spans="1:12" ht="15.75" customHeight="1">
      <c r="A837" s="2061"/>
      <c r="B837" s="2061"/>
      <c r="C837" s="2061"/>
      <c r="D837" s="2061"/>
      <c r="E837" s="2061"/>
      <c r="F837" s="2061"/>
      <c r="G837" s="2061"/>
      <c r="H837" s="2061"/>
      <c r="I837" s="2061"/>
      <c r="J837" s="2061"/>
      <c r="K837" s="2061"/>
      <c r="L837" s="2061"/>
    </row>
    <row r="838" spans="1:12" ht="15.75" customHeight="1">
      <c r="A838" s="2061"/>
      <c r="B838" s="2061"/>
      <c r="C838" s="2061"/>
      <c r="D838" s="2061"/>
      <c r="E838" s="2061"/>
      <c r="F838" s="2061"/>
      <c r="G838" s="2061"/>
      <c r="H838" s="2061"/>
      <c r="I838" s="2061"/>
      <c r="J838" s="2061"/>
      <c r="K838" s="2061"/>
      <c r="L838" s="2061"/>
    </row>
    <row r="839" spans="1:12" ht="15.75" customHeight="1">
      <c r="A839" s="2061"/>
      <c r="B839" s="2061"/>
      <c r="C839" s="2061"/>
      <c r="D839" s="2061"/>
      <c r="E839" s="2061"/>
      <c r="F839" s="2061"/>
      <c r="G839" s="2061"/>
      <c r="H839" s="2061"/>
      <c r="I839" s="2061"/>
      <c r="J839" s="2061"/>
      <c r="K839" s="2061"/>
      <c r="L839" s="2061"/>
    </row>
    <row r="840" spans="1:12" ht="15.75" customHeight="1">
      <c r="A840" s="2061"/>
      <c r="B840" s="2061"/>
      <c r="C840" s="2061"/>
      <c r="D840" s="2061"/>
      <c r="E840" s="2061"/>
      <c r="F840" s="2061"/>
      <c r="G840" s="2061"/>
      <c r="H840" s="2061"/>
      <c r="I840" s="2061"/>
      <c r="J840" s="2061"/>
      <c r="K840" s="2061"/>
      <c r="L840" s="2061"/>
    </row>
    <row r="841" spans="1:12" ht="15.75" customHeight="1">
      <c r="A841" s="2061"/>
      <c r="B841" s="2061"/>
      <c r="C841" s="2061"/>
      <c r="D841" s="2061"/>
      <c r="E841" s="2061"/>
      <c r="F841" s="2061"/>
      <c r="G841" s="2061"/>
      <c r="H841" s="2061"/>
      <c r="I841" s="2061"/>
      <c r="J841" s="2061"/>
      <c r="K841" s="2061"/>
      <c r="L841" s="2061"/>
    </row>
    <row r="842" spans="1:12" ht="15.75" customHeight="1">
      <c r="A842" s="2061"/>
      <c r="B842" s="2061"/>
      <c r="C842" s="2061"/>
      <c r="D842" s="2061"/>
      <c r="E842" s="2061"/>
      <c r="F842" s="2061"/>
      <c r="G842" s="2061"/>
      <c r="H842" s="2061"/>
      <c r="I842" s="2061"/>
      <c r="J842" s="2061"/>
      <c r="K842" s="2061"/>
      <c r="L842" s="2061"/>
    </row>
    <row r="843" spans="1:12" ht="15.75" customHeight="1">
      <c r="A843" s="2061"/>
      <c r="B843" s="2061"/>
      <c r="C843" s="2061"/>
      <c r="D843" s="2061"/>
      <c r="E843" s="2061"/>
      <c r="F843" s="2061"/>
      <c r="G843" s="2061"/>
      <c r="H843" s="2061"/>
      <c r="I843" s="2061"/>
      <c r="J843" s="2061"/>
      <c r="K843" s="2061"/>
      <c r="L843" s="2061"/>
    </row>
    <row r="844" spans="1:12" ht="15.75" customHeight="1">
      <c r="A844" s="2061"/>
      <c r="B844" s="2061"/>
      <c r="C844" s="2061"/>
      <c r="D844" s="2061"/>
      <c r="E844" s="2061"/>
      <c r="F844" s="2061"/>
      <c r="G844" s="2061"/>
      <c r="H844" s="2061"/>
      <c r="I844" s="2061"/>
      <c r="J844" s="2061"/>
      <c r="K844" s="2061"/>
      <c r="L844" s="2061"/>
    </row>
    <row r="845" spans="1:12" ht="15.75" customHeight="1">
      <c r="A845" s="2061"/>
      <c r="B845" s="2061"/>
      <c r="C845" s="2061"/>
      <c r="D845" s="2061"/>
      <c r="E845" s="2061"/>
      <c r="F845" s="2061"/>
      <c r="G845" s="2061"/>
      <c r="H845" s="2061"/>
      <c r="I845" s="2061"/>
      <c r="J845" s="2061"/>
      <c r="K845" s="2061"/>
      <c r="L845" s="2061"/>
    </row>
    <row r="846" spans="1:12" ht="15.75" customHeight="1">
      <c r="A846" s="2061"/>
      <c r="B846" s="2061"/>
      <c r="C846" s="2061"/>
      <c r="D846" s="2061"/>
      <c r="E846" s="2061"/>
      <c r="F846" s="2061"/>
      <c r="G846" s="2061"/>
      <c r="H846" s="2061"/>
      <c r="I846" s="2061"/>
      <c r="J846" s="2061"/>
      <c r="K846" s="2061"/>
      <c r="L846" s="2061"/>
    </row>
    <row r="847" spans="1:12" ht="15.75" customHeight="1">
      <c r="A847" s="2061"/>
      <c r="B847" s="2061"/>
      <c r="C847" s="2061"/>
      <c r="D847" s="2061"/>
      <c r="E847" s="2061"/>
      <c r="F847" s="2061"/>
      <c r="G847" s="2061"/>
      <c r="H847" s="2061"/>
      <c r="I847" s="2061"/>
      <c r="J847" s="2061"/>
      <c r="K847" s="2061"/>
      <c r="L847" s="2061"/>
    </row>
    <row r="848" spans="1:12" ht="15.75" customHeight="1">
      <c r="A848" s="2061"/>
      <c r="B848" s="2061"/>
      <c r="C848" s="2061"/>
      <c r="D848" s="2061"/>
      <c r="E848" s="2061"/>
      <c r="F848" s="2061"/>
      <c r="G848" s="2061"/>
      <c r="H848" s="2061"/>
      <c r="I848" s="2061"/>
      <c r="J848" s="2061"/>
      <c r="K848" s="2061"/>
      <c r="L848" s="2061"/>
    </row>
    <row r="849" spans="1:12" ht="15.75" customHeight="1">
      <c r="A849" s="2061"/>
      <c r="B849" s="2061"/>
      <c r="C849" s="2061"/>
      <c r="D849" s="2061"/>
      <c r="E849" s="2061"/>
      <c r="F849" s="2061"/>
      <c r="G849" s="2061"/>
      <c r="H849" s="2061"/>
      <c r="I849" s="2061"/>
      <c r="J849" s="2061"/>
      <c r="K849" s="2061"/>
      <c r="L849" s="2061"/>
    </row>
    <row r="850" spans="1:12" ht="15.75" customHeight="1">
      <c r="A850" s="2061"/>
      <c r="B850" s="2061"/>
      <c r="C850" s="2061"/>
      <c r="D850" s="2061"/>
      <c r="E850" s="2061"/>
      <c r="F850" s="2061"/>
      <c r="G850" s="2061"/>
      <c r="H850" s="2061"/>
      <c r="I850" s="2061"/>
      <c r="J850" s="2061"/>
      <c r="K850" s="2061"/>
      <c r="L850" s="2061"/>
    </row>
    <row r="851" spans="1:12" ht="15.75" customHeight="1">
      <c r="A851" s="2061"/>
      <c r="B851" s="2061"/>
      <c r="C851" s="2061"/>
      <c r="D851" s="2061"/>
      <c r="E851" s="2061"/>
      <c r="F851" s="2061"/>
      <c r="G851" s="2061"/>
      <c r="H851" s="2061"/>
      <c r="I851" s="2061"/>
      <c r="J851" s="2061"/>
      <c r="K851" s="2061"/>
      <c r="L851" s="2061"/>
    </row>
    <row r="852" spans="1:12" ht="15.75" customHeight="1">
      <c r="A852" s="2061"/>
      <c r="B852" s="2061"/>
      <c r="C852" s="2061"/>
      <c r="D852" s="2061"/>
      <c r="E852" s="2061"/>
      <c r="F852" s="2061"/>
      <c r="G852" s="2061"/>
      <c r="H852" s="2061"/>
      <c r="I852" s="2061"/>
      <c r="J852" s="2061"/>
      <c r="K852" s="2061"/>
      <c r="L852" s="2061"/>
    </row>
    <row r="853" spans="1:12" ht="15.75" customHeight="1">
      <c r="A853" s="2061"/>
      <c r="B853" s="2061"/>
      <c r="C853" s="2061"/>
      <c r="D853" s="2061"/>
      <c r="E853" s="2061"/>
      <c r="F853" s="2061"/>
      <c r="G853" s="2061"/>
      <c r="H853" s="2061"/>
      <c r="I853" s="2061"/>
      <c r="J853" s="2061"/>
      <c r="K853" s="2061"/>
      <c r="L853" s="2061"/>
    </row>
    <row r="854" spans="1:12" ht="15.75" customHeight="1">
      <c r="A854" s="2061"/>
      <c r="B854" s="2061"/>
      <c r="C854" s="2061"/>
      <c r="D854" s="2061"/>
      <c r="E854" s="2061"/>
      <c r="F854" s="2061"/>
      <c r="G854" s="2061"/>
      <c r="H854" s="2061"/>
      <c r="I854" s="2061"/>
      <c r="J854" s="2061"/>
      <c r="K854" s="2061"/>
      <c r="L854" s="2061"/>
    </row>
    <row r="855" spans="1:12" ht="15.75" customHeight="1">
      <c r="A855" s="2061"/>
      <c r="B855" s="2061"/>
      <c r="C855" s="2061"/>
      <c r="D855" s="2061"/>
      <c r="E855" s="2061"/>
      <c r="F855" s="2061"/>
      <c r="G855" s="2061"/>
      <c r="H855" s="2061"/>
      <c r="I855" s="2061"/>
      <c r="J855" s="2061"/>
      <c r="K855" s="2061"/>
      <c r="L855" s="2061"/>
    </row>
    <row r="856" spans="1:12" ht="15.75" customHeight="1">
      <c r="A856" s="2061"/>
      <c r="B856" s="2061"/>
      <c r="C856" s="2061"/>
      <c r="D856" s="2061"/>
      <c r="E856" s="2061"/>
      <c r="F856" s="2061"/>
      <c r="G856" s="2061"/>
      <c r="H856" s="2061"/>
      <c r="I856" s="2061"/>
      <c r="J856" s="2061"/>
      <c r="K856" s="2061"/>
      <c r="L856" s="2061"/>
    </row>
    <row r="857" spans="1:12" ht="15.75" customHeight="1">
      <c r="A857" s="2061"/>
      <c r="B857" s="2061"/>
      <c r="C857" s="2061"/>
      <c r="D857" s="2061"/>
      <c r="E857" s="2061"/>
      <c r="F857" s="2061"/>
      <c r="G857" s="2061"/>
      <c r="H857" s="2061"/>
      <c r="I857" s="2061"/>
      <c r="J857" s="2061"/>
      <c r="K857" s="2061"/>
      <c r="L857" s="2061"/>
    </row>
    <row r="858" spans="1:12" ht="15.75" customHeight="1">
      <c r="A858" s="2061"/>
      <c r="B858" s="2061"/>
      <c r="C858" s="2061"/>
      <c r="D858" s="2061"/>
      <c r="E858" s="2061"/>
      <c r="F858" s="2061"/>
      <c r="G858" s="2061"/>
      <c r="H858" s="2061"/>
      <c r="I858" s="2061"/>
      <c r="J858" s="2061"/>
      <c r="K858" s="2061"/>
      <c r="L858" s="2061"/>
    </row>
    <row r="859" spans="1:12" ht="15.75" customHeight="1">
      <c r="A859" s="2061"/>
      <c r="B859" s="2061"/>
      <c r="C859" s="2061"/>
      <c r="D859" s="2061"/>
      <c r="E859" s="2061"/>
      <c r="F859" s="2061"/>
      <c r="G859" s="2061"/>
      <c r="H859" s="2061"/>
      <c r="I859" s="2061"/>
      <c r="J859" s="2061"/>
      <c r="K859" s="2061"/>
      <c r="L859" s="2061"/>
    </row>
    <row r="860" spans="1:12" ht="15.75" customHeight="1">
      <c r="A860" s="2061"/>
      <c r="B860" s="2061"/>
      <c r="C860" s="2061"/>
      <c r="D860" s="2061"/>
      <c r="E860" s="2061"/>
      <c r="F860" s="2061"/>
      <c r="G860" s="2061"/>
      <c r="H860" s="2061"/>
      <c r="I860" s="2061"/>
      <c r="J860" s="2061"/>
      <c r="K860" s="2061"/>
      <c r="L860" s="2061"/>
    </row>
    <row r="861" spans="1:12" ht="15.75" customHeight="1">
      <c r="A861" s="2061"/>
      <c r="B861" s="2061"/>
      <c r="C861" s="2061"/>
      <c r="D861" s="2061"/>
      <c r="E861" s="2061"/>
      <c r="F861" s="2061"/>
      <c r="G861" s="2061"/>
      <c r="H861" s="2061"/>
      <c r="I861" s="2061"/>
      <c r="J861" s="2061"/>
      <c r="K861" s="2061"/>
      <c r="L861" s="2061"/>
    </row>
    <row r="862" spans="1:12" ht="15.75" customHeight="1">
      <c r="A862" s="2061"/>
      <c r="B862" s="2061"/>
      <c r="C862" s="2061"/>
      <c r="D862" s="2061"/>
      <c r="E862" s="2061"/>
      <c r="F862" s="2061"/>
      <c r="G862" s="2061"/>
      <c r="H862" s="2061"/>
      <c r="I862" s="2061"/>
      <c r="J862" s="2061"/>
      <c r="K862" s="2061"/>
      <c r="L862" s="2061"/>
    </row>
    <row r="863" spans="1:12" ht="15.75" customHeight="1">
      <c r="A863" s="2061"/>
      <c r="B863" s="2061"/>
      <c r="C863" s="2061"/>
      <c r="D863" s="2061"/>
      <c r="E863" s="2061"/>
      <c r="F863" s="2061"/>
      <c r="G863" s="2061"/>
      <c r="H863" s="2061"/>
      <c r="I863" s="2061"/>
      <c r="J863" s="2061"/>
      <c r="K863" s="2061"/>
      <c r="L863" s="2061"/>
    </row>
    <row r="864" spans="1:12" ht="15.75" customHeight="1">
      <c r="A864" s="2061"/>
      <c r="B864" s="2061"/>
      <c r="C864" s="2061"/>
      <c r="D864" s="2061"/>
      <c r="E864" s="2061"/>
      <c r="F864" s="2061"/>
      <c r="G864" s="2061"/>
      <c r="H864" s="2061"/>
      <c r="I864" s="2061"/>
      <c r="J864" s="2061"/>
      <c r="K864" s="2061"/>
      <c r="L864" s="2061"/>
    </row>
    <row r="865" spans="1:12" ht="15.75" customHeight="1">
      <c r="A865" s="2061"/>
      <c r="B865" s="2061"/>
      <c r="C865" s="2061"/>
      <c r="D865" s="2061"/>
      <c r="E865" s="2061"/>
      <c r="F865" s="2061"/>
      <c r="G865" s="2061"/>
      <c r="H865" s="2061"/>
      <c r="I865" s="2061"/>
      <c r="J865" s="2061"/>
      <c r="K865" s="2061"/>
      <c r="L865" s="2061"/>
    </row>
    <row r="866" spans="1:12" ht="15.75" customHeight="1">
      <c r="A866" s="2061"/>
      <c r="B866" s="2061"/>
      <c r="C866" s="2061"/>
      <c r="D866" s="2061"/>
      <c r="E866" s="2061"/>
      <c r="F866" s="2061"/>
      <c r="G866" s="2061"/>
      <c r="H866" s="2061"/>
      <c r="I866" s="2061"/>
      <c r="J866" s="2061"/>
      <c r="K866" s="2061"/>
      <c r="L866" s="2061"/>
    </row>
    <row r="867" spans="1:12" ht="15.75" customHeight="1">
      <c r="A867" s="2061"/>
      <c r="B867" s="2061"/>
      <c r="C867" s="2061"/>
      <c r="D867" s="2061"/>
      <c r="E867" s="2061"/>
      <c r="F867" s="2061"/>
      <c r="G867" s="2061"/>
      <c r="H867" s="2061"/>
      <c r="I867" s="2061"/>
      <c r="J867" s="2061"/>
      <c r="K867" s="2061"/>
      <c r="L867" s="2061"/>
    </row>
    <row r="868" spans="1:12" ht="15.75" customHeight="1">
      <c r="A868" s="2061"/>
      <c r="B868" s="2061"/>
      <c r="C868" s="2061"/>
      <c r="D868" s="2061"/>
      <c r="E868" s="2061"/>
      <c r="F868" s="2061"/>
      <c r="G868" s="2061"/>
      <c r="H868" s="2061"/>
      <c r="I868" s="2061"/>
      <c r="J868" s="2061"/>
      <c r="K868" s="2061"/>
      <c r="L868" s="2061"/>
    </row>
    <row r="869" spans="1:12" ht="15.75" customHeight="1">
      <c r="A869" s="2061"/>
      <c r="B869" s="2061"/>
      <c r="C869" s="2061"/>
      <c r="D869" s="2061"/>
      <c r="E869" s="2061"/>
      <c r="F869" s="2061"/>
      <c r="G869" s="2061"/>
      <c r="H869" s="2061"/>
      <c r="I869" s="2061"/>
      <c r="J869" s="2061"/>
      <c r="K869" s="2061"/>
      <c r="L869" s="2061"/>
    </row>
    <row r="870" spans="1:12" ht="15.75" customHeight="1">
      <c r="A870" s="2061"/>
      <c r="B870" s="2061"/>
      <c r="C870" s="2061"/>
      <c r="D870" s="2061"/>
      <c r="E870" s="2061"/>
      <c r="F870" s="2061"/>
      <c r="G870" s="2061"/>
      <c r="H870" s="2061"/>
      <c r="I870" s="2061"/>
      <c r="J870" s="2061"/>
      <c r="K870" s="2061"/>
      <c r="L870" s="2061"/>
    </row>
    <row r="871" spans="1:12" ht="15.75" customHeight="1">
      <c r="A871" s="2061"/>
      <c r="B871" s="2061"/>
      <c r="C871" s="2061"/>
      <c r="D871" s="2061"/>
      <c r="E871" s="2061"/>
      <c r="F871" s="2061"/>
      <c r="G871" s="2061"/>
      <c r="H871" s="2061"/>
      <c r="I871" s="2061"/>
      <c r="J871" s="2061"/>
      <c r="K871" s="2061"/>
      <c r="L871" s="2061"/>
    </row>
    <row r="872" spans="1:12" ht="15.75" customHeight="1">
      <c r="A872" s="2061"/>
      <c r="B872" s="2061"/>
      <c r="C872" s="2061"/>
      <c r="D872" s="2061"/>
      <c r="E872" s="2061"/>
      <c r="F872" s="2061"/>
      <c r="G872" s="2061"/>
      <c r="H872" s="2061"/>
      <c r="I872" s="2061"/>
      <c r="J872" s="2061"/>
      <c r="K872" s="2061"/>
      <c r="L872" s="2061"/>
    </row>
    <row r="873" spans="1:12" ht="15.75" customHeight="1">
      <c r="A873" s="2061"/>
      <c r="B873" s="2061"/>
      <c r="C873" s="2061"/>
      <c r="D873" s="2061"/>
      <c r="E873" s="2061"/>
      <c r="F873" s="2061"/>
      <c r="G873" s="2061"/>
      <c r="H873" s="2061"/>
      <c r="I873" s="2061"/>
      <c r="J873" s="2061"/>
      <c r="K873" s="2061"/>
      <c r="L873" s="2061"/>
    </row>
    <row r="874" spans="1:12" ht="15.75" customHeight="1">
      <c r="A874" s="2061"/>
      <c r="B874" s="2061"/>
      <c r="C874" s="2061"/>
      <c r="D874" s="2061"/>
      <c r="E874" s="2061"/>
      <c r="F874" s="2061"/>
      <c r="G874" s="2061"/>
      <c r="H874" s="2061"/>
      <c r="I874" s="2061"/>
      <c r="J874" s="2061"/>
      <c r="K874" s="2061"/>
      <c r="L874" s="2061"/>
    </row>
    <row r="875" spans="1:12" ht="15.75" customHeight="1">
      <c r="A875" s="2061"/>
      <c r="B875" s="2061"/>
      <c r="C875" s="2061"/>
      <c r="D875" s="2061"/>
      <c r="E875" s="2061"/>
      <c r="F875" s="2061"/>
      <c r="G875" s="2061"/>
      <c r="H875" s="2061"/>
      <c r="I875" s="2061"/>
      <c r="J875" s="2061"/>
      <c r="K875" s="2061"/>
      <c r="L875" s="2061"/>
    </row>
    <row r="876" spans="1:12" ht="15.75" customHeight="1">
      <c r="A876" s="2061"/>
      <c r="B876" s="2061"/>
      <c r="C876" s="2061"/>
      <c r="D876" s="2061"/>
      <c r="E876" s="2061"/>
      <c r="F876" s="2061"/>
      <c r="G876" s="2061"/>
      <c r="H876" s="2061"/>
      <c r="I876" s="2061"/>
      <c r="J876" s="2061"/>
      <c r="K876" s="2061"/>
      <c r="L876" s="2061"/>
    </row>
    <row r="877" spans="1:12" ht="15.75" customHeight="1">
      <c r="A877" s="2061"/>
      <c r="B877" s="2061"/>
      <c r="C877" s="2061"/>
      <c r="D877" s="2061"/>
      <c r="E877" s="2061"/>
      <c r="F877" s="2061"/>
      <c r="G877" s="2061"/>
      <c r="H877" s="2061"/>
      <c r="I877" s="2061"/>
      <c r="J877" s="2061"/>
      <c r="K877" s="2061"/>
      <c r="L877" s="2061"/>
    </row>
    <row r="878" spans="1:12" ht="15.75" customHeight="1">
      <c r="A878" s="2061"/>
      <c r="B878" s="2061"/>
      <c r="C878" s="2061"/>
      <c r="D878" s="2061"/>
      <c r="E878" s="2061"/>
      <c r="F878" s="2061"/>
      <c r="G878" s="2061"/>
      <c r="H878" s="2061"/>
      <c r="I878" s="2061"/>
      <c r="J878" s="2061"/>
      <c r="K878" s="2061"/>
      <c r="L878" s="2061"/>
    </row>
    <row r="879" spans="1:12" ht="15.75" customHeight="1">
      <c r="A879" s="2061"/>
      <c r="B879" s="2061"/>
      <c r="C879" s="2061"/>
      <c r="D879" s="2061"/>
      <c r="E879" s="2061"/>
      <c r="F879" s="2061"/>
      <c r="G879" s="2061"/>
      <c r="H879" s="2061"/>
      <c r="I879" s="2061"/>
      <c r="J879" s="2061"/>
      <c r="K879" s="2061"/>
      <c r="L879" s="2061"/>
    </row>
    <row r="880" spans="1:12" ht="15.75" customHeight="1">
      <c r="A880" s="2061"/>
      <c r="B880" s="2061"/>
      <c r="C880" s="2061"/>
      <c r="D880" s="2061"/>
      <c r="E880" s="2061"/>
      <c r="F880" s="2061"/>
      <c r="G880" s="2061"/>
      <c r="H880" s="2061"/>
      <c r="I880" s="2061"/>
      <c r="J880" s="2061"/>
      <c r="K880" s="2061"/>
      <c r="L880" s="2061"/>
    </row>
    <row r="881" spans="1:12" ht="15.75" customHeight="1">
      <c r="A881" s="2061"/>
      <c r="B881" s="2061"/>
      <c r="C881" s="2061"/>
      <c r="D881" s="2061"/>
      <c r="E881" s="2061"/>
      <c r="F881" s="2061"/>
      <c r="G881" s="2061"/>
      <c r="H881" s="2061"/>
      <c r="I881" s="2061"/>
      <c r="J881" s="2061"/>
      <c r="K881" s="2061"/>
      <c r="L881" s="2061"/>
    </row>
    <row r="882" spans="1:12" ht="15.75" customHeight="1">
      <c r="A882" s="2061"/>
      <c r="B882" s="2061"/>
      <c r="C882" s="2061"/>
      <c r="D882" s="2061"/>
      <c r="E882" s="2061"/>
      <c r="F882" s="2061"/>
      <c r="G882" s="2061"/>
      <c r="H882" s="2061"/>
      <c r="I882" s="2061"/>
      <c r="J882" s="2061"/>
      <c r="K882" s="2061"/>
      <c r="L882" s="2061"/>
    </row>
    <row r="883" spans="1:12" ht="15.75" customHeight="1">
      <c r="A883" s="2061"/>
      <c r="B883" s="2061"/>
      <c r="C883" s="2061"/>
      <c r="D883" s="2061"/>
      <c r="E883" s="2061"/>
      <c r="F883" s="2061"/>
      <c r="G883" s="2061"/>
      <c r="H883" s="2061"/>
      <c r="I883" s="2061"/>
      <c r="J883" s="2061"/>
      <c r="K883" s="2061"/>
      <c r="L883" s="2061"/>
    </row>
    <row r="884" spans="1:12" ht="15.75" customHeight="1">
      <c r="A884" s="2061"/>
      <c r="B884" s="2061"/>
      <c r="C884" s="2061"/>
      <c r="D884" s="2061"/>
      <c r="E884" s="2061"/>
      <c r="F884" s="2061"/>
      <c r="G884" s="2061"/>
      <c r="H884" s="2061"/>
      <c r="I884" s="2061"/>
      <c r="J884" s="2061"/>
      <c r="K884" s="2061"/>
      <c r="L884" s="2061"/>
    </row>
    <row r="885" spans="1:12" ht="15.75" customHeight="1">
      <c r="A885" s="2061"/>
      <c r="B885" s="2061"/>
      <c r="C885" s="2061"/>
      <c r="D885" s="2061"/>
      <c r="E885" s="2061"/>
      <c r="F885" s="2061"/>
      <c r="G885" s="2061"/>
      <c r="H885" s="2061"/>
      <c r="I885" s="2061"/>
      <c r="J885" s="2061"/>
      <c r="K885" s="2061"/>
      <c r="L885" s="2061"/>
    </row>
    <row r="886" spans="1:12" ht="15.75" customHeight="1">
      <c r="A886" s="2061"/>
      <c r="B886" s="2061"/>
      <c r="C886" s="2061"/>
      <c r="D886" s="2061"/>
      <c r="E886" s="2061"/>
      <c r="F886" s="2061"/>
      <c r="G886" s="2061"/>
      <c r="H886" s="2061"/>
      <c r="I886" s="2061"/>
      <c r="J886" s="2061"/>
      <c r="K886" s="2061"/>
      <c r="L886" s="2061"/>
    </row>
    <row r="887" spans="1:12" ht="15.75" customHeight="1">
      <c r="A887" s="2061"/>
      <c r="B887" s="2061"/>
      <c r="C887" s="2061"/>
      <c r="D887" s="2061"/>
      <c r="E887" s="2061"/>
      <c r="F887" s="2061"/>
      <c r="G887" s="2061"/>
      <c r="H887" s="2061"/>
      <c r="I887" s="2061"/>
      <c r="J887" s="2061"/>
      <c r="K887" s="2061"/>
      <c r="L887" s="2061"/>
    </row>
    <row r="888" spans="1:12" ht="15.75" customHeight="1">
      <c r="A888" s="2061"/>
      <c r="B888" s="2061"/>
      <c r="C888" s="2061"/>
      <c r="D888" s="2061"/>
      <c r="E888" s="2061"/>
      <c r="F888" s="2061"/>
      <c r="G888" s="2061"/>
      <c r="H888" s="2061"/>
      <c r="I888" s="2061"/>
      <c r="J888" s="2061"/>
      <c r="K888" s="2061"/>
      <c r="L888" s="2061"/>
    </row>
    <row r="889" spans="1:12" ht="15.75" customHeight="1">
      <c r="A889" s="2061"/>
      <c r="B889" s="2061"/>
      <c r="C889" s="2061"/>
      <c r="D889" s="2061"/>
      <c r="E889" s="2061"/>
      <c r="F889" s="2061"/>
      <c r="G889" s="2061"/>
      <c r="H889" s="2061"/>
      <c r="I889" s="2061"/>
      <c r="J889" s="2061"/>
      <c r="K889" s="2061"/>
      <c r="L889" s="2061"/>
    </row>
    <row r="890" spans="1:12" ht="15.75" customHeight="1">
      <c r="A890" s="2061"/>
      <c r="B890" s="2061"/>
      <c r="C890" s="2061"/>
      <c r="D890" s="2061"/>
      <c r="E890" s="2061"/>
      <c r="F890" s="2061"/>
      <c r="G890" s="2061"/>
      <c r="H890" s="2061"/>
      <c r="I890" s="2061"/>
      <c r="J890" s="2061"/>
      <c r="K890" s="2061"/>
      <c r="L890" s="2061"/>
    </row>
    <row r="891" spans="1:12" ht="15.75" customHeight="1">
      <c r="A891" s="2061"/>
      <c r="B891" s="2061"/>
      <c r="C891" s="2061"/>
      <c r="D891" s="2061"/>
      <c r="E891" s="2061"/>
      <c r="F891" s="2061"/>
      <c r="G891" s="2061"/>
      <c r="H891" s="2061"/>
      <c r="I891" s="2061"/>
      <c r="J891" s="2061"/>
      <c r="K891" s="2061"/>
      <c r="L891" s="2061"/>
    </row>
    <row r="892" spans="1:12" ht="15.75" customHeight="1">
      <c r="A892" s="2061"/>
      <c r="B892" s="2061"/>
      <c r="C892" s="2061"/>
      <c r="D892" s="2061"/>
      <c r="E892" s="2061"/>
      <c r="F892" s="2061"/>
      <c r="G892" s="2061"/>
      <c r="H892" s="2061"/>
      <c r="I892" s="2061"/>
      <c r="J892" s="2061"/>
      <c r="K892" s="2061"/>
      <c r="L892" s="2061"/>
    </row>
    <row r="893" spans="1:12" ht="15.75" customHeight="1">
      <c r="A893" s="2061"/>
      <c r="B893" s="2061"/>
      <c r="C893" s="2061"/>
      <c r="D893" s="2061"/>
      <c r="E893" s="2061"/>
      <c r="F893" s="2061"/>
      <c r="G893" s="2061"/>
      <c r="H893" s="2061"/>
      <c r="I893" s="2061"/>
      <c r="J893" s="2061"/>
      <c r="K893" s="2061"/>
      <c r="L893" s="2061"/>
    </row>
    <row r="894" spans="1:12" ht="15.75" customHeight="1">
      <c r="A894" s="2061"/>
      <c r="B894" s="2061"/>
      <c r="C894" s="2061"/>
      <c r="D894" s="2061"/>
      <c r="E894" s="2061"/>
      <c r="F894" s="2061"/>
      <c r="G894" s="2061"/>
      <c r="H894" s="2061"/>
      <c r="I894" s="2061"/>
      <c r="J894" s="2061"/>
      <c r="K894" s="2061"/>
      <c r="L894" s="2061"/>
    </row>
    <row r="895" spans="1:12" ht="15.75" customHeight="1">
      <c r="A895" s="2061"/>
      <c r="B895" s="2061"/>
      <c r="C895" s="2061"/>
      <c r="D895" s="2061"/>
      <c r="E895" s="2061"/>
      <c r="F895" s="2061"/>
      <c r="G895" s="2061"/>
      <c r="H895" s="2061"/>
      <c r="I895" s="2061"/>
      <c r="J895" s="2061"/>
      <c r="K895" s="2061"/>
      <c r="L895" s="2061"/>
    </row>
    <row r="896" spans="1:12" ht="15.75" customHeight="1">
      <c r="A896" s="2061"/>
      <c r="B896" s="2061"/>
      <c r="C896" s="2061"/>
      <c r="D896" s="2061"/>
      <c r="E896" s="2061"/>
      <c r="F896" s="2061"/>
      <c r="G896" s="2061"/>
      <c r="H896" s="2061"/>
      <c r="I896" s="2061"/>
      <c r="J896" s="2061"/>
      <c r="K896" s="2061"/>
      <c r="L896" s="2061"/>
    </row>
    <row r="897" spans="1:12" ht="15.75" customHeight="1">
      <c r="A897" s="2061"/>
      <c r="B897" s="2061"/>
      <c r="C897" s="2061"/>
      <c r="D897" s="2061"/>
      <c r="E897" s="2061"/>
      <c r="F897" s="2061"/>
      <c r="G897" s="2061"/>
      <c r="H897" s="2061"/>
      <c r="I897" s="2061"/>
      <c r="J897" s="2061"/>
      <c r="K897" s="2061"/>
      <c r="L897" s="2061"/>
    </row>
    <row r="898" spans="1:12" ht="15.75" customHeight="1">
      <c r="A898" s="2061"/>
      <c r="B898" s="2061"/>
      <c r="C898" s="2061"/>
      <c r="D898" s="2061"/>
      <c r="E898" s="2061"/>
      <c r="F898" s="2061"/>
      <c r="G898" s="2061"/>
      <c r="H898" s="2061"/>
      <c r="I898" s="2061"/>
      <c r="J898" s="2061"/>
      <c r="K898" s="2061"/>
      <c r="L898" s="2061"/>
    </row>
    <row r="899" spans="1:12" ht="15.75" customHeight="1">
      <c r="A899" s="2061"/>
      <c r="B899" s="2061"/>
      <c r="C899" s="2061"/>
      <c r="D899" s="2061"/>
      <c r="E899" s="2061"/>
      <c r="F899" s="2061"/>
      <c r="G899" s="2061"/>
      <c r="H899" s="2061"/>
      <c r="I899" s="2061"/>
      <c r="J899" s="2061"/>
      <c r="K899" s="2061"/>
      <c r="L899" s="2061"/>
    </row>
    <row r="900" spans="1:12" ht="15.75" customHeight="1">
      <c r="A900" s="2061"/>
      <c r="B900" s="2061"/>
      <c r="C900" s="2061"/>
      <c r="D900" s="2061"/>
      <c r="E900" s="2061"/>
      <c r="F900" s="2061"/>
      <c r="G900" s="2061"/>
      <c r="H900" s="2061"/>
      <c r="I900" s="2061"/>
      <c r="J900" s="2061"/>
      <c r="K900" s="2061"/>
      <c r="L900" s="2061"/>
    </row>
    <row r="901" spans="1:12" ht="15.75" customHeight="1">
      <c r="A901" s="2061"/>
      <c r="B901" s="2061"/>
      <c r="C901" s="2061"/>
      <c r="D901" s="2061"/>
      <c r="E901" s="2061"/>
      <c r="F901" s="2061"/>
      <c r="G901" s="2061"/>
      <c r="H901" s="2061"/>
      <c r="I901" s="2061"/>
      <c r="J901" s="2061"/>
      <c r="K901" s="2061"/>
      <c r="L901" s="2061"/>
    </row>
    <row r="902" spans="1:12" ht="15.75" customHeight="1">
      <c r="A902" s="2061"/>
      <c r="B902" s="2061"/>
      <c r="C902" s="2061"/>
      <c r="D902" s="2061"/>
      <c r="E902" s="2061"/>
      <c r="F902" s="2061"/>
      <c r="G902" s="2061"/>
      <c r="H902" s="2061"/>
      <c r="I902" s="2061"/>
      <c r="J902" s="2061"/>
      <c r="K902" s="2061"/>
      <c r="L902" s="2061"/>
    </row>
    <row r="903" spans="1:12" ht="15.75" customHeight="1">
      <c r="A903" s="2061"/>
      <c r="B903" s="2061"/>
      <c r="C903" s="2061"/>
      <c r="D903" s="2061"/>
      <c r="E903" s="2061"/>
      <c r="F903" s="2061"/>
      <c r="G903" s="2061"/>
      <c r="H903" s="2061"/>
      <c r="I903" s="2061"/>
      <c r="J903" s="2061"/>
      <c r="K903" s="2061"/>
      <c r="L903" s="2061"/>
    </row>
    <row r="904" spans="1:12" ht="15.75" customHeight="1">
      <c r="A904" s="2061"/>
      <c r="B904" s="2061"/>
      <c r="C904" s="2061"/>
      <c r="D904" s="2061"/>
      <c r="E904" s="2061"/>
      <c r="F904" s="2061"/>
      <c r="G904" s="2061"/>
      <c r="H904" s="2061"/>
      <c r="I904" s="2061"/>
      <c r="J904" s="2061"/>
      <c r="K904" s="2061"/>
      <c r="L904" s="2061"/>
    </row>
    <row r="905" spans="1:12" ht="15.75" customHeight="1">
      <c r="A905" s="2061"/>
      <c r="B905" s="2061"/>
      <c r="C905" s="2061"/>
      <c r="D905" s="2061"/>
      <c r="E905" s="2061"/>
      <c r="F905" s="2061"/>
      <c r="G905" s="2061"/>
      <c r="H905" s="2061"/>
      <c r="I905" s="2061"/>
      <c r="J905" s="2061"/>
      <c r="K905" s="2061"/>
      <c r="L905" s="2061"/>
    </row>
    <row r="906" spans="1:12" ht="15.75" customHeight="1">
      <c r="A906" s="2061"/>
      <c r="B906" s="2061"/>
      <c r="C906" s="2061"/>
      <c r="D906" s="2061"/>
      <c r="E906" s="2061"/>
      <c r="F906" s="2061"/>
      <c r="G906" s="2061"/>
      <c r="H906" s="2061"/>
      <c r="I906" s="2061"/>
      <c r="J906" s="2061"/>
      <c r="K906" s="2061"/>
      <c r="L906" s="2061"/>
    </row>
    <row r="907" spans="1:12" ht="15.75" customHeight="1">
      <c r="A907" s="2061"/>
      <c r="B907" s="2061"/>
      <c r="C907" s="2061"/>
      <c r="D907" s="2061"/>
      <c r="E907" s="2061"/>
      <c r="F907" s="2061"/>
      <c r="G907" s="2061"/>
      <c r="H907" s="2061"/>
      <c r="I907" s="2061"/>
      <c r="J907" s="2061"/>
      <c r="K907" s="2061"/>
      <c r="L907" s="2061"/>
    </row>
    <row r="908" spans="1:12" ht="15.75" customHeight="1">
      <c r="A908" s="2061"/>
      <c r="B908" s="2061"/>
      <c r="C908" s="2061"/>
      <c r="D908" s="2061"/>
      <c r="E908" s="2061"/>
      <c r="F908" s="2061"/>
      <c r="G908" s="2061"/>
      <c r="H908" s="2061"/>
      <c r="I908" s="2061"/>
      <c r="J908" s="2061"/>
      <c r="K908" s="2061"/>
      <c r="L908" s="2061"/>
    </row>
    <row r="909" spans="1:12" ht="15.75" customHeight="1">
      <c r="A909" s="2061"/>
      <c r="B909" s="2061"/>
      <c r="C909" s="2061"/>
      <c r="D909" s="2061"/>
      <c r="E909" s="2061"/>
      <c r="F909" s="2061"/>
      <c r="G909" s="2061"/>
      <c r="H909" s="2061"/>
      <c r="I909" s="2061"/>
      <c r="J909" s="2061"/>
      <c r="K909" s="2061"/>
      <c r="L909" s="2061"/>
    </row>
    <row r="910" spans="1:12" ht="15.75" customHeight="1">
      <c r="A910" s="2061"/>
      <c r="B910" s="2061"/>
      <c r="C910" s="2061"/>
      <c r="D910" s="2061"/>
      <c r="E910" s="2061"/>
      <c r="F910" s="2061"/>
      <c r="G910" s="2061"/>
      <c r="H910" s="2061"/>
      <c r="I910" s="2061"/>
      <c r="J910" s="2061"/>
      <c r="K910" s="2061"/>
      <c r="L910" s="2061"/>
    </row>
    <row r="911" spans="1:12" ht="15.75" customHeight="1">
      <c r="A911" s="2061"/>
      <c r="B911" s="2061"/>
      <c r="C911" s="2061"/>
      <c r="D911" s="2061"/>
      <c r="E911" s="2061"/>
      <c r="F911" s="2061"/>
      <c r="G911" s="2061"/>
      <c r="H911" s="2061"/>
      <c r="I911" s="2061"/>
      <c r="J911" s="2061"/>
      <c r="K911" s="2061"/>
      <c r="L911" s="2061"/>
    </row>
    <row r="912" spans="1:12" ht="15.75" customHeight="1">
      <c r="A912" s="2061"/>
      <c r="B912" s="2061"/>
      <c r="C912" s="2061"/>
      <c r="D912" s="2061"/>
      <c r="E912" s="2061"/>
      <c r="F912" s="2061"/>
      <c r="G912" s="2061"/>
      <c r="H912" s="2061"/>
      <c r="I912" s="2061"/>
      <c r="J912" s="2061"/>
      <c r="K912" s="2061"/>
      <c r="L912" s="2061"/>
    </row>
    <row r="913" spans="1:12" ht="15.75" customHeight="1">
      <c r="A913" s="2061"/>
      <c r="B913" s="2061"/>
      <c r="C913" s="2061"/>
      <c r="D913" s="2061"/>
      <c r="E913" s="2061"/>
      <c r="F913" s="2061"/>
      <c r="G913" s="2061"/>
      <c r="H913" s="2061"/>
      <c r="I913" s="2061"/>
      <c r="J913" s="2061"/>
      <c r="K913" s="2061"/>
      <c r="L913" s="2061"/>
    </row>
    <row r="914" spans="1:12" ht="15.75" customHeight="1">
      <c r="A914" s="2061"/>
      <c r="B914" s="2061"/>
      <c r="C914" s="2061"/>
      <c r="D914" s="2061"/>
      <c r="E914" s="2061"/>
      <c r="F914" s="2061"/>
      <c r="G914" s="2061"/>
      <c r="H914" s="2061"/>
      <c r="I914" s="2061"/>
      <c r="J914" s="2061"/>
      <c r="K914" s="2061"/>
      <c r="L914" s="2061"/>
    </row>
    <row r="915" spans="1:12" ht="15.75" customHeight="1">
      <c r="A915" s="2061"/>
      <c r="B915" s="2061"/>
      <c r="C915" s="2061"/>
      <c r="D915" s="2061"/>
      <c r="E915" s="2061"/>
      <c r="F915" s="2061"/>
      <c r="G915" s="2061"/>
      <c r="H915" s="2061"/>
      <c r="I915" s="2061"/>
      <c r="J915" s="2061"/>
      <c r="K915" s="2061"/>
      <c r="L915" s="2061"/>
    </row>
    <row r="916" spans="1:12" ht="15.75" customHeight="1">
      <c r="A916" s="2061"/>
      <c r="B916" s="2061"/>
      <c r="C916" s="2061"/>
      <c r="D916" s="2061"/>
      <c r="E916" s="2061"/>
      <c r="F916" s="2061"/>
      <c r="G916" s="2061"/>
      <c r="H916" s="2061"/>
      <c r="I916" s="2061"/>
      <c r="J916" s="2061"/>
      <c r="K916" s="2061"/>
      <c r="L916" s="2061"/>
    </row>
    <row r="917" spans="1:12" ht="15.75" customHeight="1">
      <c r="A917" s="2061"/>
      <c r="B917" s="2061"/>
      <c r="C917" s="2061"/>
      <c r="D917" s="2061"/>
      <c r="E917" s="2061"/>
      <c r="F917" s="2061"/>
      <c r="G917" s="2061"/>
      <c r="H917" s="2061"/>
      <c r="I917" s="2061"/>
      <c r="J917" s="2061"/>
      <c r="K917" s="2061"/>
      <c r="L917" s="2061"/>
    </row>
    <row r="918" spans="1:12" ht="15.75" customHeight="1">
      <c r="A918" s="2061"/>
      <c r="B918" s="2061"/>
      <c r="C918" s="2061"/>
      <c r="D918" s="2061"/>
      <c r="E918" s="2061"/>
      <c r="F918" s="2061"/>
      <c r="G918" s="2061"/>
      <c r="H918" s="2061"/>
      <c r="I918" s="2061"/>
      <c r="J918" s="2061"/>
      <c r="K918" s="2061"/>
      <c r="L918" s="2061"/>
    </row>
    <row r="919" spans="1:12" ht="15.75" customHeight="1">
      <c r="A919" s="2061"/>
      <c r="B919" s="2061"/>
      <c r="C919" s="2061"/>
      <c r="D919" s="2061"/>
      <c r="E919" s="2061"/>
      <c r="F919" s="2061"/>
      <c r="G919" s="2061"/>
      <c r="H919" s="2061"/>
      <c r="I919" s="2061"/>
      <c r="J919" s="2061"/>
      <c r="K919" s="2061"/>
      <c r="L919" s="2061"/>
    </row>
    <row r="920" spans="1:12" ht="15.75" customHeight="1">
      <c r="A920" s="2061"/>
      <c r="B920" s="2061"/>
      <c r="C920" s="2061"/>
      <c r="D920" s="2061"/>
      <c r="E920" s="2061"/>
      <c r="F920" s="2061"/>
      <c r="G920" s="2061"/>
      <c r="H920" s="2061"/>
      <c r="I920" s="2061"/>
      <c r="J920" s="2061"/>
      <c r="K920" s="2061"/>
      <c r="L920" s="2061"/>
    </row>
    <row r="921" spans="1:12" ht="15.75" customHeight="1">
      <c r="A921" s="2061"/>
      <c r="B921" s="2061"/>
      <c r="C921" s="2061"/>
      <c r="D921" s="2061"/>
      <c r="E921" s="2061"/>
      <c r="F921" s="2061"/>
      <c r="G921" s="2061"/>
      <c r="H921" s="2061"/>
      <c r="I921" s="2061"/>
      <c r="J921" s="2061"/>
      <c r="K921" s="2061"/>
      <c r="L921" s="2061"/>
    </row>
    <row r="922" spans="1:12" ht="15.75" customHeight="1">
      <c r="A922" s="2061"/>
      <c r="B922" s="2061"/>
      <c r="C922" s="2061"/>
      <c r="D922" s="2061"/>
      <c r="E922" s="2061"/>
      <c r="F922" s="2061"/>
      <c r="G922" s="2061"/>
      <c r="H922" s="2061"/>
      <c r="I922" s="2061"/>
      <c r="J922" s="2061"/>
      <c r="K922" s="2061"/>
      <c r="L922" s="2061"/>
    </row>
    <row r="923" spans="1:12" ht="15.75" customHeight="1">
      <c r="A923" s="2061"/>
      <c r="B923" s="2061"/>
      <c r="C923" s="2061"/>
      <c r="D923" s="2061"/>
      <c r="E923" s="2061"/>
      <c r="F923" s="2061"/>
      <c r="G923" s="2061"/>
      <c r="H923" s="2061"/>
      <c r="I923" s="2061"/>
      <c r="J923" s="2061"/>
      <c r="K923" s="2061"/>
      <c r="L923" s="2061"/>
    </row>
    <row r="924" spans="1:12" ht="15.75" customHeight="1">
      <c r="A924" s="2061"/>
      <c r="B924" s="2061"/>
      <c r="C924" s="2061"/>
      <c r="D924" s="2061"/>
      <c r="E924" s="2061"/>
      <c r="F924" s="2061"/>
      <c r="G924" s="2061"/>
      <c r="H924" s="2061"/>
      <c r="I924" s="2061"/>
      <c r="J924" s="2061"/>
      <c r="K924" s="2061"/>
      <c r="L924" s="2061"/>
    </row>
    <row r="925" spans="1:12" ht="15.75" customHeight="1">
      <c r="A925" s="2061"/>
      <c r="B925" s="2061"/>
      <c r="C925" s="2061"/>
      <c r="D925" s="2061"/>
      <c r="E925" s="2061"/>
      <c r="F925" s="2061"/>
      <c r="G925" s="2061"/>
      <c r="H925" s="2061"/>
      <c r="I925" s="2061"/>
      <c r="J925" s="2061"/>
      <c r="K925" s="2061"/>
      <c r="L925" s="2061"/>
    </row>
    <row r="926" spans="1:12" ht="15.75" customHeight="1">
      <c r="A926" s="2061"/>
      <c r="B926" s="2061"/>
      <c r="C926" s="2061"/>
      <c r="D926" s="2061"/>
      <c r="E926" s="2061"/>
      <c r="F926" s="2061"/>
      <c r="G926" s="2061"/>
      <c r="H926" s="2061"/>
      <c r="I926" s="2061"/>
      <c r="J926" s="2061"/>
      <c r="K926" s="2061"/>
      <c r="L926" s="2061"/>
    </row>
    <row r="927" spans="1:12" ht="15.75" customHeight="1">
      <c r="A927" s="2061"/>
      <c r="B927" s="2061"/>
      <c r="C927" s="2061"/>
      <c r="D927" s="2061"/>
      <c r="E927" s="2061"/>
      <c r="F927" s="2061"/>
      <c r="G927" s="2061"/>
      <c r="H927" s="2061"/>
      <c r="I927" s="2061"/>
      <c r="J927" s="2061"/>
      <c r="K927" s="2061"/>
      <c r="L927" s="2061"/>
    </row>
    <row r="928" spans="1:12" ht="15.75" customHeight="1">
      <c r="A928" s="2061"/>
      <c r="B928" s="2061"/>
      <c r="C928" s="2061"/>
      <c r="D928" s="2061"/>
      <c r="E928" s="2061"/>
      <c r="F928" s="2061"/>
      <c r="G928" s="2061"/>
      <c r="H928" s="2061"/>
      <c r="I928" s="2061"/>
      <c r="J928" s="2061"/>
      <c r="K928" s="2061"/>
      <c r="L928" s="2061"/>
    </row>
    <row r="929" spans="1:12" ht="15.75" customHeight="1">
      <c r="A929" s="2061"/>
      <c r="B929" s="2061"/>
      <c r="C929" s="2061"/>
      <c r="D929" s="2061"/>
      <c r="E929" s="2061"/>
      <c r="F929" s="2061"/>
      <c r="G929" s="2061"/>
      <c r="H929" s="2061"/>
      <c r="I929" s="2061"/>
      <c r="J929" s="2061"/>
      <c r="K929" s="2061"/>
      <c r="L929" s="2061"/>
    </row>
    <row r="930" spans="1:12" ht="15.75" customHeight="1">
      <c r="A930" s="2061"/>
      <c r="B930" s="2061"/>
      <c r="C930" s="2061"/>
      <c r="D930" s="2061"/>
      <c r="E930" s="2061"/>
      <c r="F930" s="2061"/>
      <c r="G930" s="2061"/>
      <c r="H930" s="2061"/>
      <c r="I930" s="2061"/>
      <c r="J930" s="2061"/>
      <c r="K930" s="2061"/>
      <c r="L930" s="2061"/>
    </row>
    <row r="931" spans="1:12" ht="15.75" customHeight="1">
      <c r="A931" s="2061"/>
      <c r="B931" s="2061"/>
      <c r="C931" s="2061"/>
      <c r="D931" s="2061"/>
      <c r="E931" s="2061"/>
      <c r="F931" s="2061"/>
      <c r="G931" s="2061"/>
      <c r="H931" s="2061"/>
      <c r="I931" s="2061"/>
      <c r="J931" s="2061"/>
      <c r="K931" s="2061"/>
      <c r="L931" s="2061"/>
    </row>
    <row r="932" spans="1:12" ht="15.75" customHeight="1">
      <c r="A932" s="2061"/>
      <c r="B932" s="2061"/>
      <c r="C932" s="2061"/>
      <c r="D932" s="2061"/>
      <c r="E932" s="2061"/>
      <c r="F932" s="2061"/>
      <c r="G932" s="2061"/>
      <c r="H932" s="2061"/>
      <c r="I932" s="2061"/>
      <c r="J932" s="2061"/>
      <c r="K932" s="2061"/>
      <c r="L932" s="2061"/>
    </row>
    <row r="933" spans="1:12" ht="15.75" customHeight="1">
      <c r="A933" s="2061"/>
      <c r="B933" s="2061"/>
      <c r="C933" s="2061"/>
      <c r="D933" s="2061"/>
      <c r="E933" s="2061"/>
      <c r="F933" s="2061"/>
      <c r="G933" s="2061"/>
      <c r="H933" s="2061"/>
      <c r="I933" s="2061"/>
      <c r="J933" s="2061"/>
      <c r="K933" s="2061"/>
      <c r="L933" s="2061"/>
    </row>
    <row r="934" spans="1:12" ht="15.75" customHeight="1">
      <c r="A934" s="2061"/>
      <c r="B934" s="2061"/>
      <c r="C934" s="2061"/>
      <c r="D934" s="2061"/>
      <c r="E934" s="2061"/>
      <c r="F934" s="2061"/>
      <c r="G934" s="2061"/>
      <c r="H934" s="2061"/>
      <c r="I934" s="2061"/>
      <c r="J934" s="2061"/>
      <c r="K934" s="2061"/>
      <c r="L934" s="2061"/>
    </row>
    <row r="935" spans="1:12" ht="15.75" customHeight="1">
      <c r="A935" s="2061"/>
      <c r="B935" s="2061"/>
      <c r="C935" s="2061"/>
      <c r="D935" s="2061"/>
      <c r="E935" s="2061"/>
      <c r="F935" s="2061"/>
      <c r="G935" s="2061"/>
      <c r="H935" s="2061"/>
      <c r="I935" s="2061"/>
      <c r="J935" s="2061"/>
      <c r="K935" s="2061"/>
      <c r="L935" s="2061"/>
    </row>
    <row r="936" spans="1:12" ht="15.75" customHeight="1">
      <c r="A936" s="2061"/>
      <c r="B936" s="2061"/>
      <c r="C936" s="2061"/>
      <c r="D936" s="2061"/>
      <c r="E936" s="2061"/>
      <c r="F936" s="2061"/>
      <c r="G936" s="2061"/>
      <c r="H936" s="2061"/>
      <c r="I936" s="2061"/>
      <c r="J936" s="2061"/>
      <c r="K936" s="2061"/>
      <c r="L936" s="2061"/>
    </row>
    <row r="937" spans="1:12" ht="15.75" customHeight="1">
      <c r="A937" s="2061"/>
      <c r="B937" s="2061"/>
      <c r="C937" s="2061"/>
      <c r="D937" s="2061"/>
      <c r="E937" s="2061"/>
      <c r="F937" s="2061"/>
      <c r="G937" s="2061"/>
      <c r="H937" s="2061"/>
      <c r="I937" s="2061"/>
      <c r="J937" s="2061"/>
      <c r="K937" s="2061"/>
      <c r="L937" s="2061"/>
    </row>
    <row r="938" spans="1:12" ht="15.75" customHeight="1">
      <c r="A938" s="2061"/>
      <c r="B938" s="2061"/>
      <c r="C938" s="2061"/>
      <c r="D938" s="2061"/>
      <c r="E938" s="2061"/>
      <c r="F938" s="2061"/>
      <c r="G938" s="2061"/>
      <c r="H938" s="2061"/>
      <c r="I938" s="2061"/>
      <c r="J938" s="2061"/>
      <c r="K938" s="2061"/>
      <c r="L938" s="2061"/>
    </row>
    <row r="939" spans="1:12" ht="15.75" customHeight="1">
      <c r="A939" s="2061"/>
      <c r="B939" s="2061"/>
      <c r="C939" s="2061"/>
      <c r="D939" s="2061"/>
      <c r="E939" s="2061"/>
      <c r="F939" s="2061"/>
      <c r="G939" s="2061"/>
      <c r="H939" s="2061"/>
      <c r="I939" s="2061"/>
      <c r="J939" s="2061"/>
      <c r="K939" s="2061"/>
      <c r="L939" s="2061"/>
    </row>
    <row r="940" spans="1:12" ht="15.75" customHeight="1">
      <c r="A940" s="2061"/>
      <c r="B940" s="2061"/>
      <c r="C940" s="2061"/>
      <c r="D940" s="2061"/>
      <c r="E940" s="2061"/>
      <c r="F940" s="2061"/>
      <c r="G940" s="2061"/>
      <c r="H940" s="2061"/>
      <c r="I940" s="2061"/>
      <c r="J940" s="2061"/>
      <c r="K940" s="2061"/>
      <c r="L940" s="2061"/>
    </row>
    <row r="941" spans="1:12" ht="15.75" customHeight="1">
      <c r="A941" s="2061"/>
      <c r="B941" s="2061"/>
      <c r="C941" s="2061"/>
      <c r="D941" s="2061"/>
      <c r="E941" s="2061"/>
      <c r="F941" s="2061"/>
      <c r="G941" s="2061"/>
      <c r="H941" s="2061"/>
      <c r="I941" s="2061"/>
      <c r="J941" s="2061"/>
      <c r="K941" s="2061"/>
      <c r="L941" s="2061"/>
    </row>
    <row r="942" spans="1:12" ht="15.75" customHeight="1">
      <c r="A942" s="2061"/>
      <c r="B942" s="2061"/>
      <c r="C942" s="2061"/>
      <c r="D942" s="2061"/>
      <c r="E942" s="2061"/>
      <c r="F942" s="2061"/>
      <c r="G942" s="2061"/>
      <c r="H942" s="2061"/>
      <c r="I942" s="2061"/>
      <c r="J942" s="2061"/>
      <c r="K942" s="2061"/>
      <c r="L942" s="2061"/>
    </row>
    <row r="943" spans="1:12" ht="15.75" customHeight="1">
      <c r="A943" s="2061"/>
      <c r="B943" s="2061"/>
      <c r="C943" s="2061"/>
      <c r="D943" s="2061"/>
      <c r="E943" s="2061"/>
      <c r="F943" s="2061"/>
      <c r="G943" s="2061"/>
      <c r="H943" s="2061"/>
      <c r="I943" s="2061"/>
      <c r="J943" s="2061"/>
      <c r="K943" s="2061"/>
      <c r="L943" s="2061"/>
    </row>
    <row r="944" spans="1:12" ht="15.75" customHeight="1">
      <c r="A944" s="2061"/>
      <c r="B944" s="2061"/>
      <c r="C944" s="2061"/>
      <c r="D944" s="2061"/>
      <c r="E944" s="2061"/>
      <c r="F944" s="2061"/>
      <c r="G944" s="2061"/>
      <c r="H944" s="2061"/>
      <c r="I944" s="2061"/>
      <c r="J944" s="2061"/>
      <c r="K944" s="2061"/>
      <c r="L944" s="2061"/>
    </row>
    <row r="945" spans="1:12" ht="15.75" customHeight="1">
      <c r="A945" s="2061"/>
      <c r="B945" s="2061"/>
      <c r="C945" s="2061"/>
      <c r="D945" s="2061"/>
      <c r="E945" s="2061"/>
      <c r="F945" s="2061"/>
      <c r="G945" s="2061"/>
      <c r="H945" s="2061"/>
      <c r="I945" s="2061"/>
      <c r="J945" s="2061"/>
      <c r="K945" s="2061"/>
      <c r="L945" s="2061"/>
    </row>
    <row r="946" spans="1:12" ht="15.75" customHeight="1">
      <c r="A946" s="2061"/>
      <c r="B946" s="2061"/>
      <c r="C946" s="2061"/>
      <c r="D946" s="2061"/>
      <c r="E946" s="2061"/>
      <c r="F946" s="2061"/>
      <c r="G946" s="2061"/>
      <c r="H946" s="2061"/>
      <c r="I946" s="2061"/>
      <c r="J946" s="2061"/>
      <c r="K946" s="2061"/>
      <c r="L946" s="2061"/>
    </row>
    <row r="947" spans="1:12" ht="15.75" customHeight="1">
      <c r="A947" s="2061"/>
      <c r="B947" s="2061"/>
      <c r="C947" s="2061"/>
      <c r="D947" s="2061"/>
      <c r="E947" s="2061"/>
      <c r="F947" s="2061"/>
      <c r="G947" s="2061"/>
      <c r="H947" s="2061"/>
      <c r="I947" s="2061"/>
      <c r="J947" s="2061"/>
      <c r="K947" s="2061"/>
      <c r="L947" s="2061"/>
    </row>
    <row r="948" spans="1:12" ht="15.75" customHeight="1">
      <c r="A948" s="2061"/>
      <c r="B948" s="2061"/>
      <c r="C948" s="2061"/>
      <c r="D948" s="2061"/>
      <c r="E948" s="2061"/>
      <c r="F948" s="2061"/>
      <c r="G948" s="2061"/>
      <c r="H948" s="2061"/>
      <c r="I948" s="2061"/>
      <c r="J948" s="2061"/>
      <c r="K948" s="2061"/>
      <c r="L948" s="2061"/>
    </row>
    <row r="949" spans="1:12" ht="15.75" customHeight="1">
      <c r="A949" s="2061"/>
      <c r="B949" s="2061"/>
      <c r="C949" s="2061"/>
      <c r="D949" s="2061"/>
      <c r="E949" s="2061"/>
      <c r="F949" s="2061"/>
      <c r="G949" s="2061"/>
      <c r="H949" s="2061"/>
      <c r="I949" s="2061"/>
      <c r="J949" s="2061"/>
      <c r="K949" s="2061"/>
      <c r="L949" s="2061"/>
    </row>
    <row r="950" spans="1:12" ht="15.75" customHeight="1">
      <c r="A950" s="2061"/>
      <c r="B950" s="2061"/>
      <c r="C950" s="2061"/>
      <c r="D950" s="2061"/>
      <c r="E950" s="2061"/>
      <c r="F950" s="2061"/>
      <c r="G950" s="2061"/>
      <c r="H950" s="2061"/>
      <c r="I950" s="2061"/>
      <c r="J950" s="2061"/>
      <c r="K950" s="2061"/>
      <c r="L950" s="2061"/>
    </row>
    <row r="951" spans="1:12" ht="15.75" customHeight="1">
      <c r="A951" s="2061"/>
      <c r="B951" s="2061"/>
      <c r="C951" s="2061"/>
      <c r="D951" s="2061"/>
      <c r="E951" s="2061"/>
      <c r="F951" s="2061"/>
      <c r="G951" s="2061"/>
      <c r="H951" s="2061"/>
      <c r="I951" s="2061"/>
      <c r="J951" s="2061"/>
      <c r="K951" s="2061"/>
      <c r="L951" s="2061"/>
    </row>
    <row r="952" spans="1:12" ht="15.75" customHeight="1">
      <c r="A952" s="2061"/>
      <c r="B952" s="2061"/>
      <c r="C952" s="2061"/>
      <c r="D952" s="2061"/>
      <c r="E952" s="2061"/>
      <c r="F952" s="2061"/>
      <c r="G952" s="2061"/>
      <c r="H952" s="2061"/>
      <c r="I952" s="2061"/>
      <c r="J952" s="2061"/>
      <c r="K952" s="2061"/>
      <c r="L952" s="2061"/>
    </row>
    <row r="953" spans="1:12" ht="15.75" customHeight="1">
      <c r="A953" s="2061"/>
      <c r="B953" s="2061"/>
      <c r="C953" s="2061"/>
      <c r="D953" s="2061"/>
      <c r="E953" s="2061"/>
      <c r="F953" s="2061"/>
      <c r="G953" s="2061"/>
      <c r="H953" s="2061"/>
      <c r="I953" s="2061"/>
      <c r="J953" s="2061"/>
      <c r="K953" s="2061"/>
      <c r="L953" s="2061"/>
    </row>
    <row r="954" spans="1:12" ht="15.75" customHeight="1">
      <c r="A954" s="2061"/>
      <c r="B954" s="2061"/>
      <c r="C954" s="2061"/>
      <c r="D954" s="2061"/>
      <c r="E954" s="2061"/>
      <c r="F954" s="2061"/>
      <c r="G954" s="2061"/>
      <c r="H954" s="2061"/>
      <c r="I954" s="2061"/>
      <c r="J954" s="2061"/>
      <c r="K954" s="2061"/>
      <c r="L954" s="2061"/>
    </row>
    <row r="955" spans="1:12" ht="15.75" customHeight="1">
      <c r="A955" s="2061"/>
      <c r="B955" s="2061"/>
      <c r="C955" s="2061"/>
      <c r="D955" s="2061"/>
      <c r="E955" s="2061"/>
      <c r="F955" s="2061"/>
      <c r="G955" s="2061"/>
      <c r="H955" s="2061"/>
      <c r="I955" s="2061"/>
      <c r="J955" s="2061"/>
      <c r="K955" s="2061"/>
      <c r="L955" s="2061"/>
    </row>
    <row r="956" spans="1:12" ht="15.75" customHeight="1">
      <c r="A956" s="2061"/>
      <c r="B956" s="2061"/>
      <c r="C956" s="2061"/>
      <c r="D956" s="2061"/>
      <c r="E956" s="2061"/>
      <c r="F956" s="2061"/>
      <c r="G956" s="2061"/>
      <c r="H956" s="2061"/>
      <c r="I956" s="2061"/>
      <c r="J956" s="2061"/>
      <c r="K956" s="2061"/>
      <c r="L956" s="2061"/>
    </row>
    <row r="957" spans="1:12" ht="15.75" customHeight="1">
      <c r="A957" s="2061"/>
      <c r="B957" s="2061"/>
      <c r="C957" s="2061"/>
      <c r="D957" s="2061"/>
      <c r="E957" s="2061"/>
      <c r="F957" s="2061"/>
      <c r="G957" s="2061"/>
      <c r="H957" s="2061"/>
      <c r="I957" s="2061"/>
      <c r="J957" s="2061"/>
      <c r="K957" s="2061"/>
      <c r="L957" s="2061"/>
    </row>
    <row r="958" spans="1:12" ht="15.75" customHeight="1">
      <c r="A958" s="2061"/>
      <c r="B958" s="2061"/>
      <c r="C958" s="2061"/>
      <c r="D958" s="2061"/>
      <c r="E958" s="2061"/>
      <c r="F958" s="2061"/>
      <c r="G958" s="2061"/>
      <c r="H958" s="2061"/>
      <c r="I958" s="2061"/>
      <c r="J958" s="2061"/>
      <c r="K958" s="2061"/>
      <c r="L958" s="2061"/>
    </row>
    <row r="959" spans="1:12" ht="15.75" customHeight="1">
      <c r="A959" s="2061"/>
      <c r="B959" s="2061"/>
      <c r="C959" s="2061"/>
      <c r="D959" s="2061"/>
      <c r="E959" s="2061"/>
      <c r="F959" s="2061"/>
      <c r="G959" s="2061"/>
      <c r="H959" s="2061"/>
      <c r="I959" s="2061"/>
      <c r="J959" s="2061"/>
      <c r="K959" s="2061"/>
      <c r="L959" s="2061"/>
    </row>
    <row r="960" spans="1:12" ht="15.75" customHeight="1">
      <c r="A960" s="2061"/>
      <c r="B960" s="2061"/>
      <c r="C960" s="2061"/>
      <c r="D960" s="2061"/>
      <c r="E960" s="2061"/>
      <c r="F960" s="2061"/>
      <c r="G960" s="2061"/>
      <c r="H960" s="2061"/>
      <c r="I960" s="2061"/>
      <c r="J960" s="2061"/>
      <c r="K960" s="2061"/>
      <c r="L960" s="2061"/>
    </row>
    <row r="961" spans="1:12" ht="15.75" customHeight="1">
      <c r="A961" s="2061"/>
      <c r="B961" s="2061"/>
      <c r="C961" s="2061"/>
      <c r="D961" s="2061"/>
      <c r="E961" s="2061"/>
      <c r="F961" s="2061"/>
      <c r="G961" s="2061"/>
      <c r="H961" s="2061"/>
      <c r="I961" s="2061"/>
      <c r="J961" s="2061"/>
      <c r="K961" s="2061"/>
      <c r="L961" s="2061"/>
    </row>
    <row r="962" spans="1:12" ht="15.75" customHeight="1">
      <c r="A962" s="2061"/>
      <c r="B962" s="2061"/>
      <c r="C962" s="2061"/>
      <c r="D962" s="2061"/>
      <c r="E962" s="2061"/>
      <c r="F962" s="2061"/>
      <c r="G962" s="2061"/>
      <c r="H962" s="2061"/>
      <c r="I962" s="2061"/>
      <c r="J962" s="2061"/>
      <c r="K962" s="2061"/>
      <c r="L962" s="2061"/>
    </row>
    <row r="963" spans="1:12" ht="15.75" customHeight="1">
      <c r="A963" s="2061"/>
      <c r="B963" s="2061"/>
      <c r="C963" s="2061"/>
      <c r="D963" s="2061"/>
      <c r="E963" s="2061"/>
      <c r="F963" s="2061"/>
      <c r="G963" s="2061"/>
      <c r="H963" s="2061"/>
      <c r="I963" s="2061"/>
      <c r="J963" s="2061"/>
      <c r="K963" s="2061"/>
      <c r="L963" s="2061"/>
    </row>
    <row r="964" spans="1:12" ht="15.75" customHeight="1">
      <c r="A964" s="2061"/>
      <c r="B964" s="2061"/>
      <c r="C964" s="2061"/>
      <c r="D964" s="2061"/>
      <c r="E964" s="2061"/>
      <c r="F964" s="2061"/>
      <c r="G964" s="2061"/>
      <c r="H964" s="2061"/>
      <c r="I964" s="2061"/>
      <c r="J964" s="2061"/>
      <c r="K964" s="2061"/>
      <c r="L964" s="2061"/>
    </row>
    <row r="965" spans="1:12" ht="15.75" customHeight="1">
      <c r="A965" s="2061"/>
      <c r="B965" s="2061"/>
      <c r="C965" s="2061"/>
      <c r="D965" s="2061"/>
      <c r="E965" s="2061"/>
      <c r="F965" s="2061"/>
      <c r="G965" s="2061"/>
      <c r="H965" s="2061"/>
      <c r="I965" s="2061"/>
      <c r="J965" s="2061"/>
      <c r="K965" s="2061"/>
      <c r="L965" s="2061"/>
    </row>
    <row r="966" spans="1:12" ht="15.75" customHeight="1">
      <c r="A966" s="2061"/>
      <c r="B966" s="2061"/>
      <c r="C966" s="2061"/>
      <c r="D966" s="2061"/>
      <c r="E966" s="2061"/>
      <c r="F966" s="2061"/>
      <c r="G966" s="2061"/>
      <c r="H966" s="2061"/>
      <c r="I966" s="2061"/>
      <c r="J966" s="2061"/>
      <c r="K966" s="2061"/>
      <c r="L966" s="2061"/>
    </row>
    <row r="967" spans="1:12" ht="15.75" customHeight="1">
      <c r="A967" s="2061"/>
      <c r="B967" s="2061"/>
      <c r="C967" s="2061"/>
      <c r="D967" s="2061"/>
      <c r="E967" s="2061"/>
      <c r="F967" s="2061"/>
      <c r="G967" s="2061"/>
      <c r="H967" s="2061"/>
      <c r="I967" s="2061"/>
      <c r="J967" s="2061"/>
      <c r="K967" s="2061"/>
      <c r="L967" s="2061"/>
    </row>
    <row r="968" spans="1:12" ht="15.75" customHeight="1">
      <c r="A968" s="2061"/>
      <c r="B968" s="2061"/>
      <c r="C968" s="2061"/>
      <c r="D968" s="2061"/>
      <c r="E968" s="2061"/>
      <c r="F968" s="2061"/>
      <c r="G968" s="2061"/>
      <c r="H968" s="2061"/>
      <c r="I968" s="2061"/>
      <c r="J968" s="2061"/>
      <c r="K968" s="2061"/>
      <c r="L968" s="2061"/>
    </row>
    <row r="969" spans="1:12" ht="15.75" customHeight="1">
      <c r="A969" s="2061"/>
      <c r="B969" s="2061"/>
      <c r="C969" s="2061"/>
      <c r="D969" s="2061"/>
      <c r="E969" s="2061"/>
      <c r="F969" s="2061"/>
      <c r="G969" s="2061"/>
      <c r="H969" s="2061"/>
      <c r="I969" s="2061"/>
      <c r="J969" s="2061"/>
      <c r="K969" s="2061"/>
      <c r="L969" s="2061"/>
    </row>
    <row r="970" spans="1:12" ht="15.75" customHeight="1">
      <c r="A970" s="2061"/>
      <c r="B970" s="2061"/>
      <c r="C970" s="2061"/>
      <c r="D970" s="2061"/>
      <c r="E970" s="2061"/>
      <c r="F970" s="2061"/>
      <c r="G970" s="2061"/>
      <c r="H970" s="2061"/>
      <c r="I970" s="2061"/>
      <c r="J970" s="2061"/>
      <c r="K970" s="2061"/>
      <c r="L970" s="2061"/>
    </row>
    <row r="971" spans="1:12" ht="15.75" customHeight="1">
      <c r="A971" s="2061"/>
      <c r="B971" s="2061"/>
      <c r="C971" s="2061"/>
      <c r="D971" s="2061"/>
      <c r="E971" s="2061"/>
      <c r="F971" s="2061"/>
      <c r="G971" s="2061"/>
      <c r="H971" s="2061"/>
      <c r="I971" s="2061"/>
      <c r="J971" s="2061"/>
      <c r="K971" s="2061"/>
      <c r="L971" s="2061"/>
    </row>
    <row r="972" spans="1:12" ht="15.75" customHeight="1">
      <c r="A972" s="2061"/>
      <c r="B972" s="2061"/>
      <c r="C972" s="2061"/>
      <c r="D972" s="2061"/>
      <c r="E972" s="2061"/>
      <c r="F972" s="2061"/>
      <c r="G972" s="2061"/>
      <c r="H972" s="2061"/>
      <c r="I972" s="2061"/>
      <c r="J972" s="2061"/>
      <c r="K972" s="2061"/>
      <c r="L972" s="2061"/>
    </row>
    <row r="973" spans="1:12" ht="15.75" customHeight="1">
      <c r="A973" s="2061"/>
      <c r="B973" s="2061"/>
      <c r="C973" s="2061"/>
      <c r="D973" s="2061"/>
      <c r="E973" s="2061"/>
      <c r="F973" s="2061"/>
      <c r="G973" s="2061"/>
      <c r="H973" s="2061"/>
      <c r="I973" s="2061"/>
      <c r="J973" s="2061"/>
      <c r="K973" s="2061"/>
      <c r="L973" s="2061"/>
    </row>
    <row r="974" spans="1:12" ht="15.75" customHeight="1">
      <c r="A974" s="2061"/>
      <c r="B974" s="2061"/>
      <c r="C974" s="2061"/>
      <c r="D974" s="2061"/>
      <c r="E974" s="2061"/>
      <c r="F974" s="2061"/>
      <c r="G974" s="2061"/>
      <c r="H974" s="2061"/>
      <c r="I974" s="2061"/>
      <c r="J974" s="2061"/>
      <c r="K974" s="2061"/>
      <c r="L974" s="2061"/>
    </row>
    <row r="975" spans="1:12" ht="15.75" customHeight="1">
      <c r="A975" s="2061"/>
      <c r="B975" s="2061"/>
      <c r="C975" s="2061"/>
      <c r="D975" s="2061"/>
      <c r="E975" s="2061"/>
      <c r="F975" s="2061"/>
      <c r="G975" s="2061"/>
      <c r="H975" s="2061"/>
      <c r="I975" s="2061"/>
      <c r="J975" s="2061"/>
      <c r="K975" s="2061"/>
      <c r="L975" s="2061"/>
    </row>
    <row r="976" spans="1:12" ht="15.75" customHeight="1">
      <c r="A976" s="2061"/>
      <c r="B976" s="2061"/>
      <c r="C976" s="2061"/>
      <c r="D976" s="2061"/>
      <c r="E976" s="2061"/>
      <c r="F976" s="2061"/>
      <c r="G976" s="2061"/>
      <c r="H976" s="2061"/>
      <c r="I976" s="2061"/>
      <c r="J976" s="2061"/>
      <c r="K976" s="2061"/>
      <c r="L976" s="2061"/>
    </row>
    <row r="977" spans="1:12" ht="15.75" customHeight="1">
      <c r="A977" s="2061"/>
      <c r="B977" s="2061"/>
      <c r="C977" s="2061"/>
      <c r="D977" s="2061"/>
      <c r="E977" s="2061"/>
      <c r="F977" s="2061"/>
      <c r="G977" s="2061"/>
      <c r="H977" s="2061"/>
      <c r="I977" s="2061"/>
      <c r="J977" s="2061"/>
      <c r="K977" s="2061"/>
      <c r="L977" s="2061"/>
    </row>
    <row r="978" spans="1:12" ht="15.75" customHeight="1">
      <c r="A978" s="2061"/>
      <c r="B978" s="2061"/>
      <c r="C978" s="2061"/>
      <c r="D978" s="2061"/>
      <c r="E978" s="2061"/>
      <c r="F978" s="2061"/>
      <c r="G978" s="2061"/>
      <c r="H978" s="2061"/>
      <c r="I978" s="2061"/>
      <c r="J978" s="2061"/>
      <c r="K978" s="2061"/>
      <c r="L978" s="2061"/>
    </row>
    <row r="979" spans="1:12" ht="15.75" customHeight="1">
      <c r="A979" s="2061"/>
      <c r="B979" s="2061"/>
      <c r="C979" s="2061"/>
      <c r="D979" s="2061"/>
      <c r="E979" s="2061"/>
      <c r="F979" s="2061"/>
      <c r="G979" s="2061"/>
      <c r="H979" s="2061"/>
      <c r="I979" s="2061"/>
      <c r="J979" s="2061"/>
      <c r="K979" s="2061"/>
      <c r="L979" s="2061"/>
    </row>
    <row r="980" spans="1:12" ht="15.75" customHeight="1">
      <c r="A980" s="2061"/>
      <c r="B980" s="2061"/>
      <c r="C980" s="2061"/>
      <c r="D980" s="2061"/>
      <c r="E980" s="2061"/>
      <c r="F980" s="2061"/>
      <c r="G980" s="2061"/>
      <c r="H980" s="2061"/>
      <c r="I980" s="2061"/>
      <c r="J980" s="2061"/>
      <c r="K980" s="2061"/>
      <c r="L980" s="2061"/>
    </row>
    <row r="981" spans="1:12" ht="15.75" customHeight="1">
      <c r="A981" s="2061"/>
      <c r="B981" s="2061"/>
      <c r="C981" s="2061"/>
      <c r="D981" s="2061"/>
      <c r="E981" s="2061"/>
      <c r="F981" s="2061"/>
      <c r="G981" s="2061"/>
      <c r="H981" s="2061"/>
      <c r="I981" s="2061"/>
      <c r="J981" s="2061"/>
      <c r="K981" s="2061"/>
      <c r="L981" s="2061"/>
    </row>
    <row r="982" spans="1:12" ht="15.75" customHeight="1">
      <c r="A982" s="2061"/>
      <c r="B982" s="2061"/>
      <c r="C982" s="2061"/>
      <c r="D982" s="2061"/>
      <c r="E982" s="2061"/>
      <c r="F982" s="2061"/>
      <c r="G982" s="2061"/>
      <c r="H982" s="2061"/>
      <c r="I982" s="2061"/>
      <c r="J982" s="2061"/>
      <c r="K982" s="2061"/>
      <c r="L982" s="2061"/>
    </row>
    <row r="983" spans="1:12" ht="15.75" customHeight="1">
      <c r="A983" s="2061"/>
      <c r="B983" s="2061"/>
      <c r="C983" s="2061"/>
      <c r="D983" s="2061"/>
      <c r="E983" s="2061"/>
      <c r="F983" s="2061"/>
      <c r="G983" s="2061"/>
      <c r="H983" s="2061"/>
      <c r="I983" s="2061"/>
      <c r="J983" s="2061"/>
      <c r="K983" s="2061"/>
      <c r="L983" s="2061"/>
    </row>
    <row r="984" spans="1:12" ht="15.75" customHeight="1">
      <c r="A984" s="2061"/>
      <c r="B984" s="2061"/>
      <c r="C984" s="2061"/>
      <c r="D984" s="2061"/>
      <c r="E984" s="2061"/>
      <c r="F984" s="2061"/>
      <c r="G984" s="2061"/>
      <c r="H984" s="2061"/>
      <c r="I984" s="2061"/>
      <c r="J984" s="2061"/>
      <c r="K984" s="2061"/>
      <c r="L984" s="2061"/>
    </row>
    <row r="985" spans="1:12" ht="15.75" customHeight="1">
      <c r="A985" s="2061"/>
      <c r="B985" s="2061"/>
      <c r="C985" s="2061"/>
      <c r="D985" s="2061"/>
      <c r="E985" s="2061"/>
      <c r="F985" s="2061"/>
      <c r="G985" s="2061"/>
      <c r="H985" s="2061"/>
      <c r="I985" s="2061"/>
      <c r="J985" s="2061"/>
      <c r="K985" s="2061"/>
      <c r="L985" s="2061"/>
    </row>
    <row r="986" spans="1:12" ht="15.75" customHeight="1">
      <c r="A986" s="2061"/>
      <c r="B986" s="2061"/>
      <c r="C986" s="2061"/>
      <c r="D986" s="2061"/>
      <c r="E986" s="2061"/>
      <c r="F986" s="2061"/>
      <c r="G986" s="2061"/>
      <c r="H986" s="2061"/>
      <c r="I986" s="2061"/>
      <c r="J986" s="2061"/>
      <c r="K986" s="2061"/>
      <c r="L986" s="2061"/>
    </row>
    <row r="987" spans="1:12" ht="15.75" customHeight="1">
      <c r="A987" s="2061"/>
      <c r="B987" s="2061"/>
      <c r="C987" s="2061"/>
      <c r="D987" s="2061"/>
      <c r="E987" s="2061"/>
      <c r="F987" s="2061"/>
      <c r="G987" s="2061"/>
      <c r="H987" s="2061"/>
      <c r="I987" s="2061"/>
      <c r="J987" s="2061"/>
      <c r="K987" s="2061"/>
      <c r="L987" s="2061"/>
    </row>
    <row r="988" spans="1:12" ht="15.75" customHeight="1">
      <c r="A988" s="2061"/>
      <c r="B988" s="2061"/>
      <c r="C988" s="2061"/>
      <c r="D988" s="2061"/>
      <c r="E988" s="2061"/>
      <c r="F988" s="2061"/>
      <c r="G988" s="2061"/>
      <c r="H988" s="2061"/>
      <c r="I988" s="2061"/>
      <c r="J988" s="2061"/>
      <c r="K988" s="2061"/>
      <c r="L988" s="2061"/>
    </row>
    <row r="989" spans="1:12" ht="15.75" customHeight="1">
      <c r="A989" s="2061"/>
      <c r="B989" s="2061"/>
      <c r="C989" s="2061"/>
      <c r="D989" s="2061"/>
      <c r="E989" s="2061"/>
      <c r="F989" s="2061"/>
      <c r="G989" s="2061"/>
      <c r="H989" s="2061"/>
      <c r="I989" s="2061"/>
      <c r="J989" s="2061"/>
      <c r="K989" s="2061"/>
      <c r="L989" s="2061"/>
    </row>
    <row r="990" spans="1:12" ht="15.75" customHeight="1">
      <c r="A990" s="2061"/>
      <c r="B990" s="2061"/>
      <c r="C990" s="2061"/>
      <c r="D990" s="2061"/>
      <c r="E990" s="2061"/>
      <c r="F990" s="2061"/>
      <c r="G990" s="2061"/>
      <c r="H990" s="2061"/>
      <c r="I990" s="2061"/>
      <c r="J990" s="2061"/>
      <c r="K990" s="2061"/>
      <c r="L990" s="2061"/>
    </row>
    <row r="991" spans="1:12" ht="15.75" customHeight="1">
      <c r="A991" s="2061"/>
      <c r="B991" s="2061"/>
      <c r="C991" s="2061"/>
      <c r="D991" s="2061"/>
      <c r="E991" s="2061"/>
      <c r="F991" s="2061"/>
      <c r="G991" s="2061"/>
      <c r="H991" s="2061"/>
      <c r="I991" s="2061"/>
      <c r="J991" s="2061"/>
      <c r="K991" s="2061"/>
      <c r="L991" s="2061"/>
    </row>
    <row r="992" spans="1:12" ht="15.75" customHeight="1">
      <c r="A992" s="2061"/>
      <c r="B992" s="2061"/>
      <c r="C992" s="2061"/>
      <c r="D992" s="2061"/>
      <c r="E992" s="2061"/>
      <c r="F992" s="2061"/>
      <c r="G992" s="2061"/>
      <c r="H992" s="2061"/>
      <c r="I992" s="2061"/>
      <c r="J992" s="2061"/>
      <c r="K992" s="2061"/>
      <c r="L992" s="2061"/>
    </row>
    <row r="993" spans="1:12" ht="15.75" customHeight="1">
      <c r="A993" s="2061"/>
      <c r="B993" s="2061"/>
      <c r="C993" s="2061"/>
      <c r="D993" s="2061"/>
      <c r="E993" s="2061"/>
      <c r="F993" s="2061"/>
      <c r="G993" s="2061"/>
      <c r="H993" s="2061"/>
      <c r="I993" s="2061"/>
      <c r="J993" s="2061"/>
      <c r="K993" s="2061"/>
      <c r="L993" s="2061"/>
    </row>
    <row r="994" spans="1:12" ht="15.75" customHeight="1">
      <c r="A994" s="2061"/>
      <c r="B994" s="2061"/>
      <c r="C994" s="2061"/>
      <c r="D994" s="2061"/>
      <c r="E994" s="2061"/>
      <c r="F994" s="2061"/>
      <c r="G994" s="2061"/>
      <c r="H994" s="2061"/>
      <c r="I994" s="2061"/>
      <c r="J994" s="2061"/>
      <c r="K994" s="2061"/>
      <c r="L994" s="2061"/>
    </row>
  </sheetData>
  <mergeCells count="18">
    <mergeCell ref="B28:C28"/>
    <mergeCell ref="B37:C37"/>
    <mergeCell ref="G5:G6"/>
    <mergeCell ref="B7:C7"/>
    <mergeCell ref="B12:C12"/>
    <mergeCell ref="B15:C15"/>
    <mergeCell ref="B20:C20"/>
    <mergeCell ref="B23:C23"/>
    <mergeCell ref="B1:I1"/>
    <mergeCell ref="B2:I2"/>
    <mergeCell ref="B3:I3"/>
    <mergeCell ref="B4:C6"/>
    <mergeCell ref="D4:E4"/>
    <mergeCell ref="F4:G4"/>
    <mergeCell ref="H4:I4"/>
    <mergeCell ref="D5:D6"/>
    <mergeCell ref="E5:E6"/>
    <mergeCell ref="F5:F6"/>
  </mergeCells>
  <pageMargins left="0.39370078740157483" right="0.39370078740157483" top="0.39370078740157483" bottom="0.39370078740157483" header="0" footer="0"/>
  <pageSetup scale="7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94"/>
  <sheetViews>
    <sheetView showGridLines="0" workbookViewId="0">
      <selection activeCell="M38" sqref="M38"/>
    </sheetView>
  </sheetViews>
  <sheetFormatPr defaultColWidth="14.42578125" defaultRowHeight="15" customHeight="1"/>
  <cols>
    <col min="1" max="1" width="7.85546875" style="2060" customWidth="1"/>
    <col min="2" max="2" width="7.42578125" style="2060" customWidth="1"/>
    <col min="3" max="3" width="35.28515625" style="2060" customWidth="1"/>
    <col min="4" max="7" width="13.140625" style="2060" customWidth="1"/>
    <col min="8" max="8" width="16" style="2060" customWidth="1"/>
    <col min="9" max="9" width="17.28515625" style="2060" customWidth="1"/>
    <col min="10" max="12" width="11.28515625" style="2060" bestFit="1" customWidth="1"/>
    <col min="13" max="13" width="11.42578125" style="2060" bestFit="1" customWidth="1"/>
    <col min="14" max="14" width="10.28515625" style="2060" customWidth="1"/>
    <col min="15" max="17" width="14.42578125" style="2060"/>
    <col min="18" max="24" width="15" style="2060" customWidth="1"/>
    <col min="25" max="16384" width="14.42578125" style="2060"/>
  </cols>
  <sheetData>
    <row r="1" spans="1:24" ht="15.75" customHeight="1">
      <c r="A1" s="2061"/>
      <c r="B1" s="2993" t="s">
        <v>1836</v>
      </c>
      <c r="C1" s="2994"/>
      <c r="D1" s="2994"/>
      <c r="E1" s="2994"/>
      <c r="F1" s="2994"/>
      <c r="G1" s="2994"/>
      <c r="H1" s="2994"/>
      <c r="I1" s="2994"/>
      <c r="J1" s="2061"/>
      <c r="K1" s="2061"/>
      <c r="L1" s="2061"/>
      <c r="M1" s="2061"/>
      <c r="N1" s="2061"/>
    </row>
    <row r="2" spans="1:24" ht="15.75" customHeight="1">
      <c r="A2" s="2061"/>
      <c r="B2" s="2995" t="s">
        <v>28</v>
      </c>
      <c r="C2" s="2994"/>
      <c r="D2" s="2994"/>
      <c r="E2" s="2994"/>
      <c r="F2" s="2994"/>
      <c r="G2" s="2994"/>
      <c r="H2" s="2994"/>
      <c r="I2" s="2994"/>
      <c r="J2" s="2061"/>
      <c r="K2" s="2061"/>
      <c r="L2" s="2061"/>
      <c r="M2" s="2061"/>
      <c r="N2" s="2061"/>
    </row>
    <row r="3" spans="1:24" ht="18" customHeight="1" thickBot="1">
      <c r="A3" s="2061"/>
      <c r="B3" s="3015" t="s">
        <v>1835</v>
      </c>
      <c r="C3" s="3016"/>
      <c r="D3" s="3016"/>
      <c r="E3" s="3016"/>
      <c r="F3" s="3016"/>
      <c r="G3" s="3016"/>
      <c r="H3" s="3016"/>
      <c r="I3" s="3016"/>
      <c r="J3" s="2061"/>
      <c r="K3" s="2061"/>
      <c r="L3" s="2061"/>
      <c r="M3" s="2061"/>
      <c r="N3" s="2061"/>
    </row>
    <row r="4" spans="1:24" ht="15.75" customHeight="1" thickTop="1">
      <c r="A4" s="2061"/>
      <c r="B4" s="2997" t="s">
        <v>159</v>
      </c>
      <c r="C4" s="2998"/>
      <c r="D4" s="3003">
        <v>2020</v>
      </c>
      <c r="E4" s="3004"/>
      <c r="F4" s="3003">
        <v>2021</v>
      </c>
      <c r="G4" s="3004"/>
      <c r="H4" s="3005" t="s">
        <v>1304</v>
      </c>
      <c r="I4" s="3006"/>
      <c r="J4" s="2061"/>
      <c r="K4" s="2061"/>
      <c r="L4" s="2061"/>
      <c r="M4" s="2061"/>
      <c r="N4" s="2061"/>
    </row>
    <row r="5" spans="1:24" ht="16.5" customHeight="1">
      <c r="A5" s="2061"/>
      <c r="B5" s="2999"/>
      <c r="C5" s="3000"/>
      <c r="D5" s="3007" t="s">
        <v>144</v>
      </c>
      <c r="E5" s="3007" t="s">
        <v>518</v>
      </c>
      <c r="F5" s="3007" t="s">
        <v>144</v>
      </c>
      <c r="G5" s="3007" t="s">
        <v>518</v>
      </c>
      <c r="H5" s="2139" t="s">
        <v>1832</v>
      </c>
      <c r="I5" s="2138" t="s">
        <v>518</v>
      </c>
      <c r="J5" s="2061"/>
      <c r="K5" s="2061"/>
      <c r="L5" s="2061"/>
      <c r="M5" s="2061"/>
      <c r="N5" s="2061"/>
    </row>
    <row r="6" spans="1:24" ht="15.75" customHeight="1">
      <c r="A6" s="2061"/>
      <c r="B6" s="2999"/>
      <c r="C6" s="3000"/>
      <c r="D6" s="3008"/>
      <c r="E6" s="3008"/>
      <c r="F6" s="3008"/>
      <c r="G6" s="3008"/>
      <c r="H6" s="2137" t="s">
        <v>73</v>
      </c>
      <c r="I6" s="2136" t="s">
        <v>263</v>
      </c>
      <c r="J6" s="2061"/>
      <c r="K6" s="2061"/>
      <c r="L6" s="2061"/>
      <c r="M6" s="2061"/>
      <c r="N6" s="2061"/>
    </row>
    <row r="7" spans="1:24" ht="20.25" customHeight="1">
      <c r="A7" s="2061"/>
      <c r="B7" s="2144" t="s">
        <v>1831</v>
      </c>
      <c r="C7" s="2143"/>
      <c r="D7" s="2156">
        <v>10585.807739438549</v>
      </c>
      <c r="E7" s="2128">
        <v>11442.960589030499</v>
      </c>
      <c r="F7" s="2128">
        <v>10911.485431642303</v>
      </c>
      <c r="G7" s="2128">
        <v>10245.754167899666</v>
      </c>
      <c r="H7" s="2127">
        <v>8.0971889032004327</v>
      </c>
      <c r="I7" s="2126">
        <v>-6.1011973842908418</v>
      </c>
      <c r="J7" s="2063"/>
      <c r="K7" s="2096"/>
      <c r="L7" s="2096"/>
      <c r="M7" s="2096"/>
      <c r="N7" s="2096"/>
      <c r="O7" s="2096"/>
      <c r="P7" s="2096"/>
      <c r="Q7" s="2096"/>
      <c r="R7" s="2140"/>
      <c r="S7" s="2140"/>
      <c r="T7" s="2140"/>
      <c r="U7" s="2140"/>
      <c r="V7" s="2140"/>
      <c r="W7" s="2140"/>
      <c r="X7" s="2140"/>
    </row>
    <row r="8" spans="1:24" ht="22.5" customHeight="1">
      <c r="A8" s="2061"/>
      <c r="B8" s="2133" t="s">
        <v>1830</v>
      </c>
      <c r="C8" s="2132"/>
      <c r="D8" s="2148">
        <v>399.52941596882943</v>
      </c>
      <c r="E8" s="2119">
        <v>441.03090328613382</v>
      </c>
      <c r="F8" s="2119">
        <v>455.89371047152213</v>
      </c>
      <c r="G8" s="2119">
        <v>711.23262070561111</v>
      </c>
      <c r="H8" s="2111">
        <v>10.387592417110596</v>
      </c>
      <c r="I8" s="2103">
        <v>56.008430116308659</v>
      </c>
      <c r="J8" s="2063"/>
      <c r="K8" s="2096"/>
      <c r="L8" s="2096"/>
      <c r="M8" s="2096"/>
      <c r="N8" s="2096"/>
      <c r="O8" s="2096"/>
      <c r="P8" s="2096"/>
      <c r="Q8" s="2096"/>
      <c r="R8" s="2140"/>
      <c r="S8" s="2140"/>
      <c r="T8" s="2140"/>
      <c r="U8" s="2140"/>
      <c r="V8" s="2140"/>
      <c r="W8" s="2140"/>
      <c r="X8" s="2140"/>
    </row>
    <row r="9" spans="1:24" ht="18" customHeight="1">
      <c r="A9" s="2061"/>
      <c r="B9" s="2133" t="s">
        <v>1829</v>
      </c>
      <c r="C9" s="2132"/>
      <c r="D9" s="2148">
        <v>10186.27832346972</v>
      </c>
      <c r="E9" s="2119">
        <v>11001.929685744366</v>
      </c>
      <c r="F9" s="2119">
        <v>10455.59172117078</v>
      </c>
      <c r="G9" s="2119">
        <v>9534.5215471940537</v>
      </c>
      <c r="H9" s="2118">
        <v>8.0073539753507674</v>
      </c>
      <c r="I9" s="2117">
        <v>-8.8093548269651478</v>
      </c>
      <c r="J9" s="2063"/>
      <c r="K9" s="2096"/>
      <c r="L9" s="2096"/>
      <c r="M9" s="2096"/>
      <c r="N9" s="2096"/>
      <c r="O9" s="2096"/>
      <c r="P9" s="2096"/>
      <c r="Q9" s="2096"/>
      <c r="R9" s="2140"/>
      <c r="S9" s="2140"/>
      <c r="T9" s="2140"/>
      <c r="U9" s="2140"/>
      <c r="V9" s="2140"/>
      <c r="W9" s="2140"/>
      <c r="X9" s="2140"/>
    </row>
    <row r="10" spans="1:24" ht="18" customHeight="1">
      <c r="A10" s="2061"/>
      <c r="B10" s="2121"/>
      <c r="C10" s="2108" t="s">
        <v>1826</v>
      </c>
      <c r="D10" s="2147">
        <v>7651.4139066804037</v>
      </c>
      <c r="E10" s="2115">
        <v>8209.6222270301405</v>
      </c>
      <c r="F10" s="2115">
        <v>7778.2208019328782</v>
      </c>
      <c r="G10" s="2115">
        <v>7027.4405397064584</v>
      </c>
      <c r="H10" s="2111">
        <v>7.2954924038597397</v>
      </c>
      <c r="I10" s="2103">
        <v>-9.6523392861237909</v>
      </c>
      <c r="J10" s="2063"/>
      <c r="K10" s="2096"/>
      <c r="L10" s="2096"/>
      <c r="M10" s="2096"/>
      <c r="N10" s="2096"/>
      <c r="O10" s="2096"/>
      <c r="P10" s="2096"/>
      <c r="Q10" s="2096"/>
      <c r="R10" s="2140"/>
      <c r="S10" s="2140"/>
      <c r="T10" s="2140"/>
      <c r="U10" s="2140"/>
      <c r="V10" s="2140"/>
      <c r="W10" s="2140"/>
      <c r="X10" s="2140"/>
    </row>
    <row r="11" spans="1:24" ht="18" customHeight="1">
      <c r="A11" s="2061"/>
      <c r="B11" s="2121"/>
      <c r="C11" s="2131" t="s">
        <v>1825</v>
      </c>
      <c r="D11" s="2147">
        <v>2534.8644167893162</v>
      </c>
      <c r="E11" s="2115">
        <v>2792.3074587142246</v>
      </c>
      <c r="F11" s="2115">
        <v>2677.3709192379029</v>
      </c>
      <c r="G11" s="2115">
        <v>2507.0810074875958</v>
      </c>
      <c r="H11" s="2111">
        <v>10.156087253415635</v>
      </c>
      <c r="I11" s="2103">
        <v>-6.3603406807294078</v>
      </c>
      <c r="J11" s="2063"/>
      <c r="K11" s="2096"/>
      <c r="L11" s="2096"/>
      <c r="M11" s="2096"/>
      <c r="N11" s="2096"/>
      <c r="O11" s="2096"/>
      <c r="P11" s="2096"/>
      <c r="Q11" s="2096"/>
      <c r="R11" s="2140"/>
      <c r="S11" s="2140"/>
      <c r="T11" s="2140"/>
      <c r="U11" s="2140"/>
      <c r="V11" s="2140"/>
      <c r="W11" s="2140"/>
      <c r="X11" s="2140"/>
    </row>
    <row r="12" spans="1:24" ht="18" customHeight="1">
      <c r="A12" s="2061"/>
      <c r="B12" s="2144" t="s">
        <v>1834</v>
      </c>
      <c r="C12" s="2143"/>
      <c r="D12" s="2156">
        <v>1459.7818018319315</v>
      </c>
      <c r="E12" s="2128">
        <v>1551.5253767713325</v>
      </c>
      <c r="F12" s="2128">
        <v>1296.9730964445212</v>
      </c>
      <c r="G12" s="2128">
        <v>1448.8444638788012</v>
      </c>
      <c r="H12" s="2127">
        <v>6.2847457629810606</v>
      </c>
      <c r="I12" s="2126">
        <v>11.709677544631816</v>
      </c>
      <c r="J12" s="2063"/>
      <c r="K12" s="2096"/>
      <c r="L12" s="2096"/>
      <c r="M12" s="2096"/>
      <c r="N12" s="2096"/>
      <c r="O12" s="2096"/>
      <c r="P12" s="2096"/>
      <c r="Q12" s="2096"/>
      <c r="R12" s="2140"/>
      <c r="S12" s="2140"/>
      <c r="T12" s="2140"/>
      <c r="U12" s="2140"/>
      <c r="V12" s="2140"/>
      <c r="W12" s="2140"/>
      <c r="X12" s="2140"/>
    </row>
    <row r="13" spans="1:24" ht="18" customHeight="1">
      <c r="A13" s="2061"/>
      <c r="B13" s="2121"/>
      <c r="C13" s="2123" t="s">
        <v>1826</v>
      </c>
      <c r="D13" s="2147">
        <v>1339.9163887154189</v>
      </c>
      <c r="E13" s="2115">
        <v>1446.3618792879136</v>
      </c>
      <c r="F13" s="2115">
        <v>1158.7607690426212</v>
      </c>
      <c r="G13" s="2115">
        <v>1311.1487180611264</v>
      </c>
      <c r="H13" s="2111">
        <v>7.9441890157448114</v>
      </c>
      <c r="I13" s="2103">
        <v>13.150941340930061</v>
      </c>
      <c r="J13" s="2063"/>
      <c r="K13" s="2096"/>
      <c r="L13" s="2096"/>
      <c r="M13" s="2096"/>
      <c r="N13" s="2096"/>
      <c r="O13" s="2096"/>
      <c r="P13" s="2096"/>
      <c r="Q13" s="2096"/>
      <c r="R13" s="2140"/>
      <c r="S13" s="2140"/>
      <c r="T13" s="2140"/>
      <c r="U13" s="2140"/>
      <c r="V13" s="2140"/>
      <c r="W13" s="2140"/>
      <c r="X13" s="2140"/>
    </row>
    <row r="14" spans="1:24" ht="18" customHeight="1">
      <c r="A14" s="2061"/>
      <c r="B14" s="2121"/>
      <c r="C14" s="2123" t="s">
        <v>1825</v>
      </c>
      <c r="D14" s="2147">
        <v>119.86541311651273</v>
      </c>
      <c r="E14" s="2115">
        <v>105.16349748341922</v>
      </c>
      <c r="F14" s="2115">
        <v>138.21232740189993</v>
      </c>
      <c r="G14" s="2115">
        <v>137.69574581767509</v>
      </c>
      <c r="H14" s="2111">
        <v>-12.265352657486616</v>
      </c>
      <c r="I14" s="2103">
        <v>-0.37375941345860042</v>
      </c>
      <c r="J14" s="2063"/>
      <c r="K14" s="2096"/>
      <c r="L14" s="2096"/>
      <c r="M14" s="2096"/>
      <c r="N14" s="2096"/>
      <c r="O14" s="2096"/>
      <c r="P14" s="2096"/>
      <c r="Q14" s="2096"/>
      <c r="R14" s="2140"/>
      <c r="S14" s="2140"/>
      <c r="T14" s="2140"/>
      <c r="U14" s="2140"/>
      <c r="V14" s="2140"/>
      <c r="W14" s="2140"/>
      <c r="X14" s="2140"/>
    </row>
    <row r="15" spans="1:24" ht="18" customHeight="1">
      <c r="A15" s="2061"/>
      <c r="B15" s="2144" t="s">
        <v>1827</v>
      </c>
      <c r="C15" s="2143"/>
      <c r="D15" s="2156">
        <v>11646.060125301652</v>
      </c>
      <c r="E15" s="2128">
        <v>12553.455062515697</v>
      </c>
      <c r="F15" s="2128">
        <v>11752.564817615301</v>
      </c>
      <c r="G15" s="2128">
        <v>10983.366011072856</v>
      </c>
      <c r="H15" s="2127">
        <v>7.7914327030021298</v>
      </c>
      <c r="I15" s="2126">
        <v>-6.5449441758409534</v>
      </c>
      <c r="J15" s="2063"/>
      <c r="K15" s="2096"/>
      <c r="L15" s="2096"/>
      <c r="M15" s="2096"/>
      <c r="N15" s="2096"/>
      <c r="O15" s="2096"/>
      <c r="P15" s="2096"/>
      <c r="Q15" s="2096"/>
      <c r="R15" s="2140"/>
      <c r="S15" s="2140"/>
      <c r="T15" s="2140"/>
      <c r="U15" s="2140"/>
      <c r="V15" s="2140"/>
      <c r="W15" s="2140"/>
      <c r="X15" s="2140"/>
    </row>
    <row r="16" spans="1:24" ht="18" customHeight="1">
      <c r="A16" s="2061"/>
      <c r="B16" s="2121"/>
      <c r="C16" s="2123" t="s">
        <v>1826</v>
      </c>
      <c r="D16" s="2147">
        <v>8991.3302953958228</v>
      </c>
      <c r="E16" s="2115">
        <v>9655.9841063180538</v>
      </c>
      <c r="F16" s="2115">
        <v>8936.9815709754985</v>
      </c>
      <c r="G16" s="2115">
        <v>8338.5892577675859</v>
      </c>
      <c r="H16" s="2111">
        <v>7.3921632181900776</v>
      </c>
      <c r="I16" s="2103">
        <v>-6.6956869996386956</v>
      </c>
      <c r="J16" s="2063"/>
      <c r="K16" s="2096"/>
      <c r="L16" s="2096"/>
      <c r="M16" s="2096"/>
      <c r="N16" s="2096"/>
      <c r="O16" s="2096"/>
      <c r="P16" s="2096"/>
      <c r="Q16" s="2096"/>
      <c r="R16" s="2140"/>
      <c r="S16" s="2140"/>
      <c r="T16" s="2140"/>
      <c r="U16" s="2140"/>
      <c r="V16" s="2140"/>
      <c r="W16" s="2140"/>
      <c r="X16" s="2140"/>
    </row>
    <row r="17" spans="1:24" ht="18" customHeight="1">
      <c r="A17" s="2061"/>
      <c r="B17" s="2121"/>
      <c r="C17" s="2123" t="s">
        <v>1824</v>
      </c>
      <c r="D17" s="2147">
        <v>77.204910490387263</v>
      </c>
      <c r="E17" s="2115">
        <v>76.918936326546302</v>
      </c>
      <c r="F17" s="2115">
        <v>76.042818820112586</v>
      </c>
      <c r="G17" s="2115">
        <v>75.920161900833079</v>
      </c>
      <c r="H17" s="2111" t="s">
        <v>74</v>
      </c>
      <c r="I17" s="2103" t="s">
        <v>74</v>
      </c>
      <c r="J17" s="2063"/>
      <c r="K17" s="2096"/>
      <c r="L17" s="2096"/>
      <c r="M17" s="2096"/>
      <c r="N17" s="2096"/>
      <c r="O17" s="2096"/>
      <c r="P17" s="2096"/>
      <c r="Q17" s="2096"/>
      <c r="R17" s="2140"/>
      <c r="S17" s="2140"/>
      <c r="T17" s="2140"/>
      <c r="U17" s="2140"/>
      <c r="V17" s="2140"/>
      <c r="W17" s="2140"/>
      <c r="X17" s="2140"/>
    </row>
    <row r="18" spans="1:24" ht="18" customHeight="1">
      <c r="A18" s="2061"/>
      <c r="B18" s="2121"/>
      <c r="C18" s="2123" t="s">
        <v>1825</v>
      </c>
      <c r="D18" s="2147">
        <v>2654.7298299058289</v>
      </c>
      <c r="E18" s="2115">
        <v>2897.4709561976438</v>
      </c>
      <c r="F18" s="2115">
        <v>2815.5832466398028</v>
      </c>
      <c r="G18" s="2115">
        <v>2644.7767533052711</v>
      </c>
      <c r="H18" s="2111">
        <v>9.1437224066008156</v>
      </c>
      <c r="I18" s="2103">
        <v>-6.0664693021730898</v>
      </c>
      <c r="J18" s="2063"/>
      <c r="K18" s="2096"/>
      <c r="L18" s="2096"/>
      <c r="M18" s="2096"/>
      <c r="N18" s="2096"/>
      <c r="O18" s="2096"/>
      <c r="P18" s="2096"/>
      <c r="Q18" s="2096"/>
      <c r="R18" s="2140"/>
      <c r="S18" s="2140"/>
      <c r="T18" s="2140"/>
      <c r="U18" s="2140"/>
      <c r="V18" s="2140"/>
      <c r="W18" s="2140"/>
      <c r="X18" s="2140"/>
    </row>
    <row r="19" spans="1:24" ht="15.75">
      <c r="A19" s="2061"/>
      <c r="B19" s="2121"/>
      <c r="C19" s="2123" t="s">
        <v>1824</v>
      </c>
      <c r="D19" s="2147">
        <v>22.79508950961274</v>
      </c>
      <c r="E19" s="2115">
        <v>23.081063673453688</v>
      </c>
      <c r="F19" s="2115">
        <v>23.957181179887417</v>
      </c>
      <c r="G19" s="2115">
        <v>24.079838099166913</v>
      </c>
      <c r="H19" s="2111" t="s">
        <v>74</v>
      </c>
      <c r="I19" s="2103" t="s">
        <v>74</v>
      </c>
      <c r="J19" s="2063"/>
      <c r="K19" s="2096"/>
      <c r="L19" s="2096"/>
      <c r="M19" s="2096"/>
      <c r="N19" s="2096"/>
      <c r="O19" s="2096"/>
      <c r="P19" s="2096"/>
      <c r="Q19" s="2096"/>
      <c r="R19" s="2140"/>
      <c r="S19" s="2140"/>
      <c r="T19" s="2140"/>
      <c r="U19" s="2140"/>
      <c r="V19" s="2140"/>
      <c r="W19" s="2140"/>
      <c r="X19" s="2140"/>
    </row>
    <row r="20" spans="1:24" ht="18" customHeight="1">
      <c r="A20" s="2061"/>
      <c r="B20" s="2144" t="s">
        <v>1823</v>
      </c>
      <c r="C20" s="2143"/>
      <c r="D20" s="2156">
        <v>12045.589541270481</v>
      </c>
      <c r="E20" s="2128">
        <v>12994.485965801832</v>
      </c>
      <c r="F20" s="2128">
        <v>12208.458528086823</v>
      </c>
      <c r="G20" s="2128">
        <v>11694.598631778466</v>
      </c>
      <c r="H20" s="2127">
        <v>7.8775424090307098</v>
      </c>
      <c r="I20" s="2126">
        <v>-4.2090481376184385</v>
      </c>
      <c r="J20" s="2063"/>
      <c r="K20" s="2096"/>
      <c r="L20" s="2096"/>
      <c r="M20" s="2096"/>
      <c r="N20" s="2096"/>
      <c r="O20" s="2096"/>
      <c r="P20" s="2096"/>
      <c r="Q20" s="2096"/>
      <c r="R20" s="2140"/>
      <c r="S20" s="2140"/>
      <c r="T20" s="2140"/>
      <c r="U20" s="2140"/>
      <c r="V20" s="2140"/>
      <c r="W20" s="2140"/>
      <c r="X20" s="2140"/>
    </row>
    <row r="21" spans="1:24" ht="18" customHeight="1">
      <c r="A21" s="2061"/>
      <c r="B21" s="2155" t="s">
        <v>1822</v>
      </c>
      <c r="C21" s="2154"/>
      <c r="D21" s="2149"/>
      <c r="E21" s="2108"/>
      <c r="F21" s="2108"/>
      <c r="G21" s="2108"/>
      <c r="H21" s="2153"/>
      <c r="I21" s="2152"/>
      <c r="J21" s="2063"/>
      <c r="K21" s="2096"/>
      <c r="L21" s="2096"/>
      <c r="M21" s="2096"/>
      <c r="N21" s="2096"/>
      <c r="O21" s="2096"/>
      <c r="P21" s="2096"/>
      <c r="Q21" s="2096"/>
      <c r="R21" s="2140"/>
      <c r="S21" s="2140"/>
      <c r="T21" s="2140"/>
      <c r="U21" s="2140"/>
      <c r="V21" s="2140"/>
      <c r="W21" s="2140"/>
      <c r="X21" s="2140"/>
    </row>
    <row r="22" spans="1:24" ht="15.75" customHeight="1">
      <c r="A22" s="2061"/>
      <c r="B22" s="2151"/>
      <c r="C22" s="2150"/>
      <c r="D22" s="2149"/>
      <c r="E22" s="2108"/>
      <c r="F22" s="2108"/>
      <c r="G22" s="2108"/>
      <c r="H22" s="2111"/>
      <c r="I22" s="2103"/>
      <c r="J22" s="2063"/>
      <c r="K22" s="2096"/>
      <c r="L22" s="2096"/>
      <c r="M22" s="2096"/>
      <c r="N22" s="2096"/>
      <c r="O22" s="2096"/>
      <c r="P22" s="2096"/>
      <c r="Q22" s="2096"/>
      <c r="R22" s="2140"/>
      <c r="S22" s="2140"/>
      <c r="T22" s="2140"/>
      <c r="U22" s="2140"/>
      <c r="V22" s="2140"/>
      <c r="W22" s="2140"/>
      <c r="X22" s="2140"/>
    </row>
    <row r="23" spans="1:24" ht="15.75" customHeight="1">
      <c r="A23" s="2061"/>
      <c r="B23" s="3009" t="s">
        <v>1821</v>
      </c>
      <c r="C23" s="3000"/>
      <c r="D23" s="2149"/>
      <c r="E23" s="2108"/>
      <c r="F23" s="2108"/>
      <c r="G23" s="2108"/>
      <c r="H23" s="2111"/>
      <c r="I23" s="2103"/>
      <c r="J23" s="2063"/>
      <c r="K23" s="2096"/>
      <c r="L23" s="2096"/>
      <c r="M23" s="2096"/>
      <c r="N23" s="2096"/>
      <c r="O23" s="2096"/>
      <c r="P23" s="2096"/>
      <c r="Q23" s="2096"/>
      <c r="R23" s="2140"/>
      <c r="S23" s="2140"/>
      <c r="T23" s="2140"/>
      <c r="U23" s="2140"/>
      <c r="V23" s="2140"/>
      <c r="W23" s="2140"/>
      <c r="X23" s="2140"/>
    </row>
    <row r="24" spans="1:24" ht="15.75" customHeight="1">
      <c r="A24" s="2061"/>
      <c r="B24" s="2113"/>
      <c r="C24" s="2123"/>
      <c r="D24" s="2149"/>
      <c r="E24" s="2108"/>
      <c r="F24" s="2108"/>
      <c r="G24" s="2108"/>
      <c r="H24" s="2111"/>
      <c r="I24" s="2103"/>
      <c r="J24" s="2063"/>
      <c r="K24" s="2096"/>
      <c r="L24" s="2096"/>
      <c r="M24" s="2096"/>
      <c r="N24" s="2096"/>
      <c r="O24" s="2096"/>
      <c r="P24" s="2096"/>
      <c r="Q24" s="2096"/>
      <c r="R24" s="2140"/>
      <c r="S24" s="2140"/>
      <c r="T24" s="2140"/>
      <c r="U24" s="2140"/>
      <c r="V24" s="2140"/>
      <c r="W24" s="2140"/>
      <c r="X24" s="2140"/>
    </row>
    <row r="25" spans="1:24" ht="15.75" customHeight="1">
      <c r="A25" s="2061"/>
      <c r="B25" s="2121"/>
      <c r="C25" s="2108" t="s">
        <v>1819</v>
      </c>
      <c r="D25" s="2147">
        <v>14.386889847329877</v>
      </c>
      <c r="E25" s="2115">
        <v>15.573234517663336</v>
      </c>
      <c r="F25" s="2115">
        <v>11.198163062758635</v>
      </c>
      <c r="G25" s="2115">
        <v>8.5613711432996205</v>
      </c>
      <c r="H25" s="2111" t="s">
        <v>74</v>
      </c>
      <c r="I25" s="2103" t="s">
        <v>74</v>
      </c>
      <c r="J25" s="2063"/>
      <c r="K25" s="2096"/>
      <c r="L25" s="2096"/>
      <c r="M25" s="2096"/>
      <c r="N25" s="2096"/>
      <c r="O25" s="2096"/>
      <c r="P25" s="2096"/>
      <c r="Q25" s="2096"/>
      <c r="R25" s="2140"/>
      <c r="S25" s="2140"/>
      <c r="T25" s="2140"/>
      <c r="U25" s="2140"/>
      <c r="V25" s="2140"/>
      <c r="W25" s="2140"/>
      <c r="X25" s="2140"/>
    </row>
    <row r="26" spans="1:24" ht="18" customHeight="1">
      <c r="A26" s="2061"/>
      <c r="B26" s="2121"/>
      <c r="C26" s="2108" t="s">
        <v>1818</v>
      </c>
      <c r="D26" s="2147">
        <v>12.680793849301457</v>
      </c>
      <c r="E26" s="2115">
        <v>14.072959437563082</v>
      </c>
      <c r="F26" s="2115">
        <v>10.167803303004463</v>
      </c>
      <c r="G26" s="2115">
        <v>7.7640238452589276</v>
      </c>
      <c r="H26" s="2111" t="s">
        <v>74</v>
      </c>
      <c r="I26" s="2103" t="s">
        <v>74</v>
      </c>
      <c r="J26" s="2063"/>
      <c r="K26" s="2096"/>
      <c r="L26" s="2096"/>
      <c r="M26" s="2096"/>
      <c r="N26" s="2096"/>
      <c r="O26" s="2096"/>
      <c r="P26" s="2096"/>
      <c r="Q26" s="2096"/>
      <c r="R26" s="2140"/>
      <c r="S26" s="2140"/>
      <c r="T26" s="2140"/>
      <c r="U26" s="2140"/>
      <c r="V26" s="2140"/>
      <c r="W26" s="2140"/>
      <c r="X26" s="2140"/>
    </row>
    <row r="27" spans="1:24" ht="12" customHeight="1">
      <c r="A27" s="2061"/>
      <c r="B27" s="2121"/>
      <c r="C27" s="2108"/>
      <c r="D27" s="2147"/>
      <c r="E27" s="2115"/>
      <c r="F27" s="2115"/>
      <c r="G27" s="2115"/>
      <c r="H27" s="2111"/>
      <c r="I27" s="2103"/>
      <c r="J27" s="2063"/>
      <c r="K27" s="2096"/>
      <c r="L27" s="2096"/>
      <c r="M27" s="2096"/>
      <c r="N27" s="2096"/>
      <c r="O27" s="2096"/>
      <c r="P27" s="2096"/>
      <c r="Q27" s="2096"/>
      <c r="R27" s="2140"/>
      <c r="S27" s="2140"/>
      <c r="T27" s="2140"/>
      <c r="U27" s="2140"/>
      <c r="V27" s="2140"/>
      <c r="W27" s="2140"/>
      <c r="X27" s="2140"/>
    </row>
    <row r="28" spans="1:24" ht="18" customHeight="1">
      <c r="A28" s="2061"/>
      <c r="B28" s="3009" t="s">
        <v>1820</v>
      </c>
      <c r="C28" s="3000"/>
      <c r="D28" s="2148"/>
      <c r="E28" s="2119"/>
      <c r="F28" s="2119"/>
      <c r="G28" s="2119"/>
      <c r="H28" s="2118"/>
      <c r="I28" s="2117"/>
      <c r="J28" s="2063"/>
      <c r="K28" s="2096"/>
      <c r="L28" s="2096"/>
      <c r="M28" s="2096"/>
      <c r="N28" s="2096"/>
      <c r="O28" s="2096"/>
      <c r="P28" s="2096"/>
      <c r="Q28" s="2096"/>
      <c r="R28" s="2140"/>
      <c r="S28" s="2140"/>
      <c r="T28" s="2140"/>
      <c r="U28" s="2140"/>
      <c r="V28" s="2140"/>
      <c r="W28" s="2140"/>
      <c r="X28" s="2140"/>
    </row>
    <row r="29" spans="1:24" ht="18" customHeight="1">
      <c r="A29" s="2061"/>
      <c r="B29" s="2113"/>
      <c r="C29" s="2063" t="s">
        <v>1819</v>
      </c>
      <c r="D29" s="2147">
        <v>14.880446091799522</v>
      </c>
      <c r="E29" s="2115">
        <v>16.120357015191555</v>
      </c>
      <c r="F29" s="2115">
        <v>11.632550976237257</v>
      </c>
      <c r="G29" s="2114">
        <v>9.1157664378699401</v>
      </c>
      <c r="H29" s="2111" t="s">
        <v>74</v>
      </c>
      <c r="I29" s="2103" t="s">
        <v>74</v>
      </c>
      <c r="J29" s="2063"/>
      <c r="K29" s="2096"/>
      <c r="L29" s="2096"/>
      <c r="M29" s="2096"/>
      <c r="N29" s="2096"/>
      <c r="O29" s="2096"/>
      <c r="P29" s="2096"/>
      <c r="Q29" s="2096"/>
      <c r="R29" s="2140"/>
      <c r="S29" s="2140"/>
      <c r="T29" s="2140"/>
      <c r="U29" s="2140"/>
      <c r="V29" s="2140"/>
      <c r="W29" s="2140"/>
      <c r="X29" s="2140"/>
    </row>
    <row r="30" spans="1:24" ht="18" customHeight="1">
      <c r="A30" s="2061"/>
      <c r="B30" s="2113"/>
      <c r="C30" s="2063" t="s">
        <v>1818</v>
      </c>
      <c r="D30" s="2147">
        <v>13.115820811735356</v>
      </c>
      <c r="E30" s="2115">
        <v>14.567373922001741</v>
      </c>
      <c r="F30" s="2115">
        <v>10.562222533792578</v>
      </c>
      <c r="G30" s="2114">
        <v>8.2667865703759222</v>
      </c>
      <c r="H30" s="2111" t="s">
        <v>74</v>
      </c>
      <c r="I30" s="2103" t="s">
        <v>74</v>
      </c>
      <c r="J30" s="2063"/>
      <c r="K30" s="2096"/>
      <c r="L30" s="2096"/>
      <c r="M30" s="2096"/>
      <c r="N30" s="2096"/>
      <c r="O30" s="2096"/>
      <c r="P30" s="2096"/>
      <c r="Q30" s="2096"/>
      <c r="R30" s="2140"/>
      <c r="S30" s="2140"/>
      <c r="T30" s="2140"/>
      <c r="U30" s="2140"/>
      <c r="V30" s="2140"/>
      <c r="W30" s="2140"/>
      <c r="X30" s="2140"/>
    </row>
    <row r="31" spans="1:24" ht="3.75" customHeight="1">
      <c r="A31" s="2061"/>
      <c r="B31" s="2113"/>
      <c r="C31" s="2108"/>
      <c r="D31" s="2146"/>
      <c r="E31" s="2106"/>
      <c r="F31" s="2106"/>
      <c r="G31" s="2106"/>
      <c r="H31" s="2111"/>
      <c r="I31" s="2103"/>
      <c r="J31" s="2063"/>
      <c r="K31" s="2096"/>
      <c r="L31" s="2096"/>
      <c r="M31" s="2096"/>
      <c r="N31" s="2096"/>
      <c r="O31" s="2096"/>
      <c r="P31" s="2096"/>
      <c r="Q31" s="2096"/>
      <c r="R31" s="2140"/>
      <c r="S31" s="2140"/>
      <c r="T31" s="2140"/>
      <c r="U31" s="2140"/>
      <c r="V31" s="2140"/>
      <c r="W31" s="2140"/>
      <c r="X31" s="2140"/>
    </row>
    <row r="32" spans="1:24" ht="3.75" customHeight="1">
      <c r="A32" s="2061"/>
      <c r="B32" s="2113"/>
      <c r="C32" s="2108"/>
      <c r="D32" s="2146"/>
      <c r="E32" s="2106"/>
      <c r="F32" s="2106"/>
      <c r="G32" s="2106"/>
      <c r="H32" s="2111"/>
      <c r="I32" s="2103"/>
      <c r="J32" s="2063"/>
      <c r="K32" s="2096"/>
      <c r="L32" s="2096"/>
      <c r="M32" s="2096"/>
      <c r="N32" s="2096"/>
      <c r="O32" s="2096"/>
      <c r="P32" s="2096"/>
      <c r="Q32" s="2096"/>
      <c r="R32" s="2140"/>
      <c r="S32" s="2140"/>
      <c r="T32" s="2140"/>
      <c r="U32" s="2140"/>
      <c r="V32" s="2140"/>
      <c r="W32" s="2140"/>
      <c r="X32" s="2140"/>
    </row>
    <row r="33" spans="1:24" ht="18" customHeight="1">
      <c r="A33" s="2061"/>
      <c r="B33" s="2109" t="s">
        <v>1817</v>
      </c>
      <c r="C33" s="2108"/>
      <c r="D33" s="2146">
        <v>1010.0404813258077</v>
      </c>
      <c r="E33" s="2106">
        <v>949.87075357081903</v>
      </c>
      <c r="F33" s="2106">
        <v>988.53172754836226</v>
      </c>
      <c r="G33" s="2106">
        <v>1178.5150407948965</v>
      </c>
      <c r="H33" s="2111">
        <v>-5.957160021547665</v>
      </c>
      <c r="I33" s="2103">
        <v>19.21873703717209</v>
      </c>
      <c r="J33" s="2063"/>
      <c r="K33" s="2096"/>
      <c r="L33" s="2096"/>
      <c r="M33" s="2096"/>
      <c r="N33" s="2096"/>
      <c r="O33" s="2096"/>
      <c r="P33" s="2096"/>
      <c r="Q33" s="2096"/>
      <c r="R33" s="2140"/>
      <c r="S33" s="2140"/>
      <c r="T33" s="2140"/>
      <c r="U33" s="2140"/>
      <c r="V33" s="2140"/>
      <c r="W33" s="2140"/>
      <c r="X33" s="2140"/>
    </row>
    <row r="34" spans="1:24" ht="18" customHeight="1">
      <c r="A34" s="2061"/>
      <c r="B34" s="2109" t="s">
        <v>1816</v>
      </c>
      <c r="C34" s="2108"/>
      <c r="D34" s="2145">
        <v>11035.549059944675</v>
      </c>
      <c r="E34" s="2106">
        <v>12044.615212231014</v>
      </c>
      <c r="F34" s="2105">
        <v>11219.92680053846</v>
      </c>
      <c r="G34" s="2105">
        <v>10516.083590983571</v>
      </c>
      <c r="H34" s="2111">
        <v>9.1437784092584025</v>
      </c>
      <c r="I34" s="2103">
        <v>-6.2731533107783832</v>
      </c>
      <c r="J34" s="2063"/>
      <c r="K34" s="2096"/>
      <c r="L34" s="2096"/>
      <c r="M34" s="2096"/>
      <c r="N34" s="2096"/>
      <c r="O34" s="2096"/>
      <c r="P34" s="2096"/>
      <c r="Q34" s="2096"/>
      <c r="R34" s="2140"/>
      <c r="S34" s="2140"/>
      <c r="T34" s="2140"/>
      <c r="U34" s="2140"/>
      <c r="V34" s="2140"/>
      <c r="W34" s="2140"/>
      <c r="X34" s="2140"/>
    </row>
    <row r="35" spans="1:24" ht="18" customHeight="1">
      <c r="A35" s="2061"/>
      <c r="B35" s="2109" t="s">
        <v>1815</v>
      </c>
      <c r="C35" s="2108"/>
      <c r="D35" s="2145">
        <v>-2854.2488397286211</v>
      </c>
      <c r="E35" s="2106">
        <v>-702.83720381622152</v>
      </c>
      <c r="F35" s="2105">
        <v>-61.080695485197204</v>
      </c>
      <c r="G35" s="2105">
        <v>602.96474681278494</v>
      </c>
      <c r="H35" s="2104" t="s">
        <v>74</v>
      </c>
      <c r="I35" s="2103" t="s">
        <v>74</v>
      </c>
      <c r="J35" s="2063"/>
      <c r="K35" s="2096"/>
      <c r="L35" s="2096"/>
      <c r="M35" s="2096"/>
      <c r="N35" s="2096"/>
      <c r="O35" s="2096"/>
      <c r="P35" s="2096"/>
      <c r="Q35" s="2096"/>
      <c r="R35" s="2140"/>
      <c r="S35" s="2140"/>
      <c r="T35" s="2140"/>
      <c r="U35" s="2140"/>
      <c r="V35" s="2140"/>
      <c r="W35" s="2140"/>
      <c r="X35" s="2140"/>
    </row>
    <row r="36" spans="1:24" ht="18" customHeight="1">
      <c r="A36" s="2061"/>
      <c r="B36" s="2109" t="s">
        <v>1814</v>
      </c>
      <c r="C36" s="2108"/>
      <c r="D36" s="2145">
        <v>508.07006538211618</v>
      </c>
      <c r="E36" s="2106">
        <v>-160.26431264218712</v>
      </c>
      <c r="F36" s="2105">
        <v>50.775630201931811</v>
      </c>
      <c r="G36" s="2105">
        <v>30.862194885965888</v>
      </c>
      <c r="H36" s="2104" t="s">
        <v>74</v>
      </c>
      <c r="I36" s="2103" t="s">
        <v>74</v>
      </c>
      <c r="J36" s="2063"/>
      <c r="K36" s="2096"/>
      <c r="L36" s="2096"/>
      <c r="M36" s="2096"/>
      <c r="N36" s="2096"/>
      <c r="O36" s="2096"/>
      <c r="P36" s="2096"/>
      <c r="Q36" s="2096"/>
      <c r="R36" s="2140"/>
      <c r="S36" s="2140"/>
      <c r="T36" s="2140"/>
      <c r="U36" s="2140"/>
      <c r="V36" s="2140"/>
      <c r="W36" s="2140"/>
      <c r="X36" s="2140"/>
    </row>
    <row r="37" spans="1:24" ht="21" customHeight="1" thickBot="1">
      <c r="A37" s="2061"/>
      <c r="B37" s="2144" t="s">
        <v>1813</v>
      </c>
      <c r="C37" s="2143"/>
      <c r="D37" s="2142">
        <v>-2346.1787743465047</v>
      </c>
      <c r="E37" s="2128">
        <v>-863.1015164584087</v>
      </c>
      <c r="F37" s="2141">
        <v>-10.305065283265392</v>
      </c>
      <c r="G37" s="2141">
        <v>633.82694169875072</v>
      </c>
      <c r="H37" s="2127" t="s">
        <v>74</v>
      </c>
      <c r="I37" s="2126" t="s">
        <v>74</v>
      </c>
      <c r="J37" s="2063"/>
      <c r="K37" s="2096"/>
      <c r="L37" s="2096"/>
      <c r="M37" s="2096"/>
      <c r="N37" s="2096"/>
      <c r="O37" s="2096"/>
      <c r="P37" s="2096"/>
      <c r="Q37" s="2096"/>
      <c r="R37" s="2140"/>
      <c r="S37" s="2140"/>
      <c r="T37" s="2140"/>
      <c r="U37" s="2140"/>
      <c r="V37" s="2140"/>
      <c r="W37" s="2140"/>
      <c r="X37" s="2140"/>
    </row>
    <row r="38" spans="1:24" ht="17.25" customHeight="1" thickTop="1">
      <c r="A38" s="2061"/>
      <c r="B38" s="3019" t="s">
        <v>1809</v>
      </c>
      <c r="C38" s="3020"/>
      <c r="D38" s="3020"/>
      <c r="E38" s="3020"/>
      <c r="F38" s="3020"/>
      <c r="G38" s="3020"/>
      <c r="H38" s="3020"/>
      <c r="I38" s="3020"/>
      <c r="J38" s="2061"/>
      <c r="K38" s="2061"/>
      <c r="L38" s="2061"/>
      <c r="M38" s="2061"/>
      <c r="N38" s="2061"/>
      <c r="R38" s="2140"/>
      <c r="S38" s="2140"/>
      <c r="T38" s="2140"/>
      <c r="U38" s="2140"/>
      <c r="V38" s="2140"/>
      <c r="W38" s="2140"/>
      <c r="X38" s="2140"/>
    </row>
    <row r="39" spans="1:24" ht="17.25" customHeight="1">
      <c r="A39" s="2061"/>
      <c r="B39" s="3018" t="s">
        <v>1808</v>
      </c>
      <c r="C39" s="2994"/>
      <c r="D39" s="2994"/>
      <c r="E39" s="2994"/>
      <c r="F39" s="2994"/>
      <c r="G39" s="2994"/>
      <c r="H39" s="2994"/>
      <c r="I39" s="2994"/>
      <c r="J39" s="2061"/>
      <c r="K39" s="2061"/>
      <c r="L39" s="2061"/>
      <c r="M39" s="2061"/>
      <c r="N39" s="2061"/>
    </row>
    <row r="40" spans="1:24" ht="17.25" customHeight="1">
      <c r="A40" s="2061"/>
      <c r="B40" s="3017" t="s">
        <v>1807</v>
      </c>
      <c r="C40" s="2994"/>
      <c r="D40" s="2994"/>
      <c r="E40" s="2994"/>
      <c r="F40" s="2994"/>
      <c r="G40" s="2994"/>
      <c r="H40" s="2994"/>
      <c r="I40" s="2994"/>
      <c r="J40" s="2061"/>
      <c r="K40" s="2061"/>
      <c r="L40" s="2061"/>
      <c r="M40" s="2061"/>
      <c r="N40" s="2061"/>
    </row>
    <row r="41" spans="1:24" ht="17.25" customHeight="1">
      <c r="A41" s="2061"/>
      <c r="B41" s="3017" t="s">
        <v>1806</v>
      </c>
      <c r="C41" s="2994"/>
      <c r="D41" s="2994"/>
      <c r="E41" s="2994"/>
      <c r="F41" s="2994"/>
      <c r="G41" s="2994"/>
      <c r="H41" s="2994"/>
      <c r="I41" s="2994"/>
      <c r="J41" s="2061"/>
      <c r="K41" s="2061"/>
      <c r="L41" s="2061"/>
      <c r="M41" s="2061"/>
      <c r="N41" s="2061"/>
    </row>
    <row r="42" spans="1:24" ht="17.25" customHeight="1">
      <c r="A42" s="2061"/>
      <c r="B42" s="3018" t="s">
        <v>1805</v>
      </c>
      <c r="C42" s="2994"/>
      <c r="D42" s="2065">
        <v>120.37</v>
      </c>
      <c r="E42" s="2064">
        <v>117.12</v>
      </c>
      <c r="F42" s="2064">
        <v>119.04</v>
      </c>
      <c r="G42" s="2064">
        <v>120.12</v>
      </c>
      <c r="H42" s="2063"/>
      <c r="I42" s="2063"/>
      <c r="J42" s="2061"/>
      <c r="K42" s="2061"/>
      <c r="L42" s="2061"/>
      <c r="M42" s="2061"/>
      <c r="N42" s="2061"/>
    </row>
    <row r="43" spans="1:24" ht="15.75" customHeight="1">
      <c r="A43" s="2061"/>
      <c r="B43" s="2063"/>
      <c r="C43" s="2063"/>
      <c r="D43" s="2063"/>
      <c r="E43" s="2063"/>
      <c r="F43" s="2063"/>
      <c r="G43" s="2063"/>
      <c r="H43" s="2063"/>
      <c r="I43" s="2063"/>
      <c r="J43" s="2061"/>
      <c r="K43" s="2061"/>
      <c r="L43" s="2061"/>
      <c r="M43" s="2061"/>
      <c r="N43" s="2061"/>
    </row>
    <row r="44" spans="1:24" ht="15.75" customHeight="1">
      <c r="A44" s="2061"/>
      <c r="B44" s="2061"/>
      <c r="C44" s="2061"/>
      <c r="D44" s="2061"/>
      <c r="E44" s="2061"/>
      <c r="F44" s="2061"/>
      <c r="G44" s="2061"/>
      <c r="H44" s="2061"/>
      <c r="I44" s="2061"/>
      <c r="J44" s="2061"/>
      <c r="K44" s="2061"/>
      <c r="L44" s="2061"/>
      <c r="M44" s="2061"/>
      <c r="N44" s="2061"/>
    </row>
    <row r="45" spans="1:24" ht="15.75" customHeight="1">
      <c r="A45" s="2061"/>
      <c r="B45" s="2061"/>
      <c r="C45" s="2061"/>
      <c r="D45" s="2061"/>
      <c r="E45" s="2061"/>
      <c r="F45" s="2061"/>
      <c r="G45" s="2061"/>
      <c r="H45" s="2061"/>
      <c r="I45" s="2061"/>
      <c r="J45" s="2061"/>
      <c r="K45" s="2061"/>
      <c r="L45" s="2061"/>
      <c r="M45" s="2061"/>
      <c r="N45" s="2061"/>
    </row>
    <row r="46" spans="1:24" ht="15.75" customHeight="1">
      <c r="A46" s="2061"/>
      <c r="B46" s="2061"/>
      <c r="C46" s="2061"/>
      <c r="D46" s="2061"/>
      <c r="E46" s="2061"/>
      <c r="F46" s="2061"/>
      <c r="G46" s="2061"/>
      <c r="H46" s="2061"/>
      <c r="I46" s="2061"/>
      <c r="J46" s="2061"/>
      <c r="K46" s="2061"/>
      <c r="L46" s="2061"/>
      <c r="M46" s="2061"/>
      <c r="N46" s="2061"/>
    </row>
    <row r="47" spans="1:24" ht="15.75" customHeight="1">
      <c r="A47" s="2061"/>
      <c r="B47" s="2061"/>
      <c r="C47" s="2061"/>
      <c r="D47" s="2061"/>
      <c r="E47" s="2061"/>
      <c r="F47" s="2061"/>
      <c r="G47" s="2061"/>
      <c r="H47" s="2061"/>
      <c r="I47" s="2061"/>
      <c r="J47" s="2061"/>
      <c r="K47" s="2061"/>
      <c r="L47" s="2061"/>
      <c r="M47" s="2061"/>
      <c r="N47" s="2061"/>
    </row>
    <row r="48" spans="1:24" ht="15.75" customHeight="1">
      <c r="A48" s="2061"/>
      <c r="B48" s="2061"/>
      <c r="C48" s="2061"/>
      <c r="D48" s="2061"/>
      <c r="E48" s="2061"/>
      <c r="F48" s="2061"/>
      <c r="G48" s="2061"/>
      <c r="H48" s="2061"/>
      <c r="I48" s="2061"/>
      <c r="J48" s="2061"/>
      <c r="K48" s="2061"/>
      <c r="L48" s="2061"/>
      <c r="M48" s="2061"/>
      <c r="N48" s="2061"/>
    </row>
    <row r="49" spans="1:14" ht="15.75" customHeight="1">
      <c r="A49" s="2061"/>
      <c r="B49" s="2061"/>
      <c r="C49" s="2061"/>
      <c r="D49" s="2061"/>
      <c r="E49" s="2061"/>
      <c r="F49" s="2061"/>
      <c r="G49" s="2061"/>
      <c r="H49" s="2061"/>
      <c r="I49" s="2061"/>
      <c r="J49" s="2061"/>
      <c r="K49" s="2061"/>
      <c r="L49" s="2061"/>
      <c r="M49" s="2061"/>
      <c r="N49" s="2061"/>
    </row>
    <row r="50" spans="1:14" ht="15.75" customHeight="1">
      <c r="A50" s="2061"/>
      <c r="B50" s="2061"/>
      <c r="C50" s="2061"/>
      <c r="D50" s="2061"/>
      <c r="E50" s="2061"/>
      <c r="F50" s="2061"/>
      <c r="G50" s="2061"/>
      <c r="H50" s="2061"/>
      <c r="I50" s="2061"/>
      <c r="J50" s="2061"/>
      <c r="K50" s="2061"/>
      <c r="L50" s="2061"/>
      <c r="M50" s="2061"/>
      <c r="N50" s="2061"/>
    </row>
    <row r="51" spans="1:14" ht="15.75" customHeight="1">
      <c r="A51" s="2061"/>
      <c r="B51" s="2061"/>
      <c r="C51" s="2061"/>
      <c r="D51" s="2061"/>
      <c r="E51" s="2061"/>
      <c r="F51" s="2061"/>
      <c r="G51" s="2061"/>
      <c r="H51" s="2061"/>
      <c r="I51" s="2061"/>
      <c r="J51" s="2061"/>
      <c r="K51" s="2061"/>
      <c r="L51" s="2061"/>
      <c r="M51" s="2061"/>
      <c r="N51" s="2061"/>
    </row>
    <row r="52" spans="1:14" ht="15.75" customHeight="1">
      <c r="A52" s="2061"/>
      <c r="B52" s="2061"/>
      <c r="C52" s="2061"/>
      <c r="D52" s="2061"/>
      <c r="E52" s="2061"/>
      <c r="F52" s="2061"/>
      <c r="G52" s="2061"/>
      <c r="H52" s="2061"/>
      <c r="I52" s="2061"/>
      <c r="J52" s="2061"/>
      <c r="K52" s="2061"/>
      <c r="L52" s="2061"/>
      <c r="M52" s="2061"/>
      <c r="N52" s="2061"/>
    </row>
    <row r="53" spans="1:14" ht="15.75" customHeight="1">
      <c r="A53" s="2061"/>
      <c r="B53" s="2061"/>
      <c r="C53" s="2061"/>
      <c r="D53" s="2061"/>
      <c r="E53" s="2061"/>
      <c r="F53" s="2061"/>
      <c r="G53" s="2061"/>
      <c r="H53" s="2061"/>
      <c r="I53" s="2061"/>
      <c r="J53" s="2061"/>
      <c r="K53" s="2061"/>
      <c r="L53" s="2061"/>
      <c r="M53" s="2061"/>
      <c r="N53" s="2061"/>
    </row>
    <row r="54" spans="1:14" ht="15.75" customHeight="1">
      <c r="A54" s="2061"/>
      <c r="B54" s="2061"/>
      <c r="C54" s="2061"/>
      <c r="D54" s="2061"/>
      <c r="E54" s="2061"/>
      <c r="F54" s="2061"/>
      <c r="G54" s="2061"/>
      <c r="H54" s="2061"/>
      <c r="I54" s="2061"/>
      <c r="J54" s="2061"/>
      <c r="K54" s="2061"/>
      <c r="L54" s="2061"/>
      <c r="M54" s="2061"/>
      <c r="N54" s="2061"/>
    </row>
    <row r="55" spans="1:14" ht="15.75" customHeight="1">
      <c r="A55" s="2061"/>
      <c r="B55" s="2061"/>
      <c r="C55" s="2061"/>
      <c r="D55" s="2061"/>
      <c r="E55" s="2061"/>
      <c r="F55" s="2061"/>
      <c r="G55" s="2061"/>
      <c r="H55" s="2061"/>
      <c r="I55" s="2061"/>
      <c r="J55" s="2061"/>
      <c r="K55" s="2061"/>
      <c r="L55" s="2061"/>
      <c r="M55" s="2061"/>
      <c r="N55" s="2061"/>
    </row>
    <row r="56" spans="1:14" ht="15.75" customHeight="1">
      <c r="A56" s="2061"/>
      <c r="B56" s="2061"/>
      <c r="C56" s="2061"/>
      <c r="D56" s="2061"/>
      <c r="E56" s="2061"/>
      <c r="F56" s="2061"/>
      <c r="G56" s="2061"/>
      <c r="H56" s="2061"/>
      <c r="I56" s="2061"/>
      <c r="J56" s="2061"/>
      <c r="K56" s="2061"/>
      <c r="L56" s="2061"/>
      <c r="M56" s="2061"/>
      <c r="N56" s="2061"/>
    </row>
    <row r="57" spans="1:14" ht="15.75" customHeight="1">
      <c r="A57" s="2061"/>
      <c r="B57" s="2061"/>
      <c r="C57" s="2061"/>
      <c r="D57" s="2061"/>
      <c r="E57" s="2061"/>
      <c r="F57" s="2061"/>
      <c r="G57" s="2061"/>
      <c r="H57" s="2061"/>
      <c r="I57" s="2061"/>
      <c r="J57" s="2061"/>
      <c r="K57" s="2061"/>
      <c r="L57" s="2061"/>
      <c r="M57" s="2061"/>
      <c r="N57" s="2061"/>
    </row>
    <row r="58" spans="1:14" ht="15.75" customHeight="1">
      <c r="A58" s="2061"/>
      <c r="B58" s="2061"/>
      <c r="C58" s="2061"/>
      <c r="D58" s="2061"/>
      <c r="E58" s="2061"/>
      <c r="F58" s="2061"/>
      <c r="G58" s="2061"/>
      <c r="H58" s="2061"/>
      <c r="I58" s="2061"/>
      <c r="J58" s="2061"/>
      <c r="K58" s="2061"/>
      <c r="L58" s="2061"/>
      <c r="M58" s="2061"/>
      <c r="N58" s="2061"/>
    </row>
    <row r="59" spans="1:14" ht="15.75" customHeight="1">
      <c r="A59" s="2061"/>
      <c r="B59" s="2061"/>
      <c r="C59" s="2061"/>
      <c r="D59" s="2061"/>
      <c r="E59" s="2061"/>
      <c r="F59" s="2061"/>
      <c r="G59" s="2061"/>
      <c r="H59" s="2061"/>
      <c r="I59" s="2061"/>
      <c r="J59" s="2061"/>
      <c r="K59" s="2061"/>
      <c r="L59" s="2061"/>
      <c r="M59" s="2061"/>
      <c r="N59" s="2061"/>
    </row>
    <row r="60" spans="1:14" ht="15.75" customHeight="1">
      <c r="A60" s="2061"/>
      <c r="B60" s="2061"/>
      <c r="C60" s="2061"/>
      <c r="D60" s="2061"/>
      <c r="E60" s="2061"/>
      <c r="F60" s="2061"/>
      <c r="G60" s="2061"/>
      <c r="H60" s="2061"/>
      <c r="I60" s="2061"/>
      <c r="J60" s="2061"/>
      <c r="K60" s="2061"/>
      <c r="L60" s="2061"/>
      <c r="M60" s="2061"/>
      <c r="N60" s="2061"/>
    </row>
    <row r="61" spans="1:14" ht="15.75" customHeight="1">
      <c r="A61" s="2061"/>
      <c r="B61" s="2061"/>
      <c r="C61" s="2061"/>
      <c r="D61" s="2061"/>
      <c r="E61" s="2061"/>
      <c r="F61" s="2061"/>
      <c r="G61" s="2061"/>
      <c r="H61" s="2061"/>
      <c r="I61" s="2061"/>
      <c r="J61" s="2061"/>
      <c r="K61" s="2061"/>
      <c r="L61" s="2061"/>
      <c r="M61" s="2061"/>
      <c r="N61" s="2061"/>
    </row>
    <row r="62" spans="1:14" ht="15.75" customHeight="1">
      <c r="A62" s="2061"/>
      <c r="B62" s="2061"/>
      <c r="C62" s="2061"/>
      <c r="D62" s="2061"/>
      <c r="E62" s="2061"/>
      <c r="F62" s="2061"/>
      <c r="G62" s="2061"/>
      <c r="H62" s="2061"/>
      <c r="I62" s="2061"/>
      <c r="J62" s="2061"/>
      <c r="K62" s="2061"/>
      <c r="L62" s="2061"/>
      <c r="M62" s="2061"/>
      <c r="N62" s="2061"/>
    </row>
    <row r="63" spans="1:14" ht="15.75" customHeight="1">
      <c r="A63" s="2061"/>
      <c r="B63" s="2061"/>
      <c r="C63" s="2061"/>
      <c r="D63" s="2061"/>
      <c r="E63" s="2061"/>
      <c r="F63" s="2061"/>
      <c r="G63" s="2061"/>
      <c r="H63" s="2061"/>
      <c r="I63" s="2061"/>
      <c r="J63" s="2061"/>
      <c r="K63" s="2061"/>
      <c r="L63" s="2061"/>
      <c r="M63" s="2061"/>
      <c r="N63" s="2061"/>
    </row>
    <row r="64" spans="1:14" ht="15.75" customHeight="1">
      <c r="A64" s="2061"/>
      <c r="B64" s="2061"/>
      <c r="C64" s="2061"/>
      <c r="D64" s="2061"/>
      <c r="E64" s="2061"/>
      <c r="F64" s="2061"/>
      <c r="G64" s="2061"/>
      <c r="H64" s="2061"/>
      <c r="I64" s="2061"/>
      <c r="J64" s="2061"/>
      <c r="K64" s="2061"/>
      <c r="L64" s="2061"/>
      <c r="M64" s="2061"/>
      <c r="N64" s="2061"/>
    </row>
    <row r="65" spans="1:14" ht="15.75" customHeight="1">
      <c r="A65" s="2061"/>
      <c r="B65" s="2061"/>
      <c r="C65" s="2061"/>
      <c r="D65" s="2061"/>
      <c r="E65" s="2061"/>
      <c r="F65" s="2061"/>
      <c r="G65" s="2061"/>
      <c r="H65" s="2061"/>
      <c r="I65" s="2061"/>
      <c r="J65" s="2061"/>
      <c r="K65" s="2061"/>
      <c r="L65" s="2061"/>
      <c r="M65" s="2061"/>
      <c r="N65" s="2061"/>
    </row>
    <row r="66" spans="1:14" ht="15.75" customHeight="1">
      <c r="A66" s="2061"/>
      <c r="B66" s="2061"/>
      <c r="C66" s="2061"/>
      <c r="D66" s="2061"/>
      <c r="E66" s="2061"/>
      <c r="F66" s="2061"/>
      <c r="G66" s="2061"/>
      <c r="H66" s="2061"/>
      <c r="I66" s="2061"/>
      <c r="J66" s="2061"/>
      <c r="K66" s="2061"/>
      <c r="L66" s="2061"/>
      <c r="M66" s="2061"/>
      <c r="N66" s="2061"/>
    </row>
    <row r="67" spans="1:14" ht="15.75" customHeight="1">
      <c r="A67" s="2061"/>
      <c r="B67" s="2061"/>
      <c r="C67" s="2061"/>
      <c r="D67" s="2061"/>
      <c r="E67" s="2061"/>
      <c r="F67" s="2061"/>
      <c r="G67" s="2061"/>
      <c r="H67" s="2061"/>
      <c r="I67" s="2061"/>
      <c r="J67" s="2061"/>
      <c r="K67" s="2061"/>
      <c r="L67" s="2061"/>
      <c r="M67" s="2061"/>
      <c r="N67" s="2061"/>
    </row>
    <row r="68" spans="1:14" ht="15.75" customHeight="1">
      <c r="A68" s="2061"/>
      <c r="B68" s="2061"/>
      <c r="C68" s="2061"/>
      <c r="D68" s="2061"/>
      <c r="E68" s="2061"/>
      <c r="F68" s="2061"/>
      <c r="G68" s="2061"/>
      <c r="H68" s="2061"/>
      <c r="I68" s="2061"/>
      <c r="J68" s="2061"/>
      <c r="K68" s="2061"/>
      <c r="L68" s="2061"/>
      <c r="M68" s="2061"/>
      <c r="N68" s="2061"/>
    </row>
    <row r="69" spans="1:14" ht="15.75" customHeight="1">
      <c r="A69" s="2061"/>
      <c r="B69" s="2061"/>
      <c r="C69" s="2061"/>
      <c r="D69" s="2061"/>
      <c r="E69" s="2061"/>
      <c r="F69" s="2061"/>
      <c r="G69" s="2061"/>
      <c r="H69" s="2061"/>
      <c r="I69" s="2061"/>
      <c r="J69" s="2061"/>
      <c r="K69" s="2061"/>
      <c r="L69" s="2061"/>
      <c r="M69" s="2061"/>
      <c r="N69" s="2061"/>
    </row>
    <row r="70" spans="1:14" ht="15.75" customHeight="1">
      <c r="A70" s="2061"/>
      <c r="B70" s="2061"/>
      <c r="C70" s="2061"/>
      <c r="D70" s="2061"/>
      <c r="E70" s="2061"/>
      <c r="F70" s="2061"/>
      <c r="G70" s="2061"/>
      <c r="H70" s="2061"/>
      <c r="I70" s="2061"/>
      <c r="J70" s="2061"/>
      <c r="K70" s="2061"/>
      <c r="L70" s="2061"/>
      <c r="M70" s="2061"/>
      <c r="N70" s="2061"/>
    </row>
    <row r="71" spans="1:14" ht="15.75" customHeight="1">
      <c r="A71" s="2061"/>
      <c r="B71" s="2061"/>
      <c r="C71" s="2061"/>
      <c r="D71" s="2061"/>
      <c r="E71" s="2061"/>
      <c r="F71" s="2061"/>
      <c r="G71" s="2061"/>
      <c r="H71" s="2061"/>
      <c r="I71" s="2061"/>
      <c r="J71" s="2061"/>
      <c r="K71" s="2061"/>
      <c r="L71" s="2061"/>
      <c r="M71" s="2061"/>
      <c r="N71" s="2061"/>
    </row>
    <row r="72" spans="1:14" ht="15.75" customHeight="1">
      <c r="A72" s="2061"/>
      <c r="B72" s="2061"/>
      <c r="C72" s="2061"/>
      <c r="D72" s="2061"/>
      <c r="E72" s="2061"/>
      <c r="F72" s="2061"/>
      <c r="G72" s="2061"/>
      <c r="H72" s="2061"/>
      <c r="I72" s="2061"/>
      <c r="J72" s="2061"/>
      <c r="K72" s="2061"/>
      <c r="L72" s="2061"/>
      <c r="M72" s="2061"/>
      <c r="N72" s="2061"/>
    </row>
    <row r="73" spans="1:14" ht="15.75" customHeight="1">
      <c r="A73" s="2061"/>
      <c r="B73" s="2061"/>
      <c r="C73" s="2061"/>
      <c r="D73" s="2061"/>
      <c r="E73" s="2061"/>
      <c r="F73" s="2061"/>
      <c r="G73" s="2061"/>
      <c r="H73" s="2061"/>
      <c r="I73" s="2061"/>
      <c r="J73" s="2061"/>
      <c r="K73" s="2061"/>
      <c r="L73" s="2061"/>
      <c r="M73" s="2061"/>
      <c r="N73" s="2061"/>
    </row>
    <row r="74" spans="1:14" ht="15.75" customHeight="1">
      <c r="A74" s="2061"/>
      <c r="B74" s="2061"/>
      <c r="C74" s="2061"/>
      <c r="D74" s="2061"/>
      <c r="E74" s="2061"/>
      <c r="F74" s="2061"/>
      <c r="G74" s="2061"/>
      <c r="H74" s="2061"/>
      <c r="I74" s="2061"/>
      <c r="J74" s="2061"/>
      <c r="K74" s="2061"/>
      <c r="L74" s="2061"/>
      <c r="M74" s="2061"/>
      <c r="N74" s="2061"/>
    </row>
    <row r="75" spans="1:14" ht="15.75" customHeight="1">
      <c r="A75" s="2061"/>
      <c r="B75" s="2061"/>
      <c r="C75" s="2061"/>
      <c r="D75" s="2061"/>
      <c r="E75" s="2061"/>
      <c r="F75" s="2061"/>
      <c r="G75" s="2061"/>
      <c r="H75" s="2061"/>
      <c r="I75" s="2061"/>
      <c r="J75" s="2061"/>
      <c r="K75" s="2061"/>
      <c r="L75" s="2061"/>
      <c r="M75" s="2061"/>
      <c r="N75" s="2061"/>
    </row>
    <row r="76" spans="1:14" ht="15.75" customHeight="1">
      <c r="A76" s="2061"/>
      <c r="B76" s="2061"/>
      <c r="C76" s="2061"/>
      <c r="D76" s="2061"/>
      <c r="E76" s="2061"/>
      <c r="F76" s="2061"/>
      <c r="G76" s="2061"/>
      <c r="H76" s="2061"/>
      <c r="I76" s="2061"/>
      <c r="J76" s="2061"/>
      <c r="K76" s="2061"/>
      <c r="L76" s="2061"/>
      <c r="M76" s="2061"/>
      <c r="N76" s="2061"/>
    </row>
    <row r="77" spans="1:14" ht="15.75" customHeight="1">
      <c r="A77" s="2061"/>
      <c r="B77" s="2061"/>
      <c r="C77" s="2061"/>
      <c r="D77" s="2061"/>
      <c r="E77" s="2061"/>
      <c r="F77" s="2061"/>
      <c r="G77" s="2061"/>
      <c r="H77" s="2061"/>
      <c r="I77" s="2061"/>
      <c r="J77" s="2061"/>
      <c r="K77" s="2061"/>
      <c r="L77" s="2061"/>
      <c r="M77" s="2061"/>
      <c r="N77" s="2061"/>
    </row>
    <row r="78" spans="1:14" ht="15.75" customHeight="1">
      <c r="A78" s="2061"/>
      <c r="B78" s="2061"/>
      <c r="C78" s="2061"/>
      <c r="D78" s="2061"/>
      <c r="E78" s="2061"/>
      <c r="F78" s="2061"/>
      <c r="G78" s="2061"/>
      <c r="H78" s="2061"/>
      <c r="I78" s="2061"/>
      <c r="J78" s="2061"/>
      <c r="K78" s="2061"/>
      <c r="L78" s="2061"/>
      <c r="M78" s="2061"/>
      <c r="N78" s="2061"/>
    </row>
    <row r="79" spans="1:14" ht="15.75" customHeight="1">
      <c r="A79" s="2061"/>
      <c r="B79" s="2061"/>
      <c r="C79" s="2061"/>
      <c r="D79" s="2061"/>
      <c r="E79" s="2061"/>
      <c r="F79" s="2061"/>
      <c r="G79" s="2061"/>
      <c r="H79" s="2061"/>
      <c r="I79" s="2061"/>
      <c r="J79" s="2061"/>
      <c r="K79" s="2061"/>
      <c r="L79" s="2061"/>
      <c r="M79" s="2061"/>
      <c r="N79" s="2061"/>
    </row>
    <row r="80" spans="1:14" ht="15.75" customHeight="1">
      <c r="A80" s="2061"/>
      <c r="B80" s="2061"/>
      <c r="C80" s="2061"/>
      <c r="D80" s="2061"/>
      <c r="E80" s="2061"/>
      <c r="F80" s="2061"/>
      <c r="G80" s="2061"/>
      <c r="H80" s="2061"/>
      <c r="I80" s="2061"/>
      <c r="J80" s="2061"/>
      <c r="K80" s="2061"/>
      <c r="L80" s="2061"/>
      <c r="M80" s="2061"/>
      <c r="N80" s="2061"/>
    </row>
    <row r="81" spans="1:14" ht="15.75" customHeight="1">
      <c r="A81" s="2061"/>
      <c r="B81" s="2061"/>
      <c r="C81" s="2061"/>
      <c r="D81" s="2061"/>
      <c r="E81" s="2061"/>
      <c r="F81" s="2061"/>
      <c r="G81" s="2061"/>
      <c r="H81" s="2061"/>
      <c r="I81" s="2061"/>
      <c r="J81" s="2061"/>
      <c r="K81" s="2061"/>
      <c r="L81" s="2061"/>
      <c r="M81" s="2061"/>
      <c r="N81" s="2061"/>
    </row>
    <row r="82" spans="1:14" ht="15.75" customHeight="1">
      <c r="A82" s="2061"/>
      <c r="B82" s="2061"/>
      <c r="C82" s="2061"/>
      <c r="D82" s="2061"/>
      <c r="E82" s="2061"/>
      <c r="F82" s="2061"/>
      <c r="G82" s="2061"/>
      <c r="H82" s="2061"/>
      <c r="I82" s="2061"/>
      <c r="J82" s="2061"/>
      <c r="K82" s="2061"/>
      <c r="L82" s="2061"/>
      <c r="M82" s="2061"/>
      <c r="N82" s="2061"/>
    </row>
    <row r="83" spans="1:14" ht="15.75" customHeight="1">
      <c r="A83" s="2061"/>
      <c r="B83" s="2061"/>
      <c r="C83" s="2061"/>
      <c r="D83" s="2061"/>
      <c r="E83" s="2061"/>
      <c r="F83" s="2061"/>
      <c r="G83" s="2061"/>
      <c r="H83" s="2061"/>
      <c r="I83" s="2061"/>
      <c r="J83" s="2061"/>
      <c r="K83" s="2061"/>
      <c r="L83" s="2061"/>
      <c r="M83" s="2061"/>
      <c r="N83" s="2061"/>
    </row>
    <row r="84" spans="1:14" ht="15.75" customHeight="1">
      <c r="A84" s="2061"/>
      <c r="B84" s="2061"/>
      <c r="C84" s="2061"/>
      <c r="D84" s="2061"/>
      <c r="E84" s="2061"/>
      <c r="F84" s="2061"/>
      <c r="G84" s="2061"/>
      <c r="H84" s="2061"/>
      <c r="I84" s="2061"/>
      <c r="J84" s="2061"/>
      <c r="K84" s="2061"/>
      <c r="L84" s="2061"/>
      <c r="M84" s="2061"/>
      <c r="N84" s="2061"/>
    </row>
    <row r="85" spans="1:14" ht="15.75" customHeight="1">
      <c r="A85" s="2061"/>
      <c r="B85" s="2061"/>
      <c r="C85" s="2061"/>
      <c r="D85" s="2061"/>
      <c r="E85" s="2061"/>
      <c r="F85" s="2061"/>
      <c r="G85" s="2061"/>
      <c r="H85" s="2061"/>
      <c r="I85" s="2061"/>
      <c r="J85" s="2061"/>
      <c r="K85" s="2061"/>
      <c r="L85" s="2061"/>
      <c r="M85" s="2061"/>
      <c r="N85" s="2061"/>
    </row>
    <row r="86" spans="1:14" ht="15.75" customHeight="1">
      <c r="A86" s="2061"/>
      <c r="B86" s="2061"/>
      <c r="C86" s="2061"/>
      <c r="D86" s="2061"/>
      <c r="E86" s="2061"/>
      <c r="F86" s="2061"/>
      <c r="G86" s="2061"/>
      <c r="H86" s="2061"/>
      <c r="I86" s="2061"/>
      <c r="J86" s="2061"/>
      <c r="K86" s="2061"/>
      <c r="L86" s="2061"/>
      <c r="M86" s="2061"/>
      <c r="N86" s="2061"/>
    </row>
    <row r="87" spans="1:14" ht="15.75" customHeight="1">
      <c r="A87" s="2061"/>
      <c r="B87" s="2061"/>
      <c r="C87" s="2061"/>
      <c r="D87" s="2061"/>
      <c r="E87" s="2061"/>
      <c r="F87" s="2061"/>
      <c r="G87" s="2061"/>
      <c r="H87" s="2061"/>
      <c r="I87" s="2061"/>
      <c r="J87" s="2061"/>
      <c r="K87" s="2061"/>
      <c r="L87" s="2061"/>
      <c r="M87" s="2061"/>
      <c r="N87" s="2061"/>
    </row>
    <row r="88" spans="1:14" ht="15.75" customHeight="1">
      <c r="A88" s="2061"/>
      <c r="B88" s="2061"/>
      <c r="C88" s="2061"/>
      <c r="D88" s="2061"/>
      <c r="E88" s="2061"/>
      <c r="F88" s="2061"/>
      <c r="G88" s="2061"/>
      <c r="H88" s="2061"/>
      <c r="I88" s="2061"/>
      <c r="J88" s="2061"/>
      <c r="K88" s="2061"/>
      <c r="L88" s="2061"/>
      <c r="M88" s="2061"/>
      <c r="N88" s="2061"/>
    </row>
    <row r="89" spans="1:14" ht="15.75" customHeight="1">
      <c r="A89" s="2061"/>
      <c r="B89" s="2061"/>
      <c r="C89" s="2061"/>
      <c r="D89" s="2061"/>
      <c r="E89" s="2061"/>
      <c r="F89" s="2061"/>
      <c r="G89" s="2061"/>
      <c r="H89" s="2061"/>
      <c r="I89" s="2061"/>
      <c r="J89" s="2061"/>
      <c r="K89" s="2061"/>
      <c r="L89" s="2061"/>
      <c r="M89" s="2061"/>
      <c r="N89" s="2061"/>
    </row>
    <row r="90" spans="1:14" ht="15.75" customHeight="1">
      <c r="A90" s="2061"/>
      <c r="B90" s="2061"/>
      <c r="C90" s="2061"/>
      <c r="D90" s="2061"/>
      <c r="E90" s="2061"/>
      <c r="F90" s="2061"/>
      <c r="G90" s="2061"/>
      <c r="H90" s="2061"/>
      <c r="I90" s="2061"/>
      <c r="J90" s="2061"/>
      <c r="K90" s="2061"/>
      <c r="L90" s="2061"/>
      <c r="M90" s="2061"/>
      <c r="N90" s="2061"/>
    </row>
    <row r="91" spans="1:14" ht="15.75" customHeight="1">
      <c r="A91" s="2061"/>
      <c r="B91" s="2061"/>
      <c r="C91" s="2061"/>
      <c r="D91" s="2061"/>
      <c r="E91" s="2061"/>
      <c r="F91" s="2061"/>
      <c r="G91" s="2061"/>
      <c r="H91" s="2061"/>
      <c r="I91" s="2061"/>
      <c r="J91" s="2061"/>
      <c r="K91" s="2061"/>
      <c r="L91" s="2061"/>
      <c r="M91" s="2061"/>
      <c r="N91" s="2061"/>
    </row>
    <row r="92" spans="1:14" ht="15.75" customHeight="1">
      <c r="A92" s="2061"/>
      <c r="B92" s="2061"/>
      <c r="C92" s="2061"/>
      <c r="D92" s="2061"/>
      <c r="E92" s="2061"/>
      <c r="F92" s="2061"/>
      <c r="G92" s="2061"/>
      <c r="H92" s="2061"/>
      <c r="I92" s="2061"/>
      <c r="J92" s="2061"/>
      <c r="K92" s="2061"/>
      <c r="L92" s="2061"/>
      <c r="M92" s="2061"/>
      <c r="N92" s="2061"/>
    </row>
    <row r="93" spans="1:14" ht="15.75" customHeight="1">
      <c r="A93" s="2061"/>
      <c r="B93" s="2061"/>
      <c r="C93" s="2061"/>
      <c r="D93" s="2061"/>
      <c r="E93" s="2061"/>
      <c r="F93" s="2061"/>
      <c r="G93" s="2061"/>
      <c r="H93" s="2061"/>
      <c r="I93" s="2061"/>
      <c r="J93" s="2061"/>
      <c r="K93" s="2061"/>
      <c r="L93" s="2061"/>
      <c r="M93" s="2061"/>
      <c r="N93" s="2061"/>
    </row>
    <row r="94" spans="1:14" ht="15.75" customHeight="1">
      <c r="A94" s="2061"/>
      <c r="B94" s="2061"/>
      <c r="C94" s="2061"/>
      <c r="D94" s="2061"/>
      <c r="E94" s="2061"/>
      <c r="F94" s="2061"/>
      <c r="G94" s="2061"/>
      <c r="H94" s="2061"/>
      <c r="I94" s="2061"/>
      <c r="J94" s="2061"/>
      <c r="K94" s="2061"/>
      <c r="L94" s="2061"/>
      <c r="M94" s="2061"/>
      <c r="N94" s="2061"/>
    </row>
    <row r="95" spans="1:14" ht="15.75" customHeight="1">
      <c r="A95" s="2061"/>
      <c r="B95" s="2061"/>
      <c r="C95" s="2061"/>
      <c r="D95" s="2061"/>
      <c r="E95" s="2061"/>
      <c r="F95" s="2061"/>
      <c r="G95" s="2061"/>
      <c r="H95" s="2061"/>
      <c r="I95" s="2061"/>
      <c r="J95" s="2061"/>
      <c r="K95" s="2061"/>
      <c r="L95" s="2061"/>
      <c r="M95" s="2061"/>
      <c r="N95" s="2061"/>
    </row>
    <row r="96" spans="1:14" ht="15.75" customHeight="1">
      <c r="A96" s="2061"/>
      <c r="B96" s="2061"/>
      <c r="C96" s="2061"/>
      <c r="D96" s="2061"/>
      <c r="E96" s="2061"/>
      <c r="F96" s="2061"/>
      <c r="G96" s="2061"/>
      <c r="H96" s="2061"/>
      <c r="I96" s="2061"/>
      <c r="J96" s="2061"/>
      <c r="K96" s="2061"/>
      <c r="L96" s="2061"/>
      <c r="M96" s="2061"/>
      <c r="N96" s="2061"/>
    </row>
    <row r="97" spans="1:14" ht="15.75" customHeight="1">
      <c r="A97" s="2061"/>
      <c r="B97" s="2061"/>
      <c r="C97" s="2061"/>
      <c r="D97" s="2061"/>
      <c r="E97" s="2061"/>
      <c r="F97" s="2061"/>
      <c r="G97" s="2061"/>
      <c r="H97" s="2061"/>
      <c r="I97" s="2061"/>
      <c r="J97" s="2061"/>
      <c r="K97" s="2061"/>
      <c r="L97" s="2061"/>
      <c r="M97" s="2061"/>
      <c r="N97" s="2061"/>
    </row>
    <row r="98" spans="1:14" ht="15.75" customHeight="1">
      <c r="A98" s="2061"/>
      <c r="B98" s="2061"/>
      <c r="C98" s="2061"/>
      <c r="D98" s="2061"/>
      <c r="E98" s="2061"/>
      <c r="F98" s="2061"/>
      <c r="G98" s="2061"/>
      <c r="H98" s="2061"/>
      <c r="I98" s="2061"/>
      <c r="J98" s="2061"/>
      <c r="K98" s="2061"/>
      <c r="L98" s="2061"/>
      <c r="M98" s="2061"/>
      <c r="N98" s="2061"/>
    </row>
    <row r="99" spans="1:14" ht="15.75" customHeight="1">
      <c r="A99" s="2061"/>
      <c r="B99" s="2061"/>
      <c r="C99" s="2061"/>
      <c r="D99" s="2061"/>
      <c r="E99" s="2061"/>
      <c r="F99" s="2061"/>
      <c r="G99" s="2061"/>
      <c r="H99" s="2061"/>
      <c r="I99" s="2061"/>
      <c r="J99" s="2061"/>
      <c r="K99" s="2061"/>
      <c r="L99" s="2061"/>
      <c r="M99" s="2061"/>
      <c r="N99" s="2061"/>
    </row>
    <row r="100" spans="1:14" ht="15.75" customHeight="1">
      <c r="A100" s="2061"/>
      <c r="B100" s="2061"/>
      <c r="C100" s="2061"/>
      <c r="D100" s="2061"/>
      <c r="E100" s="2061"/>
      <c r="F100" s="2061"/>
      <c r="G100" s="2061"/>
      <c r="H100" s="2061"/>
      <c r="I100" s="2061"/>
      <c r="J100" s="2061"/>
      <c r="K100" s="2061"/>
      <c r="L100" s="2061"/>
      <c r="M100" s="2061"/>
      <c r="N100" s="2061"/>
    </row>
    <row r="101" spans="1:14" ht="15.75" customHeight="1">
      <c r="A101" s="2061"/>
      <c r="B101" s="2061"/>
      <c r="C101" s="2061"/>
      <c r="D101" s="2061"/>
      <c r="E101" s="2061"/>
      <c r="F101" s="2061"/>
      <c r="G101" s="2061"/>
      <c r="H101" s="2061"/>
      <c r="I101" s="2061"/>
      <c r="J101" s="2061"/>
      <c r="K101" s="2061"/>
      <c r="L101" s="2061"/>
      <c r="M101" s="2061"/>
      <c r="N101" s="2061"/>
    </row>
    <row r="102" spans="1:14" ht="15.75" customHeight="1">
      <c r="A102" s="2061"/>
      <c r="B102" s="2061"/>
      <c r="C102" s="2061"/>
      <c r="D102" s="2061"/>
      <c r="E102" s="2061"/>
      <c r="F102" s="2061"/>
      <c r="G102" s="2061"/>
      <c r="H102" s="2061"/>
      <c r="I102" s="2061"/>
      <c r="J102" s="2061"/>
      <c r="K102" s="2061"/>
      <c r="L102" s="2061"/>
      <c r="M102" s="2061"/>
      <c r="N102" s="2061"/>
    </row>
    <row r="103" spans="1:14" ht="15.75" customHeight="1">
      <c r="A103" s="2061"/>
      <c r="B103" s="2061"/>
      <c r="C103" s="2061"/>
      <c r="D103" s="2061"/>
      <c r="E103" s="2061"/>
      <c r="F103" s="2061"/>
      <c r="G103" s="2061"/>
      <c r="H103" s="2061"/>
      <c r="I103" s="2061"/>
      <c r="J103" s="2061"/>
      <c r="K103" s="2061"/>
      <c r="L103" s="2061"/>
      <c r="M103" s="2061"/>
      <c r="N103" s="2061"/>
    </row>
    <row r="104" spans="1:14" ht="15.75" customHeight="1">
      <c r="A104" s="2061"/>
      <c r="B104" s="2061"/>
      <c r="C104" s="2061"/>
      <c r="D104" s="2061"/>
      <c r="E104" s="2061"/>
      <c r="F104" s="2061"/>
      <c r="G104" s="2061"/>
      <c r="H104" s="2061"/>
      <c r="I104" s="2061"/>
      <c r="J104" s="2061"/>
      <c r="K104" s="2061"/>
      <c r="L104" s="2061"/>
      <c r="M104" s="2061"/>
      <c r="N104" s="2061"/>
    </row>
    <row r="105" spans="1:14" ht="15.75" customHeight="1">
      <c r="A105" s="2061"/>
      <c r="B105" s="2061"/>
      <c r="C105" s="2061"/>
      <c r="D105" s="2061"/>
      <c r="E105" s="2061"/>
      <c r="F105" s="2061"/>
      <c r="G105" s="2061"/>
      <c r="H105" s="2061"/>
      <c r="I105" s="2061"/>
      <c r="J105" s="2061"/>
      <c r="K105" s="2061"/>
      <c r="L105" s="2061"/>
      <c r="M105" s="2061"/>
      <c r="N105" s="2061"/>
    </row>
    <row r="106" spans="1:14" ht="15.75" customHeight="1">
      <c r="A106" s="2061"/>
      <c r="B106" s="2061"/>
      <c r="C106" s="2061"/>
      <c r="D106" s="2061"/>
      <c r="E106" s="2061"/>
      <c r="F106" s="2061"/>
      <c r="G106" s="2061"/>
      <c r="H106" s="2061"/>
      <c r="I106" s="2061"/>
      <c r="J106" s="2061"/>
      <c r="K106" s="2061"/>
      <c r="L106" s="2061"/>
      <c r="M106" s="2061"/>
      <c r="N106" s="2061"/>
    </row>
    <row r="107" spans="1:14" ht="15.75" customHeight="1">
      <c r="A107" s="2061"/>
      <c r="B107" s="2061"/>
      <c r="C107" s="2061"/>
      <c r="D107" s="2061"/>
      <c r="E107" s="2061"/>
      <c r="F107" s="2061"/>
      <c r="G107" s="2061"/>
      <c r="H107" s="2061"/>
      <c r="I107" s="2061"/>
      <c r="J107" s="2061"/>
      <c r="K107" s="2061"/>
      <c r="L107" s="2061"/>
      <c r="M107" s="2061"/>
      <c r="N107" s="2061"/>
    </row>
    <row r="108" spans="1:14" ht="15.75" customHeight="1">
      <c r="A108" s="2061"/>
      <c r="B108" s="2061"/>
      <c r="C108" s="2061"/>
      <c r="D108" s="2061"/>
      <c r="E108" s="2061"/>
      <c r="F108" s="2061"/>
      <c r="G108" s="2061"/>
      <c r="H108" s="2061"/>
      <c r="I108" s="2061"/>
      <c r="J108" s="2061"/>
      <c r="K108" s="2061"/>
      <c r="L108" s="2061"/>
      <c r="M108" s="2061"/>
      <c r="N108" s="2061"/>
    </row>
    <row r="109" spans="1:14" ht="15.75" customHeight="1">
      <c r="A109" s="2061"/>
      <c r="B109" s="2061"/>
      <c r="C109" s="2061"/>
      <c r="D109" s="2061"/>
      <c r="E109" s="2061"/>
      <c r="F109" s="2061"/>
      <c r="G109" s="2061"/>
      <c r="H109" s="2061"/>
      <c r="I109" s="2061"/>
      <c r="J109" s="2061"/>
      <c r="K109" s="2061"/>
      <c r="L109" s="2061"/>
      <c r="M109" s="2061"/>
      <c r="N109" s="2061"/>
    </row>
    <row r="110" spans="1:14" ht="15.75" customHeight="1">
      <c r="A110" s="2061"/>
      <c r="B110" s="2061"/>
      <c r="C110" s="2061"/>
      <c r="D110" s="2061"/>
      <c r="E110" s="2061"/>
      <c r="F110" s="2061"/>
      <c r="G110" s="2061"/>
      <c r="H110" s="2061"/>
      <c r="I110" s="2061"/>
      <c r="J110" s="2061"/>
      <c r="K110" s="2061"/>
      <c r="L110" s="2061"/>
      <c r="M110" s="2061"/>
      <c r="N110" s="2061"/>
    </row>
    <row r="111" spans="1:14" ht="15.75" customHeight="1">
      <c r="A111" s="2061"/>
      <c r="B111" s="2061"/>
      <c r="C111" s="2061"/>
      <c r="D111" s="2061"/>
      <c r="E111" s="2061"/>
      <c r="F111" s="2061"/>
      <c r="G111" s="2061"/>
      <c r="H111" s="2061"/>
      <c r="I111" s="2061"/>
      <c r="J111" s="2061"/>
      <c r="K111" s="2061"/>
      <c r="L111" s="2061"/>
      <c r="M111" s="2061"/>
      <c r="N111" s="2061"/>
    </row>
    <row r="112" spans="1:14" ht="15.75" customHeight="1">
      <c r="A112" s="2061"/>
      <c r="B112" s="2061"/>
      <c r="C112" s="2061"/>
      <c r="D112" s="2061"/>
      <c r="E112" s="2061"/>
      <c r="F112" s="2061"/>
      <c r="G112" s="2061"/>
      <c r="H112" s="2061"/>
      <c r="I112" s="2061"/>
      <c r="J112" s="2061"/>
      <c r="K112" s="2061"/>
      <c r="L112" s="2061"/>
      <c r="M112" s="2061"/>
      <c r="N112" s="2061"/>
    </row>
    <row r="113" spans="1:14" ht="15.75" customHeight="1">
      <c r="A113" s="2061"/>
      <c r="B113" s="2061"/>
      <c r="C113" s="2061"/>
      <c r="D113" s="2061"/>
      <c r="E113" s="2061"/>
      <c r="F113" s="2061"/>
      <c r="G113" s="2061"/>
      <c r="H113" s="2061"/>
      <c r="I113" s="2061"/>
      <c r="J113" s="2061"/>
      <c r="K113" s="2061"/>
      <c r="L113" s="2061"/>
      <c r="M113" s="2061"/>
      <c r="N113" s="2061"/>
    </row>
    <row r="114" spans="1:14" ht="15.75" customHeight="1">
      <c r="A114" s="2061"/>
      <c r="B114" s="2061"/>
      <c r="C114" s="2061"/>
      <c r="D114" s="2061"/>
      <c r="E114" s="2061"/>
      <c r="F114" s="2061"/>
      <c r="G114" s="2061"/>
      <c r="H114" s="2061"/>
      <c r="I114" s="2061"/>
      <c r="J114" s="2061"/>
      <c r="K114" s="2061"/>
      <c r="L114" s="2061"/>
      <c r="M114" s="2061"/>
      <c r="N114" s="2061"/>
    </row>
    <row r="115" spans="1:14" ht="15.75" customHeight="1">
      <c r="A115" s="2061"/>
      <c r="B115" s="2061"/>
      <c r="C115" s="2061"/>
      <c r="D115" s="2061"/>
      <c r="E115" s="2061"/>
      <c r="F115" s="2061"/>
      <c r="G115" s="2061"/>
      <c r="H115" s="2061"/>
      <c r="I115" s="2061"/>
      <c r="J115" s="2061"/>
      <c r="K115" s="2061"/>
      <c r="L115" s="2061"/>
      <c r="M115" s="2061"/>
      <c r="N115" s="2061"/>
    </row>
    <row r="116" spans="1:14" ht="15.75" customHeight="1">
      <c r="A116" s="2061"/>
      <c r="B116" s="2061"/>
      <c r="C116" s="2061"/>
      <c r="D116" s="2061"/>
      <c r="E116" s="2061"/>
      <c r="F116" s="2061"/>
      <c r="G116" s="2061"/>
      <c r="H116" s="2061"/>
      <c r="I116" s="2061"/>
      <c r="J116" s="2061"/>
      <c r="K116" s="2061"/>
      <c r="L116" s="2061"/>
      <c r="M116" s="2061"/>
      <c r="N116" s="2061"/>
    </row>
    <row r="117" spans="1:14" ht="15.75" customHeight="1">
      <c r="A117" s="2061"/>
      <c r="B117" s="2061"/>
      <c r="C117" s="2061"/>
      <c r="D117" s="2061"/>
      <c r="E117" s="2061"/>
      <c r="F117" s="2061"/>
      <c r="G117" s="2061"/>
      <c r="H117" s="2061"/>
      <c r="I117" s="2061"/>
      <c r="J117" s="2061"/>
      <c r="K117" s="2061"/>
      <c r="L117" s="2061"/>
      <c r="M117" s="2061"/>
      <c r="N117" s="2061"/>
    </row>
    <row r="118" spans="1:14" ht="15.75" customHeight="1">
      <c r="A118" s="2061"/>
      <c r="B118" s="2061"/>
      <c r="C118" s="2061"/>
      <c r="D118" s="2061"/>
      <c r="E118" s="2061"/>
      <c r="F118" s="2061"/>
      <c r="G118" s="2061"/>
      <c r="H118" s="2061"/>
      <c r="I118" s="2061"/>
      <c r="J118" s="2061"/>
      <c r="K118" s="2061"/>
      <c r="L118" s="2061"/>
      <c r="M118" s="2061"/>
      <c r="N118" s="2061"/>
    </row>
    <row r="119" spans="1:14" ht="15.75" customHeight="1">
      <c r="A119" s="2061"/>
      <c r="B119" s="2061"/>
      <c r="C119" s="2061"/>
      <c r="D119" s="2061"/>
      <c r="E119" s="2061"/>
      <c r="F119" s="2061"/>
      <c r="G119" s="2061"/>
      <c r="H119" s="2061"/>
      <c r="I119" s="2061"/>
      <c r="J119" s="2061"/>
      <c r="K119" s="2061"/>
      <c r="L119" s="2061"/>
      <c r="M119" s="2061"/>
      <c r="N119" s="2061"/>
    </row>
    <row r="120" spans="1:14" ht="15.75" customHeight="1">
      <c r="A120" s="2061"/>
      <c r="B120" s="2061"/>
      <c r="C120" s="2061"/>
      <c r="D120" s="2061"/>
      <c r="E120" s="2061"/>
      <c r="F120" s="2061"/>
      <c r="G120" s="2061"/>
      <c r="H120" s="2061"/>
      <c r="I120" s="2061"/>
      <c r="J120" s="2061"/>
      <c r="K120" s="2061"/>
      <c r="L120" s="2061"/>
      <c r="M120" s="2061"/>
      <c r="N120" s="2061"/>
    </row>
    <row r="121" spans="1:14" ht="15.75" customHeight="1">
      <c r="A121" s="2061"/>
      <c r="B121" s="2061"/>
      <c r="C121" s="2061"/>
      <c r="D121" s="2061"/>
      <c r="E121" s="2061"/>
      <c r="F121" s="2061"/>
      <c r="G121" s="2061"/>
      <c r="H121" s="2061"/>
      <c r="I121" s="2061"/>
      <c r="J121" s="2061"/>
      <c r="K121" s="2061"/>
      <c r="L121" s="2061"/>
      <c r="M121" s="2061"/>
      <c r="N121" s="2061"/>
    </row>
    <row r="122" spans="1:14" ht="15.75" customHeight="1">
      <c r="A122" s="2061"/>
      <c r="B122" s="2061"/>
      <c r="C122" s="2061"/>
      <c r="D122" s="2061"/>
      <c r="E122" s="2061"/>
      <c r="F122" s="2061"/>
      <c r="G122" s="2061"/>
      <c r="H122" s="2061"/>
      <c r="I122" s="2061"/>
      <c r="J122" s="2061"/>
      <c r="K122" s="2061"/>
      <c r="L122" s="2061"/>
      <c r="M122" s="2061"/>
      <c r="N122" s="2061"/>
    </row>
    <row r="123" spans="1:14" ht="15.75" customHeight="1">
      <c r="A123" s="2061"/>
      <c r="B123" s="2061"/>
      <c r="C123" s="2061"/>
      <c r="D123" s="2061"/>
      <c r="E123" s="2061"/>
      <c r="F123" s="2061"/>
      <c r="G123" s="2061"/>
      <c r="H123" s="2061"/>
      <c r="I123" s="2061"/>
      <c r="J123" s="2061"/>
      <c r="K123" s="2061"/>
      <c r="L123" s="2061"/>
      <c r="M123" s="2061"/>
      <c r="N123" s="2061"/>
    </row>
    <row r="124" spans="1:14" ht="15.75" customHeight="1">
      <c r="A124" s="2061"/>
      <c r="B124" s="2061"/>
      <c r="C124" s="2061"/>
      <c r="D124" s="2061"/>
      <c r="E124" s="2061"/>
      <c r="F124" s="2061"/>
      <c r="G124" s="2061"/>
      <c r="H124" s="2061"/>
      <c r="I124" s="2061"/>
      <c r="J124" s="2061"/>
      <c r="K124" s="2061"/>
      <c r="L124" s="2061"/>
      <c r="M124" s="2061"/>
      <c r="N124" s="2061"/>
    </row>
    <row r="125" spans="1:14" ht="15.75" customHeight="1">
      <c r="A125" s="2061"/>
      <c r="B125" s="2061"/>
      <c r="C125" s="2061"/>
      <c r="D125" s="2061"/>
      <c r="E125" s="2061"/>
      <c r="F125" s="2061"/>
      <c r="G125" s="2061"/>
      <c r="H125" s="2061"/>
      <c r="I125" s="2061"/>
      <c r="J125" s="2061"/>
      <c r="K125" s="2061"/>
      <c r="L125" s="2061"/>
      <c r="M125" s="2061"/>
      <c r="N125" s="2061"/>
    </row>
    <row r="126" spans="1:14" ht="15.75" customHeight="1">
      <c r="A126" s="2061"/>
      <c r="B126" s="2061"/>
      <c r="C126" s="2061"/>
      <c r="D126" s="2061"/>
      <c r="E126" s="2061"/>
      <c r="F126" s="2061"/>
      <c r="G126" s="2061"/>
      <c r="H126" s="2061"/>
      <c r="I126" s="2061"/>
      <c r="J126" s="2061"/>
      <c r="K126" s="2061"/>
      <c r="L126" s="2061"/>
      <c r="M126" s="2061"/>
      <c r="N126" s="2061"/>
    </row>
    <row r="127" spans="1:14" ht="15.75" customHeight="1">
      <c r="A127" s="2061"/>
      <c r="B127" s="2061"/>
      <c r="C127" s="2061"/>
      <c r="D127" s="2061"/>
      <c r="E127" s="2061"/>
      <c r="F127" s="2061"/>
      <c r="G127" s="2061"/>
      <c r="H127" s="2061"/>
      <c r="I127" s="2061"/>
      <c r="J127" s="2061"/>
      <c r="K127" s="2061"/>
      <c r="L127" s="2061"/>
      <c r="M127" s="2061"/>
      <c r="N127" s="2061"/>
    </row>
    <row r="128" spans="1:14" ht="15.75" customHeight="1">
      <c r="A128" s="2061"/>
      <c r="B128" s="2061"/>
      <c r="C128" s="2061"/>
      <c r="D128" s="2061"/>
      <c r="E128" s="2061"/>
      <c r="F128" s="2061"/>
      <c r="G128" s="2061"/>
      <c r="H128" s="2061"/>
      <c r="I128" s="2061"/>
      <c r="J128" s="2061"/>
      <c r="K128" s="2061"/>
      <c r="L128" s="2061"/>
      <c r="M128" s="2061"/>
      <c r="N128" s="2061"/>
    </row>
    <row r="129" spans="1:14" ht="15.75" customHeight="1">
      <c r="A129" s="2061"/>
      <c r="B129" s="2061"/>
      <c r="C129" s="2061"/>
      <c r="D129" s="2061"/>
      <c r="E129" s="2061"/>
      <c r="F129" s="2061"/>
      <c r="G129" s="2061"/>
      <c r="H129" s="2061"/>
      <c r="I129" s="2061"/>
      <c r="J129" s="2061"/>
      <c r="K129" s="2061"/>
      <c r="L129" s="2061"/>
      <c r="M129" s="2061"/>
      <c r="N129" s="2061"/>
    </row>
    <row r="130" spans="1:14" ht="15.75" customHeight="1">
      <c r="A130" s="2061"/>
      <c r="B130" s="2061"/>
      <c r="C130" s="2061"/>
      <c r="D130" s="2061"/>
      <c r="E130" s="2061"/>
      <c r="F130" s="2061"/>
      <c r="G130" s="2061"/>
      <c r="H130" s="2061"/>
      <c r="I130" s="2061"/>
      <c r="J130" s="2061"/>
      <c r="K130" s="2061"/>
      <c r="L130" s="2061"/>
      <c r="M130" s="2061"/>
      <c r="N130" s="2061"/>
    </row>
    <row r="131" spans="1:14" ht="15.75" customHeight="1">
      <c r="A131" s="2061"/>
      <c r="B131" s="2061"/>
      <c r="C131" s="2061"/>
      <c r="D131" s="2061"/>
      <c r="E131" s="2061"/>
      <c r="F131" s="2061"/>
      <c r="G131" s="2061"/>
      <c r="H131" s="2061"/>
      <c r="I131" s="2061"/>
      <c r="J131" s="2061"/>
      <c r="K131" s="2061"/>
      <c r="L131" s="2061"/>
      <c r="M131" s="2061"/>
      <c r="N131" s="2061"/>
    </row>
    <row r="132" spans="1:14" ht="15.75" customHeight="1">
      <c r="A132" s="2061"/>
      <c r="B132" s="2061"/>
      <c r="C132" s="2061"/>
      <c r="D132" s="2061"/>
      <c r="E132" s="2061"/>
      <c r="F132" s="2061"/>
      <c r="G132" s="2061"/>
      <c r="H132" s="2061"/>
      <c r="I132" s="2061"/>
      <c r="J132" s="2061"/>
      <c r="K132" s="2061"/>
      <c r="L132" s="2061"/>
      <c r="M132" s="2061"/>
      <c r="N132" s="2061"/>
    </row>
    <row r="133" spans="1:14" ht="15.75" customHeight="1">
      <c r="A133" s="2061"/>
      <c r="B133" s="2061"/>
      <c r="C133" s="2061"/>
      <c r="D133" s="2061"/>
      <c r="E133" s="2061"/>
      <c r="F133" s="2061"/>
      <c r="G133" s="2061"/>
      <c r="H133" s="2061"/>
      <c r="I133" s="2061"/>
      <c r="J133" s="2061"/>
      <c r="K133" s="2061"/>
      <c r="L133" s="2061"/>
      <c r="M133" s="2061"/>
      <c r="N133" s="2061"/>
    </row>
    <row r="134" spans="1:14" ht="15.75" customHeight="1">
      <c r="A134" s="2061"/>
      <c r="B134" s="2061"/>
      <c r="C134" s="2061"/>
      <c r="D134" s="2061"/>
      <c r="E134" s="2061"/>
      <c r="F134" s="2061"/>
      <c r="G134" s="2061"/>
      <c r="H134" s="2061"/>
      <c r="I134" s="2061"/>
      <c r="J134" s="2061"/>
      <c r="K134" s="2061"/>
      <c r="L134" s="2061"/>
      <c r="M134" s="2061"/>
      <c r="N134" s="2061"/>
    </row>
    <row r="135" spans="1:14" ht="15.75" customHeight="1">
      <c r="A135" s="2061"/>
      <c r="B135" s="2061"/>
      <c r="C135" s="2061"/>
      <c r="D135" s="2061"/>
      <c r="E135" s="2061"/>
      <c r="F135" s="2061"/>
      <c r="G135" s="2061"/>
      <c r="H135" s="2061"/>
      <c r="I135" s="2061"/>
      <c r="J135" s="2061"/>
      <c r="K135" s="2061"/>
      <c r="L135" s="2061"/>
      <c r="M135" s="2061"/>
      <c r="N135" s="2061"/>
    </row>
    <row r="136" spans="1:14" ht="15.75" customHeight="1">
      <c r="A136" s="2061"/>
      <c r="B136" s="2061"/>
      <c r="C136" s="2061"/>
      <c r="D136" s="2061"/>
      <c r="E136" s="2061"/>
      <c r="F136" s="2061"/>
      <c r="G136" s="2061"/>
      <c r="H136" s="2061"/>
      <c r="I136" s="2061"/>
      <c r="J136" s="2061"/>
      <c r="K136" s="2061"/>
      <c r="L136" s="2061"/>
      <c r="M136" s="2061"/>
      <c r="N136" s="2061"/>
    </row>
    <row r="137" spans="1:14" ht="15.75" customHeight="1">
      <c r="A137" s="2061"/>
      <c r="B137" s="2061"/>
      <c r="C137" s="2061"/>
      <c r="D137" s="2061"/>
      <c r="E137" s="2061"/>
      <c r="F137" s="2061"/>
      <c r="G137" s="2061"/>
      <c r="H137" s="2061"/>
      <c r="I137" s="2061"/>
      <c r="J137" s="2061"/>
      <c r="K137" s="2061"/>
      <c r="L137" s="2061"/>
      <c r="M137" s="2061"/>
      <c r="N137" s="2061"/>
    </row>
    <row r="138" spans="1:14" ht="15.75" customHeight="1">
      <c r="A138" s="2061"/>
      <c r="B138" s="2061"/>
      <c r="C138" s="2061"/>
      <c r="D138" s="2061"/>
      <c r="E138" s="2061"/>
      <c r="F138" s="2061"/>
      <c r="G138" s="2061"/>
      <c r="H138" s="2061"/>
      <c r="I138" s="2061"/>
      <c r="J138" s="2061"/>
      <c r="K138" s="2061"/>
      <c r="L138" s="2061"/>
      <c r="M138" s="2061"/>
      <c r="N138" s="2061"/>
    </row>
    <row r="139" spans="1:14" ht="15.75" customHeight="1">
      <c r="A139" s="2061"/>
      <c r="B139" s="2061"/>
      <c r="C139" s="2061"/>
      <c r="D139" s="2061"/>
      <c r="E139" s="2061"/>
      <c r="F139" s="2061"/>
      <c r="G139" s="2061"/>
      <c r="H139" s="2061"/>
      <c r="I139" s="2061"/>
      <c r="J139" s="2061"/>
      <c r="K139" s="2061"/>
      <c r="L139" s="2061"/>
      <c r="M139" s="2061"/>
      <c r="N139" s="2061"/>
    </row>
    <row r="140" spans="1:14" ht="15.75" customHeight="1">
      <c r="A140" s="2061"/>
      <c r="B140" s="2061"/>
      <c r="C140" s="2061"/>
      <c r="D140" s="2061"/>
      <c r="E140" s="2061"/>
      <c r="F140" s="2061"/>
      <c r="G140" s="2061"/>
      <c r="H140" s="2061"/>
      <c r="I140" s="2061"/>
      <c r="J140" s="2061"/>
      <c r="K140" s="2061"/>
      <c r="L140" s="2061"/>
      <c r="M140" s="2061"/>
      <c r="N140" s="2061"/>
    </row>
    <row r="141" spans="1:14" ht="15.75" customHeight="1">
      <c r="A141" s="2061"/>
      <c r="B141" s="2061"/>
      <c r="C141" s="2061"/>
      <c r="D141" s="2061"/>
      <c r="E141" s="2061"/>
      <c r="F141" s="2061"/>
      <c r="G141" s="2061"/>
      <c r="H141" s="2061"/>
      <c r="I141" s="2061"/>
      <c r="J141" s="2061"/>
      <c r="K141" s="2061"/>
      <c r="L141" s="2061"/>
      <c r="M141" s="2061"/>
      <c r="N141" s="2061"/>
    </row>
    <row r="142" spans="1:14" ht="15.75" customHeight="1">
      <c r="A142" s="2061"/>
      <c r="B142" s="2061"/>
      <c r="C142" s="2061"/>
      <c r="D142" s="2061"/>
      <c r="E142" s="2061"/>
      <c r="F142" s="2061"/>
      <c r="G142" s="2061"/>
      <c r="H142" s="2061"/>
      <c r="I142" s="2061"/>
      <c r="J142" s="2061"/>
      <c r="K142" s="2061"/>
      <c r="L142" s="2061"/>
      <c r="M142" s="2061"/>
      <c r="N142" s="2061"/>
    </row>
    <row r="143" spans="1:14" ht="15.75" customHeight="1">
      <c r="A143" s="2061"/>
      <c r="B143" s="2061"/>
      <c r="C143" s="2061"/>
      <c r="D143" s="2061"/>
      <c r="E143" s="2061"/>
      <c r="F143" s="2061"/>
      <c r="G143" s="2061"/>
      <c r="H143" s="2061"/>
      <c r="I143" s="2061"/>
      <c r="J143" s="2061"/>
      <c r="K143" s="2061"/>
      <c r="L143" s="2061"/>
      <c r="M143" s="2061"/>
      <c r="N143" s="2061"/>
    </row>
    <row r="144" spans="1:14" ht="15.75" customHeight="1">
      <c r="A144" s="2061"/>
      <c r="B144" s="2061"/>
      <c r="C144" s="2061"/>
      <c r="D144" s="2061"/>
      <c r="E144" s="2061"/>
      <c r="F144" s="2061"/>
      <c r="G144" s="2061"/>
      <c r="H144" s="2061"/>
      <c r="I144" s="2061"/>
      <c r="J144" s="2061"/>
      <c r="K144" s="2061"/>
      <c r="L144" s="2061"/>
      <c r="M144" s="2061"/>
      <c r="N144" s="2061"/>
    </row>
    <row r="145" spans="1:14" ht="15.75" customHeight="1">
      <c r="A145" s="2061"/>
      <c r="B145" s="2061"/>
      <c r="C145" s="2061"/>
      <c r="D145" s="2061"/>
      <c r="E145" s="2061"/>
      <c r="F145" s="2061"/>
      <c r="G145" s="2061"/>
      <c r="H145" s="2061"/>
      <c r="I145" s="2061"/>
      <c r="J145" s="2061"/>
      <c r="K145" s="2061"/>
      <c r="L145" s="2061"/>
      <c r="M145" s="2061"/>
      <c r="N145" s="2061"/>
    </row>
    <row r="146" spans="1:14" ht="15.75" customHeight="1">
      <c r="A146" s="2061"/>
      <c r="B146" s="2061"/>
      <c r="C146" s="2061"/>
      <c r="D146" s="2061"/>
      <c r="E146" s="2061"/>
      <c r="F146" s="2061"/>
      <c r="G146" s="2061"/>
      <c r="H146" s="2061"/>
      <c r="I146" s="2061"/>
      <c r="J146" s="2061"/>
      <c r="K146" s="2061"/>
      <c r="L146" s="2061"/>
      <c r="M146" s="2061"/>
      <c r="N146" s="2061"/>
    </row>
    <row r="147" spans="1:14" ht="15.75" customHeight="1">
      <c r="A147" s="2061"/>
      <c r="B147" s="2061"/>
      <c r="C147" s="2061"/>
      <c r="D147" s="2061"/>
      <c r="E147" s="2061"/>
      <c r="F147" s="2061"/>
      <c r="G147" s="2061"/>
      <c r="H147" s="2061"/>
      <c r="I147" s="2061"/>
      <c r="J147" s="2061"/>
      <c r="K147" s="2061"/>
      <c r="L147" s="2061"/>
      <c r="M147" s="2061"/>
      <c r="N147" s="2061"/>
    </row>
    <row r="148" spans="1:14" ht="15.75" customHeight="1">
      <c r="A148" s="2061"/>
      <c r="B148" s="2061"/>
      <c r="C148" s="2061"/>
      <c r="D148" s="2061"/>
      <c r="E148" s="2061"/>
      <c r="F148" s="2061"/>
      <c r="G148" s="2061"/>
      <c r="H148" s="2061"/>
      <c r="I148" s="2061"/>
      <c r="J148" s="2061"/>
      <c r="K148" s="2061"/>
      <c r="L148" s="2061"/>
      <c r="M148" s="2061"/>
      <c r="N148" s="2061"/>
    </row>
    <row r="149" spans="1:14" ht="15.75" customHeight="1">
      <c r="A149" s="2061"/>
      <c r="B149" s="2061"/>
      <c r="C149" s="2061"/>
      <c r="D149" s="2061"/>
      <c r="E149" s="2061"/>
      <c r="F149" s="2061"/>
      <c r="G149" s="2061"/>
      <c r="H149" s="2061"/>
      <c r="I149" s="2061"/>
      <c r="J149" s="2061"/>
      <c r="K149" s="2061"/>
      <c r="L149" s="2061"/>
      <c r="M149" s="2061"/>
      <c r="N149" s="2061"/>
    </row>
    <row r="150" spans="1:14" ht="15.75" customHeight="1">
      <c r="A150" s="2061"/>
      <c r="B150" s="2061"/>
      <c r="C150" s="2061"/>
      <c r="D150" s="2061"/>
      <c r="E150" s="2061"/>
      <c r="F150" s="2061"/>
      <c r="G150" s="2061"/>
      <c r="H150" s="2061"/>
      <c r="I150" s="2061"/>
      <c r="J150" s="2061"/>
      <c r="K150" s="2061"/>
      <c r="L150" s="2061"/>
      <c r="M150" s="2061"/>
      <c r="N150" s="2061"/>
    </row>
    <row r="151" spans="1:14" ht="15.75" customHeight="1">
      <c r="A151" s="2061"/>
      <c r="B151" s="2061"/>
      <c r="C151" s="2061"/>
      <c r="D151" s="2061"/>
      <c r="E151" s="2061"/>
      <c r="F151" s="2061"/>
      <c r="G151" s="2061"/>
      <c r="H151" s="2061"/>
      <c r="I151" s="2061"/>
      <c r="J151" s="2061"/>
      <c r="K151" s="2061"/>
      <c r="L151" s="2061"/>
      <c r="M151" s="2061"/>
      <c r="N151" s="2061"/>
    </row>
    <row r="152" spans="1:14" ht="15.75" customHeight="1">
      <c r="A152" s="2061"/>
      <c r="B152" s="2061"/>
      <c r="C152" s="2061"/>
      <c r="D152" s="2061"/>
      <c r="E152" s="2061"/>
      <c r="F152" s="2061"/>
      <c r="G152" s="2061"/>
      <c r="H152" s="2061"/>
      <c r="I152" s="2061"/>
      <c r="J152" s="2061"/>
      <c r="K152" s="2061"/>
      <c r="L152" s="2061"/>
      <c r="M152" s="2061"/>
      <c r="N152" s="2061"/>
    </row>
    <row r="153" spans="1:14" ht="15.75" customHeight="1">
      <c r="A153" s="2061"/>
      <c r="B153" s="2061"/>
      <c r="C153" s="2061"/>
      <c r="D153" s="2061"/>
      <c r="E153" s="2061"/>
      <c r="F153" s="2061"/>
      <c r="G153" s="2061"/>
      <c r="H153" s="2061"/>
      <c r="I153" s="2061"/>
      <c r="J153" s="2061"/>
      <c r="K153" s="2061"/>
      <c r="L153" s="2061"/>
      <c r="M153" s="2061"/>
      <c r="N153" s="2061"/>
    </row>
    <row r="154" spans="1:14" ht="15.75" customHeight="1">
      <c r="A154" s="2061"/>
      <c r="B154" s="2061"/>
      <c r="C154" s="2061"/>
      <c r="D154" s="2061"/>
      <c r="E154" s="2061"/>
      <c r="F154" s="2061"/>
      <c r="G154" s="2061"/>
      <c r="H154" s="2061"/>
      <c r="I154" s="2061"/>
      <c r="J154" s="2061"/>
      <c r="K154" s="2061"/>
      <c r="L154" s="2061"/>
      <c r="M154" s="2061"/>
      <c r="N154" s="2061"/>
    </row>
    <row r="155" spans="1:14" ht="15.75" customHeight="1">
      <c r="A155" s="2061"/>
      <c r="B155" s="2061"/>
      <c r="C155" s="2061"/>
      <c r="D155" s="2061"/>
      <c r="E155" s="2061"/>
      <c r="F155" s="2061"/>
      <c r="G155" s="2061"/>
      <c r="H155" s="2061"/>
      <c r="I155" s="2061"/>
      <c r="J155" s="2061"/>
      <c r="K155" s="2061"/>
      <c r="L155" s="2061"/>
      <c r="M155" s="2061"/>
      <c r="N155" s="2061"/>
    </row>
    <row r="156" spans="1:14" ht="15.75" customHeight="1">
      <c r="A156" s="2061"/>
      <c r="B156" s="2061"/>
      <c r="C156" s="2061"/>
      <c r="D156" s="2061"/>
      <c r="E156" s="2061"/>
      <c r="F156" s="2061"/>
      <c r="G156" s="2061"/>
      <c r="H156" s="2061"/>
      <c r="I156" s="2061"/>
      <c r="J156" s="2061"/>
      <c r="K156" s="2061"/>
      <c r="L156" s="2061"/>
      <c r="M156" s="2061"/>
      <c r="N156" s="2061"/>
    </row>
    <row r="157" spans="1:14" ht="15.75" customHeight="1">
      <c r="A157" s="2061"/>
      <c r="B157" s="2061"/>
      <c r="C157" s="2061"/>
      <c r="D157" s="2061"/>
      <c r="E157" s="2061"/>
      <c r="F157" s="2061"/>
      <c r="G157" s="2061"/>
      <c r="H157" s="2061"/>
      <c r="I157" s="2061"/>
      <c r="J157" s="2061"/>
      <c r="K157" s="2061"/>
      <c r="L157" s="2061"/>
      <c r="M157" s="2061"/>
      <c r="N157" s="2061"/>
    </row>
    <row r="158" spans="1:14" ht="15.75" customHeight="1">
      <c r="A158" s="2061"/>
      <c r="B158" s="2061"/>
      <c r="C158" s="2061"/>
      <c r="D158" s="2061"/>
      <c r="E158" s="2061"/>
      <c r="F158" s="2061"/>
      <c r="G158" s="2061"/>
      <c r="H158" s="2061"/>
      <c r="I158" s="2061"/>
      <c r="J158" s="2061"/>
      <c r="K158" s="2061"/>
      <c r="L158" s="2061"/>
      <c r="M158" s="2061"/>
      <c r="N158" s="2061"/>
    </row>
    <row r="159" spans="1:14" ht="15.75" customHeight="1">
      <c r="A159" s="2061"/>
      <c r="B159" s="2061"/>
      <c r="C159" s="2061"/>
      <c r="D159" s="2061"/>
      <c r="E159" s="2061"/>
      <c r="F159" s="2061"/>
      <c r="G159" s="2061"/>
      <c r="H159" s="2061"/>
      <c r="I159" s="2061"/>
      <c r="J159" s="2061"/>
      <c r="K159" s="2061"/>
      <c r="L159" s="2061"/>
      <c r="M159" s="2061"/>
      <c r="N159" s="2061"/>
    </row>
    <row r="160" spans="1:14" ht="15.75" customHeight="1">
      <c r="A160" s="2061"/>
      <c r="B160" s="2061"/>
      <c r="C160" s="2061"/>
      <c r="D160" s="2061"/>
      <c r="E160" s="2061"/>
      <c r="F160" s="2061"/>
      <c r="G160" s="2061"/>
      <c r="H160" s="2061"/>
      <c r="I160" s="2061"/>
      <c r="J160" s="2061"/>
      <c r="K160" s="2061"/>
      <c r="L160" s="2061"/>
      <c r="M160" s="2061"/>
      <c r="N160" s="2061"/>
    </row>
    <row r="161" spans="1:14" ht="15.75" customHeight="1">
      <c r="A161" s="2061"/>
      <c r="B161" s="2061"/>
      <c r="C161" s="2061"/>
      <c r="D161" s="2061"/>
      <c r="E161" s="2061"/>
      <c r="F161" s="2061"/>
      <c r="G161" s="2061"/>
      <c r="H161" s="2061"/>
      <c r="I161" s="2061"/>
      <c r="J161" s="2061"/>
      <c r="K161" s="2061"/>
      <c r="L161" s="2061"/>
      <c r="M161" s="2061"/>
      <c r="N161" s="2061"/>
    </row>
    <row r="162" spans="1:14" ht="15.75" customHeight="1">
      <c r="A162" s="2061"/>
      <c r="B162" s="2061"/>
      <c r="C162" s="2061"/>
      <c r="D162" s="2061"/>
      <c r="E162" s="2061"/>
      <c r="F162" s="2061"/>
      <c r="G162" s="2061"/>
      <c r="H162" s="2061"/>
      <c r="I162" s="2061"/>
      <c r="J162" s="2061"/>
      <c r="K162" s="2061"/>
      <c r="L162" s="2061"/>
      <c r="M162" s="2061"/>
      <c r="N162" s="2061"/>
    </row>
    <row r="163" spans="1:14" ht="15.75" customHeight="1">
      <c r="A163" s="2061"/>
      <c r="B163" s="2061"/>
      <c r="C163" s="2061"/>
      <c r="D163" s="2061"/>
      <c r="E163" s="2061"/>
      <c r="F163" s="2061"/>
      <c r="G163" s="2061"/>
      <c r="H163" s="2061"/>
      <c r="I163" s="2061"/>
      <c r="J163" s="2061"/>
      <c r="K163" s="2061"/>
      <c r="L163" s="2061"/>
      <c r="M163" s="2061"/>
      <c r="N163" s="2061"/>
    </row>
    <row r="164" spans="1:14" ht="15.75" customHeight="1">
      <c r="A164" s="2061"/>
      <c r="B164" s="2061"/>
      <c r="C164" s="2061"/>
      <c r="D164" s="2061"/>
      <c r="E164" s="2061"/>
      <c r="F164" s="2061"/>
      <c r="G164" s="2061"/>
      <c r="H164" s="2061"/>
      <c r="I164" s="2061"/>
      <c r="J164" s="2061"/>
      <c r="K164" s="2061"/>
      <c r="L164" s="2061"/>
      <c r="M164" s="2061"/>
      <c r="N164" s="2061"/>
    </row>
    <row r="165" spans="1:14" ht="15.75" customHeight="1">
      <c r="A165" s="2061"/>
      <c r="B165" s="2061"/>
      <c r="C165" s="2061"/>
      <c r="D165" s="2061"/>
      <c r="E165" s="2061"/>
      <c r="F165" s="2061"/>
      <c r="G165" s="2061"/>
      <c r="H165" s="2061"/>
      <c r="I165" s="2061"/>
      <c r="J165" s="2061"/>
      <c r="K165" s="2061"/>
      <c r="L165" s="2061"/>
      <c r="M165" s="2061"/>
      <c r="N165" s="2061"/>
    </row>
    <row r="166" spans="1:14" ht="15.75" customHeight="1">
      <c r="A166" s="2061"/>
      <c r="B166" s="2061"/>
      <c r="C166" s="2061"/>
      <c r="D166" s="2061"/>
      <c r="E166" s="2061"/>
      <c r="F166" s="2061"/>
      <c r="G166" s="2061"/>
      <c r="H166" s="2061"/>
      <c r="I166" s="2061"/>
      <c r="J166" s="2061"/>
      <c r="K166" s="2061"/>
      <c r="L166" s="2061"/>
      <c r="M166" s="2061"/>
      <c r="N166" s="2061"/>
    </row>
    <row r="167" spans="1:14" ht="15.75" customHeight="1">
      <c r="A167" s="2061"/>
      <c r="B167" s="2061"/>
      <c r="C167" s="2061"/>
      <c r="D167" s="2061"/>
      <c r="E167" s="2061"/>
      <c r="F167" s="2061"/>
      <c r="G167" s="2061"/>
      <c r="H167" s="2061"/>
      <c r="I167" s="2061"/>
      <c r="J167" s="2061"/>
      <c r="K167" s="2061"/>
      <c r="L167" s="2061"/>
      <c r="M167" s="2061"/>
      <c r="N167" s="2061"/>
    </row>
    <row r="168" spans="1:14" ht="15.75" customHeight="1">
      <c r="A168" s="2061"/>
      <c r="B168" s="2061"/>
      <c r="C168" s="2061"/>
      <c r="D168" s="2061"/>
      <c r="E168" s="2061"/>
      <c r="F168" s="2061"/>
      <c r="G168" s="2061"/>
      <c r="H168" s="2061"/>
      <c r="I168" s="2061"/>
      <c r="J168" s="2061"/>
      <c r="K168" s="2061"/>
      <c r="L168" s="2061"/>
      <c r="M168" s="2061"/>
      <c r="N168" s="2061"/>
    </row>
    <row r="169" spans="1:14" ht="15.75" customHeight="1">
      <c r="A169" s="2061"/>
      <c r="B169" s="2061"/>
      <c r="C169" s="2061"/>
      <c r="D169" s="2061"/>
      <c r="E169" s="2061"/>
      <c r="F169" s="2061"/>
      <c r="G169" s="2061"/>
      <c r="H169" s="2061"/>
      <c r="I169" s="2061"/>
      <c r="J169" s="2061"/>
      <c r="K169" s="2061"/>
      <c r="L169" s="2061"/>
      <c r="M169" s="2061"/>
      <c r="N169" s="2061"/>
    </row>
    <row r="170" spans="1:14" ht="15.75" customHeight="1">
      <c r="A170" s="2061"/>
      <c r="B170" s="2061"/>
      <c r="C170" s="2061"/>
      <c r="D170" s="2061"/>
      <c r="E170" s="2061"/>
      <c r="F170" s="2061"/>
      <c r="G170" s="2061"/>
      <c r="H170" s="2061"/>
      <c r="I170" s="2061"/>
      <c r="J170" s="2061"/>
      <c r="K170" s="2061"/>
      <c r="L170" s="2061"/>
      <c r="M170" s="2061"/>
      <c r="N170" s="2061"/>
    </row>
    <row r="171" spans="1:14" ht="15.75" customHeight="1">
      <c r="A171" s="2061"/>
      <c r="B171" s="2061"/>
      <c r="C171" s="2061"/>
      <c r="D171" s="2061"/>
      <c r="E171" s="2061"/>
      <c r="F171" s="2061"/>
      <c r="G171" s="2061"/>
      <c r="H171" s="2061"/>
      <c r="I171" s="2061"/>
      <c r="J171" s="2061"/>
      <c r="K171" s="2061"/>
      <c r="L171" s="2061"/>
      <c r="M171" s="2061"/>
      <c r="N171" s="2061"/>
    </row>
    <row r="172" spans="1:14" ht="15.75" customHeight="1">
      <c r="A172" s="2061"/>
      <c r="B172" s="2061"/>
      <c r="C172" s="2061"/>
      <c r="D172" s="2061"/>
      <c r="E172" s="2061"/>
      <c r="F172" s="2061"/>
      <c r="G172" s="2061"/>
      <c r="H172" s="2061"/>
      <c r="I172" s="2061"/>
      <c r="J172" s="2061"/>
      <c r="K172" s="2061"/>
      <c r="L172" s="2061"/>
      <c r="M172" s="2061"/>
      <c r="N172" s="2061"/>
    </row>
    <row r="173" spans="1:14" ht="15.75" customHeight="1">
      <c r="A173" s="2061"/>
      <c r="B173" s="2061"/>
      <c r="C173" s="2061"/>
      <c r="D173" s="2061"/>
      <c r="E173" s="2061"/>
      <c r="F173" s="2061"/>
      <c r="G173" s="2061"/>
      <c r="H173" s="2061"/>
      <c r="I173" s="2061"/>
      <c r="J173" s="2061"/>
      <c r="K173" s="2061"/>
      <c r="L173" s="2061"/>
      <c r="M173" s="2061"/>
      <c r="N173" s="2061"/>
    </row>
    <row r="174" spans="1:14" ht="15.75" customHeight="1">
      <c r="A174" s="2061"/>
      <c r="B174" s="2061"/>
      <c r="C174" s="2061"/>
      <c r="D174" s="2061"/>
      <c r="E174" s="2061"/>
      <c r="F174" s="2061"/>
      <c r="G174" s="2061"/>
      <c r="H174" s="2061"/>
      <c r="I174" s="2061"/>
      <c r="J174" s="2061"/>
      <c r="K174" s="2061"/>
      <c r="L174" s="2061"/>
      <c r="M174" s="2061"/>
      <c r="N174" s="2061"/>
    </row>
    <row r="175" spans="1:14" ht="15.75" customHeight="1">
      <c r="A175" s="2061"/>
      <c r="B175" s="2061"/>
      <c r="C175" s="2061"/>
      <c r="D175" s="2061"/>
      <c r="E175" s="2061"/>
      <c r="F175" s="2061"/>
      <c r="G175" s="2061"/>
      <c r="H175" s="2061"/>
      <c r="I175" s="2061"/>
      <c r="J175" s="2061"/>
      <c r="K175" s="2061"/>
      <c r="L175" s="2061"/>
      <c r="M175" s="2061"/>
      <c r="N175" s="2061"/>
    </row>
    <row r="176" spans="1:14" ht="15.75" customHeight="1">
      <c r="A176" s="2061"/>
      <c r="B176" s="2061"/>
      <c r="C176" s="2061"/>
      <c r="D176" s="2061"/>
      <c r="E176" s="2061"/>
      <c r="F176" s="2061"/>
      <c r="G176" s="2061"/>
      <c r="H176" s="2061"/>
      <c r="I176" s="2061"/>
      <c r="J176" s="2061"/>
      <c r="K176" s="2061"/>
      <c r="L176" s="2061"/>
      <c r="M176" s="2061"/>
      <c r="N176" s="2061"/>
    </row>
    <row r="177" spans="1:14" ht="15.75" customHeight="1">
      <c r="A177" s="2061"/>
      <c r="B177" s="2061"/>
      <c r="C177" s="2061"/>
      <c r="D177" s="2061"/>
      <c r="E177" s="2061"/>
      <c r="F177" s="2061"/>
      <c r="G177" s="2061"/>
      <c r="H177" s="2061"/>
      <c r="I177" s="2061"/>
      <c r="J177" s="2061"/>
      <c r="K177" s="2061"/>
      <c r="L177" s="2061"/>
      <c r="M177" s="2061"/>
      <c r="N177" s="2061"/>
    </row>
    <row r="178" spans="1:14" ht="15.75" customHeight="1">
      <c r="A178" s="2061"/>
      <c r="B178" s="2061"/>
      <c r="C178" s="2061"/>
      <c r="D178" s="2061"/>
      <c r="E178" s="2061"/>
      <c r="F178" s="2061"/>
      <c r="G178" s="2061"/>
      <c r="H178" s="2061"/>
      <c r="I178" s="2061"/>
      <c r="J178" s="2061"/>
      <c r="K178" s="2061"/>
      <c r="L178" s="2061"/>
      <c r="M178" s="2061"/>
      <c r="N178" s="2061"/>
    </row>
    <row r="179" spans="1:14" ht="15.75" customHeight="1">
      <c r="A179" s="2061"/>
      <c r="B179" s="2061"/>
      <c r="C179" s="2061"/>
      <c r="D179" s="2061"/>
      <c r="E179" s="2061"/>
      <c r="F179" s="2061"/>
      <c r="G179" s="2061"/>
      <c r="H179" s="2061"/>
      <c r="I179" s="2061"/>
      <c r="J179" s="2061"/>
      <c r="K179" s="2061"/>
      <c r="L179" s="2061"/>
      <c r="M179" s="2061"/>
      <c r="N179" s="2061"/>
    </row>
    <row r="180" spans="1:14" ht="15.75" customHeight="1">
      <c r="A180" s="2061"/>
      <c r="B180" s="2061"/>
      <c r="C180" s="2061"/>
      <c r="D180" s="2061"/>
      <c r="E180" s="2061"/>
      <c r="F180" s="2061"/>
      <c r="G180" s="2061"/>
      <c r="H180" s="2061"/>
      <c r="I180" s="2061"/>
      <c r="J180" s="2061"/>
      <c r="K180" s="2061"/>
      <c r="L180" s="2061"/>
      <c r="M180" s="2061"/>
      <c r="N180" s="2061"/>
    </row>
    <row r="181" spans="1:14" ht="15.75" customHeight="1">
      <c r="A181" s="2061"/>
      <c r="B181" s="2061"/>
      <c r="C181" s="2061"/>
      <c r="D181" s="2061"/>
      <c r="E181" s="2061"/>
      <c r="F181" s="2061"/>
      <c r="G181" s="2061"/>
      <c r="H181" s="2061"/>
      <c r="I181" s="2061"/>
      <c r="J181" s="2061"/>
      <c r="K181" s="2061"/>
      <c r="L181" s="2061"/>
      <c r="M181" s="2061"/>
      <c r="N181" s="2061"/>
    </row>
    <row r="182" spans="1:14" ht="15.75" customHeight="1">
      <c r="A182" s="2061"/>
      <c r="B182" s="2061"/>
      <c r="C182" s="2061"/>
      <c r="D182" s="2061"/>
      <c r="E182" s="2061"/>
      <c r="F182" s="2061"/>
      <c r="G182" s="2061"/>
      <c r="H182" s="2061"/>
      <c r="I182" s="2061"/>
      <c r="J182" s="2061"/>
      <c r="K182" s="2061"/>
      <c r="L182" s="2061"/>
      <c r="M182" s="2061"/>
      <c r="N182" s="2061"/>
    </row>
    <row r="183" spans="1:14" ht="15.75" customHeight="1">
      <c r="A183" s="2061"/>
      <c r="B183" s="2061"/>
      <c r="C183" s="2061"/>
      <c r="D183" s="2061"/>
      <c r="E183" s="2061"/>
      <c r="F183" s="2061"/>
      <c r="G183" s="2061"/>
      <c r="H183" s="2061"/>
      <c r="I183" s="2061"/>
      <c r="J183" s="2061"/>
      <c r="K183" s="2061"/>
      <c r="L183" s="2061"/>
      <c r="M183" s="2061"/>
      <c r="N183" s="2061"/>
    </row>
    <row r="184" spans="1:14" ht="15.75" customHeight="1">
      <c r="A184" s="2061"/>
      <c r="B184" s="2061"/>
      <c r="C184" s="2061"/>
      <c r="D184" s="2061"/>
      <c r="E184" s="2061"/>
      <c r="F184" s="2061"/>
      <c r="G184" s="2061"/>
      <c r="H184" s="2061"/>
      <c r="I184" s="2061"/>
      <c r="J184" s="2061"/>
      <c r="K184" s="2061"/>
      <c r="L184" s="2061"/>
      <c r="M184" s="2061"/>
      <c r="N184" s="2061"/>
    </row>
    <row r="185" spans="1:14" ht="15.75" customHeight="1">
      <c r="A185" s="2061"/>
      <c r="B185" s="2061"/>
      <c r="C185" s="2061"/>
      <c r="D185" s="2061"/>
      <c r="E185" s="2061"/>
      <c r="F185" s="2061"/>
      <c r="G185" s="2061"/>
      <c r="H185" s="2061"/>
      <c r="I185" s="2061"/>
      <c r="J185" s="2061"/>
      <c r="K185" s="2061"/>
      <c r="L185" s="2061"/>
      <c r="M185" s="2061"/>
      <c r="N185" s="2061"/>
    </row>
    <row r="186" spans="1:14" ht="15.75" customHeight="1">
      <c r="A186" s="2061"/>
      <c r="B186" s="2061"/>
      <c r="C186" s="2061"/>
      <c r="D186" s="2061"/>
      <c r="E186" s="2061"/>
      <c r="F186" s="2061"/>
      <c r="G186" s="2061"/>
      <c r="H186" s="2061"/>
      <c r="I186" s="2061"/>
      <c r="J186" s="2061"/>
      <c r="K186" s="2061"/>
      <c r="L186" s="2061"/>
      <c r="M186" s="2061"/>
      <c r="N186" s="2061"/>
    </row>
    <row r="187" spans="1:14" ht="15.75" customHeight="1">
      <c r="A187" s="2061"/>
      <c r="B187" s="2061"/>
      <c r="C187" s="2061"/>
      <c r="D187" s="2061"/>
      <c r="E187" s="2061"/>
      <c r="F187" s="2061"/>
      <c r="G187" s="2061"/>
      <c r="H187" s="2061"/>
      <c r="I187" s="2061"/>
      <c r="J187" s="2061"/>
      <c r="K187" s="2061"/>
      <c r="L187" s="2061"/>
      <c r="M187" s="2061"/>
      <c r="N187" s="2061"/>
    </row>
    <row r="188" spans="1:14" ht="15.75" customHeight="1">
      <c r="A188" s="2061"/>
      <c r="B188" s="2061"/>
      <c r="C188" s="2061"/>
      <c r="D188" s="2061"/>
      <c r="E188" s="2061"/>
      <c r="F188" s="2061"/>
      <c r="G188" s="2061"/>
      <c r="H188" s="2061"/>
      <c r="I188" s="2061"/>
      <c r="J188" s="2061"/>
      <c r="K188" s="2061"/>
      <c r="L188" s="2061"/>
      <c r="M188" s="2061"/>
      <c r="N188" s="2061"/>
    </row>
    <row r="189" spans="1:14" ht="15.75" customHeight="1">
      <c r="A189" s="2061"/>
      <c r="B189" s="2061"/>
      <c r="C189" s="2061"/>
      <c r="D189" s="2061"/>
      <c r="E189" s="2061"/>
      <c r="F189" s="2061"/>
      <c r="G189" s="2061"/>
      <c r="H189" s="2061"/>
      <c r="I189" s="2061"/>
      <c r="J189" s="2061"/>
      <c r="K189" s="2061"/>
      <c r="L189" s="2061"/>
      <c r="M189" s="2061"/>
      <c r="N189" s="2061"/>
    </row>
    <row r="190" spans="1:14" ht="15.75" customHeight="1">
      <c r="A190" s="2061"/>
      <c r="B190" s="2061"/>
      <c r="C190" s="2061"/>
      <c r="D190" s="2061"/>
      <c r="E190" s="2061"/>
      <c r="F190" s="2061"/>
      <c r="G190" s="2061"/>
      <c r="H190" s="2061"/>
      <c r="I190" s="2061"/>
      <c r="J190" s="2061"/>
      <c r="K190" s="2061"/>
      <c r="L190" s="2061"/>
      <c r="M190" s="2061"/>
      <c r="N190" s="2061"/>
    </row>
    <row r="191" spans="1:14" ht="15.75" customHeight="1">
      <c r="A191" s="2061"/>
      <c r="B191" s="2061"/>
      <c r="C191" s="2061"/>
      <c r="D191" s="2061"/>
      <c r="E191" s="2061"/>
      <c r="F191" s="2061"/>
      <c r="G191" s="2061"/>
      <c r="H191" s="2061"/>
      <c r="I191" s="2061"/>
      <c r="J191" s="2061"/>
      <c r="K191" s="2061"/>
      <c r="L191" s="2061"/>
      <c r="M191" s="2061"/>
      <c r="N191" s="2061"/>
    </row>
    <row r="192" spans="1:14" ht="15.75" customHeight="1">
      <c r="A192" s="2061"/>
      <c r="B192" s="2061"/>
      <c r="C192" s="2061"/>
      <c r="D192" s="2061"/>
      <c r="E192" s="2061"/>
      <c r="F192" s="2061"/>
      <c r="G192" s="2061"/>
      <c r="H192" s="2061"/>
      <c r="I192" s="2061"/>
      <c r="J192" s="2061"/>
      <c r="K192" s="2061"/>
      <c r="L192" s="2061"/>
      <c r="M192" s="2061"/>
      <c r="N192" s="2061"/>
    </row>
    <row r="193" spans="1:14" ht="15.75" customHeight="1">
      <c r="A193" s="2061"/>
      <c r="B193" s="2061"/>
      <c r="C193" s="2061"/>
      <c r="D193" s="2061"/>
      <c r="E193" s="2061"/>
      <c r="F193" s="2061"/>
      <c r="G193" s="2061"/>
      <c r="H193" s="2061"/>
      <c r="I193" s="2061"/>
      <c r="J193" s="2061"/>
      <c r="K193" s="2061"/>
      <c r="L193" s="2061"/>
      <c r="M193" s="2061"/>
      <c r="N193" s="2061"/>
    </row>
    <row r="194" spans="1:14" ht="15.75" customHeight="1">
      <c r="A194" s="2061"/>
      <c r="B194" s="2061"/>
      <c r="C194" s="2061"/>
      <c r="D194" s="2061"/>
      <c r="E194" s="2061"/>
      <c r="F194" s="2061"/>
      <c r="G194" s="2061"/>
      <c r="H194" s="2061"/>
      <c r="I194" s="2061"/>
      <c r="J194" s="2061"/>
      <c r="K194" s="2061"/>
      <c r="L194" s="2061"/>
      <c r="M194" s="2061"/>
      <c r="N194" s="2061"/>
    </row>
    <row r="195" spans="1:14" ht="15.75" customHeight="1">
      <c r="A195" s="2061"/>
      <c r="B195" s="2061"/>
      <c r="C195" s="2061"/>
      <c r="D195" s="2061"/>
      <c r="E195" s="2061"/>
      <c r="F195" s="2061"/>
      <c r="G195" s="2061"/>
      <c r="H195" s="2061"/>
      <c r="I195" s="2061"/>
      <c r="J195" s="2061"/>
      <c r="K195" s="2061"/>
      <c r="L195" s="2061"/>
      <c r="M195" s="2061"/>
      <c r="N195" s="2061"/>
    </row>
    <row r="196" spans="1:14" ht="15.75" customHeight="1">
      <c r="A196" s="2061"/>
      <c r="B196" s="2061"/>
      <c r="C196" s="2061"/>
      <c r="D196" s="2061"/>
      <c r="E196" s="2061"/>
      <c r="F196" s="2061"/>
      <c r="G196" s="2061"/>
      <c r="H196" s="2061"/>
      <c r="I196" s="2061"/>
      <c r="J196" s="2061"/>
      <c r="K196" s="2061"/>
      <c r="L196" s="2061"/>
      <c r="M196" s="2061"/>
      <c r="N196" s="2061"/>
    </row>
    <row r="197" spans="1:14" ht="15.75" customHeight="1">
      <c r="A197" s="2061"/>
      <c r="B197" s="2061"/>
      <c r="C197" s="2061"/>
      <c r="D197" s="2061"/>
      <c r="E197" s="2061"/>
      <c r="F197" s="2061"/>
      <c r="G197" s="2061"/>
      <c r="H197" s="2061"/>
      <c r="I197" s="2061"/>
      <c r="J197" s="2061"/>
      <c r="K197" s="2061"/>
      <c r="L197" s="2061"/>
      <c r="M197" s="2061"/>
      <c r="N197" s="2061"/>
    </row>
    <row r="198" spans="1:14" ht="15.75" customHeight="1">
      <c r="A198" s="2061"/>
      <c r="B198" s="2061"/>
      <c r="C198" s="2061"/>
      <c r="D198" s="2061"/>
      <c r="E198" s="2061"/>
      <c r="F198" s="2061"/>
      <c r="G198" s="2061"/>
      <c r="H198" s="2061"/>
      <c r="I198" s="2061"/>
      <c r="J198" s="2061"/>
      <c r="K198" s="2061"/>
      <c r="L198" s="2061"/>
      <c r="M198" s="2061"/>
      <c r="N198" s="2061"/>
    </row>
    <row r="199" spans="1:14" ht="15.75" customHeight="1">
      <c r="A199" s="2061"/>
      <c r="B199" s="2061"/>
      <c r="C199" s="2061"/>
      <c r="D199" s="2061"/>
      <c r="E199" s="2061"/>
      <c r="F199" s="2061"/>
      <c r="G199" s="2061"/>
      <c r="H199" s="2061"/>
      <c r="I199" s="2061"/>
      <c r="J199" s="2061"/>
      <c r="K199" s="2061"/>
      <c r="L199" s="2061"/>
      <c r="M199" s="2061"/>
      <c r="N199" s="2061"/>
    </row>
    <row r="200" spans="1:14" ht="15.75" customHeight="1">
      <c r="A200" s="2061"/>
      <c r="B200" s="2061"/>
      <c r="C200" s="2061"/>
      <c r="D200" s="2061"/>
      <c r="E200" s="2061"/>
      <c r="F200" s="2061"/>
      <c r="G200" s="2061"/>
      <c r="H200" s="2061"/>
      <c r="I200" s="2061"/>
      <c r="J200" s="2061"/>
      <c r="K200" s="2061"/>
      <c r="L200" s="2061"/>
      <c r="M200" s="2061"/>
      <c r="N200" s="2061"/>
    </row>
    <row r="201" spans="1:14" ht="15.75" customHeight="1">
      <c r="A201" s="2061"/>
      <c r="B201" s="2061"/>
      <c r="C201" s="2061"/>
      <c r="D201" s="2061"/>
      <c r="E201" s="2061"/>
      <c r="F201" s="2061"/>
      <c r="G201" s="2061"/>
      <c r="H201" s="2061"/>
      <c r="I201" s="2061"/>
      <c r="J201" s="2061"/>
      <c r="K201" s="2061"/>
      <c r="L201" s="2061"/>
      <c r="M201" s="2061"/>
      <c r="N201" s="2061"/>
    </row>
    <row r="202" spans="1:14" ht="15.75" customHeight="1">
      <c r="A202" s="2061"/>
      <c r="B202" s="2061"/>
      <c r="C202" s="2061"/>
      <c r="D202" s="2061"/>
      <c r="E202" s="2061"/>
      <c r="F202" s="2061"/>
      <c r="G202" s="2061"/>
      <c r="H202" s="2061"/>
      <c r="I202" s="2061"/>
      <c r="J202" s="2061"/>
      <c r="K202" s="2061"/>
      <c r="L202" s="2061"/>
      <c r="M202" s="2061"/>
      <c r="N202" s="2061"/>
    </row>
    <row r="203" spans="1:14" ht="15.75" customHeight="1">
      <c r="A203" s="2061"/>
      <c r="B203" s="2061"/>
      <c r="C203" s="2061"/>
      <c r="D203" s="2061"/>
      <c r="E203" s="2061"/>
      <c r="F203" s="2061"/>
      <c r="G203" s="2061"/>
      <c r="H203" s="2061"/>
      <c r="I203" s="2061"/>
      <c r="J203" s="2061"/>
      <c r="K203" s="2061"/>
      <c r="L203" s="2061"/>
      <c r="M203" s="2061"/>
      <c r="N203" s="2061"/>
    </row>
    <row r="204" spans="1:14" ht="15.75" customHeight="1">
      <c r="A204" s="2061"/>
      <c r="B204" s="2061"/>
      <c r="C204" s="2061"/>
      <c r="D204" s="2061"/>
      <c r="E204" s="2061"/>
      <c r="F204" s="2061"/>
      <c r="G204" s="2061"/>
      <c r="H204" s="2061"/>
      <c r="I204" s="2061"/>
      <c r="J204" s="2061"/>
      <c r="K204" s="2061"/>
      <c r="L204" s="2061"/>
      <c r="M204" s="2061"/>
      <c r="N204" s="2061"/>
    </row>
    <row r="205" spans="1:14" ht="15.75" customHeight="1">
      <c r="A205" s="2061"/>
      <c r="B205" s="2061"/>
      <c r="C205" s="2061"/>
      <c r="D205" s="2061"/>
      <c r="E205" s="2061"/>
      <c r="F205" s="2061"/>
      <c r="G205" s="2061"/>
      <c r="H205" s="2061"/>
      <c r="I205" s="2061"/>
      <c r="J205" s="2061"/>
      <c r="K205" s="2061"/>
      <c r="L205" s="2061"/>
      <c r="M205" s="2061"/>
      <c r="N205" s="2061"/>
    </row>
    <row r="206" spans="1:14" ht="15.75" customHeight="1">
      <c r="A206" s="2061"/>
      <c r="B206" s="2061"/>
      <c r="C206" s="2061"/>
      <c r="D206" s="2061"/>
      <c r="E206" s="2061"/>
      <c r="F206" s="2061"/>
      <c r="G206" s="2061"/>
      <c r="H206" s="2061"/>
      <c r="I206" s="2061"/>
      <c r="J206" s="2061"/>
      <c r="K206" s="2061"/>
      <c r="L206" s="2061"/>
      <c r="M206" s="2061"/>
      <c r="N206" s="2061"/>
    </row>
    <row r="207" spans="1:14" ht="15.75" customHeight="1">
      <c r="A207" s="2061"/>
      <c r="B207" s="2061"/>
      <c r="C207" s="2061"/>
      <c r="D207" s="2061"/>
      <c r="E207" s="2061"/>
      <c r="F207" s="2061"/>
      <c r="G207" s="2061"/>
      <c r="H207" s="2061"/>
      <c r="I207" s="2061"/>
      <c r="J207" s="2061"/>
      <c r="K207" s="2061"/>
      <c r="L207" s="2061"/>
      <c r="M207" s="2061"/>
      <c r="N207" s="2061"/>
    </row>
    <row r="208" spans="1:14" ht="15.75" customHeight="1">
      <c r="A208" s="2061"/>
      <c r="B208" s="2061"/>
      <c r="C208" s="2061"/>
      <c r="D208" s="2061"/>
      <c r="E208" s="2061"/>
      <c r="F208" s="2061"/>
      <c r="G208" s="2061"/>
      <c r="H208" s="2061"/>
      <c r="I208" s="2061"/>
      <c r="J208" s="2061"/>
      <c r="K208" s="2061"/>
      <c r="L208" s="2061"/>
      <c r="M208" s="2061"/>
      <c r="N208" s="2061"/>
    </row>
    <row r="209" spans="1:14" ht="15.75" customHeight="1">
      <c r="A209" s="2061"/>
      <c r="B209" s="2061"/>
      <c r="C209" s="2061"/>
      <c r="D209" s="2061"/>
      <c r="E209" s="2061"/>
      <c r="F209" s="2061"/>
      <c r="G209" s="2061"/>
      <c r="H209" s="2061"/>
      <c r="I209" s="2061"/>
      <c r="J209" s="2061"/>
      <c r="K209" s="2061"/>
      <c r="L209" s="2061"/>
      <c r="M209" s="2061"/>
      <c r="N209" s="2061"/>
    </row>
    <row r="210" spans="1:14" ht="15.75" customHeight="1">
      <c r="A210" s="2061"/>
      <c r="B210" s="2061"/>
      <c r="C210" s="2061"/>
      <c r="D210" s="2061"/>
      <c r="E210" s="2061"/>
      <c r="F210" s="2061"/>
      <c r="G210" s="2061"/>
      <c r="H210" s="2061"/>
      <c r="I210" s="2061"/>
      <c r="J210" s="2061"/>
      <c r="K210" s="2061"/>
      <c r="L210" s="2061"/>
      <c r="M210" s="2061"/>
      <c r="N210" s="2061"/>
    </row>
    <row r="211" spans="1:14" ht="15.75" customHeight="1">
      <c r="A211" s="2061"/>
      <c r="B211" s="2061"/>
      <c r="C211" s="2061"/>
      <c r="D211" s="2061"/>
      <c r="E211" s="2061"/>
      <c r="F211" s="2061"/>
      <c r="G211" s="2061"/>
      <c r="H211" s="2061"/>
      <c r="I211" s="2061"/>
      <c r="J211" s="2061"/>
      <c r="K211" s="2061"/>
      <c r="L211" s="2061"/>
      <c r="M211" s="2061"/>
      <c r="N211" s="2061"/>
    </row>
    <row r="212" spans="1:14" ht="15.75" customHeight="1">
      <c r="A212" s="2061"/>
      <c r="B212" s="2061"/>
      <c r="C212" s="2061"/>
      <c r="D212" s="2061"/>
      <c r="E212" s="2061"/>
      <c r="F212" s="2061"/>
      <c r="G212" s="2061"/>
      <c r="H212" s="2061"/>
      <c r="I212" s="2061"/>
      <c r="J212" s="2061"/>
      <c r="K212" s="2061"/>
      <c r="L212" s="2061"/>
      <c r="M212" s="2061"/>
      <c r="N212" s="2061"/>
    </row>
    <row r="213" spans="1:14" ht="15.75" customHeight="1">
      <c r="A213" s="2061"/>
      <c r="B213" s="2061"/>
      <c r="C213" s="2061"/>
      <c r="D213" s="2061"/>
      <c r="E213" s="2061"/>
      <c r="F213" s="2061"/>
      <c r="G213" s="2061"/>
      <c r="H213" s="2061"/>
      <c r="I213" s="2061"/>
      <c r="J213" s="2061"/>
      <c r="K213" s="2061"/>
      <c r="L213" s="2061"/>
      <c r="M213" s="2061"/>
      <c r="N213" s="2061"/>
    </row>
    <row r="214" spans="1:14" ht="15.75" customHeight="1">
      <c r="A214" s="2061"/>
      <c r="B214" s="2061"/>
      <c r="C214" s="2061"/>
      <c r="D214" s="2061"/>
      <c r="E214" s="2061"/>
      <c r="F214" s="2061"/>
      <c r="G214" s="2061"/>
      <c r="H214" s="2061"/>
      <c r="I214" s="2061"/>
      <c r="J214" s="2061"/>
      <c r="K214" s="2061"/>
      <c r="L214" s="2061"/>
      <c r="M214" s="2061"/>
      <c r="N214" s="2061"/>
    </row>
    <row r="215" spans="1:14" ht="15.75" customHeight="1">
      <c r="A215" s="2061"/>
      <c r="B215" s="2061"/>
      <c r="C215" s="2061"/>
      <c r="D215" s="2061"/>
      <c r="E215" s="2061"/>
      <c r="F215" s="2061"/>
      <c r="G215" s="2061"/>
      <c r="H215" s="2061"/>
      <c r="I215" s="2061"/>
      <c r="J215" s="2061"/>
      <c r="K215" s="2061"/>
      <c r="L215" s="2061"/>
      <c r="M215" s="2061"/>
      <c r="N215" s="2061"/>
    </row>
    <row r="216" spans="1:14" ht="15.75" customHeight="1">
      <c r="A216" s="2061"/>
      <c r="B216" s="2061"/>
      <c r="C216" s="2061"/>
      <c r="D216" s="2061"/>
      <c r="E216" s="2061"/>
      <c r="F216" s="2061"/>
      <c r="G216" s="2061"/>
      <c r="H216" s="2061"/>
      <c r="I216" s="2061"/>
      <c r="J216" s="2061"/>
      <c r="K216" s="2061"/>
      <c r="L216" s="2061"/>
      <c r="M216" s="2061"/>
      <c r="N216" s="2061"/>
    </row>
    <row r="217" spans="1:14" ht="15.75" customHeight="1">
      <c r="A217" s="2061"/>
      <c r="B217" s="2061"/>
      <c r="C217" s="2061"/>
      <c r="D217" s="2061"/>
      <c r="E217" s="2061"/>
      <c r="F217" s="2061"/>
      <c r="G217" s="2061"/>
      <c r="H217" s="2061"/>
      <c r="I217" s="2061"/>
      <c r="J217" s="2061"/>
      <c r="K217" s="2061"/>
      <c r="L217" s="2061"/>
      <c r="M217" s="2061"/>
      <c r="N217" s="2061"/>
    </row>
    <row r="218" spans="1:14" ht="15.75" customHeight="1">
      <c r="A218" s="2061"/>
      <c r="B218" s="2061"/>
      <c r="C218" s="2061"/>
      <c r="D218" s="2061"/>
      <c r="E218" s="2061"/>
      <c r="F218" s="2061"/>
      <c r="G218" s="2061"/>
      <c r="H218" s="2061"/>
      <c r="I218" s="2061"/>
      <c r="J218" s="2061"/>
      <c r="K218" s="2061"/>
      <c r="L218" s="2061"/>
      <c r="M218" s="2061"/>
      <c r="N218" s="2061"/>
    </row>
    <row r="219" spans="1:14" ht="15.75" customHeight="1">
      <c r="A219" s="2061"/>
      <c r="B219" s="2061"/>
      <c r="C219" s="2061"/>
      <c r="D219" s="2061"/>
      <c r="E219" s="2061"/>
      <c r="F219" s="2061"/>
      <c r="G219" s="2061"/>
      <c r="H219" s="2061"/>
      <c r="I219" s="2061"/>
      <c r="J219" s="2061"/>
      <c r="K219" s="2061"/>
      <c r="L219" s="2061"/>
      <c r="M219" s="2061"/>
      <c r="N219" s="2061"/>
    </row>
    <row r="220" spans="1:14" ht="15.75" customHeight="1">
      <c r="A220" s="2061"/>
      <c r="B220" s="2061"/>
      <c r="C220" s="2061"/>
      <c r="D220" s="2061"/>
      <c r="E220" s="2061"/>
      <c r="F220" s="2061"/>
      <c r="G220" s="2061"/>
      <c r="H220" s="2061"/>
      <c r="I220" s="2061"/>
      <c r="J220" s="2061"/>
      <c r="K220" s="2061"/>
      <c r="L220" s="2061"/>
      <c r="M220" s="2061"/>
      <c r="N220" s="2061"/>
    </row>
    <row r="221" spans="1:14" ht="15.75" customHeight="1">
      <c r="A221" s="2061"/>
      <c r="B221" s="2061"/>
      <c r="C221" s="2061"/>
      <c r="D221" s="2061"/>
      <c r="E221" s="2061"/>
      <c r="F221" s="2061"/>
      <c r="G221" s="2061"/>
      <c r="H221" s="2061"/>
      <c r="I221" s="2061"/>
      <c r="J221" s="2061"/>
      <c r="K221" s="2061"/>
      <c r="L221" s="2061"/>
      <c r="M221" s="2061"/>
      <c r="N221" s="2061"/>
    </row>
    <row r="222" spans="1:14" ht="15.75" customHeight="1">
      <c r="A222" s="2061"/>
      <c r="B222" s="2061"/>
      <c r="C222" s="2061"/>
      <c r="D222" s="2061"/>
      <c r="E222" s="2061"/>
      <c r="F222" s="2061"/>
      <c r="G222" s="2061"/>
      <c r="H222" s="2061"/>
      <c r="I222" s="2061"/>
      <c r="J222" s="2061"/>
      <c r="K222" s="2061"/>
      <c r="L222" s="2061"/>
      <c r="M222" s="2061"/>
      <c r="N222" s="2061"/>
    </row>
    <row r="223" spans="1:14" ht="15.75" customHeight="1">
      <c r="A223" s="2061"/>
      <c r="B223" s="2061"/>
      <c r="C223" s="2061"/>
      <c r="D223" s="2061"/>
      <c r="E223" s="2061"/>
      <c r="F223" s="2061"/>
      <c r="G223" s="2061"/>
      <c r="H223" s="2061"/>
      <c r="I223" s="2061"/>
      <c r="J223" s="2061"/>
      <c r="K223" s="2061"/>
      <c r="L223" s="2061"/>
      <c r="M223" s="2061"/>
      <c r="N223" s="2061"/>
    </row>
    <row r="224" spans="1:14" ht="15.75" customHeight="1">
      <c r="A224" s="2061"/>
      <c r="B224" s="2061"/>
      <c r="C224" s="2061"/>
      <c r="D224" s="2061"/>
      <c r="E224" s="2061"/>
      <c r="F224" s="2061"/>
      <c r="G224" s="2061"/>
      <c r="H224" s="2061"/>
      <c r="I224" s="2061"/>
      <c r="J224" s="2061"/>
      <c r="K224" s="2061"/>
      <c r="L224" s="2061"/>
      <c r="M224" s="2061"/>
      <c r="N224" s="2061"/>
    </row>
    <row r="225" spans="1:14" ht="15.75" customHeight="1">
      <c r="A225" s="2061"/>
      <c r="B225" s="2061"/>
      <c r="C225" s="2061"/>
      <c r="D225" s="2061"/>
      <c r="E225" s="2061"/>
      <c r="F225" s="2061"/>
      <c r="G225" s="2061"/>
      <c r="H225" s="2061"/>
      <c r="I225" s="2061"/>
      <c r="J225" s="2061"/>
      <c r="K225" s="2061"/>
      <c r="L225" s="2061"/>
      <c r="M225" s="2061"/>
      <c r="N225" s="2061"/>
    </row>
    <row r="226" spans="1:14" ht="15.75" customHeight="1">
      <c r="A226" s="2061"/>
      <c r="B226" s="2061"/>
      <c r="C226" s="2061"/>
      <c r="D226" s="2061"/>
      <c r="E226" s="2061"/>
      <c r="F226" s="2061"/>
      <c r="G226" s="2061"/>
      <c r="H226" s="2061"/>
      <c r="I226" s="2061"/>
      <c r="J226" s="2061"/>
      <c r="K226" s="2061"/>
      <c r="L226" s="2061"/>
      <c r="M226" s="2061"/>
      <c r="N226" s="2061"/>
    </row>
    <row r="227" spans="1:14" ht="15.75" customHeight="1">
      <c r="A227" s="2061"/>
      <c r="B227" s="2061"/>
      <c r="C227" s="2061"/>
      <c r="D227" s="2061"/>
      <c r="E227" s="2061"/>
      <c r="F227" s="2061"/>
      <c r="G227" s="2061"/>
      <c r="H227" s="2061"/>
      <c r="I227" s="2061"/>
      <c r="J227" s="2061"/>
      <c r="K227" s="2061"/>
      <c r="L227" s="2061"/>
      <c r="M227" s="2061"/>
      <c r="N227" s="2061"/>
    </row>
    <row r="228" spans="1:14" ht="15.75" customHeight="1">
      <c r="A228" s="2061"/>
      <c r="B228" s="2061"/>
      <c r="C228" s="2061"/>
      <c r="D228" s="2061"/>
      <c r="E228" s="2061"/>
      <c r="F228" s="2061"/>
      <c r="G228" s="2061"/>
      <c r="H228" s="2061"/>
      <c r="I228" s="2061"/>
      <c r="J228" s="2061"/>
      <c r="K228" s="2061"/>
      <c r="L228" s="2061"/>
      <c r="M228" s="2061"/>
      <c r="N228" s="2061"/>
    </row>
    <row r="229" spans="1:14" ht="15.75" customHeight="1">
      <c r="A229" s="2061"/>
      <c r="B229" s="2061"/>
      <c r="C229" s="2061"/>
      <c r="D229" s="2061"/>
      <c r="E229" s="2061"/>
      <c r="F229" s="2061"/>
      <c r="G229" s="2061"/>
      <c r="H229" s="2061"/>
      <c r="I229" s="2061"/>
      <c r="J229" s="2061"/>
      <c r="K229" s="2061"/>
      <c r="L229" s="2061"/>
      <c r="M229" s="2061"/>
      <c r="N229" s="2061"/>
    </row>
    <row r="230" spans="1:14" ht="15.75" customHeight="1">
      <c r="A230" s="2061"/>
      <c r="B230" s="2061"/>
      <c r="C230" s="2061"/>
      <c r="D230" s="2061"/>
      <c r="E230" s="2061"/>
      <c r="F230" s="2061"/>
      <c r="G230" s="2061"/>
      <c r="H230" s="2061"/>
      <c r="I230" s="2061"/>
      <c r="J230" s="2061"/>
      <c r="K230" s="2061"/>
      <c r="L230" s="2061"/>
      <c r="M230" s="2061"/>
      <c r="N230" s="2061"/>
    </row>
    <row r="231" spans="1:14" ht="15.75" customHeight="1">
      <c r="A231" s="2061"/>
      <c r="B231" s="2061"/>
      <c r="C231" s="2061"/>
      <c r="D231" s="2061"/>
      <c r="E231" s="2061"/>
      <c r="F231" s="2061"/>
      <c r="G231" s="2061"/>
      <c r="H231" s="2061"/>
      <c r="I231" s="2061"/>
      <c r="J231" s="2061"/>
      <c r="K231" s="2061"/>
      <c r="L231" s="2061"/>
      <c r="M231" s="2061"/>
      <c r="N231" s="2061"/>
    </row>
    <row r="232" spans="1:14" ht="15.75" customHeight="1">
      <c r="A232" s="2061"/>
      <c r="B232" s="2061"/>
      <c r="C232" s="2061"/>
      <c r="D232" s="2061"/>
      <c r="E232" s="2061"/>
      <c r="F232" s="2061"/>
      <c r="G232" s="2061"/>
      <c r="H232" s="2061"/>
      <c r="I232" s="2061"/>
      <c r="J232" s="2061"/>
      <c r="K232" s="2061"/>
      <c r="L232" s="2061"/>
      <c r="M232" s="2061"/>
      <c r="N232" s="2061"/>
    </row>
    <row r="233" spans="1:14" ht="15.75" customHeight="1">
      <c r="A233" s="2061"/>
      <c r="B233" s="2061"/>
      <c r="C233" s="2061"/>
      <c r="D233" s="2061"/>
      <c r="E233" s="2061"/>
      <c r="F233" s="2061"/>
      <c r="G233" s="2061"/>
      <c r="H233" s="2061"/>
      <c r="I233" s="2061"/>
      <c r="J233" s="2061"/>
      <c r="K233" s="2061"/>
      <c r="L233" s="2061"/>
      <c r="M233" s="2061"/>
      <c r="N233" s="2061"/>
    </row>
    <row r="234" spans="1:14" ht="15.75" customHeight="1">
      <c r="A234" s="2061"/>
      <c r="B234" s="2061"/>
      <c r="C234" s="2061"/>
      <c r="D234" s="2061"/>
      <c r="E234" s="2061"/>
      <c r="F234" s="2061"/>
      <c r="G234" s="2061"/>
      <c r="H234" s="2061"/>
      <c r="I234" s="2061"/>
      <c r="J234" s="2061"/>
      <c r="K234" s="2061"/>
      <c r="L234" s="2061"/>
      <c r="M234" s="2061"/>
      <c r="N234" s="2061"/>
    </row>
    <row r="235" spans="1:14" ht="15.75" customHeight="1">
      <c r="A235" s="2061"/>
      <c r="B235" s="2061"/>
      <c r="C235" s="2061"/>
      <c r="D235" s="2061"/>
      <c r="E235" s="2061"/>
      <c r="F235" s="2061"/>
      <c r="G235" s="2061"/>
      <c r="H235" s="2061"/>
      <c r="I235" s="2061"/>
      <c r="J235" s="2061"/>
      <c r="K235" s="2061"/>
      <c r="L235" s="2061"/>
      <c r="M235" s="2061"/>
      <c r="N235" s="2061"/>
    </row>
    <row r="236" spans="1:14" ht="15.75" customHeight="1">
      <c r="A236" s="2061"/>
      <c r="B236" s="2061"/>
      <c r="C236" s="2061"/>
      <c r="D236" s="2061"/>
      <c r="E236" s="2061"/>
      <c r="F236" s="2061"/>
      <c r="G236" s="2061"/>
      <c r="H236" s="2061"/>
      <c r="I236" s="2061"/>
      <c r="J236" s="2061"/>
      <c r="K236" s="2061"/>
      <c r="L236" s="2061"/>
      <c r="M236" s="2061"/>
      <c r="N236" s="2061"/>
    </row>
    <row r="237" spans="1:14" ht="15.75" customHeight="1">
      <c r="A237" s="2061"/>
      <c r="B237" s="2061"/>
      <c r="C237" s="2061"/>
      <c r="D237" s="2061"/>
      <c r="E237" s="2061"/>
      <c r="F237" s="2061"/>
      <c r="G237" s="2061"/>
      <c r="H237" s="2061"/>
      <c r="I237" s="2061"/>
      <c r="J237" s="2061"/>
      <c r="K237" s="2061"/>
      <c r="L237" s="2061"/>
      <c r="M237" s="2061"/>
      <c r="N237" s="2061"/>
    </row>
    <row r="238" spans="1:14" ht="15.75" customHeight="1">
      <c r="A238" s="2061"/>
      <c r="B238" s="2061"/>
      <c r="C238" s="2061"/>
      <c r="D238" s="2061"/>
      <c r="E238" s="2061"/>
      <c r="F238" s="2061"/>
      <c r="G238" s="2061"/>
      <c r="H238" s="2061"/>
      <c r="I238" s="2061"/>
      <c r="J238" s="2061"/>
      <c r="K238" s="2061"/>
      <c r="L238" s="2061"/>
      <c r="M238" s="2061"/>
      <c r="N238" s="2061"/>
    </row>
    <row r="239" spans="1:14" ht="15.75" customHeight="1">
      <c r="A239" s="2061"/>
      <c r="B239" s="2061"/>
      <c r="C239" s="2061"/>
      <c r="D239" s="2061"/>
      <c r="E239" s="2061"/>
      <c r="F239" s="2061"/>
      <c r="G239" s="2061"/>
      <c r="H239" s="2061"/>
      <c r="I239" s="2061"/>
      <c r="J239" s="2061"/>
      <c r="K239" s="2061"/>
      <c r="L239" s="2061"/>
      <c r="M239" s="2061"/>
      <c r="N239" s="2061"/>
    </row>
    <row r="240" spans="1:14" ht="15.75" customHeight="1">
      <c r="A240" s="2061"/>
      <c r="B240" s="2061"/>
      <c r="C240" s="2061"/>
      <c r="D240" s="2061"/>
      <c r="E240" s="2061"/>
      <c r="F240" s="2061"/>
      <c r="G240" s="2061"/>
      <c r="H240" s="2061"/>
      <c r="I240" s="2061"/>
      <c r="J240" s="2061"/>
      <c r="K240" s="2061"/>
      <c r="L240" s="2061"/>
      <c r="M240" s="2061"/>
      <c r="N240" s="2061"/>
    </row>
    <row r="241" spans="1:14" ht="15.75" customHeight="1">
      <c r="A241" s="2061"/>
      <c r="B241" s="2061"/>
      <c r="C241" s="2061"/>
      <c r="D241" s="2061"/>
      <c r="E241" s="2061"/>
      <c r="F241" s="2061"/>
      <c r="G241" s="2061"/>
      <c r="H241" s="2061"/>
      <c r="I241" s="2061"/>
      <c r="J241" s="2061"/>
      <c r="K241" s="2061"/>
      <c r="L241" s="2061"/>
      <c r="M241" s="2061"/>
      <c r="N241" s="2061"/>
    </row>
    <row r="242" spans="1:14" ht="15.75" customHeight="1">
      <c r="A242" s="2061"/>
      <c r="B242" s="2061"/>
      <c r="C242" s="2061"/>
      <c r="D242" s="2061"/>
      <c r="E242" s="2061"/>
      <c r="F242" s="2061"/>
      <c r="G242" s="2061"/>
      <c r="H242" s="2061"/>
      <c r="I242" s="2061"/>
      <c r="J242" s="2061"/>
      <c r="K242" s="2061"/>
      <c r="L242" s="2061"/>
      <c r="M242" s="2061"/>
      <c r="N242" s="2061"/>
    </row>
    <row r="243" spans="1:14" ht="15.75" customHeight="1">
      <c r="A243" s="2061"/>
      <c r="B243" s="2061"/>
      <c r="C243" s="2061"/>
      <c r="D243" s="2061"/>
      <c r="E243" s="2061"/>
      <c r="F243" s="2061"/>
      <c r="G243" s="2061"/>
      <c r="H243" s="2061"/>
      <c r="I243" s="2061"/>
      <c r="J243" s="2061"/>
      <c r="K243" s="2061"/>
      <c r="L243" s="2061"/>
      <c r="M243" s="2061"/>
      <c r="N243" s="2061"/>
    </row>
    <row r="244" spans="1:14" ht="15.75" customHeight="1">
      <c r="A244" s="2061"/>
      <c r="B244" s="2061"/>
      <c r="C244" s="2061"/>
      <c r="D244" s="2061"/>
      <c r="E244" s="2061"/>
      <c r="F244" s="2061"/>
      <c r="G244" s="2061"/>
      <c r="H244" s="2061"/>
      <c r="I244" s="2061"/>
      <c r="J244" s="2061"/>
      <c r="K244" s="2061"/>
      <c r="L244" s="2061"/>
      <c r="M244" s="2061"/>
      <c r="N244" s="2061"/>
    </row>
    <row r="245" spans="1:14" ht="15.75" customHeight="1">
      <c r="A245" s="2061"/>
      <c r="B245" s="2061"/>
      <c r="C245" s="2061"/>
      <c r="D245" s="2061"/>
      <c r="E245" s="2061"/>
      <c r="F245" s="2061"/>
      <c r="G245" s="2061"/>
      <c r="H245" s="2061"/>
      <c r="I245" s="2061"/>
      <c r="J245" s="2061"/>
      <c r="K245" s="2061"/>
      <c r="L245" s="2061"/>
      <c r="M245" s="2061"/>
      <c r="N245" s="2061"/>
    </row>
    <row r="246" spans="1:14" ht="15.75" customHeight="1">
      <c r="A246" s="2061"/>
      <c r="B246" s="2061"/>
      <c r="C246" s="2061"/>
      <c r="D246" s="2061"/>
      <c r="E246" s="2061"/>
      <c r="F246" s="2061"/>
      <c r="G246" s="2061"/>
      <c r="H246" s="2061"/>
      <c r="I246" s="2061"/>
      <c r="J246" s="2061"/>
      <c r="K246" s="2061"/>
      <c r="L246" s="2061"/>
      <c r="M246" s="2061"/>
      <c r="N246" s="2061"/>
    </row>
    <row r="247" spans="1:14" ht="15.75" customHeight="1">
      <c r="A247" s="2061"/>
      <c r="B247" s="2061"/>
      <c r="C247" s="2061"/>
      <c r="D247" s="2061"/>
      <c r="E247" s="2061"/>
      <c r="F247" s="2061"/>
      <c r="G247" s="2061"/>
      <c r="H247" s="2061"/>
      <c r="I247" s="2061"/>
      <c r="J247" s="2061"/>
      <c r="K247" s="2061"/>
      <c r="L247" s="2061"/>
      <c r="M247" s="2061"/>
      <c r="N247" s="2061"/>
    </row>
    <row r="248" spans="1:14" ht="15.75" customHeight="1">
      <c r="A248" s="2061"/>
      <c r="B248" s="2061"/>
      <c r="C248" s="2061"/>
      <c r="D248" s="2061"/>
      <c r="E248" s="2061"/>
      <c r="F248" s="2061"/>
      <c r="G248" s="2061"/>
      <c r="H248" s="2061"/>
      <c r="I248" s="2061"/>
      <c r="J248" s="2061"/>
      <c r="K248" s="2061"/>
      <c r="L248" s="2061"/>
      <c r="M248" s="2061"/>
      <c r="N248" s="2061"/>
    </row>
    <row r="249" spans="1:14" ht="15.75" customHeight="1">
      <c r="A249" s="2061"/>
      <c r="B249" s="2061"/>
      <c r="C249" s="2061"/>
      <c r="D249" s="2061"/>
      <c r="E249" s="2061"/>
      <c r="F249" s="2061"/>
      <c r="G249" s="2061"/>
      <c r="H249" s="2061"/>
      <c r="I249" s="2061"/>
      <c r="J249" s="2061"/>
      <c r="K249" s="2061"/>
      <c r="L249" s="2061"/>
      <c r="M249" s="2061"/>
      <c r="N249" s="2061"/>
    </row>
    <row r="250" spans="1:14" ht="15.75" customHeight="1">
      <c r="A250" s="2061"/>
      <c r="B250" s="2061"/>
      <c r="C250" s="2061"/>
      <c r="D250" s="2061"/>
      <c r="E250" s="2061"/>
      <c r="F250" s="2061"/>
      <c r="G250" s="2061"/>
      <c r="H250" s="2061"/>
      <c r="I250" s="2061"/>
      <c r="J250" s="2061"/>
      <c r="K250" s="2061"/>
      <c r="L250" s="2061"/>
      <c r="M250" s="2061"/>
      <c r="N250" s="2061"/>
    </row>
    <row r="251" spans="1:14" ht="15.75" customHeight="1">
      <c r="A251" s="2061"/>
      <c r="B251" s="2061"/>
      <c r="C251" s="2061"/>
      <c r="D251" s="2061"/>
      <c r="E251" s="2061"/>
      <c r="F251" s="2061"/>
      <c r="G251" s="2061"/>
      <c r="H251" s="2061"/>
      <c r="I251" s="2061"/>
      <c r="J251" s="2061"/>
      <c r="K251" s="2061"/>
      <c r="L251" s="2061"/>
      <c r="M251" s="2061"/>
      <c r="N251" s="2061"/>
    </row>
    <row r="252" spans="1:14" ht="15.75" customHeight="1">
      <c r="A252" s="2061"/>
      <c r="B252" s="2061"/>
      <c r="C252" s="2061"/>
      <c r="D252" s="2061"/>
      <c r="E252" s="2061"/>
      <c r="F252" s="2061"/>
      <c r="G252" s="2061"/>
      <c r="H252" s="2061"/>
      <c r="I252" s="2061"/>
      <c r="J252" s="2061"/>
      <c r="K252" s="2061"/>
      <c r="L252" s="2061"/>
      <c r="M252" s="2061"/>
      <c r="N252" s="2061"/>
    </row>
    <row r="253" spans="1:14" ht="15.75" customHeight="1">
      <c r="A253" s="2061"/>
      <c r="B253" s="2061"/>
      <c r="C253" s="2061"/>
      <c r="D253" s="2061"/>
      <c r="E253" s="2061"/>
      <c r="F253" s="2061"/>
      <c r="G253" s="2061"/>
      <c r="H253" s="2061"/>
      <c r="I253" s="2061"/>
      <c r="J253" s="2061"/>
      <c r="K253" s="2061"/>
      <c r="L253" s="2061"/>
      <c r="M253" s="2061"/>
      <c r="N253" s="2061"/>
    </row>
    <row r="254" spans="1:14" ht="15.75" customHeight="1">
      <c r="A254" s="2061"/>
      <c r="B254" s="2061"/>
      <c r="C254" s="2061"/>
      <c r="D254" s="2061"/>
      <c r="E254" s="2061"/>
      <c r="F254" s="2061"/>
      <c r="G254" s="2061"/>
      <c r="H254" s="2061"/>
      <c r="I254" s="2061"/>
      <c r="J254" s="2061"/>
      <c r="K254" s="2061"/>
      <c r="L254" s="2061"/>
      <c r="M254" s="2061"/>
      <c r="N254" s="2061"/>
    </row>
    <row r="255" spans="1:14" ht="15.75" customHeight="1">
      <c r="A255" s="2061"/>
      <c r="B255" s="2061"/>
      <c r="C255" s="2061"/>
      <c r="D255" s="2061"/>
      <c r="E255" s="2061"/>
      <c r="F255" s="2061"/>
      <c r="G255" s="2061"/>
      <c r="H255" s="2061"/>
      <c r="I255" s="2061"/>
      <c r="J255" s="2061"/>
      <c r="K255" s="2061"/>
      <c r="L255" s="2061"/>
      <c r="M255" s="2061"/>
      <c r="N255" s="2061"/>
    </row>
    <row r="256" spans="1:14" ht="15.75" customHeight="1">
      <c r="A256" s="2061"/>
      <c r="B256" s="2061"/>
      <c r="C256" s="2061"/>
      <c r="D256" s="2061"/>
      <c r="E256" s="2061"/>
      <c r="F256" s="2061"/>
      <c r="G256" s="2061"/>
      <c r="H256" s="2061"/>
      <c r="I256" s="2061"/>
      <c r="J256" s="2061"/>
      <c r="K256" s="2061"/>
      <c r="L256" s="2061"/>
      <c r="M256" s="2061"/>
      <c r="N256" s="2061"/>
    </row>
    <row r="257" spans="1:14" ht="15.75" customHeight="1">
      <c r="A257" s="2061"/>
      <c r="B257" s="2061"/>
      <c r="C257" s="2061"/>
      <c r="D257" s="2061"/>
      <c r="E257" s="2061"/>
      <c r="F257" s="2061"/>
      <c r="G257" s="2061"/>
      <c r="H257" s="2061"/>
      <c r="I257" s="2061"/>
      <c r="J257" s="2061"/>
      <c r="K257" s="2061"/>
      <c r="L257" s="2061"/>
      <c r="M257" s="2061"/>
      <c r="N257" s="2061"/>
    </row>
    <row r="258" spans="1:14" ht="15.75" customHeight="1">
      <c r="A258" s="2061"/>
      <c r="B258" s="2061"/>
      <c r="C258" s="2061"/>
      <c r="D258" s="2061"/>
      <c r="E258" s="2061"/>
      <c r="F258" s="2061"/>
      <c r="G258" s="2061"/>
      <c r="H258" s="2061"/>
      <c r="I258" s="2061"/>
      <c r="J258" s="2061"/>
      <c r="K258" s="2061"/>
      <c r="L258" s="2061"/>
      <c r="M258" s="2061"/>
      <c r="N258" s="2061"/>
    </row>
    <row r="259" spans="1:14" ht="15.75" customHeight="1">
      <c r="A259" s="2061"/>
      <c r="B259" s="2061"/>
      <c r="C259" s="2061"/>
      <c r="D259" s="2061"/>
      <c r="E259" s="2061"/>
      <c r="F259" s="2061"/>
      <c r="G259" s="2061"/>
      <c r="H259" s="2061"/>
      <c r="I259" s="2061"/>
      <c r="J259" s="2061"/>
      <c r="K259" s="2061"/>
      <c r="L259" s="2061"/>
      <c r="M259" s="2061"/>
      <c r="N259" s="2061"/>
    </row>
    <row r="260" spans="1:14" ht="15.75" customHeight="1">
      <c r="A260" s="2061"/>
      <c r="B260" s="2061"/>
      <c r="C260" s="2061"/>
      <c r="D260" s="2061"/>
      <c r="E260" s="2061"/>
      <c r="F260" s="2061"/>
      <c r="G260" s="2061"/>
      <c r="H260" s="2061"/>
      <c r="I260" s="2061"/>
      <c r="J260" s="2061"/>
      <c r="K260" s="2061"/>
      <c r="L260" s="2061"/>
      <c r="M260" s="2061"/>
      <c r="N260" s="2061"/>
    </row>
    <row r="261" spans="1:14" ht="15.75" customHeight="1">
      <c r="A261" s="2061"/>
      <c r="B261" s="2061"/>
      <c r="C261" s="2061"/>
      <c r="D261" s="2061"/>
      <c r="E261" s="2061"/>
      <c r="F261" s="2061"/>
      <c r="G261" s="2061"/>
      <c r="H261" s="2061"/>
      <c r="I261" s="2061"/>
      <c r="J261" s="2061"/>
      <c r="K261" s="2061"/>
      <c r="L261" s="2061"/>
      <c r="M261" s="2061"/>
      <c r="N261" s="2061"/>
    </row>
    <row r="262" spans="1:14" ht="15.75" customHeight="1">
      <c r="A262" s="2061"/>
      <c r="B262" s="2061"/>
      <c r="C262" s="2061"/>
      <c r="D262" s="2061"/>
      <c r="E262" s="2061"/>
      <c r="F262" s="2061"/>
      <c r="G262" s="2061"/>
      <c r="H262" s="2061"/>
      <c r="I262" s="2061"/>
      <c r="J262" s="2061"/>
      <c r="K262" s="2061"/>
      <c r="L262" s="2061"/>
      <c r="M262" s="2061"/>
      <c r="N262" s="2061"/>
    </row>
    <row r="263" spans="1:14" ht="15.75" customHeight="1">
      <c r="A263" s="2061"/>
      <c r="B263" s="2061"/>
      <c r="C263" s="2061"/>
      <c r="D263" s="2061"/>
      <c r="E263" s="2061"/>
      <c r="F263" s="2061"/>
      <c r="G263" s="2061"/>
      <c r="H263" s="2061"/>
      <c r="I263" s="2061"/>
      <c r="J263" s="2061"/>
      <c r="K263" s="2061"/>
      <c r="L263" s="2061"/>
      <c r="M263" s="2061"/>
      <c r="N263" s="2061"/>
    </row>
    <row r="264" spans="1:14" ht="15.75" customHeight="1">
      <c r="A264" s="2061"/>
      <c r="B264" s="2061"/>
      <c r="C264" s="2061"/>
      <c r="D264" s="2061"/>
      <c r="E264" s="2061"/>
      <c r="F264" s="2061"/>
      <c r="G264" s="2061"/>
      <c r="H264" s="2061"/>
      <c r="I264" s="2061"/>
      <c r="J264" s="2061"/>
      <c r="K264" s="2061"/>
      <c r="L264" s="2061"/>
      <c r="M264" s="2061"/>
      <c r="N264" s="2061"/>
    </row>
    <row r="265" spans="1:14" ht="15.75" customHeight="1">
      <c r="A265" s="2061"/>
      <c r="B265" s="2061"/>
      <c r="C265" s="2061"/>
      <c r="D265" s="2061"/>
      <c r="E265" s="2061"/>
      <c r="F265" s="2061"/>
      <c r="G265" s="2061"/>
      <c r="H265" s="2061"/>
      <c r="I265" s="2061"/>
      <c r="J265" s="2061"/>
      <c r="K265" s="2061"/>
      <c r="L265" s="2061"/>
      <c r="M265" s="2061"/>
      <c r="N265" s="2061"/>
    </row>
    <row r="266" spans="1:14" ht="15.75" customHeight="1">
      <c r="A266" s="2061"/>
      <c r="B266" s="2061"/>
      <c r="C266" s="2061"/>
      <c r="D266" s="2061"/>
      <c r="E266" s="2061"/>
      <c r="F266" s="2061"/>
      <c r="G266" s="2061"/>
      <c r="H266" s="2061"/>
      <c r="I266" s="2061"/>
      <c r="J266" s="2061"/>
      <c r="K266" s="2061"/>
      <c r="L266" s="2061"/>
      <c r="M266" s="2061"/>
      <c r="N266" s="2061"/>
    </row>
    <row r="267" spans="1:14" ht="15.75" customHeight="1">
      <c r="A267" s="2061"/>
      <c r="B267" s="2061"/>
      <c r="C267" s="2061"/>
      <c r="D267" s="2061"/>
      <c r="E267" s="2061"/>
      <c r="F267" s="2061"/>
      <c r="G267" s="2061"/>
      <c r="H267" s="2061"/>
      <c r="I267" s="2061"/>
      <c r="J267" s="2061"/>
      <c r="K267" s="2061"/>
      <c r="L267" s="2061"/>
      <c r="M267" s="2061"/>
      <c r="N267" s="2061"/>
    </row>
    <row r="268" spans="1:14" ht="15.75" customHeight="1">
      <c r="A268" s="2061"/>
      <c r="B268" s="2061"/>
      <c r="C268" s="2061"/>
      <c r="D268" s="2061"/>
      <c r="E268" s="2061"/>
      <c r="F268" s="2061"/>
      <c r="G268" s="2061"/>
      <c r="H268" s="2061"/>
      <c r="I268" s="2061"/>
      <c r="J268" s="2061"/>
      <c r="K268" s="2061"/>
      <c r="L268" s="2061"/>
      <c r="M268" s="2061"/>
      <c r="N268" s="2061"/>
    </row>
    <row r="269" spans="1:14" ht="15.75" customHeight="1">
      <c r="A269" s="2061"/>
      <c r="B269" s="2061"/>
      <c r="C269" s="2061"/>
      <c r="D269" s="2061"/>
      <c r="E269" s="2061"/>
      <c r="F269" s="2061"/>
      <c r="G269" s="2061"/>
      <c r="H269" s="2061"/>
      <c r="I269" s="2061"/>
      <c r="J269" s="2061"/>
      <c r="K269" s="2061"/>
      <c r="L269" s="2061"/>
      <c r="M269" s="2061"/>
      <c r="N269" s="2061"/>
    </row>
    <row r="270" spans="1:14" ht="15.75" customHeight="1">
      <c r="A270" s="2061"/>
      <c r="B270" s="2061"/>
      <c r="C270" s="2061"/>
      <c r="D270" s="2061"/>
      <c r="E270" s="2061"/>
      <c r="F270" s="2061"/>
      <c r="G270" s="2061"/>
      <c r="H270" s="2061"/>
      <c r="I270" s="2061"/>
      <c r="J270" s="2061"/>
      <c r="K270" s="2061"/>
      <c r="L270" s="2061"/>
      <c r="M270" s="2061"/>
      <c r="N270" s="2061"/>
    </row>
    <row r="271" spans="1:14" ht="15.75" customHeight="1">
      <c r="A271" s="2061"/>
      <c r="B271" s="2061"/>
      <c r="C271" s="2061"/>
      <c r="D271" s="2061"/>
      <c r="E271" s="2061"/>
      <c r="F271" s="2061"/>
      <c r="G271" s="2061"/>
      <c r="H271" s="2061"/>
      <c r="I271" s="2061"/>
      <c r="J271" s="2061"/>
      <c r="K271" s="2061"/>
      <c r="L271" s="2061"/>
      <c r="M271" s="2061"/>
      <c r="N271" s="2061"/>
    </row>
    <row r="272" spans="1:14" ht="15.75" customHeight="1">
      <c r="A272" s="2061"/>
      <c r="B272" s="2061"/>
      <c r="C272" s="2061"/>
      <c r="D272" s="2061"/>
      <c r="E272" s="2061"/>
      <c r="F272" s="2061"/>
      <c r="G272" s="2061"/>
      <c r="H272" s="2061"/>
      <c r="I272" s="2061"/>
      <c r="J272" s="2061"/>
      <c r="K272" s="2061"/>
      <c r="L272" s="2061"/>
      <c r="M272" s="2061"/>
      <c r="N272" s="2061"/>
    </row>
    <row r="273" spans="1:14" ht="15.75" customHeight="1">
      <c r="A273" s="2061"/>
      <c r="B273" s="2061"/>
      <c r="C273" s="2061"/>
      <c r="D273" s="2061"/>
      <c r="E273" s="2061"/>
      <c r="F273" s="2061"/>
      <c r="G273" s="2061"/>
      <c r="H273" s="2061"/>
      <c r="I273" s="2061"/>
      <c r="J273" s="2061"/>
      <c r="K273" s="2061"/>
      <c r="L273" s="2061"/>
      <c r="M273" s="2061"/>
      <c r="N273" s="2061"/>
    </row>
    <row r="274" spans="1:14" ht="15.75" customHeight="1">
      <c r="A274" s="2061"/>
      <c r="B274" s="2061"/>
      <c r="C274" s="2061"/>
      <c r="D274" s="2061"/>
      <c r="E274" s="2061"/>
      <c r="F274" s="2061"/>
      <c r="G274" s="2061"/>
      <c r="H274" s="2061"/>
      <c r="I274" s="2061"/>
      <c r="J274" s="2061"/>
      <c r="K274" s="2061"/>
      <c r="L274" s="2061"/>
      <c r="M274" s="2061"/>
      <c r="N274" s="2061"/>
    </row>
    <row r="275" spans="1:14" ht="15.75" customHeight="1">
      <c r="A275" s="2061"/>
      <c r="B275" s="2061"/>
      <c r="C275" s="2061"/>
      <c r="D275" s="2061"/>
      <c r="E275" s="2061"/>
      <c r="F275" s="2061"/>
      <c r="G275" s="2061"/>
      <c r="H275" s="2061"/>
      <c r="I275" s="2061"/>
      <c r="J275" s="2061"/>
      <c r="K275" s="2061"/>
      <c r="L275" s="2061"/>
      <c r="M275" s="2061"/>
      <c r="N275" s="2061"/>
    </row>
    <row r="276" spans="1:14" ht="15.75" customHeight="1">
      <c r="A276" s="2061"/>
      <c r="B276" s="2061"/>
      <c r="C276" s="2061"/>
      <c r="D276" s="2061"/>
      <c r="E276" s="2061"/>
      <c r="F276" s="2061"/>
      <c r="G276" s="2061"/>
      <c r="H276" s="2061"/>
      <c r="I276" s="2061"/>
      <c r="J276" s="2061"/>
      <c r="K276" s="2061"/>
      <c r="L276" s="2061"/>
      <c r="M276" s="2061"/>
      <c r="N276" s="2061"/>
    </row>
    <row r="277" spans="1:14" ht="15.75" customHeight="1">
      <c r="A277" s="2061"/>
      <c r="B277" s="2061"/>
      <c r="C277" s="2061"/>
      <c r="D277" s="2061"/>
      <c r="E277" s="2061"/>
      <c r="F277" s="2061"/>
      <c r="G277" s="2061"/>
      <c r="H277" s="2061"/>
      <c r="I277" s="2061"/>
      <c r="J277" s="2061"/>
      <c r="K277" s="2061"/>
      <c r="L277" s="2061"/>
      <c r="M277" s="2061"/>
      <c r="N277" s="2061"/>
    </row>
    <row r="278" spans="1:14" ht="15.75" customHeight="1">
      <c r="A278" s="2061"/>
      <c r="B278" s="2061"/>
      <c r="C278" s="2061"/>
      <c r="D278" s="2061"/>
      <c r="E278" s="2061"/>
      <c r="F278" s="2061"/>
      <c r="G278" s="2061"/>
      <c r="H278" s="2061"/>
      <c r="I278" s="2061"/>
      <c r="J278" s="2061"/>
      <c r="K278" s="2061"/>
      <c r="L278" s="2061"/>
      <c r="M278" s="2061"/>
      <c r="N278" s="2061"/>
    </row>
    <row r="279" spans="1:14" ht="15.75" customHeight="1">
      <c r="A279" s="2061"/>
      <c r="B279" s="2061"/>
      <c r="C279" s="2061"/>
      <c r="D279" s="2061"/>
      <c r="E279" s="2061"/>
      <c r="F279" s="2061"/>
      <c r="G279" s="2061"/>
      <c r="H279" s="2061"/>
      <c r="I279" s="2061"/>
      <c r="J279" s="2061"/>
      <c r="K279" s="2061"/>
      <c r="L279" s="2061"/>
      <c r="M279" s="2061"/>
      <c r="N279" s="2061"/>
    </row>
    <row r="280" spans="1:14" ht="15.75" customHeight="1">
      <c r="A280" s="2061"/>
      <c r="B280" s="2061"/>
      <c r="C280" s="2061"/>
      <c r="D280" s="2061"/>
      <c r="E280" s="2061"/>
      <c r="F280" s="2061"/>
      <c r="G280" s="2061"/>
      <c r="H280" s="2061"/>
      <c r="I280" s="2061"/>
      <c r="J280" s="2061"/>
      <c r="K280" s="2061"/>
      <c r="L280" s="2061"/>
      <c r="M280" s="2061"/>
      <c r="N280" s="2061"/>
    </row>
    <row r="281" spans="1:14" ht="15.75" customHeight="1">
      <c r="A281" s="2061"/>
      <c r="B281" s="2061"/>
      <c r="C281" s="2061"/>
      <c r="D281" s="2061"/>
      <c r="E281" s="2061"/>
      <c r="F281" s="2061"/>
      <c r="G281" s="2061"/>
      <c r="H281" s="2061"/>
      <c r="I281" s="2061"/>
      <c r="J281" s="2061"/>
      <c r="K281" s="2061"/>
      <c r="L281" s="2061"/>
      <c r="M281" s="2061"/>
      <c r="N281" s="2061"/>
    </row>
    <row r="282" spans="1:14" ht="15.75" customHeight="1">
      <c r="A282" s="2061"/>
      <c r="B282" s="2061"/>
      <c r="C282" s="2061"/>
      <c r="D282" s="2061"/>
      <c r="E282" s="2061"/>
      <c r="F282" s="2061"/>
      <c r="G282" s="2061"/>
      <c r="H282" s="2061"/>
      <c r="I282" s="2061"/>
      <c r="J282" s="2061"/>
      <c r="K282" s="2061"/>
      <c r="L282" s="2061"/>
      <c r="M282" s="2061"/>
      <c r="N282" s="2061"/>
    </row>
    <row r="283" spans="1:14" ht="15.75" customHeight="1">
      <c r="A283" s="2061"/>
      <c r="B283" s="2061"/>
      <c r="C283" s="2061"/>
      <c r="D283" s="2061"/>
      <c r="E283" s="2061"/>
      <c r="F283" s="2061"/>
      <c r="G283" s="2061"/>
      <c r="H283" s="2061"/>
      <c r="I283" s="2061"/>
      <c r="J283" s="2061"/>
      <c r="K283" s="2061"/>
      <c r="L283" s="2061"/>
      <c r="M283" s="2061"/>
      <c r="N283" s="2061"/>
    </row>
    <row r="284" spans="1:14" ht="15.75" customHeight="1">
      <c r="A284" s="2061"/>
      <c r="B284" s="2061"/>
      <c r="C284" s="2061"/>
      <c r="D284" s="2061"/>
      <c r="E284" s="2061"/>
      <c r="F284" s="2061"/>
      <c r="G284" s="2061"/>
      <c r="H284" s="2061"/>
      <c r="I284" s="2061"/>
      <c r="J284" s="2061"/>
      <c r="K284" s="2061"/>
      <c r="L284" s="2061"/>
      <c r="M284" s="2061"/>
      <c r="N284" s="2061"/>
    </row>
    <row r="285" spans="1:14" ht="15.75" customHeight="1">
      <c r="A285" s="2061"/>
      <c r="B285" s="2061"/>
      <c r="C285" s="2061"/>
      <c r="D285" s="2061"/>
      <c r="E285" s="2061"/>
      <c r="F285" s="2061"/>
      <c r="G285" s="2061"/>
      <c r="H285" s="2061"/>
      <c r="I285" s="2061"/>
      <c r="J285" s="2061"/>
      <c r="K285" s="2061"/>
      <c r="L285" s="2061"/>
      <c r="M285" s="2061"/>
      <c r="N285" s="2061"/>
    </row>
    <row r="286" spans="1:14" ht="15.75" customHeight="1">
      <c r="A286" s="2061"/>
      <c r="B286" s="2061"/>
      <c r="C286" s="2061"/>
      <c r="D286" s="2061"/>
      <c r="E286" s="2061"/>
      <c r="F286" s="2061"/>
      <c r="G286" s="2061"/>
      <c r="H286" s="2061"/>
      <c r="I286" s="2061"/>
      <c r="J286" s="2061"/>
      <c r="K286" s="2061"/>
      <c r="L286" s="2061"/>
      <c r="M286" s="2061"/>
      <c r="N286" s="2061"/>
    </row>
    <row r="287" spans="1:14" ht="15.75" customHeight="1">
      <c r="A287" s="2061"/>
      <c r="B287" s="2061"/>
      <c r="C287" s="2061"/>
      <c r="D287" s="2061"/>
      <c r="E287" s="2061"/>
      <c r="F287" s="2061"/>
      <c r="G287" s="2061"/>
      <c r="H287" s="2061"/>
      <c r="I287" s="2061"/>
      <c r="J287" s="2061"/>
      <c r="K287" s="2061"/>
      <c r="L287" s="2061"/>
      <c r="M287" s="2061"/>
      <c r="N287" s="2061"/>
    </row>
    <row r="288" spans="1:14" ht="15.75" customHeight="1">
      <c r="A288" s="2061"/>
      <c r="B288" s="2061"/>
      <c r="C288" s="2061"/>
      <c r="D288" s="2061"/>
      <c r="E288" s="2061"/>
      <c r="F288" s="2061"/>
      <c r="G288" s="2061"/>
      <c r="H288" s="2061"/>
      <c r="I288" s="2061"/>
      <c r="J288" s="2061"/>
      <c r="K288" s="2061"/>
      <c r="L288" s="2061"/>
      <c r="M288" s="2061"/>
      <c r="N288" s="2061"/>
    </row>
    <row r="289" spans="1:14" ht="15.75" customHeight="1">
      <c r="A289" s="2061"/>
      <c r="B289" s="2061"/>
      <c r="C289" s="2061"/>
      <c r="D289" s="2061"/>
      <c r="E289" s="2061"/>
      <c r="F289" s="2061"/>
      <c r="G289" s="2061"/>
      <c r="H289" s="2061"/>
      <c r="I289" s="2061"/>
      <c r="J289" s="2061"/>
      <c r="K289" s="2061"/>
      <c r="L289" s="2061"/>
      <c r="M289" s="2061"/>
      <c r="N289" s="2061"/>
    </row>
    <row r="290" spans="1:14" ht="15.75" customHeight="1">
      <c r="A290" s="2061"/>
      <c r="B290" s="2061"/>
      <c r="C290" s="2061"/>
      <c r="D290" s="2061"/>
      <c r="E290" s="2061"/>
      <c r="F290" s="2061"/>
      <c r="G290" s="2061"/>
      <c r="H290" s="2061"/>
      <c r="I290" s="2061"/>
      <c r="J290" s="2061"/>
      <c r="K290" s="2061"/>
      <c r="L290" s="2061"/>
      <c r="M290" s="2061"/>
      <c r="N290" s="2061"/>
    </row>
    <row r="291" spans="1:14" ht="15.75" customHeight="1">
      <c r="A291" s="2061"/>
      <c r="B291" s="2061"/>
      <c r="C291" s="2061"/>
      <c r="D291" s="2061"/>
      <c r="E291" s="2061"/>
      <c r="F291" s="2061"/>
      <c r="G291" s="2061"/>
      <c r="H291" s="2061"/>
      <c r="I291" s="2061"/>
      <c r="J291" s="2061"/>
      <c r="K291" s="2061"/>
      <c r="L291" s="2061"/>
      <c r="M291" s="2061"/>
      <c r="N291" s="2061"/>
    </row>
    <row r="292" spans="1:14" ht="15.75" customHeight="1">
      <c r="A292" s="2061"/>
      <c r="B292" s="2061"/>
      <c r="C292" s="2061"/>
      <c r="D292" s="2061"/>
      <c r="E292" s="2061"/>
      <c r="F292" s="2061"/>
      <c r="G292" s="2061"/>
      <c r="H292" s="2061"/>
      <c r="I292" s="2061"/>
      <c r="J292" s="2061"/>
      <c r="K292" s="2061"/>
      <c r="L292" s="2061"/>
      <c r="M292" s="2061"/>
      <c r="N292" s="2061"/>
    </row>
    <row r="293" spans="1:14" ht="15.75" customHeight="1">
      <c r="A293" s="2061"/>
      <c r="B293" s="2061"/>
      <c r="C293" s="2061"/>
      <c r="D293" s="2061"/>
      <c r="E293" s="2061"/>
      <c r="F293" s="2061"/>
      <c r="G293" s="2061"/>
      <c r="H293" s="2061"/>
      <c r="I293" s="2061"/>
      <c r="J293" s="2061"/>
      <c r="K293" s="2061"/>
      <c r="L293" s="2061"/>
      <c r="M293" s="2061"/>
      <c r="N293" s="2061"/>
    </row>
    <row r="294" spans="1:14" ht="15.75" customHeight="1">
      <c r="A294" s="2061"/>
      <c r="B294" s="2061"/>
      <c r="C294" s="2061"/>
      <c r="D294" s="2061"/>
      <c r="E294" s="2061"/>
      <c r="F294" s="2061"/>
      <c r="G294" s="2061"/>
      <c r="H294" s="2061"/>
      <c r="I294" s="2061"/>
      <c r="J294" s="2061"/>
      <c r="K294" s="2061"/>
      <c r="L294" s="2061"/>
      <c r="M294" s="2061"/>
      <c r="N294" s="2061"/>
    </row>
    <row r="295" spans="1:14" ht="15.75" customHeight="1">
      <c r="A295" s="2061"/>
      <c r="B295" s="2061"/>
      <c r="C295" s="2061"/>
      <c r="D295" s="2061"/>
      <c r="E295" s="2061"/>
      <c r="F295" s="2061"/>
      <c r="G295" s="2061"/>
      <c r="H295" s="2061"/>
      <c r="I295" s="2061"/>
      <c r="J295" s="2061"/>
      <c r="K295" s="2061"/>
      <c r="L295" s="2061"/>
      <c r="M295" s="2061"/>
      <c r="N295" s="2061"/>
    </row>
    <row r="296" spans="1:14" ht="15.75" customHeight="1">
      <c r="A296" s="2061"/>
      <c r="B296" s="2061"/>
      <c r="C296" s="2061"/>
      <c r="D296" s="2061"/>
      <c r="E296" s="2061"/>
      <c r="F296" s="2061"/>
      <c r="G296" s="2061"/>
      <c r="H296" s="2061"/>
      <c r="I296" s="2061"/>
      <c r="J296" s="2061"/>
      <c r="K296" s="2061"/>
      <c r="L296" s="2061"/>
      <c r="M296" s="2061"/>
      <c r="N296" s="2061"/>
    </row>
    <row r="297" spans="1:14" ht="15.75" customHeight="1">
      <c r="A297" s="2061"/>
      <c r="B297" s="2061"/>
      <c r="C297" s="2061"/>
      <c r="D297" s="2061"/>
      <c r="E297" s="2061"/>
      <c r="F297" s="2061"/>
      <c r="G297" s="2061"/>
      <c r="H297" s="2061"/>
      <c r="I297" s="2061"/>
      <c r="J297" s="2061"/>
      <c r="K297" s="2061"/>
      <c r="L297" s="2061"/>
      <c r="M297" s="2061"/>
      <c r="N297" s="2061"/>
    </row>
    <row r="298" spans="1:14" ht="15.75" customHeight="1">
      <c r="A298" s="2061"/>
      <c r="B298" s="2061"/>
      <c r="C298" s="2061"/>
      <c r="D298" s="2061"/>
      <c r="E298" s="2061"/>
      <c r="F298" s="2061"/>
      <c r="G298" s="2061"/>
      <c r="H298" s="2061"/>
      <c r="I298" s="2061"/>
      <c r="J298" s="2061"/>
      <c r="K298" s="2061"/>
      <c r="L298" s="2061"/>
      <c r="M298" s="2061"/>
      <c r="N298" s="2061"/>
    </row>
    <row r="299" spans="1:14" ht="15.75" customHeight="1">
      <c r="A299" s="2061"/>
      <c r="B299" s="2061"/>
      <c r="C299" s="2061"/>
      <c r="D299" s="2061"/>
      <c r="E299" s="2061"/>
      <c r="F299" s="2061"/>
      <c r="G299" s="2061"/>
      <c r="H299" s="2061"/>
      <c r="I299" s="2061"/>
      <c r="J299" s="2061"/>
      <c r="K299" s="2061"/>
      <c r="L299" s="2061"/>
      <c r="M299" s="2061"/>
      <c r="N299" s="2061"/>
    </row>
    <row r="300" spans="1:14" ht="15.75" customHeight="1">
      <c r="A300" s="2061"/>
      <c r="B300" s="2061"/>
      <c r="C300" s="2061"/>
      <c r="D300" s="2061"/>
      <c r="E300" s="2061"/>
      <c r="F300" s="2061"/>
      <c r="G300" s="2061"/>
      <c r="H300" s="2061"/>
      <c r="I300" s="2061"/>
      <c r="J300" s="2061"/>
      <c r="K300" s="2061"/>
      <c r="L300" s="2061"/>
      <c r="M300" s="2061"/>
      <c r="N300" s="2061"/>
    </row>
    <row r="301" spans="1:14" ht="15.75" customHeight="1">
      <c r="A301" s="2061"/>
      <c r="B301" s="2061"/>
      <c r="C301" s="2061"/>
      <c r="D301" s="2061"/>
      <c r="E301" s="2061"/>
      <c r="F301" s="2061"/>
      <c r="G301" s="2061"/>
      <c r="H301" s="2061"/>
      <c r="I301" s="2061"/>
      <c r="J301" s="2061"/>
      <c r="K301" s="2061"/>
      <c r="L301" s="2061"/>
      <c r="M301" s="2061"/>
      <c r="N301" s="2061"/>
    </row>
    <row r="302" spans="1:14" ht="15.75" customHeight="1">
      <c r="A302" s="2061"/>
      <c r="B302" s="2061"/>
      <c r="C302" s="2061"/>
      <c r="D302" s="2061"/>
      <c r="E302" s="2061"/>
      <c r="F302" s="2061"/>
      <c r="G302" s="2061"/>
      <c r="H302" s="2061"/>
      <c r="I302" s="2061"/>
      <c r="J302" s="2061"/>
      <c r="K302" s="2061"/>
      <c r="L302" s="2061"/>
      <c r="M302" s="2061"/>
      <c r="N302" s="2061"/>
    </row>
    <row r="303" spans="1:14" ht="15.75" customHeight="1">
      <c r="A303" s="2061"/>
      <c r="B303" s="2061"/>
      <c r="C303" s="2061"/>
      <c r="D303" s="2061"/>
      <c r="E303" s="2061"/>
      <c r="F303" s="2061"/>
      <c r="G303" s="2061"/>
      <c r="H303" s="2061"/>
      <c r="I303" s="2061"/>
      <c r="J303" s="2061"/>
      <c r="K303" s="2061"/>
      <c r="L303" s="2061"/>
      <c r="M303" s="2061"/>
      <c r="N303" s="2061"/>
    </row>
    <row r="304" spans="1:14" ht="15.75" customHeight="1">
      <c r="A304" s="2061"/>
      <c r="B304" s="2061"/>
      <c r="C304" s="2061"/>
      <c r="D304" s="2061"/>
      <c r="E304" s="2061"/>
      <c r="F304" s="2061"/>
      <c r="G304" s="2061"/>
      <c r="H304" s="2061"/>
      <c r="I304" s="2061"/>
      <c r="J304" s="2061"/>
      <c r="K304" s="2061"/>
      <c r="L304" s="2061"/>
      <c r="M304" s="2061"/>
      <c r="N304" s="2061"/>
    </row>
    <row r="305" spans="1:14" ht="15.75" customHeight="1">
      <c r="A305" s="2061"/>
      <c r="B305" s="2061"/>
      <c r="C305" s="2061"/>
      <c r="D305" s="2061"/>
      <c r="E305" s="2061"/>
      <c r="F305" s="2061"/>
      <c r="G305" s="2061"/>
      <c r="H305" s="2061"/>
      <c r="I305" s="2061"/>
      <c r="J305" s="2061"/>
      <c r="K305" s="2061"/>
      <c r="L305" s="2061"/>
      <c r="M305" s="2061"/>
      <c r="N305" s="2061"/>
    </row>
    <row r="306" spans="1:14" ht="15.75" customHeight="1">
      <c r="A306" s="2061"/>
      <c r="B306" s="2061"/>
      <c r="C306" s="2061"/>
      <c r="D306" s="2061"/>
      <c r="E306" s="2061"/>
      <c r="F306" s="2061"/>
      <c r="G306" s="2061"/>
      <c r="H306" s="2061"/>
      <c r="I306" s="2061"/>
      <c r="J306" s="2061"/>
      <c r="K306" s="2061"/>
      <c r="L306" s="2061"/>
      <c r="M306" s="2061"/>
      <c r="N306" s="2061"/>
    </row>
    <row r="307" spans="1:14" ht="15.75" customHeight="1">
      <c r="A307" s="2061"/>
      <c r="B307" s="2061"/>
      <c r="C307" s="2061"/>
      <c r="D307" s="2061"/>
      <c r="E307" s="2061"/>
      <c r="F307" s="2061"/>
      <c r="G307" s="2061"/>
      <c r="H307" s="2061"/>
      <c r="I307" s="2061"/>
      <c r="J307" s="2061"/>
      <c r="K307" s="2061"/>
      <c r="L307" s="2061"/>
      <c r="M307" s="2061"/>
      <c r="N307" s="2061"/>
    </row>
    <row r="308" spans="1:14" ht="15.75" customHeight="1">
      <c r="A308" s="2061"/>
      <c r="B308" s="2061"/>
      <c r="C308" s="2061"/>
      <c r="D308" s="2061"/>
      <c r="E308" s="2061"/>
      <c r="F308" s="2061"/>
      <c r="G308" s="2061"/>
      <c r="H308" s="2061"/>
      <c r="I308" s="2061"/>
      <c r="J308" s="2061"/>
      <c r="K308" s="2061"/>
      <c r="L308" s="2061"/>
      <c r="M308" s="2061"/>
      <c r="N308" s="2061"/>
    </row>
    <row r="309" spans="1:14" ht="15.75" customHeight="1">
      <c r="A309" s="2061"/>
      <c r="B309" s="2061"/>
      <c r="C309" s="2061"/>
      <c r="D309" s="2061"/>
      <c r="E309" s="2061"/>
      <c r="F309" s="2061"/>
      <c r="G309" s="2061"/>
      <c r="H309" s="2061"/>
      <c r="I309" s="2061"/>
      <c r="J309" s="2061"/>
      <c r="K309" s="2061"/>
      <c r="L309" s="2061"/>
      <c r="M309" s="2061"/>
      <c r="N309" s="2061"/>
    </row>
    <row r="310" spans="1:14" ht="15.75" customHeight="1">
      <c r="A310" s="2061"/>
      <c r="B310" s="2061"/>
      <c r="C310" s="2061"/>
      <c r="D310" s="2061"/>
      <c r="E310" s="2061"/>
      <c r="F310" s="2061"/>
      <c r="G310" s="2061"/>
      <c r="H310" s="2061"/>
      <c r="I310" s="2061"/>
      <c r="J310" s="2061"/>
      <c r="K310" s="2061"/>
      <c r="L310" s="2061"/>
      <c r="M310" s="2061"/>
      <c r="N310" s="2061"/>
    </row>
    <row r="311" spans="1:14" ht="15.75" customHeight="1">
      <c r="A311" s="2061"/>
      <c r="B311" s="2061"/>
      <c r="C311" s="2061"/>
      <c r="D311" s="2061"/>
      <c r="E311" s="2061"/>
      <c r="F311" s="2061"/>
      <c r="G311" s="2061"/>
      <c r="H311" s="2061"/>
      <c r="I311" s="2061"/>
      <c r="J311" s="2061"/>
      <c r="K311" s="2061"/>
      <c r="L311" s="2061"/>
      <c r="M311" s="2061"/>
      <c r="N311" s="2061"/>
    </row>
    <row r="312" spans="1:14" ht="15.75" customHeight="1">
      <c r="A312" s="2061"/>
      <c r="B312" s="2061"/>
      <c r="C312" s="2061"/>
      <c r="D312" s="2061"/>
      <c r="E312" s="2061"/>
      <c r="F312" s="2061"/>
      <c r="G312" s="2061"/>
      <c r="H312" s="2061"/>
      <c r="I312" s="2061"/>
      <c r="J312" s="2061"/>
      <c r="K312" s="2061"/>
      <c r="L312" s="2061"/>
      <c r="M312" s="2061"/>
      <c r="N312" s="2061"/>
    </row>
    <row r="313" spans="1:14" ht="15.75" customHeight="1">
      <c r="A313" s="2061"/>
      <c r="B313" s="2061"/>
      <c r="C313" s="2061"/>
      <c r="D313" s="2061"/>
      <c r="E313" s="2061"/>
      <c r="F313" s="2061"/>
      <c r="G313" s="2061"/>
      <c r="H313" s="2061"/>
      <c r="I313" s="2061"/>
      <c r="J313" s="2061"/>
      <c r="K313" s="2061"/>
      <c r="L313" s="2061"/>
      <c r="M313" s="2061"/>
      <c r="N313" s="2061"/>
    </row>
    <row r="314" spans="1:14" ht="15.75" customHeight="1">
      <c r="A314" s="2061"/>
      <c r="B314" s="2061"/>
      <c r="C314" s="2061"/>
      <c r="D314" s="2061"/>
      <c r="E314" s="2061"/>
      <c r="F314" s="2061"/>
      <c r="G314" s="2061"/>
      <c r="H314" s="2061"/>
      <c r="I314" s="2061"/>
      <c r="J314" s="2061"/>
      <c r="K314" s="2061"/>
      <c r="L314" s="2061"/>
      <c r="M314" s="2061"/>
      <c r="N314" s="2061"/>
    </row>
    <row r="315" spans="1:14" ht="15.75" customHeight="1">
      <c r="A315" s="2061"/>
      <c r="B315" s="2061"/>
      <c r="C315" s="2061"/>
      <c r="D315" s="2061"/>
      <c r="E315" s="2061"/>
      <c r="F315" s="2061"/>
      <c r="G315" s="2061"/>
      <c r="H315" s="2061"/>
      <c r="I315" s="2061"/>
      <c r="J315" s="2061"/>
      <c r="K315" s="2061"/>
      <c r="L315" s="2061"/>
      <c r="M315" s="2061"/>
      <c r="N315" s="2061"/>
    </row>
    <row r="316" spans="1:14" ht="15.75" customHeight="1">
      <c r="A316" s="2061"/>
      <c r="B316" s="2061"/>
      <c r="C316" s="2061"/>
      <c r="D316" s="2061"/>
      <c r="E316" s="2061"/>
      <c r="F316" s="2061"/>
      <c r="G316" s="2061"/>
      <c r="H316" s="2061"/>
      <c r="I316" s="2061"/>
      <c r="J316" s="2061"/>
      <c r="K316" s="2061"/>
      <c r="L316" s="2061"/>
      <c r="M316" s="2061"/>
      <c r="N316" s="2061"/>
    </row>
    <row r="317" spans="1:14" ht="15.75" customHeight="1">
      <c r="A317" s="2061"/>
      <c r="B317" s="2061"/>
      <c r="C317" s="2061"/>
      <c r="D317" s="2061"/>
      <c r="E317" s="2061"/>
      <c r="F317" s="2061"/>
      <c r="G317" s="2061"/>
      <c r="H317" s="2061"/>
      <c r="I317" s="2061"/>
      <c r="J317" s="2061"/>
      <c r="K317" s="2061"/>
      <c r="L317" s="2061"/>
      <c r="M317" s="2061"/>
      <c r="N317" s="2061"/>
    </row>
    <row r="318" spans="1:14" ht="15.75" customHeight="1">
      <c r="A318" s="2061"/>
      <c r="B318" s="2061"/>
      <c r="C318" s="2061"/>
      <c r="D318" s="2061"/>
      <c r="E318" s="2061"/>
      <c r="F318" s="2061"/>
      <c r="G318" s="2061"/>
      <c r="H318" s="2061"/>
      <c r="I318" s="2061"/>
      <c r="J318" s="2061"/>
      <c r="K318" s="2061"/>
      <c r="L318" s="2061"/>
      <c r="M318" s="2061"/>
      <c r="N318" s="2061"/>
    </row>
    <row r="319" spans="1:14" ht="15.75" customHeight="1">
      <c r="A319" s="2061"/>
      <c r="B319" s="2061"/>
      <c r="C319" s="2061"/>
      <c r="D319" s="2061"/>
      <c r="E319" s="2061"/>
      <c r="F319" s="2061"/>
      <c r="G319" s="2061"/>
      <c r="H319" s="2061"/>
      <c r="I319" s="2061"/>
      <c r="J319" s="2061"/>
      <c r="K319" s="2061"/>
      <c r="L319" s="2061"/>
      <c r="M319" s="2061"/>
      <c r="N319" s="2061"/>
    </row>
    <row r="320" spans="1:14" ht="15.75" customHeight="1">
      <c r="A320" s="2061"/>
      <c r="B320" s="2061"/>
      <c r="C320" s="2061"/>
      <c r="D320" s="2061"/>
      <c r="E320" s="2061"/>
      <c r="F320" s="2061"/>
      <c r="G320" s="2061"/>
      <c r="H320" s="2061"/>
      <c r="I320" s="2061"/>
      <c r="J320" s="2061"/>
      <c r="K320" s="2061"/>
      <c r="L320" s="2061"/>
      <c r="M320" s="2061"/>
      <c r="N320" s="2061"/>
    </row>
    <row r="321" spans="1:14" ht="15.75" customHeight="1">
      <c r="A321" s="2061"/>
      <c r="B321" s="2061"/>
      <c r="C321" s="2061"/>
      <c r="D321" s="2061"/>
      <c r="E321" s="2061"/>
      <c r="F321" s="2061"/>
      <c r="G321" s="2061"/>
      <c r="H321" s="2061"/>
      <c r="I321" s="2061"/>
      <c r="J321" s="2061"/>
      <c r="K321" s="2061"/>
      <c r="L321" s="2061"/>
      <c r="M321" s="2061"/>
      <c r="N321" s="2061"/>
    </row>
    <row r="322" spans="1:14" ht="15.75" customHeight="1">
      <c r="A322" s="2061"/>
      <c r="B322" s="2061"/>
      <c r="C322" s="2061"/>
      <c r="D322" s="2061"/>
      <c r="E322" s="2061"/>
      <c r="F322" s="2061"/>
      <c r="G322" s="2061"/>
      <c r="H322" s="2061"/>
      <c r="I322" s="2061"/>
      <c r="J322" s="2061"/>
      <c r="K322" s="2061"/>
      <c r="L322" s="2061"/>
      <c r="M322" s="2061"/>
      <c r="N322" s="2061"/>
    </row>
    <row r="323" spans="1:14" ht="15.75" customHeight="1">
      <c r="A323" s="2061"/>
      <c r="B323" s="2061"/>
      <c r="C323" s="2061"/>
      <c r="D323" s="2061"/>
      <c r="E323" s="2061"/>
      <c r="F323" s="2061"/>
      <c r="G323" s="2061"/>
      <c r="H323" s="2061"/>
      <c r="I323" s="2061"/>
      <c r="J323" s="2061"/>
      <c r="K323" s="2061"/>
      <c r="L323" s="2061"/>
      <c r="M323" s="2061"/>
      <c r="N323" s="2061"/>
    </row>
    <row r="324" spans="1:14" ht="15.75" customHeight="1">
      <c r="A324" s="2061"/>
      <c r="B324" s="2061"/>
      <c r="C324" s="2061"/>
      <c r="D324" s="2061"/>
      <c r="E324" s="2061"/>
      <c r="F324" s="2061"/>
      <c r="G324" s="2061"/>
      <c r="H324" s="2061"/>
      <c r="I324" s="2061"/>
      <c r="J324" s="2061"/>
      <c r="K324" s="2061"/>
      <c r="L324" s="2061"/>
      <c r="M324" s="2061"/>
      <c r="N324" s="2061"/>
    </row>
    <row r="325" spans="1:14" ht="15.75" customHeight="1">
      <c r="A325" s="2061"/>
      <c r="B325" s="2061"/>
      <c r="C325" s="2061"/>
      <c r="D325" s="2061"/>
      <c r="E325" s="2061"/>
      <c r="F325" s="2061"/>
      <c r="G325" s="2061"/>
      <c r="H325" s="2061"/>
      <c r="I325" s="2061"/>
      <c r="J325" s="2061"/>
      <c r="K325" s="2061"/>
      <c r="L325" s="2061"/>
      <c r="M325" s="2061"/>
      <c r="N325" s="2061"/>
    </row>
    <row r="326" spans="1:14" ht="15.75" customHeight="1">
      <c r="A326" s="2061"/>
      <c r="B326" s="2061"/>
      <c r="C326" s="2061"/>
      <c r="D326" s="2061"/>
      <c r="E326" s="2061"/>
      <c r="F326" s="2061"/>
      <c r="G326" s="2061"/>
      <c r="H326" s="2061"/>
      <c r="I326" s="2061"/>
      <c r="J326" s="2061"/>
      <c r="K326" s="2061"/>
      <c r="L326" s="2061"/>
      <c r="M326" s="2061"/>
      <c r="N326" s="2061"/>
    </row>
    <row r="327" spans="1:14" ht="15.75" customHeight="1">
      <c r="A327" s="2061"/>
      <c r="B327" s="2061"/>
      <c r="C327" s="2061"/>
      <c r="D327" s="2061"/>
      <c r="E327" s="2061"/>
      <c r="F327" s="2061"/>
      <c r="G327" s="2061"/>
      <c r="H327" s="2061"/>
      <c r="I327" s="2061"/>
      <c r="J327" s="2061"/>
      <c r="K327" s="2061"/>
      <c r="L327" s="2061"/>
      <c r="M327" s="2061"/>
      <c r="N327" s="2061"/>
    </row>
    <row r="328" spans="1:14" ht="15.75" customHeight="1">
      <c r="A328" s="2061"/>
      <c r="B328" s="2061"/>
      <c r="C328" s="2061"/>
      <c r="D328" s="2061"/>
      <c r="E328" s="2061"/>
      <c r="F328" s="2061"/>
      <c r="G328" s="2061"/>
      <c r="H328" s="2061"/>
      <c r="I328" s="2061"/>
      <c r="J328" s="2061"/>
      <c r="K328" s="2061"/>
      <c r="L328" s="2061"/>
      <c r="M328" s="2061"/>
      <c r="N328" s="2061"/>
    </row>
    <row r="329" spans="1:14" ht="15.75" customHeight="1">
      <c r="A329" s="2061"/>
      <c r="B329" s="2061"/>
      <c r="C329" s="2061"/>
      <c r="D329" s="2061"/>
      <c r="E329" s="2061"/>
      <c r="F329" s="2061"/>
      <c r="G329" s="2061"/>
      <c r="H329" s="2061"/>
      <c r="I329" s="2061"/>
      <c r="J329" s="2061"/>
      <c r="K329" s="2061"/>
      <c r="L329" s="2061"/>
      <c r="M329" s="2061"/>
      <c r="N329" s="2061"/>
    </row>
    <row r="330" spans="1:14" ht="15.75" customHeight="1">
      <c r="A330" s="2061"/>
      <c r="B330" s="2061"/>
      <c r="C330" s="2061"/>
      <c r="D330" s="2061"/>
      <c r="E330" s="2061"/>
      <c r="F330" s="2061"/>
      <c r="G330" s="2061"/>
      <c r="H330" s="2061"/>
      <c r="I330" s="2061"/>
      <c r="J330" s="2061"/>
      <c r="K330" s="2061"/>
      <c r="L330" s="2061"/>
      <c r="M330" s="2061"/>
      <c r="N330" s="2061"/>
    </row>
    <row r="331" spans="1:14" ht="15.75" customHeight="1">
      <c r="A331" s="2061"/>
      <c r="B331" s="2061"/>
      <c r="C331" s="2061"/>
      <c r="D331" s="2061"/>
      <c r="E331" s="2061"/>
      <c r="F331" s="2061"/>
      <c r="G331" s="2061"/>
      <c r="H331" s="2061"/>
      <c r="I331" s="2061"/>
      <c r="J331" s="2061"/>
      <c r="K331" s="2061"/>
      <c r="L331" s="2061"/>
      <c r="M331" s="2061"/>
      <c r="N331" s="2061"/>
    </row>
    <row r="332" spans="1:14" ht="15.75" customHeight="1">
      <c r="A332" s="2061"/>
      <c r="B332" s="2061"/>
      <c r="C332" s="2061"/>
      <c r="D332" s="2061"/>
      <c r="E332" s="2061"/>
      <c r="F332" s="2061"/>
      <c r="G332" s="2061"/>
      <c r="H332" s="2061"/>
      <c r="I332" s="2061"/>
      <c r="J332" s="2061"/>
      <c r="K332" s="2061"/>
      <c r="L332" s="2061"/>
      <c r="M332" s="2061"/>
      <c r="N332" s="2061"/>
    </row>
    <row r="333" spans="1:14" ht="15.75" customHeight="1">
      <c r="A333" s="2061"/>
      <c r="B333" s="2061"/>
      <c r="C333" s="2061"/>
      <c r="D333" s="2061"/>
      <c r="E333" s="2061"/>
      <c r="F333" s="2061"/>
      <c r="G333" s="2061"/>
      <c r="H333" s="2061"/>
      <c r="I333" s="2061"/>
      <c r="J333" s="2061"/>
      <c r="K333" s="2061"/>
      <c r="L333" s="2061"/>
      <c r="M333" s="2061"/>
      <c r="N333" s="2061"/>
    </row>
    <row r="334" spans="1:14" ht="15.75" customHeight="1">
      <c r="A334" s="2061"/>
      <c r="B334" s="2061"/>
      <c r="C334" s="2061"/>
      <c r="D334" s="2061"/>
      <c r="E334" s="2061"/>
      <c r="F334" s="2061"/>
      <c r="G334" s="2061"/>
      <c r="H334" s="2061"/>
      <c r="I334" s="2061"/>
      <c r="J334" s="2061"/>
      <c r="K334" s="2061"/>
      <c r="L334" s="2061"/>
      <c r="M334" s="2061"/>
      <c r="N334" s="2061"/>
    </row>
    <row r="335" spans="1:14" ht="15.75" customHeight="1">
      <c r="A335" s="2061"/>
      <c r="B335" s="2061"/>
      <c r="C335" s="2061"/>
      <c r="D335" s="2061"/>
      <c r="E335" s="2061"/>
      <c r="F335" s="2061"/>
      <c r="G335" s="2061"/>
      <c r="H335" s="2061"/>
      <c r="I335" s="2061"/>
      <c r="J335" s="2061"/>
      <c r="K335" s="2061"/>
      <c r="L335" s="2061"/>
      <c r="M335" s="2061"/>
      <c r="N335" s="2061"/>
    </row>
    <row r="336" spans="1:14" ht="15.75" customHeight="1">
      <c r="A336" s="2061"/>
      <c r="B336" s="2061"/>
      <c r="C336" s="2061"/>
      <c r="D336" s="2061"/>
      <c r="E336" s="2061"/>
      <c r="F336" s="2061"/>
      <c r="G336" s="2061"/>
      <c r="H336" s="2061"/>
      <c r="I336" s="2061"/>
      <c r="J336" s="2061"/>
      <c r="K336" s="2061"/>
      <c r="L336" s="2061"/>
      <c r="M336" s="2061"/>
      <c r="N336" s="2061"/>
    </row>
    <row r="337" spans="1:14" ht="15.75" customHeight="1">
      <c r="A337" s="2061"/>
      <c r="B337" s="2061"/>
      <c r="C337" s="2061"/>
      <c r="D337" s="2061"/>
      <c r="E337" s="2061"/>
      <c r="F337" s="2061"/>
      <c r="G337" s="2061"/>
      <c r="H337" s="2061"/>
      <c r="I337" s="2061"/>
      <c r="J337" s="2061"/>
      <c r="K337" s="2061"/>
      <c r="L337" s="2061"/>
      <c r="M337" s="2061"/>
      <c r="N337" s="2061"/>
    </row>
    <row r="338" spans="1:14" ht="15.75" customHeight="1">
      <c r="A338" s="2061"/>
      <c r="B338" s="2061"/>
      <c r="C338" s="2061"/>
      <c r="D338" s="2061"/>
      <c r="E338" s="2061"/>
      <c r="F338" s="2061"/>
      <c r="G338" s="2061"/>
      <c r="H338" s="2061"/>
      <c r="I338" s="2061"/>
      <c r="J338" s="2061"/>
      <c r="K338" s="2061"/>
      <c r="L338" s="2061"/>
      <c r="M338" s="2061"/>
      <c r="N338" s="2061"/>
    </row>
    <row r="339" spans="1:14" ht="15.75" customHeight="1">
      <c r="A339" s="2061"/>
      <c r="B339" s="2061"/>
      <c r="C339" s="2061"/>
      <c r="D339" s="2061"/>
      <c r="E339" s="2061"/>
      <c r="F339" s="2061"/>
      <c r="G339" s="2061"/>
      <c r="H339" s="2061"/>
      <c r="I339" s="2061"/>
      <c r="J339" s="2061"/>
      <c r="K339" s="2061"/>
      <c r="L339" s="2061"/>
      <c r="M339" s="2061"/>
      <c r="N339" s="2061"/>
    </row>
    <row r="340" spans="1:14" ht="15.75" customHeight="1">
      <c r="A340" s="2061"/>
      <c r="B340" s="2061"/>
      <c r="C340" s="2061"/>
      <c r="D340" s="2061"/>
      <c r="E340" s="2061"/>
      <c r="F340" s="2061"/>
      <c r="G340" s="2061"/>
      <c r="H340" s="2061"/>
      <c r="I340" s="2061"/>
      <c r="J340" s="2061"/>
      <c r="K340" s="2061"/>
      <c r="L340" s="2061"/>
      <c r="M340" s="2061"/>
      <c r="N340" s="2061"/>
    </row>
    <row r="341" spans="1:14" ht="15.75" customHeight="1">
      <c r="A341" s="2061"/>
      <c r="B341" s="2061"/>
      <c r="C341" s="2061"/>
      <c r="D341" s="2061"/>
      <c r="E341" s="2061"/>
      <c r="F341" s="2061"/>
      <c r="G341" s="2061"/>
      <c r="H341" s="2061"/>
      <c r="I341" s="2061"/>
      <c r="J341" s="2061"/>
      <c r="K341" s="2061"/>
      <c r="L341" s="2061"/>
      <c r="M341" s="2061"/>
      <c r="N341" s="2061"/>
    </row>
    <row r="342" spans="1:14" ht="15.75" customHeight="1">
      <c r="A342" s="2061"/>
      <c r="B342" s="2061"/>
      <c r="C342" s="2061"/>
      <c r="D342" s="2061"/>
      <c r="E342" s="2061"/>
      <c r="F342" s="2061"/>
      <c r="G342" s="2061"/>
      <c r="H342" s="2061"/>
      <c r="I342" s="2061"/>
      <c r="J342" s="2061"/>
      <c r="K342" s="2061"/>
      <c r="L342" s="2061"/>
      <c r="M342" s="2061"/>
      <c r="N342" s="2061"/>
    </row>
    <row r="343" spans="1:14" ht="15.75" customHeight="1">
      <c r="A343" s="2061"/>
      <c r="B343" s="2061"/>
      <c r="C343" s="2061"/>
      <c r="D343" s="2061"/>
      <c r="E343" s="2061"/>
      <c r="F343" s="2061"/>
      <c r="G343" s="2061"/>
      <c r="H343" s="2061"/>
      <c r="I343" s="2061"/>
      <c r="J343" s="2061"/>
      <c r="K343" s="2061"/>
      <c r="L343" s="2061"/>
      <c r="M343" s="2061"/>
      <c r="N343" s="2061"/>
    </row>
    <row r="344" spans="1:14" ht="15.75" customHeight="1">
      <c r="A344" s="2061"/>
      <c r="B344" s="2061"/>
      <c r="C344" s="2061"/>
      <c r="D344" s="2061"/>
      <c r="E344" s="2061"/>
      <c r="F344" s="2061"/>
      <c r="G344" s="2061"/>
      <c r="H344" s="2061"/>
      <c r="I344" s="2061"/>
      <c r="J344" s="2061"/>
      <c r="K344" s="2061"/>
      <c r="L344" s="2061"/>
      <c r="M344" s="2061"/>
      <c r="N344" s="2061"/>
    </row>
    <row r="345" spans="1:14" ht="15.75" customHeight="1">
      <c r="A345" s="2061"/>
      <c r="B345" s="2061"/>
      <c r="C345" s="2061"/>
      <c r="D345" s="2061"/>
      <c r="E345" s="2061"/>
      <c r="F345" s="2061"/>
      <c r="G345" s="2061"/>
      <c r="H345" s="2061"/>
      <c r="I345" s="2061"/>
      <c r="J345" s="2061"/>
      <c r="K345" s="2061"/>
      <c r="L345" s="2061"/>
      <c r="M345" s="2061"/>
      <c r="N345" s="2061"/>
    </row>
    <row r="346" spans="1:14" ht="15.75" customHeight="1">
      <c r="A346" s="2061"/>
      <c r="B346" s="2061"/>
      <c r="C346" s="2061"/>
      <c r="D346" s="2061"/>
      <c r="E346" s="2061"/>
      <c r="F346" s="2061"/>
      <c r="G346" s="2061"/>
      <c r="H346" s="2061"/>
      <c r="I346" s="2061"/>
      <c r="J346" s="2061"/>
      <c r="K346" s="2061"/>
      <c r="L346" s="2061"/>
      <c r="M346" s="2061"/>
      <c r="N346" s="2061"/>
    </row>
    <row r="347" spans="1:14" ht="15.75" customHeight="1">
      <c r="A347" s="2061"/>
      <c r="B347" s="2061"/>
      <c r="C347" s="2061"/>
      <c r="D347" s="2061"/>
      <c r="E347" s="2061"/>
      <c r="F347" s="2061"/>
      <c r="G347" s="2061"/>
      <c r="H347" s="2061"/>
      <c r="I347" s="2061"/>
      <c r="J347" s="2061"/>
      <c r="K347" s="2061"/>
      <c r="L347" s="2061"/>
      <c r="M347" s="2061"/>
      <c r="N347" s="2061"/>
    </row>
    <row r="348" spans="1:14" ht="15.75" customHeight="1">
      <c r="A348" s="2061"/>
      <c r="B348" s="2061"/>
      <c r="C348" s="2061"/>
      <c r="D348" s="2061"/>
      <c r="E348" s="2061"/>
      <c r="F348" s="2061"/>
      <c r="G348" s="2061"/>
      <c r="H348" s="2061"/>
      <c r="I348" s="2061"/>
      <c r="J348" s="2061"/>
      <c r="K348" s="2061"/>
      <c r="L348" s="2061"/>
      <c r="M348" s="2061"/>
      <c r="N348" s="2061"/>
    </row>
    <row r="349" spans="1:14" ht="15.75" customHeight="1">
      <c r="A349" s="2061"/>
      <c r="B349" s="2061"/>
      <c r="C349" s="2061"/>
      <c r="D349" s="2061"/>
      <c r="E349" s="2061"/>
      <c r="F349" s="2061"/>
      <c r="G349" s="2061"/>
      <c r="H349" s="2061"/>
      <c r="I349" s="2061"/>
      <c r="J349" s="2061"/>
      <c r="K349" s="2061"/>
      <c r="L349" s="2061"/>
      <c r="M349" s="2061"/>
      <c r="N349" s="2061"/>
    </row>
    <row r="350" spans="1:14" ht="15.75" customHeight="1">
      <c r="A350" s="2061"/>
      <c r="B350" s="2061"/>
      <c r="C350" s="2061"/>
      <c r="D350" s="2061"/>
      <c r="E350" s="2061"/>
      <c r="F350" s="2061"/>
      <c r="G350" s="2061"/>
      <c r="H350" s="2061"/>
      <c r="I350" s="2061"/>
      <c r="J350" s="2061"/>
      <c r="K350" s="2061"/>
      <c r="L350" s="2061"/>
      <c r="M350" s="2061"/>
      <c r="N350" s="2061"/>
    </row>
    <row r="351" spans="1:14" ht="15.75" customHeight="1">
      <c r="A351" s="2061"/>
      <c r="B351" s="2061"/>
      <c r="C351" s="2061"/>
      <c r="D351" s="2061"/>
      <c r="E351" s="2061"/>
      <c r="F351" s="2061"/>
      <c r="G351" s="2061"/>
      <c r="H351" s="2061"/>
      <c r="I351" s="2061"/>
      <c r="J351" s="2061"/>
      <c r="K351" s="2061"/>
      <c r="L351" s="2061"/>
      <c r="M351" s="2061"/>
      <c r="N351" s="2061"/>
    </row>
    <row r="352" spans="1:14" ht="15.75" customHeight="1">
      <c r="A352" s="2061"/>
      <c r="B352" s="2061"/>
      <c r="C352" s="2061"/>
      <c r="D352" s="2061"/>
      <c r="E352" s="2061"/>
      <c r="F352" s="2061"/>
      <c r="G352" s="2061"/>
      <c r="H352" s="2061"/>
      <c r="I352" s="2061"/>
      <c r="J352" s="2061"/>
      <c r="K352" s="2061"/>
      <c r="L352" s="2061"/>
      <c r="M352" s="2061"/>
      <c r="N352" s="2061"/>
    </row>
    <row r="353" spans="1:14" ht="15.75" customHeight="1">
      <c r="A353" s="2061"/>
      <c r="B353" s="2061"/>
      <c r="C353" s="2061"/>
      <c r="D353" s="2061"/>
      <c r="E353" s="2061"/>
      <c r="F353" s="2061"/>
      <c r="G353" s="2061"/>
      <c r="H353" s="2061"/>
      <c r="I353" s="2061"/>
      <c r="J353" s="2061"/>
      <c r="K353" s="2061"/>
      <c r="L353" s="2061"/>
      <c r="M353" s="2061"/>
      <c r="N353" s="2061"/>
    </row>
    <row r="354" spans="1:14" ht="15.75" customHeight="1">
      <c r="A354" s="2061"/>
      <c r="B354" s="2061"/>
      <c r="C354" s="2061"/>
      <c r="D354" s="2061"/>
      <c r="E354" s="2061"/>
      <c r="F354" s="2061"/>
      <c r="G354" s="2061"/>
      <c r="H354" s="2061"/>
      <c r="I354" s="2061"/>
      <c r="J354" s="2061"/>
      <c r="K354" s="2061"/>
      <c r="L354" s="2061"/>
      <c r="M354" s="2061"/>
      <c r="N354" s="2061"/>
    </row>
    <row r="355" spans="1:14" ht="15.75" customHeight="1">
      <c r="A355" s="2061"/>
      <c r="B355" s="2061"/>
      <c r="C355" s="2061"/>
      <c r="D355" s="2061"/>
      <c r="E355" s="2061"/>
      <c r="F355" s="2061"/>
      <c r="G355" s="2061"/>
      <c r="H355" s="2061"/>
      <c r="I355" s="2061"/>
      <c r="J355" s="2061"/>
      <c r="K355" s="2061"/>
      <c r="L355" s="2061"/>
      <c r="M355" s="2061"/>
      <c r="N355" s="2061"/>
    </row>
    <row r="356" spans="1:14" ht="15.75" customHeight="1">
      <c r="A356" s="2061"/>
      <c r="B356" s="2061"/>
      <c r="C356" s="2061"/>
      <c r="D356" s="2061"/>
      <c r="E356" s="2061"/>
      <c r="F356" s="2061"/>
      <c r="G356" s="2061"/>
      <c r="H356" s="2061"/>
      <c r="I356" s="2061"/>
      <c r="J356" s="2061"/>
      <c r="K356" s="2061"/>
      <c r="L356" s="2061"/>
      <c r="M356" s="2061"/>
      <c r="N356" s="2061"/>
    </row>
    <row r="357" spans="1:14" ht="15.75" customHeight="1">
      <c r="A357" s="2061"/>
      <c r="B357" s="2061"/>
      <c r="C357" s="2061"/>
      <c r="D357" s="2061"/>
      <c r="E357" s="2061"/>
      <c r="F357" s="2061"/>
      <c r="G357" s="2061"/>
      <c r="H357" s="2061"/>
      <c r="I357" s="2061"/>
      <c r="J357" s="2061"/>
      <c r="K357" s="2061"/>
      <c r="L357" s="2061"/>
      <c r="M357" s="2061"/>
      <c r="N357" s="2061"/>
    </row>
    <row r="358" spans="1:14" ht="15.75" customHeight="1">
      <c r="A358" s="2061"/>
      <c r="B358" s="2061"/>
      <c r="C358" s="2061"/>
      <c r="D358" s="2061"/>
      <c r="E358" s="2061"/>
      <c r="F358" s="2061"/>
      <c r="G358" s="2061"/>
      <c r="H358" s="2061"/>
      <c r="I358" s="2061"/>
      <c r="J358" s="2061"/>
      <c r="K358" s="2061"/>
      <c r="L358" s="2061"/>
      <c r="M358" s="2061"/>
      <c r="N358" s="2061"/>
    </row>
    <row r="359" spans="1:14" ht="15.75" customHeight="1">
      <c r="A359" s="2061"/>
      <c r="B359" s="2061"/>
      <c r="C359" s="2061"/>
      <c r="D359" s="2061"/>
      <c r="E359" s="2061"/>
      <c r="F359" s="2061"/>
      <c r="G359" s="2061"/>
      <c r="H359" s="2061"/>
      <c r="I359" s="2061"/>
      <c r="J359" s="2061"/>
      <c r="K359" s="2061"/>
      <c r="L359" s="2061"/>
      <c r="M359" s="2061"/>
      <c r="N359" s="2061"/>
    </row>
    <row r="360" spans="1:14" ht="15.75" customHeight="1">
      <c r="A360" s="2061"/>
      <c r="B360" s="2061"/>
      <c r="C360" s="2061"/>
      <c r="D360" s="2061"/>
      <c r="E360" s="2061"/>
      <c r="F360" s="2061"/>
      <c r="G360" s="2061"/>
      <c r="H360" s="2061"/>
      <c r="I360" s="2061"/>
      <c r="J360" s="2061"/>
      <c r="K360" s="2061"/>
      <c r="L360" s="2061"/>
      <c r="M360" s="2061"/>
      <c r="N360" s="2061"/>
    </row>
    <row r="361" spans="1:14" ht="15.75" customHeight="1">
      <c r="A361" s="2061"/>
      <c r="B361" s="2061"/>
      <c r="C361" s="2061"/>
      <c r="D361" s="2061"/>
      <c r="E361" s="2061"/>
      <c r="F361" s="2061"/>
      <c r="G361" s="2061"/>
      <c r="H361" s="2061"/>
      <c r="I361" s="2061"/>
      <c r="J361" s="2061"/>
      <c r="K361" s="2061"/>
      <c r="L361" s="2061"/>
      <c r="M361" s="2061"/>
      <c r="N361" s="2061"/>
    </row>
    <row r="362" spans="1:14" ht="15.75" customHeight="1">
      <c r="A362" s="2061"/>
      <c r="B362" s="2061"/>
      <c r="C362" s="2061"/>
      <c r="D362" s="2061"/>
      <c r="E362" s="2061"/>
      <c r="F362" s="2061"/>
      <c r="G362" s="2061"/>
      <c r="H362" s="2061"/>
      <c r="I362" s="2061"/>
      <c r="J362" s="2061"/>
      <c r="K362" s="2061"/>
      <c r="L362" s="2061"/>
      <c r="M362" s="2061"/>
      <c r="N362" s="2061"/>
    </row>
    <row r="363" spans="1:14" ht="15.75" customHeight="1">
      <c r="A363" s="2061"/>
      <c r="B363" s="2061"/>
      <c r="C363" s="2061"/>
      <c r="D363" s="2061"/>
      <c r="E363" s="2061"/>
      <c r="F363" s="2061"/>
      <c r="G363" s="2061"/>
      <c r="H363" s="2061"/>
      <c r="I363" s="2061"/>
      <c r="J363" s="2061"/>
      <c r="K363" s="2061"/>
      <c r="L363" s="2061"/>
      <c r="M363" s="2061"/>
      <c r="N363" s="2061"/>
    </row>
    <row r="364" spans="1:14" ht="15.75" customHeight="1">
      <c r="A364" s="2061"/>
      <c r="B364" s="2061"/>
      <c r="C364" s="2061"/>
      <c r="D364" s="2061"/>
      <c r="E364" s="2061"/>
      <c r="F364" s="2061"/>
      <c r="G364" s="2061"/>
      <c r="H364" s="2061"/>
      <c r="I364" s="2061"/>
      <c r="J364" s="2061"/>
      <c r="K364" s="2061"/>
      <c r="L364" s="2061"/>
      <c r="M364" s="2061"/>
      <c r="N364" s="2061"/>
    </row>
    <row r="365" spans="1:14" ht="15.75" customHeight="1">
      <c r="A365" s="2061"/>
      <c r="B365" s="2061"/>
      <c r="C365" s="2061"/>
      <c r="D365" s="2061"/>
      <c r="E365" s="2061"/>
      <c r="F365" s="2061"/>
      <c r="G365" s="2061"/>
      <c r="H365" s="2061"/>
      <c r="I365" s="2061"/>
      <c r="J365" s="2061"/>
      <c r="K365" s="2061"/>
      <c r="L365" s="2061"/>
      <c r="M365" s="2061"/>
      <c r="N365" s="2061"/>
    </row>
    <row r="366" spans="1:14" ht="15.75" customHeight="1">
      <c r="A366" s="2061"/>
      <c r="B366" s="2061"/>
      <c r="C366" s="2061"/>
      <c r="D366" s="2061"/>
      <c r="E366" s="2061"/>
      <c r="F366" s="2061"/>
      <c r="G366" s="2061"/>
      <c r="H366" s="2061"/>
      <c r="I366" s="2061"/>
      <c r="J366" s="2061"/>
      <c r="K366" s="2061"/>
      <c r="L366" s="2061"/>
      <c r="M366" s="2061"/>
      <c r="N366" s="2061"/>
    </row>
    <row r="367" spans="1:14" ht="15.75" customHeight="1">
      <c r="A367" s="2061"/>
      <c r="B367" s="2061"/>
      <c r="C367" s="2061"/>
      <c r="D367" s="2061"/>
      <c r="E367" s="2061"/>
      <c r="F367" s="2061"/>
      <c r="G367" s="2061"/>
      <c r="H367" s="2061"/>
      <c r="I367" s="2061"/>
      <c r="J367" s="2061"/>
      <c r="K367" s="2061"/>
      <c r="L367" s="2061"/>
      <c r="M367" s="2061"/>
      <c r="N367" s="2061"/>
    </row>
    <row r="368" spans="1:14" ht="15.75" customHeight="1">
      <c r="A368" s="2061"/>
      <c r="B368" s="2061"/>
      <c r="C368" s="2061"/>
      <c r="D368" s="2061"/>
      <c r="E368" s="2061"/>
      <c r="F368" s="2061"/>
      <c r="G368" s="2061"/>
      <c r="H368" s="2061"/>
      <c r="I368" s="2061"/>
      <c r="J368" s="2061"/>
      <c r="K368" s="2061"/>
      <c r="L368" s="2061"/>
      <c r="M368" s="2061"/>
      <c r="N368" s="2061"/>
    </row>
    <row r="369" spans="1:14" ht="15.75" customHeight="1">
      <c r="A369" s="2061"/>
      <c r="B369" s="2061"/>
      <c r="C369" s="2061"/>
      <c r="D369" s="2061"/>
      <c r="E369" s="2061"/>
      <c r="F369" s="2061"/>
      <c r="G369" s="2061"/>
      <c r="H369" s="2061"/>
      <c r="I369" s="2061"/>
      <c r="J369" s="2061"/>
      <c r="K369" s="2061"/>
      <c r="L369" s="2061"/>
      <c r="M369" s="2061"/>
      <c r="N369" s="2061"/>
    </row>
    <row r="370" spans="1:14" ht="15.75" customHeight="1">
      <c r="A370" s="2061"/>
      <c r="B370" s="2061"/>
      <c r="C370" s="2061"/>
      <c r="D370" s="2061"/>
      <c r="E370" s="2061"/>
      <c r="F370" s="2061"/>
      <c r="G370" s="2061"/>
      <c r="H370" s="2061"/>
      <c r="I370" s="2061"/>
      <c r="J370" s="2061"/>
      <c r="K370" s="2061"/>
      <c r="L370" s="2061"/>
      <c r="M370" s="2061"/>
      <c r="N370" s="2061"/>
    </row>
    <row r="371" spans="1:14" ht="15.75" customHeight="1">
      <c r="A371" s="2061"/>
      <c r="B371" s="2061"/>
      <c r="C371" s="2061"/>
      <c r="D371" s="2061"/>
      <c r="E371" s="2061"/>
      <c r="F371" s="2061"/>
      <c r="G371" s="2061"/>
      <c r="H371" s="2061"/>
      <c r="I371" s="2061"/>
      <c r="J371" s="2061"/>
      <c r="K371" s="2061"/>
      <c r="L371" s="2061"/>
      <c r="M371" s="2061"/>
      <c r="N371" s="2061"/>
    </row>
    <row r="372" spans="1:14" ht="15.75" customHeight="1">
      <c r="A372" s="2061"/>
      <c r="B372" s="2061"/>
      <c r="C372" s="2061"/>
      <c r="D372" s="2061"/>
      <c r="E372" s="2061"/>
      <c r="F372" s="2061"/>
      <c r="G372" s="2061"/>
      <c r="H372" s="2061"/>
      <c r="I372" s="2061"/>
      <c r="J372" s="2061"/>
      <c r="K372" s="2061"/>
      <c r="L372" s="2061"/>
      <c r="M372" s="2061"/>
      <c r="N372" s="2061"/>
    </row>
    <row r="373" spans="1:14" ht="15.75" customHeight="1">
      <c r="A373" s="2061"/>
      <c r="B373" s="2061"/>
      <c r="C373" s="2061"/>
      <c r="D373" s="2061"/>
      <c r="E373" s="2061"/>
      <c r="F373" s="2061"/>
      <c r="G373" s="2061"/>
      <c r="H373" s="2061"/>
      <c r="I373" s="2061"/>
      <c r="J373" s="2061"/>
      <c r="K373" s="2061"/>
      <c r="L373" s="2061"/>
      <c r="M373" s="2061"/>
      <c r="N373" s="2061"/>
    </row>
    <row r="374" spans="1:14" ht="15.75" customHeight="1">
      <c r="A374" s="2061"/>
      <c r="B374" s="2061"/>
      <c r="C374" s="2061"/>
      <c r="D374" s="2061"/>
      <c r="E374" s="2061"/>
      <c r="F374" s="2061"/>
      <c r="G374" s="2061"/>
      <c r="H374" s="2061"/>
      <c r="I374" s="2061"/>
      <c r="J374" s="2061"/>
      <c r="K374" s="2061"/>
      <c r="L374" s="2061"/>
      <c r="M374" s="2061"/>
      <c r="N374" s="2061"/>
    </row>
    <row r="375" spans="1:14" ht="15.75" customHeight="1">
      <c r="A375" s="2061"/>
      <c r="B375" s="2061"/>
      <c r="C375" s="2061"/>
      <c r="D375" s="2061"/>
      <c r="E375" s="2061"/>
      <c r="F375" s="2061"/>
      <c r="G375" s="2061"/>
      <c r="H375" s="2061"/>
      <c r="I375" s="2061"/>
      <c r="J375" s="2061"/>
      <c r="K375" s="2061"/>
      <c r="L375" s="2061"/>
      <c r="M375" s="2061"/>
      <c r="N375" s="2061"/>
    </row>
    <row r="376" spans="1:14" ht="15.75" customHeight="1">
      <c r="A376" s="2061"/>
      <c r="B376" s="2061"/>
      <c r="C376" s="2061"/>
      <c r="D376" s="2061"/>
      <c r="E376" s="2061"/>
      <c r="F376" s="2061"/>
      <c r="G376" s="2061"/>
      <c r="H376" s="2061"/>
      <c r="I376" s="2061"/>
      <c r="J376" s="2061"/>
      <c r="K376" s="2061"/>
      <c r="L376" s="2061"/>
      <c r="M376" s="2061"/>
      <c r="N376" s="2061"/>
    </row>
    <row r="377" spans="1:14" ht="15.75" customHeight="1">
      <c r="A377" s="2061"/>
      <c r="B377" s="2061"/>
      <c r="C377" s="2061"/>
      <c r="D377" s="2061"/>
      <c r="E377" s="2061"/>
      <c r="F377" s="2061"/>
      <c r="G377" s="2061"/>
      <c r="H377" s="2061"/>
      <c r="I377" s="2061"/>
      <c r="J377" s="2061"/>
      <c r="K377" s="2061"/>
      <c r="L377" s="2061"/>
      <c r="M377" s="2061"/>
      <c r="N377" s="2061"/>
    </row>
    <row r="378" spans="1:14" ht="15.75" customHeight="1">
      <c r="A378" s="2061"/>
      <c r="B378" s="2061"/>
      <c r="C378" s="2061"/>
      <c r="D378" s="2061"/>
      <c r="E378" s="2061"/>
      <c r="F378" s="2061"/>
      <c r="G378" s="2061"/>
      <c r="H378" s="2061"/>
      <c r="I378" s="2061"/>
      <c r="J378" s="2061"/>
      <c r="K378" s="2061"/>
      <c r="L378" s="2061"/>
      <c r="M378" s="2061"/>
      <c r="N378" s="2061"/>
    </row>
    <row r="379" spans="1:14" ht="15.75" customHeight="1">
      <c r="A379" s="2061"/>
      <c r="B379" s="2061"/>
      <c r="C379" s="2061"/>
      <c r="D379" s="2061"/>
      <c r="E379" s="2061"/>
      <c r="F379" s="2061"/>
      <c r="G379" s="2061"/>
      <c r="H379" s="2061"/>
      <c r="I379" s="2061"/>
      <c r="J379" s="2061"/>
      <c r="K379" s="2061"/>
      <c r="L379" s="2061"/>
      <c r="M379" s="2061"/>
      <c r="N379" s="2061"/>
    </row>
    <row r="380" spans="1:14" ht="15.75" customHeight="1">
      <c r="A380" s="2061"/>
      <c r="B380" s="2061"/>
      <c r="C380" s="2061"/>
      <c r="D380" s="2061"/>
      <c r="E380" s="2061"/>
      <c r="F380" s="2061"/>
      <c r="G380" s="2061"/>
      <c r="H380" s="2061"/>
      <c r="I380" s="2061"/>
      <c r="J380" s="2061"/>
      <c r="K380" s="2061"/>
      <c r="L380" s="2061"/>
      <c r="M380" s="2061"/>
      <c r="N380" s="2061"/>
    </row>
    <row r="381" spans="1:14" ht="15.75" customHeight="1">
      <c r="A381" s="2061"/>
      <c r="B381" s="2061"/>
      <c r="C381" s="2061"/>
      <c r="D381" s="2061"/>
      <c r="E381" s="2061"/>
      <c r="F381" s="2061"/>
      <c r="G381" s="2061"/>
      <c r="H381" s="2061"/>
      <c r="I381" s="2061"/>
      <c r="J381" s="2061"/>
      <c r="K381" s="2061"/>
      <c r="L381" s="2061"/>
      <c r="M381" s="2061"/>
      <c r="N381" s="2061"/>
    </row>
    <row r="382" spans="1:14" ht="15.75" customHeight="1">
      <c r="A382" s="2061"/>
      <c r="B382" s="2061"/>
      <c r="C382" s="2061"/>
      <c r="D382" s="2061"/>
      <c r="E382" s="2061"/>
      <c r="F382" s="2061"/>
      <c r="G382" s="2061"/>
      <c r="H382" s="2061"/>
      <c r="I382" s="2061"/>
      <c r="J382" s="2061"/>
      <c r="K382" s="2061"/>
      <c r="L382" s="2061"/>
      <c r="M382" s="2061"/>
      <c r="N382" s="2061"/>
    </row>
    <row r="383" spans="1:14" ht="15.75" customHeight="1">
      <c r="A383" s="2061"/>
      <c r="B383" s="2061"/>
      <c r="C383" s="2061"/>
      <c r="D383" s="2061"/>
      <c r="E383" s="2061"/>
      <c r="F383" s="2061"/>
      <c r="G383" s="2061"/>
      <c r="H383" s="2061"/>
      <c r="I383" s="2061"/>
      <c r="J383" s="2061"/>
      <c r="K383" s="2061"/>
      <c r="L383" s="2061"/>
      <c r="M383" s="2061"/>
      <c r="N383" s="2061"/>
    </row>
    <row r="384" spans="1:14" ht="15.75" customHeight="1">
      <c r="A384" s="2061"/>
      <c r="B384" s="2061"/>
      <c r="C384" s="2061"/>
      <c r="D384" s="2061"/>
      <c r="E384" s="2061"/>
      <c r="F384" s="2061"/>
      <c r="G384" s="2061"/>
      <c r="H384" s="2061"/>
      <c r="I384" s="2061"/>
      <c r="J384" s="2061"/>
      <c r="K384" s="2061"/>
      <c r="L384" s="2061"/>
      <c r="M384" s="2061"/>
      <c r="N384" s="2061"/>
    </row>
    <row r="385" spans="1:14" ht="15.75" customHeight="1">
      <c r="A385" s="2061"/>
      <c r="B385" s="2061"/>
      <c r="C385" s="2061"/>
      <c r="D385" s="2061"/>
      <c r="E385" s="2061"/>
      <c r="F385" s="2061"/>
      <c r="G385" s="2061"/>
      <c r="H385" s="2061"/>
      <c r="I385" s="2061"/>
      <c r="J385" s="2061"/>
      <c r="K385" s="2061"/>
      <c r="L385" s="2061"/>
      <c r="M385" s="2061"/>
      <c r="N385" s="2061"/>
    </row>
    <row r="386" spans="1:14" ht="15.75" customHeight="1">
      <c r="A386" s="2061"/>
      <c r="B386" s="2061"/>
      <c r="C386" s="2061"/>
      <c r="D386" s="2061"/>
      <c r="E386" s="2061"/>
      <c r="F386" s="2061"/>
      <c r="G386" s="2061"/>
      <c r="H386" s="2061"/>
      <c r="I386" s="2061"/>
      <c r="J386" s="2061"/>
      <c r="K386" s="2061"/>
      <c r="L386" s="2061"/>
      <c r="M386" s="2061"/>
      <c r="N386" s="2061"/>
    </row>
    <row r="387" spans="1:14" ht="15.75" customHeight="1">
      <c r="A387" s="2061"/>
      <c r="B387" s="2061"/>
      <c r="C387" s="2061"/>
      <c r="D387" s="2061"/>
      <c r="E387" s="2061"/>
      <c r="F387" s="2061"/>
      <c r="G387" s="2061"/>
      <c r="H387" s="2061"/>
      <c r="I387" s="2061"/>
      <c r="J387" s="2061"/>
      <c r="K387" s="2061"/>
      <c r="L387" s="2061"/>
      <c r="M387" s="2061"/>
      <c r="N387" s="2061"/>
    </row>
    <row r="388" spans="1:14" ht="15.75" customHeight="1">
      <c r="A388" s="2061"/>
      <c r="B388" s="2061"/>
      <c r="C388" s="2061"/>
      <c r="D388" s="2061"/>
      <c r="E388" s="2061"/>
      <c r="F388" s="2061"/>
      <c r="G388" s="2061"/>
      <c r="H388" s="2061"/>
      <c r="I388" s="2061"/>
      <c r="J388" s="2061"/>
      <c r="K388" s="2061"/>
      <c r="L388" s="2061"/>
      <c r="M388" s="2061"/>
      <c r="N388" s="2061"/>
    </row>
    <row r="389" spans="1:14" ht="15.75" customHeight="1">
      <c r="A389" s="2061"/>
      <c r="B389" s="2061"/>
      <c r="C389" s="2061"/>
      <c r="D389" s="2061"/>
      <c r="E389" s="2061"/>
      <c r="F389" s="2061"/>
      <c r="G389" s="2061"/>
      <c r="H389" s="2061"/>
      <c r="I389" s="2061"/>
      <c r="J389" s="2061"/>
      <c r="K389" s="2061"/>
      <c r="L389" s="2061"/>
      <c r="M389" s="2061"/>
      <c r="N389" s="2061"/>
    </row>
    <row r="390" spans="1:14" ht="15.75" customHeight="1">
      <c r="A390" s="2061"/>
      <c r="B390" s="2061"/>
      <c r="C390" s="2061"/>
      <c r="D390" s="2061"/>
      <c r="E390" s="2061"/>
      <c r="F390" s="2061"/>
      <c r="G390" s="2061"/>
      <c r="H390" s="2061"/>
      <c r="I390" s="2061"/>
      <c r="J390" s="2061"/>
      <c r="K390" s="2061"/>
      <c r="L390" s="2061"/>
      <c r="M390" s="2061"/>
      <c r="N390" s="2061"/>
    </row>
    <row r="391" spans="1:14" ht="15.75" customHeight="1">
      <c r="A391" s="2061"/>
      <c r="B391" s="2061"/>
      <c r="C391" s="2061"/>
      <c r="D391" s="2061"/>
      <c r="E391" s="2061"/>
      <c r="F391" s="2061"/>
      <c r="G391" s="2061"/>
      <c r="H391" s="2061"/>
      <c r="I391" s="2061"/>
      <c r="J391" s="2061"/>
      <c r="K391" s="2061"/>
      <c r="L391" s="2061"/>
      <c r="M391" s="2061"/>
      <c r="N391" s="2061"/>
    </row>
    <row r="392" spans="1:14" ht="15.75" customHeight="1">
      <c r="A392" s="2061"/>
      <c r="B392" s="2061"/>
      <c r="C392" s="2061"/>
      <c r="D392" s="2061"/>
      <c r="E392" s="2061"/>
      <c r="F392" s="2061"/>
      <c r="G392" s="2061"/>
      <c r="H392" s="2061"/>
      <c r="I392" s="2061"/>
      <c r="J392" s="2061"/>
      <c r="K392" s="2061"/>
      <c r="L392" s="2061"/>
      <c r="M392" s="2061"/>
      <c r="N392" s="2061"/>
    </row>
    <row r="393" spans="1:14" ht="15.75" customHeight="1">
      <c r="A393" s="2061"/>
      <c r="B393" s="2061"/>
      <c r="C393" s="2061"/>
      <c r="D393" s="2061"/>
      <c r="E393" s="2061"/>
      <c r="F393" s="2061"/>
      <c r="G393" s="2061"/>
      <c r="H393" s="2061"/>
      <c r="I393" s="2061"/>
      <c r="J393" s="2061"/>
      <c r="K393" s="2061"/>
      <c r="L393" s="2061"/>
      <c r="M393" s="2061"/>
      <c r="N393" s="2061"/>
    </row>
    <row r="394" spans="1:14" ht="15.75" customHeight="1">
      <c r="A394" s="2061"/>
      <c r="B394" s="2061"/>
      <c r="C394" s="2061"/>
      <c r="D394" s="2061"/>
      <c r="E394" s="2061"/>
      <c r="F394" s="2061"/>
      <c r="G394" s="2061"/>
      <c r="H394" s="2061"/>
      <c r="I394" s="2061"/>
      <c r="J394" s="2061"/>
      <c r="K394" s="2061"/>
      <c r="L394" s="2061"/>
      <c r="M394" s="2061"/>
      <c r="N394" s="2061"/>
    </row>
    <row r="395" spans="1:14" ht="15.75" customHeight="1">
      <c r="A395" s="2061"/>
      <c r="B395" s="2061"/>
      <c r="C395" s="2061"/>
      <c r="D395" s="2061"/>
      <c r="E395" s="2061"/>
      <c r="F395" s="2061"/>
      <c r="G395" s="2061"/>
      <c r="H395" s="2061"/>
      <c r="I395" s="2061"/>
      <c r="J395" s="2061"/>
      <c r="K395" s="2061"/>
      <c r="L395" s="2061"/>
      <c r="M395" s="2061"/>
      <c r="N395" s="2061"/>
    </row>
    <row r="396" spans="1:14" ht="15.75" customHeight="1">
      <c r="A396" s="2061"/>
      <c r="B396" s="2061"/>
      <c r="C396" s="2061"/>
      <c r="D396" s="2061"/>
      <c r="E396" s="2061"/>
      <c r="F396" s="2061"/>
      <c r="G396" s="2061"/>
      <c r="H396" s="2061"/>
      <c r="I396" s="2061"/>
      <c r="J396" s="2061"/>
      <c r="K396" s="2061"/>
      <c r="L396" s="2061"/>
      <c r="M396" s="2061"/>
      <c r="N396" s="2061"/>
    </row>
    <row r="397" spans="1:14" ht="15.75" customHeight="1">
      <c r="A397" s="2061"/>
      <c r="B397" s="2061"/>
      <c r="C397" s="2061"/>
      <c r="D397" s="2061"/>
      <c r="E397" s="2061"/>
      <c r="F397" s="2061"/>
      <c r="G397" s="2061"/>
      <c r="H397" s="2061"/>
      <c r="I397" s="2061"/>
      <c r="J397" s="2061"/>
      <c r="K397" s="2061"/>
      <c r="L397" s="2061"/>
      <c r="M397" s="2061"/>
      <c r="N397" s="2061"/>
    </row>
    <row r="398" spans="1:14" ht="15.75" customHeight="1">
      <c r="A398" s="2061"/>
      <c r="B398" s="2061"/>
      <c r="C398" s="2061"/>
      <c r="D398" s="2061"/>
      <c r="E398" s="2061"/>
      <c r="F398" s="2061"/>
      <c r="G398" s="2061"/>
      <c r="H398" s="2061"/>
      <c r="I398" s="2061"/>
      <c r="J398" s="2061"/>
      <c r="K398" s="2061"/>
      <c r="L398" s="2061"/>
      <c r="M398" s="2061"/>
      <c r="N398" s="2061"/>
    </row>
    <row r="399" spans="1:14" ht="15.75" customHeight="1">
      <c r="A399" s="2061"/>
      <c r="B399" s="2061"/>
      <c r="C399" s="2061"/>
      <c r="D399" s="2061"/>
      <c r="E399" s="2061"/>
      <c r="F399" s="2061"/>
      <c r="G399" s="2061"/>
      <c r="H399" s="2061"/>
      <c r="I399" s="2061"/>
      <c r="J399" s="2061"/>
      <c r="K399" s="2061"/>
      <c r="L399" s="2061"/>
      <c r="M399" s="2061"/>
      <c r="N399" s="2061"/>
    </row>
    <row r="400" spans="1:14" ht="15.75" customHeight="1">
      <c r="A400" s="2061"/>
      <c r="B400" s="2061"/>
      <c r="C400" s="2061"/>
      <c r="D400" s="2061"/>
      <c r="E400" s="2061"/>
      <c r="F400" s="2061"/>
      <c r="G400" s="2061"/>
      <c r="H400" s="2061"/>
      <c r="I400" s="2061"/>
      <c r="J400" s="2061"/>
      <c r="K400" s="2061"/>
      <c r="L400" s="2061"/>
      <c r="M400" s="2061"/>
      <c r="N400" s="2061"/>
    </row>
    <row r="401" spans="1:14" ht="15.75" customHeight="1">
      <c r="A401" s="2061"/>
      <c r="B401" s="2061"/>
      <c r="C401" s="2061"/>
      <c r="D401" s="2061"/>
      <c r="E401" s="2061"/>
      <c r="F401" s="2061"/>
      <c r="G401" s="2061"/>
      <c r="H401" s="2061"/>
      <c r="I401" s="2061"/>
      <c r="J401" s="2061"/>
      <c r="K401" s="2061"/>
      <c r="L401" s="2061"/>
      <c r="M401" s="2061"/>
      <c r="N401" s="2061"/>
    </row>
    <row r="402" spans="1:14" ht="15.75" customHeight="1">
      <c r="A402" s="2061"/>
      <c r="B402" s="2061"/>
      <c r="C402" s="2061"/>
      <c r="D402" s="2061"/>
      <c r="E402" s="2061"/>
      <c r="F402" s="2061"/>
      <c r="G402" s="2061"/>
      <c r="H402" s="2061"/>
      <c r="I402" s="2061"/>
      <c r="J402" s="2061"/>
      <c r="K402" s="2061"/>
      <c r="L402" s="2061"/>
      <c r="M402" s="2061"/>
      <c r="N402" s="2061"/>
    </row>
    <row r="403" spans="1:14" ht="15.75" customHeight="1">
      <c r="A403" s="2061"/>
      <c r="B403" s="2061"/>
      <c r="C403" s="2061"/>
      <c r="D403" s="2061"/>
      <c r="E403" s="2061"/>
      <c r="F403" s="2061"/>
      <c r="G403" s="2061"/>
      <c r="H403" s="2061"/>
      <c r="I403" s="2061"/>
      <c r="J403" s="2061"/>
      <c r="K403" s="2061"/>
      <c r="L403" s="2061"/>
      <c r="M403" s="2061"/>
      <c r="N403" s="2061"/>
    </row>
    <row r="404" spans="1:14" ht="15.75" customHeight="1">
      <c r="A404" s="2061"/>
      <c r="B404" s="2061"/>
      <c r="C404" s="2061"/>
      <c r="D404" s="2061"/>
      <c r="E404" s="2061"/>
      <c r="F404" s="2061"/>
      <c r="G404" s="2061"/>
      <c r="H404" s="2061"/>
      <c r="I404" s="2061"/>
      <c r="J404" s="2061"/>
      <c r="K404" s="2061"/>
      <c r="L404" s="2061"/>
      <c r="M404" s="2061"/>
      <c r="N404" s="2061"/>
    </row>
    <row r="405" spans="1:14" ht="15.75" customHeight="1">
      <c r="A405" s="2061"/>
      <c r="B405" s="2061"/>
      <c r="C405" s="2061"/>
      <c r="D405" s="2061"/>
      <c r="E405" s="2061"/>
      <c r="F405" s="2061"/>
      <c r="G405" s="2061"/>
      <c r="H405" s="2061"/>
      <c r="I405" s="2061"/>
      <c r="J405" s="2061"/>
      <c r="K405" s="2061"/>
      <c r="L405" s="2061"/>
      <c r="M405" s="2061"/>
      <c r="N405" s="2061"/>
    </row>
    <row r="406" spans="1:14" ht="15.75" customHeight="1">
      <c r="A406" s="2061"/>
      <c r="B406" s="2061"/>
      <c r="C406" s="2061"/>
      <c r="D406" s="2061"/>
      <c r="E406" s="2061"/>
      <c r="F406" s="2061"/>
      <c r="G406" s="2061"/>
      <c r="H406" s="2061"/>
      <c r="I406" s="2061"/>
      <c r="J406" s="2061"/>
      <c r="K406" s="2061"/>
      <c r="L406" s="2061"/>
      <c r="M406" s="2061"/>
      <c r="N406" s="2061"/>
    </row>
    <row r="407" spans="1:14" ht="15.75" customHeight="1">
      <c r="A407" s="2061"/>
      <c r="B407" s="2061"/>
      <c r="C407" s="2061"/>
      <c r="D407" s="2061"/>
      <c r="E407" s="2061"/>
      <c r="F407" s="2061"/>
      <c r="G407" s="2061"/>
      <c r="H407" s="2061"/>
      <c r="I407" s="2061"/>
      <c r="J407" s="2061"/>
      <c r="K407" s="2061"/>
      <c r="L407" s="2061"/>
      <c r="M407" s="2061"/>
      <c r="N407" s="2061"/>
    </row>
    <row r="408" spans="1:14" ht="15.75" customHeight="1">
      <c r="A408" s="2061"/>
      <c r="B408" s="2061"/>
      <c r="C408" s="2061"/>
      <c r="D408" s="2061"/>
      <c r="E408" s="2061"/>
      <c r="F408" s="2061"/>
      <c r="G408" s="2061"/>
      <c r="H408" s="2061"/>
      <c r="I408" s="2061"/>
      <c r="J408" s="2061"/>
      <c r="K408" s="2061"/>
      <c r="L408" s="2061"/>
      <c r="M408" s="2061"/>
      <c r="N408" s="2061"/>
    </row>
    <row r="409" spans="1:14" ht="15.75" customHeight="1">
      <c r="A409" s="2061"/>
      <c r="B409" s="2061"/>
      <c r="C409" s="2061"/>
      <c r="D409" s="2061"/>
      <c r="E409" s="2061"/>
      <c r="F409" s="2061"/>
      <c r="G409" s="2061"/>
      <c r="H409" s="2061"/>
      <c r="I409" s="2061"/>
      <c r="J409" s="2061"/>
      <c r="K409" s="2061"/>
      <c r="L409" s="2061"/>
      <c r="M409" s="2061"/>
      <c r="N409" s="2061"/>
    </row>
    <row r="410" spans="1:14" ht="15.75" customHeight="1">
      <c r="A410" s="2061"/>
      <c r="B410" s="2061"/>
      <c r="C410" s="2061"/>
      <c r="D410" s="2061"/>
      <c r="E410" s="2061"/>
      <c r="F410" s="2061"/>
      <c r="G410" s="2061"/>
      <c r="H410" s="2061"/>
      <c r="I410" s="2061"/>
      <c r="J410" s="2061"/>
      <c r="K410" s="2061"/>
      <c r="L410" s="2061"/>
      <c r="M410" s="2061"/>
      <c r="N410" s="2061"/>
    </row>
    <row r="411" spans="1:14" ht="15.75" customHeight="1">
      <c r="A411" s="2061"/>
      <c r="B411" s="2061"/>
      <c r="C411" s="2061"/>
      <c r="D411" s="2061"/>
      <c r="E411" s="2061"/>
      <c r="F411" s="2061"/>
      <c r="G411" s="2061"/>
      <c r="H411" s="2061"/>
      <c r="I411" s="2061"/>
      <c r="J411" s="2061"/>
      <c r="K411" s="2061"/>
      <c r="L411" s="2061"/>
      <c r="M411" s="2061"/>
      <c r="N411" s="2061"/>
    </row>
    <row r="412" spans="1:14" ht="15.75" customHeight="1">
      <c r="A412" s="2061"/>
      <c r="B412" s="2061"/>
      <c r="C412" s="2061"/>
      <c r="D412" s="2061"/>
      <c r="E412" s="2061"/>
      <c r="F412" s="2061"/>
      <c r="G412" s="2061"/>
      <c r="H412" s="2061"/>
      <c r="I412" s="2061"/>
      <c r="J412" s="2061"/>
      <c r="K412" s="2061"/>
      <c r="L412" s="2061"/>
      <c r="M412" s="2061"/>
      <c r="N412" s="2061"/>
    </row>
    <row r="413" spans="1:14" ht="15.75" customHeight="1">
      <c r="A413" s="2061"/>
      <c r="B413" s="2061"/>
      <c r="C413" s="2061"/>
      <c r="D413" s="2061"/>
      <c r="E413" s="2061"/>
      <c r="F413" s="2061"/>
      <c r="G413" s="2061"/>
      <c r="H413" s="2061"/>
      <c r="I413" s="2061"/>
      <c r="J413" s="2061"/>
      <c r="K413" s="2061"/>
      <c r="L413" s="2061"/>
      <c r="M413" s="2061"/>
      <c r="N413" s="2061"/>
    </row>
    <row r="414" spans="1:14" ht="15.75" customHeight="1">
      <c r="A414" s="2061"/>
      <c r="B414" s="2061"/>
      <c r="C414" s="2061"/>
      <c r="D414" s="2061"/>
      <c r="E414" s="2061"/>
      <c r="F414" s="2061"/>
      <c r="G414" s="2061"/>
      <c r="H414" s="2061"/>
      <c r="I414" s="2061"/>
      <c r="J414" s="2061"/>
      <c r="K414" s="2061"/>
      <c r="L414" s="2061"/>
      <c r="M414" s="2061"/>
      <c r="N414" s="2061"/>
    </row>
    <row r="415" spans="1:14" ht="15.75" customHeight="1">
      <c r="A415" s="2061"/>
      <c r="B415" s="2061"/>
      <c r="C415" s="2061"/>
      <c r="D415" s="2061"/>
      <c r="E415" s="2061"/>
      <c r="F415" s="2061"/>
      <c r="G415" s="2061"/>
      <c r="H415" s="2061"/>
      <c r="I415" s="2061"/>
      <c r="J415" s="2061"/>
      <c r="K415" s="2061"/>
      <c r="L415" s="2061"/>
      <c r="M415" s="2061"/>
      <c r="N415" s="2061"/>
    </row>
    <row r="416" spans="1:14" ht="15.75" customHeight="1">
      <c r="A416" s="2061"/>
      <c r="B416" s="2061"/>
      <c r="C416" s="2061"/>
      <c r="D416" s="2061"/>
      <c r="E416" s="2061"/>
      <c r="F416" s="2061"/>
      <c r="G416" s="2061"/>
      <c r="H416" s="2061"/>
      <c r="I416" s="2061"/>
      <c r="J416" s="2061"/>
      <c r="K416" s="2061"/>
      <c r="L416" s="2061"/>
      <c r="M416" s="2061"/>
      <c r="N416" s="2061"/>
    </row>
    <row r="417" spans="1:14" ht="15.75" customHeight="1">
      <c r="A417" s="2061"/>
      <c r="B417" s="2061"/>
      <c r="C417" s="2061"/>
      <c r="D417" s="2061"/>
      <c r="E417" s="2061"/>
      <c r="F417" s="2061"/>
      <c r="G417" s="2061"/>
      <c r="H417" s="2061"/>
      <c r="I417" s="2061"/>
      <c r="J417" s="2061"/>
      <c r="K417" s="2061"/>
      <c r="L417" s="2061"/>
      <c r="M417" s="2061"/>
      <c r="N417" s="2061"/>
    </row>
    <row r="418" spans="1:14" ht="15.75" customHeight="1">
      <c r="A418" s="2061"/>
      <c r="B418" s="2061"/>
      <c r="C418" s="2061"/>
      <c r="D418" s="2061"/>
      <c r="E418" s="2061"/>
      <c r="F418" s="2061"/>
      <c r="G418" s="2061"/>
      <c r="H418" s="2061"/>
      <c r="I418" s="2061"/>
      <c r="J418" s="2061"/>
      <c r="K418" s="2061"/>
      <c r="L418" s="2061"/>
      <c r="M418" s="2061"/>
      <c r="N418" s="2061"/>
    </row>
    <row r="419" spans="1:14" ht="15.75" customHeight="1">
      <c r="A419" s="2061"/>
      <c r="B419" s="2061"/>
      <c r="C419" s="2061"/>
      <c r="D419" s="2061"/>
      <c r="E419" s="2061"/>
      <c r="F419" s="2061"/>
      <c r="G419" s="2061"/>
      <c r="H419" s="2061"/>
      <c r="I419" s="2061"/>
      <c r="J419" s="2061"/>
      <c r="K419" s="2061"/>
      <c r="L419" s="2061"/>
      <c r="M419" s="2061"/>
      <c r="N419" s="2061"/>
    </row>
    <row r="420" spans="1:14" ht="15.75" customHeight="1">
      <c r="A420" s="2061"/>
      <c r="B420" s="2061"/>
      <c r="C420" s="2061"/>
      <c r="D420" s="2061"/>
      <c r="E420" s="2061"/>
      <c r="F420" s="2061"/>
      <c r="G420" s="2061"/>
      <c r="H420" s="2061"/>
      <c r="I420" s="2061"/>
      <c r="J420" s="2061"/>
      <c r="K420" s="2061"/>
      <c r="L420" s="2061"/>
      <c r="M420" s="2061"/>
      <c r="N420" s="2061"/>
    </row>
    <row r="421" spans="1:14" ht="15.75" customHeight="1">
      <c r="A421" s="2061"/>
      <c r="B421" s="2061"/>
      <c r="C421" s="2061"/>
      <c r="D421" s="2061"/>
      <c r="E421" s="2061"/>
      <c r="F421" s="2061"/>
      <c r="G421" s="2061"/>
      <c r="H421" s="2061"/>
      <c r="I421" s="2061"/>
      <c r="J421" s="2061"/>
      <c r="K421" s="2061"/>
      <c r="L421" s="2061"/>
      <c r="M421" s="2061"/>
      <c r="N421" s="2061"/>
    </row>
    <row r="422" spans="1:14" ht="15.75" customHeight="1">
      <c r="A422" s="2061"/>
      <c r="B422" s="2061"/>
      <c r="C422" s="2061"/>
      <c r="D422" s="2061"/>
      <c r="E422" s="2061"/>
      <c r="F422" s="2061"/>
      <c r="G422" s="2061"/>
      <c r="H422" s="2061"/>
      <c r="I422" s="2061"/>
      <c r="J422" s="2061"/>
      <c r="K422" s="2061"/>
      <c r="L422" s="2061"/>
      <c r="M422" s="2061"/>
      <c r="N422" s="2061"/>
    </row>
    <row r="423" spans="1:14" ht="15.75" customHeight="1">
      <c r="A423" s="2061"/>
      <c r="B423" s="2061"/>
      <c r="C423" s="2061"/>
      <c r="D423" s="2061"/>
      <c r="E423" s="2061"/>
      <c r="F423" s="2061"/>
      <c r="G423" s="2061"/>
      <c r="H423" s="2061"/>
      <c r="I423" s="2061"/>
      <c r="J423" s="2061"/>
      <c r="K423" s="2061"/>
      <c r="L423" s="2061"/>
      <c r="M423" s="2061"/>
      <c r="N423" s="2061"/>
    </row>
    <row r="424" spans="1:14" ht="15.75" customHeight="1">
      <c r="A424" s="2061"/>
      <c r="B424" s="2061"/>
      <c r="C424" s="2061"/>
      <c r="D424" s="2061"/>
      <c r="E424" s="2061"/>
      <c r="F424" s="2061"/>
      <c r="G424" s="2061"/>
      <c r="H424" s="2061"/>
      <c r="I424" s="2061"/>
      <c r="J424" s="2061"/>
      <c r="K424" s="2061"/>
      <c r="L424" s="2061"/>
      <c r="M424" s="2061"/>
      <c r="N424" s="2061"/>
    </row>
    <row r="425" spans="1:14" ht="15.75" customHeight="1">
      <c r="A425" s="2061"/>
      <c r="B425" s="2061"/>
      <c r="C425" s="2061"/>
      <c r="D425" s="2061"/>
      <c r="E425" s="2061"/>
      <c r="F425" s="2061"/>
      <c r="G425" s="2061"/>
      <c r="H425" s="2061"/>
      <c r="I425" s="2061"/>
      <c r="J425" s="2061"/>
      <c r="K425" s="2061"/>
      <c r="L425" s="2061"/>
      <c r="M425" s="2061"/>
      <c r="N425" s="2061"/>
    </row>
    <row r="426" spans="1:14" ht="15.75" customHeight="1">
      <c r="A426" s="2061"/>
      <c r="B426" s="2061"/>
      <c r="C426" s="2061"/>
      <c r="D426" s="2061"/>
      <c r="E426" s="2061"/>
      <c r="F426" s="2061"/>
      <c r="G426" s="2061"/>
      <c r="H426" s="2061"/>
      <c r="I426" s="2061"/>
      <c r="J426" s="2061"/>
      <c r="K426" s="2061"/>
      <c r="L426" s="2061"/>
      <c r="M426" s="2061"/>
      <c r="N426" s="2061"/>
    </row>
    <row r="427" spans="1:14" ht="15.75" customHeight="1">
      <c r="A427" s="2061"/>
      <c r="B427" s="2061"/>
      <c r="C427" s="2061"/>
      <c r="D427" s="2061"/>
      <c r="E427" s="2061"/>
      <c r="F427" s="2061"/>
      <c r="G427" s="2061"/>
      <c r="H427" s="2061"/>
      <c r="I427" s="2061"/>
      <c r="J427" s="2061"/>
      <c r="K427" s="2061"/>
      <c r="L427" s="2061"/>
      <c r="M427" s="2061"/>
      <c r="N427" s="2061"/>
    </row>
    <row r="428" spans="1:14" ht="15.75" customHeight="1">
      <c r="A428" s="2061"/>
      <c r="B428" s="2061"/>
      <c r="C428" s="2061"/>
      <c r="D428" s="2061"/>
      <c r="E428" s="2061"/>
      <c r="F428" s="2061"/>
      <c r="G428" s="2061"/>
      <c r="H428" s="2061"/>
      <c r="I428" s="2061"/>
      <c r="J428" s="2061"/>
      <c r="K428" s="2061"/>
      <c r="L428" s="2061"/>
      <c r="M428" s="2061"/>
      <c r="N428" s="2061"/>
    </row>
    <row r="429" spans="1:14" ht="15.75" customHeight="1">
      <c r="A429" s="2061"/>
      <c r="B429" s="2061"/>
      <c r="C429" s="2061"/>
      <c r="D429" s="2061"/>
      <c r="E429" s="2061"/>
      <c r="F429" s="2061"/>
      <c r="G429" s="2061"/>
      <c r="H429" s="2061"/>
      <c r="I429" s="2061"/>
      <c r="J429" s="2061"/>
      <c r="K429" s="2061"/>
      <c r="L429" s="2061"/>
      <c r="M429" s="2061"/>
      <c r="N429" s="2061"/>
    </row>
    <row r="430" spans="1:14" ht="15.75" customHeight="1">
      <c r="A430" s="2061"/>
      <c r="B430" s="2061"/>
      <c r="C430" s="2061"/>
      <c r="D430" s="2061"/>
      <c r="E430" s="2061"/>
      <c r="F430" s="2061"/>
      <c r="G430" s="2061"/>
      <c r="H430" s="2061"/>
      <c r="I430" s="2061"/>
      <c r="J430" s="2061"/>
      <c r="K430" s="2061"/>
      <c r="L430" s="2061"/>
      <c r="M430" s="2061"/>
      <c r="N430" s="2061"/>
    </row>
    <row r="431" spans="1:14" ht="15.75" customHeight="1">
      <c r="A431" s="2061"/>
      <c r="B431" s="2061"/>
      <c r="C431" s="2061"/>
      <c r="D431" s="2061"/>
      <c r="E431" s="2061"/>
      <c r="F431" s="2061"/>
      <c r="G431" s="2061"/>
      <c r="H431" s="2061"/>
      <c r="I431" s="2061"/>
      <c r="J431" s="2061"/>
      <c r="K431" s="2061"/>
      <c r="L431" s="2061"/>
      <c r="M431" s="2061"/>
      <c r="N431" s="2061"/>
    </row>
    <row r="432" spans="1:14" ht="15.75" customHeight="1">
      <c r="A432" s="2061"/>
      <c r="B432" s="2061"/>
      <c r="C432" s="2061"/>
      <c r="D432" s="2061"/>
      <c r="E432" s="2061"/>
      <c r="F432" s="2061"/>
      <c r="G432" s="2061"/>
      <c r="H432" s="2061"/>
      <c r="I432" s="2061"/>
      <c r="J432" s="2061"/>
      <c r="K432" s="2061"/>
      <c r="L432" s="2061"/>
      <c r="M432" s="2061"/>
      <c r="N432" s="2061"/>
    </row>
    <row r="433" spans="1:14" ht="15.75" customHeight="1">
      <c r="A433" s="2061"/>
      <c r="B433" s="2061"/>
      <c r="C433" s="2061"/>
      <c r="D433" s="2061"/>
      <c r="E433" s="2061"/>
      <c r="F433" s="2061"/>
      <c r="G433" s="2061"/>
      <c r="H433" s="2061"/>
      <c r="I433" s="2061"/>
      <c r="J433" s="2061"/>
      <c r="K433" s="2061"/>
      <c r="L433" s="2061"/>
      <c r="M433" s="2061"/>
      <c r="N433" s="2061"/>
    </row>
    <row r="434" spans="1:14" ht="15.75" customHeight="1">
      <c r="A434" s="2061"/>
      <c r="B434" s="2061"/>
      <c r="C434" s="2061"/>
      <c r="D434" s="2061"/>
      <c r="E434" s="2061"/>
      <c r="F434" s="2061"/>
      <c r="G434" s="2061"/>
      <c r="H434" s="2061"/>
      <c r="I434" s="2061"/>
      <c r="J434" s="2061"/>
      <c r="K434" s="2061"/>
      <c r="L434" s="2061"/>
      <c r="M434" s="2061"/>
      <c r="N434" s="2061"/>
    </row>
    <row r="435" spans="1:14" ht="15.75" customHeight="1">
      <c r="A435" s="2061"/>
      <c r="B435" s="2061"/>
      <c r="C435" s="2061"/>
      <c r="D435" s="2061"/>
      <c r="E435" s="2061"/>
      <c r="F435" s="2061"/>
      <c r="G435" s="2061"/>
      <c r="H435" s="2061"/>
      <c r="I435" s="2061"/>
      <c r="J435" s="2061"/>
      <c r="K435" s="2061"/>
      <c r="L435" s="2061"/>
      <c r="M435" s="2061"/>
      <c r="N435" s="2061"/>
    </row>
    <row r="436" spans="1:14" ht="15.75" customHeight="1">
      <c r="A436" s="2061"/>
      <c r="B436" s="2061"/>
      <c r="C436" s="2061"/>
      <c r="D436" s="2061"/>
      <c r="E436" s="2061"/>
      <c r="F436" s="2061"/>
      <c r="G436" s="2061"/>
      <c r="H436" s="2061"/>
      <c r="I436" s="2061"/>
      <c r="J436" s="2061"/>
      <c r="K436" s="2061"/>
      <c r="L436" s="2061"/>
      <c r="M436" s="2061"/>
      <c r="N436" s="2061"/>
    </row>
    <row r="437" spans="1:14" ht="15.75" customHeight="1">
      <c r="A437" s="2061"/>
      <c r="B437" s="2061"/>
      <c r="C437" s="2061"/>
      <c r="D437" s="2061"/>
      <c r="E437" s="2061"/>
      <c r="F437" s="2061"/>
      <c r="G437" s="2061"/>
      <c r="H437" s="2061"/>
      <c r="I437" s="2061"/>
      <c r="J437" s="2061"/>
      <c r="K437" s="2061"/>
      <c r="L437" s="2061"/>
      <c r="M437" s="2061"/>
      <c r="N437" s="2061"/>
    </row>
    <row r="438" spans="1:14" ht="15.75" customHeight="1">
      <c r="A438" s="2061"/>
      <c r="B438" s="2061"/>
      <c r="C438" s="2061"/>
      <c r="D438" s="2061"/>
      <c r="E438" s="2061"/>
      <c r="F438" s="2061"/>
      <c r="G438" s="2061"/>
      <c r="H438" s="2061"/>
      <c r="I438" s="2061"/>
      <c r="J438" s="2061"/>
      <c r="K438" s="2061"/>
      <c r="L438" s="2061"/>
      <c r="M438" s="2061"/>
      <c r="N438" s="2061"/>
    </row>
    <row r="439" spans="1:14" ht="15.75" customHeight="1">
      <c r="A439" s="2061"/>
      <c r="B439" s="2061"/>
      <c r="C439" s="2061"/>
      <c r="D439" s="2061"/>
      <c r="E439" s="2061"/>
      <c r="F439" s="2061"/>
      <c r="G439" s="2061"/>
      <c r="H439" s="2061"/>
      <c r="I439" s="2061"/>
      <c r="J439" s="2061"/>
      <c r="K439" s="2061"/>
      <c r="L439" s="2061"/>
      <c r="M439" s="2061"/>
      <c r="N439" s="2061"/>
    </row>
    <row r="440" spans="1:14" ht="15.75" customHeight="1">
      <c r="A440" s="2061"/>
      <c r="B440" s="2061"/>
      <c r="C440" s="2061"/>
      <c r="D440" s="2061"/>
      <c r="E440" s="2061"/>
      <c r="F440" s="2061"/>
      <c r="G440" s="2061"/>
      <c r="H440" s="2061"/>
      <c r="I440" s="2061"/>
      <c r="J440" s="2061"/>
      <c r="K440" s="2061"/>
      <c r="L440" s="2061"/>
      <c r="M440" s="2061"/>
      <c r="N440" s="2061"/>
    </row>
    <row r="441" spans="1:14" ht="15.75" customHeight="1">
      <c r="A441" s="2061"/>
      <c r="B441" s="2061"/>
      <c r="C441" s="2061"/>
      <c r="D441" s="2061"/>
      <c r="E441" s="2061"/>
      <c r="F441" s="2061"/>
      <c r="G441" s="2061"/>
      <c r="H441" s="2061"/>
      <c r="I441" s="2061"/>
      <c r="J441" s="2061"/>
      <c r="K441" s="2061"/>
      <c r="L441" s="2061"/>
      <c r="M441" s="2061"/>
      <c r="N441" s="2061"/>
    </row>
    <row r="442" spans="1:14" ht="15.75" customHeight="1">
      <c r="A442" s="2061"/>
      <c r="B442" s="2061"/>
      <c r="C442" s="2061"/>
      <c r="D442" s="2061"/>
      <c r="E442" s="2061"/>
      <c r="F442" s="2061"/>
      <c r="G442" s="2061"/>
      <c r="H442" s="2061"/>
      <c r="I442" s="2061"/>
      <c r="J442" s="2061"/>
      <c r="K442" s="2061"/>
      <c r="L442" s="2061"/>
      <c r="M442" s="2061"/>
      <c r="N442" s="2061"/>
    </row>
    <row r="443" spans="1:14" ht="15.75" customHeight="1">
      <c r="A443" s="2061"/>
      <c r="B443" s="2061"/>
      <c r="C443" s="2061"/>
      <c r="D443" s="2061"/>
      <c r="E443" s="2061"/>
      <c r="F443" s="2061"/>
      <c r="G443" s="2061"/>
      <c r="H443" s="2061"/>
      <c r="I443" s="2061"/>
      <c r="J443" s="2061"/>
      <c r="K443" s="2061"/>
      <c r="L443" s="2061"/>
      <c r="M443" s="2061"/>
      <c r="N443" s="2061"/>
    </row>
    <row r="444" spans="1:14" ht="15.75" customHeight="1">
      <c r="A444" s="2061"/>
      <c r="B444" s="2061"/>
      <c r="C444" s="2061"/>
      <c r="D444" s="2061"/>
      <c r="E444" s="2061"/>
      <c r="F444" s="2061"/>
      <c r="G444" s="2061"/>
      <c r="H444" s="2061"/>
      <c r="I444" s="2061"/>
      <c r="J444" s="2061"/>
      <c r="K444" s="2061"/>
      <c r="L444" s="2061"/>
      <c r="M444" s="2061"/>
      <c r="N444" s="2061"/>
    </row>
    <row r="445" spans="1:14" ht="15.75" customHeight="1">
      <c r="A445" s="2061"/>
      <c r="B445" s="2061"/>
      <c r="C445" s="2061"/>
      <c r="D445" s="2061"/>
      <c r="E445" s="2061"/>
      <c r="F445" s="2061"/>
      <c r="G445" s="2061"/>
      <c r="H445" s="2061"/>
      <c r="I445" s="2061"/>
      <c r="J445" s="2061"/>
      <c r="K445" s="2061"/>
      <c r="L445" s="2061"/>
      <c r="M445" s="2061"/>
      <c r="N445" s="2061"/>
    </row>
    <row r="446" spans="1:14" ht="15.75" customHeight="1">
      <c r="A446" s="2061"/>
      <c r="B446" s="2061"/>
      <c r="C446" s="2061"/>
      <c r="D446" s="2061"/>
      <c r="E446" s="2061"/>
      <c r="F446" s="2061"/>
      <c r="G446" s="2061"/>
      <c r="H446" s="2061"/>
      <c r="I446" s="2061"/>
      <c r="J446" s="2061"/>
      <c r="K446" s="2061"/>
      <c r="L446" s="2061"/>
      <c r="M446" s="2061"/>
      <c r="N446" s="2061"/>
    </row>
    <row r="447" spans="1:14" ht="15.75" customHeight="1">
      <c r="A447" s="2061"/>
      <c r="B447" s="2061"/>
      <c r="C447" s="2061"/>
      <c r="D447" s="2061"/>
      <c r="E447" s="2061"/>
      <c r="F447" s="2061"/>
      <c r="G447" s="2061"/>
      <c r="H447" s="2061"/>
      <c r="I447" s="2061"/>
      <c r="J447" s="2061"/>
      <c r="K447" s="2061"/>
      <c r="L447" s="2061"/>
      <c r="M447" s="2061"/>
      <c r="N447" s="2061"/>
    </row>
    <row r="448" spans="1:14" ht="15.75" customHeight="1">
      <c r="A448" s="2061"/>
      <c r="B448" s="2061"/>
      <c r="C448" s="2061"/>
      <c r="D448" s="2061"/>
      <c r="E448" s="2061"/>
      <c r="F448" s="2061"/>
      <c r="G448" s="2061"/>
      <c r="H448" s="2061"/>
      <c r="I448" s="2061"/>
      <c r="J448" s="2061"/>
      <c r="K448" s="2061"/>
      <c r="L448" s="2061"/>
      <c r="M448" s="2061"/>
      <c r="N448" s="2061"/>
    </row>
    <row r="449" spans="1:14" ht="15.75" customHeight="1">
      <c r="A449" s="2061"/>
      <c r="B449" s="2061"/>
      <c r="C449" s="2061"/>
      <c r="D449" s="2061"/>
      <c r="E449" s="2061"/>
      <c r="F449" s="2061"/>
      <c r="G449" s="2061"/>
      <c r="H449" s="2061"/>
      <c r="I449" s="2061"/>
      <c r="J449" s="2061"/>
      <c r="K449" s="2061"/>
      <c r="L449" s="2061"/>
      <c r="M449" s="2061"/>
      <c r="N449" s="2061"/>
    </row>
    <row r="450" spans="1:14" ht="15.75" customHeight="1">
      <c r="A450" s="2061"/>
      <c r="B450" s="2061"/>
      <c r="C450" s="2061"/>
      <c r="D450" s="2061"/>
      <c r="E450" s="2061"/>
      <c r="F450" s="2061"/>
      <c r="G450" s="2061"/>
      <c r="H450" s="2061"/>
      <c r="I450" s="2061"/>
      <c r="J450" s="2061"/>
      <c r="K450" s="2061"/>
      <c r="L450" s="2061"/>
      <c r="M450" s="2061"/>
      <c r="N450" s="2061"/>
    </row>
    <row r="451" spans="1:14" ht="15.75" customHeight="1">
      <c r="A451" s="2061"/>
      <c r="B451" s="2061"/>
      <c r="C451" s="2061"/>
      <c r="D451" s="2061"/>
      <c r="E451" s="2061"/>
      <c r="F451" s="2061"/>
      <c r="G451" s="2061"/>
      <c r="H451" s="2061"/>
      <c r="I451" s="2061"/>
      <c r="J451" s="2061"/>
      <c r="K451" s="2061"/>
      <c r="L451" s="2061"/>
      <c r="M451" s="2061"/>
      <c r="N451" s="2061"/>
    </row>
    <row r="452" spans="1:14" ht="15.75" customHeight="1">
      <c r="A452" s="2061"/>
      <c r="B452" s="2061"/>
      <c r="C452" s="2061"/>
      <c r="D452" s="2061"/>
      <c r="E452" s="2061"/>
      <c r="F452" s="2061"/>
      <c r="G452" s="2061"/>
      <c r="H452" s="2061"/>
      <c r="I452" s="2061"/>
      <c r="J452" s="2061"/>
      <c r="K452" s="2061"/>
      <c r="L452" s="2061"/>
      <c r="M452" s="2061"/>
      <c r="N452" s="2061"/>
    </row>
    <row r="453" spans="1:14" ht="15.75" customHeight="1">
      <c r="A453" s="2061"/>
      <c r="B453" s="2061"/>
      <c r="C453" s="2061"/>
      <c r="D453" s="2061"/>
      <c r="E453" s="2061"/>
      <c r="F453" s="2061"/>
      <c r="G453" s="2061"/>
      <c r="H453" s="2061"/>
      <c r="I453" s="2061"/>
      <c r="J453" s="2061"/>
      <c r="K453" s="2061"/>
      <c r="L453" s="2061"/>
      <c r="M453" s="2061"/>
      <c r="N453" s="2061"/>
    </row>
    <row r="454" spans="1:14" ht="15.75" customHeight="1">
      <c r="A454" s="2061"/>
      <c r="B454" s="2061"/>
      <c r="C454" s="2061"/>
      <c r="D454" s="2061"/>
      <c r="E454" s="2061"/>
      <c r="F454" s="2061"/>
      <c r="G454" s="2061"/>
      <c r="H454" s="2061"/>
      <c r="I454" s="2061"/>
      <c r="J454" s="2061"/>
      <c r="K454" s="2061"/>
      <c r="L454" s="2061"/>
      <c r="M454" s="2061"/>
      <c r="N454" s="2061"/>
    </row>
    <row r="455" spans="1:14" ht="15.75" customHeight="1">
      <c r="A455" s="2061"/>
      <c r="B455" s="2061"/>
      <c r="C455" s="2061"/>
      <c r="D455" s="2061"/>
      <c r="E455" s="2061"/>
      <c r="F455" s="2061"/>
      <c r="G455" s="2061"/>
      <c r="H455" s="2061"/>
      <c r="I455" s="2061"/>
      <c r="J455" s="2061"/>
      <c r="K455" s="2061"/>
      <c r="L455" s="2061"/>
      <c r="M455" s="2061"/>
      <c r="N455" s="2061"/>
    </row>
    <row r="456" spans="1:14" ht="15.75" customHeight="1">
      <c r="A456" s="2061"/>
      <c r="B456" s="2061"/>
      <c r="C456" s="2061"/>
      <c r="D456" s="2061"/>
      <c r="E456" s="2061"/>
      <c r="F456" s="2061"/>
      <c r="G456" s="2061"/>
      <c r="H456" s="2061"/>
      <c r="I456" s="2061"/>
      <c r="J456" s="2061"/>
      <c r="K456" s="2061"/>
      <c r="L456" s="2061"/>
      <c r="M456" s="2061"/>
      <c r="N456" s="2061"/>
    </row>
    <row r="457" spans="1:14" ht="15.75" customHeight="1">
      <c r="A457" s="2061"/>
      <c r="B457" s="2061"/>
      <c r="C457" s="2061"/>
      <c r="D457" s="2061"/>
      <c r="E457" s="2061"/>
      <c r="F457" s="2061"/>
      <c r="G457" s="2061"/>
      <c r="H457" s="2061"/>
      <c r="I457" s="2061"/>
      <c r="J457" s="2061"/>
      <c r="K457" s="2061"/>
      <c r="L457" s="2061"/>
      <c r="M457" s="2061"/>
      <c r="N457" s="2061"/>
    </row>
    <row r="458" spans="1:14" ht="15.75" customHeight="1">
      <c r="A458" s="2061"/>
      <c r="B458" s="2061"/>
      <c r="C458" s="2061"/>
      <c r="D458" s="2061"/>
      <c r="E458" s="2061"/>
      <c r="F458" s="2061"/>
      <c r="G458" s="2061"/>
      <c r="H458" s="2061"/>
      <c r="I458" s="2061"/>
      <c r="J458" s="2061"/>
      <c r="K458" s="2061"/>
      <c r="L458" s="2061"/>
      <c r="M458" s="2061"/>
      <c r="N458" s="2061"/>
    </row>
    <row r="459" spans="1:14" ht="15.75" customHeight="1">
      <c r="A459" s="2061"/>
      <c r="B459" s="2061"/>
      <c r="C459" s="2061"/>
      <c r="D459" s="2061"/>
      <c r="E459" s="2061"/>
      <c r="F459" s="2061"/>
      <c r="G459" s="2061"/>
      <c r="H459" s="2061"/>
      <c r="I459" s="2061"/>
      <c r="J459" s="2061"/>
      <c r="K459" s="2061"/>
      <c r="L459" s="2061"/>
      <c r="M459" s="2061"/>
      <c r="N459" s="2061"/>
    </row>
    <row r="460" spans="1:14" ht="15.75" customHeight="1">
      <c r="A460" s="2061"/>
      <c r="B460" s="2061"/>
      <c r="C460" s="2061"/>
      <c r="D460" s="2061"/>
      <c r="E460" s="2061"/>
      <c r="F460" s="2061"/>
      <c r="G460" s="2061"/>
      <c r="H460" s="2061"/>
      <c r="I460" s="2061"/>
      <c r="J460" s="2061"/>
      <c r="K460" s="2061"/>
      <c r="L460" s="2061"/>
      <c r="M460" s="2061"/>
      <c r="N460" s="2061"/>
    </row>
    <row r="461" spans="1:14" ht="15.75" customHeight="1">
      <c r="A461" s="2061"/>
      <c r="B461" s="2061"/>
      <c r="C461" s="2061"/>
      <c r="D461" s="2061"/>
      <c r="E461" s="2061"/>
      <c r="F461" s="2061"/>
      <c r="G461" s="2061"/>
      <c r="H461" s="2061"/>
      <c r="I461" s="2061"/>
      <c r="J461" s="2061"/>
      <c r="K461" s="2061"/>
      <c r="L461" s="2061"/>
      <c r="M461" s="2061"/>
      <c r="N461" s="2061"/>
    </row>
    <row r="462" spans="1:14" ht="15.75" customHeight="1">
      <c r="A462" s="2061"/>
      <c r="B462" s="2061"/>
      <c r="C462" s="2061"/>
      <c r="D462" s="2061"/>
      <c r="E462" s="2061"/>
      <c r="F462" s="2061"/>
      <c r="G462" s="2061"/>
      <c r="H462" s="2061"/>
      <c r="I462" s="2061"/>
      <c r="J462" s="2061"/>
      <c r="K462" s="2061"/>
      <c r="L462" s="2061"/>
      <c r="M462" s="2061"/>
      <c r="N462" s="2061"/>
    </row>
    <row r="463" spans="1:14" ht="15.75" customHeight="1">
      <c r="A463" s="2061"/>
      <c r="B463" s="2061"/>
      <c r="C463" s="2061"/>
      <c r="D463" s="2061"/>
      <c r="E463" s="2061"/>
      <c r="F463" s="2061"/>
      <c r="G463" s="2061"/>
      <c r="H463" s="2061"/>
      <c r="I463" s="2061"/>
      <c r="J463" s="2061"/>
      <c r="K463" s="2061"/>
      <c r="L463" s="2061"/>
      <c r="M463" s="2061"/>
      <c r="N463" s="2061"/>
    </row>
    <row r="464" spans="1:14" ht="15.75" customHeight="1">
      <c r="A464" s="2061"/>
      <c r="B464" s="2061"/>
      <c r="C464" s="2061"/>
      <c r="D464" s="2061"/>
      <c r="E464" s="2061"/>
      <c r="F464" s="2061"/>
      <c r="G464" s="2061"/>
      <c r="H464" s="2061"/>
      <c r="I464" s="2061"/>
      <c r="J464" s="2061"/>
      <c r="K464" s="2061"/>
      <c r="L464" s="2061"/>
      <c r="M464" s="2061"/>
      <c r="N464" s="2061"/>
    </row>
    <row r="465" spans="1:14" ht="15.75" customHeight="1">
      <c r="A465" s="2061"/>
      <c r="B465" s="2061"/>
      <c r="C465" s="2061"/>
      <c r="D465" s="2061"/>
      <c r="E465" s="2061"/>
      <c r="F465" s="2061"/>
      <c r="G465" s="2061"/>
      <c r="H465" s="2061"/>
      <c r="I465" s="2061"/>
      <c r="J465" s="2061"/>
      <c r="K465" s="2061"/>
      <c r="L465" s="2061"/>
      <c r="M465" s="2061"/>
      <c r="N465" s="2061"/>
    </row>
    <row r="466" spans="1:14" ht="15.75" customHeight="1">
      <c r="A466" s="2061"/>
      <c r="B466" s="2061"/>
      <c r="C466" s="2061"/>
      <c r="D466" s="2061"/>
      <c r="E466" s="2061"/>
      <c r="F466" s="2061"/>
      <c r="G466" s="2061"/>
      <c r="H466" s="2061"/>
      <c r="I466" s="2061"/>
      <c r="J466" s="2061"/>
      <c r="K466" s="2061"/>
      <c r="L466" s="2061"/>
      <c r="M466" s="2061"/>
      <c r="N466" s="2061"/>
    </row>
    <row r="467" spans="1:14" ht="15.75" customHeight="1">
      <c r="A467" s="2061"/>
      <c r="B467" s="2061"/>
      <c r="C467" s="2061"/>
      <c r="D467" s="2061"/>
      <c r="E467" s="2061"/>
      <c r="F467" s="2061"/>
      <c r="G467" s="2061"/>
      <c r="H467" s="2061"/>
      <c r="I467" s="2061"/>
      <c r="J467" s="2061"/>
      <c r="K467" s="2061"/>
      <c r="L467" s="2061"/>
      <c r="M467" s="2061"/>
      <c r="N467" s="2061"/>
    </row>
    <row r="468" spans="1:14" ht="15.75" customHeight="1">
      <c r="A468" s="2061"/>
      <c r="B468" s="2061"/>
      <c r="C468" s="2061"/>
      <c r="D468" s="2061"/>
      <c r="E468" s="2061"/>
      <c r="F468" s="2061"/>
      <c r="G468" s="2061"/>
      <c r="H468" s="2061"/>
      <c r="I468" s="2061"/>
      <c r="J468" s="2061"/>
      <c r="K468" s="2061"/>
      <c r="L468" s="2061"/>
      <c r="M468" s="2061"/>
      <c r="N468" s="2061"/>
    </row>
    <row r="469" spans="1:14" ht="15.75" customHeight="1">
      <c r="A469" s="2061"/>
      <c r="B469" s="2061"/>
      <c r="C469" s="2061"/>
      <c r="D469" s="2061"/>
      <c r="E469" s="2061"/>
      <c r="F469" s="2061"/>
      <c r="G469" s="2061"/>
      <c r="H469" s="2061"/>
      <c r="I469" s="2061"/>
      <c r="J469" s="2061"/>
      <c r="K469" s="2061"/>
      <c r="L469" s="2061"/>
      <c r="M469" s="2061"/>
      <c r="N469" s="2061"/>
    </row>
    <row r="470" spans="1:14" ht="15.75" customHeight="1">
      <c r="A470" s="2061"/>
      <c r="B470" s="2061"/>
      <c r="C470" s="2061"/>
      <c r="D470" s="2061"/>
      <c r="E470" s="2061"/>
      <c r="F470" s="2061"/>
      <c r="G470" s="2061"/>
      <c r="H470" s="2061"/>
      <c r="I470" s="2061"/>
      <c r="J470" s="2061"/>
      <c r="K470" s="2061"/>
      <c r="L470" s="2061"/>
      <c r="M470" s="2061"/>
      <c r="N470" s="2061"/>
    </row>
    <row r="471" spans="1:14" ht="15.75" customHeight="1">
      <c r="A471" s="2061"/>
      <c r="B471" s="2061"/>
      <c r="C471" s="2061"/>
      <c r="D471" s="2061"/>
      <c r="E471" s="2061"/>
      <c r="F471" s="2061"/>
      <c r="G471" s="2061"/>
      <c r="H471" s="2061"/>
      <c r="I471" s="2061"/>
      <c r="J471" s="2061"/>
      <c r="K471" s="2061"/>
      <c r="L471" s="2061"/>
      <c r="M471" s="2061"/>
      <c r="N471" s="2061"/>
    </row>
    <row r="472" spans="1:14" ht="15.75" customHeight="1">
      <c r="A472" s="2061"/>
      <c r="B472" s="2061"/>
      <c r="C472" s="2061"/>
      <c r="D472" s="2061"/>
      <c r="E472" s="2061"/>
      <c r="F472" s="2061"/>
      <c r="G472" s="2061"/>
      <c r="H472" s="2061"/>
      <c r="I472" s="2061"/>
      <c r="J472" s="2061"/>
      <c r="K472" s="2061"/>
      <c r="L472" s="2061"/>
      <c r="M472" s="2061"/>
      <c r="N472" s="2061"/>
    </row>
    <row r="473" spans="1:14" ht="15.75" customHeight="1">
      <c r="A473" s="2061"/>
      <c r="B473" s="2061"/>
      <c r="C473" s="2061"/>
      <c r="D473" s="2061"/>
      <c r="E473" s="2061"/>
      <c r="F473" s="2061"/>
      <c r="G473" s="2061"/>
      <c r="H473" s="2061"/>
      <c r="I473" s="2061"/>
      <c r="J473" s="2061"/>
      <c r="K473" s="2061"/>
      <c r="L473" s="2061"/>
      <c r="M473" s="2061"/>
      <c r="N473" s="2061"/>
    </row>
    <row r="474" spans="1:14" ht="15.75" customHeight="1">
      <c r="A474" s="2061"/>
      <c r="B474" s="2061"/>
      <c r="C474" s="2061"/>
      <c r="D474" s="2061"/>
      <c r="E474" s="2061"/>
      <c r="F474" s="2061"/>
      <c r="G474" s="2061"/>
      <c r="H474" s="2061"/>
      <c r="I474" s="2061"/>
      <c r="J474" s="2061"/>
      <c r="K474" s="2061"/>
      <c r="L474" s="2061"/>
      <c r="M474" s="2061"/>
      <c r="N474" s="2061"/>
    </row>
    <row r="475" spans="1:14" ht="15.75" customHeight="1">
      <c r="A475" s="2061"/>
      <c r="B475" s="2061"/>
      <c r="C475" s="2061"/>
      <c r="D475" s="2061"/>
      <c r="E475" s="2061"/>
      <c r="F475" s="2061"/>
      <c r="G475" s="2061"/>
      <c r="H475" s="2061"/>
      <c r="I475" s="2061"/>
      <c r="J475" s="2061"/>
      <c r="K475" s="2061"/>
      <c r="L475" s="2061"/>
      <c r="M475" s="2061"/>
      <c r="N475" s="2061"/>
    </row>
    <row r="476" spans="1:14" ht="15.75" customHeight="1">
      <c r="A476" s="2061"/>
      <c r="B476" s="2061"/>
      <c r="C476" s="2061"/>
      <c r="D476" s="2061"/>
      <c r="E476" s="2061"/>
      <c r="F476" s="2061"/>
      <c r="G476" s="2061"/>
      <c r="H476" s="2061"/>
      <c r="I476" s="2061"/>
      <c r="J476" s="2061"/>
      <c r="K476" s="2061"/>
      <c r="L476" s="2061"/>
      <c r="M476" s="2061"/>
      <c r="N476" s="2061"/>
    </row>
    <row r="477" spans="1:14" ht="15.75" customHeight="1">
      <c r="A477" s="2061"/>
      <c r="B477" s="2061"/>
      <c r="C477" s="2061"/>
      <c r="D477" s="2061"/>
      <c r="E477" s="2061"/>
      <c r="F477" s="2061"/>
      <c r="G477" s="2061"/>
      <c r="H477" s="2061"/>
      <c r="I477" s="2061"/>
      <c r="J477" s="2061"/>
      <c r="K477" s="2061"/>
      <c r="L477" s="2061"/>
      <c r="M477" s="2061"/>
      <c r="N477" s="2061"/>
    </row>
    <row r="478" spans="1:14" ht="15.75" customHeight="1">
      <c r="A478" s="2061"/>
      <c r="B478" s="2061"/>
      <c r="C478" s="2061"/>
      <c r="D478" s="2061"/>
      <c r="E478" s="2061"/>
      <c r="F478" s="2061"/>
      <c r="G478" s="2061"/>
      <c r="H478" s="2061"/>
      <c r="I478" s="2061"/>
      <c r="J478" s="2061"/>
      <c r="K478" s="2061"/>
      <c r="L478" s="2061"/>
      <c r="M478" s="2061"/>
      <c r="N478" s="2061"/>
    </row>
    <row r="479" spans="1:14" ht="15.75" customHeight="1">
      <c r="A479" s="2061"/>
      <c r="B479" s="2061"/>
      <c r="C479" s="2061"/>
      <c r="D479" s="2061"/>
      <c r="E479" s="2061"/>
      <c r="F479" s="2061"/>
      <c r="G479" s="2061"/>
      <c r="H479" s="2061"/>
      <c r="I479" s="2061"/>
      <c r="J479" s="2061"/>
      <c r="K479" s="2061"/>
      <c r="L479" s="2061"/>
      <c r="M479" s="2061"/>
      <c r="N479" s="2061"/>
    </row>
    <row r="480" spans="1:14" ht="15.75" customHeight="1">
      <c r="A480" s="2061"/>
      <c r="B480" s="2061"/>
      <c r="C480" s="2061"/>
      <c r="D480" s="2061"/>
      <c r="E480" s="2061"/>
      <c r="F480" s="2061"/>
      <c r="G480" s="2061"/>
      <c r="H480" s="2061"/>
      <c r="I480" s="2061"/>
      <c r="J480" s="2061"/>
      <c r="K480" s="2061"/>
      <c r="L480" s="2061"/>
      <c r="M480" s="2061"/>
      <c r="N480" s="2061"/>
    </row>
    <row r="481" spans="1:14" ht="15.75" customHeight="1">
      <c r="A481" s="2061"/>
      <c r="B481" s="2061"/>
      <c r="C481" s="2061"/>
      <c r="D481" s="2061"/>
      <c r="E481" s="2061"/>
      <c r="F481" s="2061"/>
      <c r="G481" s="2061"/>
      <c r="H481" s="2061"/>
      <c r="I481" s="2061"/>
      <c r="J481" s="2061"/>
      <c r="K481" s="2061"/>
      <c r="L481" s="2061"/>
      <c r="M481" s="2061"/>
      <c r="N481" s="2061"/>
    </row>
    <row r="482" spans="1:14" ht="15.75" customHeight="1">
      <c r="A482" s="2061"/>
      <c r="B482" s="2061"/>
      <c r="C482" s="2061"/>
      <c r="D482" s="2061"/>
      <c r="E482" s="2061"/>
      <c r="F482" s="2061"/>
      <c r="G482" s="2061"/>
      <c r="H482" s="2061"/>
      <c r="I482" s="2061"/>
      <c r="J482" s="2061"/>
      <c r="K482" s="2061"/>
      <c r="L482" s="2061"/>
      <c r="M482" s="2061"/>
      <c r="N482" s="2061"/>
    </row>
    <row r="483" spans="1:14" ht="15.75" customHeight="1">
      <c r="A483" s="2061"/>
      <c r="B483" s="2061"/>
      <c r="C483" s="2061"/>
      <c r="D483" s="2061"/>
      <c r="E483" s="2061"/>
      <c r="F483" s="2061"/>
      <c r="G483" s="2061"/>
      <c r="H483" s="2061"/>
      <c r="I483" s="2061"/>
      <c r="J483" s="2061"/>
      <c r="K483" s="2061"/>
      <c r="L483" s="2061"/>
      <c r="M483" s="2061"/>
      <c r="N483" s="2061"/>
    </row>
    <row r="484" spans="1:14" ht="15.75" customHeight="1">
      <c r="A484" s="2061"/>
      <c r="B484" s="2061"/>
      <c r="C484" s="2061"/>
      <c r="D484" s="2061"/>
      <c r="E484" s="2061"/>
      <c r="F484" s="2061"/>
      <c r="G484" s="2061"/>
      <c r="H484" s="2061"/>
      <c r="I484" s="2061"/>
      <c r="J484" s="2061"/>
      <c r="K484" s="2061"/>
      <c r="L484" s="2061"/>
      <c r="M484" s="2061"/>
      <c r="N484" s="2061"/>
    </row>
    <row r="485" spans="1:14" ht="15.75" customHeight="1">
      <c r="A485" s="2061"/>
      <c r="B485" s="2061"/>
      <c r="C485" s="2061"/>
      <c r="D485" s="2061"/>
      <c r="E485" s="2061"/>
      <c r="F485" s="2061"/>
      <c r="G485" s="2061"/>
      <c r="H485" s="2061"/>
      <c r="I485" s="2061"/>
      <c r="J485" s="2061"/>
      <c r="K485" s="2061"/>
      <c r="L485" s="2061"/>
      <c r="M485" s="2061"/>
      <c r="N485" s="2061"/>
    </row>
    <row r="486" spans="1:14" ht="15.75" customHeight="1">
      <c r="A486" s="2061"/>
      <c r="B486" s="2061"/>
      <c r="C486" s="2061"/>
      <c r="D486" s="2061"/>
      <c r="E486" s="2061"/>
      <c r="F486" s="2061"/>
      <c r="G486" s="2061"/>
      <c r="H486" s="2061"/>
      <c r="I486" s="2061"/>
      <c r="J486" s="2061"/>
      <c r="K486" s="2061"/>
      <c r="L486" s="2061"/>
      <c r="M486" s="2061"/>
      <c r="N486" s="2061"/>
    </row>
    <row r="487" spans="1:14" ht="15.75" customHeight="1">
      <c r="A487" s="2061"/>
      <c r="B487" s="2061"/>
      <c r="C487" s="2061"/>
      <c r="D487" s="2061"/>
      <c r="E487" s="2061"/>
      <c r="F487" s="2061"/>
      <c r="G487" s="2061"/>
      <c r="H487" s="2061"/>
      <c r="I487" s="2061"/>
      <c r="J487" s="2061"/>
      <c r="K487" s="2061"/>
      <c r="L487" s="2061"/>
      <c r="M487" s="2061"/>
      <c r="N487" s="2061"/>
    </row>
    <row r="488" spans="1:14" ht="15.75" customHeight="1">
      <c r="A488" s="2061"/>
      <c r="B488" s="2061"/>
      <c r="C488" s="2061"/>
      <c r="D488" s="2061"/>
      <c r="E488" s="2061"/>
      <c r="F488" s="2061"/>
      <c r="G488" s="2061"/>
      <c r="H488" s="2061"/>
      <c r="I488" s="2061"/>
      <c r="J488" s="2061"/>
      <c r="K488" s="2061"/>
      <c r="L488" s="2061"/>
      <c r="M488" s="2061"/>
      <c r="N488" s="2061"/>
    </row>
    <row r="489" spans="1:14" ht="15.75" customHeight="1">
      <c r="A489" s="2061"/>
      <c r="B489" s="2061"/>
      <c r="C489" s="2061"/>
      <c r="D489" s="2061"/>
      <c r="E489" s="2061"/>
      <c r="F489" s="2061"/>
      <c r="G489" s="2061"/>
      <c r="H489" s="2061"/>
      <c r="I489" s="2061"/>
      <c r="J489" s="2061"/>
      <c r="K489" s="2061"/>
      <c r="L489" s="2061"/>
      <c r="M489" s="2061"/>
      <c r="N489" s="2061"/>
    </row>
    <row r="490" spans="1:14" ht="15.75" customHeight="1">
      <c r="A490" s="2061"/>
      <c r="B490" s="2061"/>
      <c r="C490" s="2061"/>
      <c r="D490" s="2061"/>
      <c r="E490" s="2061"/>
      <c r="F490" s="2061"/>
      <c r="G490" s="2061"/>
      <c r="H490" s="2061"/>
      <c r="I490" s="2061"/>
      <c r="J490" s="2061"/>
      <c r="K490" s="2061"/>
      <c r="L490" s="2061"/>
      <c r="M490" s="2061"/>
      <c r="N490" s="2061"/>
    </row>
    <row r="491" spans="1:14" ht="15.75" customHeight="1">
      <c r="A491" s="2061"/>
      <c r="B491" s="2061"/>
      <c r="C491" s="2061"/>
      <c r="D491" s="2061"/>
      <c r="E491" s="2061"/>
      <c r="F491" s="2061"/>
      <c r="G491" s="2061"/>
      <c r="H491" s="2061"/>
      <c r="I491" s="2061"/>
      <c r="J491" s="2061"/>
      <c r="K491" s="2061"/>
      <c r="L491" s="2061"/>
      <c r="M491" s="2061"/>
      <c r="N491" s="2061"/>
    </row>
    <row r="492" spans="1:14" ht="15.75" customHeight="1">
      <c r="A492" s="2061"/>
      <c r="B492" s="2061"/>
      <c r="C492" s="2061"/>
      <c r="D492" s="2061"/>
      <c r="E492" s="2061"/>
      <c r="F492" s="2061"/>
      <c r="G492" s="2061"/>
      <c r="H492" s="2061"/>
      <c r="I492" s="2061"/>
      <c r="J492" s="2061"/>
      <c r="K492" s="2061"/>
      <c r="L492" s="2061"/>
      <c r="M492" s="2061"/>
      <c r="N492" s="2061"/>
    </row>
    <row r="493" spans="1:14" ht="15.75" customHeight="1">
      <c r="A493" s="2061"/>
      <c r="B493" s="2061"/>
      <c r="C493" s="2061"/>
      <c r="D493" s="2061"/>
      <c r="E493" s="2061"/>
      <c r="F493" s="2061"/>
      <c r="G493" s="2061"/>
      <c r="H493" s="2061"/>
      <c r="I493" s="2061"/>
      <c r="J493" s="2061"/>
      <c r="K493" s="2061"/>
      <c r="L493" s="2061"/>
      <c r="M493" s="2061"/>
      <c r="N493" s="2061"/>
    </row>
    <row r="494" spans="1:14" ht="15.75" customHeight="1">
      <c r="A494" s="2061"/>
      <c r="B494" s="2061"/>
      <c r="C494" s="2061"/>
      <c r="D494" s="2061"/>
      <c r="E494" s="2061"/>
      <c r="F494" s="2061"/>
      <c r="G494" s="2061"/>
      <c r="H494" s="2061"/>
      <c r="I494" s="2061"/>
      <c r="J494" s="2061"/>
      <c r="K494" s="2061"/>
      <c r="L494" s="2061"/>
      <c r="M494" s="2061"/>
      <c r="N494" s="2061"/>
    </row>
    <row r="495" spans="1:14" ht="15.75" customHeight="1">
      <c r="A495" s="2061"/>
      <c r="B495" s="2061"/>
      <c r="C495" s="2061"/>
      <c r="D495" s="2061"/>
      <c r="E495" s="2061"/>
      <c r="F495" s="2061"/>
      <c r="G495" s="2061"/>
      <c r="H495" s="2061"/>
      <c r="I495" s="2061"/>
      <c r="J495" s="2061"/>
      <c r="K495" s="2061"/>
      <c r="L495" s="2061"/>
      <c r="M495" s="2061"/>
      <c r="N495" s="2061"/>
    </row>
    <row r="496" spans="1:14" ht="15.75" customHeight="1">
      <c r="A496" s="2061"/>
      <c r="B496" s="2061"/>
      <c r="C496" s="2061"/>
      <c r="D496" s="2061"/>
      <c r="E496" s="2061"/>
      <c r="F496" s="2061"/>
      <c r="G496" s="2061"/>
      <c r="H496" s="2061"/>
      <c r="I496" s="2061"/>
      <c r="J496" s="2061"/>
      <c r="K496" s="2061"/>
      <c r="L496" s="2061"/>
      <c r="M496" s="2061"/>
      <c r="N496" s="2061"/>
    </row>
    <row r="497" spans="1:14" ht="15.75" customHeight="1">
      <c r="A497" s="2061"/>
      <c r="B497" s="2061"/>
      <c r="C497" s="2061"/>
      <c r="D497" s="2061"/>
      <c r="E497" s="2061"/>
      <c r="F497" s="2061"/>
      <c r="G497" s="2061"/>
      <c r="H497" s="2061"/>
      <c r="I497" s="2061"/>
      <c r="J497" s="2061"/>
      <c r="K497" s="2061"/>
      <c r="L497" s="2061"/>
      <c r="M497" s="2061"/>
      <c r="N497" s="2061"/>
    </row>
    <row r="498" spans="1:14" ht="15.75" customHeight="1">
      <c r="A498" s="2061"/>
      <c r="B498" s="2061"/>
      <c r="C498" s="2061"/>
      <c r="D498" s="2061"/>
      <c r="E498" s="2061"/>
      <c r="F498" s="2061"/>
      <c r="G498" s="2061"/>
      <c r="H498" s="2061"/>
      <c r="I498" s="2061"/>
      <c r="J498" s="2061"/>
      <c r="K498" s="2061"/>
      <c r="L498" s="2061"/>
      <c r="M498" s="2061"/>
      <c r="N498" s="2061"/>
    </row>
    <row r="499" spans="1:14" ht="15.75" customHeight="1">
      <c r="A499" s="2061"/>
      <c r="B499" s="2061"/>
      <c r="C499" s="2061"/>
      <c r="D499" s="2061"/>
      <c r="E499" s="2061"/>
      <c r="F499" s="2061"/>
      <c r="G499" s="2061"/>
      <c r="H499" s="2061"/>
      <c r="I499" s="2061"/>
      <c r="J499" s="2061"/>
      <c r="K499" s="2061"/>
      <c r="L499" s="2061"/>
      <c r="M499" s="2061"/>
      <c r="N499" s="2061"/>
    </row>
    <row r="500" spans="1:14" ht="15.75" customHeight="1">
      <c r="A500" s="2061"/>
      <c r="B500" s="2061"/>
      <c r="C500" s="2061"/>
      <c r="D500" s="2061"/>
      <c r="E500" s="2061"/>
      <c r="F500" s="2061"/>
      <c r="G500" s="2061"/>
      <c r="H500" s="2061"/>
      <c r="I500" s="2061"/>
      <c r="J500" s="2061"/>
      <c r="K500" s="2061"/>
      <c r="L500" s="2061"/>
      <c r="M500" s="2061"/>
      <c r="N500" s="2061"/>
    </row>
    <row r="501" spans="1:14" ht="15.75" customHeight="1">
      <c r="A501" s="2061"/>
      <c r="B501" s="2061"/>
      <c r="C501" s="2061"/>
      <c r="D501" s="2061"/>
      <c r="E501" s="2061"/>
      <c r="F501" s="2061"/>
      <c r="G501" s="2061"/>
      <c r="H501" s="2061"/>
      <c r="I501" s="2061"/>
      <c r="J501" s="2061"/>
      <c r="K501" s="2061"/>
      <c r="L501" s="2061"/>
      <c r="M501" s="2061"/>
      <c r="N501" s="2061"/>
    </row>
    <row r="502" spans="1:14" ht="15.75" customHeight="1">
      <c r="A502" s="2061"/>
      <c r="B502" s="2061"/>
      <c r="C502" s="2061"/>
      <c r="D502" s="2061"/>
      <c r="E502" s="2061"/>
      <c r="F502" s="2061"/>
      <c r="G502" s="2061"/>
      <c r="H502" s="2061"/>
      <c r="I502" s="2061"/>
      <c r="J502" s="2061"/>
      <c r="K502" s="2061"/>
      <c r="L502" s="2061"/>
      <c r="M502" s="2061"/>
      <c r="N502" s="2061"/>
    </row>
    <row r="503" spans="1:14" ht="15.75" customHeight="1">
      <c r="A503" s="2061"/>
      <c r="B503" s="2061"/>
      <c r="C503" s="2061"/>
      <c r="D503" s="2061"/>
      <c r="E503" s="2061"/>
      <c r="F503" s="2061"/>
      <c r="G503" s="2061"/>
      <c r="H503" s="2061"/>
      <c r="I503" s="2061"/>
      <c r="J503" s="2061"/>
      <c r="K503" s="2061"/>
      <c r="L503" s="2061"/>
      <c r="M503" s="2061"/>
      <c r="N503" s="2061"/>
    </row>
    <row r="504" spans="1:14" ht="15.75" customHeight="1">
      <c r="A504" s="2061"/>
      <c r="B504" s="2061"/>
      <c r="C504" s="2061"/>
      <c r="D504" s="2061"/>
      <c r="E504" s="2061"/>
      <c r="F504" s="2061"/>
      <c r="G504" s="2061"/>
      <c r="H504" s="2061"/>
      <c r="I504" s="2061"/>
      <c r="J504" s="2061"/>
      <c r="K504" s="2061"/>
      <c r="L504" s="2061"/>
      <c r="M504" s="2061"/>
      <c r="N504" s="2061"/>
    </row>
    <row r="505" spans="1:14" ht="15.75" customHeight="1">
      <c r="A505" s="2061"/>
      <c r="B505" s="2061"/>
      <c r="C505" s="2061"/>
      <c r="D505" s="2061"/>
      <c r="E505" s="2061"/>
      <c r="F505" s="2061"/>
      <c r="G505" s="2061"/>
      <c r="H505" s="2061"/>
      <c r="I505" s="2061"/>
      <c r="J505" s="2061"/>
      <c r="K505" s="2061"/>
      <c r="L505" s="2061"/>
      <c r="M505" s="2061"/>
      <c r="N505" s="2061"/>
    </row>
    <row r="506" spans="1:14" ht="15.75" customHeight="1">
      <c r="A506" s="2061"/>
      <c r="B506" s="2061"/>
      <c r="C506" s="2061"/>
      <c r="D506" s="2061"/>
      <c r="E506" s="2061"/>
      <c r="F506" s="2061"/>
      <c r="G506" s="2061"/>
      <c r="H506" s="2061"/>
      <c r="I506" s="2061"/>
      <c r="J506" s="2061"/>
      <c r="K506" s="2061"/>
      <c r="L506" s="2061"/>
      <c r="M506" s="2061"/>
      <c r="N506" s="2061"/>
    </row>
    <row r="507" spans="1:14" ht="15.75" customHeight="1">
      <c r="A507" s="2061"/>
      <c r="B507" s="2061"/>
      <c r="C507" s="2061"/>
      <c r="D507" s="2061"/>
      <c r="E507" s="2061"/>
      <c r="F507" s="2061"/>
      <c r="G507" s="2061"/>
      <c r="H507" s="2061"/>
      <c r="I507" s="2061"/>
      <c r="J507" s="2061"/>
      <c r="K507" s="2061"/>
      <c r="L507" s="2061"/>
      <c r="M507" s="2061"/>
      <c r="N507" s="2061"/>
    </row>
    <row r="508" spans="1:14" ht="15.75" customHeight="1">
      <c r="A508" s="2061"/>
      <c r="B508" s="2061"/>
      <c r="C508" s="2061"/>
      <c r="D508" s="2061"/>
      <c r="E508" s="2061"/>
      <c r="F508" s="2061"/>
      <c r="G508" s="2061"/>
      <c r="H508" s="2061"/>
      <c r="I508" s="2061"/>
      <c r="J508" s="2061"/>
      <c r="K508" s="2061"/>
      <c r="L508" s="2061"/>
      <c r="M508" s="2061"/>
      <c r="N508" s="2061"/>
    </row>
    <row r="509" spans="1:14" ht="15.75" customHeight="1">
      <c r="A509" s="2061"/>
      <c r="B509" s="2061"/>
      <c r="C509" s="2061"/>
      <c r="D509" s="2061"/>
      <c r="E509" s="2061"/>
      <c r="F509" s="2061"/>
      <c r="G509" s="2061"/>
      <c r="H509" s="2061"/>
      <c r="I509" s="2061"/>
      <c r="J509" s="2061"/>
      <c r="K509" s="2061"/>
      <c r="L509" s="2061"/>
      <c r="M509" s="2061"/>
      <c r="N509" s="2061"/>
    </row>
    <row r="510" spans="1:14" ht="15.75" customHeight="1">
      <c r="A510" s="2061"/>
      <c r="B510" s="2061"/>
      <c r="C510" s="2061"/>
      <c r="D510" s="2061"/>
      <c r="E510" s="2061"/>
      <c r="F510" s="2061"/>
      <c r="G510" s="2061"/>
      <c r="H510" s="2061"/>
      <c r="I510" s="2061"/>
      <c r="J510" s="2061"/>
      <c r="K510" s="2061"/>
      <c r="L510" s="2061"/>
      <c r="M510" s="2061"/>
      <c r="N510" s="2061"/>
    </row>
    <row r="511" spans="1:14" ht="15.75" customHeight="1">
      <c r="A511" s="2061"/>
      <c r="B511" s="2061"/>
      <c r="C511" s="2061"/>
      <c r="D511" s="2061"/>
      <c r="E511" s="2061"/>
      <c r="F511" s="2061"/>
      <c r="G511" s="2061"/>
      <c r="H511" s="2061"/>
      <c r="I511" s="2061"/>
      <c r="J511" s="2061"/>
      <c r="K511" s="2061"/>
      <c r="L511" s="2061"/>
      <c r="M511" s="2061"/>
      <c r="N511" s="2061"/>
    </row>
    <row r="512" spans="1:14" ht="15.75" customHeight="1">
      <c r="A512" s="2061"/>
      <c r="B512" s="2061"/>
      <c r="C512" s="2061"/>
      <c r="D512" s="2061"/>
      <c r="E512" s="2061"/>
      <c r="F512" s="2061"/>
      <c r="G512" s="2061"/>
      <c r="H512" s="2061"/>
      <c r="I512" s="2061"/>
      <c r="J512" s="2061"/>
      <c r="K512" s="2061"/>
      <c r="L512" s="2061"/>
      <c r="M512" s="2061"/>
      <c r="N512" s="2061"/>
    </row>
    <row r="513" spans="1:14" ht="15.75" customHeight="1">
      <c r="A513" s="2061"/>
      <c r="B513" s="2061"/>
      <c r="C513" s="2061"/>
      <c r="D513" s="2061"/>
      <c r="E513" s="2061"/>
      <c r="F513" s="2061"/>
      <c r="G513" s="2061"/>
      <c r="H513" s="2061"/>
      <c r="I513" s="2061"/>
      <c r="J513" s="2061"/>
      <c r="K513" s="2061"/>
      <c r="L513" s="2061"/>
      <c r="M513" s="2061"/>
      <c r="N513" s="2061"/>
    </row>
    <row r="514" spans="1:14" ht="15.75" customHeight="1">
      <c r="A514" s="2061"/>
      <c r="B514" s="2061"/>
      <c r="C514" s="2061"/>
      <c r="D514" s="2061"/>
      <c r="E514" s="2061"/>
      <c r="F514" s="2061"/>
      <c r="G514" s="2061"/>
      <c r="H514" s="2061"/>
      <c r="I514" s="2061"/>
      <c r="J514" s="2061"/>
      <c r="K514" s="2061"/>
      <c r="L514" s="2061"/>
      <c r="M514" s="2061"/>
      <c r="N514" s="2061"/>
    </row>
    <row r="515" spans="1:14" ht="15.75" customHeight="1">
      <c r="A515" s="2061"/>
      <c r="B515" s="2061"/>
      <c r="C515" s="2061"/>
      <c r="D515" s="2061"/>
      <c r="E515" s="2061"/>
      <c r="F515" s="2061"/>
      <c r="G515" s="2061"/>
      <c r="H515" s="2061"/>
      <c r="I515" s="2061"/>
      <c r="J515" s="2061"/>
      <c r="K515" s="2061"/>
      <c r="L515" s="2061"/>
      <c r="M515" s="2061"/>
      <c r="N515" s="2061"/>
    </row>
    <row r="516" spans="1:14" ht="15.75" customHeight="1">
      <c r="A516" s="2061"/>
      <c r="B516" s="2061"/>
      <c r="C516" s="2061"/>
      <c r="D516" s="2061"/>
      <c r="E516" s="2061"/>
      <c r="F516" s="2061"/>
      <c r="G516" s="2061"/>
      <c r="H516" s="2061"/>
      <c r="I516" s="2061"/>
      <c r="J516" s="2061"/>
      <c r="K516" s="2061"/>
      <c r="L516" s="2061"/>
      <c r="M516" s="2061"/>
      <c r="N516" s="2061"/>
    </row>
    <row r="517" spans="1:14" ht="15.75" customHeight="1">
      <c r="A517" s="2061"/>
      <c r="B517" s="2061"/>
      <c r="C517" s="2061"/>
      <c r="D517" s="2061"/>
      <c r="E517" s="2061"/>
      <c r="F517" s="2061"/>
      <c r="G517" s="2061"/>
      <c r="H517" s="2061"/>
      <c r="I517" s="2061"/>
      <c r="J517" s="2061"/>
      <c r="K517" s="2061"/>
      <c r="L517" s="2061"/>
      <c r="M517" s="2061"/>
      <c r="N517" s="2061"/>
    </row>
    <row r="518" spans="1:14" ht="15.75" customHeight="1">
      <c r="A518" s="2061"/>
      <c r="B518" s="2061"/>
      <c r="C518" s="2061"/>
      <c r="D518" s="2061"/>
      <c r="E518" s="2061"/>
      <c r="F518" s="2061"/>
      <c r="G518" s="2061"/>
      <c r="H518" s="2061"/>
      <c r="I518" s="2061"/>
      <c r="J518" s="2061"/>
      <c r="K518" s="2061"/>
      <c r="L518" s="2061"/>
      <c r="M518" s="2061"/>
      <c r="N518" s="2061"/>
    </row>
    <row r="519" spans="1:14" ht="15.75" customHeight="1">
      <c r="A519" s="2061"/>
      <c r="B519" s="2061"/>
      <c r="C519" s="2061"/>
      <c r="D519" s="2061"/>
      <c r="E519" s="2061"/>
      <c r="F519" s="2061"/>
      <c r="G519" s="2061"/>
      <c r="H519" s="2061"/>
      <c r="I519" s="2061"/>
      <c r="J519" s="2061"/>
      <c r="K519" s="2061"/>
      <c r="L519" s="2061"/>
      <c r="M519" s="2061"/>
      <c r="N519" s="2061"/>
    </row>
    <row r="520" spans="1:14" ht="15.75" customHeight="1">
      <c r="A520" s="2061"/>
      <c r="B520" s="2061"/>
      <c r="C520" s="2061"/>
      <c r="D520" s="2061"/>
      <c r="E520" s="2061"/>
      <c r="F520" s="2061"/>
      <c r="G520" s="2061"/>
      <c r="H520" s="2061"/>
      <c r="I520" s="2061"/>
      <c r="J520" s="2061"/>
      <c r="K520" s="2061"/>
      <c r="L520" s="2061"/>
      <c r="M520" s="2061"/>
      <c r="N520" s="2061"/>
    </row>
    <row r="521" spans="1:14" ht="15.75" customHeight="1">
      <c r="A521" s="2061"/>
      <c r="B521" s="2061"/>
      <c r="C521" s="2061"/>
      <c r="D521" s="2061"/>
      <c r="E521" s="2061"/>
      <c r="F521" s="2061"/>
      <c r="G521" s="2061"/>
      <c r="H521" s="2061"/>
      <c r="I521" s="2061"/>
      <c r="J521" s="2061"/>
      <c r="K521" s="2061"/>
      <c r="L521" s="2061"/>
      <c r="M521" s="2061"/>
      <c r="N521" s="2061"/>
    </row>
    <row r="522" spans="1:14" ht="15.75" customHeight="1">
      <c r="A522" s="2061"/>
      <c r="B522" s="2061"/>
      <c r="C522" s="2061"/>
      <c r="D522" s="2061"/>
      <c r="E522" s="2061"/>
      <c r="F522" s="2061"/>
      <c r="G522" s="2061"/>
      <c r="H522" s="2061"/>
      <c r="I522" s="2061"/>
      <c r="J522" s="2061"/>
      <c r="K522" s="2061"/>
      <c r="L522" s="2061"/>
      <c r="M522" s="2061"/>
      <c r="N522" s="2061"/>
    </row>
    <row r="523" spans="1:14" ht="15.75" customHeight="1">
      <c r="A523" s="2061"/>
      <c r="B523" s="2061"/>
      <c r="C523" s="2061"/>
      <c r="D523" s="2061"/>
      <c r="E523" s="2061"/>
      <c r="F523" s="2061"/>
      <c r="G523" s="2061"/>
      <c r="H523" s="2061"/>
      <c r="I523" s="2061"/>
      <c r="J523" s="2061"/>
      <c r="K523" s="2061"/>
      <c r="L523" s="2061"/>
      <c r="M523" s="2061"/>
      <c r="N523" s="2061"/>
    </row>
    <row r="524" spans="1:14" ht="15.75" customHeight="1">
      <c r="A524" s="2061"/>
      <c r="B524" s="2061"/>
      <c r="C524" s="2061"/>
      <c r="D524" s="2061"/>
      <c r="E524" s="2061"/>
      <c r="F524" s="2061"/>
      <c r="G524" s="2061"/>
      <c r="H524" s="2061"/>
      <c r="I524" s="2061"/>
      <c r="J524" s="2061"/>
      <c r="K524" s="2061"/>
      <c r="L524" s="2061"/>
      <c r="M524" s="2061"/>
      <c r="N524" s="2061"/>
    </row>
    <row r="525" spans="1:14" ht="15.75" customHeight="1">
      <c r="A525" s="2061"/>
      <c r="B525" s="2061"/>
      <c r="C525" s="2061"/>
      <c r="D525" s="2061"/>
      <c r="E525" s="2061"/>
      <c r="F525" s="2061"/>
      <c r="G525" s="2061"/>
      <c r="H525" s="2061"/>
      <c r="I525" s="2061"/>
      <c r="J525" s="2061"/>
      <c r="K525" s="2061"/>
      <c r="L525" s="2061"/>
      <c r="M525" s="2061"/>
      <c r="N525" s="2061"/>
    </row>
    <row r="526" spans="1:14" ht="15.75" customHeight="1">
      <c r="A526" s="2061"/>
      <c r="B526" s="2061"/>
      <c r="C526" s="2061"/>
      <c r="D526" s="2061"/>
      <c r="E526" s="2061"/>
      <c r="F526" s="2061"/>
      <c r="G526" s="2061"/>
      <c r="H526" s="2061"/>
      <c r="I526" s="2061"/>
      <c r="J526" s="2061"/>
      <c r="K526" s="2061"/>
      <c r="L526" s="2061"/>
      <c r="M526" s="2061"/>
      <c r="N526" s="2061"/>
    </row>
    <row r="527" spans="1:14" ht="15.75" customHeight="1">
      <c r="A527" s="2061"/>
      <c r="B527" s="2061"/>
      <c r="C527" s="2061"/>
      <c r="D527" s="2061"/>
      <c r="E527" s="2061"/>
      <c r="F527" s="2061"/>
      <c r="G527" s="2061"/>
      <c r="H527" s="2061"/>
      <c r="I527" s="2061"/>
      <c r="J527" s="2061"/>
      <c r="K527" s="2061"/>
      <c r="L527" s="2061"/>
      <c r="M527" s="2061"/>
      <c r="N527" s="2061"/>
    </row>
    <row r="528" spans="1:14" ht="15.75" customHeight="1">
      <c r="A528" s="2061"/>
      <c r="B528" s="2061"/>
      <c r="C528" s="2061"/>
      <c r="D528" s="2061"/>
      <c r="E528" s="2061"/>
      <c r="F528" s="2061"/>
      <c r="G528" s="2061"/>
      <c r="H528" s="2061"/>
      <c r="I528" s="2061"/>
      <c r="J528" s="2061"/>
      <c r="K528" s="2061"/>
      <c r="L528" s="2061"/>
      <c r="M528" s="2061"/>
      <c r="N528" s="2061"/>
    </row>
    <row r="529" spans="1:14" ht="15.75" customHeight="1">
      <c r="A529" s="2061"/>
      <c r="B529" s="2061"/>
      <c r="C529" s="2061"/>
      <c r="D529" s="2061"/>
      <c r="E529" s="2061"/>
      <c r="F529" s="2061"/>
      <c r="G529" s="2061"/>
      <c r="H529" s="2061"/>
      <c r="I529" s="2061"/>
      <c r="J529" s="2061"/>
      <c r="K529" s="2061"/>
      <c r="L529" s="2061"/>
      <c r="M529" s="2061"/>
      <c r="N529" s="2061"/>
    </row>
    <row r="530" spans="1:14" ht="15.75" customHeight="1">
      <c r="A530" s="2061"/>
      <c r="B530" s="2061"/>
      <c r="C530" s="2061"/>
      <c r="D530" s="2061"/>
      <c r="E530" s="2061"/>
      <c r="F530" s="2061"/>
      <c r="G530" s="2061"/>
      <c r="H530" s="2061"/>
      <c r="I530" s="2061"/>
      <c r="J530" s="2061"/>
      <c r="K530" s="2061"/>
      <c r="L530" s="2061"/>
      <c r="M530" s="2061"/>
      <c r="N530" s="2061"/>
    </row>
    <row r="531" spans="1:14" ht="15.75" customHeight="1">
      <c r="A531" s="2061"/>
      <c r="B531" s="2061"/>
      <c r="C531" s="2061"/>
      <c r="D531" s="2061"/>
      <c r="E531" s="2061"/>
      <c r="F531" s="2061"/>
      <c r="G531" s="2061"/>
      <c r="H531" s="2061"/>
      <c r="I531" s="2061"/>
      <c r="J531" s="2061"/>
      <c r="K531" s="2061"/>
      <c r="L531" s="2061"/>
      <c r="M531" s="2061"/>
      <c r="N531" s="2061"/>
    </row>
    <row r="532" spans="1:14" ht="15.75" customHeight="1">
      <c r="A532" s="2061"/>
      <c r="B532" s="2061"/>
      <c r="C532" s="2061"/>
      <c r="D532" s="2061"/>
      <c r="E532" s="2061"/>
      <c r="F532" s="2061"/>
      <c r="G532" s="2061"/>
      <c r="H532" s="2061"/>
      <c r="I532" s="2061"/>
      <c r="J532" s="2061"/>
      <c r="K532" s="2061"/>
      <c r="L532" s="2061"/>
      <c r="M532" s="2061"/>
      <c r="N532" s="2061"/>
    </row>
    <row r="533" spans="1:14" ht="15.75" customHeight="1">
      <c r="A533" s="2061"/>
      <c r="B533" s="2061"/>
      <c r="C533" s="2061"/>
      <c r="D533" s="2061"/>
      <c r="E533" s="2061"/>
      <c r="F533" s="2061"/>
      <c r="G533" s="2061"/>
      <c r="H533" s="2061"/>
      <c r="I533" s="2061"/>
      <c r="J533" s="2061"/>
      <c r="K533" s="2061"/>
      <c r="L533" s="2061"/>
      <c r="M533" s="2061"/>
      <c r="N533" s="2061"/>
    </row>
    <row r="534" spans="1:14" ht="15.75" customHeight="1">
      <c r="A534" s="2061"/>
      <c r="B534" s="2061"/>
      <c r="C534" s="2061"/>
      <c r="D534" s="2061"/>
      <c r="E534" s="2061"/>
      <c r="F534" s="2061"/>
      <c r="G534" s="2061"/>
      <c r="H534" s="2061"/>
      <c r="I534" s="2061"/>
      <c r="J534" s="2061"/>
      <c r="K534" s="2061"/>
      <c r="L534" s="2061"/>
      <c r="M534" s="2061"/>
      <c r="N534" s="2061"/>
    </row>
    <row r="535" spans="1:14" ht="15.75" customHeight="1">
      <c r="A535" s="2061"/>
      <c r="B535" s="2061"/>
      <c r="C535" s="2061"/>
      <c r="D535" s="2061"/>
      <c r="E535" s="2061"/>
      <c r="F535" s="2061"/>
      <c r="G535" s="2061"/>
      <c r="H535" s="2061"/>
      <c r="I535" s="2061"/>
      <c r="J535" s="2061"/>
      <c r="K535" s="2061"/>
      <c r="L535" s="2061"/>
      <c r="M535" s="2061"/>
      <c r="N535" s="2061"/>
    </row>
    <row r="536" spans="1:14" ht="15.75" customHeight="1">
      <c r="A536" s="2061"/>
      <c r="B536" s="2061"/>
      <c r="C536" s="2061"/>
      <c r="D536" s="2061"/>
      <c r="E536" s="2061"/>
      <c r="F536" s="2061"/>
      <c r="G536" s="2061"/>
      <c r="H536" s="2061"/>
      <c r="I536" s="2061"/>
      <c r="J536" s="2061"/>
      <c r="K536" s="2061"/>
      <c r="L536" s="2061"/>
      <c r="M536" s="2061"/>
      <c r="N536" s="2061"/>
    </row>
    <row r="537" spans="1:14" ht="15.75" customHeight="1">
      <c r="A537" s="2061"/>
      <c r="B537" s="2061"/>
      <c r="C537" s="2061"/>
      <c r="D537" s="2061"/>
      <c r="E537" s="2061"/>
      <c r="F537" s="2061"/>
      <c r="G537" s="2061"/>
      <c r="H537" s="2061"/>
      <c r="I537" s="2061"/>
      <c r="J537" s="2061"/>
      <c r="K537" s="2061"/>
      <c r="L537" s="2061"/>
      <c r="M537" s="2061"/>
      <c r="N537" s="2061"/>
    </row>
    <row r="538" spans="1:14" ht="15.75" customHeight="1">
      <c r="A538" s="2061"/>
      <c r="B538" s="2061"/>
      <c r="C538" s="2061"/>
      <c r="D538" s="2061"/>
      <c r="E538" s="2061"/>
      <c r="F538" s="2061"/>
      <c r="G538" s="2061"/>
      <c r="H538" s="2061"/>
      <c r="I538" s="2061"/>
      <c r="J538" s="2061"/>
      <c r="K538" s="2061"/>
      <c r="L538" s="2061"/>
      <c r="M538" s="2061"/>
      <c r="N538" s="2061"/>
    </row>
    <row r="539" spans="1:14" ht="15.75" customHeight="1">
      <c r="A539" s="2061"/>
      <c r="B539" s="2061"/>
      <c r="C539" s="2061"/>
      <c r="D539" s="2061"/>
      <c r="E539" s="2061"/>
      <c r="F539" s="2061"/>
      <c r="G539" s="2061"/>
      <c r="H539" s="2061"/>
      <c r="I539" s="2061"/>
      <c r="J539" s="2061"/>
      <c r="K539" s="2061"/>
      <c r="L539" s="2061"/>
      <c r="M539" s="2061"/>
      <c r="N539" s="2061"/>
    </row>
    <row r="540" spans="1:14" ht="15.75" customHeight="1">
      <c r="A540" s="2061"/>
      <c r="B540" s="2061"/>
      <c r="C540" s="2061"/>
      <c r="D540" s="2061"/>
      <c r="E540" s="2061"/>
      <c r="F540" s="2061"/>
      <c r="G540" s="2061"/>
      <c r="H540" s="2061"/>
      <c r="I540" s="2061"/>
      <c r="J540" s="2061"/>
      <c r="K540" s="2061"/>
      <c r="L540" s="2061"/>
      <c r="M540" s="2061"/>
      <c r="N540" s="2061"/>
    </row>
    <row r="541" spans="1:14" ht="15.75" customHeight="1">
      <c r="A541" s="2061"/>
      <c r="B541" s="2061"/>
      <c r="C541" s="2061"/>
      <c r="D541" s="2061"/>
      <c r="E541" s="2061"/>
      <c r="F541" s="2061"/>
      <c r="G541" s="2061"/>
      <c r="H541" s="2061"/>
      <c r="I541" s="2061"/>
      <c r="J541" s="2061"/>
      <c r="K541" s="2061"/>
      <c r="L541" s="2061"/>
      <c r="M541" s="2061"/>
      <c r="N541" s="2061"/>
    </row>
    <row r="542" spans="1:14" ht="15.75" customHeight="1">
      <c r="A542" s="2061"/>
      <c r="B542" s="2061"/>
      <c r="C542" s="2061"/>
      <c r="D542" s="2061"/>
      <c r="E542" s="2061"/>
      <c r="F542" s="2061"/>
      <c r="G542" s="2061"/>
      <c r="H542" s="2061"/>
      <c r="I542" s="2061"/>
      <c r="J542" s="2061"/>
      <c r="K542" s="2061"/>
      <c r="L542" s="2061"/>
      <c r="M542" s="2061"/>
      <c r="N542" s="2061"/>
    </row>
    <row r="543" spans="1:14" ht="15.75" customHeight="1">
      <c r="A543" s="2061"/>
      <c r="B543" s="2061"/>
      <c r="C543" s="2061"/>
      <c r="D543" s="2061"/>
      <c r="E543" s="2061"/>
      <c r="F543" s="2061"/>
      <c r="G543" s="2061"/>
      <c r="H543" s="2061"/>
      <c r="I543" s="2061"/>
      <c r="J543" s="2061"/>
      <c r="K543" s="2061"/>
      <c r="L543" s="2061"/>
      <c r="M543" s="2061"/>
      <c r="N543" s="2061"/>
    </row>
    <row r="544" spans="1:14" ht="15.75" customHeight="1">
      <c r="A544" s="2061"/>
      <c r="B544" s="2061"/>
      <c r="C544" s="2061"/>
      <c r="D544" s="2061"/>
      <c r="E544" s="2061"/>
      <c r="F544" s="2061"/>
      <c r="G544" s="2061"/>
      <c r="H544" s="2061"/>
      <c r="I544" s="2061"/>
      <c r="J544" s="2061"/>
      <c r="K544" s="2061"/>
      <c r="L544" s="2061"/>
      <c r="M544" s="2061"/>
      <c r="N544" s="2061"/>
    </row>
    <row r="545" spans="1:14" ht="15.75" customHeight="1">
      <c r="A545" s="2061"/>
      <c r="B545" s="2061"/>
      <c r="C545" s="2061"/>
      <c r="D545" s="2061"/>
      <c r="E545" s="2061"/>
      <c r="F545" s="2061"/>
      <c r="G545" s="2061"/>
      <c r="H545" s="2061"/>
      <c r="I545" s="2061"/>
      <c r="J545" s="2061"/>
      <c r="K545" s="2061"/>
      <c r="L545" s="2061"/>
      <c r="M545" s="2061"/>
      <c r="N545" s="2061"/>
    </row>
    <row r="546" spans="1:14" ht="15.75" customHeight="1">
      <c r="A546" s="2061"/>
      <c r="B546" s="2061"/>
      <c r="C546" s="2061"/>
      <c r="D546" s="2061"/>
      <c r="E546" s="2061"/>
      <c r="F546" s="2061"/>
      <c r="G546" s="2061"/>
      <c r="H546" s="2061"/>
      <c r="I546" s="2061"/>
      <c r="J546" s="2061"/>
      <c r="K546" s="2061"/>
      <c r="L546" s="2061"/>
      <c r="M546" s="2061"/>
      <c r="N546" s="2061"/>
    </row>
    <row r="547" spans="1:14" ht="15.75" customHeight="1">
      <c r="A547" s="2061"/>
      <c r="B547" s="2061"/>
      <c r="C547" s="2061"/>
      <c r="D547" s="2061"/>
      <c r="E547" s="2061"/>
      <c r="F547" s="2061"/>
      <c r="G547" s="2061"/>
      <c r="H547" s="2061"/>
      <c r="I547" s="2061"/>
      <c r="J547" s="2061"/>
      <c r="K547" s="2061"/>
      <c r="L547" s="2061"/>
      <c r="M547" s="2061"/>
      <c r="N547" s="2061"/>
    </row>
    <row r="548" spans="1:14" ht="15.75" customHeight="1">
      <c r="A548" s="2061"/>
      <c r="B548" s="2061"/>
      <c r="C548" s="2061"/>
      <c r="D548" s="2061"/>
      <c r="E548" s="2061"/>
      <c r="F548" s="2061"/>
      <c r="G548" s="2061"/>
      <c r="H548" s="2061"/>
      <c r="I548" s="2061"/>
      <c r="J548" s="2061"/>
      <c r="K548" s="2061"/>
      <c r="L548" s="2061"/>
      <c r="M548" s="2061"/>
      <c r="N548" s="2061"/>
    </row>
    <row r="549" spans="1:14" ht="15.75" customHeight="1">
      <c r="A549" s="2061"/>
      <c r="B549" s="2061"/>
      <c r="C549" s="2061"/>
      <c r="D549" s="2061"/>
      <c r="E549" s="2061"/>
      <c r="F549" s="2061"/>
      <c r="G549" s="2061"/>
      <c r="H549" s="2061"/>
      <c r="I549" s="2061"/>
      <c r="J549" s="2061"/>
      <c r="K549" s="2061"/>
      <c r="L549" s="2061"/>
      <c r="M549" s="2061"/>
      <c r="N549" s="2061"/>
    </row>
    <row r="550" spans="1:14" ht="15.75" customHeight="1">
      <c r="A550" s="2061"/>
      <c r="B550" s="2061"/>
      <c r="C550" s="2061"/>
      <c r="D550" s="2061"/>
      <c r="E550" s="2061"/>
      <c r="F550" s="2061"/>
      <c r="G550" s="2061"/>
      <c r="H550" s="2061"/>
      <c r="I550" s="2061"/>
      <c r="J550" s="2061"/>
      <c r="K550" s="2061"/>
      <c r="L550" s="2061"/>
      <c r="M550" s="2061"/>
      <c r="N550" s="2061"/>
    </row>
    <row r="551" spans="1:14" ht="15.75" customHeight="1">
      <c r="A551" s="2061"/>
      <c r="B551" s="2061"/>
      <c r="C551" s="2061"/>
      <c r="D551" s="2061"/>
      <c r="E551" s="2061"/>
      <c r="F551" s="2061"/>
      <c r="G551" s="2061"/>
      <c r="H551" s="2061"/>
      <c r="I551" s="2061"/>
      <c r="J551" s="2061"/>
      <c r="K551" s="2061"/>
      <c r="L551" s="2061"/>
      <c r="M551" s="2061"/>
      <c r="N551" s="2061"/>
    </row>
    <row r="552" spans="1:14" ht="15.75" customHeight="1">
      <c r="A552" s="2061"/>
      <c r="B552" s="2061"/>
      <c r="C552" s="2061"/>
      <c r="D552" s="2061"/>
      <c r="E552" s="2061"/>
      <c r="F552" s="2061"/>
      <c r="G552" s="2061"/>
      <c r="H552" s="2061"/>
      <c r="I552" s="2061"/>
      <c r="J552" s="2061"/>
      <c r="K552" s="2061"/>
      <c r="L552" s="2061"/>
      <c r="M552" s="2061"/>
      <c r="N552" s="2061"/>
    </row>
    <row r="553" spans="1:14" ht="15.75" customHeight="1">
      <c r="A553" s="2061"/>
      <c r="B553" s="2061"/>
      <c r="C553" s="2061"/>
      <c r="D553" s="2061"/>
      <c r="E553" s="2061"/>
      <c r="F553" s="2061"/>
      <c r="G553" s="2061"/>
      <c r="H553" s="2061"/>
      <c r="I553" s="2061"/>
      <c r="J553" s="2061"/>
      <c r="K553" s="2061"/>
      <c r="L553" s="2061"/>
      <c r="M553" s="2061"/>
      <c r="N553" s="2061"/>
    </row>
    <row r="554" spans="1:14" ht="15.75" customHeight="1">
      <c r="A554" s="2061"/>
      <c r="B554" s="2061"/>
      <c r="C554" s="2061"/>
      <c r="D554" s="2061"/>
      <c r="E554" s="2061"/>
      <c r="F554" s="2061"/>
      <c r="G554" s="2061"/>
      <c r="H554" s="2061"/>
      <c r="I554" s="2061"/>
      <c r="J554" s="2061"/>
      <c r="K554" s="2061"/>
      <c r="L554" s="2061"/>
      <c r="M554" s="2061"/>
      <c r="N554" s="2061"/>
    </row>
    <row r="555" spans="1:14" ht="15.75" customHeight="1">
      <c r="A555" s="2061"/>
      <c r="B555" s="2061"/>
      <c r="C555" s="2061"/>
      <c r="D555" s="2061"/>
      <c r="E555" s="2061"/>
      <c r="F555" s="2061"/>
      <c r="G555" s="2061"/>
      <c r="H555" s="2061"/>
      <c r="I555" s="2061"/>
      <c r="J555" s="2061"/>
      <c r="K555" s="2061"/>
      <c r="L555" s="2061"/>
      <c r="M555" s="2061"/>
      <c r="N555" s="2061"/>
    </row>
    <row r="556" spans="1:14" ht="15.75" customHeight="1">
      <c r="A556" s="2061"/>
      <c r="B556" s="2061"/>
      <c r="C556" s="2061"/>
      <c r="D556" s="2061"/>
      <c r="E556" s="2061"/>
      <c r="F556" s="2061"/>
      <c r="G556" s="2061"/>
      <c r="H556" s="2061"/>
      <c r="I556" s="2061"/>
      <c r="J556" s="2061"/>
      <c r="K556" s="2061"/>
      <c r="L556" s="2061"/>
      <c r="M556" s="2061"/>
      <c r="N556" s="2061"/>
    </row>
    <row r="557" spans="1:14" ht="15.75" customHeight="1">
      <c r="A557" s="2061"/>
      <c r="B557" s="2061"/>
      <c r="C557" s="2061"/>
      <c r="D557" s="2061"/>
      <c r="E557" s="2061"/>
      <c r="F557" s="2061"/>
      <c r="G557" s="2061"/>
      <c r="H557" s="2061"/>
      <c r="I557" s="2061"/>
      <c r="J557" s="2061"/>
      <c r="K557" s="2061"/>
      <c r="L557" s="2061"/>
      <c r="M557" s="2061"/>
      <c r="N557" s="2061"/>
    </row>
    <row r="558" spans="1:14" ht="15.75" customHeight="1">
      <c r="A558" s="2061"/>
      <c r="B558" s="2061"/>
      <c r="C558" s="2061"/>
      <c r="D558" s="2061"/>
      <c r="E558" s="2061"/>
      <c r="F558" s="2061"/>
      <c r="G558" s="2061"/>
      <c r="H558" s="2061"/>
      <c r="I558" s="2061"/>
      <c r="J558" s="2061"/>
      <c r="K558" s="2061"/>
      <c r="L558" s="2061"/>
      <c r="M558" s="2061"/>
      <c r="N558" s="2061"/>
    </row>
    <row r="559" spans="1:14" ht="15.75" customHeight="1">
      <c r="A559" s="2061"/>
      <c r="B559" s="2061"/>
      <c r="C559" s="2061"/>
      <c r="D559" s="2061"/>
      <c r="E559" s="2061"/>
      <c r="F559" s="2061"/>
      <c r="G559" s="2061"/>
      <c r="H559" s="2061"/>
      <c r="I559" s="2061"/>
      <c r="J559" s="2061"/>
      <c r="K559" s="2061"/>
      <c r="L559" s="2061"/>
      <c r="M559" s="2061"/>
      <c r="N559" s="2061"/>
    </row>
    <row r="560" spans="1:14" ht="15.75" customHeight="1">
      <c r="A560" s="2061"/>
      <c r="B560" s="2061"/>
      <c r="C560" s="2061"/>
      <c r="D560" s="2061"/>
      <c r="E560" s="2061"/>
      <c r="F560" s="2061"/>
      <c r="G560" s="2061"/>
      <c r="H560" s="2061"/>
      <c r="I560" s="2061"/>
      <c r="J560" s="2061"/>
      <c r="K560" s="2061"/>
      <c r="L560" s="2061"/>
      <c r="M560" s="2061"/>
      <c r="N560" s="2061"/>
    </row>
    <row r="561" spans="1:14" ht="15.75" customHeight="1">
      <c r="A561" s="2061"/>
      <c r="B561" s="2061"/>
      <c r="C561" s="2061"/>
      <c r="D561" s="2061"/>
      <c r="E561" s="2061"/>
      <c r="F561" s="2061"/>
      <c r="G561" s="2061"/>
      <c r="H561" s="2061"/>
      <c r="I561" s="2061"/>
      <c r="J561" s="2061"/>
      <c r="K561" s="2061"/>
      <c r="L561" s="2061"/>
      <c r="M561" s="2061"/>
      <c r="N561" s="2061"/>
    </row>
    <row r="562" spans="1:14" ht="15.75" customHeight="1">
      <c r="A562" s="2061"/>
      <c r="B562" s="2061"/>
      <c r="C562" s="2061"/>
      <c r="D562" s="2061"/>
      <c r="E562" s="2061"/>
      <c r="F562" s="2061"/>
      <c r="G562" s="2061"/>
      <c r="H562" s="2061"/>
      <c r="I562" s="2061"/>
      <c r="J562" s="2061"/>
      <c r="K562" s="2061"/>
      <c r="L562" s="2061"/>
      <c r="M562" s="2061"/>
      <c r="N562" s="2061"/>
    </row>
    <row r="563" spans="1:14" ht="15.75" customHeight="1">
      <c r="A563" s="2061"/>
      <c r="B563" s="2061"/>
      <c r="C563" s="2061"/>
      <c r="D563" s="2061"/>
      <c r="E563" s="2061"/>
      <c r="F563" s="2061"/>
      <c r="G563" s="2061"/>
      <c r="H563" s="2061"/>
      <c r="I563" s="2061"/>
      <c r="J563" s="2061"/>
      <c r="K563" s="2061"/>
      <c r="L563" s="2061"/>
      <c r="M563" s="2061"/>
      <c r="N563" s="2061"/>
    </row>
    <row r="564" spans="1:14" ht="15.75" customHeight="1">
      <c r="A564" s="2061"/>
      <c r="B564" s="2061"/>
      <c r="C564" s="2061"/>
      <c r="D564" s="2061"/>
      <c r="E564" s="2061"/>
      <c r="F564" s="2061"/>
      <c r="G564" s="2061"/>
      <c r="H564" s="2061"/>
      <c r="I564" s="2061"/>
      <c r="J564" s="2061"/>
      <c r="K564" s="2061"/>
      <c r="L564" s="2061"/>
      <c r="M564" s="2061"/>
      <c r="N564" s="2061"/>
    </row>
    <row r="565" spans="1:14" ht="15.75" customHeight="1">
      <c r="A565" s="2061"/>
      <c r="B565" s="2061"/>
      <c r="C565" s="2061"/>
      <c r="D565" s="2061"/>
      <c r="E565" s="2061"/>
      <c r="F565" s="2061"/>
      <c r="G565" s="2061"/>
      <c r="H565" s="2061"/>
      <c r="I565" s="2061"/>
      <c r="J565" s="2061"/>
      <c r="K565" s="2061"/>
      <c r="L565" s="2061"/>
      <c r="M565" s="2061"/>
      <c r="N565" s="2061"/>
    </row>
    <row r="566" spans="1:14" ht="15.75" customHeight="1">
      <c r="A566" s="2061"/>
      <c r="B566" s="2061"/>
      <c r="C566" s="2061"/>
      <c r="D566" s="2061"/>
      <c r="E566" s="2061"/>
      <c r="F566" s="2061"/>
      <c r="G566" s="2061"/>
      <c r="H566" s="2061"/>
      <c r="I566" s="2061"/>
      <c r="J566" s="2061"/>
      <c r="K566" s="2061"/>
      <c r="L566" s="2061"/>
      <c r="M566" s="2061"/>
      <c r="N566" s="2061"/>
    </row>
    <row r="567" spans="1:14" ht="15.75" customHeight="1">
      <c r="A567" s="2061"/>
      <c r="B567" s="2061"/>
      <c r="C567" s="2061"/>
      <c r="D567" s="2061"/>
      <c r="E567" s="2061"/>
      <c r="F567" s="2061"/>
      <c r="G567" s="2061"/>
      <c r="H567" s="2061"/>
      <c r="I567" s="2061"/>
      <c r="J567" s="2061"/>
      <c r="K567" s="2061"/>
      <c r="L567" s="2061"/>
      <c r="M567" s="2061"/>
      <c r="N567" s="2061"/>
    </row>
    <row r="568" spans="1:14" ht="15.75" customHeight="1">
      <c r="A568" s="2061"/>
      <c r="B568" s="2061"/>
      <c r="C568" s="2061"/>
      <c r="D568" s="2061"/>
      <c r="E568" s="2061"/>
      <c r="F568" s="2061"/>
      <c r="G568" s="2061"/>
      <c r="H568" s="2061"/>
      <c r="I568" s="2061"/>
      <c r="J568" s="2061"/>
      <c r="K568" s="2061"/>
      <c r="L568" s="2061"/>
      <c r="M568" s="2061"/>
      <c r="N568" s="2061"/>
    </row>
    <row r="569" spans="1:14" ht="15.75" customHeight="1">
      <c r="A569" s="2061"/>
      <c r="B569" s="2061"/>
      <c r="C569" s="2061"/>
      <c r="D569" s="2061"/>
      <c r="E569" s="2061"/>
      <c r="F569" s="2061"/>
      <c r="G569" s="2061"/>
      <c r="H569" s="2061"/>
      <c r="I569" s="2061"/>
      <c r="J569" s="2061"/>
      <c r="K569" s="2061"/>
      <c r="L569" s="2061"/>
      <c r="M569" s="2061"/>
      <c r="N569" s="2061"/>
    </row>
    <row r="570" spans="1:14" ht="15.75" customHeight="1">
      <c r="A570" s="2061"/>
      <c r="B570" s="2061"/>
      <c r="C570" s="2061"/>
      <c r="D570" s="2061"/>
      <c r="E570" s="2061"/>
      <c r="F570" s="2061"/>
      <c r="G570" s="2061"/>
      <c r="H570" s="2061"/>
      <c r="I570" s="2061"/>
      <c r="J570" s="2061"/>
      <c r="K570" s="2061"/>
      <c r="L570" s="2061"/>
      <c r="M570" s="2061"/>
      <c r="N570" s="2061"/>
    </row>
    <row r="571" spans="1:14" ht="15.75" customHeight="1">
      <c r="A571" s="2061"/>
      <c r="B571" s="2061"/>
      <c r="C571" s="2061"/>
      <c r="D571" s="2061"/>
      <c r="E571" s="2061"/>
      <c r="F571" s="2061"/>
      <c r="G571" s="2061"/>
      <c r="H571" s="2061"/>
      <c r="I571" s="2061"/>
      <c r="J571" s="2061"/>
      <c r="K571" s="2061"/>
      <c r="L571" s="2061"/>
      <c r="M571" s="2061"/>
      <c r="N571" s="2061"/>
    </row>
    <row r="572" spans="1:14" ht="15.75" customHeight="1">
      <c r="A572" s="2061"/>
      <c r="B572" s="2061"/>
      <c r="C572" s="2061"/>
      <c r="D572" s="2061"/>
      <c r="E572" s="2061"/>
      <c r="F572" s="2061"/>
      <c r="G572" s="2061"/>
      <c r="H572" s="2061"/>
      <c r="I572" s="2061"/>
      <c r="J572" s="2061"/>
      <c r="K572" s="2061"/>
      <c r="L572" s="2061"/>
      <c r="M572" s="2061"/>
      <c r="N572" s="2061"/>
    </row>
    <row r="573" spans="1:14" ht="15.75" customHeight="1">
      <c r="A573" s="2061"/>
      <c r="B573" s="2061"/>
      <c r="C573" s="2061"/>
      <c r="D573" s="2061"/>
      <c r="E573" s="2061"/>
      <c r="F573" s="2061"/>
      <c r="G573" s="2061"/>
      <c r="H573" s="2061"/>
      <c r="I573" s="2061"/>
      <c r="J573" s="2061"/>
      <c r="K573" s="2061"/>
      <c r="L573" s="2061"/>
      <c r="M573" s="2061"/>
      <c r="N573" s="2061"/>
    </row>
    <row r="574" spans="1:14" ht="15.75" customHeight="1">
      <c r="A574" s="2061"/>
      <c r="B574" s="2061"/>
      <c r="C574" s="2061"/>
      <c r="D574" s="2061"/>
      <c r="E574" s="2061"/>
      <c r="F574" s="2061"/>
      <c r="G574" s="2061"/>
      <c r="H574" s="2061"/>
      <c r="I574" s="2061"/>
      <c r="J574" s="2061"/>
      <c r="K574" s="2061"/>
      <c r="L574" s="2061"/>
      <c r="M574" s="2061"/>
      <c r="N574" s="2061"/>
    </row>
    <row r="575" spans="1:14" ht="15.75" customHeight="1">
      <c r="A575" s="2061"/>
      <c r="B575" s="2061"/>
      <c r="C575" s="2061"/>
      <c r="D575" s="2061"/>
      <c r="E575" s="2061"/>
      <c r="F575" s="2061"/>
      <c r="G575" s="2061"/>
      <c r="H575" s="2061"/>
      <c r="I575" s="2061"/>
      <c r="J575" s="2061"/>
      <c r="K575" s="2061"/>
      <c r="L575" s="2061"/>
      <c r="M575" s="2061"/>
      <c r="N575" s="2061"/>
    </row>
    <row r="576" spans="1:14" ht="15.75" customHeight="1">
      <c r="A576" s="2061"/>
      <c r="B576" s="2061"/>
      <c r="C576" s="2061"/>
      <c r="D576" s="2061"/>
      <c r="E576" s="2061"/>
      <c r="F576" s="2061"/>
      <c r="G576" s="2061"/>
      <c r="H576" s="2061"/>
      <c r="I576" s="2061"/>
      <c r="J576" s="2061"/>
      <c r="K576" s="2061"/>
      <c r="L576" s="2061"/>
      <c r="M576" s="2061"/>
      <c r="N576" s="2061"/>
    </row>
    <row r="577" spans="1:14" ht="15.75" customHeight="1">
      <c r="A577" s="2061"/>
      <c r="B577" s="2061"/>
      <c r="C577" s="2061"/>
      <c r="D577" s="2061"/>
      <c r="E577" s="2061"/>
      <c r="F577" s="2061"/>
      <c r="G577" s="2061"/>
      <c r="H577" s="2061"/>
      <c r="I577" s="2061"/>
      <c r="J577" s="2061"/>
      <c r="K577" s="2061"/>
      <c r="L577" s="2061"/>
      <c r="M577" s="2061"/>
      <c r="N577" s="2061"/>
    </row>
    <row r="578" spans="1:14" ht="15.75" customHeight="1">
      <c r="A578" s="2061"/>
      <c r="B578" s="2061"/>
      <c r="C578" s="2061"/>
      <c r="D578" s="2061"/>
      <c r="E578" s="2061"/>
      <c r="F578" s="2061"/>
      <c r="G578" s="2061"/>
      <c r="H578" s="2061"/>
      <c r="I578" s="2061"/>
      <c r="J578" s="2061"/>
      <c r="K578" s="2061"/>
      <c r="L578" s="2061"/>
      <c r="M578" s="2061"/>
      <c r="N578" s="2061"/>
    </row>
    <row r="579" spans="1:14" ht="15.75" customHeight="1">
      <c r="A579" s="2061"/>
      <c r="B579" s="2061"/>
      <c r="C579" s="2061"/>
      <c r="D579" s="2061"/>
      <c r="E579" s="2061"/>
      <c r="F579" s="2061"/>
      <c r="G579" s="2061"/>
      <c r="H579" s="2061"/>
      <c r="I579" s="2061"/>
      <c r="J579" s="2061"/>
      <c r="K579" s="2061"/>
      <c r="L579" s="2061"/>
      <c r="M579" s="2061"/>
      <c r="N579" s="2061"/>
    </row>
    <row r="580" spans="1:14" ht="15.75" customHeight="1">
      <c r="A580" s="2061"/>
      <c r="B580" s="2061"/>
      <c r="C580" s="2061"/>
      <c r="D580" s="2061"/>
      <c r="E580" s="2061"/>
      <c r="F580" s="2061"/>
      <c r="G580" s="2061"/>
      <c r="H580" s="2061"/>
      <c r="I580" s="2061"/>
      <c r="J580" s="2061"/>
      <c r="K580" s="2061"/>
      <c r="L580" s="2061"/>
      <c r="M580" s="2061"/>
      <c r="N580" s="2061"/>
    </row>
    <row r="581" spans="1:14" ht="15.75" customHeight="1">
      <c r="A581" s="2061"/>
      <c r="B581" s="2061"/>
      <c r="C581" s="2061"/>
      <c r="D581" s="2061"/>
      <c r="E581" s="2061"/>
      <c r="F581" s="2061"/>
      <c r="G581" s="2061"/>
      <c r="H581" s="2061"/>
      <c r="I581" s="2061"/>
      <c r="J581" s="2061"/>
      <c r="K581" s="2061"/>
      <c r="L581" s="2061"/>
      <c r="M581" s="2061"/>
      <c r="N581" s="2061"/>
    </row>
    <row r="582" spans="1:14" ht="15.75" customHeight="1">
      <c r="A582" s="2061"/>
      <c r="B582" s="2061"/>
      <c r="C582" s="2061"/>
      <c r="D582" s="2061"/>
      <c r="E582" s="2061"/>
      <c r="F582" s="2061"/>
      <c r="G582" s="2061"/>
      <c r="H582" s="2061"/>
      <c r="I582" s="2061"/>
      <c r="J582" s="2061"/>
      <c r="K582" s="2061"/>
      <c r="L582" s="2061"/>
      <c r="M582" s="2061"/>
      <c r="N582" s="2061"/>
    </row>
    <row r="583" spans="1:14" ht="15.75" customHeight="1">
      <c r="A583" s="2061"/>
      <c r="B583" s="2061"/>
      <c r="C583" s="2061"/>
      <c r="D583" s="2061"/>
      <c r="E583" s="2061"/>
      <c r="F583" s="2061"/>
      <c r="G583" s="2061"/>
      <c r="H583" s="2061"/>
      <c r="I583" s="2061"/>
      <c r="J583" s="2061"/>
      <c r="K583" s="2061"/>
      <c r="L583" s="2061"/>
      <c r="M583" s="2061"/>
      <c r="N583" s="2061"/>
    </row>
    <row r="584" spans="1:14" ht="15.75" customHeight="1">
      <c r="A584" s="2061"/>
      <c r="B584" s="2061"/>
      <c r="C584" s="2061"/>
      <c r="D584" s="2061"/>
      <c r="E584" s="2061"/>
      <c r="F584" s="2061"/>
      <c r="G584" s="2061"/>
      <c r="H584" s="2061"/>
      <c r="I584" s="2061"/>
      <c r="J584" s="2061"/>
      <c r="K584" s="2061"/>
      <c r="L584" s="2061"/>
      <c r="M584" s="2061"/>
      <c r="N584" s="2061"/>
    </row>
    <row r="585" spans="1:14" ht="15.75" customHeight="1">
      <c r="A585" s="2061"/>
      <c r="B585" s="2061"/>
      <c r="C585" s="2061"/>
      <c r="D585" s="2061"/>
      <c r="E585" s="2061"/>
      <c r="F585" s="2061"/>
      <c r="G585" s="2061"/>
      <c r="H585" s="2061"/>
      <c r="I585" s="2061"/>
      <c r="J585" s="2061"/>
      <c r="K585" s="2061"/>
      <c r="L585" s="2061"/>
      <c r="M585" s="2061"/>
      <c r="N585" s="2061"/>
    </row>
    <row r="586" spans="1:14" ht="15.75" customHeight="1">
      <c r="A586" s="2061"/>
      <c r="B586" s="2061"/>
      <c r="C586" s="2061"/>
      <c r="D586" s="2061"/>
      <c r="E586" s="2061"/>
      <c r="F586" s="2061"/>
      <c r="G586" s="2061"/>
      <c r="H586" s="2061"/>
      <c r="I586" s="2061"/>
      <c r="J586" s="2061"/>
      <c r="K586" s="2061"/>
      <c r="L586" s="2061"/>
      <c r="M586" s="2061"/>
      <c r="N586" s="2061"/>
    </row>
    <row r="587" spans="1:14" ht="15.75" customHeight="1">
      <c r="A587" s="2061"/>
      <c r="B587" s="2061"/>
      <c r="C587" s="2061"/>
      <c r="D587" s="2061"/>
      <c r="E587" s="2061"/>
      <c r="F587" s="2061"/>
      <c r="G587" s="2061"/>
      <c r="H587" s="2061"/>
      <c r="I587" s="2061"/>
      <c r="J587" s="2061"/>
      <c r="K587" s="2061"/>
      <c r="L587" s="2061"/>
      <c r="M587" s="2061"/>
      <c r="N587" s="2061"/>
    </row>
    <row r="588" spans="1:14" ht="15.75" customHeight="1">
      <c r="A588" s="2061"/>
      <c r="B588" s="2061"/>
      <c r="C588" s="2061"/>
      <c r="D588" s="2061"/>
      <c r="E588" s="2061"/>
      <c r="F588" s="2061"/>
      <c r="G588" s="2061"/>
      <c r="H588" s="2061"/>
      <c r="I588" s="2061"/>
      <c r="J588" s="2061"/>
      <c r="K588" s="2061"/>
      <c r="L588" s="2061"/>
      <c r="M588" s="2061"/>
      <c r="N588" s="2061"/>
    </row>
    <row r="589" spans="1:14" ht="15.75" customHeight="1">
      <c r="A589" s="2061"/>
      <c r="B589" s="2061"/>
      <c r="C589" s="2061"/>
      <c r="D589" s="2061"/>
      <c r="E589" s="2061"/>
      <c r="F589" s="2061"/>
      <c r="G589" s="2061"/>
      <c r="H589" s="2061"/>
      <c r="I589" s="2061"/>
      <c r="J589" s="2061"/>
      <c r="K589" s="2061"/>
      <c r="L589" s="2061"/>
      <c r="M589" s="2061"/>
      <c r="N589" s="2061"/>
    </row>
    <row r="590" spans="1:14" ht="15.75" customHeight="1">
      <c r="A590" s="2061"/>
      <c r="B590" s="2061"/>
      <c r="C590" s="2061"/>
      <c r="D590" s="2061"/>
      <c r="E590" s="2061"/>
      <c r="F590" s="2061"/>
      <c r="G590" s="2061"/>
      <c r="H590" s="2061"/>
      <c r="I590" s="2061"/>
      <c r="J590" s="2061"/>
      <c r="K590" s="2061"/>
      <c r="L590" s="2061"/>
      <c r="M590" s="2061"/>
      <c r="N590" s="2061"/>
    </row>
    <row r="591" spans="1:14" ht="15.75" customHeight="1">
      <c r="A591" s="2061"/>
      <c r="B591" s="2061"/>
      <c r="C591" s="2061"/>
      <c r="D591" s="2061"/>
      <c r="E591" s="2061"/>
      <c r="F591" s="2061"/>
      <c r="G591" s="2061"/>
      <c r="H591" s="2061"/>
      <c r="I591" s="2061"/>
      <c r="J591" s="2061"/>
      <c r="K591" s="2061"/>
      <c r="L591" s="2061"/>
      <c r="M591" s="2061"/>
      <c r="N591" s="2061"/>
    </row>
    <row r="592" spans="1:14" ht="15.75" customHeight="1">
      <c r="A592" s="2061"/>
      <c r="B592" s="2061"/>
      <c r="C592" s="2061"/>
      <c r="D592" s="2061"/>
      <c r="E592" s="2061"/>
      <c r="F592" s="2061"/>
      <c r="G592" s="2061"/>
      <c r="H592" s="2061"/>
      <c r="I592" s="2061"/>
      <c r="J592" s="2061"/>
      <c r="K592" s="2061"/>
      <c r="L592" s="2061"/>
      <c r="M592" s="2061"/>
      <c r="N592" s="2061"/>
    </row>
    <row r="593" spans="1:14" ht="15.75" customHeight="1">
      <c r="A593" s="2061"/>
      <c r="B593" s="2061"/>
      <c r="C593" s="2061"/>
      <c r="D593" s="2061"/>
      <c r="E593" s="2061"/>
      <c r="F593" s="2061"/>
      <c r="G593" s="2061"/>
      <c r="H593" s="2061"/>
      <c r="I593" s="2061"/>
      <c r="J593" s="2061"/>
      <c r="K593" s="2061"/>
      <c r="L593" s="2061"/>
      <c r="M593" s="2061"/>
      <c r="N593" s="2061"/>
    </row>
    <row r="594" spans="1:14" ht="15.75" customHeight="1">
      <c r="A594" s="2061"/>
      <c r="B594" s="2061"/>
      <c r="C594" s="2061"/>
      <c r="D594" s="2061"/>
      <c r="E594" s="2061"/>
      <c r="F594" s="2061"/>
      <c r="G594" s="2061"/>
      <c r="H594" s="2061"/>
      <c r="I594" s="2061"/>
      <c r="J594" s="2061"/>
      <c r="K594" s="2061"/>
      <c r="L594" s="2061"/>
      <c r="M594" s="2061"/>
      <c r="N594" s="2061"/>
    </row>
    <row r="595" spans="1:14" ht="15.75" customHeight="1">
      <c r="A595" s="2061"/>
      <c r="B595" s="2061"/>
      <c r="C595" s="2061"/>
      <c r="D595" s="2061"/>
      <c r="E595" s="2061"/>
      <c r="F595" s="2061"/>
      <c r="G595" s="2061"/>
      <c r="H595" s="2061"/>
      <c r="I595" s="2061"/>
      <c r="J595" s="2061"/>
      <c r="K595" s="2061"/>
      <c r="L595" s="2061"/>
      <c r="M595" s="2061"/>
      <c r="N595" s="2061"/>
    </row>
    <row r="596" spans="1:14" ht="15.75" customHeight="1">
      <c r="A596" s="2061"/>
      <c r="B596" s="2061"/>
      <c r="C596" s="2061"/>
      <c r="D596" s="2061"/>
      <c r="E596" s="2061"/>
      <c r="F596" s="2061"/>
      <c r="G596" s="2061"/>
      <c r="H596" s="2061"/>
      <c r="I596" s="2061"/>
      <c r="J596" s="2061"/>
      <c r="K596" s="2061"/>
      <c r="L596" s="2061"/>
      <c r="M596" s="2061"/>
      <c r="N596" s="2061"/>
    </row>
    <row r="597" spans="1:14" ht="15.75" customHeight="1">
      <c r="A597" s="2061"/>
      <c r="B597" s="2061"/>
      <c r="C597" s="2061"/>
      <c r="D597" s="2061"/>
      <c r="E597" s="2061"/>
      <c r="F597" s="2061"/>
      <c r="G597" s="2061"/>
      <c r="H597" s="2061"/>
      <c r="I597" s="2061"/>
      <c r="J597" s="2061"/>
      <c r="K597" s="2061"/>
      <c r="L597" s="2061"/>
      <c r="M597" s="2061"/>
      <c r="N597" s="2061"/>
    </row>
    <row r="598" spans="1:14" ht="15.75" customHeight="1">
      <c r="A598" s="2061"/>
      <c r="B598" s="2061"/>
      <c r="C598" s="2061"/>
      <c r="D598" s="2061"/>
      <c r="E598" s="2061"/>
      <c r="F598" s="2061"/>
      <c r="G598" s="2061"/>
      <c r="H598" s="2061"/>
      <c r="I598" s="2061"/>
      <c r="J598" s="2061"/>
      <c r="K598" s="2061"/>
      <c r="L598" s="2061"/>
      <c r="M598" s="2061"/>
      <c r="N598" s="2061"/>
    </row>
    <row r="599" spans="1:14" ht="15.75" customHeight="1">
      <c r="A599" s="2061"/>
      <c r="B599" s="2061"/>
      <c r="C599" s="2061"/>
      <c r="D599" s="2061"/>
      <c r="E599" s="2061"/>
      <c r="F599" s="2061"/>
      <c r="G599" s="2061"/>
      <c r="H599" s="2061"/>
      <c r="I599" s="2061"/>
      <c r="J599" s="2061"/>
      <c r="K599" s="2061"/>
      <c r="L599" s="2061"/>
      <c r="M599" s="2061"/>
      <c r="N599" s="2061"/>
    </row>
    <row r="600" spans="1:14" ht="15.75" customHeight="1">
      <c r="A600" s="2061"/>
      <c r="B600" s="2061"/>
      <c r="C600" s="2061"/>
      <c r="D600" s="2061"/>
      <c r="E600" s="2061"/>
      <c r="F600" s="2061"/>
      <c r="G600" s="2061"/>
      <c r="H600" s="2061"/>
      <c r="I600" s="2061"/>
      <c r="J600" s="2061"/>
      <c r="K600" s="2061"/>
      <c r="L600" s="2061"/>
      <c r="M600" s="2061"/>
      <c r="N600" s="2061"/>
    </row>
    <row r="601" spans="1:14" ht="15.75" customHeight="1">
      <c r="A601" s="2061"/>
      <c r="B601" s="2061"/>
      <c r="C601" s="2061"/>
      <c r="D601" s="2061"/>
      <c r="E601" s="2061"/>
      <c r="F601" s="2061"/>
      <c r="G601" s="2061"/>
      <c r="H601" s="2061"/>
      <c r="I601" s="2061"/>
      <c r="J601" s="2061"/>
      <c r="K601" s="2061"/>
      <c r="L601" s="2061"/>
      <c r="M601" s="2061"/>
      <c r="N601" s="2061"/>
    </row>
    <row r="602" spans="1:14" ht="15.75" customHeight="1">
      <c r="A602" s="2061"/>
      <c r="B602" s="2061"/>
      <c r="C602" s="2061"/>
      <c r="D602" s="2061"/>
      <c r="E602" s="2061"/>
      <c r="F602" s="2061"/>
      <c r="G602" s="2061"/>
      <c r="H602" s="2061"/>
      <c r="I602" s="2061"/>
      <c r="J602" s="2061"/>
      <c r="K602" s="2061"/>
      <c r="L602" s="2061"/>
      <c r="M602" s="2061"/>
      <c r="N602" s="2061"/>
    </row>
    <row r="603" spans="1:14" ht="15.75" customHeight="1">
      <c r="A603" s="2061"/>
      <c r="B603" s="2061"/>
      <c r="C603" s="2061"/>
      <c r="D603" s="2061"/>
      <c r="E603" s="2061"/>
      <c r="F603" s="2061"/>
      <c r="G603" s="2061"/>
      <c r="H603" s="2061"/>
      <c r="I603" s="2061"/>
      <c r="J603" s="2061"/>
      <c r="K603" s="2061"/>
      <c r="L603" s="2061"/>
      <c r="M603" s="2061"/>
      <c r="N603" s="2061"/>
    </row>
    <row r="604" spans="1:14" ht="15.75" customHeight="1">
      <c r="A604" s="2061"/>
      <c r="B604" s="2061"/>
      <c r="C604" s="2061"/>
      <c r="D604" s="2061"/>
      <c r="E604" s="2061"/>
      <c r="F604" s="2061"/>
      <c r="G604" s="2061"/>
      <c r="H604" s="2061"/>
      <c r="I604" s="2061"/>
      <c r="J604" s="2061"/>
      <c r="K604" s="2061"/>
      <c r="L604" s="2061"/>
      <c r="M604" s="2061"/>
      <c r="N604" s="2061"/>
    </row>
    <row r="605" spans="1:14" ht="15.75" customHeight="1">
      <c r="A605" s="2061"/>
      <c r="B605" s="2061"/>
      <c r="C605" s="2061"/>
      <c r="D605" s="2061"/>
      <c r="E605" s="2061"/>
      <c r="F605" s="2061"/>
      <c r="G605" s="2061"/>
      <c r="H605" s="2061"/>
      <c r="I605" s="2061"/>
      <c r="J605" s="2061"/>
      <c r="K605" s="2061"/>
      <c r="L605" s="2061"/>
      <c r="M605" s="2061"/>
      <c r="N605" s="2061"/>
    </row>
    <row r="606" spans="1:14" ht="15.75" customHeight="1">
      <c r="A606" s="2061"/>
      <c r="B606" s="2061"/>
      <c r="C606" s="2061"/>
      <c r="D606" s="2061"/>
      <c r="E606" s="2061"/>
      <c r="F606" s="2061"/>
      <c r="G606" s="2061"/>
      <c r="H606" s="2061"/>
      <c r="I606" s="2061"/>
      <c r="J606" s="2061"/>
      <c r="K606" s="2061"/>
      <c r="L606" s="2061"/>
      <c r="M606" s="2061"/>
      <c r="N606" s="2061"/>
    </row>
    <row r="607" spans="1:14" ht="15.75" customHeight="1">
      <c r="A607" s="2061"/>
      <c r="B607" s="2061"/>
      <c r="C607" s="2061"/>
      <c r="D607" s="2061"/>
      <c r="E607" s="2061"/>
      <c r="F607" s="2061"/>
      <c r="G607" s="2061"/>
      <c r="H607" s="2061"/>
      <c r="I607" s="2061"/>
      <c r="J607" s="2061"/>
      <c r="K607" s="2061"/>
      <c r="L607" s="2061"/>
      <c r="M607" s="2061"/>
      <c r="N607" s="2061"/>
    </row>
    <row r="608" spans="1:14" ht="15.75" customHeight="1">
      <c r="A608" s="2061"/>
      <c r="B608" s="2061"/>
      <c r="C608" s="2061"/>
      <c r="D608" s="2061"/>
      <c r="E608" s="2061"/>
      <c r="F608" s="2061"/>
      <c r="G608" s="2061"/>
      <c r="H608" s="2061"/>
      <c r="I608" s="2061"/>
      <c r="J608" s="2061"/>
      <c r="K608" s="2061"/>
      <c r="L608" s="2061"/>
      <c r="M608" s="2061"/>
      <c r="N608" s="2061"/>
    </row>
    <row r="609" spans="1:14" ht="15.75" customHeight="1">
      <c r="A609" s="2061"/>
      <c r="B609" s="2061"/>
      <c r="C609" s="2061"/>
      <c r="D609" s="2061"/>
      <c r="E609" s="2061"/>
      <c r="F609" s="2061"/>
      <c r="G609" s="2061"/>
      <c r="H609" s="2061"/>
      <c r="I609" s="2061"/>
      <c r="J609" s="2061"/>
      <c r="K609" s="2061"/>
      <c r="L609" s="2061"/>
      <c r="M609" s="2061"/>
      <c r="N609" s="2061"/>
    </row>
    <row r="610" spans="1:14" ht="15.75" customHeight="1">
      <c r="A610" s="2061"/>
      <c r="B610" s="2061"/>
      <c r="C610" s="2061"/>
      <c r="D610" s="2061"/>
      <c r="E610" s="2061"/>
      <c r="F610" s="2061"/>
      <c r="G610" s="2061"/>
      <c r="H610" s="2061"/>
      <c r="I610" s="2061"/>
      <c r="J610" s="2061"/>
      <c r="K610" s="2061"/>
      <c r="L610" s="2061"/>
      <c r="M610" s="2061"/>
      <c r="N610" s="2061"/>
    </row>
    <row r="611" spans="1:14" ht="15.75" customHeight="1">
      <c r="A611" s="2061"/>
      <c r="B611" s="2061"/>
      <c r="C611" s="2061"/>
      <c r="D611" s="2061"/>
      <c r="E611" s="2061"/>
      <c r="F611" s="2061"/>
      <c r="G611" s="2061"/>
      <c r="H611" s="2061"/>
      <c r="I611" s="2061"/>
      <c r="J611" s="2061"/>
      <c r="K611" s="2061"/>
      <c r="L611" s="2061"/>
      <c r="M611" s="2061"/>
      <c r="N611" s="2061"/>
    </row>
    <row r="612" spans="1:14" ht="15.75" customHeight="1">
      <c r="A612" s="2061"/>
      <c r="B612" s="2061"/>
      <c r="C612" s="2061"/>
      <c r="D612" s="2061"/>
      <c r="E612" s="2061"/>
      <c r="F612" s="2061"/>
      <c r="G612" s="2061"/>
      <c r="H612" s="2061"/>
      <c r="I612" s="2061"/>
      <c r="J612" s="2061"/>
      <c r="K612" s="2061"/>
      <c r="L612" s="2061"/>
      <c r="M612" s="2061"/>
      <c r="N612" s="2061"/>
    </row>
    <row r="613" spans="1:14" ht="15.75" customHeight="1">
      <c r="A613" s="2061"/>
      <c r="B613" s="2061"/>
      <c r="C613" s="2061"/>
      <c r="D613" s="2061"/>
      <c r="E613" s="2061"/>
      <c r="F613" s="2061"/>
      <c r="G613" s="2061"/>
      <c r="H613" s="2061"/>
      <c r="I613" s="2061"/>
      <c r="J613" s="2061"/>
      <c r="K613" s="2061"/>
      <c r="L613" s="2061"/>
      <c r="M613" s="2061"/>
      <c r="N613" s="2061"/>
    </row>
    <row r="614" spans="1:14" ht="15.75" customHeight="1">
      <c r="A614" s="2061"/>
      <c r="B614" s="2061"/>
      <c r="C614" s="2061"/>
      <c r="D614" s="2061"/>
      <c r="E614" s="2061"/>
      <c r="F614" s="2061"/>
      <c r="G614" s="2061"/>
      <c r="H614" s="2061"/>
      <c r="I614" s="2061"/>
      <c r="J614" s="2061"/>
      <c r="K614" s="2061"/>
      <c r="L614" s="2061"/>
      <c r="M614" s="2061"/>
      <c r="N614" s="2061"/>
    </row>
    <row r="615" spans="1:14" ht="15.75" customHeight="1">
      <c r="A615" s="2061"/>
      <c r="B615" s="2061"/>
      <c r="C615" s="2061"/>
      <c r="D615" s="2061"/>
      <c r="E615" s="2061"/>
      <c r="F615" s="2061"/>
      <c r="G615" s="2061"/>
      <c r="H615" s="2061"/>
      <c r="I615" s="2061"/>
      <c r="J615" s="2061"/>
      <c r="K615" s="2061"/>
      <c r="L615" s="2061"/>
      <c r="M615" s="2061"/>
      <c r="N615" s="2061"/>
    </row>
    <row r="616" spans="1:14" ht="15.75" customHeight="1">
      <c r="A616" s="2061"/>
      <c r="B616" s="2061"/>
      <c r="C616" s="2061"/>
      <c r="D616" s="2061"/>
      <c r="E616" s="2061"/>
      <c r="F616" s="2061"/>
      <c r="G616" s="2061"/>
      <c r="H616" s="2061"/>
      <c r="I616" s="2061"/>
      <c r="J616" s="2061"/>
      <c r="K616" s="2061"/>
      <c r="L616" s="2061"/>
      <c r="M616" s="2061"/>
      <c r="N616" s="2061"/>
    </row>
    <row r="617" spans="1:14" ht="15.75" customHeight="1">
      <c r="A617" s="2061"/>
      <c r="B617" s="2061"/>
      <c r="C617" s="2061"/>
      <c r="D617" s="2061"/>
      <c r="E617" s="2061"/>
      <c r="F617" s="2061"/>
      <c r="G617" s="2061"/>
      <c r="H617" s="2061"/>
      <c r="I617" s="2061"/>
      <c r="J617" s="2061"/>
      <c r="K617" s="2061"/>
      <c r="L617" s="2061"/>
      <c r="M617" s="2061"/>
      <c r="N617" s="2061"/>
    </row>
    <row r="618" spans="1:14" ht="15.75" customHeight="1">
      <c r="A618" s="2061"/>
      <c r="B618" s="2061"/>
      <c r="C618" s="2061"/>
      <c r="D618" s="2061"/>
      <c r="E618" s="2061"/>
      <c r="F618" s="2061"/>
      <c r="G618" s="2061"/>
      <c r="H618" s="2061"/>
      <c r="I618" s="2061"/>
      <c r="J618" s="2061"/>
      <c r="K618" s="2061"/>
      <c r="L618" s="2061"/>
      <c r="M618" s="2061"/>
      <c r="N618" s="2061"/>
    </row>
    <row r="619" spans="1:14" ht="15.75" customHeight="1">
      <c r="A619" s="2061"/>
      <c r="B619" s="2061"/>
      <c r="C619" s="2061"/>
      <c r="D619" s="2061"/>
      <c r="E619" s="2061"/>
      <c r="F619" s="2061"/>
      <c r="G619" s="2061"/>
      <c r="H619" s="2061"/>
      <c r="I619" s="2061"/>
      <c r="J619" s="2061"/>
      <c r="K619" s="2061"/>
      <c r="L619" s="2061"/>
      <c r="M619" s="2061"/>
      <c r="N619" s="2061"/>
    </row>
    <row r="620" spans="1:14" ht="15.75" customHeight="1">
      <c r="A620" s="2061"/>
      <c r="B620" s="2061"/>
      <c r="C620" s="2061"/>
      <c r="D620" s="2061"/>
      <c r="E620" s="2061"/>
      <c r="F620" s="2061"/>
      <c r="G620" s="2061"/>
      <c r="H620" s="2061"/>
      <c r="I620" s="2061"/>
      <c r="J620" s="2061"/>
      <c r="K620" s="2061"/>
      <c r="L620" s="2061"/>
      <c r="M620" s="2061"/>
      <c r="N620" s="2061"/>
    </row>
    <row r="621" spans="1:14" ht="15.75" customHeight="1">
      <c r="A621" s="2061"/>
      <c r="B621" s="2061"/>
      <c r="C621" s="2061"/>
      <c r="D621" s="2061"/>
      <c r="E621" s="2061"/>
      <c r="F621" s="2061"/>
      <c r="G621" s="2061"/>
      <c r="H621" s="2061"/>
      <c r="I621" s="2061"/>
      <c r="J621" s="2061"/>
      <c r="K621" s="2061"/>
      <c r="L621" s="2061"/>
      <c r="M621" s="2061"/>
      <c r="N621" s="2061"/>
    </row>
    <row r="622" spans="1:14" ht="15.75" customHeight="1">
      <c r="A622" s="2061"/>
      <c r="B622" s="2061"/>
      <c r="C622" s="2061"/>
      <c r="D622" s="2061"/>
      <c r="E622" s="2061"/>
      <c r="F622" s="2061"/>
      <c r="G622" s="2061"/>
      <c r="H622" s="2061"/>
      <c r="I622" s="2061"/>
      <c r="J622" s="2061"/>
      <c r="K622" s="2061"/>
      <c r="L622" s="2061"/>
      <c r="M622" s="2061"/>
      <c r="N622" s="2061"/>
    </row>
    <row r="623" spans="1:14" ht="15.75" customHeight="1">
      <c r="A623" s="2061"/>
      <c r="B623" s="2061"/>
      <c r="C623" s="2061"/>
      <c r="D623" s="2061"/>
      <c r="E623" s="2061"/>
      <c r="F623" s="2061"/>
      <c r="G623" s="2061"/>
      <c r="H623" s="2061"/>
      <c r="I623" s="2061"/>
      <c r="J623" s="2061"/>
      <c r="K623" s="2061"/>
      <c r="L623" s="2061"/>
      <c r="M623" s="2061"/>
      <c r="N623" s="2061"/>
    </row>
    <row r="624" spans="1:14" ht="15.75" customHeight="1">
      <c r="A624" s="2061"/>
      <c r="B624" s="2061"/>
      <c r="C624" s="2061"/>
      <c r="D624" s="2061"/>
      <c r="E624" s="2061"/>
      <c r="F624" s="2061"/>
      <c r="G624" s="2061"/>
      <c r="H624" s="2061"/>
      <c r="I624" s="2061"/>
      <c r="J624" s="2061"/>
      <c r="K624" s="2061"/>
      <c r="L624" s="2061"/>
      <c r="M624" s="2061"/>
      <c r="N624" s="2061"/>
    </row>
    <row r="625" spans="1:14" ht="15.75" customHeight="1">
      <c r="A625" s="2061"/>
      <c r="B625" s="2061"/>
      <c r="C625" s="2061"/>
      <c r="D625" s="2061"/>
      <c r="E625" s="2061"/>
      <c r="F625" s="2061"/>
      <c r="G625" s="2061"/>
      <c r="H625" s="2061"/>
      <c r="I625" s="2061"/>
      <c r="J625" s="2061"/>
      <c r="K625" s="2061"/>
      <c r="L625" s="2061"/>
      <c r="M625" s="2061"/>
      <c r="N625" s="2061"/>
    </row>
    <row r="626" spans="1:14" ht="15.75" customHeight="1">
      <c r="A626" s="2061"/>
      <c r="B626" s="2061"/>
      <c r="C626" s="2061"/>
      <c r="D626" s="2061"/>
      <c r="E626" s="2061"/>
      <c r="F626" s="2061"/>
      <c r="G626" s="2061"/>
      <c r="H626" s="2061"/>
      <c r="I626" s="2061"/>
      <c r="J626" s="2061"/>
      <c r="K626" s="2061"/>
      <c r="L626" s="2061"/>
      <c r="M626" s="2061"/>
      <c r="N626" s="2061"/>
    </row>
    <row r="627" spans="1:14" ht="15.75" customHeight="1">
      <c r="A627" s="2061"/>
      <c r="B627" s="2061"/>
      <c r="C627" s="2061"/>
      <c r="D627" s="2061"/>
      <c r="E627" s="2061"/>
      <c r="F627" s="2061"/>
      <c r="G627" s="2061"/>
      <c r="H627" s="2061"/>
      <c r="I627" s="2061"/>
      <c r="J627" s="2061"/>
      <c r="K627" s="2061"/>
      <c r="L627" s="2061"/>
      <c r="M627" s="2061"/>
      <c r="N627" s="2061"/>
    </row>
    <row r="628" spans="1:14" ht="15.75" customHeight="1">
      <c r="A628" s="2061"/>
      <c r="B628" s="2061"/>
      <c r="C628" s="2061"/>
      <c r="D628" s="2061"/>
      <c r="E628" s="2061"/>
      <c r="F628" s="2061"/>
      <c r="G628" s="2061"/>
      <c r="H628" s="2061"/>
      <c r="I628" s="2061"/>
      <c r="J628" s="2061"/>
      <c r="K628" s="2061"/>
      <c r="L628" s="2061"/>
      <c r="M628" s="2061"/>
      <c r="N628" s="2061"/>
    </row>
    <row r="629" spans="1:14" ht="15.75" customHeight="1">
      <c r="A629" s="2061"/>
      <c r="B629" s="2061"/>
      <c r="C629" s="2061"/>
      <c r="D629" s="2061"/>
      <c r="E629" s="2061"/>
      <c r="F629" s="2061"/>
      <c r="G629" s="2061"/>
      <c r="H629" s="2061"/>
      <c r="I629" s="2061"/>
      <c r="J629" s="2061"/>
      <c r="K629" s="2061"/>
      <c r="L629" s="2061"/>
      <c r="M629" s="2061"/>
      <c r="N629" s="2061"/>
    </row>
    <row r="630" spans="1:14" ht="15.75" customHeight="1">
      <c r="A630" s="2061"/>
      <c r="B630" s="2061"/>
      <c r="C630" s="2061"/>
      <c r="D630" s="2061"/>
      <c r="E630" s="2061"/>
      <c r="F630" s="2061"/>
      <c r="G630" s="2061"/>
      <c r="H630" s="2061"/>
      <c r="I630" s="2061"/>
      <c r="J630" s="2061"/>
      <c r="K630" s="2061"/>
      <c r="L630" s="2061"/>
      <c r="M630" s="2061"/>
      <c r="N630" s="2061"/>
    </row>
    <row r="631" spans="1:14" ht="15.75" customHeight="1">
      <c r="A631" s="2061"/>
      <c r="B631" s="2061"/>
      <c r="C631" s="2061"/>
      <c r="D631" s="2061"/>
      <c r="E631" s="2061"/>
      <c r="F631" s="2061"/>
      <c r="G631" s="2061"/>
      <c r="H631" s="2061"/>
      <c r="I631" s="2061"/>
      <c r="J631" s="2061"/>
      <c r="K631" s="2061"/>
      <c r="L631" s="2061"/>
      <c r="M631" s="2061"/>
      <c r="N631" s="2061"/>
    </row>
    <row r="632" spans="1:14" ht="15.75" customHeight="1">
      <c r="A632" s="2061"/>
      <c r="B632" s="2061"/>
      <c r="C632" s="2061"/>
      <c r="D632" s="2061"/>
      <c r="E632" s="2061"/>
      <c r="F632" s="2061"/>
      <c r="G632" s="2061"/>
      <c r="H632" s="2061"/>
      <c r="I632" s="2061"/>
      <c r="J632" s="2061"/>
      <c r="K632" s="2061"/>
      <c r="L632" s="2061"/>
      <c r="M632" s="2061"/>
      <c r="N632" s="2061"/>
    </row>
    <row r="633" spans="1:14" ht="15.75" customHeight="1">
      <c r="A633" s="2061"/>
      <c r="B633" s="2061"/>
      <c r="C633" s="2061"/>
      <c r="D633" s="2061"/>
      <c r="E633" s="2061"/>
      <c r="F633" s="2061"/>
      <c r="G633" s="2061"/>
      <c r="H633" s="2061"/>
      <c r="I633" s="2061"/>
      <c r="J633" s="2061"/>
      <c r="K633" s="2061"/>
      <c r="L633" s="2061"/>
      <c r="M633" s="2061"/>
      <c r="N633" s="2061"/>
    </row>
    <row r="634" spans="1:14" ht="15.75" customHeight="1">
      <c r="A634" s="2061"/>
      <c r="B634" s="2061"/>
      <c r="C634" s="2061"/>
      <c r="D634" s="2061"/>
      <c r="E634" s="2061"/>
      <c r="F634" s="2061"/>
      <c r="G634" s="2061"/>
      <c r="H634" s="2061"/>
      <c r="I634" s="2061"/>
      <c r="J634" s="2061"/>
      <c r="K634" s="2061"/>
      <c r="L634" s="2061"/>
      <c r="M634" s="2061"/>
      <c r="N634" s="2061"/>
    </row>
    <row r="635" spans="1:14" ht="15.75" customHeight="1">
      <c r="A635" s="2061"/>
      <c r="B635" s="2061"/>
      <c r="C635" s="2061"/>
      <c r="D635" s="2061"/>
      <c r="E635" s="2061"/>
      <c r="F635" s="2061"/>
      <c r="G635" s="2061"/>
      <c r="H635" s="2061"/>
      <c r="I635" s="2061"/>
      <c r="J635" s="2061"/>
      <c r="K635" s="2061"/>
      <c r="L635" s="2061"/>
      <c r="M635" s="2061"/>
      <c r="N635" s="2061"/>
    </row>
    <row r="636" spans="1:14" ht="15.75" customHeight="1">
      <c r="A636" s="2061"/>
      <c r="B636" s="2061"/>
      <c r="C636" s="2061"/>
      <c r="D636" s="2061"/>
      <c r="E636" s="2061"/>
      <c r="F636" s="2061"/>
      <c r="G636" s="2061"/>
      <c r="H636" s="2061"/>
      <c r="I636" s="2061"/>
      <c r="J636" s="2061"/>
      <c r="K636" s="2061"/>
      <c r="L636" s="2061"/>
      <c r="M636" s="2061"/>
      <c r="N636" s="2061"/>
    </row>
    <row r="637" spans="1:14" ht="15.75" customHeight="1">
      <c r="A637" s="2061"/>
      <c r="B637" s="2061"/>
      <c r="C637" s="2061"/>
      <c r="D637" s="2061"/>
      <c r="E637" s="2061"/>
      <c r="F637" s="2061"/>
      <c r="G637" s="2061"/>
      <c r="H637" s="2061"/>
      <c r="I637" s="2061"/>
      <c r="J637" s="2061"/>
      <c r="K637" s="2061"/>
      <c r="L637" s="2061"/>
      <c r="M637" s="2061"/>
      <c r="N637" s="2061"/>
    </row>
    <row r="638" spans="1:14" ht="15.75" customHeight="1">
      <c r="A638" s="2061"/>
      <c r="B638" s="2061"/>
      <c r="C638" s="2061"/>
      <c r="D638" s="2061"/>
      <c r="E638" s="2061"/>
      <c r="F638" s="2061"/>
      <c r="G638" s="2061"/>
      <c r="H638" s="2061"/>
      <c r="I638" s="2061"/>
      <c r="J638" s="2061"/>
      <c r="K638" s="2061"/>
      <c r="L638" s="2061"/>
      <c r="M638" s="2061"/>
      <c r="N638" s="2061"/>
    </row>
    <row r="639" spans="1:14" ht="15.75" customHeight="1">
      <c r="A639" s="2061"/>
      <c r="B639" s="2061"/>
      <c r="C639" s="2061"/>
      <c r="D639" s="2061"/>
      <c r="E639" s="2061"/>
      <c r="F639" s="2061"/>
      <c r="G639" s="2061"/>
      <c r="H639" s="2061"/>
      <c r="I639" s="2061"/>
      <c r="J639" s="2061"/>
      <c r="K639" s="2061"/>
      <c r="L639" s="2061"/>
      <c r="M639" s="2061"/>
      <c r="N639" s="2061"/>
    </row>
    <row r="640" spans="1:14" ht="15.75" customHeight="1">
      <c r="A640" s="2061"/>
      <c r="B640" s="2061"/>
      <c r="C640" s="2061"/>
      <c r="D640" s="2061"/>
      <c r="E640" s="2061"/>
      <c r="F640" s="2061"/>
      <c r="G640" s="2061"/>
      <c r="H640" s="2061"/>
      <c r="I640" s="2061"/>
      <c r="J640" s="2061"/>
      <c r="K640" s="2061"/>
      <c r="L640" s="2061"/>
      <c r="M640" s="2061"/>
      <c r="N640" s="2061"/>
    </row>
    <row r="641" spans="1:14" ht="15.75" customHeight="1">
      <c r="A641" s="2061"/>
      <c r="B641" s="2061"/>
      <c r="C641" s="2061"/>
      <c r="D641" s="2061"/>
      <c r="E641" s="2061"/>
      <c r="F641" s="2061"/>
      <c r="G641" s="2061"/>
      <c r="H641" s="2061"/>
      <c r="I641" s="2061"/>
      <c r="J641" s="2061"/>
      <c r="K641" s="2061"/>
      <c r="L641" s="2061"/>
      <c r="M641" s="2061"/>
      <c r="N641" s="2061"/>
    </row>
    <row r="642" spans="1:14" ht="15.75" customHeight="1">
      <c r="A642" s="2061"/>
      <c r="B642" s="2061"/>
      <c r="C642" s="2061"/>
      <c r="D642" s="2061"/>
      <c r="E642" s="2061"/>
      <c r="F642" s="2061"/>
      <c r="G642" s="2061"/>
      <c r="H642" s="2061"/>
      <c r="I642" s="2061"/>
      <c r="J642" s="2061"/>
      <c r="K642" s="2061"/>
      <c r="L642" s="2061"/>
      <c r="M642" s="2061"/>
      <c r="N642" s="2061"/>
    </row>
    <row r="643" spans="1:14" ht="15.75" customHeight="1">
      <c r="A643" s="2061"/>
      <c r="B643" s="2061"/>
      <c r="C643" s="2061"/>
      <c r="D643" s="2061"/>
      <c r="E643" s="2061"/>
      <c r="F643" s="2061"/>
      <c r="G643" s="2061"/>
      <c r="H643" s="2061"/>
      <c r="I643" s="2061"/>
      <c r="J643" s="2061"/>
      <c r="K643" s="2061"/>
      <c r="L643" s="2061"/>
      <c r="M643" s="2061"/>
      <c r="N643" s="2061"/>
    </row>
    <row r="644" spans="1:14" ht="15.75" customHeight="1">
      <c r="A644" s="2061"/>
      <c r="B644" s="2061"/>
      <c r="C644" s="2061"/>
      <c r="D644" s="2061"/>
      <c r="E644" s="2061"/>
      <c r="F644" s="2061"/>
      <c r="G644" s="2061"/>
      <c r="H644" s="2061"/>
      <c r="I644" s="2061"/>
      <c r="J644" s="2061"/>
      <c r="K644" s="2061"/>
      <c r="L644" s="2061"/>
      <c r="M644" s="2061"/>
      <c r="N644" s="2061"/>
    </row>
    <row r="645" spans="1:14" ht="15.75" customHeight="1">
      <c r="A645" s="2061"/>
      <c r="B645" s="2061"/>
      <c r="C645" s="2061"/>
      <c r="D645" s="2061"/>
      <c r="E645" s="2061"/>
      <c r="F645" s="2061"/>
      <c r="G645" s="2061"/>
      <c r="H645" s="2061"/>
      <c r="I645" s="2061"/>
      <c r="J645" s="2061"/>
      <c r="K645" s="2061"/>
      <c r="L645" s="2061"/>
      <c r="M645" s="2061"/>
      <c r="N645" s="2061"/>
    </row>
    <row r="646" spans="1:14" ht="15.75" customHeight="1">
      <c r="A646" s="2061"/>
      <c r="B646" s="2061"/>
      <c r="C646" s="2061"/>
      <c r="D646" s="2061"/>
      <c r="E646" s="2061"/>
      <c r="F646" s="2061"/>
      <c r="G646" s="2061"/>
      <c r="H646" s="2061"/>
      <c r="I646" s="2061"/>
      <c r="J646" s="2061"/>
      <c r="K646" s="2061"/>
      <c r="L646" s="2061"/>
      <c r="M646" s="2061"/>
      <c r="N646" s="2061"/>
    </row>
    <row r="647" spans="1:14" ht="15.75" customHeight="1">
      <c r="A647" s="2061"/>
      <c r="B647" s="2061"/>
      <c r="C647" s="2061"/>
      <c r="D647" s="2061"/>
      <c r="E647" s="2061"/>
      <c r="F647" s="2061"/>
      <c r="G647" s="2061"/>
      <c r="H647" s="2061"/>
      <c r="I647" s="2061"/>
      <c r="J647" s="2061"/>
      <c r="K647" s="2061"/>
      <c r="L647" s="2061"/>
      <c r="M647" s="2061"/>
      <c r="N647" s="2061"/>
    </row>
    <row r="648" spans="1:14" ht="15.75" customHeight="1">
      <c r="A648" s="2061"/>
      <c r="B648" s="2061"/>
      <c r="C648" s="2061"/>
      <c r="D648" s="2061"/>
      <c r="E648" s="2061"/>
      <c r="F648" s="2061"/>
      <c r="G648" s="2061"/>
      <c r="H648" s="2061"/>
      <c r="I648" s="2061"/>
      <c r="J648" s="2061"/>
      <c r="K648" s="2061"/>
      <c r="L648" s="2061"/>
      <c r="M648" s="2061"/>
      <c r="N648" s="2061"/>
    </row>
    <row r="649" spans="1:14" ht="15.75" customHeight="1">
      <c r="A649" s="2061"/>
      <c r="B649" s="2061"/>
      <c r="C649" s="2061"/>
      <c r="D649" s="2061"/>
      <c r="E649" s="2061"/>
      <c r="F649" s="2061"/>
      <c r="G649" s="2061"/>
      <c r="H649" s="2061"/>
      <c r="I649" s="2061"/>
      <c r="J649" s="2061"/>
      <c r="K649" s="2061"/>
      <c r="L649" s="2061"/>
      <c r="M649" s="2061"/>
      <c r="N649" s="2061"/>
    </row>
    <row r="650" spans="1:14" ht="15.75" customHeight="1">
      <c r="A650" s="2061"/>
      <c r="B650" s="2061"/>
      <c r="C650" s="2061"/>
      <c r="D650" s="2061"/>
      <c r="E650" s="2061"/>
      <c r="F650" s="2061"/>
      <c r="G650" s="2061"/>
      <c r="H650" s="2061"/>
      <c r="I650" s="2061"/>
      <c r="J650" s="2061"/>
      <c r="K650" s="2061"/>
      <c r="L650" s="2061"/>
      <c r="M650" s="2061"/>
      <c r="N650" s="2061"/>
    </row>
    <row r="651" spans="1:14" ht="15.75" customHeight="1">
      <c r="A651" s="2061"/>
      <c r="B651" s="2061"/>
      <c r="C651" s="2061"/>
      <c r="D651" s="2061"/>
      <c r="E651" s="2061"/>
      <c r="F651" s="2061"/>
      <c r="G651" s="2061"/>
      <c r="H651" s="2061"/>
      <c r="I651" s="2061"/>
      <c r="J651" s="2061"/>
      <c r="K651" s="2061"/>
      <c r="L651" s="2061"/>
      <c r="M651" s="2061"/>
      <c r="N651" s="2061"/>
    </row>
    <row r="652" spans="1:14" ht="15.75" customHeight="1">
      <c r="A652" s="2061"/>
      <c r="B652" s="2061"/>
      <c r="C652" s="2061"/>
      <c r="D652" s="2061"/>
      <c r="E652" s="2061"/>
      <c r="F652" s="2061"/>
      <c r="G652" s="2061"/>
      <c r="H652" s="2061"/>
      <c r="I652" s="2061"/>
      <c r="J652" s="2061"/>
      <c r="K652" s="2061"/>
      <c r="L652" s="2061"/>
      <c r="M652" s="2061"/>
      <c r="N652" s="2061"/>
    </row>
    <row r="653" spans="1:14" ht="15.75" customHeight="1">
      <c r="A653" s="2061"/>
      <c r="B653" s="2061"/>
      <c r="C653" s="2061"/>
      <c r="D653" s="2061"/>
      <c r="E653" s="2061"/>
      <c r="F653" s="2061"/>
      <c r="G653" s="2061"/>
      <c r="H653" s="2061"/>
      <c r="I653" s="2061"/>
      <c r="J653" s="2061"/>
      <c r="K653" s="2061"/>
      <c r="L653" s="2061"/>
      <c r="M653" s="2061"/>
      <c r="N653" s="2061"/>
    </row>
    <row r="654" spans="1:14" ht="15.75" customHeight="1">
      <c r="A654" s="2061"/>
      <c r="B654" s="2061"/>
      <c r="C654" s="2061"/>
      <c r="D654" s="2061"/>
      <c r="E654" s="2061"/>
      <c r="F654" s="2061"/>
      <c r="G654" s="2061"/>
      <c r="H654" s="2061"/>
      <c r="I654" s="2061"/>
      <c r="J654" s="2061"/>
      <c r="K654" s="2061"/>
      <c r="L654" s="2061"/>
      <c r="M654" s="2061"/>
      <c r="N654" s="2061"/>
    </row>
    <row r="655" spans="1:14" ht="15.75" customHeight="1">
      <c r="A655" s="2061"/>
      <c r="B655" s="2061"/>
      <c r="C655" s="2061"/>
      <c r="D655" s="2061"/>
      <c r="E655" s="2061"/>
      <c r="F655" s="2061"/>
      <c r="G655" s="2061"/>
      <c r="H655" s="2061"/>
      <c r="I655" s="2061"/>
      <c r="J655" s="2061"/>
      <c r="K655" s="2061"/>
      <c r="L655" s="2061"/>
      <c r="M655" s="2061"/>
      <c r="N655" s="2061"/>
    </row>
    <row r="656" spans="1:14" ht="15.75" customHeight="1">
      <c r="A656" s="2061"/>
      <c r="B656" s="2061"/>
      <c r="C656" s="2061"/>
      <c r="D656" s="2061"/>
      <c r="E656" s="2061"/>
      <c r="F656" s="2061"/>
      <c r="G656" s="2061"/>
      <c r="H656" s="2061"/>
      <c r="I656" s="2061"/>
      <c r="J656" s="2061"/>
      <c r="K656" s="2061"/>
      <c r="L656" s="2061"/>
      <c r="M656" s="2061"/>
      <c r="N656" s="2061"/>
    </row>
    <row r="657" spans="1:14" ht="15.75" customHeight="1">
      <c r="A657" s="2061"/>
      <c r="B657" s="2061"/>
      <c r="C657" s="2061"/>
      <c r="D657" s="2061"/>
      <c r="E657" s="2061"/>
      <c r="F657" s="2061"/>
      <c r="G657" s="2061"/>
      <c r="H657" s="2061"/>
      <c r="I657" s="2061"/>
      <c r="J657" s="2061"/>
      <c r="K657" s="2061"/>
      <c r="L657" s="2061"/>
      <c r="M657" s="2061"/>
      <c r="N657" s="2061"/>
    </row>
    <row r="658" spans="1:14" ht="15.75" customHeight="1">
      <c r="A658" s="2061"/>
      <c r="B658" s="2061"/>
      <c r="C658" s="2061"/>
      <c r="D658" s="2061"/>
      <c r="E658" s="2061"/>
      <c r="F658" s="2061"/>
      <c r="G658" s="2061"/>
      <c r="H658" s="2061"/>
      <c r="I658" s="2061"/>
      <c r="J658" s="2061"/>
      <c r="K658" s="2061"/>
      <c r="L658" s="2061"/>
      <c r="M658" s="2061"/>
      <c r="N658" s="2061"/>
    </row>
    <row r="659" spans="1:14" ht="15.75" customHeight="1">
      <c r="A659" s="2061"/>
      <c r="B659" s="2061"/>
      <c r="C659" s="2061"/>
      <c r="D659" s="2061"/>
      <c r="E659" s="2061"/>
      <c r="F659" s="2061"/>
      <c r="G659" s="2061"/>
      <c r="H659" s="2061"/>
      <c r="I659" s="2061"/>
      <c r="J659" s="2061"/>
      <c r="K659" s="2061"/>
      <c r="L659" s="2061"/>
      <c r="M659" s="2061"/>
      <c r="N659" s="2061"/>
    </row>
    <row r="660" spans="1:14" ht="15.75" customHeight="1">
      <c r="A660" s="2061"/>
      <c r="B660" s="2061"/>
      <c r="C660" s="2061"/>
      <c r="D660" s="2061"/>
      <c r="E660" s="2061"/>
      <c r="F660" s="2061"/>
      <c r="G660" s="2061"/>
      <c r="H660" s="2061"/>
      <c r="I660" s="2061"/>
      <c r="J660" s="2061"/>
      <c r="K660" s="2061"/>
      <c r="L660" s="2061"/>
      <c r="M660" s="2061"/>
      <c r="N660" s="2061"/>
    </row>
    <row r="661" spans="1:14" ht="15.75" customHeight="1">
      <c r="A661" s="2061"/>
      <c r="B661" s="2061"/>
      <c r="C661" s="2061"/>
      <c r="D661" s="2061"/>
      <c r="E661" s="2061"/>
      <c r="F661" s="2061"/>
      <c r="G661" s="2061"/>
      <c r="H661" s="2061"/>
      <c r="I661" s="2061"/>
      <c r="J661" s="2061"/>
      <c r="K661" s="2061"/>
      <c r="L661" s="2061"/>
      <c r="M661" s="2061"/>
      <c r="N661" s="2061"/>
    </row>
    <row r="662" spans="1:14" ht="15.75" customHeight="1">
      <c r="A662" s="2061"/>
      <c r="B662" s="2061"/>
      <c r="C662" s="2061"/>
      <c r="D662" s="2061"/>
      <c r="E662" s="2061"/>
      <c r="F662" s="2061"/>
      <c r="G662" s="2061"/>
      <c r="H662" s="2061"/>
      <c r="I662" s="2061"/>
      <c r="J662" s="2061"/>
      <c r="K662" s="2061"/>
      <c r="L662" s="2061"/>
      <c r="M662" s="2061"/>
      <c r="N662" s="2061"/>
    </row>
    <row r="663" spans="1:14" ht="15.75" customHeight="1">
      <c r="A663" s="2061"/>
      <c r="B663" s="2061"/>
      <c r="C663" s="2061"/>
      <c r="D663" s="2061"/>
      <c r="E663" s="2061"/>
      <c r="F663" s="2061"/>
      <c r="G663" s="2061"/>
      <c r="H663" s="2061"/>
      <c r="I663" s="2061"/>
      <c r="J663" s="2061"/>
      <c r="K663" s="2061"/>
      <c r="L663" s="2061"/>
      <c r="M663" s="2061"/>
      <c r="N663" s="2061"/>
    </row>
    <row r="664" spans="1:14" ht="15.75" customHeight="1">
      <c r="A664" s="2061"/>
      <c r="B664" s="2061"/>
      <c r="C664" s="2061"/>
      <c r="D664" s="2061"/>
      <c r="E664" s="2061"/>
      <c r="F664" s="2061"/>
      <c r="G664" s="2061"/>
      <c r="H664" s="2061"/>
      <c r="I664" s="2061"/>
      <c r="J664" s="2061"/>
      <c r="K664" s="2061"/>
      <c r="L664" s="2061"/>
      <c r="M664" s="2061"/>
      <c r="N664" s="2061"/>
    </row>
    <row r="665" spans="1:14" ht="15.75" customHeight="1">
      <c r="A665" s="2061"/>
      <c r="B665" s="2061"/>
      <c r="C665" s="2061"/>
      <c r="D665" s="2061"/>
      <c r="E665" s="2061"/>
      <c r="F665" s="2061"/>
      <c r="G665" s="2061"/>
      <c r="H665" s="2061"/>
      <c r="I665" s="2061"/>
      <c r="J665" s="2061"/>
      <c r="K665" s="2061"/>
      <c r="L665" s="2061"/>
      <c r="M665" s="2061"/>
      <c r="N665" s="2061"/>
    </row>
    <row r="666" spans="1:14" ht="15.75" customHeight="1">
      <c r="A666" s="2061"/>
      <c r="B666" s="2061"/>
      <c r="C666" s="2061"/>
      <c r="D666" s="2061"/>
      <c r="E666" s="2061"/>
      <c r="F666" s="2061"/>
      <c r="G666" s="2061"/>
      <c r="H666" s="2061"/>
      <c r="I666" s="2061"/>
      <c r="J666" s="2061"/>
      <c r="K666" s="2061"/>
      <c r="L666" s="2061"/>
      <c r="M666" s="2061"/>
      <c r="N666" s="2061"/>
    </row>
    <row r="667" spans="1:14" ht="15.75" customHeight="1">
      <c r="A667" s="2061"/>
      <c r="B667" s="2061"/>
      <c r="C667" s="2061"/>
      <c r="D667" s="2061"/>
      <c r="E667" s="2061"/>
      <c r="F667" s="2061"/>
      <c r="G667" s="2061"/>
      <c r="H667" s="2061"/>
      <c r="I667" s="2061"/>
      <c r="J667" s="2061"/>
      <c r="K667" s="2061"/>
      <c r="L667" s="2061"/>
      <c r="M667" s="2061"/>
      <c r="N667" s="2061"/>
    </row>
    <row r="668" spans="1:14" ht="15.75" customHeight="1">
      <c r="A668" s="2061"/>
      <c r="B668" s="2061"/>
      <c r="C668" s="2061"/>
      <c r="D668" s="2061"/>
      <c r="E668" s="2061"/>
      <c r="F668" s="2061"/>
      <c r="G668" s="2061"/>
      <c r="H668" s="2061"/>
      <c r="I668" s="2061"/>
      <c r="J668" s="2061"/>
      <c r="K668" s="2061"/>
      <c r="L668" s="2061"/>
      <c r="M668" s="2061"/>
      <c r="N668" s="2061"/>
    </row>
    <row r="669" spans="1:14" ht="15.75" customHeight="1">
      <c r="A669" s="2061"/>
      <c r="B669" s="2061"/>
      <c r="C669" s="2061"/>
      <c r="D669" s="2061"/>
      <c r="E669" s="2061"/>
      <c r="F669" s="2061"/>
      <c r="G669" s="2061"/>
      <c r="H669" s="2061"/>
      <c r="I669" s="2061"/>
      <c r="J669" s="2061"/>
      <c r="K669" s="2061"/>
      <c r="L669" s="2061"/>
      <c r="M669" s="2061"/>
      <c r="N669" s="2061"/>
    </row>
    <row r="670" spans="1:14" ht="15.75" customHeight="1">
      <c r="A670" s="2061"/>
      <c r="B670" s="2061"/>
      <c r="C670" s="2061"/>
      <c r="D670" s="2061"/>
      <c r="E670" s="2061"/>
      <c r="F670" s="2061"/>
      <c r="G670" s="2061"/>
      <c r="H670" s="2061"/>
      <c r="I670" s="2061"/>
      <c r="J670" s="2061"/>
      <c r="K670" s="2061"/>
      <c r="L670" s="2061"/>
      <c r="M670" s="2061"/>
      <c r="N670" s="2061"/>
    </row>
    <row r="671" spans="1:14" ht="15.75" customHeight="1">
      <c r="A671" s="2061"/>
      <c r="B671" s="2061"/>
      <c r="C671" s="2061"/>
      <c r="D671" s="2061"/>
      <c r="E671" s="2061"/>
      <c r="F671" s="2061"/>
      <c r="G671" s="2061"/>
      <c r="H671" s="2061"/>
      <c r="I671" s="2061"/>
      <c r="J671" s="2061"/>
      <c r="K671" s="2061"/>
      <c r="L671" s="2061"/>
      <c r="M671" s="2061"/>
      <c r="N671" s="2061"/>
    </row>
    <row r="672" spans="1:14" ht="15.75" customHeight="1">
      <c r="A672" s="2061"/>
      <c r="B672" s="2061"/>
      <c r="C672" s="2061"/>
      <c r="D672" s="2061"/>
      <c r="E672" s="2061"/>
      <c r="F672" s="2061"/>
      <c r="G672" s="2061"/>
      <c r="H672" s="2061"/>
      <c r="I672" s="2061"/>
      <c r="J672" s="2061"/>
      <c r="K672" s="2061"/>
      <c r="L672" s="2061"/>
      <c r="M672" s="2061"/>
      <c r="N672" s="2061"/>
    </row>
    <row r="673" spans="1:14" ht="15.75" customHeight="1">
      <c r="A673" s="2061"/>
      <c r="B673" s="2061"/>
      <c r="C673" s="2061"/>
      <c r="D673" s="2061"/>
      <c r="E673" s="2061"/>
      <c r="F673" s="2061"/>
      <c r="G673" s="2061"/>
      <c r="H673" s="2061"/>
      <c r="I673" s="2061"/>
      <c r="J673" s="2061"/>
      <c r="K673" s="2061"/>
      <c r="L673" s="2061"/>
      <c r="M673" s="2061"/>
      <c r="N673" s="2061"/>
    </row>
    <row r="674" spans="1:14" ht="15.75" customHeight="1">
      <c r="A674" s="2061"/>
      <c r="B674" s="2061"/>
      <c r="C674" s="2061"/>
      <c r="D674" s="2061"/>
      <c r="E674" s="2061"/>
      <c r="F674" s="2061"/>
      <c r="G674" s="2061"/>
      <c r="H674" s="2061"/>
      <c r="I674" s="2061"/>
      <c r="J674" s="2061"/>
      <c r="K674" s="2061"/>
      <c r="L674" s="2061"/>
      <c r="M674" s="2061"/>
      <c r="N674" s="2061"/>
    </row>
    <row r="675" spans="1:14" ht="15.75" customHeight="1">
      <c r="A675" s="2061"/>
      <c r="B675" s="2061"/>
      <c r="C675" s="2061"/>
      <c r="D675" s="2061"/>
      <c r="E675" s="2061"/>
      <c r="F675" s="2061"/>
      <c r="G675" s="2061"/>
      <c r="H675" s="2061"/>
      <c r="I675" s="2061"/>
      <c r="J675" s="2061"/>
      <c r="K675" s="2061"/>
      <c r="L675" s="2061"/>
      <c r="M675" s="2061"/>
      <c r="N675" s="2061"/>
    </row>
    <row r="676" spans="1:14" ht="15.75" customHeight="1">
      <c r="A676" s="2061"/>
      <c r="B676" s="2061"/>
      <c r="C676" s="2061"/>
      <c r="D676" s="2061"/>
      <c r="E676" s="2061"/>
      <c r="F676" s="2061"/>
      <c r="G676" s="2061"/>
      <c r="H676" s="2061"/>
      <c r="I676" s="2061"/>
      <c r="J676" s="2061"/>
      <c r="K676" s="2061"/>
      <c r="L676" s="2061"/>
      <c r="M676" s="2061"/>
      <c r="N676" s="2061"/>
    </row>
    <row r="677" spans="1:14" ht="15.75" customHeight="1">
      <c r="A677" s="2061"/>
      <c r="B677" s="2061"/>
      <c r="C677" s="2061"/>
      <c r="D677" s="2061"/>
      <c r="E677" s="2061"/>
      <c r="F677" s="2061"/>
      <c r="G677" s="2061"/>
      <c r="H677" s="2061"/>
      <c r="I677" s="2061"/>
      <c r="J677" s="2061"/>
      <c r="K677" s="2061"/>
      <c r="L677" s="2061"/>
      <c r="M677" s="2061"/>
      <c r="N677" s="2061"/>
    </row>
    <row r="678" spans="1:14" ht="15.75" customHeight="1">
      <c r="A678" s="2061"/>
      <c r="B678" s="2061"/>
      <c r="C678" s="2061"/>
      <c r="D678" s="2061"/>
      <c r="E678" s="2061"/>
      <c r="F678" s="2061"/>
      <c r="G678" s="2061"/>
      <c r="H678" s="2061"/>
      <c r="I678" s="2061"/>
      <c r="J678" s="2061"/>
      <c r="K678" s="2061"/>
      <c r="L678" s="2061"/>
      <c r="M678" s="2061"/>
      <c r="N678" s="2061"/>
    </row>
    <row r="679" spans="1:14" ht="15.75" customHeight="1">
      <c r="A679" s="2061"/>
      <c r="B679" s="2061"/>
      <c r="C679" s="2061"/>
      <c r="D679" s="2061"/>
      <c r="E679" s="2061"/>
      <c r="F679" s="2061"/>
      <c r="G679" s="2061"/>
      <c r="H679" s="2061"/>
      <c r="I679" s="2061"/>
      <c r="J679" s="2061"/>
      <c r="K679" s="2061"/>
      <c r="L679" s="2061"/>
      <c r="M679" s="2061"/>
      <c r="N679" s="2061"/>
    </row>
    <row r="680" spans="1:14" ht="15.75" customHeight="1">
      <c r="A680" s="2061"/>
      <c r="B680" s="2061"/>
      <c r="C680" s="2061"/>
      <c r="D680" s="2061"/>
      <c r="E680" s="2061"/>
      <c r="F680" s="2061"/>
      <c r="G680" s="2061"/>
      <c r="H680" s="2061"/>
      <c r="I680" s="2061"/>
      <c r="J680" s="2061"/>
      <c r="K680" s="2061"/>
      <c r="L680" s="2061"/>
      <c r="M680" s="2061"/>
      <c r="N680" s="2061"/>
    </row>
    <row r="681" spans="1:14" ht="15.75" customHeight="1">
      <c r="A681" s="2061"/>
      <c r="B681" s="2061"/>
      <c r="C681" s="2061"/>
      <c r="D681" s="2061"/>
      <c r="E681" s="2061"/>
      <c r="F681" s="2061"/>
      <c r="G681" s="2061"/>
      <c r="H681" s="2061"/>
      <c r="I681" s="2061"/>
      <c r="J681" s="2061"/>
      <c r="K681" s="2061"/>
      <c r="L681" s="2061"/>
      <c r="M681" s="2061"/>
      <c r="N681" s="2061"/>
    </row>
    <row r="682" spans="1:14" ht="15.75" customHeight="1">
      <c r="A682" s="2061"/>
      <c r="B682" s="2061"/>
      <c r="C682" s="2061"/>
      <c r="D682" s="2061"/>
      <c r="E682" s="2061"/>
      <c r="F682" s="2061"/>
      <c r="G682" s="2061"/>
      <c r="H682" s="2061"/>
      <c r="I682" s="2061"/>
      <c r="J682" s="2061"/>
      <c r="K682" s="2061"/>
      <c r="L682" s="2061"/>
      <c r="M682" s="2061"/>
      <c r="N682" s="2061"/>
    </row>
    <row r="683" spans="1:14" ht="15.75" customHeight="1">
      <c r="A683" s="2061"/>
      <c r="B683" s="2061"/>
      <c r="C683" s="2061"/>
      <c r="D683" s="2061"/>
      <c r="E683" s="2061"/>
      <c r="F683" s="2061"/>
      <c r="G683" s="2061"/>
      <c r="H683" s="2061"/>
      <c r="I683" s="2061"/>
      <c r="J683" s="2061"/>
      <c r="K683" s="2061"/>
      <c r="L683" s="2061"/>
      <c r="M683" s="2061"/>
      <c r="N683" s="2061"/>
    </row>
    <row r="684" spans="1:14" ht="15.75" customHeight="1">
      <c r="A684" s="2061"/>
      <c r="B684" s="2061"/>
      <c r="C684" s="2061"/>
      <c r="D684" s="2061"/>
      <c r="E684" s="2061"/>
      <c r="F684" s="2061"/>
      <c r="G684" s="2061"/>
      <c r="H684" s="2061"/>
      <c r="I684" s="2061"/>
      <c r="J684" s="2061"/>
      <c r="K684" s="2061"/>
      <c r="L684" s="2061"/>
      <c r="M684" s="2061"/>
      <c r="N684" s="2061"/>
    </row>
    <row r="685" spans="1:14" ht="15.75" customHeight="1">
      <c r="A685" s="2061"/>
      <c r="B685" s="2061"/>
      <c r="C685" s="2061"/>
      <c r="D685" s="2061"/>
      <c r="E685" s="2061"/>
      <c r="F685" s="2061"/>
      <c r="G685" s="2061"/>
      <c r="H685" s="2061"/>
      <c r="I685" s="2061"/>
      <c r="J685" s="2061"/>
      <c r="K685" s="2061"/>
      <c r="L685" s="2061"/>
      <c r="M685" s="2061"/>
      <c r="N685" s="2061"/>
    </row>
    <row r="686" spans="1:14" ht="15.75" customHeight="1">
      <c r="A686" s="2061"/>
      <c r="B686" s="2061"/>
      <c r="C686" s="2061"/>
      <c r="D686" s="2061"/>
      <c r="E686" s="2061"/>
      <c r="F686" s="2061"/>
      <c r="G686" s="2061"/>
      <c r="H686" s="2061"/>
      <c r="I686" s="2061"/>
      <c r="J686" s="2061"/>
      <c r="K686" s="2061"/>
      <c r="L686" s="2061"/>
      <c r="M686" s="2061"/>
      <c r="N686" s="2061"/>
    </row>
    <row r="687" spans="1:14" ht="15.75" customHeight="1">
      <c r="A687" s="2061"/>
      <c r="B687" s="2061"/>
      <c r="C687" s="2061"/>
      <c r="D687" s="2061"/>
      <c r="E687" s="2061"/>
      <c r="F687" s="2061"/>
      <c r="G687" s="2061"/>
      <c r="H687" s="2061"/>
      <c r="I687" s="2061"/>
      <c r="J687" s="2061"/>
      <c r="K687" s="2061"/>
      <c r="L687" s="2061"/>
      <c r="M687" s="2061"/>
      <c r="N687" s="2061"/>
    </row>
    <row r="688" spans="1:14" ht="15.75" customHeight="1">
      <c r="A688" s="2061"/>
      <c r="B688" s="2061"/>
      <c r="C688" s="2061"/>
      <c r="D688" s="2061"/>
      <c r="E688" s="2061"/>
      <c r="F688" s="2061"/>
      <c r="G688" s="2061"/>
      <c r="H688" s="2061"/>
      <c r="I688" s="2061"/>
      <c r="J688" s="2061"/>
      <c r="K688" s="2061"/>
      <c r="L688" s="2061"/>
      <c r="M688" s="2061"/>
      <c r="N688" s="2061"/>
    </row>
    <row r="689" spans="1:14" ht="15.75" customHeight="1">
      <c r="A689" s="2061"/>
      <c r="B689" s="2061"/>
      <c r="C689" s="2061"/>
      <c r="D689" s="2061"/>
      <c r="E689" s="2061"/>
      <c r="F689" s="2061"/>
      <c r="G689" s="2061"/>
      <c r="H689" s="2061"/>
      <c r="I689" s="2061"/>
      <c r="J689" s="2061"/>
      <c r="K689" s="2061"/>
      <c r="L689" s="2061"/>
      <c r="M689" s="2061"/>
      <c r="N689" s="2061"/>
    </row>
    <row r="690" spans="1:14" ht="15.75" customHeight="1">
      <c r="A690" s="2061"/>
      <c r="B690" s="2061"/>
      <c r="C690" s="2061"/>
      <c r="D690" s="2061"/>
      <c r="E690" s="2061"/>
      <c r="F690" s="2061"/>
      <c r="G690" s="2061"/>
      <c r="H690" s="2061"/>
      <c r="I690" s="2061"/>
      <c r="J690" s="2061"/>
      <c r="K690" s="2061"/>
      <c r="L690" s="2061"/>
      <c r="M690" s="2061"/>
      <c r="N690" s="2061"/>
    </row>
    <row r="691" spans="1:14" ht="15.75" customHeight="1">
      <c r="A691" s="2061"/>
      <c r="B691" s="2061"/>
      <c r="C691" s="2061"/>
      <c r="D691" s="2061"/>
      <c r="E691" s="2061"/>
      <c r="F691" s="2061"/>
      <c r="G691" s="2061"/>
      <c r="H691" s="2061"/>
      <c r="I691" s="2061"/>
      <c r="J691" s="2061"/>
      <c r="K691" s="2061"/>
      <c r="L691" s="2061"/>
      <c r="M691" s="2061"/>
      <c r="N691" s="2061"/>
    </row>
    <row r="692" spans="1:14" ht="15.75" customHeight="1">
      <c r="A692" s="2061"/>
      <c r="B692" s="2061"/>
      <c r="C692" s="2061"/>
      <c r="D692" s="2061"/>
      <c r="E692" s="2061"/>
      <c r="F692" s="2061"/>
      <c r="G692" s="2061"/>
      <c r="H692" s="2061"/>
      <c r="I692" s="2061"/>
      <c r="J692" s="2061"/>
      <c r="K692" s="2061"/>
      <c r="L692" s="2061"/>
      <c r="M692" s="2061"/>
      <c r="N692" s="2061"/>
    </row>
    <row r="693" spans="1:14" ht="15.75" customHeight="1">
      <c r="A693" s="2061"/>
      <c r="B693" s="2061"/>
      <c r="C693" s="2061"/>
      <c r="D693" s="2061"/>
      <c r="E693" s="2061"/>
      <c r="F693" s="2061"/>
      <c r="G693" s="2061"/>
      <c r="H693" s="2061"/>
      <c r="I693" s="2061"/>
      <c r="J693" s="2061"/>
      <c r="K693" s="2061"/>
      <c r="L693" s="2061"/>
      <c r="M693" s="2061"/>
      <c r="N693" s="2061"/>
    </row>
    <row r="694" spans="1:14" ht="15.75" customHeight="1">
      <c r="A694" s="2061"/>
      <c r="B694" s="2061"/>
      <c r="C694" s="2061"/>
      <c r="D694" s="2061"/>
      <c r="E694" s="2061"/>
      <c r="F694" s="2061"/>
      <c r="G694" s="2061"/>
      <c r="H694" s="2061"/>
      <c r="I694" s="2061"/>
      <c r="J694" s="2061"/>
      <c r="K694" s="2061"/>
      <c r="L694" s="2061"/>
      <c r="M694" s="2061"/>
      <c r="N694" s="2061"/>
    </row>
    <row r="695" spans="1:14" ht="15.75" customHeight="1">
      <c r="A695" s="2061"/>
      <c r="B695" s="2061"/>
      <c r="C695" s="2061"/>
      <c r="D695" s="2061"/>
      <c r="E695" s="2061"/>
      <c r="F695" s="2061"/>
      <c r="G695" s="2061"/>
      <c r="H695" s="2061"/>
      <c r="I695" s="2061"/>
      <c r="J695" s="2061"/>
      <c r="K695" s="2061"/>
      <c r="L695" s="2061"/>
      <c r="M695" s="2061"/>
      <c r="N695" s="2061"/>
    </row>
    <row r="696" spans="1:14" ht="15.75" customHeight="1">
      <c r="A696" s="2061"/>
      <c r="B696" s="2061"/>
      <c r="C696" s="2061"/>
      <c r="D696" s="2061"/>
      <c r="E696" s="2061"/>
      <c r="F696" s="2061"/>
      <c r="G696" s="2061"/>
      <c r="H696" s="2061"/>
      <c r="I696" s="2061"/>
      <c r="J696" s="2061"/>
      <c r="K696" s="2061"/>
      <c r="L696" s="2061"/>
      <c r="M696" s="2061"/>
      <c r="N696" s="2061"/>
    </row>
    <row r="697" spans="1:14" ht="15.75" customHeight="1">
      <c r="A697" s="2061"/>
      <c r="B697" s="2061"/>
      <c r="C697" s="2061"/>
      <c r="D697" s="2061"/>
      <c r="E697" s="2061"/>
      <c r="F697" s="2061"/>
      <c r="G697" s="2061"/>
      <c r="H697" s="2061"/>
      <c r="I697" s="2061"/>
      <c r="J697" s="2061"/>
      <c r="K697" s="2061"/>
      <c r="L697" s="2061"/>
      <c r="M697" s="2061"/>
      <c r="N697" s="2061"/>
    </row>
    <row r="698" spans="1:14" ht="15.75" customHeight="1">
      <c r="A698" s="2061"/>
      <c r="B698" s="2061"/>
      <c r="C698" s="2061"/>
      <c r="D698" s="2061"/>
      <c r="E698" s="2061"/>
      <c r="F698" s="2061"/>
      <c r="G698" s="2061"/>
      <c r="H698" s="2061"/>
      <c r="I698" s="2061"/>
      <c r="J698" s="2061"/>
      <c r="K698" s="2061"/>
      <c r="L698" s="2061"/>
      <c r="M698" s="2061"/>
      <c r="N698" s="2061"/>
    </row>
    <row r="699" spans="1:14" ht="15.75" customHeight="1">
      <c r="A699" s="2061"/>
      <c r="B699" s="2061"/>
      <c r="C699" s="2061"/>
      <c r="D699" s="2061"/>
      <c r="E699" s="2061"/>
      <c r="F699" s="2061"/>
      <c r="G699" s="2061"/>
      <c r="H699" s="2061"/>
      <c r="I699" s="2061"/>
      <c r="J699" s="2061"/>
      <c r="K699" s="2061"/>
      <c r="L699" s="2061"/>
      <c r="M699" s="2061"/>
      <c r="N699" s="2061"/>
    </row>
    <row r="700" spans="1:14" ht="15.75" customHeight="1">
      <c r="A700" s="2061"/>
      <c r="B700" s="2061"/>
      <c r="C700" s="2061"/>
      <c r="D700" s="2061"/>
      <c r="E700" s="2061"/>
      <c r="F700" s="2061"/>
      <c r="G700" s="2061"/>
      <c r="H700" s="2061"/>
      <c r="I700" s="2061"/>
      <c r="J700" s="2061"/>
      <c r="K700" s="2061"/>
      <c r="L700" s="2061"/>
      <c r="M700" s="2061"/>
      <c r="N700" s="2061"/>
    </row>
    <row r="701" spans="1:14" ht="15.75" customHeight="1">
      <c r="A701" s="2061"/>
      <c r="B701" s="2061"/>
      <c r="C701" s="2061"/>
      <c r="D701" s="2061"/>
      <c r="E701" s="2061"/>
      <c r="F701" s="2061"/>
      <c r="G701" s="2061"/>
      <c r="H701" s="2061"/>
      <c r="I701" s="2061"/>
      <c r="J701" s="2061"/>
      <c r="K701" s="2061"/>
      <c r="L701" s="2061"/>
      <c r="M701" s="2061"/>
      <c r="N701" s="2061"/>
    </row>
    <row r="702" spans="1:14" ht="15.75" customHeight="1">
      <c r="A702" s="2061"/>
      <c r="B702" s="2061"/>
      <c r="C702" s="2061"/>
      <c r="D702" s="2061"/>
      <c r="E702" s="2061"/>
      <c r="F702" s="2061"/>
      <c r="G702" s="2061"/>
      <c r="H702" s="2061"/>
      <c r="I702" s="2061"/>
      <c r="J702" s="2061"/>
      <c r="K702" s="2061"/>
      <c r="L702" s="2061"/>
      <c r="M702" s="2061"/>
      <c r="N702" s="2061"/>
    </row>
    <row r="703" spans="1:14" ht="15.75" customHeight="1">
      <c r="A703" s="2061"/>
      <c r="B703" s="2061"/>
      <c r="C703" s="2061"/>
      <c r="D703" s="2061"/>
      <c r="E703" s="2061"/>
      <c r="F703" s="2061"/>
      <c r="G703" s="2061"/>
      <c r="H703" s="2061"/>
      <c r="I703" s="2061"/>
      <c r="J703" s="2061"/>
      <c r="K703" s="2061"/>
      <c r="L703" s="2061"/>
      <c r="M703" s="2061"/>
      <c r="N703" s="2061"/>
    </row>
    <row r="704" spans="1:14" ht="15.75" customHeight="1">
      <c r="A704" s="2061"/>
      <c r="B704" s="2061"/>
      <c r="C704" s="2061"/>
      <c r="D704" s="2061"/>
      <c r="E704" s="2061"/>
      <c r="F704" s="2061"/>
      <c r="G704" s="2061"/>
      <c r="H704" s="2061"/>
      <c r="I704" s="2061"/>
      <c r="J704" s="2061"/>
      <c r="K704" s="2061"/>
      <c r="L704" s="2061"/>
      <c r="M704" s="2061"/>
      <c r="N704" s="2061"/>
    </row>
    <row r="705" spans="1:14" ht="15.75" customHeight="1">
      <c r="A705" s="2061"/>
      <c r="B705" s="2061"/>
      <c r="C705" s="2061"/>
      <c r="D705" s="2061"/>
      <c r="E705" s="2061"/>
      <c r="F705" s="2061"/>
      <c r="G705" s="2061"/>
      <c r="H705" s="2061"/>
      <c r="I705" s="2061"/>
      <c r="J705" s="2061"/>
      <c r="K705" s="2061"/>
      <c r="L705" s="2061"/>
      <c r="M705" s="2061"/>
      <c r="N705" s="2061"/>
    </row>
    <row r="706" spans="1:14" ht="15.75" customHeight="1">
      <c r="A706" s="2061"/>
      <c r="B706" s="2061"/>
      <c r="C706" s="2061"/>
      <c r="D706" s="2061"/>
      <c r="E706" s="2061"/>
      <c r="F706" s="2061"/>
      <c r="G706" s="2061"/>
      <c r="H706" s="2061"/>
      <c r="I706" s="2061"/>
      <c r="J706" s="2061"/>
      <c r="K706" s="2061"/>
      <c r="L706" s="2061"/>
      <c r="M706" s="2061"/>
      <c r="N706" s="2061"/>
    </row>
    <row r="707" spans="1:14" ht="15.75" customHeight="1">
      <c r="A707" s="2061"/>
      <c r="B707" s="2061"/>
      <c r="C707" s="2061"/>
      <c r="D707" s="2061"/>
      <c r="E707" s="2061"/>
      <c r="F707" s="2061"/>
      <c r="G707" s="2061"/>
      <c r="H707" s="2061"/>
      <c r="I707" s="2061"/>
      <c r="J707" s="2061"/>
      <c r="K707" s="2061"/>
      <c r="L707" s="2061"/>
      <c r="M707" s="2061"/>
      <c r="N707" s="2061"/>
    </row>
    <row r="708" spans="1:14" ht="15.75" customHeight="1">
      <c r="A708" s="2061"/>
      <c r="B708" s="2061"/>
      <c r="C708" s="2061"/>
      <c r="D708" s="2061"/>
      <c r="E708" s="2061"/>
      <c r="F708" s="2061"/>
      <c r="G708" s="2061"/>
      <c r="H708" s="2061"/>
      <c r="I708" s="2061"/>
      <c r="J708" s="2061"/>
      <c r="K708" s="2061"/>
      <c r="L708" s="2061"/>
      <c r="M708" s="2061"/>
      <c r="N708" s="2061"/>
    </row>
    <row r="709" spans="1:14" ht="15.75" customHeight="1">
      <c r="A709" s="2061"/>
      <c r="B709" s="2061"/>
      <c r="C709" s="2061"/>
      <c r="D709" s="2061"/>
      <c r="E709" s="2061"/>
      <c r="F709" s="2061"/>
      <c r="G709" s="2061"/>
      <c r="H709" s="2061"/>
      <c r="I709" s="2061"/>
      <c r="J709" s="2061"/>
      <c r="K709" s="2061"/>
      <c r="L709" s="2061"/>
      <c r="M709" s="2061"/>
      <c r="N709" s="2061"/>
    </row>
    <row r="710" spans="1:14" ht="15.75" customHeight="1">
      <c r="A710" s="2061"/>
      <c r="B710" s="2061"/>
      <c r="C710" s="2061"/>
      <c r="D710" s="2061"/>
      <c r="E710" s="2061"/>
      <c r="F710" s="2061"/>
      <c r="G710" s="2061"/>
      <c r="H710" s="2061"/>
      <c r="I710" s="2061"/>
      <c r="J710" s="2061"/>
      <c r="K710" s="2061"/>
      <c r="L710" s="2061"/>
      <c r="M710" s="2061"/>
      <c r="N710" s="2061"/>
    </row>
    <row r="711" spans="1:14" ht="15.75" customHeight="1">
      <c r="A711" s="2061"/>
      <c r="B711" s="2061"/>
      <c r="C711" s="2061"/>
      <c r="D711" s="2061"/>
      <c r="E711" s="2061"/>
      <c r="F711" s="2061"/>
      <c r="G711" s="2061"/>
      <c r="H711" s="2061"/>
      <c r="I711" s="2061"/>
      <c r="J711" s="2061"/>
      <c r="K711" s="2061"/>
      <c r="L711" s="2061"/>
      <c r="M711" s="2061"/>
      <c r="N711" s="2061"/>
    </row>
    <row r="712" spans="1:14" ht="15.75" customHeight="1">
      <c r="A712" s="2061"/>
      <c r="B712" s="2061"/>
      <c r="C712" s="2061"/>
      <c r="D712" s="2061"/>
      <c r="E712" s="2061"/>
      <c r="F712" s="2061"/>
      <c r="G712" s="2061"/>
      <c r="H712" s="2061"/>
      <c r="I712" s="2061"/>
      <c r="J712" s="2061"/>
      <c r="K712" s="2061"/>
      <c r="L712" s="2061"/>
      <c r="M712" s="2061"/>
      <c r="N712" s="2061"/>
    </row>
    <row r="713" spans="1:14" ht="15.75" customHeight="1">
      <c r="A713" s="2061"/>
      <c r="B713" s="2061"/>
      <c r="C713" s="2061"/>
      <c r="D713" s="2061"/>
      <c r="E713" s="2061"/>
      <c r="F713" s="2061"/>
      <c r="G713" s="2061"/>
      <c r="H713" s="2061"/>
      <c r="I713" s="2061"/>
      <c r="J713" s="2061"/>
      <c r="K713" s="2061"/>
      <c r="L713" s="2061"/>
      <c r="M713" s="2061"/>
      <c r="N713" s="2061"/>
    </row>
    <row r="714" spans="1:14" ht="15.75" customHeight="1">
      <c r="A714" s="2061"/>
      <c r="B714" s="2061"/>
      <c r="C714" s="2061"/>
      <c r="D714" s="2061"/>
      <c r="E714" s="2061"/>
      <c r="F714" s="2061"/>
      <c r="G714" s="2061"/>
      <c r="H714" s="2061"/>
      <c r="I714" s="2061"/>
      <c r="J714" s="2061"/>
      <c r="K714" s="2061"/>
      <c r="L714" s="2061"/>
      <c r="M714" s="2061"/>
      <c r="N714" s="2061"/>
    </row>
    <row r="715" spans="1:14" ht="15.75" customHeight="1">
      <c r="A715" s="2061"/>
      <c r="B715" s="2061"/>
      <c r="C715" s="2061"/>
      <c r="D715" s="2061"/>
      <c r="E715" s="2061"/>
      <c r="F715" s="2061"/>
      <c r="G715" s="2061"/>
      <c r="H715" s="2061"/>
      <c r="I715" s="2061"/>
      <c r="J715" s="2061"/>
      <c r="K715" s="2061"/>
      <c r="L715" s="2061"/>
      <c r="M715" s="2061"/>
      <c r="N715" s="2061"/>
    </row>
    <row r="716" spans="1:14" ht="15.75" customHeight="1">
      <c r="A716" s="2061"/>
      <c r="B716" s="2061"/>
      <c r="C716" s="2061"/>
      <c r="D716" s="2061"/>
      <c r="E716" s="2061"/>
      <c r="F716" s="2061"/>
      <c r="G716" s="2061"/>
      <c r="H716" s="2061"/>
      <c r="I716" s="2061"/>
      <c r="J716" s="2061"/>
      <c r="K716" s="2061"/>
      <c r="L716" s="2061"/>
      <c r="M716" s="2061"/>
      <c r="N716" s="2061"/>
    </row>
    <row r="717" spans="1:14" ht="15.75" customHeight="1">
      <c r="A717" s="2061"/>
      <c r="B717" s="2061"/>
      <c r="C717" s="2061"/>
      <c r="D717" s="2061"/>
      <c r="E717" s="2061"/>
      <c r="F717" s="2061"/>
      <c r="G717" s="2061"/>
      <c r="H717" s="2061"/>
      <c r="I717" s="2061"/>
      <c r="J717" s="2061"/>
      <c r="K717" s="2061"/>
      <c r="L717" s="2061"/>
      <c r="M717" s="2061"/>
      <c r="N717" s="2061"/>
    </row>
    <row r="718" spans="1:14" ht="15.75" customHeight="1">
      <c r="A718" s="2061"/>
      <c r="B718" s="2061"/>
      <c r="C718" s="2061"/>
      <c r="D718" s="2061"/>
      <c r="E718" s="2061"/>
      <c r="F718" s="2061"/>
      <c r="G718" s="2061"/>
      <c r="H718" s="2061"/>
      <c r="I718" s="2061"/>
      <c r="J718" s="2061"/>
      <c r="K718" s="2061"/>
      <c r="L718" s="2061"/>
      <c r="M718" s="2061"/>
      <c r="N718" s="2061"/>
    </row>
    <row r="719" spans="1:14" ht="15.75" customHeight="1">
      <c r="A719" s="2061"/>
      <c r="B719" s="2061"/>
      <c r="C719" s="2061"/>
      <c r="D719" s="2061"/>
      <c r="E719" s="2061"/>
      <c r="F719" s="2061"/>
      <c r="G719" s="2061"/>
      <c r="H719" s="2061"/>
      <c r="I719" s="2061"/>
      <c r="J719" s="2061"/>
      <c r="K719" s="2061"/>
      <c r="L719" s="2061"/>
      <c r="M719" s="2061"/>
      <c r="N719" s="2061"/>
    </row>
    <row r="720" spans="1:14" ht="15.75" customHeight="1">
      <c r="A720" s="2061"/>
      <c r="B720" s="2061"/>
      <c r="C720" s="2061"/>
      <c r="D720" s="2061"/>
      <c r="E720" s="2061"/>
      <c r="F720" s="2061"/>
      <c r="G720" s="2061"/>
      <c r="H720" s="2061"/>
      <c r="I720" s="2061"/>
      <c r="J720" s="2061"/>
      <c r="K720" s="2061"/>
      <c r="L720" s="2061"/>
      <c r="M720" s="2061"/>
      <c r="N720" s="2061"/>
    </row>
    <row r="721" spans="1:14" ht="15.75" customHeight="1">
      <c r="A721" s="2061"/>
      <c r="B721" s="2061"/>
      <c r="C721" s="2061"/>
      <c r="D721" s="2061"/>
      <c r="E721" s="2061"/>
      <c r="F721" s="2061"/>
      <c r="G721" s="2061"/>
      <c r="H721" s="2061"/>
      <c r="I721" s="2061"/>
      <c r="J721" s="2061"/>
      <c r="K721" s="2061"/>
      <c r="L721" s="2061"/>
      <c r="M721" s="2061"/>
      <c r="N721" s="2061"/>
    </row>
    <row r="722" spans="1:14" ht="15.75" customHeight="1">
      <c r="A722" s="2061"/>
      <c r="B722" s="2061"/>
      <c r="C722" s="2061"/>
      <c r="D722" s="2061"/>
      <c r="E722" s="2061"/>
      <c r="F722" s="2061"/>
      <c r="G722" s="2061"/>
      <c r="H722" s="2061"/>
      <c r="I722" s="2061"/>
      <c r="J722" s="2061"/>
      <c r="K722" s="2061"/>
      <c r="L722" s="2061"/>
      <c r="M722" s="2061"/>
      <c r="N722" s="2061"/>
    </row>
    <row r="723" spans="1:14" ht="15.75" customHeight="1">
      <c r="A723" s="2061"/>
      <c r="B723" s="2061"/>
      <c r="C723" s="2061"/>
      <c r="D723" s="2061"/>
      <c r="E723" s="2061"/>
      <c r="F723" s="2061"/>
      <c r="G723" s="2061"/>
      <c r="H723" s="2061"/>
      <c r="I723" s="2061"/>
      <c r="J723" s="2061"/>
      <c r="K723" s="2061"/>
      <c r="L723" s="2061"/>
      <c r="M723" s="2061"/>
      <c r="N723" s="2061"/>
    </row>
    <row r="724" spans="1:14" ht="15.75" customHeight="1">
      <c r="A724" s="2061"/>
      <c r="B724" s="2061"/>
      <c r="C724" s="2061"/>
      <c r="D724" s="2061"/>
      <c r="E724" s="2061"/>
      <c r="F724" s="2061"/>
      <c r="G724" s="2061"/>
      <c r="H724" s="2061"/>
      <c r="I724" s="2061"/>
      <c r="J724" s="2061"/>
      <c r="K724" s="2061"/>
      <c r="L724" s="2061"/>
      <c r="M724" s="2061"/>
      <c r="N724" s="2061"/>
    </row>
    <row r="725" spans="1:14" ht="15.75" customHeight="1">
      <c r="A725" s="2061"/>
      <c r="B725" s="2061"/>
      <c r="C725" s="2061"/>
      <c r="D725" s="2061"/>
      <c r="E725" s="2061"/>
      <c r="F725" s="2061"/>
      <c r="G725" s="2061"/>
      <c r="H725" s="2061"/>
      <c r="I725" s="2061"/>
      <c r="J725" s="2061"/>
      <c r="K725" s="2061"/>
      <c r="L725" s="2061"/>
      <c r="M725" s="2061"/>
      <c r="N725" s="2061"/>
    </row>
    <row r="726" spans="1:14" ht="15.75" customHeight="1">
      <c r="A726" s="2061"/>
      <c r="B726" s="2061"/>
      <c r="C726" s="2061"/>
      <c r="D726" s="2061"/>
      <c r="E726" s="2061"/>
      <c r="F726" s="2061"/>
      <c r="G726" s="2061"/>
      <c r="H726" s="2061"/>
      <c r="I726" s="2061"/>
      <c r="J726" s="2061"/>
      <c r="K726" s="2061"/>
      <c r="L726" s="2061"/>
      <c r="M726" s="2061"/>
      <c r="N726" s="2061"/>
    </row>
    <row r="727" spans="1:14" ht="15.75" customHeight="1">
      <c r="A727" s="2061"/>
      <c r="B727" s="2061"/>
      <c r="C727" s="2061"/>
      <c r="D727" s="2061"/>
      <c r="E727" s="2061"/>
      <c r="F727" s="2061"/>
      <c r="G727" s="2061"/>
      <c r="H727" s="2061"/>
      <c r="I727" s="2061"/>
      <c r="J727" s="2061"/>
      <c r="K727" s="2061"/>
      <c r="L727" s="2061"/>
      <c r="M727" s="2061"/>
      <c r="N727" s="2061"/>
    </row>
    <row r="728" spans="1:14" ht="15.75" customHeight="1">
      <c r="A728" s="2061"/>
      <c r="B728" s="2061"/>
      <c r="C728" s="2061"/>
      <c r="D728" s="2061"/>
      <c r="E728" s="2061"/>
      <c r="F728" s="2061"/>
      <c r="G728" s="2061"/>
      <c r="H728" s="2061"/>
      <c r="I728" s="2061"/>
      <c r="J728" s="2061"/>
      <c r="K728" s="2061"/>
      <c r="L728" s="2061"/>
      <c r="M728" s="2061"/>
      <c r="N728" s="2061"/>
    </row>
    <row r="729" spans="1:14" ht="15.75" customHeight="1">
      <c r="A729" s="2061"/>
      <c r="B729" s="2061"/>
      <c r="C729" s="2061"/>
      <c r="D729" s="2061"/>
      <c r="E729" s="2061"/>
      <c r="F729" s="2061"/>
      <c r="G729" s="2061"/>
      <c r="H729" s="2061"/>
      <c r="I729" s="2061"/>
      <c r="J729" s="2061"/>
      <c r="K729" s="2061"/>
      <c r="L729" s="2061"/>
      <c r="M729" s="2061"/>
      <c r="N729" s="2061"/>
    </row>
    <row r="730" spans="1:14" ht="15.75" customHeight="1">
      <c r="A730" s="2061"/>
      <c r="B730" s="2061"/>
      <c r="C730" s="2061"/>
      <c r="D730" s="2061"/>
      <c r="E730" s="2061"/>
      <c r="F730" s="2061"/>
      <c r="G730" s="2061"/>
      <c r="H730" s="2061"/>
      <c r="I730" s="2061"/>
      <c r="J730" s="2061"/>
      <c r="K730" s="2061"/>
      <c r="L730" s="2061"/>
      <c r="M730" s="2061"/>
      <c r="N730" s="2061"/>
    </row>
    <row r="731" spans="1:14" ht="15.75" customHeight="1">
      <c r="A731" s="2061"/>
      <c r="B731" s="2061"/>
      <c r="C731" s="2061"/>
      <c r="D731" s="2061"/>
      <c r="E731" s="2061"/>
      <c r="F731" s="2061"/>
      <c r="G731" s="2061"/>
      <c r="H731" s="2061"/>
      <c r="I731" s="2061"/>
      <c r="J731" s="2061"/>
      <c r="K731" s="2061"/>
      <c r="L731" s="2061"/>
      <c r="M731" s="2061"/>
      <c r="N731" s="2061"/>
    </row>
    <row r="732" spans="1:14" ht="15.75" customHeight="1">
      <c r="A732" s="2061"/>
      <c r="B732" s="2061"/>
      <c r="C732" s="2061"/>
      <c r="D732" s="2061"/>
      <c r="E732" s="2061"/>
      <c r="F732" s="2061"/>
      <c r="G732" s="2061"/>
      <c r="H732" s="2061"/>
      <c r="I732" s="2061"/>
      <c r="J732" s="2061"/>
      <c r="K732" s="2061"/>
      <c r="L732" s="2061"/>
      <c r="M732" s="2061"/>
      <c r="N732" s="2061"/>
    </row>
    <row r="733" spans="1:14" ht="15.75" customHeight="1">
      <c r="A733" s="2061"/>
      <c r="B733" s="2061"/>
      <c r="C733" s="2061"/>
      <c r="D733" s="2061"/>
      <c r="E733" s="2061"/>
      <c r="F733" s="2061"/>
      <c r="G733" s="2061"/>
      <c r="H733" s="2061"/>
      <c r="I733" s="2061"/>
      <c r="J733" s="2061"/>
      <c r="K733" s="2061"/>
      <c r="L733" s="2061"/>
      <c r="M733" s="2061"/>
      <c r="N733" s="2061"/>
    </row>
    <row r="734" spans="1:14" ht="15.75" customHeight="1">
      <c r="A734" s="2061"/>
      <c r="B734" s="2061"/>
      <c r="C734" s="2061"/>
      <c r="D734" s="2061"/>
      <c r="E734" s="2061"/>
      <c r="F734" s="2061"/>
      <c r="G734" s="2061"/>
      <c r="H734" s="2061"/>
      <c r="I734" s="2061"/>
      <c r="J734" s="2061"/>
      <c r="K734" s="2061"/>
      <c r="L734" s="2061"/>
      <c r="M734" s="2061"/>
      <c r="N734" s="2061"/>
    </row>
    <row r="735" spans="1:14" ht="15.75" customHeight="1">
      <c r="A735" s="2061"/>
      <c r="B735" s="2061"/>
      <c r="C735" s="2061"/>
      <c r="D735" s="2061"/>
      <c r="E735" s="2061"/>
      <c r="F735" s="2061"/>
      <c r="G735" s="2061"/>
      <c r="H735" s="2061"/>
      <c r="I735" s="2061"/>
      <c r="J735" s="2061"/>
      <c r="K735" s="2061"/>
      <c r="L735" s="2061"/>
      <c r="M735" s="2061"/>
      <c r="N735" s="2061"/>
    </row>
    <row r="736" spans="1:14" ht="15.75" customHeight="1">
      <c r="A736" s="2061"/>
      <c r="B736" s="2061"/>
      <c r="C736" s="2061"/>
      <c r="D736" s="2061"/>
      <c r="E736" s="2061"/>
      <c r="F736" s="2061"/>
      <c r="G736" s="2061"/>
      <c r="H736" s="2061"/>
      <c r="I736" s="2061"/>
      <c r="J736" s="2061"/>
      <c r="K736" s="2061"/>
      <c r="L736" s="2061"/>
      <c r="M736" s="2061"/>
      <c r="N736" s="2061"/>
    </row>
    <row r="737" spans="1:14" ht="15.75" customHeight="1">
      <c r="A737" s="2061"/>
      <c r="B737" s="2061"/>
      <c r="C737" s="2061"/>
      <c r="D737" s="2061"/>
      <c r="E737" s="2061"/>
      <c r="F737" s="2061"/>
      <c r="G737" s="2061"/>
      <c r="H737" s="2061"/>
      <c r="I737" s="2061"/>
      <c r="J737" s="2061"/>
      <c r="K737" s="2061"/>
      <c r="L737" s="2061"/>
      <c r="M737" s="2061"/>
      <c r="N737" s="2061"/>
    </row>
    <row r="738" spans="1:14" ht="15.75" customHeight="1">
      <c r="A738" s="2061"/>
      <c r="B738" s="2061"/>
      <c r="C738" s="2061"/>
      <c r="D738" s="2061"/>
      <c r="E738" s="2061"/>
      <c r="F738" s="2061"/>
      <c r="G738" s="2061"/>
      <c r="H738" s="2061"/>
      <c r="I738" s="2061"/>
      <c r="J738" s="2061"/>
      <c r="K738" s="2061"/>
      <c r="L738" s="2061"/>
      <c r="M738" s="2061"/>
      <c r="N738" s="2061"/>
    </row>
    <row r="739" spans="1:14" ht="15.75" customHeight="1">
      <c r="A739" s="2061"/>
      <c r="B739" s="2061"/>
      <c r="C739" s="2061"/>
      <c r="D739" s="2061"/>
      <c r="E739" s="2061"/>
      <c r="F739" s="2061"/>
      <c r="G739" s="2061"/>
      <c r="H739" s="2061"/>
      <c r="I739" s="2061"/>
      <c r="J739" s="2061"/>
      <c r="K739" s="2061"/>
      <c r="L739" s="2061"/>
      <c r="M739" s="2061"/>
      <c r="N739" s="2061"/>
    </row>
    <row r="740" spans="1:14" ht="15.75" customHeight="1">
      <c r="A740" s="2061"/>
      <c r="B740" s="2061"/>
      <c r="C740" s="2061"/>
      <c r="D740" s="2061"/>
      <c r="E740" s="2061"/>
      <c r="F740" s="2061"/>
      <c r="G740" s="2061"/>
      <c r="H740" s="2061"/>
      <c r="I740" s="2061"/>
      <c r="J740" s="2061"/>
      <c r="K740" s="2061"/>
      <c r="L740" s="2061"/>
      <c r="M740" s="2061"/>
      <c r="N740" s="2061"/>
    </row>
    <row r="741" spans="1:14" ht="15.75" customHeight="1">
      <c r="A741" s="2061"/>
      <c r="B741" s="2061"/>
      <c r="C741" s="2061"/>
      <c r="D741" s="2061"/>
      <c r="E741" s="2061"/>
      <c r="F741" s="2061"/>
      <c r="G741" s="2061"/>
      <c r="H741" s="2061"/>
      <c r="I741" s="2061"/>
      <c r="J741" s="2061"/>
      <c r="K741" s="2061"/>
      <c r="L741" s="2061"/>
      <c r="M741" s="2061"/>
      <c r="N741" s="2061"/>
    </row>
    <row r="742" spans="1:14" ht="15.75" customHeight="1">
      <c r="A742" s="2061"/>
      <c r="B742" s="2061"/>
      <c r="C742" s="2061"/>
      <c r="D742" s="2061"/>
      <c r="E742" s="2061"/>
      <c r="F742" s="2061"/>
      <c r="G742" s="2061"/>
      <c r="H742" s="2061"/>
      <c r="I742" s="2061"/>
      <c r="J742" s="2061"/>
      <c r="K742" s="2061"/>
      <c r="L742" s="2061"/>
      <c r="M742" s="2061"/>
      <c r="N742" s="2061"/>
    </row>
    <row r="743" spans="1:14" ht="15.75" customHeight="1">
      <c r="A743" s="2061"/>
      <c r="B743" s="2061"/>
      <c r="C743" s="2061"/>
      <c r="D743" s="2061"/>
      <c r="E743" s="2061"/>
      <c r="F743" s="2061"/>
      <c r="G743" s="2061"/>
      <c r="H743" s="2061"/>
      <c r="I743" s="2061"/>
      <c r="J743" s="2061"/>
      <c r="K743" s="2061"/>
      <c r="L743" s="2061"/>
      <c r="M743" s="2061"/>
      <c r="N743" s="2061"/>
    </row>
    <row r="744" spans="1:14" ht="15.75" customHeight="1">
      <c r="A744" s="2061"/>
      <c r="B744" s="2061"/>
      <c r="C744" s="2061"/>
      <c r="D744" s="2061"/>
      <c r="E744" s="2061"/>
      <c r="F744" s="2061"/>
      <c r="G744" s="2061"/>
      <c r="H744" s="2061"/>
      <c r="I744" s="2061"/>
      <c r="J744" s="2061"/>
      <c r="K744" s="2061"/>
      <c r="L744" s="2061"/>
      <c r="M744" s="2061"/>
      <c r="N744" s="2061"/>
    </row>
    <row r="745" spans="1:14" ht="15.75" customHeight="1">
      <c r="A745" s="2061"/>
      <c r="B745" s="2061"/>
      <c r="C745" s="2061"/>
      <c r="D745" s="2061"/>
      <c r="E745" s="2061"/>
      <c r="F745" s="2061"/>
      <c r="G745" s="2061"/>
      <c r="H745" s="2061"/>
      <c r="I745" s="2061"/>
      <c r="J745" s="2061"/>
      <c r="K745" s="2061"/>
      <c r="L745" s="2061"/>
      <c r="M745" s="2061"/>
      <c r="N745" s="2061"/>
    </row>
    <row r="746" spans="1:14" ht="15.75" customHeight="1">
      <c r="A746" s="2061"/>
      <c r="B746" s="2061"/>
      <c r="C746" s="2061"/>
      <c r="D746" s="2061"/>
      <c r="E746" s="2061"/>
      <c r="F746" s="2061"/>
      <c r="G746" s="2061"/>
      <c r="H746" s="2061"/>
      <c r="I746" s="2061"/>
      <c r="J746" s="2061"/>
      <c r="K746" s="2061"/>
      <c r="L746" s="2061"/>
      <c r="M746" s="2061"/>
      <c r="N746" s="2061"/>
    </row>
    <row r="747" spans="1:14" ht="15.75" customHeight="1">
      <c r="A747" s="2061"/>
      <c r="B747" s="2061"/>
      <c r="C747" s="2061"/>
      <c r="D747" s="2061"/>
      <c r="E747" s="2061"/>
      <c r="F747" s="2061"/>
      <c r="G747" s="2061"/>
      <c r="H747" s="2061"/>
      <c r="I747" s="2061"/>
      <c r="J747" s="2061"/>
      <c r="K747" s="2061"/>
      <c r="L747" s="2061"/>
      <c r="M747" s="2061"/>
      <c r="N747" s="2061"/>
    </row>
    <row r="748" spans="1:14" ht="15.75" customHeight="1">
      <c r="A748" s="2061"/>
      <c r="B748" s="2061"/>
      <c r="C748" s="2061"/>
      <c r="D748" s="2061"/>
      <c r="E748" s="2061"/>
      <c r="F748" s="2061"/>
      <c r="G748" s="2061"/>
      <c r="H748" s="2061"/>
      <c r="I748" s="2061"/>
      <c r="J748" s="2061"/>
      <c r="K748" s="2061"/>
      <c r="L748" s="2061"/>
      <c r="M748" s="2061"/>
      <c r="N748" s="2061"/>
    </row>
    <row r="749" spans="1:14" ht="15.75" customHeight="1">
      <c r="A749" s="2061"/>
      <c r="B749" s="2061"/>
      <c r="C749" s="2061"/>
      <c r="D749" s="2061"/>
      <c r="E749" s="2061"/>
      <c r="F749" s="2061"/>
      <c r="G749" s="2061"/>
      <c r="H749" s="2061"/>
      <c r="I749" s="2061"/>
      <c r="J749" s="2061"/>
      <c r="K749" s="2061"/>
      <c r="L749" s="2061"/>
      <c r="M749" s="2061"/>
      <c r="N749" s="2061"/>
    </row>
    <row r="750" spans="1:14" ht="15.75" customHeight="1">
      <c r="A750" s="2061"/>
      <c r="B750" s="2061"/>
      <c r="C750" s="2061"/>
      <c r="D750" s="2061"/>
      <c r="E750" s="2061"/>
      <c r="F750" s="2061"/>
      <c r="G750" s="2061"/>
      <c r="H750" s="2061"/>
      <c r="I750" s="2061"/>
      <c r="J750" s="2061"/>
      <c r="K750" s="2061"/>
      <c r="L750" s="2061"/>
      <c r="M750" s="2061"/>
      <c r="N750" s="2061"/>
    </row>
    <row r="751" spans="1:14" ht="15.75" customHeight="1">
      <c r="A751" s="2061"/>
      <c r="B751" s="2061"/>
      <c r="C751" s="2061"/>
      <c r="D751" s="2061"/>
      <c r="E751" s="2061"/>
      <c r="F751" s="2061"/>
      <c r="G751" s="2061"/>
      <c r="H751" s="2061"/>
      <c r="I751" s="2061"/>
      <c r="J751" s="2061"/>
      <c r="K751" s="2061"/>
      <c r="L751" s="2061"/>
      <c r="M751" s="2061"/>
      <c r="N751" s="2061"/>
    </row>
    <row r="752" spans="1:14" ht="15.75" customHeight="1">
      <c r="A752" s="2061"/>
      <c r="B752" s="2061"/>
      <c r="C752" s="2061"/>
      <c r="D752" s="2061"/>
      <c r="E752" s="2061"/>
      <c r="F752" s="2061"/>
      <c r="G752" s="2061"/>
      <c r="H752" s="2061"/>
      <c r="I752" s="2061"/>
      <c r="J752" s="2061"/>
      <c r="K752" s="2061"/>
      <c r="L752" s="2061"/>
      <c r="M752" s="2061"/>
      <c r="N752" s="2061"/>
    </row>
    <row r="753" spans="1:14" ht="15.75" customHeight="1">
      <c r="A753" s="2061"/>
      <c r="B753" s="2061"/>
      <c r="C753" s="2061"/>
      <c r="D753" s="2061"/>
      <c r="E753" s="2061"/>
      <c r="F753" s="2061"/>
      <c r="G753" s="2061"/>
      <c r="H753" s="2061"/>
      <c r="I753" s="2061"/>
      <c r="J753" s="2061"/>
      <c r="K753" s="2061"/>
      <c r="L753" s="2061"/>
      <c r="M753" s="2061"/>
      <c r="N753" s="2061"/>
    </row>
    <row r="754" spans="1:14" ht="15.75" customHeight="1">
      <c r="A754" s="2061"/>
      <c r="B754" s="2061"/>
      <c r="C754" s="2061"/>
      <c r="D754" s="2061"/>
      <c r="E754" s="2061"/>
      <c r="F754" s="2061"/>
      <c r="G754" s="2061"/>
      <c r="H754" s="2061"/>
      <c r="I754" s="2061"/>
      <c r="J754" s="2061"/>
      <c r="K754" s="2061"/>
      <c r="L754" s="2061"/>
      <c r="M754" s="2061"/>
      <c r="N754" s="2061"/>
    </row>
    <row r="755" spans="1:14" ht="15.75" customHeight="1">
      <c r="A755" s="2061"/>
      <c r="B755" s="2061"/>
      <c r="C755" s="2061"/>
      <c r="D755" s="2061"/>
      <c r="E755" s="2061"/>
      <c r="F755" s="2061"/>
      <c r="G755" s="2061"/>
      <c r="H755" s="2061"/>
      <c r="I755" s="2061"/>
      <c r="J755" s="2061"/>
      <c r="K755" s="2061"/>
      <c r="L755" s="2061"/>
      <c r="M755" s="2061"/>
      <c r="N755" s="2061"/>
    </row>
    <row r="756" spans="1:14" ht="15.75" customHeight="1">
      <c r="A756" s="2061"/>
      <c r="B756" s="2061"/>
      <c r="C756" s="2061"/>
      <c r="D756" s="2061"/>
      <c r="E756" s="2061"/>
      <c r="F756" s="2061"/>
      <c r="G756" s="2061"/>
      <c r="H756" s="2061"/>
      <c r="I756" s="2061"/>
      <c r="J756" s="2061"/>
      <c r="K756" s="2061"/>
      <c r="L756" s="2061"/>
      <c r="M756" s="2061"/>
      <c r="N756" s="2061"/>
    </row>
    <row r="757" spans="1:14" ht="15.75" customHeight="1">
      <c r="A757" s="2061"/>
      <c r="B757" s="2061"/>
      <c r="C757" s="2061"/>
      <c r="D757" s="2061"/>
      <c r="E757" s="2061"/>
      <c r="F757" s="2061"/>
      <c r="G757" s="2061"/>
      <c r="H757" s="2061"/>
      <c r="I757" s="2061"/>
      <c r="J757" s="2061"/>
      <c r="K757" s="2061"/>
      <c r="L757" s="2061"/>
      <c r="M757" s="2061"/>
      <c r="N757" s="2061"/>
    </row>
    <row r="758" spans="1:14" ht="15.75" customHeight="1">
      <c r="A758" s="2061"/>
      <c r="B758" s="2061"/>
      <c r="C758" s="2061"/>
      <c r="D758" s="2061"/>
      <c r="E758" s="2061"/>
      <c r="F758" s="2061"/>
      <c r="G758" s="2061"/>
      <c r="H758" s="2061"/>
      <c r="I758" s="2061"/>
      <c r="J758" s="2061"/>
      <c r="K758" s="2061"/>
      <c r="L758" s="2061"/>
      <c r="M758" s="2061"/>
      <c r="N758" s="2061"/>
    </row>
    <row r="759" spans="1:14" ht="15.75" customHeight="1">
      <c r="A759" s="2061"/>
      <c r="B759" s="2061"/>
      <c r="C759" s="2061"/>
      <c r="D759" s="2061"/>
      <c r="E759" s="2061"/>
      <c r="F759" s="2061"/>
      <c r="G759" s="2061"/>
      <c r="H759" s="2061"/>
      <c r="I759" s="2061"/>
      <c r="J759" s="2061"/>
      <c r="K759" s="2061"/>
      <c r="L759" s="2061"/>
      <c r="M759" s="2061"/>
      <c r="N759" s="2061"/>
    </row>
    <row r="760" spans="1:14" ht="15.75" customHeight="1">
      <c r="A760" s="2061"/>
      <c r="B760" s="2061"/>
      <c r="C760" s="2061"/>
      <c r="D760" s="2061"/>
      <c r="E760" s="2061"/>
      <c r="F760" s="2061"/>
      <c r="G760" s="2061"/>
      <c r="H760" s="2061"/>
      <c r="I760" s="2061"/>
      <c r="J760" s="2061"/>
      <c r="K760" s="2061"/>
      <c r="L760" s="2061"/>
      <c r="M760" s="2061"/>
      <c r="N760" s="2061"/>
    </row>
    <row r="761" spans="1:14" ht="15.75" customHeight="1">
      <c r="A761" s="2061"/>
      <c r="B761" s="2061"/>
      <c r="C761" s="2061"/>
      <c r="D761" s="2061"/>
      <c r="E761" s="2061"/>
      <c r="F761" s="2061"/>
      <c r="G761" s="2061"/>
      <c r="H761" s="2061"/>
      <c r="I761" s="2061"/>
      <c r="J761" s="2061"/>
      <c r="K761" s="2061"/>
      <c r="L761" s="2061"/>
      <c r="M761" s="2061"/>
      <c r="N761" s="2061"/>
    </row>
    <row r="762" spans="1:14" ht="15.75" customHeight="1">
      <c r="A762" s="2061"/>
      <c r="B762" s="2061"/>
      <c r="C762" s="2061"/>
      <c r="D762" s="2061"/>
      <c r="E762" s="2061"/>
      <c r="F762" s="2061"/>
      <c r="G762" s="2061"/>
      <c r="H762" s="2061"/>
      <c r="I762" s="2061"/>
      <c r="J762" s="2061"/>
      <c r="K762" s="2061"/>
      <c r="L762" s="2061"/>
      <c r="M762" s="2061"/>
      <c r="N762" s="2061"/>
    </row>
    <row r="763" spans="1:14" ht="15.75" customHeight="1">
      <c r="A763" s="2061"/>
      <c r="B763" s="2061"/>
      <c r="C763" s="2061"/>
      <c r="D763" s="2061"/>
      <c r="E763" s="2061"/>
      <c r="F763" s="2061"/>
      <c r="G763" s="2061"/>
      <c r="H763" s="2061"/>
      <c r="I763" s="2061"/>
      <c r="J763" s="2061"/>
      <c r="K763" s="2061"/>
      <c r="L763" s="2061"/>
      <c r="M763" s="2061"/>
      <c r="N763" s="2061"/>
    </row>
    <row r="764" spans="1:14" ht="15.75" customHeight="1">
      <c r="A764" s="2061"/>
      <c r="B764" s="2061"/>
      <c r="C764" s="2061"/>
      <c r="D764" s="2061"/>
      <c r="E764" s="2061"/>
      <c r="F764" s="2061"/>
      <c r="G764" s="2061"/>
      <c r="H764" s="2061"/>
      <c r="I764" s="2061"/>
      <c r="J764" s="2061"/>
      <c r="K764" s="2061"/>
      <c r="L764" s="2061"/>
      <c r="M764" s="2061"/>
      <c r="N764" s="2061"/>
    </row>
    <row r="765" spans="1:14" ht="15.75" customHeight="1">
      <c r="A765" s="2061"/>
      <c r="B765" s="2061"/>
      <c r="C765" s="2061"/>
      <c r="D765" s="2061"/>
      <c r="E765" s="2061"/>
      <c r="F765" s="2061"/>
      <c r="G765" s="2061"/>
      <c r="H765" s="2061"/>
      <c r="I765" s="2061"/>
      <c r="J765" s="2061"/>
      <c r="K765" s="2061"/>
      <c r="L765" s="2061"/>
      <c r="M765" s="2061"/>
      <c r="N765" s="2061"/>
    </row>
    <row r="766" spans="1:14" ht="15.75" customHeight="1">
      <c r="A766" s="2061"/>
      <c r="B766" s="2061"/>
      <c r="C766" s="2061"/>
      <c r="D766" s="2061"/>
      <c r="E766" s="2061"/>
      <c r="F766" s="2061"/>
      <c r="G766" s="2061"/>
      <c r="H766" s="2061"/>
      <c r="I766" s="2061"/>
      <c r="J766" s="2061"/>
      <c r="K766" s="2061"/>
      <c r="L766" s="2061"/>
      <c r="M766" s="2061"/>
      <c r="N766" s="2061"/>
    </row>
    <row r="767" spans="1:14" ht="15.75" customHeight="1">
      <c r="A767" s="2061"/>
      <c r="B767" s="2061"/>
      <c r="C767" s="2061"/>
      <c r="D767" s="2061"/>
      <c r="E767" s="2061"/>
      <c r="F767" s="2061"/>
      <c r="G767" s="2061"/>
      <c r="H767" s="2061"/>
      <c r="I767" s="2061"/>
      <c r="J767" s="2061"/>
      <c r="K767" s="2061"/>
      <c r="L767" s="2061"/>
      <c r="M767" s="2061"/>
      <c r="N767" s="2061"/>
    </row>
    <row r="768" spans="1:14" ht="15.75" customHeight="1">
      <c r="A768" s="2061"/>
      <c r="B768" s="2061"/>
      <c r="C768" s="2061"/>
      <c r="D768" s="2061"/>
      <c r="E768" s="2061"/>
      <c r="F768" s="2061"/>
      <c r="G768" s="2061"/>
      <c r="H768" s="2061"/>
      <c r="I768" s="2061"/>
      <c r="J768" s="2061"/>
      <c r="K768" s="2061"/>
      <c r="L768" s="2061"/>
      <c r="M768" s="2061"/>
      <c r="N768" s="2061"/>
    </row>
    <row r="769" spans="1:14" ht="15.75" customHeight="1">
      <c r="A769" s="2061"/>
      <c r="B769" s="2061"/>
      <c r="C769" s="2061"/>
      <c r="D769" s="2061"/>
      <c r="E769" s="2061"/>
      <c r="F769" s="2061"/>
      <c r="G769" s="2061"/>
      <c r="H769" s="2061"/>
      <c r="I769" s="2061"/>
      <c r="J769" s="2061"/>
      <c r="K769" s="2061"/>
      <c r="L769" s="2061"/>
      <c r="M769" s="2061"/>
      <c r="N769" s="2061"/>
    </row>
    <row r="770" spans="1:14" ht="15.75" customHeight="1">
      <c r="A770" s="2061"/>
      <c r="B770" s="2061"/>
      <c r="C770" s="2061"/>
      <c r="D770" s="2061"/>
      <c r="E770" s="2061"/>
      <c r="F770" s="2061"/>
      <c r="G770" s="2061"/>
      <c r="H770" s="2061"/>
      <c r="I770" s="2061"/>
      <c r="J770" s="2061"/>
      <c r="K770" s="2061"/>
      <c r="L770" s="2061"/>
      <c r="M770" s="2061"/>
      <c r="N770" s="2061"/>
    </row>
    <row r="771" spans="1:14" ht="15.75" customHeight="1">
      <c r="A771" s="2061"/>
      <c r="B771" s="2061"/>
      <c r="C771" s="2061"/>
      <c r="D771" s="2061"/>
      <c r="E771" s="2061"/>
      <c r="F771" s="2061"/>
      <c r="G771" s="2061"/>
      <c r="H771" s="2061"/>
      <c r="I771" s="2061"/>
      <c r="J771" s="2061"/>
      <c r="K771" s="2061"/>
      <c r="L771" s="2061"/>
      <c r="M771" s="2061"/>
      <c r="N771" s="2061"/>
    </row>
    <row r="772" spans="1:14" ht="15.75" customHeight="1">
      <c r="A772" s="2061"/>
      <c r="B772" s="2061"/>
      <c r="C772" s="2061"/>
      <c r="D772" s="2061"/>
      <c r="E772" s="2061"/>
      <c r="F772" s="2061"/>
      <c r="G772" s="2061"/>
      <c r="H772" s="2061"/>
      <c r="I772" s="2061"/>
      <c r="J772" s="2061"/>
      <c r="K772" s="2061"/>
      <c r="L772" s="2061"/>
      <c r="M772" s="2061"/>
      <c r="N772" s="2061"/>
    </row>
    <row r="773" spans="1:14" ht="15.75" customHeight="1">
      <c r="A773" s="2061"/>
      <c r="B773" s="2061"/>
      <c r="C773" s="2061"/>
      <c r="D773" s="2061"/>
      <c r="E773" s="2061"/>
      <c r="F773" s="2061"/>
      <c r="G773" s="2061"/>
      <c r="H773" s="2061"/>
      <c r="I773" s="2061"/>
      <c r="J773" s="2061"/>
      <c r="K773" s="2061"/>
      <c r="L773" s="2061"/>
      <c r="M773" s="2061"/>
      <c r="N773" s="2061"/>
    </row>
    <row r="774" spans="1:14" ht="15.75" customHeight="1">
      <c r="A774" s="2061"/>
      <c r="B774" s="2061"/>
      <c r="C774" s="2061"/>
      <c r="D774" s="2061"/>
      <c r="E774" s="2061"/>
      <c r="F774" s="2061"/>
      <c r="G774" s="2061"/>
      <c r="H774" s="2061"/>
      <c r="I774" s="2061"/>
      <c r="J774" s="2061"/>
      <c r="K774" s="2061"/>
      <c r="L774" s="2061"/>
      <c r="M774" s="2061"/>
      <c r="N774" s="2061"/>
    </row>
    <row r="775" spans="1:14" ht="15.75" customHeight="1">
      <c r="A775" s="2061"/>
      <c r="B775" s="2061"/>
      <c r="C775" s="2061"/>
      <c r="D775" s="2061"/>
      <c r="E775" s="2061"/>
      <c r="F775" s="2061"/>
      <c r="G775" s="2061"/>
      <c r="H775" s="2061"/>
      <c r="I775" s="2061"/>
      <c r="J775" s="2061"/>
      <c r="K775" s="2061"/>
      <c r="L775" s="2061"/>
      <c r="M775" s="2061"/>
      <c r="N775" s="2061"/>
    </row>
    <row r="776" spans="1:14" ht="15.75" customHeight="1">
      <c r="A776" s="2061"/>
      <c r="B776" s="2061"/>
      <c r="C776" s="2061"/>
      <c r="D776" s="2061"/>
      <c r="E776" s="2061"/>
      <c r="F776" s="2061"/>
      <c r="G776" s="2061"/>
      <c r="H776" s="2061"/>
      <c r="I776" s="2061"/>
      <c r="J776" s="2061"/>
      <c r="K776" s="2061"/>
      <c r="L776" s="2061"/>
      <c r="M776" s="2061"/>
      <c r="N776" s="2061"/>
    </row>
    <row r="777" spans="1:14" ht="15.75" customHeight="1">
      <c r="A777" s="2061"/>
      <c r="B777" s="2061"/>
      <c r="C777" s="2061"/>
      <c r="D777" s="2061"/>
      <c r="E777" s="2061"/>
      <c r="F777" s="2061"/>
      <c r="G777" s="2061"/>
      <c r="H777" s="2061"/>
      <c r="I777" s="2061"/>
      <c r="J777" s="2061"/>
      <c r="K777" s="2061"/>
      <c r="L777" s="2061"/>
      <c r="M777" s="2061"/>
      <c r="N777" s="2061"/>
    </row>
    <row r="778" spans="1:14" ht="15.75" customHeight="1">
      <c r="A778" s="2061"/>
      <c r="B778" s="2061"/>
      <c r="C778" s="2061"/>
      <c r="D778" s="2061"/>
      <c r="E778" s="2061"/>
      <c r="F778" s="2061"/>
      <c r="G778" s="2061"/>
      <c r="H778" s="2061"/>
      <c r="I778" s="2061"/>
      <c r="J778" s="2061"/>
      <c r="K778" s="2061"/>
      <c r="L778" s="2061"/>
      <c r="M778" s="2061"/>
      <c r="N778" s="2061"/>
    </row>
    <row r="779" spans="1:14" ht="15.75" customHeight="1">
      <c r="A779" s="2061"/>
      <c r="B779" s="2061"/>
      <c r="C779" s="2061"/>
      <c r="D779" s="2061"/>
      <c r="E779" s="2061"/>
      <c r="F779" s="2061"/>
      <c r="G779" s="2061"/>
      <c r="H779" s="2061"/>
      <c r="I779" s="2061"/>
      <c r="J779" s="2061"/>
      <c r="K779" s="2061"/>
      <c r="L779" s="2061"/>
      <c r="M779" s="2061"/>
      <c r="N779" s="2061"/>
    </row>
    <row r="780" spans="1:14" ht="15.75" customHeight="1">
      <c r="A780" s="2061"/>
      <c r="B780" s="2061"/>
      <c r="C780" s="2061"/>
      <c r="D780" s="2061"/>
      <c r="E780" s="2061"/>
      <c r="F780" s="2061"/>
      <c r="G780" s="2061"/>
      <c r="H780" s="2061"/>
      <c r="I780" s="2061"/>
      <c r="J780" s="2061"/>
      <c r="K780" s="2061"/>
      <c r="L780" s="2061"/>
      <c r="M780" s="2061"/>
      <c r="N780" s="2061"/>
    </row>
    <row r="781" spans="1:14" ht="15.75" customHeight="1">
      <c r="A781" s="2061"/>
      <c r="B781" s="2061"/>
      <c r="C781" s="2061"/>
      <c r="D781" s="2061"/>
      <c r="E781" s="2061"/>
      <c r="F781" s="2061"/>
      <c r="G781" s="2061"/>
      <c r="H781" s="2061"/>
      <c r="I781" s="2061"/>
      <c r="J781" s="2061"/>
      <c r="K781" s="2061"/>
      <c r="L781" s="2061"/>
      <c r="M781" s="2061"/>
      <c r="N781" s="2061"/>
    </row>
    <row r="782" spans="1:14" ht="15.75" customHeight="1">
      <c r="A782" s="2061"/>
      <c r="B782" s="2061"/>
      <c r="C782" s="2061"/>
      <c r="D782" s="2061"/>
      <c r="E782" s="2061"/>
      <c r="F782" s="2061"/>
      <c r="G782" s="2061"/>
      <c r="H782" s="2061"/>
      <c r="I782" s="2061"/>
      <c r="J782" s="2061"/>
      <c r="K782" s="2061"/>
      <c r="L782" s="2061"/>
      <c r="M782" s="2061"/>
      <c r="N782" s="2061"/>
    </row>
    <row r="783" spans="1:14" ht="15.75" customHeight="1">
      <c r="A783" s="2061"/>
      <c r="B783" s="2061"/>
      <c r="C783" s="2061"/>
      <c r="D783" s="2061"/>
      <c r="E783" s="2061"/>
      <c r="F783" s="2061"/>
      <c r="G783" s="2061"/>
      <c r="H783" s="2061"/>
      <c r="I783" s="2061"/>
      <c r="J783" s="2061"/>
      <c r="K783" s="2061"/>
      <c r="L783" s="2061"/>
      <c r="M783" s="2061"/>
      <c r="N783" s="2061"/>
    </row>
    <row r="784" spans="1:14" ht="15.75" customHeight="1">
      <c r="A784" s="2061"/>
      <c r="B784" s="2061"/>
      <c r="C784" s="2061"/>
      <c r="D784" s="2061"/>
      <c r="E784" s="2061"/>
      <c r="F784" s="2061"/>
      <c r="G784" s="2061"/>
      <c r="H784" s="2061"/>
      <c r="I784" s="2061"/>
      <c r="J784" s="2061"/>
      <c r="K784" s="2061"/>
      <c r="L784" s="2061"/>
      <c r="M784" s="2061"/>
      <c r="N784" s="2061"/>
    </row>
    <row r="785" spans="1:14" ht="15.75" customHeight="1">
      <c r="A785" s="2061"/>
      <c r="B785" s="2061"/>
      <c r="C785" s="2061"/>
      <c r="D785" s="2061"/>
      <c r="E785" s="2061"/>
      <c r="F785" s="2061"/>
      <c r="G785" s="2061"/>
      <c r="H785" s="2061"/>
      <c r="I785" s="2061"/>
      <c r="J785" s="2061"/>
      <c r="K785" s="2061"/>
      <c r="L785" s="2061"/>
      <c r="M785" s="2061"/>
      <c r="N785" s="2061"/>
    </row>
    <row r="786" spans="1:14" ht="15.75" customHeight="1">
      <c r="A786" s="2061"/>
      <c r="B786" s="2061"/>
      <c r="C786" s="2061"/>
      <c r="D786" s="2061"/>
      <c r="E786" s="2061"/>
      <c r="F786" s="2061"/>
      <c r="G786" s="2061"/>
      <c r="H786" s="2061"/>
      <c r="I786" s="2061"/>
      <c r="J786" s="2061"/>
      <c r="K786" s="2061"/>
      <c r="L786" s="2061"/>
      <c r="M786" s="2061"/>
      <c r="N786" s="2061"/>
    </row>
    <row r="787" spans="1:14" ht="15.75" customHeight="1">
      <c r="A787" s="2061"/>
      <c r="B787" s="2061"/>
      <c r="C787" s="2061"/>
      <c r="D787" s="2061"/>
      <c r="E787" s="2061"/>
      <c r="F787" s="2061"/>
      <c r="G787" s="2061"/>
      <c r="H787" s="2061"/>
      <c r="I787" s="2061"/>
      <c r="J787" s="2061"/>
      <c r="K787" s="2061"/>
      <c r="L787" s="2061"/>
      <c r="M787" s="2061"/>
      <c r="N787" s="2061"/>
    </row>
    <row r="788" spans="1:14" ht="15.75" customHeight="1">
      <c r="A788" s="2061"/>
      <c r="B788" s="2061"/>
      <c r="C788" s="2061"/>
      <c r="D788" s="2061"/>
      <c r="E788" s="2061"/>
      <c r="F788" s="2061"/>
      <c r="G788" s="2061"/>
      <c r="H788" s="2061"/>
      <c r="I788" s="2061"/>
      <c r="J788" s="2061"/>
      <c r="K788" s="2061"/>
      <c r="L788" s="2061"/>
      <c r="M788" s="2061"/>
      <c r="N788" s="2061"/>
    </row>
    <row r="789" spans="1:14" ht="15.75" customHeight="1">
      <c r="A789" s="2061"/>
      <c r="B789" s="2061"/>
      <c r="C789" s="2061"/>
      <c r="D789" s="2061"/>
      <c r="E789" s="2061"/>
      <c r="F789" s="2061"/>
      <c r="G789" s="2061"/>
      <c r="H789" s="2061"/>
      <c r="I789" s="2061"/>
      <c r="J789" s="2061"/>
      <c r="K789" s="2061"/>
      <c r="L789" s="2061"/>
      <c r="M789" s="2061"/>
      <c r="N789" s="2061"/>
    </row>
    <row r="790" spans="1:14" ht="15.75" customHeight="1">
      <c r="A790" s="2061"/>
      <c r="B790" s="2061"/>
      <c r="C790" s="2061"/>
      <c r="D790" s="2061"/>
      <c r="E790" s="2061"/>
      <c r="F790" s="2061"/>
      <c r="G790" s="2061"/>
      <c r="H790" s="2061"/>
      <c r="I790" s="2061"/>
      <c r="J790" s="2061"/>
      <c r="K790" s="2061"/>
      <c r="L790" s="2061"/>
      <c r="M790" s="2061"/>
      <c r="N790" s="2061"/>
    </row>
    <row r="791" spans="1:14" ht="15.75" customHeight="1">
      <c r="A791" s="2061"/>
      <c r="B791" s="2061"/>
      <c r="C791" s="2061"/>
      <c r="D791" s="2061"/>
      <c r="E791" s="2061"/>
      <c r="F791" s="2061"/>
      <c r="G791" s="2061"/>
      <c r="H791" s="2061"/>
      <c r="I791" s="2061"/>
      <c r="J791" s="2061"/>
      <c r="K791" s="2061"/>
      <c r="L791" s="2061"/>
      <c r="M791" s="2061"/>
      <c r="N791" s="2061"/>
    </row>
    <row r="792" spans="1:14" ht="15.75" customHeight="1">
      <c r="A792" s="2061"/>
      <c r="B792" s="2061"/>
      <c r="C792" s="2061"/>
      <c r="D792" s="2061"/>
      <c r="E792" s="2061"/>
      <c r="F792" s="2061"/>
      <c r="G792" s="2061"/>
      <c r="H792" s="2061"/>
      <c r="I792" s="2061"/>
      <c r="J792" s="2061"/>
      <c r="K792" s="2061"/>
      <c r="L792" s="2061"/>
      <c r="M792" s="2061"/>
      <c r="N792" s="2061"/>
    </row>
    <row r="793" spans="1:14" ht="15.75" customHeight="1">
      <c r="A793" s="2061"/>
      <c r="B793" s="2061"/>
      <c r="C793" s="2061"/>
      <c r="D793" s="2061"/>
      <c r="E793" s="2061"/>
      <c r="F793" s="2061"/>
      <c r="G793" s="2061"/>
      <c r="H793" s="2061"/>
      <c r="I793" s="2061"/>
      <c r="J793" s="2061"/>
      <c r="K793" s="2061"/>
      <c r="L793" s="2061"/>
      <c r="M793" s="2061"/>
      <c r="N793" s="2061"/>
    </row>
    <row r="794" spans="1:14" ht="15.75" customHeight="1">
      <c r="A794" s="2061"/>
      <c r="B794" s="2061"/>
      <c r="C794" s="2061"/>
      <c r="D794" s="2061"/>
      <c r="E794" s="2061"/>
      <c r="F794" s="2061"/>
      <c r="G794" s="2061"/>
      <c r="H794" s="2061"/>
      <c r="I794" s="2061"/>
      <c r="J794" s="2061"/>
      <c r="K794" s="2061"/>
      <c r="L794" s="2061"/>
      <c r="M794" s="2061"/>
      <c r="N794" s="2061"/>
    </row>
    <row r="795" spans="1:14" ht="15.75" customHeight="1">
      <c r="A795" s="2061"/>
      <c r="B795" s="2061"/>
      <c r="C795" s="2061"/>
      <c r="D795" s="2061"/>
      <c r="E795" s="2061"/>
      <c r="F795" s="2061"/>
      <c r="G795" s="2061"/>
      <c r="H795" s="2061"/>
      <c r="I795" s="2061"/>
      <c r="J795" s="2061"/>
      <c r="K795" s="2061"/>
      <c r="L795" s="2061"/>
      <c r="M795" s="2061"/>
      <c r="N795" s="2061"/>
    </row>
    <row r="796" spans="1:14" ht="15.75" customHeight="1">
      <c r="A796" s="2061"/>
      <c r="B796" s="2061"/>
      <c r="C796" s="2061"/>
      <c r="D796" s="2061"/>
      <c r="E796" s="2061"/>
      <c r="F796" s="2061"/>
      <c r="G796" s="2061"/>
      <c r="H796" s="2061"/>
      <c r="I796" s="2061"/>
      <c r="J796" s="2061"/>
      <c r="K796" s="2061"/>
      <c r="L796" s="2061"/>
      <c r="M796" s="2061"/>
      <c r="N796" s="2061"/>
    </row>
    <row r="797" spans="1:14" ht="15.75" customHeight="1">
      <c r="A797" s="2061"/>
      <c r="B797" s="2061"/>
      <c r="C797" s="2061"/>
      <c r="D797" s="2061"/>
      <c r="E797" s="2061"/>
      <c r="F797" s="2061"/>
      <c r="G797" s="2061"/>
      <c r="H797" s="2061"/>
      <c r="I797" s="2061"/>
      <c r="J797" s="2061"/>
      <c r="K797" s="2061"/>
      <c r="L797" s="2061"/>
      <c r="M797" s="2061"/>
      <c r="N797" s="2061"/>
    </row>
    <row r="798" spans="1:14" ht="15.75" customHeight="1">
      <c r="A798" s="2061"/>
      <c r="B798" s="2061"/>
      <c r="C798" s="2061"/>
      <c r="D798" s="2061"/>
      <c r="E798" s="2061"/>
      <c r="F798" s="2061"/>
      <c r="G798" s="2061"/>
      <c r="H798" s="2061"/>
      <c r="I798" s="2061"/>
      <c r="J798" s="2061"/>
      <c r="K798" s="2061"/>
      <c r="L798" s="2061"/>
      <c r="M798" s="2061"/>
      <c r="N798" s="2061"/>
    </row>
    <row r="799" spans="1:14" ht="15.75" customHeight="1">
      <c r="A799" s="2061"/>
      <c r="B799" s="2061"/>
      <c r="C799" s="2061"/>
      <c r="D799" s="2061"/>
      <c r="E799" s="2061"/>
      <c r="F799" s="2061"/>
      <c r="G799" s="2061"/>
      <c r="H799" s="2061"/>
      <c r="I799" s="2061"/>
      <c r="J799" s="2061"/>
      <c r="K799" s="2061"/>
      <c r="L799" s="2061"/>
      <c r="M799" s="2061"/>
      <c r="N799" s="2061"/>
    </row>
    <row r="800" spans="1:14" ht="15.75" customHeight="1">
      <c r="A800" s="2061"/>
      <c r="B800" s="2061"/>
      <c r="C800" s="2061"/>
      <c r="D800" s="2061"/>
      <c r="E800" s="2061"/>
      <c r="F800" s="2061"/>
      <c r="G800" s="2061"/>
      <c r="H800" s="2061"/>
      <c r="I800" s="2061"/>
      <c r="J800" s="2061"/>
      <c r="K800" s="2061"/>
      <c r="L800" s="2061"/>
      <c r="M800" s="2061"/>
      <c r="N800" s="2061"/>
    </row>
    <row r="801" spans="1:14" ht="15.75" customHeight="1">
      <c r="A801" s="2061"/>
      <c r="B801" s="2061"/>
      <c r="C801" s="2061"/>
      <c r="D801" s="2061"/>
      <c r="E801" s="2061"/>
      <c r="F801" s="2061"/>
      <c r="G801" s="2061"/>
      <c r="H801" s="2061"/>
      <c r="I801" s="2061"/>
      <c r="J801" s="2061"/>
      <c r="K801" s="2061"/>
      <c r="L801" s="2061"/>
      <c r="M801" s="2061"/>
      <c r="N801" s="2061"/>
    </row>
    <row r="802" spans="1:14" ht="15.75" customHeight="1">
      <c r="A802" s="2061"/>
      <c r="B802" s="2061"/>
      <c r="C802" s="2061"/>
      <c r="D802" s="2061"/>
      <c r="E802" s="2061"/>
      <c r="F802" s="2061"/>
      <c r="G802" s="2061"/>
      <c r="H802" s="2061"/>
      <c r="I802" s="2061"/>
      <c r="J802" s="2061"/>
      <c r="K802" s="2061"/>
      <c r="L802" s="2061"/>
      <c r="M802" s="2061"/>
      <c r="N802" s="2061"/>
    </row>
    <row r="803" spans="1:14" ht="15.75" customHeight="1">
      <c r="A803" s="2061"/>
      <c r="B803" s="2061"/>
      <c r="C803" s="2061"/>
      <c r="D803" s="2061"/>
      <c r="E803" s="2061"/>
      <c r="F803" s="2061"/>
      <c r="G803" s="2061"/>
      <c r="H803" s="2061"/>
      <c r="I803" s="2061"/>
      <c r="J803" s="2061"/>
      <c r="K803" s="2061"/>
      <c r="L803" s="2061"/>
      <c r="M803" s="2061"/>
      <c r="N803" s="2061"/>
    </row>
    <row r="804" spans="1:14" ht="15.75" customHeight="1">
      <c r="A804" s="2061"/>
      <c r="B804" s="2061"/>
      <c r="C804" s="2061"/>
      <c r="D804" s="2061"/>
      <c r="E804" s="2061"/>
      <c r="F804" s="2061"/>
      <c r="G804" s="2061"/>
      <c r="H804" s="2061"/>
      <c r="I804" s="2061"/>
      <c r="J804" s="2061"/>
      <c r="K804" s="2061"/>
      <c r="L804" s="2061"/>
      <c r="M804" s="2061"/>
      <c r="N804" s="2061"/>
    </row>
    <row r="805" spans="1:14" ht="15.75" customHeight="1">
      <c r="A805" s="2061"/>
      <c r="B805" s="2061"/>
      <c r="C805" s="2061"/>
      <c r="D805" s="2061"/>
      <c r="E805" s="2061"/>
      <c r="F805" s="2061"/>
      <c r="G805" s="2061"/>
      <c r="H805" s="2061"/>
      <c r="I805" s="2061"/>
      <c r="J805" s="2061"/>
      <c r="K805" s="2061"/>
      <c r="L805" s="2061"/>
      <c r="M805" s="2061"/>
      <c r="N805" s="2061"/>
    </row>
    <row r="806" spans="1:14" ht="15.75" customHeight="1">
      <c r="A806" s="2061"/>
      <c r="B806" s="2061"/>
      <c r="C806" s="2061"/>
      <c r="D806" s="2061"/>
      <c r="E806" s="2061"/>
      <c r="F806" s="2061"/>
      <c r="G806" s="2061"/>
      <c r="H806" s="2061"/>
      <c r="I806" s="2061"/>
      <c r="J806" s="2061"/>
      <c r="K806" s="2061"/>
      <c r="L806" s="2061"/>
      <c r="M806" s="2061"/>
      <c r="N806" s="2061"/>
    </row>
    <row r="807" spans="1:14" ht="15.75" customHeight="1">
      <c r="A807" s="2061"/>
      <c r="B807" s="2061"/>
      <c r="C807" s="2061"/>
      <c r="D807" s="2061"/>
      <c r="E807" s="2061"/>
      <c r="F807" s="2061"/>
      <c r="G807" s="2061"/>
      <c r="H807" s="2061"/>
      <c r="I807" s="2061"/>
      <c r="J807" s="2061"/>
      <c r="K807" s="2061"/>
      <c r="L807" s="2061"/>
      <c r="M807" s="2061"/>
      <c r="N807" s="2061"/>
    </row>
    <row r="808" spans="1:14" ht="15.75" customHeight="1">
      <c r="A808" s="2061"/>
      <c r="B808" s="2061"/>
      <c r="C808" s="2061"/>
      <c r="D808" s="2061"/>
      <c r="E808" s="2061"/>
      <c r="F808" s="2061"/>
      <c r="G808" s="2061"/>
      <c r="H808" s="2061"/>
      <c r="I808" s="2061"/>
      <c r="J808" s="2061"/>
      <c r="K808" s="2061"/>
      <c r="L808" s="2061"/>
      <c r="M808" s="2061"/>
      <c r="N808" s="2061"/>
    </row>
    <row r="809" spans="1:14" ht="15.75" customHeight="1">
      <c r="A809" s="2061"/>
      <c r="B809" s="2061"/>
      <c r="C809" s="2061"/>
      <c r="D809" s="2061"/>
      <c r="E809" s="2061"/>
      <c r="F809" s="2061"/>
      <c r="G809" s="2061"/>
      <c r="H809" s="2061"/>
      <c r="I809" s="2061"/>
      <c r="J809" s="2061"/>
      <c r="K809" s="2061"/>
      <c r="L809" s="2061"/>
      <c r="M809" s="2061"/>
      <c r="N809" s="2061"/>
    </row>
    <row r="810" spans="1:14" ht="15.75" customHeight="1">
      <c r="A810" s="2061"/>
      <c r="B810" s="2061"/>
      <c r="C810" s="2061"/>
      <c r="D810" s="2061"/>
      <c r="E810" s="2061"/>
      <c r="F810" s="2061"/>
      <c r="G810" s="2061"/>
      <c r="H810" s="2061"/>
      <c r="I810" s="2061"/>
      <c r="J810" s="2061"/>
      <c r="K810" s="2061"/>
      <c r="L810" s="2061"/>
      <c r="M810" s="2061"/>
      <c r="N810" s="2061"/>
    </row>
    <row r="811" spans="1:14" ht="15.75" customHeight="1">
      <c r="A811" s="2061"/>
      <c r="B811" s="2061"/>
      <c r="C811" s="2061"/>
      <c r="D811" s="2061"/>
      <c r="E811" s="2061"/>
      <c r="F811" s="2061"/>
      <c r="G811" s="2061"/>
      <c r="H811" s="2061"/>
      <c r="I811" s="2061"/>
      <c r="J811" s="2061"/>
      <c r="K811" s="2061"/>
      <c r="L811" s="2061"/>
      <c r="M811" s="2061"/>
      <c r="N811" s="2061"/>
    </row>
    <row r="812" spans="1:14" ht="15.75" customHeight="1">
      <c r="A812" s="2061"/>
      <c r="B812" s="2061"/>
      <c r="C812" s="2061"/>
      <c r="D812" s="2061"/>
      <c r="E812" s="2061"/>
      <c r="F812" s="2061"/>
      <c r="G812" s="2061"/>
      <c r="H812" s="2061"/>
      <c r="I812" s="2061"/>
      <c r="J812" s="2061"/>
      <c r="K812" s="2061"/>
      <c r="L812" s="2061"/>
      <c r="M812" s="2061"/>
      <c r="N812" s="2061"/>
    </row>
    <row r="813" spans="1:14" ht="15.75" customHeight="1">
      <c r="A813" s="2061"/>
      <c r="B813" s="2061"/>
      <c r="C813" s="2061"/>
      <c r="D813" s="2061"/>
      <c r="E813" s="2061"/>
      <c r="F813" s="2061"/>
      <c r="G813" s="2061"/>
      <c r="H813" s="2061"/>
      <c r="I813" s="2061"/>
      <c r="J813" s="2061"/>
      <c r="K813" s="2061"/>
      <c r="L813" s="2061"/>
      <c r="M813" s="2061"/>
      <c r="N813" s="2061"/>
    </row>
    <row r="814" spans="1:14" ht="15.75" customHeight="1">
      <c r="A814" s="2061"/>
      <c r="B814" s="2061"/>
      <c r="C814" s="2061"/>
      <c r="D814" s="2061"/>
      <c r="E814" s="2061"/>
      <c r="F814" s="2061"/>
      <c r="G814" s="2061"/>
      <c r="H814" s="2061"/>
      <c r="I814" s="2061"/>
      <c r="J814" s="2061"/>
      <c r="K814" s="2061"/>
      <c r="L814" s="2061"/>
      <c r="M814" s="2061"/>
      <c r="N814" s="2061"/>
    </row>
    <row r="815" spans="1:14" ht="15.75" customHeight="1">
      <c r="A815" s="2061"/>
      <c r="B815" s="2061"/>
      <c r="C815" s="2061"/>
      <c r="D815" s="2061"/>
      <c r="E815" s="2061"/>
      <c r="F815" s="2061"/>
      <c r="G815" s="2061"/>
      <c r="H815" s="2061"/>
      <c r="I815" s="2061"/>
      <c r="J815" s="2061"/>
      <c r="K815" s="2061"/>
      <c r="L815" s="2061"/>
      <c r="M815" s="2061"/>
      <c r="N815" s="2061"/>
    </row>
    <row r="816" spans="1:14" ht="15.75" customHeight="1">
      <c r="A816" s="2061"/>
      <c r="B816" s="2061"/>
      <c r="C816" s="2061"/>
      <c r="D816" s="2061"/>
      <c r="E816" s="2061"/>
      <c r="F816" s="2061"/>
      <c r="G816" s="2061"/>
      <c r="H816" s="2061"/>
      <c r="I816" s="2061"/>
      <c r="J816" s="2061"/>
      <c r="K816" s="2061"/>
      <c r="L816" s="2061"/>
      <c r="M816" s="2061"/>
      <c r="N816" s="2061"/>
    </row>
    <row r="817" spans="1:14" ht="15.75" customHeight="1">
      <c r="A817" s="2061"/>
      <c r="B817" s="2061"/>
      <c r="C817" s="2061"/>
      <c r="D817" s="2061"/>
      <c r="E817" s="2061"/>
      <c r="F817" s="2061"/>
      <c r="G817" s="2061"/>
      <c r="H817" s="2061"/>
      <c r="I817" s="2061"/>
      <c r="J817" s="2061"/>
      <c r="K817" s="2061"/>
      <c r="L817" s="2061"/>
      <c r="M817" s="2061"/>
      <c r="N817" s="2061"/>
    </row>
    <row r="818" spans="1:14" ht="15.75" customHeight="1">
      <c r="A818" s="2061"/>
      <c r="B818" s="2061"/>
      <c r="C818" s="2061"/>
      <c r="D818" s="2061"/>
      <c r="E818" s="2061"/>
      <c r="F818" s="2061"/>
      <c r="G818" s="2061"/>
      <c r="H818" s="2061"/>
      <c r="I818" s="2061"/>
      <c r="J818" s="2061"/>
      <c r="K818" s="2061"/>
      <c r="L818" s="2061"/>
      <c r="M818" s="2061"/>
      <c r="N818" s="2061"/>
    </row>
    <row r="819" spans="1:14" ht="15.75" customHeight="1">
      <c r="A819" s="2061"/>
      <c r="B819" s="2061"/>
      <c r="C819" s="2061"/>
      <c r="D819" s="2061"/>
      <c r="E819" s="2061"/>
      <c r="F819" s="2061"/>
      <c r="G819" s="2061"/>
      <c r="H819" s="2061"/>
      <c r="I819" s="2061"/>
      <c r="J819" s="2061"/>
      <c r="K819" s="2061"/>
      <c r="L819" s="2061"/>
      <c r="M819" s="2061"/>
      <c r="N819" s="2061"/>
    </row>
    <row r="820" spans="1:14" ht="15.75" customHeight="1">
      <c r="A820" s="2061"/>
      <c r="B820" s="2061"/>
      <c r="C820" s="2061"/>
      <c r="D820" s="2061"/>
      <c r="E820" s="2061"/>
      <c r="F820" s="2061"/>
      <c r="G820" s="2061"/>
      <c r="H820" s="2061"/>
      <c r="I820" s="2061"/>
      <c r="J820" s="2061"/>
      <c r="K820" s="2061"/>
      <c r="L820" s="2061"/>
      <c r="M820" s="2061"/>
      <c r="N820" s="2061"/>
    </row>
    <row r="821" spans="1:14" ht="15.75" customHeight="1">
      <c r="A821" s="2061"/>
      <c r="B821" s="2061"/>
      <c r="C821" s="2061"/>
      <c r="D821" s="2061"/>
      <c r="E821" s="2061"/>
      <c r="F821" s="2061"/>
      <c r="G821" s="2061"/>
      <c r="H821" s="2061"/>
      <c r="I821" s="2061"/>
      <c r="J821" s="2061"/>
      <c r="K821" s="2061"/>
      <c r="L821" s="2061"/>
      <c r="M821" s="2061"/>
      <c r="N821" s="2061"/>
    </row>
    <row r="822" spans="1:14" ht="15.75" customHeight="1">
      <c r="A822" s="2061"/>
      <c r="B822" s="2061"/>
      <c r="C822" s="2061"/>
      <c r="D822" s="2061"/>
      <c r="E822" s="2061"/>
      <c r="F822" s="2061"/>
      <c r="G822" s="2061"/>
      <c r="H822" s="2061"/>
      <c r="I822" s="2061"/>
      <c r="J822" s="2061"/>
      <c r="K822" s="2061"/>
      <c r="L822" s="2061"/>
      <c r="M822" s="2061"/>
      <c r="N822" s="2061"/>
    </row>
    <row r="823" spans="1:14" ht="15.75" customHeight="1">
      <c r="A823" s="2061"/>
      <c r="B823" s="2061"/>
      <c r="C823" s="2061"/>
      <c r="D823" s="2061"/>
      <c r="E823" s="2061"/>
      <c r="F823" s="2061"/>
      <c r="G823" s="2061"/>
      <c r="H823" s="2061"/>
      <c r="I823" s="2061"/>
      <c r="J823" s="2061"/>
      <c r="K823" s="2061"/>
      <c r="L823" s="2061"/>
      <c r="M823" s="2061"/>
      <c r="N823" s="2061"/>
    </row>
    <row r="824" spans="1:14" ht="15.75" customHeight="1">
      <c r="A824" s="2061"/>
      <c r="B824" s="2061"/>
      <c r="C824" s="2061"/>
      <c r="D824" s="2061"/>
      <c r="E824" s="2061"/>
      <c r="F824" s="2061"/>
      <c r="G824" s="2061"/>
      <c r="H824" s="2061"/>
      <c r="I824" s="2061"/>
      <c r="J824" s="2061"/>
      <c r="K824" s="2061"/>
      <c r="L824" s="2061"/>
      <c r="M824" s="2061"/>
      <c r="N824" s="2061"/>
    </row>
    <row r="825" spans="1:14" ht="15.75" customHeight="1">
      <c r="A825" s="2061"/>
      <c r="B825" s="2061"/>
      <c r="C825" s="2061"/>
      <c r="D825" s="2061"/>
      <c r="E825" s="2061"/>
      <c r="F825" s="2061"/>
      <c r="G825" s="2061"/>
      <c r="H825" s="2061"/>
      <c r="I825" s="2061"/>
      <c r="J825" s="2061"/>
      <c r="K825" s="2061"/>
      <c r="L825" s="2061"/>
      <c r="M825" s="2061"/>
      <c r="N825" s="2061"/>
    </row>
    <row r="826" spans="1:14" ht="15.75" customHeight="1">
      <c r="A826" s="2061"/>
      <c r="B826" s="2061"/>
      <c r="C826" s="2061"/>
      <c r="D826" s="2061"/>
      <c r="E826" s="2061"/>
      <c r="F826" s="2061"/>
      <c r="G826" s="2061"/>
      <c r="H826" s="2061"/>
      <c r="I826" s="2061"/>
      <c r="J826" s="2061"/>
      <c r="K826" s="2061"/>
      <c r="L826" s="2061"/>
      <c r="M826" s="2061"/>
      <c r="N826" s="2061"/>
    </row>
    <row r="827" spans="1:14" ht="15.75" customHeight="1">
      <c r="A827" s="2061"/>
      <c r="B827" s="2061"/>
      <c r="C827" s="2061"/>
      <c r="D827" s="2061"/>
      <c r="E827" s="2061"/>
      <c r="F827" s="2061"/>
      <c r="G827" s="2061"/>
      <c r="H827" s="2061"/>
      <c r="I827" s="2061"/>
      <c r="J827" s="2061"/>
      <c r="K827" s="2061"/>
      <c r="L827" s="2061"/>
      <c r="M827" s="2061"/>
      <c r="N827" s="2061"/>
    </row>
    <row r="828" spans="1:14" ht="15.75" customHeight="1">
      <c r="A828" s="2061"/>
      <c r="B828" s="2061"/>
      <c r="C828" s="2061"/>
      <c r="D828" s="2061"/>
      <c r="E828" s="2061"/>
      <c r="F828" s="2061"/>
      <c r="G828" s="2061"/>
      <c r="H828" s="2061"/>
      <c r="I828" s="2061"/>
      <c r="J828" s="2061"/>
      <c r="K828" s="2061"/>
      <c r="L828" s="2061"/>
      <c r="M828" s="2061"/>
      <c r="N828" s="2061"/>
    </row>
    <row r="829" spans="1:14" ht="15.75" customHeight="1">
      <c r="A829" s="2061"/>
      <c r="B829" s="2061"/>
      <c r="C829" s="2061"/>
      <c r="D829" s="2061"/>
      <c r="E829" s="2061"/>
      <c r="F829" s="2061"/>
      <c r="G829" s="2061"/>
      <c r="H829" s="2061"/>
      <c r="I829" s="2061"/>
      <c r="J829" s="2061"/>
      <c r="K829" s="2061"/>
      <c r="L829" s="2061"/>
      <c r="M829" s="2061"/>
      <c r="N829" s="2061"/>
    </row>
    <row r="830" spans="1:14" ht="15.75" customHeight="1">
      <c r="A830" s="2061"/>
      <c r="B830" s="2061"/>
      <c r="C830" s="2061"/>
      <c r="D830" s="2061"/>
      <c r="E830" s="2061"/>
      <c r="F830" s="2061"/>
      <c r="G830" s="2061"/>
      <c r="H830" s="2061"/>
      <c r="I830" s="2061"/>
      <c r="J830" s="2061"/>
      <c r="K830" s="2061"/>
      <c r="L830" s="2061"/>
      <c r="M830" s="2061"/>
      <c r="N830" s="2061"/>
    </row>
    <row r="831" spans="1:14" ht="15.75" customHeight="1">
      <c r="A831" s="2061"/>
      <c r="B831" s="2061"/>
      <c r="C831" s="2061"/>
      <c r="D831" s="2061"/>
      <c r="E831" s="2061"/>
      <c r="F831" s="2061"/>
      <c r="G831" s="2061"/>
      <c r="H831" s="2061"/>
      <c r="I831" s="2061"/>
      <c r="J831" s="2061"/>
      <c r="K831" s="2061"/>
      <c r="L831" s="2061"/>
      <c r="M831" s="2061"/>
      <c r="N831" s="2061"/>
    </row>
    <row r="832" spans="1:14" ht="15.75" customHeight="1">
      <c r="A832" s="2061"/>
      <c r="B832" s="2061"/>
      <c r="C832" s="2061"/>
      <c r="D832" s="2061"/>
      <c r="E832" s="2061"/>
      <c r="F832" s="2061"/>
      <c r="G832" s="2061"/>
      <c r="H832" s="2061"/>
      <c r="I832" s="2061"/>
      <c r="J832" s="2061"/>
      <c r="K832" s="2061"/>
      <c r="L832" s="2061"/>
      <c r="M832" s="2061"/>
      <c r="N832" s="2061"/>
    </row>
    <row r="833" spans="1:14" ht="15.75" customHeight="1">
      <c r="A833" s="2061"/>
      <c r="B833" s="2061"/>
      <c r="C833" s="2061"/>
      <c r="D833" s="2061"/>
      <c r="E833" s="2061"/>
      <c r="F833" s="2061"/>
      <c r="G833" s="2061"/>
      <c r="H833" s="2061"/>
      <c r="I833" s="2061"/>
      <c r="J833" s="2061"/>
      <c r="K833" s="2061"/>
      <c r="L833" s="2061"/>
      <c r="M833" s="2061"/>
      <c r="N833" s="2061"/>
    </row>
    <row r="834" spans="1:14" ht="15.75" customHeight="1">
      <c r="A834" s="2061"/>
      <c r="B834" s="2061"/>
      <c r="C834" s="2061"/>
      <c r="D834" s="2061"/>
      <c r="E834" s="2061"/>
      <c r="F834" s="2061"/>
      <c r="G834" s="2061"/>
      <c r="H834" s="2061"/>
      <c r="I834" s="2061"/>
      <c r="J834" s="2061"/>
      <c r="K834" s="2061"/>
      <c r="L834" s="2061"/>
      <c r="M834" s="2061"/>
      <c r="N834" s="2061"/>
    </row>
    <row r="835" spans="1:14" ht="15.75" customHeight="1">
      <c r="A835" s="2061"/>
      <c r="B835" s="2061"/>
      <c r="C835" s="2061"/>
      <c r="D835" s="2061"/>
      <c r="E835" s="2061"/>
      <c r="F835" s="2061"/>
      <c r="G835" s="2061"/>
      <c r="H835" s="2061"/>
      <c r="I835" s="2061"/>
      <c r="J835" s="2061"/>
      <c r="K835" s="2061"/>
      <c r="L835" s="2061"/>
      <c r="M835" s="2061"/>
      <c r="N835" s="2061"/>
    </row>
    <row r="836" spans="1:14" ht="15.75" customHeight="1">
      <c r="A836" s="2061"/>
      <c r="B836" s="2061"/>
      <c r="C836" s="2061"/>
      <c r="D836" s="2061"/>
      <c r="E836" s="2061"/>
      <c r="F836" s="2061"/>
      <c r="G836" s="2061"/>
      <c r="H836" s="2061"/>
      <c r="I836" s="2061"/>
      <c r="J836" s="2061"/>
      <c r="K836" s="2061"/>
      <c r="L836" s="2061"/>
      <c r="M836" s="2061"/>
      <c r="N836" s="2061"/>
    </row>
    <row r="837" spans="1:14" ht="15.75" customHeight="1">
      <c r="A837" s="2061"/>
      <c r="B837" s="2061"/>
      <c r="C837" s="2061"/>
      <c r="D837" s="2061"/>
      <c r="E837" s="2061"/>
      <c r="F837" s="2061"/>
      <c r="G837" s="2061"/>
      <c r="H837" s="2061"/>
      <c r="I837" s="2061"/>
      <c r="J837" s="2061"/>
      <c r="K837" s="2061"/>
      <c r="L837" s="2061"/>
      <c r="M837" s="2061"/>
      <c r="N837" s="2061"/>
    </row>
    <row r="838" spans="1:14" ht="15.75" customHeight="1">
      <c r="A838" s="2061"/>
      <c r="B838" s="2061"/>
      <c r="C838" s="2061"/>
      <c r="D838" s="2061"/>
      <c r="E838" s="2061"/>
      <c r="F838" s="2061"/>
      <c r="G838" s="2061"/>
      <c r="H838" s="2061"/>
      <c r="I838" s="2061"/>
      <c r="J838" s="2061"/>
      <c r="K838" s="2061"/>
      <c r="L838" s="2061"/>
      <c r="M838" s="2061"/>
      <c r="N838" s="2061"/>
    </row>
    <row r="839" spans="1:14" ht="15.75" customHeight="1">
      <c r="A839" s="2061"/>
      <c r="B839" s="2061"/>
      <c r="C839" s="2061"/>
      <c r="D839" s="2061"/>
      <c r="E839" s="2061"/>
      <c r="F839" s="2061"/>
      <c r="G839" s="2061"/>
      <c r="H839" s="2061"/>
      <c r="I839" s="2061"/>
      <c r="J839" s="2061"/>
      <c r="K839" s="2061"/>
      <c r="L839" s="2061"/>
      <c r="M839" s="2061"/>
      <c r="N839" s="2061"/>
    </row>
    <row r="840" spans="1:14" ht="15.75" customHeight="1">
      <c r="A840" s="2061"/>
      <c r="B840" s="2061"/>
      <c r="C840" s="2061"/>
      <c r="D840" s="2061"/>
      <c r="E840" s="2061"/>
      <c r="F840" s="2061"/>
      <c r="G840" s="2061"/>
      <c r="H840" s="2061"/>
      <c r="I840" s="2061"/>
      <c r="J840" s="2061"/>
      <c r="K840" s="2061"/>
      <c r="L840" s="2061"/>
      <c r="M840" s="2061"/>
      <c r="N840" s="2061"/>
    </row>
    <row r="841" spans="1:14" ht="15.75" customHeight="1">
      <c r="A841" s="2061"/>
      <c r="B841" s="2061"/>
      <c r="C841" s="2061"/>
      <c r="D841" s="2061"/>
      <c r="E841" s="2061"/>
      <c r="F841" s="2061"/>
      <c r="G841" s="2061"/>
      <c r="H841" s="2061"/>
      <c r="I841" s="2061"/>
      <c r="J841" s="2061"/>
      <c r="K841" s="2061"/>
      <c r="L841" s="2061"/>
      <c r="M841" s="2061"/>
      <c r="N841" s="2061"/>
    </row>
    <row r="842" spans="1:14" ht="15.75" customHeight="1">
      <c r="A842" s="2061"/>
      <c r="B842" s="2061"/>
      <c r="C842" s="2061"/>
      <c r="D842" s="2061"/>
      <c r="E842" s="2061"/>
      <c r="F842" s="2061"/>
      <c r="G842" s="2061"/>
      <c r="H842" s="2061"/>
      <c r="I842" s="2061"/>
      <c r="J842" s="2061"/>
      <c r="K842" s="2061"/>
      <c r="L842" s="2061"/>
      <c r="M842" s="2061"/>
      <c r="N842" s="2061"/>
    </row>
    <row r="843" spans="1:14" ht="15.75" customHeight="1">
      <c r="A843" s="2061"/>
      <c r="B843" s="2061"/>
      <c r="C843" s="2061"/>
      <c r="D843" s="2061"/>
      <c r="E843" s="2061"/>
      <c r="F843" s="2061"/>
      <c r="G843" s="2061"/>
      <c r="H843" s="2061"/>
      <c r="I843" s="2061"/>
      <c r="J843" s="2061"/>
      <c r="K843" s="2061"/>
      <c r="L843" s="2061"/>
      <c r="M843" s="2061"/>
      <c r="N843" s="2061"/>
    </row>
    <row r="844" spans="1:14" ht="15.75" customHeight="1">
      <c r="A844" s="2061"/>
      <c r="B844" s="2061"/>
      <c r="C844" s="2061"/>
      <c r="D844" s="2061"/>
      <c r="E844" s="2061"/>
      <c r="F844" s="2061"/>
      <c r="G844" s="2061"/>
      <c r="H844" s="2061"/>
      <c r="I844" s="2061"/>
      <c r="J844" s="2061"/>
      <c r="K844" s="2061"/>
      <c r="L844" s="2061"/>
      <c r="M844" s="2061"/>
      <c r="N844" s="2061"/>
    </row>
    <row r="845" spans="1:14" ht="15.75" customHeight="1">
      <c r="A845" s="2061"/>
      <c r="B845" s="2061"/>
      <c r="C845" s="2061"/>
      <c r="D845" s="2061"/>
      <c r="E845" s="2061"/>
      <c r="F845" s="2061"/>
      <c r="G845" s="2061"/>
      <c r="H845" s="2061"/>
      <c r="I845" s="2061"/>
      <c r="J845" s="2061"/>
      <c r="K845" s="2061"/>
      <c r="L845" s="2061"/>
      <c r="M845" s="2061"/>
      <c r="N845" s="2061"/>
    </row>
    <row r="846" spans="1:14" ht="15.75" customHeight="1">
      <c r="A846" s="2061"/>
      <c r="B846" s="2061"/>
      <c r="C846" s="2061"/>
      <c r="D846" s="2061"/>
      <c r="E846" s="2061"/>
      <c r="F846" s="2061"/>
      <c r="G846" s="2061"/>
      <c r="H846" s="2061"/>
      <c r="I846" s="2061"/>
      <c r="J846" s="2061"/>
      <c r="K846" s="2061"/>
      <c r="L846" s="2061"/>
      <c r="M846" s="2061"/>
      <c r="N846" s="2061"/>
    </row>
    <row r="847" spans="1:14" ht="15.75" customHeight="1">
      <c r="A847" s="2061"/>
      <c r="B847" s="2061"/>
      <c r="C847" s="2061"/>
      <c r="D847" s="2061"/>
      <c r="E847" s="2061"/>
      <c r="F847" s="2061"/>
      <c r="G847" s="2061"/>
      <c r="H847" s="2061"/>
      <c r="I847" s="2061"/>
      <c r="J847" s="2061"/>
      <c r="K847" s="2061"/>
      <c r="L847" s="2061"/>
      <c r="M847" s="2061"/>
      <c r="N847" s="2061"/>
    </row>
    <row r="848" spans="1:14" ht="15.75" customHeight="1">
      <c r="A848" s="2061"/>
      <c r="B848" s="2061"/>
      <c r="C848" s="2061"/>
      <c r="D848" s="2061"/>
      <c r="E848" s="2061"/>
      <c r="F848" s="2061"/>
      <c r="G848" s="2061"/>
      <c r="H848" s="2061"/>
      <c r="I848" s="2061"/>
      <c r="J848" s="2061"/>
      <c r="K848" s="2061"/>
      <c r="L848" s="2061"/>
      <c r="M848" s="2061"/>
      <c r="N848" s="2061"/>
    </row>
    <row r="849" spans="1:14" ht="15.75" customHeight="1">
      <c r="A849" s="2061"/>
      <c r="B849" s="2061"/>
      <c r="C849" s="2061"/>
      <c r="D849" s="2061"/>
      <c r="E849" s="2061"/>
      <c r="F849" s="2061"/>
      <c r="G849" s="2061"/>
      <c r="H849" s="2061"/>
      <c r="I849" s="2061"/>
      <c r="J849" s="2061"/>
      <c r="K849" s="2061"/>
      <c r="L849" s="2061"/>
      <c r="M849" s="2061"/>
      <c r="N849" s="2061"/>
    </row>
    <row r="850" spans="1:14" ht="15.75" customHeight="1">
      <c r="A850" s="2061"/>
      <c r="B850" s="2061"/>
      <c r="C850" s="2061"/>
      <c r="D850" s="2061"/>
      <c r="E850" s="2061"/>
      <c r="F850" s="2061"/>
      <c r="G850" s="2061"/>
      <c r="H850" s="2061"/>
      <c r="I850" s="2061"/>
      <c r="J850" s="2061"/>
      <c r="K850" s="2061"/>
      <c r="L850" s="2061"/>
      <c r="M850" s="2061"/>
      <c r="N850" s="2061"/>
    </row>
    <row r="851" spans="1:14" ht="15.75" customHeight="1">
      <c r="A851" s="2061"/>
      <c r="B851" s="2061"/>
      <c r="C851" s="2061"/>
      <c r="D851" s="2061"/>
      <c r="E851" s="2061"/>
      <c r="F851" s="2061"/>
      <c r="G851" s="2061"/>
      <c r="H851" s="2061"/>
      <c r="I851" s="2061"/>
      <c r="J851" s="2061"/>
      <c r="K851" s="2061"/>
      <c r="L851" s="2061"/>
      <c r="M851" s="2061"/>
      <c r="N851" s="2061"/>
    </row>
    <row r="852" spans="1:14" ht="15.75" customHeight="1">
      <c r="A852" s="2061"/>
      <c r="B852" s="2061"/>
      <c r="C852" s="2061"/>
      <c r="D852" s="2061"/>
      <c r="E852" s="2061"/>
      <c r="F852" s="2061"/>
      <c r="G852" s="2061"/>
      <c r="H852" s="2061"/>
      <c r="I852" s="2061"/>
      <c r="J852" s="2061"/>
      <c r="K852" s="2061"/>
      <c r="L852" s="2061"/>
      <c r="M852" s="2061"/>
      <c r="N852" s="2061"/>
    </row>
    <row r="853" spans="1:14" ht="15.75" customHeight="1">
      <c r="A853" s="2061"/>
      <c r="B853" s="2061"/>
      <c r="C853" s="2061"/>
      <c r="D853" s="2061"/>
      <c r="E853" s="2061"/>
      <c r="F853" s="2061"/>
      <c r="G853" s="2061"/>
      <c r="H853" s="2061"/>
      <c r="I853" s="2061"/>
      <c r="J853" s="2061"/>
      <c r="K853" s="2061"/>
      <c r="L853" s="2061"/>
      <c r="M853" s="2061"/>
      <c r="N853" s="2061"/>
    </row>
    <row r="854" spans="1:14" ht="15.75" customHeight="1">
      <c r="A854" s="2061"/>
      <c r="B854" s="2061"/>
      <c r="C854" s="2061"/>
      <c r="D854" s="2061"/>
      <c r="E854" s="2061"/>
      <c r="F854" s="2061"/>
      <c r="G854" s="2061"/>
      <c r="H854" s="2061"/>
      <c r="I854" s="2061"/>
      <c r="J854" s="2061"/>
      <c r="K854" s="2061"/>
      <c r="L854" s="2061"/>
      <c r="M854" s="2061"/>
      <c r="N854" s="2061"/>
    </row>
    <row r="855" spans="1:14" ht="15.75" customHeight="1">
      <c r="A855" s="2061"/>
      <c r="B855" s="2061"/>
      <c r="C855" s="2061"/>
      <c r="D855" s="2061"/>
      <c r="E855" s="2061"/>
      <c r="F855" s="2061"/>
      <c r="G855" s="2061"/>
      <c r="H855" s="2061"/>
      <c r="I855" s="2061"/>
      <c r="J855" s="2061"/>
      <c r="K855" s="2061"/>
      <c r="L855" s="2061"/>
      <c r="M855" s="2061"/>
      <c r="N855" s="2061"/>
    </row>
    <row r="856" spans="1:14" ht="15.75" customHeight="1">
      <c r="A856" s="2061"/>
      <c r="B856" s="2061"/>
      <c r="C856" s="2061"/>
      <c r="D856" s="2061"/>
      <c r="E856" s="2061"/>
      <c r="F856" s="2061"/>
      <c r="G856" s="2061"/>
      <c r="H856" s="2061"/>
      <c r="I856" s="2061"/>
      <c r="J856" s="2061"/>
      <c r="K856" s="2061"/>
      <c r="L856" s="2061"/>
      <c r="M856" s="2061"/>
      <c r="N856" s="2061"/>
    </row>
    <row r="857" spans="1:14" ht="15.75" customHeight="1">
      <c r="A857" s="2061"/>
      <c r="B857" s="2061"/>
      <c r="C857" s="2061"/>
      <c r="D857" s="2061"/>
      <c r="E857" s="2061"/>
      <c r="F857" s="2061"/>
      <c r="G857" s="2061"/>
      <c r="H857" s="2061"/>
      <c r="I857" s="2061"/>
      <c r="J857" s="2061"/>
      <c r="K857" s="2061"/>
      <c r="L857" s="2061"/>
      <c r="M857" s="2061"/>
      <c r="N857" s="2061"/>
    </row>
    <row r="858" spans="1:14" ht="15.75" customHeight="1">
      <c r="A858" s="2061"/>
      <c r="B858" s="2061"/>
      <c r="C858" s="2061"/>
      <c r="D858" s="2061"/>
      <c r="E858" s="2061"/>
      <c r="F858" s="2061"/>
      <c r="G858" s="2061"/>
      <c r="H858" s="2061"/>
      <c r="I858" s="2061"/>
      <c r="J858" s="2061"/>
      <c r="K858" s="2061"/>
      <c r="L858" s="2061"/>
      <c r="M858" s="2061"/>
      <c r="N858" s="2061"/>
    </row>
    <row r="859" spans="1:14" ht="15.75" customHeight="1">
      <c r="A859" s="2061"/>
      <c r="B859" s="2061"/>
      <c r="C859" s="2061"/>
      <c r="D859" s="2061"/>
      <c r="E859" s="2061"/>
      <c r="F859" s="2061"/>
      <c r="G859" s="2061"/>
      <c r="H859" s="2061"/>
      <c r="I859" s="2061"/>
      <c r="J859" s="2061"/>
      <c r="K859" s="2061"/>
      <c r="L859" s="2061"/>
      <c r="M859" s="2061"/>
      <c r="N859" s="2061"/>
    </row>
    <row r="860" spans="1:14" ht="15.75" customHeight="1">
      <c r="A860" s="2061"/>
      <c r="B860" s="2061"/>
      <c r="C860" s="2061"/>
      <c r="D860" s="2061"/>
      <c r="E860" s="2061"/>
      <c r="F860" s="2061"/>
      <c r="G860" s="2061"/>
      <c r="H860" s="2061"/>
      <c r="I860" s="2061"/>
      <c r="J860" s="2061"/>
      <c r="K860" s="2061"/>
      <c r="L860" s="2061"/>
      <c r="M860" s="2061"/>
      <c r="N860" s="2061"/>
    </row>
    <row r="861" spans="1:14" ht="15.75" customHeight="1">
      <c r="A861" s="2061"/>
      <c r="B861" s="2061"/>
      <c r="C861" s="2061"/>
      <c r="D861" s="2061"/>
      <c r="E861" s="2061"/>
      <c r="F861" s="2061"/>
      <c r="G861" s="2061"/>
      <c r="H861" s="2061"/>
      <c r="I861" s="2061"/>
      <c r="J861" s="2061"/>
      <c r="K861" s="2061"/>
      <c r="L861" s="2061"/>
      <c r="M861" s="2061"/>
      <c r="N861" s="2061"/>
    </row>
    <row r="862" spans="1:14" ht="15.75" customHeight="1">
      <c r="A862" s="2061"/>
      <c r="B862" s="2061"/>
      <c r="C862" s="2061"/>
      <c r="D862" s="2061"/>
      <c r="E862" s="2061"/>
      <c r="F862" s="2061"/>
      <c r="G862" s="2061"/>
      <c r="H862" s="2061"/>
      <c r="I862" s="2061"/>
      <c r="J862" s="2061"/>
      <c r="K862" s="2061"/>
      <c r="L862" s="2061"/>
      <c r="M862" s="2061"/>
      <c r="N862" s="2061"/>
    </row>
    <row r="863" spans="1:14" ht="15.75" customHeight="1">
      <c r="A863" s="2061"/>
      <c r="B863" s="2061"/>
      <c r="C863" s="2061"/>
      <c r="D863" s="2061"/>
      <c r="E863" s="2061"/>
      <c r="F863" s="2061"/>
      <c r="G863" s="2061"/>
      <c r="H863" s="2061"/>
      <c r="I863" s="2061"/>
      <c r="J863" s="2061"/>
      <c r="K863" s="2061"/>
      <c r="L863" s="2061"/>
      <c r="M863" s="2061"/>
      <c r="N863" s="2061"/>
    </row>
    <row r="864" spans="1:14" ht="15.75" customHeight="1">
      <c r="A864" s="2061"/>
      <c r="B864" s="2061"/>
      <c r="C864" s="2061"/>
      <c r="D864" s="2061"/>
      <c r="E864" s="2061"/>
      <c r="F864" s="2061"/>
      <c r="G864" s="2061"/>
      <c r="H864" s="2061"/>
      <c r="I864" s="2061"/>
      <c r="J864" s="2061"/>
      <c r="K864" s="2061"/>
      <c r="L864" s="2061"/>
      <c r="M864" s="2061"/>
      <c r="N864" s="2061"/>
    </row>
    <row r="865" spans="1:14" ht="15.75" customHeight="1">
      <c r="A865" s="2061"/>
      <c r="B865" s="2061"/>
      <c r="C865" s="2061"/>
      <c r="D865" s="2061"/>
      <c r="E865" s="2061"/>
      <c r="F865" s="2061"/>
      <c r="G865" s="2061"/>
      <c r="H865" s="2061"/>
      <c r="I865" s="2061"/>
      <c r="J865" s="2061"/>
      <c r="K865" s="2061"/>
      <c r="L865" s="2061"/>
      <c r="M865" s="2061"/>
      <c r="N865" s="2061"/>
    </row>
    <row r="866" spans="1:14" ht="15.75" customHeight="1">
      <c r="A866" s="2061"/>
      <c r="B866" s="2061"/>
      <c r="C866" s="2061"/>
      <c r="D866" s="2061"/>
      <c r="E866" s="2061"/>
      <c r="F866" s="2061"/>
      <c r="G866" s="2061"/>
      <c r="H866" s="2061"/>
      <c r="I866" s="2061"/>
      <c r="J866" s="2061"/>
      <c r="K866" s="2061"/>
      <c r="L866" s="2061"/>
      <c r="M866" s="2061"/>
      <c r="N866" s="2061"/>
    </row>
    <row r="867" spans="1:14" ht="15.75" customHeight="1">
      <c r="A867" s="2061"/>
      <c r="B867" s="2061"/>
      <c r="C867" s="2061"/>
      <c r="D867" s="2061"/>
      <c r="E867" s="2061"/>
      <c r="F867" s="2061"/>
      <c r="G867" s="2061"/>
      <c r="H867" s="2061"/>
      <c r="I867" s="2061"/>
      <c r="J867" s="2061"/>
      <c r="K867" s="2061"/>
      <c r="L867" s="2061"/>
      <c r="M867" s="2061"/>
      <c r="N867" s="2061"/>
    </row>
    <row r="868" spans="1:14" ht="15.75" customHeight="1">
      <c r="A868" s="2061"/>
      <c r="B868" s="2061"/>
      <c r="C868" s="2061"/>
      <c r="D868" s="2061"/>
      <c r="E868" s="2061"/>
      <c r="F868" s="2061"/>
      <c r="G868" s="2061"/>
      <c r="H868" s="2061"/>
      <c r="I868" s="2061"/>
      <c r="J868" s="2061"/>
      <c r="K868" s="2061"/>
      <c r="L868" s="2061"/>
      <c r="M868" s="2061"/>
      <c r="N868" s="2061"/>
    </row>
    <row r="869" spans="1:14" ht="15.75" customHeight="1">
      <c r="A869" s="2061"/>
      <c r="B869" s="2061"/>
      <c r="C869" s="2061"/>
      <c r="D869" s="2061"/>
      <c r="E869" s="2061"/>
      <c r="F869" s="2061"/>
      <c r="G869" s="2061"/>
      <c r="H869" s="2061"/>
      <c r="I869" s="2061"/>
      <c r="J869" s="2061"/>
      <c r="K869" s="2061"/>
      <c r="L869" s="2061"/>
      <c r="M869" s="2061"/>
      <c r="N869" s="2061"/>
    </row>
    <row r="870" spans="1:14" ht="15.75" customHeight="1">
      <c r="A870" s="2061"/>
      <c r="B870" s="2061"/>
      <c r="C870" s="2061"/>
      <c r="D870" s="2061"/>
      <c r="E870" s="2061"/>
      <c r="F870" s="2061"/>
      <c r="G870" s="2061"/>
      <c r="H870" s="2061"/>
      <c r="I870" s="2061"/>
      <c r="J870" s="2061"/>
      <c r="K870" s="2061"/>
      <c r="L870" s="2061"/>
      <c r="M870" s="2061"/>
      <c r="N870" s="2061"/>
    </row>
    <row r="871" spans="1:14" ht="15.75" customHeight="1">
      <c r="A871" s="2061"/>
      <c r="B871" s="2061"/>
      <c r="C871" s="2061"/>
      <c r="D871" s="2061"/>
      <c r="E871" s="2061"/>
      <c r="F871" s="2061"/>
      <c r="G871" s="2061"/>
      <c r="H871" s="2061"/>
      <c r="I871" s="2061"/>
      <c r="J871" s="2061"/>
      <c r="K871" s="2061"/>
      <c r="L871" s="2061"/>
      <c r="M871" s="2061"/>
      <c r="N871" s="2061"/>
    </row>
    <row r="872" spans="1:14" ht="15.75" customHeight="1">
      <c r="A872" s="2061"/>
      <c r="B872" s="2061"/>
      <c r="C872" s="2061"/>
      <c r="D872" s="2061"/>
      <c r="E872" s="2061"/>
      <c r="F872" s="2061"/>
      <c r="G872" s="2061"/>
      <c r="H872" s="2061"/>
      <c r="I872" s="2061"/>
      <c r="J872" s="2061"/>
      <c r="K872" s="2061"/>
      <c r="L872" s="2061"/>
      <c r="M872" s="2061"/>
      <c r="N872" s="2061"/>
    </row>
    <row r="873" spans="1:14" ht="15.75" customHeight="1">
      <c r="A873" s="2061"/>
      <c r="B873" s="2061"/>
      <c r="C873" s="2061"/>
      <c r="D873" s="2061"/>
      <c r="E873" s="2061"/>
      <c r="F873" s="2061"/>
      <c r="G873" s="2061"/>
      <c r="H873" s="2061"/>
      <c r="I873" s="2061"/>
      <c r="J873" s="2061"/>
      <c r="K873" s="2061"/>
      <c r="L873" s="2061"/>
      <c r="M873" s="2061"/>
      <c r="N873" s="2061"/>
    </row>
    <row r="874" spans="1:14" ht="15.75" customHeight="1">
      <c r="A874" s="2061"/>
      <c r="B874" s="2061"/>
      <c r="C874" s="2061"/>
      <c r="D874" s="2061"/>
      <c r="E874" s="2061"/>
      <c r="F874" s="2061"/>
      <c r="G874" s="2061"/>
      <c r="H874" s="2061"/>
      <c r="I874" s="2061"/>
      <c r="J874" s="2061"/>
      <c r="K874" s="2061"/>
      <c r="L874" s="2061"/>
      <c r="M874" s="2061"/>
      <c r="N874" s="2061"/>
    </row>
    <row r="875" spans="1:14" ht="15.75" customHeight="1">
      <c r="A875" s="2061"/>
      <c r="B875" s="2061"/>
      <c r="C875" s="2061"/>
      <c r="D875" s="2061"/>
      <c r="E875" s="2061"/>
      <c r="F875" s="2061"/>
      <c r="G875" s="2061"/>
      <c r="H875" s="2061"/>
      <c r="I875" s="2061"/>
      <c r="J875" s="2061"/>
      <c r="K875" s="2061"/>
      <c r="L875" s="2061"/>
      <c r="M875" s="2061"/>
      <c r="N875" s="2061"/>
    </row>
    <row r="876" spans="1:14" ht="15.75" customHeight="1">
      <c r="A876" s="2061"/>
      <c r="B876" s="2061"/>
      <c r="C876" s="2061"/>
      <c r="D876" s="2061"/>
      <c r="E876" s="2061"/>
      <c r="F876" s="2061"/>
      <c r="G876" s="2061"/>
      <c r="H876" s="2061"/>
      <c r="I876" s="2061"/>
      <c r="J876" s="2061"/>
      <c r="K876" s="2061"/>
      <c r="L876" s="2061"/>
      <c r="M876" s="2061"/>
      <c r="N876" s="2061"/>
    </row>
    <row r="877" spans="1:14" ht="15.75" customHeight="1">
      <c r="A877" s="2061"/>
      <c r="B877" s="2061"/>
      <c r="C877" s="2061"/>
      <c r="D877" s="2061"/>
      <c r="E877" s="2061"/>
      <c r="F877" s="2061"/>
      <c r="G877" s="2061"/>
      <c r="H877" s="2061"/>
      <c r="I877" s="2061"/>
      <c r="J877" s="2061"/>
      <c r="K877" s="2061"/>
      <c r="L877" s="2061"/>
      <c r="M877" s="2061"/>
      <c r="N877" s="2061"/>
    </row>
    <row r="878" spans="1:14" ht="15.75" customHeight="1">
      <c r="A878" s="2061"/>
      <c r="B878" s="2061"/>
      <c r="C878" s="2061"/>
      <c r="D878" s="2061"/>
      <c r="E878" s="2061"/>
      <c r="F878" s="2061"/>
      <c r="G878" s="2061"/>
      <c r="H878" s="2061"/>
      <c r="I878" s="2061"/>
      <c r="J878" s="2061"/>
      <c r="K878" s="2061"/>
      <c r="L878" s="2061"/>
      <c r="M878" s="2061"/>
      <c r="N878" s="2061"/>
    </row>
    <row r="879" spans="1:14" ht="15.75" customHeight="1">
      <c r="A879" s="2061"/>
      <c r="B879" s="2061"/>
      <c r="C879" s="2061"/>
      <c r="D879" s="2061"/>
      <c r="E879" s="2061"/>
      <c r="F879" s="2061"/>
      <c r="G879" s="2061"/>
      <c r="H879" s="2061"/>
      <c r="I879" s="2061"/>
      <c r="J879" s="2061"/>
      <c r="K879" s="2061"/>
      <c r="L879" s="2061"/>
      <c r="M879" s="2061"/>
      <c r="N879" s="2061"/>
    </row>
    <row r="880" spans="1:14" ht="15.75" customHeight="1">
      <c r="A880" s="2061"/>
      <c r="B880" s="2061"/>
      <c r="C880" s="2061"/>
      <c r="D880" s="2061"/>
      <c r="E880" s="2061"/>
      <c r="F880" s="2061"/>
      <c r="G880" s="2061"/>
      <c r="H880" s="2061"/>
      <c r="I880" s="2061"/>
      <c r="J880" s="2061"/>
      <c r="K880" s="2061"/>
      <c r="L880" s="2061"/>
      <c r="M880" s="2061"/>
      <c r="N880" s="2061"/>
    </row>
    <row r="881" spans="1:14" ht="15.75" customHeight="1">
      <c r="A881" s="2061"/>
      <c r="B881" s="2061"/>
      <c r="C881" s="2061"/>
      <c r="D881" s="2061"/>
      <c r="E881" s="2061"/>
      <c r="F881" s="2061"/>
      <c r="G881" s="2061"/>
      <c r="H881" s="2061"/>
      <c r="I881" s="2061"/>
      <c r="J881" s="2061"/>
      <c r="K881" s="2061"/>
      <c r="L881" s="2061"/>
      <c r="M881" s="2061"/>
      <c r="N881" s="2061"/>
    </row>
    <row r="882" spans="1:14" ht="15.75" customHeight="1">
      <c r="A882" s="2061"/>
      <c r="B882" s="2061"/>
      <c r="C882" s="2061"/>
      <c r="D882" s="2061"/>
      <c r="E882" s="2061"/>
      <c r="F882" s="2061"/>
      <c r="G882" s="2061"/>
      <c r="H882" s="2061"/>
      <c r="I882" s="2061"/>
      <c r="J882" s="2061"/>
      <c r="K882" s="2061"/>
      <c r="L882" s="2061"/>
      <c r="M882" s="2061"/>
      <c r="N882" s="2061"/>
    </row>
    <row r="883" spans="1:14" ht="15.75" customHeight="1">
      <c r="A883" s="2061"/>
      <c r="B883" s="2061"/>
      <c r="C883" s="2061"/>
      <c r="D883" s="2061"/>
      <c r="E883" s="2061"/>
      <c r="F883" s="2061"/>
      <c r="G883" s="2061"/>
      <c r="H883" s="2061"/>
      <c r="I883" s="2061"/>
      <c r="J883" s="2061"/>
      <c r="K883" s="2061"/>
      <c r="L883" s="2061"/>
      <c r="M883" s="2061"/>
      <c r="N883" s="2061"/>
    </row>
    <row r="884" spans="1:14" ht="15.75" customHeight="1">
      <c r="A884" s="2061"/>
      <c r="B884" s="2061"/>
      <c r="C884" s="2061"/>
      <c r="D884" s="2061"/>
      <c r="E884" s="2061"/>
      <c r="F884" s="2061"/>
      <c r="G884" s="2061"/>
      <c r="H884" s="2061"/>
      <c r="I884" s="2061"/>
      <c r="J884" s="2061"/>
      <c r="K884" s="2061"/>
      <c r="L884" s="2061"/>
      <c r="M884" s="2061"/>
      <c r="N884" s="2061"/>
    </row>
    <row r="885" spans="1:14" ht="15.75" customHeight="1">
      <c r="A885" s="2061"/>
      <c r="B885" s="2061"/>
      <c r="C885" s="2061"/>
      <c r="D885" s="2061"/>
      <c r="E885" s="2061"/>
      <c r="F885" s="2061"/>
      <c r="G885" s="2061"/>
      <c r="H885" s="2061"/>
      <c r="I885" s="2061"/>
      <c r="J885" s="2061"/>
      <c r="K885" s="2061"/>
      <c r="L885" s="2061"/>
      <c r="M885" s="2061"/>
      <c r="N885" s="2061"/>
    </row>
    <row r="886" spans="1:14" ht="15.75" customHeight="1">
      <c r="A886" s="2061"/>
      <c r="B886" s="2061"/>
      <c r="C886" s="2061"/>
      <c r="D886" s="2061"/>
      <c r="E886" s="2061"/>
      <c r="F886" s="2061"/>
      <c r="G886" s="2061"/>
      <c r="H886" s="2061"/>
      <c r="I886" s="2061"/>
      <c r="J886" s="2061"/>
      <c r="K886" s="2061"/>
      <c r="L886" s="2061"/>
      <c r="M886" s="2061"/>
      <c r="N886" s="2061"/>
    </row>
    <row r="887" spans="1:14" ht="15.75" customHeight="1">
      <c r="A887" s="2061"/>
      <c r="B887" s="2061"/>
      <c r="C887" s="2061"/>
      <c r="D887" s="2061"/>
      <c r="E887" s="2061"/>
      <c r="F887" s="2061"/>
      <c r="G887" s="2061"/>
      <c r="H887" s="2061"/>
      <c r="I887" s="2061"/>
      <c r="J887" s="2061"/>
      <c r="K887" s="2061"/>
      <c r="L887" s="2061"/>
      <c r="M887" s="2061"/>
      <c r="N887" s="2061"/>
    </row>
    <row r="888" spans="1:14" ht="15.75" customHeight="1">
      <c r="A888" s="2061"/>
      <c r="B888" s="2061"/>
      <c r="C888" s="2061"/>
      <c r="D888" s="2061"/>
      <c r="E888" s="2061"/>
      <c r="F888" s="2061"/>
      <c r="G888" s="2061"/>
      <c r="H888" s="2061"/>
      <c r="I888" s="2061"/>
      <c r="J888" s="2061"/>
      <c r="K888" s="2061"/>
      <c r="L888" s="2061"/>
      <c r="M888" s="2061"/>
      <c r="N888" s="2061"/>
    </row>
    <row r="889" spans="1:14" ht="15.75" customHeight="1">
      <c r="A889" s="2061"/>
      <c r="B889" s="2061"/>
      <c r="C889" s="2061"/>
      <c r="D889" s="2061"/>
      <c r="E889" s="2061"/>
      <c r="F889" s="2061"/>
      <c r="G889" s="2061"/>
      <c r="H889" s="2061"/>
      <c r="I889" s="2061"/>
      <c r="J889" s="2061"/>
      <c r="K889" s="2061"/>
      <c r="L889" s="2061"/>
      <c r="M889" s="2061"/>
      <c r="N889" s="2061"/>
    </row>
    <row r="890" spans="1:14" ht="15.75" customHeight="1">
      <c r="A890" s="2061"/>
      <c r="B890" s="2061"/>
      <c r="C890" s="2061"/>
      <c r="D890" s="2061"/>
      <c r="E890" s="2061"/>
      <c r="F890" s="2061"/>
      <c r="G890" s="2061"/>
      <c r="H890" s="2061"/>
      <c r="I890" s="2061"/>
      <c r="J890" s="2061"/>
      <c r="K890" s="2061"/>
      <c r="L890" s="2061"/>
      <c r="M890" s="2061"/>
      <c r="N890" s="2061"/>
    </row>
    <row r="891" spans="1:14" ht="15.75" customHeight="1">
      <c r="A891" s="2061"/>
      <c r="B891" s="2061"/>
      <c r="C891" s="2061"/>
      <c r="D891" s="2061"/>
      <c r="E891" s="2061"/>
      <c r="F891" s="2061"/>
      <c r="G891" s="2061"/>
      <c r="H891" s="2061"/>
      <c r="I891" s="2061"/>
      <c r="J891" s="2061"/>
      <c r="K891" s="2061"/>
      <c r="L891" s="2061"/>
      <c r="M891" s="2061"/>
      <c r="N891" s="2061"/>
    </row>
    <row r="892" spans="1:14" ht="15.75" customHeight="1">
      <c r="A892" s="2061"/>
      <c r="B892" s="2061"/>
      <c r="C892" s="2061"/>
      <c r="D892" s="2061"/>
      <c r="E892" s="2061"/>
      <c r="F892" s="2061"/>
      <c r="G892" s="2061"/>
      <c r="H892" s="2061"/>
      <c r="I892" s="2061"/>
      <c r="J892" s="2061"/>
      <c r="K892" s="2061"/>
      <c r="L892" s="2061"/>
      <c r="M892" s="2061"/>
      <c r="N892" s="2061"/>
    </row>
    <row r="893" spans="1:14" ht="15.75" customHeight="1">
      <c r="A893" s="2061"/>
      <c r="B893" s="2061"/>
      <c r="C893" s="2061"/>
      <c r="D893" s="2061"/>
      <c r="E893" s="2061"/>
      <c r="F893" s="2061"/>
      <c r="G893" s="2061"/>
      <c r="H893" s="2061"/>
      <c r="I893" s="2061"/>
      <c r="J893" s="2061"/>
      <c r="K893" s="2061"/>
      <c r="L893" s="2061"/>
      <c r="M893" s="2061"/>
      <c r="N893" s="2061"/>
    </row>
    <row r="894" spans="1:14" ht="15.75" customHeight="1">
      <c r="A894" s="2061"/>
      <c r="B894" s="2061"/>
      <c r="C894" s="2061"/>
      <c r="D894" s="2061"/>
      <c r="E894" s="2061"/>
      <c r="F894" s="2061"/>
      <c r="G894" s="2061"/>
      <c r="H894" s="2061"/>
      <c r="I894" s="2061"/>
      <c r="J894" s="2061"/>
      <c r="K894" s="2061"/>
      <c r="L894" s="2061"/>
      <c r="M894" s="2061"/>
      <c r="N894" s="2061"/>
    </row>
    <row r="895" spans="1:14" ht="15.75" customHeight="1">
      <c r="A895" s="2061"/>
      <c r="B895" s="2061"/>
      <c r="C895" s="2061"/>
      <c r="D895" s="2061"/>
      <c r="E895" s="2061"/>
      <c r="F895" s="2061"/>
      <c r="G895" s="2061"/>
      <c r="H895" s="2061"/>
      <c r="I895" s="2061"/>
      <c r="J895" s="2061"/>
      <c r="K895" s="2061"/>
      <c r="L895" s="2061"/>
      <c r="M895" s="2061"/>
      <c r="N895" s="2061"/>
    </row>
    <row r="896" spans="1:14" ht="15.75" customHeight="1">
      <c r="A896" s="2061"/>
      <c r="B896" s="2061"/>
      <c r="C896" s="2061"/>
      <c r="D896" s="2061"/>
      <c r="E896" s="2061"/>
      <c r="F896" s="2061"/>
      <c r="G896" s="2061"/>
      <c r="H896" s="2061"/>
      <c r="I896" s="2061"/>
      <c r="J896" s="2061"/>
      <c r="K896" s="2061"/>
      <c r="L896" s="2061"/>
      <c r="M896" s="2061"/>
      <c r="N896" s="2061"/>
    </row>
    <row r="897" spans="1:14" ht="15.75" customHeight="1">
      <c r="A897" s="2061"/>
      <c r="B897" s="2061"/>
      <c r="C897" s="2061"/>
      <c r="D897" s="2061"/>
      <c r="E897" s="2061"/>
      <c r="F897" s="2061"/>
      <c r="G897" s="2061"/>
      <c r="H897" s="2061"/>
      <c r="I897" s="2061"/>
      <c r="J897" s="2061"/>
      <c r="K897" s="2061"/>
      <c r="L897" s="2061"/>
      <c r="M897" s="2061"/>
      <c r="N897" s="2061"/>
    </row>
    <row r="898" spans="1:14" ht="15.75" customHeight="1">
      <c r="A898" s="2061"/>
      <c r="B898" s="2061"/>
      <c r="C898" s="2061"/>
      <c r="D898" s="2061"/>
      <c r="E898" s="2061"/>
      <c r="F898" s="2061"/>
      <c r="G898" s="2061"/>
      <c r="H898" s="2061"/>
      <c r="I898" s="2061"/>
      <c r="J898" s="2061"/>
      <c r="K898" s="2061"/>
      <c r="L898" s="2061"/>
      <c r="M898" s="2061"/>
      <c r="N898" s="2061"/>
    </row>
    <row r="899" spans="1:14" ht="15.75" customHeight="1">
      <c r="A899" s="2061"/>
      <c r="B899" s="2061"/>
      <c r="C899" s="2061"/>
      <c r="D899" s="2061"/>
      <c r="E899" s="2061"/>
      <c r="F899" s="2061"/>
      <c r="G899" s="2061"/>
      <c r="H899" s="2061"/>
      <c r="I899" s="2061"/>
      <c r="J899" s="2061"/>
      <c r="K899" s="2061"/>
      <c r="L899" s="2061"/>
      <c r="M899" s="2061"/>
      <c r="N899" s="2061"/>
    </row>
    <row r="900" spans="1:14" ht="15.75" customHeight="1">
      <c r="A900" s="2061"/>
      <c r="B900" s="2061"/>
      <c r="C900" s="2061"/>
      <c r="D900" s="2061"/>
      <c r="E900" s="2061"/>
      <c r="F900" s="2061"/>
      <c r="G900" s="2061"/>
      <c r="H900" s="2061"/>
      <c r="I900" s="2061"/>
      <c r="J900" s="2061"/>
      <c r="K900" s="2061"/>
      <c r="L900" s="2061"/>
      <c r="M900" s="2061"/>
      <c r="N900" s="2061"/>
    </row>
    <row r="901" spans="1:14" ht="15.75" customHeight="1">
      <c r="A901" s="2061"/>
      <c r="B901" s="2061"/>
      <c r="C901" s="2061"/>
      <c r="D901" s="2061"/>
      <c r="E901" s="2061"/>
      <c r="F901" s="2061"/>
      <c r="G901" s="2061"/>
      <c r="H901" s="2061"/>
      <c r="I901" s="2061"/>
      <c r="J901" s="2061"/>
      <c r="K901" s="2061"/>
      <c r="L901" s="2061"/>
      <c r="M901" s="2061"/>
      <c r="N901" s="2061"/>
    </row>
    <row r="902" spans="1:14" ht="15.75" customHeight="1">
      <c r="A902" s="2061"/>
      <c r="B902" s="2061"/>
      <c r="C902" s="2061"/>
      <c r="D902" s="2061"/>
      <c r="E902" s="2061"/>
      <c r="F902" s="2061"/>
      <c r="G902" s="2061"/>
      <c r="H902" s="2061"/>
      <c r="I902" s="2061"/>
      <c r="J902" s="2061"/>
      <c r="K902" s="2061"/>
      <c r="L902" s="2061"/>
      <c r="M902" s="2061"/>
      <c r="N902" s="2061"/>
    </row>
    <row r="903" spans="1:14" ht="15.75" customHeight="1">
      <c r="A903" s="2061"/>
      <c r="B903" s="2061"/>
      <c r="C903" s="2061"/>
      <c r="D903" s="2061"/>
      <c r="E903" s="2061"/>
      <c r="F903" s="2061"/>
      <c r="G903" s="2061"/>
      <c r="H903" s="2061"/>
      <c r="I903" s="2061"/>
      <c r="J903" s="2061"/>
      <c r="K903" s="2061"/>
      <c r="L903" s="2061"/>
      <c r="M903" s="2061"/>
      <c r="N903" s="2061"/>
    </row>
    <row r="904" spans="1:14" ht="15.75" customHeight="1">
      <c r="A904" s="2061"/>
      <c r="B904" s="2061"/>
      <c r="C904" s="2061"/>
      <c r="D904" s="2061"/>
      <c r="E904" s="2061"/>
      <c r="F904" s="2061"/>
      <c r="G904" s="2061"/>
      <c r="H904" s="2061"/>
      <c r="I904" s="2061"/>
      <c r="J904" s="2061"/>
      <c r="K904" s="2061"/>
      <c r="L904" s="2061"/>
      <c r="M904" s="2061"/>
      <c r="N904" s="2061"/>
    </row>
    <row r="905" spans="1:14" ht="15.75" customHeight="1">
      <c r="A905" s="2061"/>
      <c r="B905" s="2061"/>
      <c r="C905" s="2061"/>
      <c r="D905" s="2061"/>
      <c r="E905" s="2061"/>
      <c r="F905" s="2061"/>
      <c r="G905" s="2061"/>
      <c r="H905" s="2061"/>
      <c r="I905" s="2061"/>
      <c r="J905" s="2061"/>
      <c r="K905" s="2061"/>
      <c r="L905" s="2061"/>
      <c r="M905" s="2061"/>
      <c r="N905" s="2061"/>
    </row>
    <row r="906" spans="1:14" ht="15.75" customHeight="1">
      <c r="A906" s="2061"/>
      <c r="B906" s="2061"/>
      <c r="C906" s="2061"/>
      <c r="D906" s="2061"/>
      <c r="E906" s="2061"/>
      <c r="F906" s="2061"/>
      <c r="G906" s="2061"/>
      <c r="H906" s="2061"/>
      <c r="I906" s="2061"/>
      <c r="J906" s="2061"/>
      <c r="K906" s="2061"/>
      <c r="L906" s="2061"/>
      <c r="M906" s="2061"/>
      <c r="N906" s="2061"/>
    </row>
    <row r="907" spans="1:14" ht="15.75" customHeight="1">
      <c r="A907" s="2061"/>
      <c r="B907" s="2061"/>
      <c r="C907" s="2061"/>
      <c r="D907" s="2061"/>
      <c r="E907" s="2061"/>
      <c r="F907" s="2061"/>
      <c r="G907" s="2061"/>
      <c r="H907" s="2061"/>
      <c r="I907" s="2061"/>
      <c r="J907" s="2061"/>
      <c r="K907" s="2061"/>
      <c r="L907" s="2061"/>
      <c r="M907" s="2061"/>
      <c r="N907" s="2061"/>
    </row>
    <row r="908" spans="1:14" ht="15.75" customHeight="1">
      <c r="A908" s="2061"/>
      <c r="B908" s="2061"/>
      <c r="C908" s="2061"/>
      <c r="D908" s="2061"/>
      <c r="E908" s="2061"/>
      <c r="F908" s="2061"/>
      <c r="G908" s="2061"/>
      <c r="H908" s="2061"/>
      <c r="I908" s="2061"/>
      <c r="J908" s="2061"/>
      <c r="K908" s="2061"/>
      <c r="L908" s="2061"/>
      <c r="M908" s="2061"/>
      <c r="N908" s="2061"/>
    </row>
    <row r="909" spans="1:14" ht="15.75" customHeight="1">
      <c r="A909" s="2061"/>
      <c r="B909" s="2061"/>
      <c r="C909" s="2061"/>
      <c r="D909" s="2061"/>
      <c r="E909" s="2061"/>
      <c r="F909" s="2061"/>
      <c r="G909" s="2061"/>
      <c r="H909" s="2061"/>
      <c r="I909" s="2061"/>
      <c r="J909" s="2061"/>
      <c r="K909" s="2061"/>
      <c r="L909" s="2061"/>
      <c r="M909" s="2061"/>
      <c r="N909" s="2061"/>
    </row>
    <row r="910" spans="1:14" ht="15.75" customHeight="1">
      <c r="A910" s="2061"/>
      <c r="B910" s="2061"/>
      <c r="C910" s="2061"/>
      <c r="D910" s="2061"/>
      <c r="E910" s="2061"/>
      <c r="F910" s="2061"/>
      <c r="G910" s="2061"/>
      <c r="H910" s="2061"/>
      <c r="I910" s="2061"/>
      <c r="J910" s="2061"/>
      <c r="K910" s="2061"/>
      <c r="L910" s="2061"/>
      <c r="M910" s="2061"/>
      <c r="N910" s="2061"/>
    </row>
    <row r="911" spans="1:14" ht="15.75" customHeight="1">
      <c r="A911" s="2061"/>
      <c r="B911" s="2061"/>
      <c r="C911" s="2061"/>
      <c r="D911" s="2061"/>
      <c r="E911" s="2061"/>
      <c r="F911" s="2061"/>
      <c r="G911" s="2061"/>
      <c r="H911" s="2061"/>
      <c r="I911" s="2061"/>
      <c r="J911" s="2061"/>
      <c r="K911" s="2061"/>
      <c r="L911" s="2061"/>
      <c r="M911" s="2061"/>
      <c r="N911" s="2061"/>
    </row>
    <row r="912" spans="1:14" ht="15.75" customHeight="1">
      <c r="A912" s="2061"/>
      <c r="B912" s="2061"/>
      <c r="C912" s="2061"/>
      <c r="D912" s="2061"/>
      <c r="E912" s="2061"/>
      <c r="F912" s="2061"/>
      <c r="G912" s="2061"/>
      <c r="H912" s="2061"/>
      <c r="I912" s="2061"/>
      <c r="J912" s="2061"/>
      <c r="K912" s="2061"/>
      <c r="L912" s="2061"/>
      <c r="M912" s="2061"/>
      <c r="N912" s="2061"/>
    </row>
    <row r="913" spans="1:14" ht="15.75" customHeight="1">
      <c r="A913" s="2061"/>
      <c r="B913" s="2061"/>
      <c r="C913" s="2061"/>
      <c r="D913" s="2061"/>
      <c r="E913" s="2061"/>
      <c r="F913" s="2061"/>
      <c r="G913" s="2061"/>
      <c r="H913" s="2061"/>
      <c r="I913" s="2061"/>
      <c r="J913" s="2061"/>
      <c r="K913" s="2061"/>
      <c r="L913" s="2061"/>
      <c r="M913" s="2061"/>
      <c r="N913" s="2061"/>
    </row>
    <row r="914" spans="1:14" ht="15.75" customHeight="1">
      <c r="A914" s="2061"/>
      <c r="B914" s="2061"/>
      <c r="C914" s="2061"/>
      <c r="D914" s="2061"/>
      <c r="E914" s="2061"/>
      <c r="F914" s="2061"/>
      <c r="G914" s="2061"/>
      <c r="H914" s="2061"/>
      <c r="I914" s="2061"/>
      <c r="J914" s="2061"/>
      <c r="K914" s="2061"/>
      <c r="L914" s="2061"/>
      <c r="M914" s="2061"/>
      <c r="N914" s="2061"/>
    </row>
    <row r="915" spans="1:14" ht="15.75" customHeight="1">
      <c r="A915" s="2061"/>
      <c r="B915" s="2061"/>
      <c r="C915" s="2061"/>
      <c r="D915" s="2061"/>
      <c r="E915" s="2061"/>
      <c r="F915" s="2061"/>
      <c r="G915" s="2061"/>
      <c r="H915" s="2061"/>
      <c r="I915" s="2061"/>
      <c r="J915" s="2061"/>
      <c r="K915" s="2061"/>
      <c r="L915" s="2061"/>
      <c r="M915" s="2061"/>
      <c r="N915" s="2061"/>
    </row>
    <row r="916" spans="1:14" ht="15.75" customHeight="1">
      <c r="A916" s="2061"/>
      <c r="B916" s="2061"/>
      <c r="C916" s="2061"/>
      <c r="D916" s="2061"/>
      <c r="E916" s="2061"/>
      <c r="F916" s="2061"/>
      <c r="G916" s="2061"/>
      <c r="H916" s="2061"/>
      <c r="I916" s="2061"/>
      <c r="J916" s="2061"/>
      <c r="K916" s="2061"/>
      <c r="L916" s="2061"/>
      <c r="M916" s="2061"/>
      <c r="N916" s="2061"/>
    </row>
    <row r="917" spans="1:14" ht="15.75" customHeight="1">
      <c r="A917" s="2061"/>
      <c r="B917" s="2061"/>
      <c r="C917" s="2061"/>
      <c r="D917" s="2061"/>
      <c r="E917" s="2061"/>
      <c r="F917" s="2061"/>
      <c r="G917" s="2061"/>
      <c r="H917" s="2061"/>
      <c r="I917" s="2061"/>
      <c r="J917" s="2061"/>
      <c r="K917" s="2061"/>
      <c r="L917" s="2061"/>
      <c r="M917" s="2061"/>
      <c r="N917" s="2061"/>
    </row>
    <row r="918" spans="1:14" ht="15.75" customHeight="1">
      <c r="A918" s="2061"/>
      <c r="B918" s="2061"/>
      <c r="C918" s="2061"/>
      <c r="D918" s="2061"/>
      <c r="E918" s="2061"/>
      <c r="F918" s="2061"/>
      <c r="G918" s="2061"/>
      <c r="H918" s="2061"/>
      <c r="I918" s="2061"/>
      <c r="J918" s="2061"/>
      <c r="K918" s="2061"/>
      <c r="L918" s="2061"/>
      <c r="M918" s="2061"/>
      <c r="N918" s="2061"/>
    </row>
    <row r="919" spans="1:14" ht="15.75" customHeight="1">
      <c r="A919" s="2061"/>
      <c r="B919" s="2061"/>
      <c r="C919" s="2061"/>
      <c r="D919" s="2061"/>
      <c r="E919" s="2061"/>
      <c r="F919" s="2061"/>
      <c r="G919" s="2061"/>
      <c r="H919" s="2061"/>
      <c r="I919" s="2061"/>
      <c r="J919" s="2061"/>
      <c r="K919" s="2061"/>
      <c r="L919" s="2061"/>
      <c r="M919" s="2061"/>
      <c r="N919" s="2061"/>
    </row>
    <row r="920" spans="1:14" ht="15.75" customHeight="1">
      <c r="A920" s="2061"/>
      <c r="B920" s="2061"/>
      <c r="C920" s="2061"/>
      <c r="D920" s="2061"/>
      <c r="E920" s="2061"/>
      <c r="F920" s="2061"/>
      <c r="G920" s="2061"/>
      <c r="H920" s="2061"/>
      <c r="I920" s="2061"/>
      <c r="J920" s="2061"/>
      <c r="K920" s="2061"/>
      <c r="L920" s="2061"/>
      <c r="M920" s="2061"/>
      <c r="N920" s="2061"/>
    </row>
    <row r="921" spans="1:14" ht="15.75" customHeight="1">
      <c r="A921" s="2061"/>
      <c r="B921" s="2061"/>
      <c r="C921" s="2061"/>
      <c r="D921" s="2061"/>
      <c r="E921" s="2061"/>
      <c r="F921" s="2061"/>
      <c r="G921" s="2061"/>
      <c r="H921" s="2061"/>
      <c r="I921" s="2061"/>
      <c r="J921" s="2061"/>
      <c r="K921" s="2061"/>
      <c r="L921" s="2061"/>
      <c r="M921" s="2061"/>
      <c r="N921" s="2061"/>
    </row>
    <row r="922" spans="1:14" ht="15.75" customHeight="1">
      <c r="A922" s="2061"/>
      <c r="B922" s="2061"/>
      <c r="C922" s="2061"/>
      <c r="D922" s="2061"/>
      <c r="E922" s="2061"/>
      <c r="F922" s="2061"/>
      <c r="G922" s="2061"/>
      <c r="H922" s="2061"/>
      <c r="I922" s="2061"/>
      <c r="J922" s="2061"/>
      <c r="K922" s="2061"/>
      <c r="L922" s="2061"/>
      <c r="M922" s="2061"/>
      <c r="N922" s="2061"/>
    </row>
    <row r="923" spans="1:14" ht="15.75" customHeight="1">
      <c r="A923" s="2061"/>
      <c r="B923" s="2061"/>
      <c r="C923" s="2061"/>
      <c r="D923" s="2061"/>
      <c r="E923" s="2061"/>
      <c r="F923" s="2061"/>
      <c r="G923" s="2061"/>
      <c r="H923" s="2061"/>
      <c r="I923" s="2061"/>
      <c r="J923" s="2061"/>
      <c r="K923" s="2061"/>
      <c r="L923" s="2061"/>
      <c r="M923" s="2061"/>
      <c r="N923" s="2061"/>
    </row>
    <row r="924" spans="1:14" ht="15.75" customHeight="1">
      <c r="A924" s="2061"/>
      <c r="B924" s="2061"/>
      <c r="C924" s="2061"/>
      <c r="D924" s="2061"/>
      <c r="E924" s="2061"/>
      <c r="F924" s="2061"/>
      <c r="G924" s="2061"/>
      <c r="H924" s="2061"/>
      <c r="I924" s="2061"/>
      <c r="J924" s="2061"/>
      <c r="K924" s="2061"/>
      <c r="L924" s="2061"/>
      <c r="M924" s="2061"/>
      <c r="N924" s="2061"/>
    </row>
    <row r="925" spans="1:14" ht="15.75" customHeight="1">
      <c r="A925" s="2061"/>
      <c r="B925" s="2061"/>
      <c r="C925" s="2061"/>
      <c r="D925" s="2061"/>
      <c r="E925" s="2061"/>
      <c r="F925" s="2061"/>
      <c r="G925" s="2061"/>
      <c r="H925" s="2061"/>
      <c r="I925" s="2061"/>
      <c r="J925" s="2061"/>
      <c r="K925" s="2061"/>
      <c r="L925" s="2061"/>
      <c r="M925" s="2061"/>
      <c r="N925" s="2061"/>
    </row>
    <row r="926" spans="1:14" ht="15.75" customHeight="1">
      <c r="A926" s="2061"/>
      <c r="B926" s="2061"/>
      <c r="C926" s="2061"/>
      <c r="D926" s="2061"/>
      <c r="E926" s="2061"/>
      <c r="F926" s="2061"/>
      <c r="G926" s="2061"/>
      <c r="H926" s="2061"/>
      <c r="I926" s="2061"/>
      <c r="J926" s="2061"/>
      <c r="K926" s="2061"/>
      <c r="L926" s="2061"/>
      <c r="M926" s="2061"/>
      <c r="N926" s="2061"/>
    </row>
    <row r="927" spans="1:14" ht="15.75" customHeight="1">
      <c r="A927" s="2061"/>
      <c r="B927" s="2061"/>
      <c r="C927" s="2061"/>
      <c r="D927" s="2061"/>
      <c r="E927" s="2061"/>
      <c r="F927" s="2061"/>
      <c r="G927" s="2061"/>
      <c r="H927" s="2061"/>
      <c r="I927" s="2061"/>
      <c r="J927" s="2061"/>
      <c r="K927" s="2061"/>
      <c r="L927" s="2061"/>
      <c r="M927" s="2061"/>
      <c r="N927" s="2061"/>
    </row>
    <row r="928" spans="1:14" ht="15.75" customHeight="1">
      <c r="A928" s="2061"/>
      <c r="B928" s="2061"/>
      <c r="C928" s="2061"/>
      <c r="D928" s="2061"/>
      <c r="E928" s="2061"/>
      <c r="F928" s="2061"/>
      <c r="G928" s="2061"/>
      <c r="H928" s="2061"/>
      <c r="I928" s="2061"/>
      <c r="J928" s="2061"/>
      <c r="K928" s="2061"/>
      <c r="L928" s="2061"/>
      <c r="M928" s="2061"/>
      <c r="N928" s="2061"/>
    </row>
    <row r="929" spans="1:14" ht="15.75" customHeight="1">
      <c r="A929" s="2061"/>
      <c r="B929" s="2061"/>
      <c r="C929" s="2061"/>
      <c r="D929" s="2061"/>
      <c r="E929" s="2061"/>
      <c r="F929" s="2061"/>
      <c r="G929" s="2061"/>
      <c r="H929" s="2061"/>
      <c r="I929" s="2061"/>
      <c r="J929" s="2061"/>
      <c r="K929" s="2061"/>
      <c r="L929" s="2061"/>
      <c r="M929" s="2061"/>
      <c r="N929" s="2061"/>
    </row>
    <row r="930" spans="1:14" ht="15.75" customHeight="1">
      <c r="A930" s="2061"/>
      <c r="B930" s="2061"/>
      <c r="C930" s="2061"/>
      <c r="D930" s="2061"/>
      <c r="E930" s="2061"/>
      <c r="F930" s="2061"/>
      <c r="G930" s="2061"/>
      <c r="H930" s="2061"/>
      <c r="I930" s="2061"/>
      <c r="J930" s="2061"/>
      <c r="K930" s="2061"/>
      <c r="L930" s="2061"/>
      <c r="M930" s="2061"/>
      <c r="N930" s="2061"/>
    </row>
    <row r="931" spans="1:14" ht="15.75" customHeight="1">
      <c r="A931" s="2061"/>
      <c r="B931" s="2061"/>
      <c r="C931" s="2061"/>
      <c r="D931" s="2061"/>
      <c r="E931" s="2061"/>
      <c r="F931" s="2061"/>
      <c r="G931" s="2061"/>
      <c r="H931" s="2061"/>
      <c r="I931" s="2061"/>
      <c r="J931" s="2061"/>
      <c r="K931" s="2061"/>
      <c r="L931" s="2061"/>
      <c r="M931" s="2061"/>
      <c r="N931" s="2061"/>
    </row>
    <row r="932" spans="1:14" ht="15.75" customHeight="1">
      <c r="A932" s="2061"/>
      <c r="B932" s="2061"/>
      <c r="C932" s="2061"/>
      <c r="D932" s="2061"/>
      <c r="E932" s="2061"/>
      <c r="F932" s="2061"/>
      <c r="G932" s="2061"/>
      <c r="H932" s="2061"/>
      <c r="I932" s="2061"/>
      <c r="J932" s="2061"/>
      <c r="K932" s="2061"/>
      <c r="L932" s="2061"/>
      <c r="M932" s="2061"/>
      <c r="N932" s="2061"/>
    </row>
    <row r="933" spans="1:14" ht="15.75" customHeight="1">
      <c r="A933" s="2061"/>
      <c r="B933" s="2061"/>
      <c r="C933" s="2061"/>
      <c r="D933" s="2061"/>
      <c r="E933" s="2061"/>
      <c r="F933" s="2061"/>
      <c r="G933" s="2061"/>
      <c r="H933" s="2061"/>
      <c r="I933" s="2061"/>
      <c r="J933" s="2061"/>
      <c r="K933" s="2061"/>
      <c r="L933" s="2061"/>
      <c r="M933" s="2061"/>
      <c r="N933" s="2061"/>
    </row>
    <row r="934" spans="1:14" ht="15.75" customHeight="1">
      <c r="A934" s="2061"/>
      <c r="B934" s="2061"/>
      <c r="C934" s="2061"/>
      <c r="D934" s="2061"/>
      <c r="E934" s="2061"/>
      <c r="F934" s="2061"/>
      <c r="G934" s="2061"/>
      <c r="H934" s="2061"/>
      <c r="I934" s="2061"/>
      <c r="J934" s="2061"/>
      <c r="K934" s="2061"/>
      <c r="L934" s="2061"/>
      <c r="M934" s="2061"/>
      <c r="N934" s="2061"/>
    </row>
    <row r="935" spans="1:14" ht="15.75" customHeight="1">
      <c r="A935" s="2061"/>
      <c r="B935" s="2061"/>
      <c r="C935" s="2061"/>
      <c r="D935" s="2061"/>
      <c r="E935" s="2061"/>
      <c r="F935" s="2061"/>
      <c r="G935" s="2061"/>
      <c r="H935" s="2061"/>
      <c r="I935" s="2061"/>
      <c r="J935" s="2061"/>
      <c r="K935" s="2061"/>
      <c r="L935" s="2061"/>
      <c r="M935" s="2061"/>
      <c r="N935" s="2061"/>
    </row>
    <row r="936" spans="1:14" ht="15.75" customHeight="1">
      <c r="A936" s="2061"/>
      <c r="B936" s="2061"/>
      <c r="C936" s="2061"/>
      <c r="D936" s="2061"/>
      <c r="E936" s="2061"/>
      <c r="F936" s="2061"/>
      <c r="G936" s="2061"/>
      <c r="H936" s="2061"/>
      <c r="I936" s="2061"/>
      <c r="J936" s="2061"/>
      <c r="K936" s="2061"/>
      <c r="L936" s="2061"/>
      <c r="M936" s="2061"/>
      <c r="N936" s="2061"/>
    </row>
    <row r="937" spans="1:14" ht="15.75" customHeight="1">
      <c r="A937" s="2061"/>
      <c r="B937" s="2061"/>
      <c r="C937" s="2061"/>
      <c r="D937" s="2061"/>
      <c r="E937" s="2061"/>
      <c r="F937" s="2061"/>
      <c r="G937" s="2061"/>
      <c r="H937" s="2061"/>
      <c r="I937" s="2061"/>
      <c r="J937" s="2061"/>
      <c r="K937" s="2061"/>
      <c r="L937" s="2061"/>
      <c r="M937" s="2061"/>
      <c r="N937" s="2061"/>
    </row>
    <row r="938" spans="1:14" ht="15.75" customHeight="1">
      <c r="A938" s="2061"/>
      <c r="B938" s="2061"/>
      <c r="C938" s="2061"/>
      <c r="D938" s="2061"/>
      <c r="E938" s="2061"/>
      <c r="F938" s="2061"/>
      <c r="G938" s="2061"/>
      <c r="H938" s="2061"/>
      <c r="I938" s="2061"/>
      <c r="J938" s="2061"/>
      <c r="K938" s="2061"/>
      <c r="L938" s="2061"/>
      <c r="M938" s="2061"/>
      <c r="N938" s="2061"/>
    </row>
    <row r="939" spans="1:14" ht="15.75" customHeight="1">
      <c r="A939" s="2061"/>
      <c r="B939" s="2061"/>
      <c r="C939" s="2061"/>
      <c r="D939" s="2061"/>
      <c r="E939" s="2061"/>
      <c r="F939" s="2061"/>
      <c r="G939" s="2061"/>
      <c r="H939" s="2061"/>
      <c r="I939" s="2061"/>
      <c r="J939" s="2061"/>
      <c r="K939" s="2061"/>
      <c r="L939" s="2061"/>
      <c r="M939" s="2061"/>
      <c r="N939" s="2061"/>
    </row>
    <row r="940" spans="1:14" ht="15.75" customHeight="1">
      <c r="A940" s="2061"/>
      <c r="B940" s="2061"/>
      <c r="C940" s="2061"/>
      <c r="D940" s="2061"/>
      <c r="E940" s="2061"/>
      <c r="F940" s="2061"/>
      <c r="G940" s="2061"/>
      <c r="H940" s="2061"/>
      <c r="I940" s="2061"/>
      <c r="J940" s="2061"/>
      <c r="K940" s="2061"/>
      <c r="L940" s="2061"/>
      <c r="M940" s="2061"/>
      <c r="N940" s="2061"/>
    </row>
    <row r="941" spans="1:14" ht="15.75" customHeight="1">
      <c r="A941" s="2061"/>
      <c r="B941" s="2061"/>
      <c r="C941" s="2061"/>
      <c r="D941" s="2061"/>
      <c r="E941" s="2061"/>
      <c r="F941" s="2061"/>
      <c r="G941" s="2061"/>
      <c r="H941" s="2061"/>
      <c r="I941" s="2061"/>
      <c r="J941" s="2061"/>
      <c r="K941" s="2061"/>
      <c r="L941" s="2061"/>
      <c r="M941" s="2061"/>
      <c r="N941" s="2061"/>
    </row>
    <row r="942" spans="1:14" ht="15.75" customHeight="1">
      <c r="A942" s="2061"/>
      <c r="B942" s="2061"/>
      <c r="C942" s="2061"/>
      <c r="D942" s="2061"/>
      <c r="E942" s="2061"/>
      <c r="F942" s="2061"/>
      <c r="G942" s="2061"/>
      <c r="H942" s="2061"/>
      <c r="I942" s="2061"/>
      <c r="J942" s="2061"/>
      <c r="K942" s="2061"/>
      <c r="L942" s="2061"/>
      <c r="M942" s="2061"/>
      <c r="N942" s="2061"/>
    </row>
    <row r="943" spans="1:14" ht="15.75" customHeight="1">
      <c r="A943" s="2061"/>
      <c r="B943" s="2061"/>
      <c r="C943" s="2061"/>
      <c r="D943" s="2061"/>
      <c r="E943" s="2061"/>
      <c r="F943" s="2061"/>
      <c r="G943" s="2061"/>
      <c r="H943" s="2061"/>
      <c r="I943" s="2061"/>
      <c r="J943" s="2061"/>
      <c r="K943" s="2061"/>
      <c r="L943" s="2061"/>
      <c r="M943" s="2061"/>
      <c r="N943" s="2061"/>
    </row>
    <row r="944" spans="1:14" ht="15.75" customHeight="1">
      <c r="A944" s="2061"/>
      <c r="B944" s="2061"/>
      <c r="C944" s="2061"/>
      <c r="D944" s="2061"/>
      <c r="E944" s="2061"/>
      <c r="F944" s="2061"/>
      <c r="G944" s="2061"/>
      <c r="H944" s="2061"/>
      <c r="I944" s="2061"/>
      <c r="J944" s="2061"/>
      <c r="K944" s="2061"/>
      <c r="L944" s="2061"/>
      <c r="M944" s="2061"/>
      <c r="N944" s="2061"/>
    </row>
    <row r="945" spans="1:14" ht="15.75" customHeight="1">
      <c r="A945" s="2061"/>
      <c r="B945" s="2061"/>
      <c r="C945" s="2061"/>
      <c r="D945" s="2061"/>
      <c r="E945" s="2061"/>
      <c r="F945" s="2061"/>
      <c r="G945" s="2061"/>
      <c r="H945" s="2061"/>
      <c r="I945" s="2061"/>
      <c r="J945" s="2061"/>
      <c r="K945" s="2061"/>
      <c r="L945" s="2061"/>
      <c r="M945" s="2061"/>
      <c r="N945" s="2061"/>
    </row>
    <row r="946" spans="1:14" ht="15.75" customHeight="1">
      <c r="A946" s="2061"/>
      <c r="B946" s="2061"/>
      <c r="C946" s="2061"/>
      <c r="D946" s="2061"/>
      <c r="E946" s="2061"/>
      <c r="F946" s="2061"/>
      <c r="G946" s="2061"/>
      <c r="H946" s="2061"/>
      <c r="I946" s="2061"/>
      <c r="J946" s="2061"/>
      <c r="K946" s="2061"/>
      <c r="L946" s="2061"/>
      <c r="M946" s="2061"/>
      <c r="N946" s="2061"/>
    </row>
    <row r="947" spans="1:14" ht="15.75" customHeight="1">
      <c r="A947" s="2061"/>
      <c r="B947" s="2061"/>
      <c r="C947" s="2061"/>
      <c r="D947" s="2061"/>
      <c r="E947" s="2061"/>
      <c r="F947" s="2061"/>
      <c r="G947" s="2061"/>
      <c r="H947" s="2061"/>
      <c r="I947" s="2061"/>
      <c r="J947" s="2061"/>
      <c r="K947" s="2061"/>
      <c r="L947" s="2061"/>
      <c r="M947" s="2061"/>
      <c r="N947" s="2061"/>
    </row>
    <row r="948" spans="1:14" ht="15.75" customHeight="1">
      <c r="A948" s="2061"/>
      <c r="B948" s="2061"/>
      <c r="C948" s="2061"/>
      <c r="D948" s="2061"/>
      <c r="E948" s="2061"/>
      <c r="F948" s="2061"/>
      <c r="G948" s="2061"/>
      <c r="H948" s="2061"/>
      <c r="I948" s="2061"/>
      <c r="J948" s="2061"/>
      <c r="K948" s="2061"/>
      <c r="L948" s="2061"/>
      <c r="M948" s="2061"/>
      <c r="N948" s="2061"/>
    </row>
    <row r="949" spans="1:14" ht="15.75" customHeight="1">
      <c r="A949" s="2061"/>
      <c r="B949" s="2061"/>
      <c r="C949" s="2061"/>
      <c r="D949" s="2061"/>
      <c r="E949" s="2061"/>
      <c r="F949" s="2061"/>
      <c r="G949" s="2061"/>
      <c r="H949" s="2061"/>
      <c r="I949" s="2061"/>
      <c r="J949" s="2061"/>
      <c r="K949" s="2061"/>
      <c r="L949" s="2061"/>
      <c r="M949" s="2061"/>
      <c r="N949" s="2061"/>
    </row>
    <row r="950" spans="1:14" ht="15.75" customHeight="1">
      <c r="A950" s="2061"/>
      <c r="B950" s="2061"/>
      <c r="C950" s="2061"/>
      <c r="D950" s="2061"/>
      <c r="E950" s="2061"/>
      <c r="F950" s="2061"/>
      <c r="G950" s="2061"/>
      <c r="H950" s="2061"/>
      <c r="I950" s="2061"/>
      <c r="J950" s="2061"/>
      <c r="K950" s="2061"/>
      <c r="L950" s="2061"/>
      <c r="M950" s="2061"/>
      <c r="N950" s="2061"/>
    </row>
    <row r="951" spans="1:14" ht="15.75" customHeight="1">
      <c r="A951" s="2061"/>
      <c r="B951" s="2061"/>
      <c r="C951" s="2061"/>
      <c r="D951" s="2061"/>
      <c r="E951" s="2061"/>
      <c r="F951" s="2061"/>
      <c r="G951" s="2061"/>
      <c r="H951" s="2061"/>
      <c r="I951" s="2061"/>
      <c r="J951" s="2061"/>
      <c r="K951" s="2061"/>
      <c r="L951" s="2061"/>
      <c r="M951" s="2061"/>
      <c r="N951" s="2061"/>
    </row>
    <row r="952" spans="1:14" ht="15.75" customHeight="1">
      <c r="A952" s="2061"/>
      <c r="B952" s="2061"/>
      <c r="C952" s="2061"/>
      <c r="D952" s="2061"/>
      <c r="E952" s="2061"/>
      <c r="F952" s="2061"/>
      <c r="G952" s="2061"/>
      <c r="H952" s="2061"/>
      <c r="I952" s="2061"/>
      <c r="J952" s="2061"/>
      <c r="K952" s="2061"/>
      <c r="L952" s="2061"/>
      <c r="M952" s="2061"/>
      <c r="N952" s="2061"/>
    </row>
    <row r="953" spans="1:14" ht="15.75" customHeight="1">
      <c r="A953" s="2061"/>
      <c r="B953" s="2061"/>
      <c r="C953" s="2061"/>
      <c r="D953" s="2061"/>
      <c r="E953" s="2061"/>
      <c r="F953" s="2061"/>
      <c r="G953" s="2061"/>
      <c r="H953" s="2061"/>
      <c r="I953" s="2061"/>
      <c r="J953" s="2061"/>
      <c r="K953" s="2061"/>
      <c r="L953" s="2061"/>
      <c r="M953" s="2061"/>
      <c r="N953" s="2061"/>
    </row>
    <row r="954" spans="1:14" ht="15.75" customHeight="1">
      <c r="A954" s="2061"/>
      <c r="B954" s="2061"/>
      <c r="C954" s="2061"/>
      <c r="D954" s="2061"/>
      <c r="E954" s="2061"/>
      <c r="F954" s="2061"/>
      <c r="G954" s="2061"/>
      <c r="H954" s="2061"/>
      <c r="I954" s="2061"/>
      <c r="J954" s="2061"/>
      <c r="K954" s="2061"/>
      <c r="L954" s="2061"/>
      <c r="M954" s="2061"/>
      <c r="N954" s="2061"/>
    </row>
    <row r="955" spans="1:14" ht="15.75" customHeight="1">
      <c r="A955" s="2061"/>
      <c r="B955" s="2061"/>
      <c r="C955" s="2061"/>
      <c r="D955" s="2061"/>
      <c r="E955" s="2061"/>
      <c r="F955" s="2061"/>
      <c r="G955" s="2061"/>
      <c r="H955" s="2061"/>
      <c r="I955" s="2061"/>
      <c r="J955" s="2061"/>
      <c r="K955" s="2061"/>
      <c r="L955" s="2061"/>
      <c r="M955" s="2061"/>
      <c r="N955" s="2061"/>
    </row>
    <row r="956" spans="1:14" ht="15.75" customHeight="1">
      <c r="A956" s="2061"/>
      <c r="B956" s="2061"/>
      <c r="C956" s="2061"/>
      <c r="D956" s="2061"/>
      <c r="E956" s="2061"/>
      <c r="F956" s="2061"/>
      <c r="G956" s="2061"/>
      <c r="H956" s="2061"/>
      <c r="I956" s="2061"/>
      <c r="J956" s="2061"/>
      <c r="K956" s="2061"/>
      <c r="L956" s="2061"/>
      <c r="M956" s="2061"/>
      <c r="N956" s="2061"/>
    </row>
    <row r="957" spans="1:14" ht="15.75" customHeight="1">
      <c r="A957" s="2061"/>
      <c r="B957" s="2061"/>
      <c r="C957" s="2061"/>
      <c r="D957" s="2061"/>
      <c r="E957" s="2061"/>
      <c r="F957" s="2061"/>
      <c r="G957" s="2061"/>
      <c r="H957" s="2061"/>
      <c r="I957" s="2061"/>
      <c r="J957" s="2061"/>
      <c r="K957" s="2061"/>
      <c r="L957" s="2061"/>
      <c r="M957" s="2061"/>
      <c r="N957" s="2061"/>
    </row>
    <row r="958" spans="1:14" ht="15.75" customHeight="1">
      <c r="A958" s="2061"/>
      <c r="B958" s="2061"/>
      <c r="C958" s="2061"/>
      <c r="D958" s="2061"/>
      <c r="E958" s="2061"/>
      <c r="F958" s="2061"/>
      <c r="G958" s="2061"/>
      <c r="H958" s="2061"/>
      <c r="I958" s="2061"/>
      <c r="J958" s="2061"/>
      <c r="K958" s="2061"/>
      <c r="L958" s="2061"/>
      <c r="M958" s="2061"/>
      <c r="N958" s="2061"/>
    </row>
    <row r="959" spans="1:14" ht="15.75" customHeight="1">
      <c r="A959" s="2061"/>
      <c r="B959" s="2061"/>
      <c r="C959" s="2061"/>
      <c r="D959" s="2061"/>
      <c r="E959" s="2061"/>
      <c r="F959" s="2061"/>
      <c r="G959" s="2061"/>
      <c r="H959" s="2061"/>
      <c r="I959" s="2061"/>
      <c r="J959" s="2061"/>
      <c r="K959" s="2061"/>
      <c r="L959" s="2061"/>
      <c r="M959" s="2061"/>
      <c r="N959" s="2061"/>
    </row>
    <row r="960" spans="1:14" ht="15.75" customHeight="1">
      <c r="A960" s="2061"/>
      <c r="B960" s="2061"/>
      <c r="C960" s="2061"/>
      <c r="D960" s="2061"/>
      <c r="E960" s="2061"/>
      <c r="F960" s="2061"/>
      <c r="G960" s="2061"/>
      <c r="H960" s="2061"/>
      <c r="I960" s="2061"/>
      <c r="J960" s="2061"/>
      <c r="K960" s="2061"/>
      <c r="L960" s="2061"/>
      <c r="M960" s="2061"/>
      <c r="N960" s="2061"/>
    </row>
    <row r="961" spans="1:14" ht="15.75" customHeight="1">
      <c r="A961" s="2061"/>
      <c r="B961" s="2061"/>
      <c r="C961" s="2061"/>
      <c r="D961" s="2061"/>
      <c r="E961" s="2061"/>
      <c r="F961" s="2061"/>
      <c r="G961" s="2061"/>
      <c r="H961" s="2061"/>
      <c r="I961" s="2061"/>
      <c r="J961" s="2061"/>
      <c r="K961" s="2061"/>
      <c r="L961" s="2061"/>
      <c r="M961" s="2061"/>
      <c r="N961" s="2061"/>
    </row>
    <row r="962" spans="1:14" ht="15.75" customHeight="1">
      <c r="A962" s="2061"/>
      <c r="B962" s="2061"/>
      <c r="C962" s="2061"/>
      <c r="D962" s="2061"/>
      <c r="E962" s="2061"/>
      <c r="F962" s="2061"/>
      <c r="G962" s="2061"/>
      <c r="H962" s="2061"/>
      <c r="I962" s="2061"/>
      <c r="J962" s="2061"/>
      <c r="K962" s="2061"/>
      <c r="L962" s="2061"/>
      <c r="M962" s="2061"/>
      <c r="N962" s="2061"/>
    </row>
    <row r="963" spans="1:14" ht="15.75" customHeight="1">
      <c r="A963" s="2061"/>
      <c r="B963" s="2061"/>
      <c r="C963" s="2061"/>
      <c r="D963" s="2061"/>
      <c r="E963" s="2061"/>
      <c r="F963" s="2061"/>
      <c r="G963" s="2061"/>
      <c r="H963" s="2061"/>
      <c r="I963" s="2061"/>
      <c r="J963" s="2061"/>
      <c r="K963" s="2061"/>
      <c r="L963" s="2061"/>
      <c r="M963" s="2061"/>
      <c r="N963" s="2061"/>
    </row>
    <row r="964" spans="1:14" ht="15.75" customHeight="1">
      <c r="A964" s="2061"/>
      <c r="B964" s="2061"/>
      <c r="C964" s="2061"/>
      <c r="D964" s="2061"/>
      <c r="E964" s="2061"/>
      <c r="F964" s="2061"/>
      <c r="G964" s="2061"/>
      <c r="H964" s="2061"/>
      <c r="I964" s="2061"/>
      <c r="J964" s="2061"/>
      <c r="K964" s="2061"/>
      <c r="L964" s="2061"/>
      <c r="M964" s="2061"/>
      <c r="N964" s="2061"/>
    </row>
    <row r="965" spans="1:14" ht="15.75" customHeight="1">
      <c r="A965" s="2061"/>
      <c r="B965" s="2061"/>
      <c r="C965" s="2061"/>
      <c r="D965" s="2061"/>
      <c r="E965" s="2061"/>
      <c r="F965" s="2061"/>
      <c r="G965" s="2061"/>
      <c r="H965" s="2061"/>
      <c r="I965" s="2061"/>
      <c r="J965" s="2061"/>
      <c r="K965" s="2061"/>
      <c r="L965" s="2061"/>
      <c r="M965" s="2061"/>
      <c r="N965" s="2061"/>
    </row>
    <row r="966" spans="1:14" ht="15.75" customHeight="1">
      <c r="A966" s="2061"/>
      <c r="B966" s="2061"/>
      <c r="C966" s="2061"/>
      <c r="D966" s="2061"/>
      <c r="E966" s="2061"/>
      <c r="F966" s="2061"/>
      <c r="G966" s="2061"/>
      <c r="H966" s="2061"/>
      <c r="I966" s="2061"/>
      <c r="J966" s="2061"/>
      <c r="K966" s="2061"/>
      <c r="L966" s="2061"/>
      <c r="M966" s="2061"/>
      <c r="N966" s="2061"/>
    </row>
    <row r="967" spans="1:14" ht="15.75" customHeight="1">
      <c r="A967" s="2061"/>
      <c r="B967" s="2061"/>
      <c r="C967" s="2061"/>
      <c r="D967" s="2061"/>
      <c r="E967" s="2061"/>
      <c r="F967" s="2061"/>
      <c r="G967" s="2061"/>
      <c r="H967" s="2061"/>
      <c r="I967" s="2061"/>
      <c r="J967" s="2061"/>
      <c r="K967" s="2061"/>
      <c r="L967" s="2061"/>
      <c r="M967" s="2061"/>
      <c r="N967" s="2061"/>
    </row>
    <row r="968" spans="1:14" ht="15.75" customHeight="1">
      <c r="A968" s="2061"/>
      <c r="B968" s="2061"/>
      <c r="C968" s="2061"/>
      <c r="D968" s="2061"/>
      <c r="E968" s="2061"/>
      <c r="F968" s="2061"/>
      <c r="G968" s="2061"/>
      <c r="H968" s="2061"/>
      <c r="I968" s="2061"/>
      <c r="J968" s="2061"/>
      <c r="K968" s="2061"/>
      <c r="L968" s="2061"/>
      <c r="M968" s="2061"/>
      <c r="N968" s="2061"/>
    </row>
    <row r="969" spans="1:14" ht="15.75" customHeight="1">
      <c r="A969" s="2061"/>
      <c r="B969" s="2061"/>
      <c r="C969" s="2061"/>
      <c r="D969" s="2061"/>
      <c r="E969" s="2061"/>
      <c r="F969" s="2061"/>
      <c r="G969" s="2061"/>
      <c r="H969" s="2061"/>
      <c r="I969" s="2061"/>
      <c r="J969" s="2061"/>
      <c r="K969" s="2061"/>
      <c r="L969" s="2061"/>
      <c r="M969" s="2061"/>
      <c r="N969" s="2061"/>
    </row>
    <row r="970" spans="1:14" ht="15.75" customHeight="1">
      <c r="A970" s="2061"/>
      <c r="B970" s="2061"/>
      <c r="C970" s="2061"/>
      <c r="D970" s="2061"/>
      <c r="E970" s="2061"/>
      <c r="F970" s="2061"/>
      <c r="G970" s="2061"/>
      <c r="H970" s="2061"/>
      <c r="I970" s="2061"/>
      <c r="J970" s="2061"/>
      <c r="K970" s="2061"/>
      <c r="L970" s="2061"/>
      <c r="M970" s="2061"/>
      <c r="N970" s="2061"/>
    </row>
    <row r="971" spans="1:14" ht="15.75" customHeight="1">
      <c r="A971" s="2061"/>
      <c r="B971" s="2061"/>
      <c r="C971" s="2061"/>
      <c r="D971" s="2061"/>
      <c r="E971" s="2061"/>
      <c r="F971" s="2061"/>
      <c r="G971" s="2061"/>
      <c r="H971" s="2061"/>
      <c r="I971" s="2061"/>
      <c r="J971" s="2061"/>
      <c r="K971" s="2061"/>
      <c r="L971" s="2061"/>
      <c r="M971" s="2061"/>
      <c r="N971" s="2061"/>
    </row>
    <row r="972" spans="1:14" ht="15.75" customHeight="1">
      <c r="A972" s="2061"/>
      <c r="B972" s="2061"/>
      <c r="C972" s="2061"/>
      <c r="D972" s="2061"/>
      <c r="E972" s="2061"/>
      <c r="F972" s="2061"/>
      <c r="G972" s="2061"/>
      <c r="H972" s="2061"/>
      <c r="I972" s="2061"/>
      <c r="J972" s="2061"/>
      <c r="K972" s="2061"/>
      <c r="L972" s="2061"/>
      <c r="M972" s="2061"/>
      <c r="N972" s="2061"/>
    </row>
    <row r="973" spans="1:14" ht="15.75" customHeight="1">
      <c r="A973" s="2061"/>
      <c r="B973" s="2061"/>
      <c r="C973" s="2061"/>
      <c r="D973" s="2061"/>
      <c r="E973" s="2061"/>
      <c r="F973" s="2061"/>
      <c r="G973" s="2061"/>
      <c r="H973" s="2061"/>
      <c r="I973" s="2061"/>
      <c r="J973" s="2061"/>
      <c r="K973" s="2061"/>
      <c r="L973" s="2061"/>
      <c r="M973" s="2061"/>
      <c r="N973" s="2061"/>
    </row>
    <row r="974" spans="1:14" ht="15.75" customHeight="1">
      <c r="A974" s="2061"/>
      <c r="B974" s="2061"/>
      <c r="C974" s="2061"/>
      <c r="D974" s="2061"/>
      <c r="E974" s="2061"/>
      <c r="F974" s="2061"/>
      <c r="G974" s="2061"/>
      <c r="H974" s="2061"/>
      <c r="I974" s="2061"/>
      <c r="J974" s="2061"/>
      <c r="K974" s="2061"/>
      <c r="L974" s="2061"/>
      <c r="M974" s="2061"/>
      <c r="N974" s="2061"/>
    </row>
    <row r="975" spans="1:14" ht="15.75" customHeight="1">
      <c r="A975" s="2061"/>
      <c r="B975" s="2061"/>
      <c r="C975" s="2061"/>
      <c r="D975" s="2061"/>
      <c r="E975" s="2061"/>
      <c r="F975" s="2061"/>
      <c r="G975" s="2061"/>
      <c r="H975" s="2061"/>
      <c r="I975" s="2061"/>
      <c r="J975" s="2061"/>
      <c r="K975" s="2061"/>
      <c r="L975" s="2061"/>
      <c r="M975" s="2061"/>
      <c r="N975" s="2061"/>
    </row>
    <row r="976" spans="1:14" ht="15.75" customHeight="1">
      <c r="A976" s="2061"/>
      <c r="B976" s="2061"/>
      <c r="C976" s="2061"/>
      <c r="D976" s="2061"/>
      <c r="E976" s="2061"/>
      <c r="F976" s="2061"/>
      <c r="G976" s="2061"/>
      <c r="H976" s="2061"/>
      <c r="I976" s="2061"/>
      <c r="J976" s="2061"/>
      <c r="K976" s="2061"/>
      <c r="L976" s="2061"/>
      <c r="M976" s="2061"/>
      <c r="N976" s="2061"/>
    </row>
    <row r="977" spans="1:14" ht="15.75" customHeight="1">
      <c r="A977" s="2061"/>
      <c r="B977" s="2061"/>
      <c r="C977" s="2061"/>
      <c r="D977" s="2061"/>
      <c r="E977" s="2061"/>
      <c r="F977" s="2061"/>
      <c r="G977" s="2061"/>
      <c r="H977" s="2061"/>
      <c r="I977" s="2061"/>
      <c r="J977" s="2061"/>
      <c r="K977" s="2061"/>
      <c r="L977" s="2061"/>
      <c r="M977" s="2061"/>
      <c r="N977" s="2061"/>
    </row>
    <row r="978" spans="1:14" ht="15.75" customHeight="1">
      <c r="A978" s="2061"/>
      <c r="B978" s="2061"/>
      <c r="C978" s="2061"/>
      <c r="D978" s="2061"/>
      <c r="E978" s="2061"/>
      <c r="F978" s="2061"/>
      <c r="G978" s="2061"/>
      <c r="H978" s="2061"/>
      <c r="I978" s="2061"/>
      <c r="J978" s="2061"/>
      <c r="K978" s="2061"/>
      <c r="L978" s="2061"/>
      <c r="M978" s="2061"/>
      <c r="N978" s="2061"/>
    </row>
    <row r="979" spans="1:14" ht="15.75" customHeight="1">
      <c r="A979" s="2061"/>
      <c r="B979" s="2061"/>
      <c r="C979" s="2061"/>
      <c r="D979" s="2061"/>
      <c r="E979" s="2061"/>
      <c r="F979" s="2061"/>
      <c r="G979" s="2061"/>
      <c r="H979" s="2061"/>
      <c r="I979" s="2061"/>
      <c r="J979" s="2061"/>
      <c r="K979" s="2061"/>
      <c r="L979" s="2061"/>
      <c r="M979" s="2061"/>
      <c r="N979" s="2061"/>
    </row>
    <row r="980" spans="1:14" ht="15.75" customHeight="1">
      <c r="A980" s="2061"/>
      <c r="B980" s="2061"/>
      <c r="C980" s="2061"/>
      <c r="D980" s="2061"/>
      <c r="E980" s="2061"/>
      <c r="F980" s="2061"/>
      <c r="G980" s="2061"/>
      <c r="H980" s="2061"/>
      <c r="I980" s="2061"/>
      <c r="J980" s="2061"/>
      <c r="K980" s="2061"/>
      <c r="L980" s="2061"/>
      <c r="M980" s="2061"/>
      <c r="N980" s="2061"/>
    </row>
    <row r="981" spans="1:14" ht="15.75" customHeight="1">
      <c r="A981" s="2061"/>
      <c r="B981" s="2061"/>
      <c r="C981" s="2061"/>
      <c r="D981" s="2061"/>
      <c r="E981" s="2061"/>
      <c r="F981" s="2061"/>
      <c r="G981" s="2061"/>
      <c r="H981" s="2061"/>
      <c r="I981" s="2061"/>
      <c r="J981" s="2061"/>
      <c r="K981" s="2061"/>
      <c r="L981" s="2061"/>
      <c r="M981" s="2061"/>
      <c r="N981" s="2061"/>
    </row>
    <row r="982" spans="1:14" ht="15.75" customHeight="1">
      <c r="A982" s="2061"/>
      <c r="B982" s="2061"/>
      <c r="C982" s="2061"/>
      <c r="D982" s="2061"/>
      <c r="E982" s="2061"/>
      <c r="F982" s="2061"/>
      <c r="G982" s="2061"/>
      <c r="H982" s="2061"/>
      <c r="I982" s="2061"/>
      <c r="J982" s="2061"/>
      <c r="K982" s="2061"/>
      <c r="L982" s="2061"/>
      <c r="M982" s="2061"/>
      <c r="N982" s="2061"/>
    </row>
    <row r="983" spans="1:14" ht="15.75" customHeight="1">
      <c r="A983" s="2061"/>
      <c r="B983" s="2061"/>
      <c r="C983" s="2061"/>
      <c r="D983" s="2061"/>
      <c r="E983" s="2061"/>
      <c r="F983" s="2061"/>
      <c r="G983" s="2061"/>
      <c r="H983" s="2061"/>
      <c r="I983" s="2061"/>
      <c r="J983" s="2061"/>
      <c r="K983" s="2061"/>
      <c r="L983" s="2061"/>
      <c r="M983" s="2061"/>
      <c r="N983" s="2061"/>
    </row>
    <row r="984" spans="1:14" ht="15.75" customHeight="1">
      <c r="A984" s="2061"/>
      <c r="B984" s="2061"/>
      <c r="C984" s="2061"/>
      <c r="D984" s="2061"/>
      <c r="E984" s="2061"/>
      <c r="F984" s="2061"/>
      <c r="G984" s="2061"/>
      <c r="H984" s="2061"/>
      <c r="I984" s="2061"/>
      <c r="J984" s="2061"/>
      <c r="K984" s="2061"/>
      <c r="L984" s="2061"/>
      <c r="M984" s="2061"/>
      <c r="N984" s="2061"/>
    </row>
    <row r="985" spans="1:14" ht="15.75" customHeight="1">
      <c r="A985" s="2061"/>
      <c r="B985" s="2061"/>
      <c r="C985" s="2061"/>
      <c r="D985" s="2061"/>
      <c r="E985" s="2061"/>
      <c r="F985" s="2061"/>
      <c r="G985" s="2061"/>
      <c r="H985" s="2061"/>
      <c r="I985" s="2061"/>
      <c r="J985" s="2061"/>
      <c r="K985" s="2061"/>
      <c r="L985" s="2061"/>
      <c r="M985" s="2061"/>
      <c r="N985" s="2061"/>
    </row>
    <row r="986" spans="1:14" ht="15.75" customHeight="1">
      <c r="A986" s="2061"/>
      <c r="B986" s="2061"/>
      <c r="C986" s="2061"/>
      <c r="D986" s="2061"/>
      <c r="E986" s="2061"/>
      <c r="F986" s="2061"/>
      <c r="G986" s="2061"/>
      <c r="H986" s="2061"/>
      <c r="I986" s="2061"/>
      <c r="J986" s="2061"/>
      <c r="K986" s="2061"/>
      <c r="L986" s="2061"/>
      <c r="M986" s="2061"/>
      <c r="N986" s="2061"/>
    </row>
    <row r="987" spans="1:14" ht="15.75" customHeight="1">
      <c r="A987" s="2061"/>
      <c r="B987" s="2061"/>
      <c r="C987" s="2061"/>
      <c r="D987" s="2061"/>
      <c r="E987" s="2061"/>
      <c r="F987" s="2061"/>
      <c r="G987" s="2061"/>
      <c r="H987" s="2061"/>
      <c r="I987" s="2061"/>
      <c r="J987" s="2061"/>
      <c r="K987" s="2061"/>
      <c r="L987" s="2061"/>
      <c r="M987" s="2061"/>
      <c r="N987" s="2061"/>
    </row>
    <row r="988" spans="1:14" ht="15.75" customHeight="1">
      <c r="A988" s="2061"/>
      <c r="B988" s="2061"/>
      <c r="C988" s="2061"/>
      <c r="D988" s="2061"/>
      <c r="E988" s="2061"/>
      <c r="F988" s="2061"/>
      <c r="G988" s="2061"/>
      <c r="H988" s="2061"/>
      <c r="I988" s="2061"/>
      <c r="J988" s="2061"/>
      <c r="K988" s="2061"/>
      <c r="L988" s="2061"/>
      <c r="M988" s="2061"/>
      <c r="N988" s="2061"/>
    </row>
    <row r="989" spans="1:14" ht="15.75" customHeight="1">
      <c r="A989" s="2061"/>
      <c r="B989" s="2061"/>
      <c r="C989" s="2061"/>
      <c r="D989" s="2061"/>
      <c r="E989" s="2061"/>
      <c r="F989" s="2061"/>
      <c r="G989" s="2061"/>
      <c r="H989" s="2061"/>
      <c r="I989" s="2061"/>
      <c r="J989" s="2061"/>
      <c r="K989" s="2061"/>
      <c r="L989" s="2061"/>
      <c r="M989" s="2061"/>
      <c r="N989" s="2061"/>
    </row>
    <row r="990" spans="1:14" ht="15.75" customHeight="1">
      <c r="A990" s="2061"/>
      <c r="B990" s="2061"/>
      <c r="C990" s="2061"/>
      <c r="D990" s="2061"/>
      <c r="E990" s="2061"/>
      <c r="F990" s="2061"/>
      <c r="G990" s="2061"/>
      <c r="H990" s="2061"/>
      <c r="I990" s="2061"/>
      <c r="J990" s="2061"/>
      <c r="K990" s="2061"/>
      <c r="L990" s="2061"/>
      <c r="M990" s="2061"/>
      <c r="N990" s="2061"/>
    </row>
    <row r="991" spans="1:14" ht="15.75" customHeight="1">
      <c r="A991" s="2061"/>
      <c r="B991" s="2061"/>
      <c r="C991" s="2061"/>
      <c r="D991" s="2061"/>
      <c r="E991" s="2061"/>
      <c r="F991" s="2061"/>
      <c r="G991" s="2061"/>
      <c r="H991" s="2061"/>
      <c r="I991" s="2061"/>
      <c r="J991" s="2061"/>
      <c r="K991" s="2061"/>
      <c r="L991" s="2061"/>
      <c r="M991" s="2061"/>
      <c r="N991" s="2061"/>
    </row>
    <row r="992" spans="1:14" ht="15.75" customHeight="1">
      <c r="A992" s="2061"/>
      <c r="B992" s="2061"/>
      <c r="C992" s="2061"/>
      <c r="D992" s="2061"/>
      <c r="E992" s="2061"/>
      <c r="F992" s="2061"/>
      <c r="G992" s="2061"/>
      <c r="H992" s="2061"/>
      <c r="I992" s="2061"/>
      <c r="J992" s="2061"/>
      <c r="K992" s="2061"/>
      <c r="L992" s="2061"/>
      <c r="M992" s="2061"/>
      <c r="N992" s="2061"/>
    </row>
    <row r="993" spans="1:14" ht="15.75" customHeight="1">
      <c r="A993" s="2061"/>
      <c r="B993" s="2061"/>
      <c r="C993" s="2061"/>
      <c r="D993" s="2061"/>
      <c r="E993" s="2061"/>
      <c r="F993" s="2061"/>
      <c r="G993" s="2061"/>
      <c r="H993" s="2061"/>
      <c r="I993" s="2061"/>
      <c r="J993" s="2061"/>
      <c r="K993" s="2061"/>
      <c r="L993" s="2061"/>
      <c r="M993" s="2061"/>
      <c r="N993" s="2061"/>
    </row>
    <row r="994" spans="1:14" ht="15.75" customHeight="1">
      <c r="A994" s="2061"/>
      <c r="B994" s="2061"/>
      <c r="C994" s="2061"/>
      <c r="D994" s="2061"/>
      <c r="E994" s="2061"/>
      <c r="F994" s="2061"/>
      <c r="G994" s="2061"/>
      <c r="H994" s="2061"/>
      <c r="I994" s="2061"/>
      <c r="J994" s="2061"/>
      <c r="K994" s="2061"/>
      <c r="L994" s="2061"/>
      <c r="M994" s="2061"/>
      <c r="N994" s="2061"/>
    </row>
  </sheetData>
  <mergeCells count="18">
    <mergeCell ref="B41:I41"/>
    <mergeCell ref="B42:C42"/>
    <mergeCell ref="G5:G6"/>
    <mergeCell ref="B23:C23"/>
    <mergeCell ref="B28:C28"/>
    <mergeCell ref="B38:I38"/>
    <mergeCell ref="B39:I39"/>
    <mergeCell ref="B40:I40"/>
    <mergeCell ref="B1:I1"/>
    <mergeCell ref="B2:I2"/>
    <mergeCell ref="B3:I3"/>
    <mergeCell ref="B4:C6"/>
    <mergeCell ref="D4:E4"/>
    <mergeCell ref="F4:G4"/>
    <mergeCell ref="H4:I4"/>
    <mergeCell ref="D5:D6"/>
    <mergeCell ref="E5:E6"/>
    <mergeCell ref="F5:F6"/>
  </mergeCells>
  <pageMargins left="0.39370078740157483" right="0.39370078740157483" top="0.39370078740157483" bottom="0.39370078740157483" header="0" footer="0"/>
  <pageSetup scale="6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18"/>
  <sheetViews>
    <sheetView showGridLines="0" zoomScale="90" zoomScaleNormal="90" workbookViewId="0">
      <selection activeCell="M38" sqref="M38"/>
    </sheetView>
  </sheetViews>
  <sheetFormatPr defaultColWidth="14.42578125" defaultRowHeight="15" customHeight="1"/>
  <cols>
    <col min="1" max="1" width="8.7109375" style="2157" customWidth="1"/>
    <col min="2" max="2" width="16.42578125" style="2157" customWidth="1"/>
    <col min="3" max="3" width="16.28515625" style="2157" customWidth="1"/>
    <col min="4" max="4" width="12.140625" style="2157" customWidth="1"/>
    <col min="5" max="9" width="10.85546875" style="2157" customWidth="1"/>
    <col min="10" max="12" width="11.42578125" style="2157" customWidth="1"/>
    <col min="13" max="26" width="8.7109375" style="2157" customWidth="1"/>
    <col min="27" max="16384" width="14.42578125" style="2157"/>
  </cols>
  <sheetData>
    <row r="1" spans="1:12" ht="15.75">
      <c r="B1" s="3021" t="s">
        <v>1856</v>
      </c>
      <c r="C1" s="3022"/>
      <c r="D1" s="3022"/>
      <c r="E1" s="3022"/>
      <c r="F1" s="3022"/>
      <c r="G1" s="3022"/>
      <c r="H1" s="3022"/>
      <c r="I1" s="3022"/>
      <c r="J1" s="2174"/>
      <c r="K1" s="2174"/>
      <c r="L1" s="2174"/>
    </row>
    <row r="2" spans="1:12" ht="16.5" thickBot="1">
      <c r="B2" s="3023" t="s">
        <v>1855</v>
      </c>
      <c r="C2" s="3022"/>
      <c r="D2" s="3022"/>
      <c r="E2" s="3022"/>
      <c r="F2" s="3022"/>
      <c r="G2" s="3022"/>
      <c r="H2" s="3022"/>
      <c r="I2" s="3022"/>
      <c r="J2" s="2174"/>
      <c r="K2" s="2174"/>
      <c r="L2" s="2174"/>
    </row>
    <row r="3" spans="1:12" ht="16.5" thickTop="1">
      <c r="B3" s="3024" t="s">
        <v>372</v>
      </c>
      <c r="C3" s="3026" t="s">
        <v>157</v>
      </c>
      <c r="D3" s="3028" t="s">
        <v>1854</v>
      </c>
      <c r="E3" s="3029"/>
      <c r="F3" s="3030"/>
      <c r="G3" s="3031" t="s">
        <v>1853</v>
      </c>
      <c r="H3" s="3029"/>
      <c r="I3" s="3032"/>
      <c r="J3" s="2174"/>
      <c r="K3" s="2174"/>
      <c r="L3" s="2174"/>
    </row>
    <row r="4" spans="1:12" ht="16.5" thickBot="1">
      <c r="B4" s="3025"/>
      <c r="C4" s="3027"/>
      <c r="D4" s="2250" t="s">
        <v>1852</v>
      </c>
      <c r="E4" s="2250" t="s">
        <v>1851</v>
      </c>
      <c r="F4" s="2250" t="s">
        <v>1850</v>
      </c>
      <c r="G4" s="2251" t="s">
        <v>1852</v>
      </c>
      <c r="H4" s="2250" t="s">
        <v>1851</v>
      </c>
      <c r="I4" s="2249" t="s">
        <v>1850</v>
      </c>
      <c r="J4" s="2174"/>
      <c r="K4" s="2174"/>
      <c r="L4" s="2174"/>
    </row>
    <row r="5" spans="1:12" ht="15.75" hidden="1">
      <c r="B5" s="3040" t="s">
        <v>285</v>
      </c>
      <c r="C5" s="2197" t="s">
        <v>430</v>
      </c>
      <c r="D5" s="2248">
        <v>72.099999999999994</v>
      </c>
      <c r="E5" s="2248">
        <v>72.7</v>
      </c>
      <c r="F5" s="2248">
        <v>72.400000000000006</v>
      </c>
      <c r="G5" s="2248">
        <v>71.107187499999995</v>
      </c>
      <c r="H5" s="2248">
        <v>71.707187500000003</v>
      </c>
      <c r="I5" s="2246">
        <v>71.407187500000006</v>
      </c>
      <c r="J5" s="2174"/>
      <c r="K5" s="2174"/>
      <c r="L5" s="2174"/>
    </row>
    <row r="6" spans="1:12" ht="15.75" hidden="1">
      <c r="B6" s="3038"/>
      <c r="C6" s="2197" t="s">
        <v>1560</v>
      </c>
      <c r="D6" s="2248">
        <v>75.599999999999994</v>
      </c>
      <c r="E6" s="2248">
        <v>76.2</v>
      </c>
      <c r="F6" s="2248">
        <v>75.900000000000006</v>
      </c>
      <c r="G6" s="2248">
        <v>73.617096774193527</v>
      </c>
      <c r="H6" s="2248">
        <v>74.21709677419355</v>
      </c>
      <c r="I6" s="2246">
        <v>73.917096774193539</v>
      </c>
      <c r="J6" s="2174"/>
      <c r="K6" s="2174"/>
      <c r="L6" s="2174"/>
    </row>
    <row r="7" spans="1:12" ht="15.75" hidden="1">
      <c r="A7" s="2174"/>
      <c r="B7" s="3038"/>
      <c r="C7" s="2197" t="s">
        <v>426</v>
      </c>
      <c r="D7" s="2248">
        <v>78.099999999999994</v>
      </c>
      <c r="E7" s="2248">
        <v>78.7</v>
      </c>
      <c r="F7" s="2248">
        <v>78.400000000000006</v>
      </c>
      <c r="G7" s="2248">
        <v>77.85466666666666</v>
      </c>
      <c r="H7" s="2248">
        <v>78.454666666666668</v>
      </c>
      <c r="I7" s="2246">
        <v>78.154666666666657</v>
      </c>
      <c r="J7" s="2174"/>
      <c r="K7" s="2174"/>
      <c r="L7" s="2174"/>
    </row>
    <row r="8" spans="1:12" ht="15.75" hidden="1">
      <c r="A8" s="2174"/>
      <c r="B8" s="3038"/>
      <c r="C8" s="2197" t="s">
        <v>424</v>
      </c>
      <c r="D8" s="2248">
        <v>80.739999999999995</v>
      </c>
      <c r="E8" s="2248">
        <v>81.34</v>
      </c>
      <c r="F8" s="2248">
        <v>81.040000000000006</v>
      </c>
      <c r="G8" s="2248">
        <v>78.983333333333334</v>
      </c>
      <c r="H8" s="2248">
        <v>79.583333333333329</v>
      </c>
      <c r="I8" s="2246">
        <v>79.283333333333331</v>
      </c>
      <c r="J8" s="2174"/>
      <c r="K8" s="2174"/>
      <c r="L8" s="2174"/>
    </row>
    <row r="9" spans="1:12" ht="15.75" hidden="1">
      <c r="A9" s="2174"/>
      <c r="B9" s="3038"/>
      <c r="C9" s="2197" t="s">
        <v>422</v>
      </c>
      <c r="D9" s="2248">
        <v>85.51</v>
      </c>
      <c r="E9" s="2248">
        <v>86.11</v>
      </c>
      <c r="F9" s="2248">
        <v>85.81</v>
      </c>
      <c r="G9" s="2248">
        <v>82.697241379310341</v>
      </c>
      <c r="H9" s="2248">
        <v>83.297241379310336</v>
      </c>
      <c r="I9" s="2246">
        <v>82.997241379310339</v>
      </c>
      <c r="J9" s="2174"/>
      <c r="K9" s="2174"/>
      <c r="L9" s="2174"/>
    </row>
    <row r="10" spans="1:12" ht="15.75" hidden="1">
      <c r="A10" s="2174"/>
      <c r="B10" s="3038"/>
      <c r="C10" s="2197" t="s">
        <v>420</v>
      </c>
      <c r="D10" s="2248">
        <v>81.900000000000006</v>
      </c>
      <c r="E10" s="2248">
        <v>82.5</v>
      </c>
      <c r="F10" s="2248">
        <v>82.2</v>
      </c>
      <c r="G10" s="2248">
        <v>84.163666666666657</v>
      </c>
      <c r="H10" s="2248">
        <v>84.763666666666666</v>
      </c>
      <c r="I10" s="2246">
        <v>84.463666666666654</v>
      </c>
      <c r="J10" s="2174"/>
      <c r="K10" s="2174"/>
      <c r="L10" s="2174"/>
    </row>
    <row r="11" spans="1:12" ht="15.75" hidden="1">
      <c r="A11" s="2174"/>
      <c r="B11" s="3038"/>
      <c r="C11" s="2197" t="s">
        <v>417</v>
      </c>
      <c r="D11" s="2248">
        <v>79.05</v>
      </c>
      <c r="E11" s="2248">
        <v>79.650000000000006</v>
      </c>
      <c r="F11" s="2248">
        <v>79.349999999999994</v>
      </c>
      <c r="G11" s="2248">
        <v>79.455517241379312</v>
      </c>
      <c r="H11" s="2248">
        <v>80.055517241379306</v>
      </c>
      <c r="I11" s="2246">
        <v>79.755517241379309</v>
      </c>
      <c r="J11" s="2174"/>
      <c r="K11" s="2174"/>
      <c r="L11" s="2174"/>
    </row>
    <row r="12" spans="1:12" ht="15.75" hidden="1">
      <c r="A12" s="2174"/>
      <c r="B12" s="3038"/>
      <c r="C12" s="2197" t="s">
        <v>414</v>
      </c>
      <c r="D12" s="2248">
        <v>79.55</v>
      </c>
      <c r="E12" s="2248">
        <v>80.150000000000006</v>
      </c>
      <c r="F12" s="2248">
        <v>79.849999999999994</v>
      </c>
      <c r="G12" s="2248">
        <v>78.760000000000005</v>
      </c>
      <c r="H12" s="2248">
        <v>79.36</v>
      </c>
      <c r="I12" s="2246">
        <v>79.06</v>
      </c>
      <c r="J12" s="2174"/>
      <c r="K12" s="2174"/>
      <c r="L12" s="2174"/>
    </row>
    <row r="13" spans="1:12" ht="15.75" hidden="1">
      <c r="A13" s="2174"/>
      <c r="B13" s="3038"/>
      <c r="C13" s="2197" t="s">
        <v>411</v>
      </c>
      <c r="D13" s="2248">
        <v>82.13</v>
      </c>
      <c r="E13" s="2248">
        <v>82.73</v>
      </c>
      <c r="F13" s="2248">
        <v>82.43</v>
      </c>
      <c r="G13" s="2248">
        <v>80.99233333333332</v>
      </c>
      <c r="H13" s="2248">
        <v>81.592333333333343</v>
      </c>
      <c r="I13" s="2246">
        <v>81.292333333333332</v>
      </c>
      <c r="J13" s="2174"/>
      <c r="K13" s="2174"/>
      <c r="L13" s="2174"/>
    </row>
    <row r="14" spans="1:12" ht="15.75" hidden="1">
      <c r="A14" s="2174"/>
      <c r="B14" s="3038"/>
      <c r="C14" s="2197" t="s">
        <v>408</v>
      </c>
      <c r="D14" s="2248">
        <v>85.32</v>
      </c>
      <c r="E14" s="2248">
        <v>85.92</v>
      </c>
      <c r="F14" s="2248">
        <v>85.62</v>
      </c>
      <c r="G14" s="2248">
        <v>83.74677419354839</v>
      </c>
      <c r="H14" s="2248">
        <v>84.346774193548384</v>
      </c>
      <c r="I14" s="2246">
        <v>84.046774193548387</v>
      </c>
      <c r="J14" s="2174"/>
      <c r="K14" s="2174"/>
      <c r="L14" s="2174"/>
    </row>
    <row r="15" spans="1:12" ht="15.75" hidden="1">
      <c r="A15" s="2174"/>
      <c r="B15" s="3038"/>
      <c r="C15" s="2197" t="s">
        <v>405</v>
      </c>
      <c r="D15" s="2247">
        <v>88.6</v>
      </c>
      <c r="E15" s="2248">
        <v>89.2</v>
      </c>
      <c r="F15" s="2247">
        <v>88.9</v>
      </c>
      <c r="G15" s="2248">
        <v>88.055937499999999</v>
      </c>
      <c r="H15" s="2247">
        <v>88.655937499999993</v>
      </c>
      <c r="I15" s="2246">
        <v>88.355937499999996</v>
      </c>
      <c r="J15" s="2174"/>
      <c r="K15" s="2174"/>
      <c r="L15" s="2174"/>
    </row>
    <row r="16" spans="1:12" ht="15.75" hidden="1">
      <c r="A16" s="2174"/>
      <c r="B16" s="3038"/>
      <c r="C16" s="2210" t="s">
        <v>402</v>
      </c>
      <c r="D16" s="2245">
        <v>88.6</v>
      </c>
      <c r="E16" s="2245">
        <v>89.2</v>
      </c>
      <c r="F16" s="2245">
        <v>88.9</v>
      </c>
      <c r="G16" s="2245">
        <v>89.202903225806452</v>
      </c>
      <c r="H16" s="2245">
        <v>89.80290322580646</v>
      </c>
      <c r="I16" s="2244">
        <v>89.502903225806449</v>
      </c>
      <c r="J16" s="2174"/>
      <c r="K16" s="2174"/>
      <c r="L16" s="2174"/>
    </row>
    <row r="17" spans="1:12" ht="15.75" hidden="1">
      <c r="A17" s="2174"/>
      <c r="B17" s="3041"/>
      <c r="C17" s="2243" t="s">
        <v>1847</v>
      </c>
      <c r="D17" s="2242">
        <v>81.433333333333323</v>
      </c>
      <c r="E17" s="2242">
        <v>82.033333333333346</v>
      </c>
      <c r="F17" s="2242">
        <v>81.733333333333334</v>
      </c>
      <c r="G17" s="2242">
        <v>80.719721484519837</v>
      </c>
      <c r="H17" s="2242">
        <v>81.319721484519846</v>
      </c>
      <c r="I17" s="2241">
        <v>81.019721484519806</v>
      </c>
      <c r="J17" s="2174"/>
      <c r="K17" s="2174"/>
      <c r="L17" s="2174"/>
    </row>
    <row r="18" spans="1:12" ht="15.75" hidden="1">
      <c r="A18" s="2174"/>
      <c r="B18" s="3042" t="s">
        <v>283</v>
      </c>
      <c r="C18" s="2197" t="s">
        <v>430</v>
      </c>
      <c r="D18" s="2227">
        <v>88.75</v>
      </c>
      <c r="E18" s="2227">
        <v>89.35</v>
      </c>
      <c r="F18" s="2227">
        <v>89.05</v>
      </c>
      <c r="G18" s="2229">
        <v>88.448437499999997</v>
      </c>
      <c r="H18" s="2227">
        <v>89.048437500000006</v>
      </c>
      <c r="I18" s="2226">
        <v>88.748437499999994</v>
      </c>
      <c r="J18" s="2174"/>
      <c r="K18" s="2174"/>
      <c r="L18" s="2174"/>
    </row>
    <row r="19" spans="1:12" ht="15.75" hidden="1">
      <c r="A19" s="2174"/>
      <c r="B19" s="3038"/>
      <c r="C19" s="2197" t="s">
        <v>1560</v>
      </c>
      <c r="D19" s="2227">
        <v>87.23</v>
      </c>
      <c r="E19" s="2227">
        <v>87.83</v>
      </c>
      <c r="F19" s="2227">
        <v>87.53</v>
      </c>
      <c r="G19" s="2229">
        <v>88.500967741935511</v>
      </c>
      <c r="H19" s="2227">
        <v>89.100967741935477</v>
      </c>
      <c r="I19" s="2226">
        <v>88.800967741935494</v>
      </c>
      <c r="J19" s="2174"/>
      <c r="K19" s="2174"/>
      <c r="L19" s="2174"/>
    </row>
    <row r="20" spans="1:12" ht="15.75" hidden="1">
      <c r="A20" s="2174"/>
      <c r="B20" s="3038"/>
      <c r="C20" s="2197" t="s">
        <v>426</v>
      </c>
      <c r="D20" s="2227">
        <v>84.6</v>
      </c>
      <c r="E20" s="2227">
        <v>85.2</v>
      </c>
      <c r="F20" s="2227">
        <v>84.9</v>
      </c>
      <c r="G20" s="2229">
        <v>84.469333333333324</v>
      </c>
      <c r="H20" s="2227">
        <v>85.069333333333333</v>
      </c>
      <c r="I20" s="2226">
        <v>84.769333333333321</v>
      </c>
      <c r="J20" s="2174"/>
      <c r="K20" s="2174"/>
      <c r="L20" s="2174"/>
    </row>
    <row r="21" spans="1:12" ht="15.75" hidden="1" customHeight="1">
      <c r="B21" s="3038"/>
      <c r="C21" s="2197" t="s">
        <v>424</v>
      </c>
      <c r="D21" s="2227">
        <v>87.64</v>
      </c>
      <c r="E21" s="2227">
        <v>88.24</v>
      </c>
      <c r="F21" s="2227">
        <v>87.94</v>
      </c>
      <c r="G21" s="2229">
        <v>85.926666666666677</v>
      </c>
      <c r="H21" s="2227">
        <v>86.526666666666657</v>
      </c>
      <c r="I21" s="2226">
        <v>86.226666666666659</v>
      </c>
      <c r="J21" s="2174"/>
      <c r="K21" s="2174"/>
      <c r="L21" s="2174"/>
    </row>
    <row r="22" spans="1:12" ht="15.75" hidden="1" customHeight="1">
      <c r="B22" s="3038"/>
      <c r="C22" s="2197" t="s">
        <v>422</v>
      </c>
      <c r="D22" s="2227">
        <v>86.61</v>
      </c>
      <c r="E22" s="2227">
        <v>87.21</v>
      </c>
      <c r="F22" s="2227">
        <v>86.91</v>
      </c>
      <c r="G22" s="2229">
        <v>87.38366666666667</v>
      </c>
      <c r="H22" s="2227">
        <v>87.983666666666679</v>
      </c>
      <c r="I22" s="2226">
        <v>87.683666666666682</v>
      </c>
      <c r="J22" s="2174"/>
      <c r="K22" s="2174"/>
      <c r="L22" s="2174"/>
    </row>
    <row r="23" spans="1:12" ht="15.75" hidden="1" customHeight="1">
      <c r="B23" s="3038"/>
      <c r="C23" s="2197" t="s">
        <v>420</v>
      </c>
      <c r="D23" s="2227">
        <v>87.1</v>
      </c>
      <c r="E23" s="2227">
        <v>87.7</v>
      </c>
      <c r="F23" s="2227">
        <v>87.4</v>
      </c>
      <c r="G23" s="2229">
        <v>87.402758620689667</v>
      </c>
      <c r="H23" s="2227">
        <v>88.002758620689633</v>
      </c>
      <c r="I23" s="2226">
        <v>87.70275862068965</v>
      </c>
      <c r="J23" s="2174"/>
      <c r="K23" s="2174"/>
      <c r="L23" s="2174"/>
    </row>
    <row r="24" spans="1:12" ht="15.75" hidden="1" customHeight="1">
      <c r="B24" s="3038"/>
      <c r="C24" s="2197" t="s">
        <v>417</v>
      </c>
      <c r="D24" s="2227">
        <v>85.3</v>
      </c>
      <c r="E24" s="2227">
        <v>85.9</v>
      </c>
      <c r="F24" s="2227">
        <v>85.6</v>
      </c>
      <c r="G24" s="2229">
        <v>85.646896551724126</v>
      </c>
      <c r="H24" s="2227">
        <v>86.246896551724149</v>
      </c>
      <c r="I24" s="2226">
        <v>85.946896551724137</v>
      </c>
      <c r="J24" s="2174"/>
      <c r="K24" s="2174"/>
      <c r="L24" s="2174"/>
    </row>
    <row r="25" spans="1:12" ht="15.75" hidden="1" customHeight="1">
      <c r="B25" s="3038"/>
      <c r="C25" s="2197" t="s">
        <v>414</v>
      </c>
      <c r="D25" s="2227">
        <v>86.77</v>
      </c>
      <c r="E25" s="2227">
        <v>87.37</v>
      </c>
      <c r="F25" s="2227">
        <v>87.07</v>
      </c>
      <c r="G25" s="2229">
        <v>86.572333333333333</v>
      </c>
      <c r="H25" s="2227">
        <v>87.172333333333341</v>
      </c>
      <c r="I25" s="2226">
        <v>86.87233333333333</v>
      </c>
      <c r="J25" s="2174"/>
      <c r="K25" s="2174"/>
      <c r="L25" s="2174"/>
    </row>
    <row r="26" spans="1:12" ht="15.75" hidden="1" customHeight="1">
      <c r="B26" s="3038"/>
      <c r="C26" s="2197" t="s">
        <v>411</v>
      </c>
      <c r="D26" s="2227">
        <v>86.86</v>
      </c>
      <c r="E26" s="2227">
        <v>87.46</v>
      </c>
      <c r="F26" s="2227">
        <v>87.16</v>
      </c>
      <c r="G26" s="2229">
        <v>86.686451612903213</v>
      </c>
      <c r="H26" s="2227">
        <v>87.291000000000011</v>
      </c>
      <c r="I26" s="2226">
        <v>86.988725806451612</v>
      </c>
      <c r="J26" s="2174"/>
      <c r="K26" s="2174"/>
      <c r="L26" s="2174"/>
    </row>
    <row r="27" spans="1:12" ht="15.75" hidden="1" customHeight="1">
      <c r="B27" s="3038"/>
      <c r="C27" s="2197" t="s">
        <v>408</v>
      </c>
      <c r="D27" s="2227">
        <v>87.61</v>
      </c>
      <c r="E27" s="2227">
        <v>88.21</v>
      </c>
      <c r="F27" s="2227">
        <v>87.91</v>
      </c>
      <c r="G27" s="2229">
        <v>86.455806451612901</v>
      </c>
      <c r="H27" s="2227">
        <v>87.055806451612895</v>
      </c>
      <c r="I27" s="2226">
        <v>86.755806451612898</v>
      </c>
      <c r="J27" s="2174"/>
      <c r="K27" s="2174"/>
      <c r="L27" s="2174"/>
    </row>
    <row r="28" spans="1:12" ht="15.75" hidden="1" customHeight="1">
      <c r="B28" s="3038"/>
      <c r="C28" s="2197" t="s">
        <v>405</v>
      </c>
      <c r="D28" s="2227">
        <v>92.72</v>
      </c>
      <c r="E28" s="2227">
        <v>93.32</v>
      </c>
      <c r="F28" s="2227">
        <v>93.02</v>
      </c>
      <c r="G28" s="2229">
        <v>89.458709677419364</v>
      </c>
      <c r="H28" s="2227">
        <v>90.058709677419344</v>
      </c>
      <c r="I28" s="2226">
        <v>89.758709677419347</v>
      </c>
      <c r="J28" s="2174"/>
      <c r="K28" s="2174"/>
      <c r="L28" s="2174"/>
    </row>
    <row r="29" spans="1:12" ht="15.75" hidden="1" customHeight="1">
      <c r="B29" s="3038"/>
      <c r="C29" s="2210" t="s">
        <v>402</v>
      </c>
      <c r="D29" s="2227">
        <v>95</v>
      </c>
      <c r="E29" s="2227">
        <v>95.6</v>
      </c>
      <c r="F29" s="2227">
        <v>95.3</v>
      </c>
      <c r="G29" s="2229">
        <v>94.915483870967748</v>
      </c>
      <c r="H29" s="2227">
        <v>95.515483870967742</v>
      </c>
      <c r="I29" s="2226">
        <v>95.215483870967745</v>
      </c>
      <c r="J29" s="2174"/>
      <c r="K29" s="2174"/>
      <c r="L29" s="2174"/>
    </row>
    <row r="30" spans="1:12" ht="15.75" hidden="1" customHeight="1">
      <c r="B30" s="3041"/>
      <c r="C30" s="2240" t="s">
        <v>1847</v>
      </c>
      <c r="D30" s="2225">
        <v>88.015833333333333</v>
      </c>
      <c r="E30" s="2225">
        <v>88.615833333333327</v>
      </c>
      <c r="F30" s="2225">
        <v>88.31583333333333</v>
      </c>
      <c r="G30" s="2239">
        <v>87.655626002271049</v>
      </c>
      <c r="H30" s="2225">
        <v>88.256005034529096</v>
      </c>
      <c r="I30" s="2224">
        <v>87.955815518400073</v>
      </c>
      <c r="J30" s="2174"/>
      <c r="K30" s="2174"/>
      <c r="L30" s="2174"/>
    </row>
    <row r="31" spans="1:12" ht="15.75" hidden="1" customHeight="1">
      <c r="B31" s="3042" t="s">
        <v>281</v>
      </c>
      <c r="C31" s="2197" t="s">
        <v>430</v>
      </c>
      <c r="D31" s="2238">
        <v>97.96</v>
      </c>
      <c r="E31" s="2238">
        <v>98.56</v>
      </c>
      <c r="F31" s="2238">
        <v>98.259999999999991</v>
      </c>
      <c r="G31" s="2238">
        <v>96.012187499999996</v>
      </c>
      <c r="H31" s="2238">
        <v>96.612187500000005</v>
      </c>
      <c r="I31" s="2237">
        <v>96.312187499999993</v>
      </c>
      <c r="J31" s="2174"/>
      <c r="K31" s="2174"/>
      <c r="L31" s="2174"/>
    </row>
    <row r="32" spans="1:12" ht="15.75" hidden="1" customHeight="1">
      <c r="B32" s="3038"/>
      <c r="C32" s="2197" t="s">
        <v>1560</v>
      </c>
      <c r="D32" s="2227">
        <v>101.29</v>
      </c>
      <c r="E32" s="2227">
        <v>101.89</v>
      </c>
      <c r="F32" s="2227">
        <v>101.59</v>
      </c>
      <c r="G32" s="2227">
        <v>103.24870967741936</v>
      </c>
      <c r="H32" s="2227">
        <v>103.84870967741935</v>
      </c>
      <c r="I32" s="2226">
        <v>103.54870967741935</v>
      </c>
      <c r="J32" s="2174"/>
      <c r="K32" s="2174"/>
      <c r="L32" s="2174"/>
    </row>
    <row r="33" spans="2:12" ht="15.75" hidden="1" customHeight="1">
      <c r="B33" s="3038"/>
      <c r="C33" s="2197" t="s">
        <v>426</v>
      </c>
      <c r="D33" s="2227">
        <v>98.64</v>
      </c>
      <c r="E33" s="2227">
        <v>99.24</v>
      </c>
      <c r="F33" s="2227">
        <v>98.94</v>
      </c>
      <c r="G33" s="2227">
        <v>98.939677419354837</v>
      </c>
      <c r="H33" s="2227">
        <v>99.539677419354845</v>
      </c>
      <c r="I33" s="2226">
        <v>99.239677419354848</v>
      </c>
      <c r="J33" s="2174"/>
      <c r="K33" s="2174"/>
      <c r="L33" s="2174"/>
    </row>
    <row r="34" spans="2:12" ht="15.75" hidden="1" customHeight="1">
      <c r="B34" s="3038"/>
      <c r="C34" s="2197" t="s">
        <v>424</v>
      </c>
      <c r="D34" s="2227">
        <v>100.73</v>
      </c>
      <c r="E34" s="2227">
        <v>101.33</v>
      </c>
      <c r="F34" s="2227">
        <v>101.03</v>
      </c>
      <c r="G34" s="2227">
        <v>98.803103448275863</v>
      </c>
      <c r="H34" s="2227">
        <v>99.403103448275857</v>
      </c>
      <c r="I34" s="2226">
        <v>99.10310344827586</v>
      </c>
      <c r="J34" s="2174"/>
      <c r="K34" s="2174"/>
      <c r="L34" s="2174"/>
    </row>
    <row r="35" spans="2:12" ht="15.75" hidden="1" customHeight="1">
      <c r="B35" s="3038"/>
      <c r="C35" s="2197" t="s">
        <v>422</v>
      </c>
      <c r="D35" s="2227">
        <v>99.11</v>
      </c>
      <c r="E35" s="2227">
        <v>99.71</v>
      </c>
      <c r="F35" s="2227">
        <v>99.41</v>
      </c>
      <c r="G35" s="2227">
        <v>99.268333333333302</v>
      </c>
      <c r="H35" s="2227">
        <v>99.868333333333339</v>
      </c>
      <c r="I35" s="2226">
        <v>99.568333333333328</v>
      </c>
      <c r="J35" s="2174"/>
      <c r="K35" s="2174"/>
      <c r="L35" s="2174"/>
    </row>
    <row r="36" spans="2:12" ht="15.75" hidden="1" customHeight="1">
      <c r="B36" s="3038"/>
      <c r="C36" s="2197" t="s">
        <v>420</v>
      </c>
      <c r="D36" s="2227">
        <v>98.14</v>
      </c>
      <c r="E36" s="2227">
        <v>98.74</v>
      </c>
      <c r="F36" s="2227">
        <v>98.44</v>
      </c>
      <c r="G36" s="2227">
        <v>98.89533333333334</v>
      </c>
      <c r="H36" s="2227">
        <v>99.495333333333321</v>
      </c>
      <c r="I36" s="2226">
        <v>99.195333333333338</v>
      </c>
      <c r="J36" s="2174"/>
      <c r="K36" s="2174"/>
      <c r="L36" s="2174"/>
    </row>
    <row r="37" spans="2:12" ht="15.75" hidden="1" customHeight="1">
      <c r="B37" s="3038"/>
      <c r="C37" s="2236" t="s">
        <v>417</v>
      </c>
      <c r="D37" s="2227">
        <v>99.26</v>
      </c>
      <c r="E37" s="2227">
        <v>99.86</v>
      </c>
      <c r="F37" s="2227">
        <v>99.56</v>
      </c>
      <c r="G37" s="2227">
        <v>99.27</v>
      </c>
      <c r="H37" s="2227">
        <v>99.87</v>
      </c>
      <c r="I37" s="2226">
        <v>99.57</v>
      </c>
      <c r="J37" s="2174"/>
      <c r="K37" s="2174"/>
      <c r="L37" s="2174"/>
    </row>
    <row r="38" spans="2:12" ht="15.75" hidden="1" customHeight="1">
      <c r="B38" s="3038"/>
      <c r="C38" s="2236" t="s">
        <v>414</v>
      </c>
      <c r="D38" s="2227">
        <v>97.58</v>
      </c>
      <c r="E38" s="2227">
        <v>98.18</v>
      </c>
      <c r="F38" s="2227">
        <v>97.88</v>
      </c>
      <c r="G38" s="2227">
        <v>98.50866666666667</v>
      </c>
      <c r="H38" s="2227">
        <v>99.108666666666679</v>
      </c>
      <c r="I38" s="2226">
        <v>98.808666666666682</v>
      </c>
      <c r="J38" s="2174"/>
      <c r="K38" s="2174"/>
      <c r="L38" s="2174"/>
    </row>
    <row r="39" spans="2:12" ht="15.75" hidden="1" customHeight="1">
      <c r="B39" s="3038"/>
      <c r="C39" s="2197" t="s">
        <v>411</v>
      </c>
      <c r="D39" s="2227">
        <v>95.99</v>
      </c>
      <c r="E39" s="2227">
        <v>96.59</v>
      </c>
      <c r="F39" s="2227">
        <v>96.289999999999992</v>
      </c>
      <c r="G39" s="2227">
        <v>96.414666666666662</v>
      </c>
      <c r="H39" s="2227">
        <v>97.014666666666685</v>
      </c>
      <c r="I39" s="2226">
        <v>96.714666666666673</v>
      </c>
      <c r="J39" s="2174"/>
      <c r="K39" s="2174"/>
      <c r="L39" s="2174"/>
    </row>
    <row r="40" spans="2:12" ht="15.75" hidden="1" customHeight="1">
      <c r="B40" s="3038"/>
      <c r="C40" s="2197" t="s">
        <v>408</v>
      </c>
      <c r="D40" s="2227">
        <v>95.2</v>
      </c>
      <c r="E40" s="2227">
        <v>95.8</v>
      </c>
      <c r="F40" s="2227">
        <v>95.5</v>
      </c>
      <c r="G40" s="2227">
        <v>96.220967741935496</v>
      </c>
      <c r="H40" s="2227">
        <v>96.820967741935476</v>
      </c>
      <c r="I40" s="2226">
        <v>96.520967741935493</v>
      </c>
      <c r="J40" s="2174"/>
      <c r="K40" s="2174"/>
      <c r="L40" s="2174"/>
    </row>
    <row r="41" spans="2:12" ht="15.75" hidden="1" customHeight="1">
      <c r="B41" s="3038"/>
      <c r="C41" s="2197" t="s">
        <v>405</v>
      </c>
      <c r="D41" s="2227">
        <v>95.32</v>
      </c>
      <c r="E41" s="2227">
        <v>95.92</v>
      </c>
      <c r="F41" s="2227">
        <v>95.62</v>
      </c>
      <c r="G41" s="2227">
        <v>94.152258064516133</v>
      </c>
      <c r="H41" s="2227">
        <v>94.752258064516141</v>
      </c>
      <c r="I41" s="2226">
        <v>94.452258064516144</v>
      </c>
      <c r="J41" s="2174"/>
      <c r="K41" s="2174"/>
      <c r="L41" s="2174"/>
    </row>
    <row r="42" spans="2:12" ht="15.75" hidden="1" customHeight="1">
      <c r="B42" s="3038"/>
      <c r="C42" s="2210" t="s">
        <v>402</v>
      </c>
      <c r="D42" s="2235">
        <v>95.9</v>
      </c>
      <c r="E42" s="2235">
        <v>96.5</v>
      </c>
      <c r="F42" s="2235">
        <v>96.2</v>
      </c>
      <c r="G42" s="2235">
        <v>95.714062499999997</v>
      </c>
      <c r="H42" s="2235">
        <v>96.314062500000006</v>
      </c>
      <c r="I42" s="2234">
        <v>96.014062499999994</v>
      </c>
      <c r="J42" s="2174"/>
      <c r="K42" s="2174"/>
      <c r="L42" s="2174"/>
    </row>
    <row r="43" spans="2:12" ht="15.75" hidden="1" customHeight="1">
      <c r="B43" s="3041"/>
      <c r="C43" s="2219" t="s">
        <v>1847</v>
      </c>
      <c r="D43" s="2233">
        <v>97.926666666666677</v>
      </c>
      <c r="E43" s="2233">
        <v>98.526666666666657</v>
      </c>
      <c r="F43" s="2233">
        <v>98.251639784946235</v>
      </c>
      <c r="G43" s="2233">
        <v>97.953997195958479</v>
      </c>
      <c r="H43" s="2233">
        <v>98.553997195958473</v>
      </c>
      <c r="I43" s="2232">
        <v>98.253997195958462</v>
      </c>
      <c r="J43" s="2174"/>
      <c r="K43" s="2174"/>
      <c r="L43" s="2174"/>
    </row>
    <row r="44" spans="2:12" ht="15.75" hidden="1" customHeight="1">
      <c r="B44" s="3042" t="s">
        <v>279</v>
      </c>
      <c r="C44" s="2197" t="s">
        <v>430</v>
      </c>
      <c r="D44" s="2231">
        <v>96.92</v>
      </c>
      <c r="E44" s="2231">
        <v>97.52</v>
      </c>
      <c r="F44" s="2231">
        <v>97.22</v>
      </c>
      <c r="G44" s="2231">
        <v>96.714193548387101</v>
      </c>
      <c r="H44" s="2231">
        <v>97.314193548387095</v>
      </c>
      <c r="I44" s="2230">
        <v>97.014193548387098</v>
      </c>
      <c r="J44" s="2174"/>
      <c r="K44" s="2174"/>
      <c r="L44" s="2174"/>
    </row>
    <row r="45" spans="2:12" ht="15.75" hidden="1" customHeight="1">
      <c r="B45" s="3038"/>
      <c r="C45" s="2197" t="s">
        <v>1560</v>
      </c>
      <c r="D45" s="2229">
        <v>97.52</v>
      </c>
      <c r="E45" s="2229">
        <v>98.12</v>
      </c>
      <c r="F45" s="2229">
        <v>97.82</v>
      </c>
      <c r="G45" s="2229">
        <v>96.642258064516142</v>
      </c>
      <c r="H45" s="2229">
        <v>97.242258064516108</v>
      </c>
      <c r="I45" s="2228">
        <v>96.942258064516125</v>
      </c>
      <c r="J45" s="2174"/>
      <c r="K45" s="2174"/>
      <c r="L45" s="2174"/>
    </row>
    <row r="46" spans="2:12" ht="15.75" hidden="1" customHeight="1">
      <c r="B46" s="3038"/>
      <c r="C46" s="2197" t="s">
        <v>426</v>
      </c>
      <c r="D46" s="2229">
        <v>98.64</v>
      </c>
      <c r="E46" s="2229">
        <v>99.24</v>
      </c>
      <c r="F46" s="2229">
        <v>98.94</v>
      </c>
      <c r="G46" s="2229">
        <v>97.734193548387097</v>
      </c>
      <c r="H46" s="2229">
        <v>98.334193548387105</v>
      </c>
      <c r="I46" s="2228">
        <v>98.034193548387094</v>
      </c>
      <c r="J46" s="2174"/>
      <c r="K46" s="2174"/>
      <c r="L46" s="2174"/>
    </row>
    <row r="47" spans="2:12" ht="15.75" hidden="1" customHeight="1">
      <c r="B47" s="3038"/>
      <c r="C47" s="2197" t="s">
        <v>424</v>
      </c>
      <c r="D47" s="2229">
        <v>98.46</v>
      </c>
      <c r="E47" s="2229">
        <v>99.06</v>
      </c>
      <c r="F47" s="2229">
        <v>98.76</v>
      </c>
      <c r="G47" s="2229">
        <v>97.996333333333311</v>
      </c>
      <c r="H47" s="2229">
        <v>98.596333333333334</v>
      </c>
      <c r="I47" s="2228">
        <v>98.296333333333322</v>
      </c>
      <c r="J47" s="2174"/>
      <c r="K47" s="2174"/>
      <c r="L47" s="2174"/>
    </row>
    <row r="48" spans="2:12" ht="15.75" hidden="1" customHeight="1">
      <c r="B48" s="3038"/>
      <c r="C48" s="2197" t="s">
        <v>422</v>
      </c>
      <c r="D48" s="2229">
        <v>99.37</v>
      </c>
      <c r="E48" s="2229">
        <v>99.97</v>
      </c>
      <c r="F48" s="2229">
        <v>99.67</v>
      </c>
      <c r="G48" s="2229">
        <v>98.795172413793082</v>
      </c>
      <c r="H48" s="2229">
        <v>99.395172413793105</v>
      </c>
      <c r="I48" s="2228">
        <v>99.095172413793094</v>
      </c>
      <c r="J48" s="2174"/>
      <c r="K48" s="2174"/>
      <c r="L48" s="2174"/>
    </row>
    <row r="49" spans="2:12" ht="15.75" hidden="1" customHeight="1">
      <c r="B49" s="3038"/>
      <c r="C49" s="2197" t="s">
        <v>420</v>
      </c>
      <c r="D49" s="2229">
        <v>99.13</v>
      </c>
      <c r="E49" s="2229">
        <v>99.73</v>
      </c>
      <c r="F49" s="2229">
        <v>99.43</v>
      </c>
      <c r="G49" s="2229">
        <v>100.75700000000002</v>
      </c>
      <c r="H49" s="2229">
        <v>101.357</v>
      </c>
      <c r="I49" s="2228">
        <v>101.05700000000002</v>
      </c>
      <c r="J49" s="2174"/>
      <c r="K49" s="2174"/>
      <c r="L49" s="2174"/>
    </row>
    <row r="50" spans="2:12" ht="15.75" hidden="1" customHeight="1">
      <c r="B50" s="3038"/>
      <c r="C50" s="2197" t="s">
        <v>1849</v>
      </c>
      <c r="D50" s="2229">
        <v>99.31</v>
      </c>
      <c r="E50" s="2229">
        <v>99.91</v>
      </c>
      <c r="F50" s="2229">
        <v>99.61</v>
      </c>
      <c r="G50" s="2229">
        <v>98.53</v>
      </c>
      <c r="H50" s="2229">
        <v>99.13</v>
      </c>
      <c r="I50" s="2228">
        <v>98.83</v>
      </c>
      <c r="J50" s="2174"/>
      <c r="K50" s="2174"/>
      <c r="L50" s="2174"/>
    </row>
    <row r="51" spans="2:12" ht="15.75" hidden="1" customHeight="1">
      <c r="B51" s="3038"/>
      <c r="C51" s="2197" t="s">
        <v>414</v>
      </c>
      <c r="D51" s="2229">
        <v>100.45</v>
      </c>
      <c r="E51" s="2229">
        <v>101.05</v>
      </c>
      <c r="F51" s="2229">
        <v>100.75</v>
      </c>
      <c r="G51" s="2229">
        <v>99.253666666666689</v>
      </c>
      <c r="H51" s="2229">
        <v>99.853666666666655</v>
      </c>
      <c r="I51" s="2228">
        <v>99.553666666666672</v>
      </c>
      <c r="J51" s="2174"/>
      <c r="K51" s="2174"/>
      <c r="L51" s="2174"/>
    </row>
    <row r="52" spans="2:12" ht="15.75" hidden="1" customHeight="1">
      <c r="B52" s="3038"/>
      <c r="C52" s="2197" t="s">
        <v>411</v>
      </c>
      <c r="D52" s="2229">
        <v>99.4</v>
      </c>
      <c r="E52" s="2229">
        <v>100</v>
      </c>
      <c r="F52" s="2229">
        <v>99.7</v>
      </c>
      <c r="G52" s="2229">
        <v>99.667000000000002</v>
      </c>
      <c r="H52" s="2229">
        <v>100.26700000000001</v>
      </c>
      <c r="I52" s="2228">
        <v>99.967000000000013</v>
      </c>
      <c r="J52" s="2174"/>
      <c r="K52" s="2174"/>
      <c r="L52" s="2174"/>
    </row>
    <row r="53" spans="2:12" ht="15.75" hidden="1" customHeight="1">
      <c r="B53" s="3038"/>
      <c r="C53" s="2197" t="s">
        <v>408</v>
      </c>
      <c r="D53" s="2229">
        <v>102.16</v>
      </c>
      <c r="E53" s="2229">
        <v>102.76</v>
      </c>
      <c r="F53" s="2229">
        <v>102.46000000000001</v>
      </c>
      <c r="G53" s="2229">
        <v>100.94516129032259</v>
      </c>
      <c r="H53" s="2229">
        <v>101.54516129032258</v>
      </c>
      <c r="I53" s="2228">
        <v>101.24516129032259</v>
      </c>
      <c r="J53" s="2174"/>
      <c r="K53" s="2174"/>
      <c r="L53" s="2174"/>
    </row>
    <row r="54" spans="2:12" ht="15.75" hidden="1" customHeight="1">
      <c r="B54" s="3038"/>
      <c r="C54" s="2197" t="s">
        <v>1848</v>
      </c>
      <c r="D54" s="2229">
        <v>102.2</v>
      </c>
      <c r="E54" s="2229">
        <v>102.8</v>
      </c>
      <c r="F54" s="2229">
        <v>102.5</v>
      </c>
      <c r="G54" s="2229">
        <v>101.78375</v>
      </c>
      <c r="H54" s="2229">
        <v>102.38374999999999</v>
      </c>
      <c r="I54" s="2228">
        <v>102.08374999999999</v>
      </c>
      <c r="J54" s="2174"/>
      <c r="K54" s="2174"/>
      <c r="L54" s="2174"/>
    </row>
    <row r="55" spans="2:12" ht="15.75" hidden="1" customHeight="1">
      <c r="B55" s="3038"/>
      <c r="C55" s="2197" t="s">
        <v>402</v>
      </c>
      <c r="D55" s="2227">
        <v>101.14</v>
      </c>
      <c r="E55" s="2227">
        <v>101.74</v>
      </c>
      <c r="F55" s="2227">
        <v>101.44</v>
      </c>
      <c r="G55" s="2227">
        <v>101.45258064516129</v>
      </c>
      <c r="H55" s="2227">
        <v>102.0525806451613</v>
      </c>
      <c r="I55" s="2226">
        <v>101.75258064516129</v>
      </c>
      <c r="J55" s="2174"/>
      <c r="K55" s="2174"/>
      <c r="L55" s="2174"/>
    </row>
    <row r="56" spans="2:12" ht="15.75" hidden="1" customHeight="1">
      <c r="B56" s="3041"/>
      <c r="C56" s="2219" t="s">
        <v>1847</v>
      </c>
      <c r="D56" s="2225">
        <v>99.558333333333337</v>
      </c>
      <c r="E56" s="2225">
        <v>100.15833333333332</v>
      </c>
      <c r="F56" s="2225">
        <v>99.858333333333348</v>
      </c>
      <c r="G56" s="2225">
        <v>99.189275792547292</v>
      </c>
      <c r="H56" s="2225">
        <v>99.789275792547258</v>
      </c>
      <c r="I56" s="2224">
        <v>99.489275792547275</v>
      </c>
      <c r="J56" s="2174"/>
      <c r="K56" s="2174"/>
      <c r="L56" s="2174"/>
    </row>
    <row r="57" spans="2:12" ht="15.75" hidden="1" customHeight="1">
      <c r="B57" s="3042" t="s">
        <v>68</v>
      </c>
      <c r="C57" s="2197" t="s">
        <v>430</v>
      </c>
      <c r="D57" s="2223">
        <v>103.71</v>
      </c>
      <c r="E57" s="2223">
        <v>104.31</v>
      </c>
      <c r="F57" s="2223">
        <v>104.00999999999999</v>
      </c>
      <c r="G57" s="2223">
        <v>102.12375000000002</v>
      </c>
      <c r="H57" s="2223">
        <v>102.72375</v>
      </c>
      <c r="I57" s="2222">
        <v>102.42375000000001</v>
      </c>
      <c r="J57" s="2174"/>
      <c r="K57" s="2174"/>
      <c r="L57" s="2174"/>
    </row>
    <row r="58" spans="2:12" ht="15.75" hidden="1" customHeight="1">
      <c r="B58" s="3038"/>
      <c r="C58" s="2197" t="s">
        <v>1560</v>
      </c>
      <c r="D58" s="2221">
        <v>105.92</v>
      </c>
      <c r="E58" s="2221">
        <v>106.52</v>
      </c>
      <c r="F58" s="2221">
        <v>106.22</v>
      </c>
      <c r="G58" s="2221">
        <v>105.59096774193547</v>
      </c>
      <c r="H58" s="2221">
        <v>106.19096774193549</v>
      </c>
      <c r="I58" s="2220">
        <v>105.89096774193548</v>
      </c>
      <c r="J58" s="2174"/>
      <c r="K58" s="2174"/>
      <c r="L58" s="2174"/>
    </row>
    <row r="59" spans="2:12" ht="15.75" hidden="1" customHeight="1">
      <c r="B59" s="3038"/>
      <c r="C59" s="2197" t="s">
        <v>426</v>
      </c>
      <c r="D59" s="2221">
        <v>103.49</v>
      </c>
      <c r="E59" s="2221">
        <v>104.09</v>
      </c>
      <c r="F59" s="2221">
        <v>103.78999999999999</v>
      </c>
      <c r="G59" s="2221">
        <v>104.52666666666666</v>
      </c>
      <c r="H59" s="2221">
        <v>105.12666666666668</v>
      </c>
      <c r="I59" s="2220">
        <v>104.82666666666667</v>
      </c>
      <c r="J59" s="2174"/>
      <c r="K59" s="2174"/>
      <c r="L59" s="2174"/>
    </row>
    <row r="60" spans="2:12" ht="15.75" hidden="1" customHeight="1">
      <c r="B60" s="3038"/>
      <c r="C60" s="2197" t="s">
        <v>424</v>
      </c>
      <c r="D60" s="2221">
        <v>105.46</v>
      </c>
      <c r="E60" s="2221">
        <v>106.06</v>
      </c>
      <c r="F60" s="2221">
        <v>105.75999999999999</v>
      </c>
      <c r="G60" s="2221">
        <v>104.429</v>
      </c>
      <c r="H60" s="2221">
        <v>105.02900000000001</v>
      </c>
      <c r="I60" s="2220">
        <v>104.72900000000001</v>
      </c>
      <c r="J60" s="2174"/>
      <c r="K60" s="2174"/>
      <c r="L60" s="2174"/>
    </row>
    <row r="61" spans="2:12" ht="15.75" hidden="1" customHeight="1">
      <c r="B61" s="3038"/>
      <c r="C61" s="2197" t="s">
        <v>422</v>
      </c>
      <c r="D61" s="2221">
        <v>107</v>
      </c>
      <c r="E61" s="2221">
        <v>107.6</v>
      </c>
      <c r="F61" s="2221">
        <v>107.3</v>
      </c>
      <c r="G61" s="2221">
        <v>106.20206896551723</v>
      </c>
      <c r="H61" s="2221">
        <v>106.80206896551724</v>
      </c>
      <c r="I61" s="2220">
        <v>106.50206896551722</v>
      </c>
      <c r="J61" s="2174"/>
      <c r="K61" s="2177"/>
      <c r="L61" s="2174"/>
    </row>
    <row r="62" spans="2:12" ht="15.75" hidden="1" customHeight="1">
      <c r="B62" s="3038"/>
      <c r="C62" s="2197" t="s">
        <v>420</v>
      </c>
      <c r="D62" s="2221">
        <v>106.6</v>
      </c>
      <c r="E62" s="2221">
        <v>107.2</v>
      </c>
      <c r="F62" s="2221">
        <v>106.9</v>
      </c>
      <c r="G62" s="2221">
        <v>106.06200000000003</v>
      </c>
      <c r="H62" s="2221">
        <v>106.66199999999999</v>
      </c>
      <c r="I62" s="2220">
        <v>106.36200000000001</v>
      </c>
      <c r="J62" s="2174"/>
      <c r="K62" s="2177"/>
      <c r="L62" s="2174"/>
    </row>
    <row r="63" spans="2:12" ht="15.75" hidden="1" customHeight="1">
      <c r="B63" s="3038"/>
      <c r="C63" s="2197" t="s">
        <v>443</v>
      </c>
      <c r="D63" s="2221">
        <v>108.88</v>
      </c>
      <c r="E63" s="2221">
        <v>109.48</v>
      </c>
      <c r="F63" s="2221">
        <v>109.18</v>
      </c>
      <c r="G63" s="2221">
        <v>108.18586206896553</v>
      </c>
      <c r="H63" s="2221">
        <v>108.78586206896551</v>
      </c>
      <c r="I63" s="2220">
        <v>108.48586206896553</v>
      </c>
      <c r="J63" s="2174"/>
      <c r="K63" s="2177"/>
      <c r="L63" s="2174"/>
    </row>
    <row r="64" spans="2:12" ht="15.75" hidden="1" customHeight="1">
      <c r="B64" s="3038"/>
      <c r="C64" s="2197" t="s">
        <v>414</v>
      </c>
      <c r="D64" s="2221">
        <v>107.23</v>
      </c>
      <c r="E64" s="2221">
        <v>107.83</v>
      </c>
      <c r="F64" s="2221">
        <v>107.53</v>
      </c>
      <c r="G64" s="2221">
        <v>108.52000000000001</v>
      </c>
      <c r="H64" s="2221">
        <v>109.11999999999998</v>
      </c>
      <c r="I64" s="2220">
        <v>108.82</v>
      </c>
      <c r="J64" s="2174"/>
      <c r="K64" s="2177"/>
      <c r="L64" s="2174"/>
    </row>
    <row r="65" spans="2:12" ht="15.75" hidden="1" customHeight="1">
      <c r="B65" s="3038"/>
      <c r="C65" s="2197" t="s">
        <v>411</v>
      </c>
      <c r="D65" s="2221">
        <v>105.92</v>
      </c>
      <c r="E65" s="2221">
        <v>106.52</v>
      </c>
      <c r="F65" s="2221">
        <v>106.22</v>
      </c>
      <c r="G65" s="2221">
        <v>106.24066666666664</v>
      </c>
      <c r="H65" s="2221">
        <v>106.84066666666668</v>
      </c>
      <c r="I65" s="2220">
        <v>106.54066666666665</v>
      </c>
      <c r="J65" s="2174"/>
      <c r="K65" s="2177"/>
      <c r="L65" s="2174"/>
    </row>
    <row r="66" spans="2:12" ht="15.75" hidden="1" customHeight="1">
      <c r="B66" s="3038"/>
      <c r="C66" s="2197" t="s">
        <v>408</v>
      </c>
      <c r="D66" s="2221">
        <v>106.27</v>
      </c>
      <c r="E66" s="2221">
        <v>106.87</v>
      </c>
      <c r="F66" s="2221">
        <v>106.57</v>
      </c>
      <c r="G66" s="2221">
        <v>106.12741935483871</v>
      </c>
      <c r="H66" s="2221">
        <v>106.72741935483872</v>
      </c>
      <c r="I66" s="2220">
        <v>106.42741935483872</v>
      </c>
      <c r="J66" s="2174"/>
      <c r="K66" s="2177"/>
      <c r="L66" s="2174"/>
    </row>
    <row r="67" spans="2:12" ht="15.75" hidden="1" customHeight="1">
      <c r="B67" s="3038"/>
      <c r="C67" s="2197" t="s">
        <v>405</v>
      </c>
      <c r="D67" s="2184">
        <v>107.08</v>
      </c>
      <c r="E67" s="2184">
        <v>107.68</v>
      </c>
      <c r="F67" s="2184">
        <v>107.38</v>
      </c>
      <c r="G67" s="2184">
        <v>107.05187500000002</v>
      </c>
      <c r="H67" s="2184">
        <v>107.65187499999999</v>
      </c>
      <c r="I67" s="2183">
        <v>107.35187500000001</v>
      </c>
      <c r="J67" s="2174"/>
      <c r="K67" s="2177"/>
      <c r="L67" s="2174"/>
    </row>
    <row r="68" spans="2:12" ht="15.75" hidden="1" customHeight="1">
      <c r="B68" s="3038"/>
      <c r="C68" s="2197" t="s">
        <v>402</v>
      </c>
      <c r="D68" s="2184">
        <v>106.73</v>
      </c>
      <c r="E68" s="2184">
        <v>107.33</v>
      </c>
      <c r="F68" s="2184">
        <v>107.03</v>
      </c>
      <c r="G68" s="2184">
        <v>107.56193548387097</v>
      </c>
      <c r="H68" s="2184">
        <v>108.16193548387095</v>
      </c>
      <c r="I68" s="2183">
        <v>107.86193548387095</v>
      </c>
      <c r="J68" s="2174"/>
      <c r="K68" s="2174"/>
      <c r="L68" s="2177"/>
    </row>
    <row r="69" spans="2:12" ht="15.75" hidden="1" customHeight="1">
      <c r="B69" s="3038"/>
      <c r="C69" s="2219" t="s">
        <v>1847</v>
      </c>
      <c r="D69" s="2218">
        <v>106.19083333333333</v>
      </c>
      <c r="E69" s="2218">
        <v>106.79083333333334</v>
      </c>
      <c r="F69" s="2218">
        <v>106.4908333333333</v>
      </c>
      <c r="G69" s="2218">
        <v>106.05185099570512</v>
      </c>
      <c r="H69" s="2218">
        <v>106.6518509957051</v>
      </c>
      <c r="I69" s="2217">
        <v>106.35185099570509</v>
      </c>
      <c r="J69" s="2174"/>
      <c r="K69" s="2174"/>
      <c r="L69" s="2174"/>
    </row>
    <row r="70" spans="2:12" ht="15.75" customHeight="1">
      <c r="B70" s="3037" t="s">
        <v>69</v>
      </c>
      <c r="C70" s="2213" t="s">
        <v>430</v>
      </c>
      <c r="D70" s="2212">
        <v>106.72</v>
      </c>
      <c r="E70" s="2212">
        <v>107.32</v>
      </c>
      <c r="F70" s="2212">
        <v>107.02</v>
      </c>
      <c r="G70" s="2212">
        <v>106.88593750000001</v>
      </c>
      <c r="H70" s="2212">
        <v>107.48593749999998</v>
      </c>
      <c r="I70" s="2216">
        <v>107.18593749999999</v>
      </c>
      <c r="J70" s="2174"/>
      <c r="K70" s="2174"/>
      <c r="L70" s="2174"/>
    </row>
    <row r="71" spans="2:12" ht="15.75" customHeight="1">
      <c r="B71" s="3038"/>
      <c r="C71" s="2197" t="s">
        <v>1560</v>
      </c>
      <c r="D71" s="2184">
        <v>106.85</v>
      </c>
      <c r="E71" s="2184">
        <v>107.45</v>
      </c>
      <c r="F71" s="2184">
        <v>107.15</v>
      </c>
      <c r="G71" s="2184">
        <v>106.7274193548387</v>
      </c>
      <c r="H71" s="2184">
        <v>107.32741935483868</v>
      </c>
      <c r="I71" s="2183">
        <v>107.02741935483868</v>
      </c>
      <c r="J71" s="2174"/>
      <c r="K71" s="2174"/>
      <c r="L71" s="2174"/>
    </row>
    <row r="72" spans="2:12" ht="15.75" customHeight="1">
      <c r="B72" s="3038"/>
      <c r="C72" s="2197" t="s">
        <v>426</v>
      </c>
      <c r="D72" s="2184">
        <v>106.49</v>
      </c>
      <c r="E72" s="2184">
        <v>107.09</v>
      </c>
      <c r="F72" s="2184">
        <v>106.78999999999999</v>
      </c>
      <c r="G72" s="2184">
        <v>106.43566666666669</v>
      </c>
      <c r="H72" s="2184">
        <v>107.03566666666666</v>
      </c>
      <c r="I72" s="2183">
        <v>106.73566666666667</v>
      </c>
      <c r="J72" s="2174"/>
      <c r="K72" s="2174"/>
      <c r="L72" s="2174"/>
    </row>
    <row r="73" spans="2:12" ht="15.75" customHeight="1">
      <c r="B73" s="3038"/>
      <c r="C73" s="2197" t="s">
        <v>424</v>
      </c>
      <c r="D73" s="2184">
        <v>107.31</v>
      </c>
      <c r="E73" s="2184">
        <v>107.91</v>
      </c>
      <c r="F73" s="2184">
        <v>107.61</v>
      </c>
      <c r="G73" s="2184">
        <v>106.61566666666667</v>
      </c>
      <c r="H73" s="2184">
        <v>107.21566666666668</v>
      </c>
      <c r="I73" s="2183">
        <v>106.91566666666668</v>
      </c>
      <c r="J73" s="2174"/>
      <c r="K73" s="2174"/>
      <c r="L73" s="2174"/>
    </row>
    <row r="74" spans="2:12" ht="15.75" customHeight="1">
      <c r="B74" s="3038"/>
      <c r="C74" s="2197" t="s">
        <v>422</v>
      </c>
      <c r="D74" s="2184">
        <v>107.7</v>
      </c>
      <c r="E74" s="2184">
        <v>108.3</v>
      </c>
      <c r="F74" s="2184">
        <v>108</v>
      </c>
      <c r="G74" s="2184">
        <v>108.59133333333332</v>
      </c>
      <c r="H74" s="2184">
        <v>109.19133333333333</v>
      </c>
      <c r="I74" s="2183">
        <v>108.89133333333334</v>
      </c>
      <c r="J74" s="2174"/>
      <c r="K74" s="2174"/>
      <c r="L74" s="2174"/>
    </row>
    <row r="75" spans="2:12" ht="15.75" customHeight="1">
      <c r="B75" s="3038"/>
      <c r="C75" s="2197" t="s">
        <v>420</v>
      </c>
      <c r="D75" s="2184">
        <v>108.54</v>
      </c>
      <c r="E75" s="2184">
        <v>109.14</v>
      </c>
      <c r="F75" s="2184">
        <v>108.84</v>
      </c>
      <c r="G75" s="2184">
        <v>108.4448275862069</v>
      </c>
      <c r="H75" s="2184">
        <v>109.04482758620691</v>
      </c>
      <c r="I75" s="2183">
        <v>108.7448275862069</v>
      </c>
      <c r="J75" s="2174"/>
      <c r="K75" s="2174"/>
      <c r="L75" s="2174"/>
    </row>
    <row r="76" spans="2:12" ht="15.75" customHeight="1">
      <c r="B76" s="3038"/>
      <c r="C76" s="2197" t="s">
        <v>417</v>
      </c>
      <c r="D76" s="2184">
        <v>106.63</v>
      </c>
      <c r="E76" s="2184">
        <v>107.23</v>
      </c>
      <c r="F76" s="2184">
        <v>106.93</v>
      </c>
      <c r="G76" s="2184">
        <v>108.20103448275863</v>
      </c>
      <c r="H76" s="2184">
        <v>108.80103448275862</v>
      </c>
      <c r="I76" s="2183">
        <v>108.50103448275863</v>
      </c>
      <c r="J76" s="2174"/>
      <c r="K76" s="2174"/>
      <c r="L76" s="2174"/>
    </row>
    <row r="77" spans="2:12" ht="15.75" customHeight="1">
      <c r="B77" s="3038"/>
      <c r="C77" s="2197" t="s">
        <v>414</v>
      </c>
      <c r="D77" s="2184">
        <v>106.27</v>
      </c>
      <c r="E77" s="2184">
        <v>106.87</v>
      </c>
      <c r="F77" s="2184">
        <v>106.57</v>
      </c>
      <c r="G77" s="2184">
        <v>106.642</v>
      </c>
      <c r="H77" s="2184">
        <v>107.242</v>
      </c>
      <c r="I77" s="2183">
        <v>106.94200000000001</v>
      </c>
      <c r="J77" s="2174"/>
      <c r="K77" s="2174"/>
      <c r="L77" s="2174"/>
    </row>
    <row r="78" spans="2:12" ht="15.75" customHeight="1">
      <c r="B78" s="3038"/>
      <c r="C78" s="2197" t="s">
        <v>411</v>
      </c>
      <c r="D78" s="2184">
        <v>103.1</v>
      </c>
      <c r="E78" s="2184">
        <v>103.7</v>
      </c>
      <c r="F78" s="2184">
        <v>103.4</v>
      </c>
      <c r="G78" s="2184">
        <v>103.90870967741935</v>
      </c>
      <c r="H78" s="2184">
        <v>104.50870967741933</v>
      </c>
      <c r="I78" s="2183">
        <v>104.20870967741934</v>
      </c>
      <c r="J78" s="2174"/>
      <c r="K78" s="2174"/>
      <c r="L78" s="2174"/>
    </row>
    <row r="79" spans="2:12" ht="15.75" customHeight="1">
      <c r="B79" s="3038"/>
      <c r="C79" s="2197" t="s">
        <v>408</v>
      </c>
      <c r="D79" s="2184">
        <v>102.61</v>
      </c>
      <c r="E79" s="2184">
        <v>103.21</v>
      </c>
      <c r="F79" s="2184">
        <v>102.91</v>
      </c>
      <c r="G79" s="2184">
        <v>102.69709677419354</v>
      </c>
      <c r="H79" s="2184">
        <v>103.29709677419355</v>
      </c>
      <c r="I79" s="2183">
        <v>102.99709677419355</v>
      </c>
      <c r="J79" s="2174"/>
      <c r="K79" s="2177"/>
      <c r="L79" s="2174"/>
    </row>
    <row r="80" spans="2:12" ht="15.75" customHeight="1">
      <c r="B80" s="3038"/>
      <c r="C80" s="2197" t="s">
        <v>405</v>
      </c>
      <c r="D80" s="2184">
        <v>102.77</v>
      </c>
      <c r="E80" s="2184">
        <v>103.37</v>
      </c>
      <c r="F80" s="2184">
        <v>103.07</v>
      </c>
      <c r="G80" s="2184">
        <v>102.82129032258065</v>
      </c>
      <c r="H80" s="2184">
        <v>103.42129032258065</v>
      </c>
      <c r="I80" s="2183">
        <v>103.12129032258065</v>
      </c>
      <c r="J80" s="2174"/>
      <c r="K80" s="2177"/>
      <c r="L80" s="2174"/>
    </row>
    <row r="81" spans="2:20" ht="15.75" customHeight="1">
      <c r="B81" s="3038"/>
      <c r="C81" s="2210" t="s">
        <v>402</v>
      </c>
      <c r="D81" s="2209">
        <v>102.86</v>
      </c>
      <c r="E81" s="2209">
        <v>103.46</v>
      </c>
      <c r="F81" s="2209">
        <v>103.16</v>
      </c>
      <c r="G81" s="2209">
        <v>102.97903225806451</v>
      </c>
      <c r="H81" s="2209">
        <v>103.57903225806453</v>
      </c>
      <c r="I81" s="2208">
        <v>103.27903225806452</v>
      </c>
      <c r="J81" s="2174"/>
      <c r="K81" s="2177"/>
      <c r="L81" s="2177"/>
    </row>
    <row r="82" spans="2:20" ht="15.75" customHeight="1" thickBot="1">
      <c r="B82" s="3039"/>
      <c r="C82" s="2215" t="s">
        <v>1847</v>
      </c>
      <c r="D82" s="2214">
        <v>105.65416666666665</v>
      </c>
      <c r="E82" s="2214">
        <v>106.25416666666668</v>
      </c>
      <c r="F82" s="2214">
        <v>105.95416666666667</v>
      </c>
      <c r="G82" s="2214">
        <v>105.91250121856073</v>
      </c>
      <c r="H82" s="2214">
        <v>106.51250121856073</v>
      </c>
      <c r="I82" s="2204">
        <v>106.21250121856076</v>
      </c>
      <c r="J82" s="2174"/>
      <c r="K82" s="2177"/>
      <c r="L82" s="2177"/>
    </row>
    <row r="83" spans="2:20" ht="15.75" customHeight="1" thickTop="1">
      <c r="B83" s="3037" t="s">
        <v>70</v>
      </c>
      <c r="C83" s="2213" t="s">
        <v>430</v>
      </c>
      <c r="D83" s="2212">
        <v>102.29</v>
      </c>
      <c r="E83" s="2212">
        <v>102.89</v>
      </c>
      <c r="F83" s="2212">
        <v>102.59</v>
      </c>
      <c r="G83" s="2212">
        <v>102.28999999999998</v>
      </c>
      <c r="H83" s="2212">
        <v>102.89000000000001</v>
      </c>
      <c r="I83" s="2183">
        <v>102.59</v>
      </c>
      <c r="J83" s="2174"/>
      <c r="K83" s="2207"/>
      <c r="L83" s="2207"/>
      <c r="Q83" s="2211"/>
    </row>
    <row r="84" spans="2:20" ht="15.75" customHeight="1">
      <c r="B84" s="3038"/>
      <c r="C84" s="2197" t="s">
        <v>1560</v>
      </c>
      <c r="D84" s="2184">
        <v>102.22</v>
      </c>
      <c r="E84" s="2184">
        <v>102.82</v>
      </c>
      <c r="F84" s="2184">
        <v>102.52</v>
      </c>
      <c r="G84" s="2184">
        <v>102.15354838709678</v>
      </c>
      <c r="H84" s="2184">
        <v>102.75354838709676</v>
      </c>
      <c r="I84" s="2183">
        <v>102.45354838709676</v>
      </c>
      <c r="J84" s="2174"/>
      <c r="K84" s="2207"/>
      <c r="L84" s="2207"/>
      <c r="Q84" s="2211"/>
      <c r="T84" s="2211"/>
    </row>
    <row r="85" spans="2:20" ht="15.75" customHeight="1">
      <c r="B85" s="3038"/>
      <c r="C85" s="2197" t="s">
        <v>426</v>
      </c>
      <c r="D85" s="2184">
        <v>103.29</v>
      </c>
      <c r="E85" s="2184">
        <v>103.89</v>
      </c>
      <c r="F85" s="2184">
        <v>103.59</v>
      </c>
      <c r="G85" s="2184">
        <v>103.68709677419353</v>
      </c>
      <c r="H85" s="2184">
        <v>104.28709677419357</v>
      </c>
      <c r="I85" s="2183">
        <v>103.98709677419356</v>
      </c>
      <c r="J85" s="2174"/>
      <c r="K85" s="2207"/>
      <c r="L85" s="2207"/>
      <c r="Q85" s="2211"/>
      <c r="T85" s="2211"/>
    </row>
    <row r="86" spans="2:20" ht="15.75" customHeight="1">
      <c r="B86" s="3038"/>
      <c r="C86" s="2197" t="s">
        <v>424</v>
      </c>
      <c r="D86" s="2184">
        <v>104.04</v>
      </c>
      <c r="E86" s="2184">
        <v>104.64</v>
      </c>
      <c r="F86" s="2184">
        <v>104.34</v>
      </c>
      <c r="G86" s="2184">
        <v>103.63419354838709</v>
      </c>
      <c r="H86" s="2184">
        <v>104.23419354838707</v>
      </c>
      <c r="I86" s="2183">
        <v>103.93419354838707</v>
      </c>
      <c r="J86" s="2174"/>
      <c r="K86" s="2207"/>
      <c r="L86" s="2207"/>
      <c r="Q86" s="2211"/>
      <c r="T86" s="2211"/>
    </row>
    <row r="87" spans="2:20" ht="15.75" customHeight="1">
      <c r="B87" s="3038"/>
      <c r="C87" s="2197" t="s">
        <v>422</v>
      </c>
      <c r="D87" s="2184">
        <v>102.65</v>
      </c>
      <c r="E87" s="2184">
        <v>103.25</v>
      </c>
      <c r="F87" s="2184">
        <v>102.95</v>
      </c>
      <c r="G87" s="2184">
        <v>103.08379310344827</v>
      </c>
      <c r="H87" s="2184">
        <v>103.68379310344827</v>
      </c>
      <c r="I87" s="2183">
        <v>103.38379310344827</v>
      </c>
      <c r="J87" s="2174"/>
      <c r="K87" s="2207"/>
      <c r="L87" s="2207"/>
      <c r="Q87" s="2211"/>
      <c r="T87" s="2211"/>
    </row>
    <row r="88" spans="2:20" ht="15.75" customHeight="1">
      <c r="B88" s="3038"/>
      <c r="C88" s="2197" t="s">
        <v>420</v>
      </c>
      <c r="D88" s="2184">
        <v>101.52</v>
      </c>
      <c r="E88" s="2184">
        <v>102.12</v>
      </c>
      <c r="F88" s="2184">
        <v>101.82</v>
      </c>
      <c r="G88" s="2184">
        <v>101.83166666666668</v>
      </c>
      <c r="H88" s="2184">
        <v>102.43166666666666</v>
      </c>
      <c r="I88" s="2183">
        <v>102.13166666666666</v>
      </c>
      <c r="J88" s="2174"/>
      <c r="K88" s="2207"/>
      <c r="L88" s="2207"/>
      <c r="Q88" s="2211"/>
      <c r="T88" s="2211"/>
    </row>
    <row r="89" spans="2:20" ht="15.75" customHeight="1">
      <c r="B89" s="3038"/>
      <c r="C89" s="2197" t="s">
        <v>417</v>
      </c>
      <c r="D89" s="2184">
        <v>102.74</v>
      </c>
      <c r="E89" s="2184">
        <v>103.34</v>
      </c>
      <c r="F89" s="2184">
        <v>103.03999999999999</v>
      </c>
      <c r="G89" s="2184">
        <v>101.93551724137932</v>
      </c>
      <c r="H89" s="2184">
        <v>102.5355172413793</v>
      </c>
      <c r="I89" s="2183">
        <v>102.23551724137931</v>
      </c>
      <c r="J89" s="2174"/>
      <c r="K89" s="2207"/>
      <c r="L89" s="2207"/>
      <c r="Q89" s="2211"/>
    </row>
    <row r="90" spans="2:20" ht="15.75" customHeight="1">
      <c r="B90" s="3038"/>
      <c r="C90" s="2197" t="s">
        <v>414</v>
      </c>
      <c r="D90" s="2184">
        <v>103.53</v>
      </c>
      <c r="E90" s="2184">
        <v>104.13</v>
      </c>
      <c r="F90" s="2184">
        <v>103.83</v>
      </c>
      <c r="G90" s="2184">
        <v>103.34766666666668</v>
      </c>
      <c r="H90" s="2184">
        <v>103.94766666666668</v>
      </c>
      <c r="I90" s="2183">
        <v>103.64766666666668</v>
      </c>
      <c r="J90" s="2174"/>
      <c r="K90" s="2207"/>
      <c r="L90" s="2207"/>
      <c r="Q90" s="2211"/>
    </row>
    <row r="91" spans="2:20" ht="15.75" customHeight="1">
      <c r="B91" s="3038"/>
      <c r="C91" s="2197" t="s">
        <v>411</v>
      </c>
      <c r="D91" s="2184">
        <v>104.12</v>
      </c>
      <c r="E91" s="2184">
        <v>104.72</v>
      </c>
      <c r="F91" s="2184">
        <v>104.42</v>
      </c>
      <c r="G91" s="2184">
        <v>103.79666666666668</v>
      </c>
      <c r="H91" s="2184">
        <v>104.39666666666666</v>
      </c>
      <c r="I91" s="2183">
        <v>104.09666666666666</v>
      </c>
      <c r="J91" s="2174"/>
      <c r="K91" s="2207"/>
      <c r="L91" s="2207"/>
    </row>
    <row r="92" spans="2:20" ht="15.75" customHeight="1">
      <c r="B92" s="3038"/>
      <c r="C92" s="2197" t="s">
        <v>408</v>
      </c>
      <c r="D92" s="2184">
        <v>107.43</v>
      </c>
      <c r="E92" s="2184">
        <v>108.03</v>
      </c>
      <c r="F92" s="2184">
        <v>107.73</v>
      </c>
      <c r="G92" s="2184">
        <v>106.08032258064517</v>
      </c>
      <c r="H92" s="2184">
        <v>106.68032258064517</v>
      </c>
      <c r="I92" s="2183">
        <v>106.38032258064517</v>
      </c>
      <c r="J92" s="2177"/>
      <c r="K92" s="2207"/>
      <c r="L92" s="2207"/>
    </row>
    <row r="93" spans="2:20" ht="15.75" customHeight="1">
      <c r="B93" s="3038"/>
      <c r="C93" s="2197" t="s">
        <v>405</v>
      </c>
      <c r="D93" s="2184">
        <v>107.94</v>
      </c>
      <c r="E93" s="2184">
        <v>108.54</v>
      </c>
      <c r="F93" s="2184">
        <v>108.24000000000001</v>
      </c>
      <c r="G93" s="2184">
        <v>107.88774193548387</v>
      </c>
      <c r="H93" s="2184">
        <v>108.48774193548388</v>
      </c>
      <c r="I93" s="2183">
        <v>108.18774193548387</v>
      </c>
      <c r="J93" s="2177"/>
      <c r="K93" s="2207"/>
      <c r="L93" s="2207"/>
    </row>
    <row r="94" spans="2:20" ht="15.75" customHeight="1">
      <c r="B94" s="3038"/>
      <c r="C94" s="2210" t="s">
        <v>402</v>
      </c>
      <c r="D94" s="2209">
        <v>109.34</v>
      </c>
      <c r="E94" s="2209">
        <v>109.94</v>
      </c>
      <c r="F94" s="2209">
        <v>109.64</v>
      </c>
      <c r="G94" s="2209">
        <v>109.14781249999999</v>
      </c>
      <c r="H94" s="2209">
        <v>109.74781249999999</v>
      </c>
      <c r="I94" s="2208">
        <v>109.4478125</v>
      </c>
      <c r="J94" s="2177"/>
      <c r="K94" s="2177"/>
      <c r="L94" s="2207"/>
      <c r="M94" s="2207"/>
      <c r="N94" s="2207"/>
      <c r="O94" s="2207"/>
      <c r="P94" s="2207"/>
    </row>
    <row r="95" spans="2:20" ht="15.75" customHeight="1" thickBot="1">
      <c r="B95" s="3039"/>
      <c r="C95" s="2206" t="s">
        <v>1847</v>
      </c>
      <c r="D95" s="2205">
        <v>104.25916666666666</v>
      </c>
      <c r="E95" s="2205">
        <v>104.85916666666668</v>
      </c>
      <c r="F95" s="2205">
        <v>104.55916666666668</v>
      </c>
      <c r="G95" s="2205">
        <v>104.07300217255283</v>
      </c>
      <c r="H95" s="2205">
        <v>104.67300217255281</v>
      </c>
      <c r="I95" s="2204">
        <v>104.37300217255284</v>
      </c>
      <c r="J95" s="2174"/>
      <c r="K95" s="2177"/>
      <c r="L95" s="2207"/>
      <c r="M95" s="2207"/>
      <c r="N95" s="2207"/>
      <c r="O95" s="2207"/>
      <c r="P95" s="2207"/>
    </row>
    <row r="96" spans="2:20" ht="15.75" customHeight="1" thickTop="1">
      <c r="B96" s="3037" t="s">
        <v>71</v>
      </c>
      <c r="C96" s="2197" t="s">
        <v>430</v>
      </c>
      <c r="D96" s="2184">
        <v>111.54</v>
      </c>
      <c r="E96" s="2184">
        <v>112.14</v>
      </c>
      <c r="F96" s="2184">
        <v>111.84</v>
      </c>
      <c r="G96" s="2184">
        <v>109.83064516129029</v>
      </c>
      <c r="H96" s="2184">
        <v>110.43064516129036</v>
      </c>
      <c r="I96" s="2183">
        <v>110.13064516129032</v>
      </c>
      <c r="J96" s="2177"/>
      <c r="K96" s="2177"/>
      <c r="L96" s="2177"/>
      <c r="M96" s="2207"/>
      <c r="N96" s="2207"/>
      <c r="O96" s="2207"/>
      <c r="P96" s="2207"/>
      <c r="R96" s="2176"/>
    </row>
    <row r="97" spans="2:18" ht="15.75" customHeight="1">
      <c r="B97" s="3038"/>
      <c r="C97" s="2197" t="s">
        <v>1560</v>
      </c>
      <c r="D97" s="2184">
        <v>114.66</v>
      </c>
      <c r="E97" s="2184">
        <v>115.26</v>
      </c>
      <c r="F97" s="2184">
        <v>114.96000000000001</v>
      </c>
      <c r="G97" s="2184">
        <v>113.2225806451613</v>
      </c>
      <c r="H97" s="2184">
        <v>113.8225806451613</v>
      </c>
      <c r="I97" s="2183">
        <v>113.5225806451613</v>
      </c>
      <c r="J97" s="2174"/>
      <c r="K97" s="2177"/>
      <c r="L97" s="2177"/>
      <c r="M97" s="2207"/>
      <c r="N97" s="2207"/>
      <c r="O97" s="2207"/>
      <c r="P97" s="2207"/>
      <c r="R97" s="2176"/>
    </row>
    <row r="98" spans="2:18" ht="15.75" customHeight="1">
      <c r="B98" s="3038"/>
      <c r="C98" s="2197" t="s">
        <v>426</v>
      </c>
      <c r="D98" s="2184">
        <v>117.24</v>
      </c>
      <c r="E98" s="2184">
        <v>117.84</v>
      </c>
      <c r="F98" s="2184">
        <v>117.53999999999999</v>
      </c>
      <c r="G98" s="2184">
        <v>116.63032258064518</v>
      </c>
      <c r="H98" s="2184">
        <v>117.23032258064515</v>
      </c>
      <c r="I98" s="2183">
        <v>116.93032258064517</v>
      </c>
      <c r="J98" s="2174"/>
      <c r="K98" s="2177"/>
      <c r="L98" s="2177"/>
      <c r="M98" s="2207"/>
      <c r="N98" s="2207"/>
      <c r="O98" s="2207"/>
      <c r="P98" s="2207"/>
      <c r="R98" s="2176"/>
    </row>
    <row r="99" spans="2:18" ht="15.75" customHeight="1">
      <c r="B99" s="3038"/>
      <c r="C99" s="2197" t="s">
        <v>424</v>
      </c>
      <c r="D99" s="2184">
        <v>114.88</v>
      </c>
      <c r="E99" s="2184">
        <v>115.48</v>
      </c>
      <c r="F99" s="2184">
        <v>115.18</v>
      </c>
      <c r="G99" s="2184">
        <v>116.63066666666667</v>
      </c>
      <c r="H99" s="2184">
        <v>117.23066666666665</v>
      </c>
      <c r="I99" s="2183">
        <v>116.93066666666667</v>
      </c>
      <c r="J99" s="2174"/>
      <c r="K99" s="2177"/>
      <c r="L99" s="2177"/>
      <c r="M99" s="2207"/>
      <c r="N99" s="2207"/>
      <c r="O99" s="2207"/>
      <c r="P99" s="2207"/>
      <c r="R99" s="2176"/>
    </row>
    <row r="100" spans="2:18" ht="15.75" customHeight="1">
      <c r="B100" s="3038"/>
      <c r="C100" s="2197" t="s">
        <v>422</v>
      </c>
      <c r="D100" s="2184">
        <v>114.74</v>
      </c>
      <c r="E100" s="2184">
        <v>115.34</v>
      </c>
      <c r="F100" s="2184">
        <v>115.03999999999999</v>
      </c>
      <c r="G100" s="2184">
        <v>113.22</v>
      </c>
      <c r="H100" s="2184">
        <v>113.82</v>
      </c>
      <c r="I100" s="2183">
        <v>113.52</v>
      </c>
      <c r="J100" s="2174"/>
      <c r="K100" s="2177"/>
      <c r="L100" s="2177"/>
      <c r="M100" s="2207"/>
      <c r="N100" s="2207"/>
      <c r="O100" s="2207"/>
      <c r="P100" s="2207"/>
      <c r="R100" s="2176"/>
    </row>
    <row r="101" spans="2:18" ht="15.75" customHeight="1">
      <c r="B101" s="3038"/>
      <c r="C101" s="2197" t="s">
        <v>420</v>
      </c>
      <c r="D101" s="2184">
        <v>112.48</v>
      </c>
      <c r="E101" s="2184">
        <v>113.08</v>
      </c>
      <c r="F101" s="2184">
        <v>112.78</v>
      </c>
      <c r="G101" s="2184">
        <v>112.12</v>
      </c>
      <c r="H101" s="2184">
        <v>112.72</v>
      </c>
      <c r="I101" s="2183">
        <v>112.42</v>
      </c>
      <c r="J101" s="2174"/>
      <c r="K101" s="2177"/>
      <c r="L101" s="2177"/>
      <c r="M101" s="2207"/>
      <c r="N101" s="2207"/>
      <c r="O101" s="2207"/>
      <c r="P101" s="2207"/>
      <c r="R101" s="2176"/>
    </row>
    <row r="102" spans="2:18" ht="15.75" customHeight="1">
      <c r="B102" s="3038"/>
      <c r="C102" s="2197" t="s">
        <v>417</v>
      </c>
      <c r="D102" s="2184">
        <v>113.58</v>
      </c>
      <c r="E102" s="2184">
        <v>114.18</v>
      </c>
      <c r="F102" s="2184">
        <v>113.88</v>
      </c>
      <c r="G102" s="2184">
        <v>113.69379310344827</v>
      </c>
      <c r="H102" s="2184">
        <v>114.29379310344828</v>
      </c>
      <c r="I102" s="2183">
        <v>113.99379310344827</v>
      </c>
      <c r="J102" s="2174"/>
      <c r="K102" s="2177"/>
      <c r="L102" s="2177"/>
      <c r="M102" s="2207"/>
      <c r="N102" s="2207"/>
      <c r="O102" s="2207"/>
      <c r="P102" s="2207"/>
      <c r="R102" s="2176"/>
    </row>
    <row r="103" spans="2:18" ht="15.75" customHeight="1">
      <c r="B103" s="3038"/>
      <c r="C103" s="2197" t="s">
        <v>414</v>
      </c>
      <c r="D103" s="2184">
        <v>110.96</v>
      </c>
      <c r="E103" s="2184">
        <v>111.56</v>
      </c>
      <c r="F103" s="2184">
        <v>111.25999999999999</v>
      </c>
      <c r="G103" s="2184">
        <v>112.92</v>
      </c>
      <c r="H103" s="2184">
        <v>113.52</v>
      </c>
      <c r="I103" s="2183">
        <v>113.22</v>
      </c>
      <c r="J103" s="2174"/>
      <c r="K103" s="2177"/>
      <c r="L103" s="2177"/>
      <c r="M103" s="2207"/>
      <c r="N103" s="2207"/>
      <c r="O103" s="2207"/>
      <c r="P103" s="2207"/>
      <c r="R103" s="2176"/>
    </row>
    <row r="104" spans="2:18" ht="15.75" customHeight="1">
      <c r="B104" s="3038"/>
      <c r="C104" s="2197" t="s">
        <v>411</v>
      </c>
      <c r="D104" s="2184">
        <v>110.35</v>
      </c>
      <c r="E104" s="2184">
        <v>110.95</v>
      </c>
      <c r="F104" s="2184">
        <v>110.65</v>
      </c>
      <c r="G104" s="2184">
        <v>110.18</v>
      </c>
      <c r="H104" s="2184">
        <v>110.78</v>
      </c>
      <c r="I104" s="2183">
        <v>110.48</v>
      </c>
      <c r="J104" s="2174"/>
      <c r="K104" s="2177"/>
      <c r="L104" s="2177"/>
      <c r="M104" s="2207"/>
      <c r="N104" s="2207"/>
      <c r="O104" s="2207"/>
      <c r="P104" s="2207"/>
      <c r="R104" s="2176"/>
    </row>
    <row r="105" spans="2:18" ht="15.75" customHeight="1">
      <c r="B105" s="3038"/>
      <c r="C105" s="2197" t="s">
        <v>408</v>
      </c>
      <c r="D105" s="2184">
        <v>112.56</v>
      </c>
      <c r="E105" s="2184">
        <v>113.16</v>
      </c>
      <c r="F105" s="2184">
        <v>112.86</v>
      </c>
      <c r="G105" s="2184">
        <v>111.12</v>
      </c>
      <c r="H105" s="2184">
        <v>111.72</v>
      </c>
      <c r="I105" s="2183">
        <v>111.42</v>
      </c>
      <c r="J105" s="2174"/>
      <c r="K105" s="2177"/>
      <c r="L105" s="2177"/>
      <c r="M105" s="2207"/>
      <c r="N105" s="2207"/>
      <c r="O105" s="2207"/>
      <c r="P105" s="2207"/>
      <c r="R105" s="2176"/>
    </row>
    <row r="106" spans="2:18" ht="15.75" customHeight="1">
      <c r="B106" s="3038"/>
      <c r="C106" s="2197" t="s">
        <v>405</v>
      </c>
      <c r="D106" s="2184">
        <v>111.39</v>
      </c>
      <c r="E106" s="2184">
        <v>111.99</v>
      </c>
      <c r="F106" s="2184">
        <v>111.69</v>
      </c>
      <c r="G106" s="2184">
        <v>111.22</v>
      </c>
      <c r="H106" s="2184">
        <v>111.82</v>
      </c>
      <c r="I106" s="2183">
        <v>111.52</v>
      </c>
      <c r="J106" s="2177"/>
      <c r="K106" s="2177"/>
      <c r="L106" s="2177"/>
      <c r="M106" s="2207"/>
      <c r="N106" s="2207"/>
      <c r="O106" s="2207"/>
      <c r="P106" s="2207"/>
      <c r="R106" s="2176"/>
    </row>
    <row r="107" spans="2:18" ht="15.75" customHeight="1">
      <c r="B107" s="3038"/>
      <c r="C107" s="2197" t="s">
        <v>402</v>
      </c>
      <c r="D107" s="2184">
        <v>109.36</v>
      </c>
      <c r="E107" s="2184">
        <v>109.96</v>
      </c>
      <c r="F107" s="2184">
        <v>109.66</v>
      </c>
      <c r="G107" s="2184">
        <v>110.17</v>
      </c>
      <c r="H107" s="2184">
        <v>110.77</v>
      </c>
      <c r="I107" s="2183">
        <v>110.47</v>
      </c>
      <c r="J107" s="2177"/>
      <c r="K107" s="2178"/>
      <c r="L107" s="2177"/>
      <c r="M107" s="2177"/>
      <c r="N107" s="2207"/>
      <c r="O107" s="2207"/>
      <c r="P107" s="2207"/>
      <c r="R107" s="2176"/>
    </row>
    <row r="108" spans="2:18" ht="15.75" customHeight="1" thickBot="1">
      <c r="B108" s="3038"/>
      <c r="C108" s="2206" t="s">
        <v>1847</v>
      </c>
      <c r="D108" s="2205">
        <v>112.81166666666667</v>
      </c>
      <c r="E108" s="2205">
        <v>113.41166666666669</v>
      </c>
      <c r="F108" s="2205">
        <v>113.11166666666668</v>
      </c>
      <c r="G108" s="2205">
        <v>112.57983401310099</v>
      </c>
      <c r="H108" s="2205">
        <v>113.17983401310096</v>
      </c>
      <c r="I108" s="2204">
        <v>112.87983401310099</v>
      </c>
      <c r="J108" s="2177"/>
      <c r="K108" s="2178"/>
      <c r="L108" s="2177"/>
      <c r="M108" s="2177"/>
      <c r="R108" s="2176"/>
    </row>
    <row r="109" spans="2:18" ht="15.75" customHeight="1" thickTop="1">
      <c r="B109" s="3037" t="s">
        <v>72</v>
      </c>
      <c r="C109" s="2189" t="s">
        <v>430</v>
      </c>
      <c r="D109" s="2188">
        <v>113.55</v>
      </c>
      <c r="E109" s="2188">
        <v>114.15</v>
      </c>
      <c r="F109" s="2188">
        <v>113.85</v>
      </c>
      <c r="G109" s="2188">
        <v>111.26</v>
      </c>
      <c r="H109" s="2188">
        <v>111.86</v>
      </c>
      <c r="I109" s="2187">
        <v>111.56</v>
      </c>
      <c r="J109" s="2177"/>
      <c r="K109" s="2178"/>
      <c r="L109" s="2177"/>
      <c r="M109" s="2177"/>
      <c r="N109" s="2177"/>
      <c r="O109" s="2177"/>
      <c r="P109" s="2177"/>
      <c r="R109" s="2176"/>
    </row>
    <row r="110" spans="2:18" ht="15.75" customHeight="1">
      <c r="B110" s="3038"/>
      <c r="C110" s="2197" t="s">
        <v>1560</v>
      </c>
      <c r="D110" s="2184">
        <v>114.26</v>
      </c>
      <c r="E110" s="2184">
        <v>114.86</v>
      </c>
      <c r="F110" s="2184">
        <v>114.56</v>
      </c>
      <c r="G110" s="2184">
        <v>114.21</v>
      </c>
      <c r="H110" s="2184">
        <v>114.81</v>
      </c>
      <c r="I110" s="2183">
        <v>114.50999999999999</v>
      </c>
      <c r="J110" s="2177"/>
      <c r="K110" s="2178"/>
      <c r="L110" s="2177"/>
      <c r="M110" s="2177"/>
      <c r="N110" s="2177"/>
      <c r="O110" s="2177"/>
      <c r="P110" s="2177"/>
      <c r="R110" s="2176"/>
    </row>
    <row r="111" spans="2:18" ht="15.75" customHeight="1">
      <c r="B111" s="3038"/>
      <c r="C111" s="2197" t="s">
        <v>426</v>
      </c>
      <c r="D111" s="2184">
        <v>114</v>
      </c>
      <c r="E111" s="2184">
        <v>114.6</v>
      </c>
      <c r="F111" s="2184">
        <v>114.3</v>
      </c>
      <c r="G111" s="2184">
        <v>113.34</v>
      </c>
      <c r="H111" s="2184">
        <v>113.94</v>
      </c>
      <c r="I111" s="2183">
        <v>113.64</v>
      </c>
      <c r="J111" s="2177"/>
      <c r="K111" s="2178"/>
      <c r="L111" s="2177"/>
      <c r="M111" s="2177"/>
      <c r="N111" s="2177"/>
      <c r="O111" s="2177"/>
      <c r="P111" s="2177"/>
      <c r="R111" s="2176"/>
    </row>
    <row r="112" spans="2:18" ht="15.75" customHeight="1">
      <c r="B112" s="3038"/>
      <c r="C112" s="2197" t="s">
        <v>424</v>
      </c>
      <c r="D112" s="2184">
        <v>114.56</v>
      </c>
      <c r="E112" s="2184">
        <v>115.16</v>
      </c>
      <c r="F112" s="2184">
        <v>114.86</v>
      </c>
      <c r="G112" s="2184">
        <v>113.48</v>
      </c>
      <c r="H112" s="2184">
        <v>114.08</v>
      </c>
      <c r="I112" s="2183">
        <v>113.78</v>
      </c>
      <c r="J112" s="2177"/>
      <c r="K112" s="2178"/>
      <c r="L112" s="2177"/>
      <c r="M112" s="2177"/>
      <c r="N112" s="2177"/>
      <c r="O112" s="2177"/>
      <c r="P112" s="2177"/>
      <c r="R112" s="2176"/>
    </row>
    <row r="113" spans="2:18" ht="15.75" customHeight="1">
      <c r="B113" s="3038"/>
      <c r="C113" s="2197" t="s">
        <v>422</v>
      </c>
      <c r="D113" s="2184">
        <v>113</v>
      </c>
      <c r="E113" s="2184">
        <v>113.6</v>
      </c>
      <c r="F113" s="2184">
        <v>113.3</v>
      </c>
      <c r="G113" s="2184">
        <v>113.99733333333334</v>
      </c>
      <c r="H113" s="2184">
        <v>114.597333333333</v>
      </c>
      <c r="I113" s="2183">
        <v>114.29733333333334</v>
      </c>
      <c r="J113" s="2177"/>
      <c r="K113" s="2178"/>
      <c r="L113" s="2177"/>
      <c r="M113" s="2177"/>
      <c r="N113" s="2177"/>
      <c r="O113" s="2177"/>
      <c r="P113" s="2177"/>
      <c r="R113" s="2176"/>
    </row>
    <row r="114" spans="2:18" ht="15.75" customHeight="1">
      <c r="B114" s="3038"/>
      <c r="C114" s="2197" t="s">
        <v>420</v>
      </c>
      <c r="D114" s="2184">
        <v>113.08</v>
      </c>
      <c r="E114" s="2184">
        <v>113.68</v>
      </c>
      <c r="F114" s="2184">
        <v>113.38</v>
      </c>
      <c r="G114" s="2184">
        <v>113.77</v>
      </c>
      <c r="H114" s="2184">
        <v>114.37</v>
      </c>
      <c r="I114" s="2183">
        <v>114.07</v>
      </c>
      <c r="J114" s="2177"/>
      <c r="K114" s="2178"/>
      <c r="L114" s="2177"/>
      <c r="M114" s="2177"/>
      <c r="N114" s="2177"/>
      <c r="O114" s="2177"/>
      <c r="P114" s="2177"/>
      <c r="R114" s="2176"/>
    </row>
    <row r="115" spans="2:18" ht="15.75" customHeight="1">
      <c r="B115" s="3038"/>
      <c r="C115" s="2197" t="s">
        <v>417</v>
      </c>
      <c r="D115" s="2184">
        <v>113.76</v>
      </c>
      <c r="E115" s="2184">
        <v>114.36</v>
      </c>
      <c r="F115" s="2184">
        <v>114.06</v>
      </c>
      <c r="G115" s="2184">
        <v>113.68</v>
      </c>
      <c r="H115" s="2184">
        <v>114.28</v>
      </c>
      <c r="I115" s="2183">
        <v>113.98</v>
      </c>
      <c r="J115" s="2177"/>
      <c r="K115" s="2178"/>
      <c r="L115" s="2177"/>
      <c r="M115" s="2177"/>
      <c r="N115" s="2177"/>
      <c r="O115" s="2177"/>
      <c r="P115" s="2177"/>
      <c r="R115" s="2176"/>
    </row>
    <row r="116" spans="2:18" ht="15.75" customHeight="1">
      <c r="B116" s="3038"/>
      <c r="C116" s="2197" t="s">
        <v>414</v>
      </c>
      <c r="D116" s="2184">
        <v>118.44</v>
      </c>
      <c r="E116" s="2184">
        <v>119.04</v>
      </c>
      <c r="F116" s="2184">
        <v>118.74000000000001</v>
      </c>
      <c r="G116" s="2184">
        <v>115.51</v>
      </c>
      <c r="H116" s="2184">
        <v>116.11</v>
      </c>
      <c r="I116" s="2183">
        <v>115.81</v>
      </c>
      <c r="J116" s="2177"/>
      <c r="K116" s="2178"/>
      <c r="L116" s="2177"/>
      <c r="M116" s="2177"/>
      <c r="N116" s="2177"/>
      <c r="O116" s="2177"/>
      <c r="P116" s="2177"/>
      <c r="R116" s="2176"/>
    </row>
    <row r="117" spans="2:18" ht="15.75" customHeight="1">
      <c r="B117" s="3038"/>
      <c r="C117" s="2197" t="s">
        <v>411</v>
      </c>
      <c r="D117" s="2184">
        <v>121.76</v>
      </c>
      <c r="E117" s="2184">
        <v>122.36</v>
      </c>
      <c r="F117" s="2184">
        <v>122.06</v>
      </c>
      <c r="G117" s="2184">
        <v>120.29</v>
      </c>
      <c r="H117" s="2184">
        <v>120.89</v>
      </c>
      <c r="I117" s="2183">
        <v>120.59</v>
      </c>
      <c r="J117" s="2177"/>
      <c r="K117" s="2178"/>
      <c r="L117" s="2177"/>
      <c r="M117" s="2177"/>
      <c r="N117" s="2177"/>
      <c r="O117" s="2177"/>
      <c r="P117" s="2177"/>
      <c r="R117" s="2176"/>
    </row>
    <row r="118" spans="2:18" ht="15.75" customHeight="1">
      <c r="B118" s="3038"/>
      <c r="C118" s="2197" t="s">
        <v>408</v>
      </c>
      <c r="D118" s="2184">
        <v>120.51</v>
      </c>
      <c r="E118" s="2184">
        <v>121.11</v>
      </c>
      <c r="F118" s="2184">
        <v>120.81</v>
      </c>
      <c r="G118" s="2184">
        <v>121.31</v>
      </c>
      <c r="H118" s="2184">
        <v>121.91</v>
      </c>
      <c r="I118" s="2183">
        <v>121.61</v>
      </c>
      <c r="J118" s="2177"/>
      <c r="K118" s="2178"/>
      <c r="L118" s="2177"/>
      <c r="M118" s="2177"/>
      <c r="N118" s="2177"/>
      <c r="O118" s="2177"/>
      <c r="P118" s="2177"/>
      <c r="R118" s="2176"/>
    </row>
    <row r="119" spans="2:18" ht="15.75" customHeight="1">
      <c r="B119" s="3038"/>
      <c r="C119" s="2197" t="s">
        <v>405</v>
      </c>
      <c r="D119" s="2184">
        <v>121.05</v>
      </c>
      <c r="E119" s="2184">
        <v>121.65</v>
      </c>
      <c r="F119" s="2184">
        <v>121.35</v>
      </c>
      <c r="G119" s="2184">
        <v>120.7825806451613</v>
      </c>
      <c r="H119" s="2184">
        <v>121.38258064516127</v>
      </c>
      <c r="I119" s="2183">
        <v>121.08258064516129</v>
      </c>
      <c r="J119" s="2177"/>
      <c r="K119" s="2178"/>
      <c r="L119" s="2177"/>
      <c r="M119" s="2177"/>
      <c r="N119" s="2177"/>
      <c r="O119" s="2177"/>
      <c r="P119" s="2177"/>
      <c r="R119" s="2176"/>
    </row>
    <row r="120" spans="2:18" ht="15.75" customHeight="1">
      <c r="B120" s="3038"/>
      <c r="C120" s="2203" t="s">
        <v>402</v>
      </c>
      <c r="D120" s="2202">
        <v>120.37</v>
      </c>
      <c r="E120" s="2202">
        <v>120.97</v>
      </c>
      <c r="F120" s="2202">
        <v>120.67</v>
      </c>
      <c r="G120" s="2202">
        <v>120.5</v>
      </c>
      <c r="H120" s="2202">
        <v>121.1</v>
      </c>
      <c r="I120" s="2201">
        <v>120.8</v>
      </c>
      <c r="J120" s="2177"/>
      <c r="K120" s="2178"/>
      <c r="L120" s="2177"/>
      <c r="M120" s="2177"/>
      <c r="N120" s="2177"/>
      <c r="O120" s="2177"/>
      <c r="P120" s="2177"/>
      <c r="R120" s="2176"/>
    </row>
    <row r="121" spans="2:18" ht="15.75" customHeight="1" thickBot="1">
      <c r="B121" s="3039"/>
      <c r="C121" s="2200" t="s">
        <v>1847</v>
      </c>
      <c r="D121" s="2199">
        <v>116.52833333333335</v>
      </c>
      <c r="E121" s="2199">
        <v>117.12833333333333</v>
      </c>
      <c r="F121" s="2199">
        <v>116.82833333333332</v>
      </c>
      <c r="G121" s="2199">
        <v>116.01082616487453</v>
      </c>
      <c r="H121" s="2199">
        <v>116.61082616487454</v>
      </c>
      <c r="I121" s="2198">
        <v>116.31082616487453</v>
      </c>
      <c r="J121" s="2177"/>
      <c r="K121" s="2178"/>
      <c r="L121" s="2177"/>
      <c r="M121" s="2177"/>
      <c r="R121" s="2176"/>
    </row>
    <row r="122" spans="2:18" ht="15.75" customHeight="1" thickTop="1">
      <c r="B122" s="3033" t="s">
        <v>73</v>
      </c>
      <c r="C122" s="2189" t="s">
        <v>430</v>
      </c>
      <c r="D122" s="2188">
        <v>119.55</v>
      </c>
      <c r="E122" s="2188">
        <v>120.15</v>
      </c>
      <c r="F122" s="2188">
        <v>119.85</v>
      </c>
      <c r="G122" s="2188">
        <v>119.54</v>
      </c>
      <c r="H122" s="2188">
        <v>120.14</v>
      </c>
      <c r="I122" s="2187">
        <v>119.84</v>
      </c>
      <c r="J122" s="2177"/>
      <c r="K122" s="2178"/>
      <c r="L122" s="2177"/>
      <c r="M122" s="2177"/>
      <c r="R122" s="2176"/>
    </row>
    <row r="123" spans="2:18" ht="15.75" customHeight="1">
      <c r="B123" s="3034"/>
      <c r="C123" s="2185" t="s">
        <v>1560</v>
      </c>
      <c r="D123" s="2184">
        <v>117.54</v>
      </c>
      <c r="E123" s="2184">
        <v>118.14</v>
      </c>
      <c r="F123" s="2184">
        <v>117.84</v>
      </c>
      <c r="G123" s="2184">
        <v>117.89</v>
      </c>
      <c r="H123" s="2184">
        <v>118.49</v>
      </c>
      <c r="I123" s="2183">
        <v>118.19</v>
      </c>
      <c r="J123" s="2177"/>
      <c r="K123" s="2178"/>
      <c r="L123" s="2177"/>
      <c r="M123" s="2177"/>
      <c r="R123" s="2176"/>
    </row>
    <row r="124" spans="2:18" ht="15.75" customHeight="1">
      <c r="B124" s="3034"/>
      <c r="C124" s="2185" t="s">
        <v>426</v>
      </c>
      <c r="D124" s="2184">
        <v>117.12</v>
      </c>
      <c r="E124" s="2184">
        <v>117.72</v>
      </c>
      <c r="F124" s="2184">
        <v>117.42</v>
      </c>
      <c r="G124" s="2184">
        <v>117.19</v>
      </c>
      <c r="H124" s="2184">
        <v>117.79</v>
      </c>
      <c r="I124" s="2183">
        <v>117.49000000000001</v>
      </c>
      <c r="J124" s="2177"/>
      <c r="K124" s="2178"/>
      <c r="L124" s="2177"/>
      <c r="M124" s="2177"/>
      <c r="R124" s="2176"/>
    </row>
    <row r="125" spans="2:18" ht="15.75" customHeight="1">
      <c r="B125" s="3034"/>
      <c r="C125" s="2185" t="s">
        <v>424</v>
      </c>
      <c r="D125" s="2184">
        <v>119.07</v>
      </c>
      <c r="E125" s="2184">
        <v>119.67</v>
      </c>
      <c r="F125" s="2184">
        <v>119.37</v>
      </c>
      <c r="G125" s="2184">
        <v>118.096</v>
      </c>
      <c r="H125" s="2184">
        <v>118.69600000000001</v>
      </c>
      <c r="I125" s="2183">
        <v>118.39600000000002</v>
      </c>
      <c r="J125" s="2177"/>
      <c r="K125" s="2178"/>
      <c r="L125" s="2177"/>
      <c r="M125" s="2177"/>
      <c r="R125" s="2176"/>
    </row>
    <row r="126" spans="2:18" ht="15.75" customHeight="1">
      <c r="B126" s="3034"/>
      <c r="C126" s="2185" t="s">
        <v>422</v>
      </c>
      <c r="D126" s="2184">
        <v>117.53</v>
      </c>
      <c r="E126" s="2184">
        <v>118.13</v>
      </c>
      <c r="F126" s="2184">
        <v>117.83</v>
      </c>
      <c r="G126" s="2184">
        <v>117.98366666666672</v>
      </c>
      <c r="H126" s="2184">
        <v>118.58366666666669</v>
      </c>
      <c r="I126" s="2183">
        <v>118.2836666666667</v>
      </c>
      <c r="J126" s="2177"/>
      <c r="K126" s="2178"/>
      <c r="L126" s="2177"/>
      <c r="M126" s="2177"/>
      <c r="R126" s="2176"/>
    </row>
    <row r="127" spans="2:18" ht="15.75" customHeight="1">
      <c r="B127" s="3034"/>
      <c r="C127" s="2185" t="s">
        <v>420</v>
      </c>
      <c r="D127" s="2184">
        <v>116.92</v>
      </c>
      <c r="E127" s="2184">
        <v>117.52</v>
      </c>
      <c r="F127" s="2184">
        <v>117.22</v>
      </c>
      <c r="G127" s="2184">
        <v>117.15241379310345</v>
      </c>
      <c r="H127" s="2184">
        <v>117.75241379310346</v>
      </c>
      <c r="I127" s="2183">
        <v>117.45241379310346</v>
      </c>
      <c r="J127" s="2177"/>
      <c r="K127" s="2178"/>
      <c r="L127" s="2177"/>
      <c r="M127" s="2177"/>
      <c r="R127" s="2176"/>
    </row>
    <row r="128" spans="2:18" ht="15.75" customHeight="1">
      <c r="B128" s="3034"/>
      <c r="C128" s="2185" t="s">
        <v>417</v>
      </c>
      <c r="D128" s="2184">
        <v>116.27</v>
      </c>
      <c r="E128" s="2184">
        <v>116.87</v>
      </c>
      <c r="F128" s="2184">
        <v>116.57</v>
      </c>
      <c r="G128" s="2184">
        <v>116.48866666666666</v>
      </c>
      <c r="H128" s="2184">
        <v>117.08866666666667</v>
      </c>
      <c r="I128" s="2183">
        <v>116.78866666666667</v>
      </c>
      <c r="J128" s="2177"/>
      <c r="K128" s="2178"/>
      <c r="L128" s="2177"/>
      <c r="M128" s="2177"/>
      <c r="R128" s="2176"/>
    </row>
    <row r="129" spans="2:18" ht="15.75" customHeight="1">
      <c r="B129" s="3034"/>
      <c r="C129" s="2185" t="s">
        <v>414</v>
      </c>
      <c r="D129" s="2184">
        <v>116.16</v>
      </c>
      <c r="E129" s="2184">
        <v>116.76</v>
      </c>
      <c r="F129" s="2184">
        <v>116.46000000000001</v>
      </c>
      <c r="G129" s="2184">
        <v>116.30275862068964</v>
      </c>
      <c r="H129" s="2184">
        <v>116.90275862068965</v>
      </c>
      <c r="I129" s="2183">
        <v>116.60275862068966</v>
      </c>
      <c r="J129" s="2177"/>
      <c r="K129" s="2178"/>
      <c r="L129" s="2177"/>
      <c r="M129" s="2177"/>
      <c r="R129" s="2176"/>
    </row>
    <row r="130" spans="2:18" ht="15.75" customHeight="1">
      <c r="B130" s="3034"/>
      <c r="C130" s="2185" t="s">
        <v>411</v>
      </c>
      <c r="D130" s="2184">
        <v>119.8</v>
      </c>
      <c r="E130" s="2184">
        <v>120.4</v>
      </c>
      <c r="F130" s="2184">
        <v>120.1</v>
      </c>
      <c r="G130" s="2184">
        <v>116.73</v>
      </c>
      <c r="H130" s="2184">
        <v>117.33</v>
      </c>
      <c r="I130" s="2183">
        <v>117.03</v>
      </c>
      <c r="J130" s="2177"/>
      <c r="K130" s="2178"/>
      <c r="L130" s="2177"/>
      <c r="M130" s="2177"/>
      <c r="R130" s="2176"/>
    </row>
    <row r="131" spans="2:18" ht="15.75" customHeight="1">
      <c r="B131" s="3034"/>
      <c r="C131" s="2185" t="s">
        <v>408</v>
      </c>
      <c r="D131" s="2184">
        <v>117.18</v>
      </c>
      <c r="E131" s="2184">
        <v>117.78</v>
      </c>
      <c r="F131" s="2184">
        <v>117.48</v>
      </c>
      <c r="G131" s="2184">
        <v>118.52612903225808</v>
      </c>
      <c r="H131" s="2184">
        <v>119.12612903225806</v>
      </c>
      <c r="I131" s="2183">
        <v>118.82612903225808</v>
      </c>
      <c r="J131" s="2177"/>
      <c r="K131" s="2178"/>
      <c r="L131" s="2177"/>
      <c r="M131" s="2177"/>
      <c r="R131" s="2176"/>
    </row>
    <row r="132" spans="2:18" ht="15.75" customHeight="1">
      <c r="B132" s="3034"/>
      <c r="C132" s="2197" t="s">
        <v>405</v>
      </c>
      <c r="D132" s="2184">
        <v>116.62</v>
      </c>
      <c r="E132" s="2184">
        <v>117.22</v>
      </c>
      <c r="F132" s="2184">
        <v>116.92</v>
      </c>
      <c r="G132" s="2184">
        <v>116.38774193548386</v>
      </c>
      <c r="H132" s="2184">
        <v>116.98774193548387</v>
      </c>
      <c r="I132" s="2183">
        <v>116.68774193548387</v>
      </c>
      <c r="J132" s="2177"/>
      <c r="K132" s="2178"/>
      <c r="L132" s="2177"/>
      <c r="M132" s="2177"/>
      <c r="R132" s="2176"/>
    </row>
    <row r="133" spans="2:18" ht="15.75" customHeight="1">
      <c r="B133" s="3034"/>
      <c r="C133" s="2196" t="s">
        <v>402</v>
      </c>
      <c r="D133" s="2195">
        <v>119.04</v>
      </c>
      <c r="E133" s="2195">
        <v>119.64</v>
      </c>
      <c r="F133" s="2195">
        <v>119.34</v>
      </c>
      <c r="G133" s="2195">
        <v>118.53645161290299</v>
      </c>
      <c r="H133" s="2195">
        <v>119.13645161290324</v>
      </c>
      <c r="I133" s="2194">
        <v>118.83645161290325</v>
      </c>
      <c r="J133" s="2177"/>
      <c r="K133" s="2178"/>
      <c r="L133" s="2177"/>
      <c r="M133" s="2177"/>
      <c r="R133" s="2176"/>
    </row>
    <row r="134" spans="2:18" ht="15.75" customHeight="1" thickBot="1">
      <c r="B134" s="3035"/>
      <c r="C134" s="2193" t="s">
        <v>1847</v>
      </c>
      <c r="D134" s="2192">
        <v>117.73333333333335</v>
      </c>
      <c r="E134" s="2192">
        <v>118.33333333333333</v>
      </c>
      <c r="F134" s="2192">
        <v>118.03333333333335</v>
      </c>
      <c r="G134" s="2192">
        <v>117.56827601656163</v>
      </c>
      <c r="H134" s="2192">
        <v>118.16827601656162</v>
      </c>
      <c r="I134" s="2191">
        <v>117.86827601656161</v>
      </c>
      <c r="J134" s="2177"/>
      <c r="K134" s="2178"/>
      <c r="L134" s="2177"/>
      <c r="M134" s="2177"/>
      <c r="N134" s="2177"/>
      <c r="O134" s="2177"/>
      <c r="P134" s="2177"/>
      <c r="Q134" s="2177"/>
      <c r="R134" s="2176"/>
    </row>
    <row r="135" spans="2:18" ht="15.75" customHeight="1" thickTop="1">
      <c r="B135" s="2190" t="s">
        <v>263</v>
      </c>
      <c r="C135" s="2189" t="s">
        <v>430</v>
      </c>
      <c r="D135" s="2188">
        <v>118.5</v>
      </c>
      <c r="E135" s="2188">
        <v>119.1</v>
      </c>
      <c r="F135" s="2188">
        <v>118.8</v>
      </c>
      <c r="G135" s="2188">
        <v>118.7215625</v>
      </c>
      <c r="H135" s="2188">
        <v>119.32156249999998</v>
      </c>
      <c r="I135" s="2187">
        <v>119.02156249999999</v>
      </c>
      <c r="J135" s="2177"/>
      <c r="K135" s="2178"/>
      <c r="L135" s="2177"/>
      <c r="M135" s="2177"/>
      <c r="N135" s="2177"/>
      <c r="O135" s="2177"/>
      <c r="P135" s="2177"/>
      <c r="Q135" s="2177"/>
      <c r="R135" s="2176"/>
    </row>
    <row r="136" spans="2:18" ht="15.75" customHeight="1">
      <c r="B136" s="2186"/>
      <c r="C136" s="2185" t="s">
        <v>1560</v>
      </c>
      <c r="D136" s="2184">
        <v>117.29</v>
      </c>
      <c r="E136" s="2184">
        <v>117.89</v>
      </c>
      <c r="F136" s="2184">
        <v>117.59</v>
      </c>
      <c r="G136" s="2184">
        <v>117.62064516129031</v>
      </c>
      <c r="H136" s="2184">
        <v>118.22064516129032</v>
      </c>
      <c r="I136" s="2183">
        <v>117.92064516129031</v>
      </c>
      <c r="J136" s="2177"/>
      <c r="K136" s="2178"/>
      <c r="L136" s="2177"/>
      <c r="M136" s="2177"/>
      <c r="N136" s="2177"/>
      <c r="O136" s="2177"/>
      <c r="P136" s="2177"/>
      <c r="Q136" s="2177"/>
      <c r="R136" s="2176"/>
    </row>
    <row r="137" spans="2:18" ht="15.75" customHeight="1" thickBot="1">
      <c r="B137" s="2182"/>
      <c r="C137" s="2181" t="s">
        <v>426</v>
      </c>
      <c r="D137" s="2180">
        <v>120.12</v>
      </c>
      <c r="E137" s="2180">
        <v>120.72</v>
      </c>
      <c r="F137" s="2180">
        <v>120.42</v>
      </c>
      <c r="G137" s="2180">
        <v>118.62032258064515</v>
      </c>
      <c r="H137" s="2180">
        <v>119.22032258064516</v>
      </c>
      <c r="I137" s="2179">
        <v>118.92032258064515</v>
      </c>
      <c r="J137" s="2177"/>
      <c r="K137" s="2178"/>
      <c r="L137" s="2177"/>
      <c r="M137" s="2177"/>
      <c r="N137" s="2177"/>
      <c r="O137" s="2177"/>
      <c r="P137" s="2177"/>
      <c r="Q137" s="2177"/>
      <c r="R137" s="2176"/>
    </row>
    <row r="138" spans="2:18" ht="15.75" customHeight="1" thickTop="1">
      <c r="B138" s="3036" t="s">
        <v>1846</v>
      </c>
      <c r="C138" s="3022"/>
      <c r="D138" s="3022"/>
      <c r="E138" s="3022"/>
      <c r="F138" s="3022"/>
      <c r="G138" s="3022"/>
      <c r="H138" s="2175"/>
      <c r="I138" s="2175"/>
      <c r="J138" s="2174"/>
      <c r="K138" s="2174"/>
      <c r="L138" s="2174"/>
    </row>
    <row r="139" spans="2:18" ht="15.75" customHeight="1">
      <c r="B139" s="3021" t="s">
        <v>1845</v>
      </c>
      <c r="C139" s="3021"/>
      <c r="D139" s="3021"/>
      <c r="E139" s="3021"/>
      <c r="F139" s="3021"/>
      <c r="G139" s="3021"/>
      <c r="H139" s="3021"/>
      <c r="I139" s="3021"/>
      <c r="J139" s="3021"/>
      <c r="K139" s="3021"/>
      <c r="L139" s="3021"/>
    </row>
    <row r="140" spans="2:18" ht="15.75" customHeight="1">
      <c r="B140" s="3021" t="s">
        <v>31</v>
      </c>
      <c r="C140" s="3021"/>
      <c r="D140" s="3021"/>
      <c r="E140" s="3021"/>
      <c r="F140" s="3021"/>
      <c r="G140" s="3021"/>
      <c r="H140" s="3021"/>
      <c r="I140" s="3021"/>
      <c r="J140" s="3021"/>
      <c r="K140" s="3021"/>
      <c r="L140" s="3021"/>
    </row>
    <row r="141" spans="2:18" ht="15.75" customHeight="1" thickBot="1">
      <c r="B141" s="2173"/>
      <c r="C141" s="2173"/>
      <c r="D141" s="2173"/>
      <c r="E141" s="2173"/>
      <c r="F141" s="2173"/>
      <c r="G141" s="2173"/>
      <c r="H141" s="2173"/>
      <c r="I141" s="2173"/>
      <c r="J141" s="1863"/>
      <c r="K141" s="1863"/>
      <c r="L141" s="1863"/>
    </row>
    <row r="142" spans="2:18" ht="15.75" customHeight="1" thickTop="1">
      <c r="B142" s="3044"/>
      <c r="C142" s="3045" t="s">
        <v>144</v>
      </c>
      <c r="D142" s="3046"/>
      <c r="E142" s="3047"/>
      <c r="F142" s="3045" t="s">
        <v>518</v>
      </c>
      <c r="G142" s="3051"/>
      <c r="H142" s="3052"/>
      <c r="I142" s="3056" t="s">
        <v>1304</v>
      </c>
      <c r="J142" s="3029"/>
      <c r="K142" s="3029"/>
      <c r="L142" s="3032"/>
    </row>
    <row r="143" spans="2:18" ht="15.75" customHeight="1">
      <c r="B143" s="3038"/>
      <c r="C143" s="3048"/>
      <c r="D143" s="3049"/>
      <c r="E143" s="3050"/>
      <c r="F143" s="3053"/>
      <c r="G143" s="3054"/>
      <c r="H143" s="3055"/>
      <c r="I143" s="3057" t="s">
        <v>1844</v>
      </c>
      <c r="J143" s="3058"/>
      <c r="K143" s="3057" t="s">
        <v>1843</v>
      </c>
      <c r="L143" s="3059"/>
    </row>
    <row r="144" spans="2:18" ht="15.75" customHeight="1">
      <c r="B144" s="3041"/>
      <c r="C144" s="2172">
        <v>2019</v>
      </c>
      <c r="D144" s="2172">
        <v>2020</v>
      </c>
      <c r="E144" s="2172">
        <v>2021</v>
      </c>
      <c r="F144" s="2172">
        <v>2019</v>
      </c>
      <c r="G144" s="2172">
        <v>2020</v>
      </c>
      <c r="H144" s="2172">
        <v>2021</v>
      </c>
      <c r="I144" s="2172">
        <v>2020</v>
      </c>
      <c r="J144" s="2172">
        <v>2021</v>
      </c>
      <c r="K144" s="2172">
        <v>2020</v>
      </c>
      <c r="L144" s="2171">
        <v>2021</v>
      </c>
    </row>
    <row r="145" spans="2:15" ht="15.75" customHeight="1">
      <c r="B145" s="2170" t="s">
        <v>1842</v>
      </c>
      <c r="C145" s="2168">
        <v>65.87</v>
      </c>
      <c r="D145" s="2168">
        <v>43.96</v>
      </c>
      <c r="E145" s="2169">
        <v>74.53</v>
      </c>
      <c r="F145" s="2168">
        <v>59.35</v>
      </c>
      <c r="G145" s="2168">
        <v>41.34</v>
      </c>
      <c r="H145" s="2168">
        <v>84.67</v>
      </c>
      <c r="I145" s="2167">
        <v>-33.262486716259303</v>
      </c>
      <c r="J145" s="2167">
        <v>69.540491355777988</v>
      </c>
      <c r="K145" s="2167">
        <v>-30.345408593091832</v>
      </c>
      <c r="L145" s="2166">
        <v>104.81373971940008</v>
      </c>
      <c r="N145" s="2160"/>
      <c r="O145" s="2160"/>
    </row>
    <row r="146" spans="2:15" ht="15.75" customHeight="1" thickBot="1">
      <c r="B146" s="2165" t="s">
        <v>1841</v>
      </c>
      <c r="C146" s="2163">
        <v>1409.85</v>
      </c>
      <c r="D146" s="2163">
        <v>1804.6</v>
      </c>
      <c r="E146" s="2164">
        <v>1823.75</v>
      </c>
      <c r="F146" s="2163">
        <v>1492.65</v>
      </c>
      <c r="G146" s="2163">
        <v>1905.05</v>
      </c>
      <c r="H146" s="2163">
        <v>1772.65</v>
      </c>
      <c r="I146" s="2162">
        <v>27.999432563747931</v>
      </c>
      <c r="J146" s="2162">
        <v>1.0611769921312231</v>
      </c>
      <c r="K146" s="2162">
        <v>27.628714032090571</v>
      </c>
      <c r="L146" s="2161">
        <v>-6.9499488202409339</v>
      </c>
      <c r="N146" s="2160"/>
      <c r="O146" s="2160"/>
    </row>
    <row r="147" spans="2:15" ht="15.75" customHeight="1" thickTop="1">
      <c r="B147" s="3060" t="s">
        <v>1840</v>
      </c>
      <c r="C147" s="3046"/>
      <c r="D147" s="3046"/>
      <c r="E147" s="3046"/>
      <c r="F147" s="3046"/>
      <c r="G147" s="1863"/>
      <c r="H147" s="1863"/>
      <c r="I147" s="1863"/>
      <c r="J147" s="1863"/>
      <c r="K147" s="1863"/>
      <c r="L147" s="1863"/>
    </row>
    <row r="148" spans="2:15" ht="15.75" customHeight="1">
      <c r="B148" s="3061" t="s">
        <v>1839</v>
      </c>
      <c r="C148" s="3022"/>
      <c r="D148" s="3022"/>
      <c r="E148" s="3022"/>
      <c r="F148" s="3022"/>
      <c r="G148" s="3022"/>
      <c r="H148" s="1863" t="s">
        <v>1109</v>
      </c>
      <c r="I148" s="2158"/>
      <c r="J148" s="2158"/>
      <c r="K148" s="2159"/>
    </row>
    <row r="149" spans="2:15" ht="15.75" customHeight="1">
      <c r="B149" s="3061" t="s">
        <v>1838</v>
      </c>
      <c r="C149" s="3061"/>
      <c r="D149" s="3061"/>
      <c r="E149" s="3061"/>
      <c r="F149" s="3061"/>
      <c r="G149" s="3061"/>
      <c r="H149" s="3061"/>
      <c r="I149" s="3061"/>
      <c r="J149" s="3061"/>
      <c r="K149" s="3061"/>
      <c r="L149" s="2159"/>
    </row>
    <row r="150" spans="2:15" ht="15.75" customHeight="1">
      <c r="B150" s="3043" t="s">
        <v>1837</v>
      </c>
      <c r="C150" s="3022"/>
      <c r="D150" s="3022"/>
      <c r="E150" s="3022"/>
      <c r="F150" s="3022"/>
      <c r="G150" s="1863"/>
      <c r="H150" s="1863"/>
      <c r="I150" s="2158"/>
      <c r="J150" s="2158"/>
      <c r="K150" s="1863"/>
      <c r="L150" s="1863"/>
    </row>
    <row r="151" spans="2:15" ht="15.75" customHeight="1"/>
    <row r="152" spans="2:15" ht="15.75" customHeight="1"/>
    <row r="153" spans="2:15" ht="15.75" customHeight="1"/>
    <row r="154" spans="2:15" ht="15.75" customHeight="1"/>
    <row r="155" spans="2:15" ht="15.75" customHeight="1"/>
    <row r="156" spans="2:15" ht="15.75" customHeight="1"/>
    <row r="157" spans="2:15" ht="15.75" customHeight="1"/>
    <row r="158" spans="2:15" ht="15.75" customHeight="1"/>
    <row r="159" spans="2:15" ht="15.75" customHeight="1"/>
    <row r="160" spans="2:15"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29">
    <mergeCell ref="B150:F150"/>
    <mergeCell ref="B140:L140"/>
    <mergeCell ref="B142:B144"/>
    <mergeCell ref="C142:E143"/>
    <mergeCell ref="F142:H143"/>
    <mergeCell ref="I142:L142"/>
    <mergeCell ref="I143:J143"/>
    <mergeCell ref="K143:L143"/>
    <mergeCell ref="B147:F147"/>
    <mergeCell ref="B148:G148"/>
    <mergeCell ref="B149:K149"/>
    <mergeCell ref="B5:B17"/>
    <mergeCell ref="B18:B30"/>
    <mergeCell ref="B31:B43"/>
    <mergeCell ref="B44:B56"/>
    <mergeCell ref="B57:B69"/>
    <mergeCell ref="B122:B134"/>
    <mergeCell ref="B138:G138"/>
    <mergeCell ref="B139:L139"/>
    <mergeCell ref="B70:B82"/>
    <mergeCell ref="B83:B95"/>
    <mergeCell ref="B96:B108"/>
    <mergeCell ref="B109:B121"/>
    <mergeCell ref="B1:I1"/>
    <mergeCell ref="B2:I2"/>
    <mergeCell ref="B3:B4"/>
    <mergeCell ref="C3:C4"/>
    <mergeCell ref="D3:F3"/>
    <mergeCell ref="G3:I3"/>
  </mergeCells>
  <hyperlinks>
    <hyperlink ref="B150" r:id="rId1"/>
  </hyperlinks>
  <pageMargins left="0.7" right="0.7" top="0.43" bottom="0.75" header="0" footer="0"/>
  <pageSetup paperSize="9" scale="57"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topLeftCell="A4" zoomScaleNormal="100" workbookViewId="0">
      <selection activeCell="M38" sqref="M38"/>
    </sheetView>
  </sheetViews>
  <sheetFormatPr defaultColWidth="9.140625" defaultRowHeight="18.75" outlineLevelRow="1"/>
  <cols>
    <col min="1" max="1" width="6.140625" style="21" customWidth="1"/>
    <col min="2" max="2" width="11" style="21" customWidth="1"/>
    <col min="3" max="3" width="62" style="21" customWidth="1"/>
    <col min="4" max="4" width="17.85546875" style="77" customWidth="1"/>
    <col min="5" max="5" width="16.5703125" style="21" bestFit="1" customWidth="1"/>
    <col min="6" max="6" width="16.7109375" style="77" bestFit="1" customWidth="1"/>
    <col min="7" max="7" width="18.85546875" style="21" customWidth="1"/>
    <col min="8" max="9" width="9.140625" style="21"/>
    <col min="10" max="10" width="0" style="21" hidden="1" customWidth="1"/>
    <col min="11" max="16384" width="9.140625" style="21"/>
  </cols>
  <sheetData>
    <row r="5" spans="2:10">
      <c r="B5" s="3073" t="s">
        <v>124</v>
      </c>
      <c r="C5" s="3073"/>
      <c r="D5" s="3073"/>
      <c r="E5" s="3073"/>
      <c r="F5" s="3073"/>
      <c r="G5" s="3073"/>
    </row>
    <row r="6" spans="2:10">
      <c r="B6" s="3073" t="s">
        <v>77</v>
      </c>
      <c r="C6" s="3073"/>
      <c r="D6" s="3073"/>
      <c r="E6" s="3073"/>
      <c r="F6" s="3073"/>
      <c r="G6" s="3073"/>
    </row>
    <row r="7" spans="2:10">
      <c r="B7" s="3073" t="s">
        <v>78</v>
      </c>
      <c r="C7" s="3073"/>
      <c r="D7" s="3073"/>
      <c r="E7" s="3073"/>
      <c r="F7" s="3073"/>
      <c r="G7" s="3073"/>
    </row>
    <row r="8" spans="2:10" ht="19.5" thickBot="1">
      <c r="B8" s="143"/>
      <c r="C8" s="143"/>
      <c r="D8" s="143"/>
      <c r="E8" s="143"/>
      <c r="F8" s="143"/>
      <c r="G8" s="143"/>
    </row>
    <row r="9" spans="2:10" ht="25.5" customHeight="1" thickTop="1">
      <c r="B9" s="3063" t="s">
        <v>141</v>
      </c>
      <c r="C9" s="3065" t="s">
        <v>66</v>
      </c>
      <c r="D9" s="3067" t="s">
        <v>210</v>
      </c>
      <c r="E9" s="3068"/>
      <c r="F9" s="3068"/>
      <c r="G9" s="3069"/>
    </row>
    <row r="10" spans="2:10">
      <c r="B10" s="3064"/>
      <c r="C10" s="3066"/>
      <c r="D10" s="3070" t="s">
        <v>67</v>
      </c>
      <c r="E10" s="3071" t="s">
        <v>79</v>
      </c>
      <c r="F10" s="3070" t="s">
        <v>520</v>
      </c>
      <c r="G10" s="3072" t="s">
        <v>80</v>
      </c>
    </row>
    <row r="11" spans="2:10" s="22" customFormat="1" ht="25.5" customHeight="1">
      <c r="B11" s="3064"/>
      <c r="C11" s="3066"/>
      <c r="D11" s="78" t="s">
        <v>264</v>
      </c>
      <c r="E11" s="78" t="s">
        <v>73</v>
      </c>
      <c r="F11" s="78" t="s">
        <v>73</v>
      </c>
      <c r="G11" s="79" t="s">
        <v>263</v>
      </c>
    </row>
    <row r="12" spans="2:10">
      <c r="B12" s="23">
        <v>1</v>
      </c>
      <c r="C12" s="24" t="s">
        <v>81</v>
      </c>
      <c r="D12" s="25">
        <v>1038026.2</v>
      </c>
      <c r="E12" s="25">
        <v>1160259</v>
      </c>
      <c r="F12" s="25">
        <v>176991.5</v>
      </c>
      <c r="G12" s="26">
        <v>230862</v>
      </c>
      <c r="J12" s="166">
        <f>(G12/F12-1)*100</f>
        <v>30.436772387374546</v>
      </c>
    </row>
    <row r="13" spans="2:10">
      <c r="B13" s="27"/>
      <c r="C13" s="28" t="s">
        <v>82</v>
      </c>
      <c r="D13" s="29">
        <v>0</v>
      </c>
      <c r="E13" s="30">
        <v>0</v>
      </c>
      <c r="F13" s="30">
        <v>0</v>
      </c>
      <c r="G13" s="31">
        <v>0</v>
      </c>
    </row>
    <row r="14" spans="2:10" outlineLevel="1">
      <c r="B14" s="32"/>
      <c r="C14" s="33" t="s">
        <v>83</v>
      </c>
      <c r="D14" s="34">
        <v>0</v>
      </c>
      <c r="E14" s="35">
        <v>0</v>
      </c>
      <c r="F14" s="35">
        <v>0</v>
      </c>
      <c r="G14" s="36">
        <v>0</v>
      </c>
    </row>
    <row r="15" spans="2:10" outlineLevel="1">
      <c r="B15" s="32"/>
      <c r="C15" s="33" t="s">
        <v>84</v>
      </c>
      <c r="D15" s="34">
        <v>0</v>
      </c>
      <c r="E15" s="35">
        <v>0</v>
      </c>
      <c r="F15" s="35">
        <v>0</v>
      </c>
      <c r="G15" s="36">
        <v>0</v>
      </c>
    </row>
    <row r="16" spans="2:10" outlineLevel="1">
      <c r="B16" s="32"/>
      <c r="C16" s="33" t="s">
        <v>85</v>
      </c>
      <c r="D16" s="34">
        <v>0</v>
      </c>
      <c r="E16" s="35">
        <v>0</v>
      </c>
      <c r="F16" s="35">
        <v>0</v>
      </c>
      <c r="G16" s="36">
        <v>0</v>
      </c>
    </row>
    <row r="17" spans="2:10">
      <c r="B17" s="27"/>
      <c r="C17" s="28" t="s">
        <v>86</v>
      </c>
      <c r="D17" s="29">
        <v>0</v>
      </c>
      <c r="E17" s="37">
        <v>0</v>
      </c>
      <c r="F17" s="37">
        <v>0</v>
      </c>
      <c r="G17" s="31">
        <v>0</v>
      </c>
    </row>
    <row r="18" spans="2:10" outlineLevel="1">
      <c r="B18" s="32"/>
      <c r="C18" s="33" t="s">
        <v>83</v>
      </c>
      <c r="D18" s="34">
        <v>0</v>
      </c>
      <c r="E18" s="35">
        <v>0</v>
      </c>
      <c r="F18" s="35">
        <v>0</v>
      </c>
      <c r="G18" s="36">
        <v>0</v>
      </c>
    </row>
    <row r="19" spans="2:10" outlineLevel="1">
      <c r="B19" s="32"/>
      <c r="C19" s="33" t="s">
        <v>84</v>
      </c>
      <c r="D19" s="34">
        <v>0</v>
      </c>
      <c r="E19" s="35">
        <v>0</v>
      </c>
      <c r="F19" s="35">
        <v>0</v>
      </c>
      <c r="G19" s="36">
        <v>0</v>
      </c>
    </row>
    <row r="20" spans="2:10" outlineLevel="1">
      <c r="B20" s="32"/>
      <c r="C20" s="33" t="s">
        <v>85</v>
      </c>
      <c r="D20" s="34">
        <v>0</v>
      </c>
      <c r="E20" s="35">
        <v>0</v>
      </c>
      <c r="F20" s="35">
        <v>0</v>
      </c>
      <c r="G20" s="36">
        <v>0</v>
      </c>
    </row>
    <row r="21" spans="2:10">
      <c r="B21" s="27"/>
      <c r="C21" s="28" t="s">
        <v>87</v>
      </c>
      <c r="D21" s="29">
        <v>0</v>
      </c>
      <c r="E21" s="37">
        <v>0</v>
      </c>
      <c r="F21" s="37">
        <v>0</v>
      </c>
      <c r="G21" s="31">
        <v>0</v>
      </c>
    </row>
    <row r="22" spans="2:10" outlineLevel="1">
      <c r="B22" s="32"/>
      <c r="C22" s="33" t="s">
        <v>83</v>
      </c>
      <c r="D22" s="34">
        <v>0</v>
      </c>
      <c r="E22" s="35">
        <v>0</v>
      </c>
      <c r="F22" s="35">
        <v>0</v>
      </c>
      <c r="G22" s="36">
        <v>0</v>
      </c>
    </row>
    <row r="23" spans="2:10" outlineLevel="1">
      <c r="B23" s="32"/>
      <c r="C23" s="33" t="s">
        <v>84</v>
      </c>
      <c r="D23" s="34">
        <v>0</v>
      </c>
      <c r="E23" s="35">
        <v>0</v>
      </c>
      <c r="F23" s="35">
        <v>0</v>
      </c>
      <c r="G23" s="36">
        <v>0</v>
      </c>
    </row>
    <row r="24" spans="2:10" outlineLevel="1">
      <c r="B24" s="32"/>
      <c r="C24" s="33" t="s">
        <v>85</v>
      </c>
      <c r="D24" s="34">
        <v>0</v>
      </c>
      <c r="E24" s="38">
        <v>0</v>
      </c>
      <c r="F24" s="38">
        <v>0</v>
      </c>
      <c r="G24" s="36">
        <v>0</v>
      </c>
    </row>
    <row r="25" spans="2:10">
      <c r="B25" s="23">
        <v>2</v>
      </c>
      <c r="C25" s="24" t="s">
        <v>88</v>
      </c>
      <c r="D25" s="39">
        <v>770576.5</v>
      </c>
      <c r="E25" s="25">
        <v>892294</v>
      </c>
      <c r="F25" s="39">
        <v>177308.3</v>
      </c>
      <c r="G25" s="26">
        <v>249602.3</v>
      </c>
    </row>
    <row r="26" spans="2:10">
      <c r="B26" s="32"/>
      <c r="C26" s="40" t="s">
        <v>89</v>
      </c>
      <c r="D26" s="34">
        <v>723001</v>
      </c>
      <c r="E26" s="34">
        <v>851873.8</v>
      </c>
      <c r="F26" s="34">
        <v>154743.5</v>
      </c>
      <c r="G26" s="44">
        <v>226787.5</v>
      </c>
    </row>
    <row r="27" spans="2:10">
      <c r="B27" s="32"/>
      <c r="C27" s="43" t="s">
        <v>90</v>
      </c>
      <c r="D27" s="41">
        <v>793784.3</v>
      </c>
      <c r="E27" s="41">
        <v>938322.3</v>
      </c>
      <c r="F27" s="34">
        <v>172364</v>
      </c>
      <c r="G27" s="42">
        <v>255039.3</v>
      </c>
      <c r="J27" s="166">
        <f>(G27/F27-1)*100</f>
        <v>47.965526444037025</v>
      </c>
    </row>
    <row r="28" spans="2:10">
      <c r="B28" s="32"/>
      <c r="C28" s="45" t="s">
        <v>91</v>
      </c>
      <c r="D28" s="46">
        <v>704431.3</v>
      </c>
      <c r="E28" s="46">
        <v>827011.9</v>
      </c>
      <c r="F28" s="34">
        <v>149275</v>
      </c>
      <c r="G28" s="44">
        <v>225333.9</v>
      </c>
    </row>
    <row r="29" spans="2:10">
      <c r="B29" s="32"/>
      <c r="C29" s="45" t="s">
        <v>92</v>
      </c>
      <c r="D29" s="48">
        <v>89353</v>
      </c>
      <c r="E29" s="48">
        <v>111310.39999999999</v>
      </c>
      <c r="F29" s="48">
        <v>23089</v>
      </c>
      <c r="G29" s="47">
        <v>29705.4</v>
      </c>
    </row>
    <row r="30" spans="2:10">
      <c r="B30" s="32"/>
      <c r="C30" s="43" t="s">
        <v>93</v>
      </c>
      <c r="D30" s="41">
        <v>18569.700000000004</v>
      </c>
      <c r="E30" s="41">
        <v>24861.899999999998</v>
      </c>
      <c r="F30" s="34">
        <v>5468.5000000000127</v>
      </c>
      <c r="G30" s="42">
        <v>1453.6000000000058</v>
      </c>
    </row>
    <row r="31" spans="2:10">
      <c r="B31" s="49"/>
      <c r="C31" s="50" t="s">
        <v>221</v>
      </c>
      <c r="D31" s="41">
        <v>47575.5</v>
      </c>
      <c r="E31" s="41">
        <v>40420.199999999997</v>
      </c>
      <c r="F31" s="41">
        <v>22564.799999999999</v>
      </c>
      <c r="G31" s="42">
        <v>22814.799999999999</v>
      </c>
    </row>
    <row r="32" spans="2:10">
      <c r="B32" s="51">
        <v>3</v>
      </c>
      <c r="C32" s="52" t="s">
        <v>94</v>
      </c>
      <c r="D32" s="53">
        <v>-267449.69999999995</v>
      </c>
      <c r="E32" s="53">
        <v>-267965</v>
      </c>
      <c r="F32" s="53">
        <v>316.79999999998836</v>
      </c>
      <c r="G32" s="54">
        <v>18740.299999999988</v>
      </c>
    </row>
    <row r="33" spans="2:8" s="55" customFormat="1">
      <c r="B33" s="23">
        <v>4</v>
      </c>
      <c r="C33" s="24" t="s">
        <v>95</v>
      </c>
      <c r="D33" s="25">
        <v>333781.2</v>
      </c>
      <c r="E33" s="25">
        <v>322399.90000000002</v>
      </c>
      <c r="F33" s="25">
        <v>46843.499999999993</v>
      </c>
      <c r="G33" s="26">
        <v>10695.099999999995</v>
      </c>
    </row>
    <row r="34" spans="2:8">
      <c r="B34" s="32"/>
      <c r="C34" s="33" t="s">
        <v>96</v>
      </c>
      <c r="D34" s="34">
        <v>193485.5</v>
      </c>
      <c r="E34" s="34">
        <v>222778.8</v>
      </c>
      <c r="F34" s="34">
        <v>33691.9</v>
      </c>
      <c r="G34" s="44">
        <v>-179.79999999998836</v>
      </c>
    </row>
    <row r="35" spans="2:8">
      <c r="B35" s="32"/>
      <c r="C35" s="33" t="s">
        <v>97</v>
      </c>
      <c r="D35" s="56">
        <v>194642.35</v>
      </c>
      <c r="E35" s="56">
        <v>224009.2</v>
      </c>
      <c r="F35" s="56">
        <v>33000</v>
      </c>
      <c r="G35" s="57">
        <v>0</v>
      </c>
    </row>
    <row r="36" spans="2:8" outlineLevel="1">
      <c r="B36" s="32"/>
      <c r="C36" s="33" t="s">
        <v>98</v>
      </c>
      <c r="D36" s="34">
        <v>93000</v>
      </c>
      <c r="E36" s="34">
        <v>90000</v>
      </c>
      <c r="F36" s="34">
        <v>3000</v>
      </c>
      <c r="G36" s="44">
        <v>0</v>
      </c>
    </row>
    <row r="37" spans="2:8" outlineLevel="1">
      <c r="B37" s="32"/>
      <c r="C37" s="33" t="s">
        <v>99</v>
      </c>
      <c r="D37" s="34">
        <v>100000</v>
      </c>
      <c r="E37" s="34">
        <v>130000</v>
      </c>
      <c r="F37" s="34">
        <v>30000</v>
      </c>
      <c r="G37" s="44">
        <v>0</v>
      </c>
    </row>
    <row r="38" spans="2:8" outlineLevel="1">
      <c r="B38" s="32"/>
      <c r="C38" s="33" t="s">
        <v>100</v>
      </c>
      <c r="D38" s="34">
        <v>0</v>
      </c>
      <c r="E38" s="34">
        <v>0</v>
      </c>
      <c r="F38" s="34">
        <v>0</v>
      </c>
      <c r="G38" s="44">
        <v>0</v>
      </c>
    </row>
    <row r="39" spans="2:8" outlineLevel="1">
      <c r="B39" s="32"/>
      <c r="C39" s="33" t="s">
        <v>101</v>
      </c>
      <c r="D39" s="34">
        <v>1605.2</v>
      </c>
      <c r="E39" s="34">
        <v>3953.93</v>
      </c>
      <c r="F39" s="34">
        <v>0</v>
      </c>
      <c r="G39" s="44">
        <v>0</v>
      </c>
    </row>
    <row r="40" spans="2:8" outlineLevel="1">
      <c r="B40" s="32"/>
      <c r="C40" s="33" t="s">
        <v>102</v>
      </c>
      <c r="D40" s="34">
        <v>37.119999999999997</v>
      </c>
      <c r="E40" s="34">
        <v>55.22</v>
      </c>
      <c r="F40" s="34">
        <v>0</v>
      </c>
      <c r="G40" s="44">
        <v>0</v>
      </c>
    </row>
    <row r="41" spans="2:8">
      <c r="B41" s="32"/>
      <c r="C41" s="33" t="s">
        <v>103</v>
      </c>
      <c r="D41" s="34">
        <v>0</v>
      </c>
      <c r="E41" s="34">
        <v>0</v>
      </c>
      <c r="F41" s="34">
        <v>0</v>
      </c>
      <c r="G41" s="44">
        <v>0</v>
      </c>
    </row>
    <row r="42" spans="2:8">
      <c r="B42" s="32"/>
      <c r="C42" s="33" t="s">
        <v>104</v>
      </c>
      <c r="D42" s="34">
        <v>-1156.8500000000058</v>
      </c>
      <c r="E42" s="34">
        <v>-1230.4000000000233</v>
      </c>
      <c r="F42" s="34">
        <v>691.90000000000146</v>
      </c>
      <c r="G42" s="44">
        <v>-179.79999999998836</v>
      </c>
    </row>
    <row r="43" spans="2:8">
      <c r="B43" s="32"/>
      <c r="C43" s="33" t="s">
        <v>105</v>
      </c>
      <c r="D43" s="34">
        <v>1788.2</v>
      </c>
      <c r="E43" s="34">
        <v>3223.5</v>
      </c>
      <c r="F43" s="34">
        <v>0</v>
      </c>
      <c r="G43" s="44">
        <v>75.699999999999818</v>
      </c>
    </row>
    <row r="44" spans="2:8">
      <c r="B44" s="32"/>
      <c r="C44" s="33" t="s">
        <v>106</v>
      </c>
      <c r="D44" s="34">
        <v>138507.5</v>
      </c>
      <c r="E44" s="34">
        <v>96397.60000000002</v>
      </c>
      <c r="F44" s="34">
        <v>13151.599999999991</v>
      </c>
      <c r="G44" s="44">
        <v>10799.199999999983</v>
      </c>
      <c r="H44" s="364"/>
    </row>
    <row r="45" spans="2:8" ht="21.75" customHeight="1">
      <c r="B45" s="51">
        <v>5</v>
      </c>
      <c r="C45" s="52" t="s">
        <v>209</v>
      </c>
      <c r="D45" s="53">
        <v>66331.500000000058</v>
      </c>
      <c r="E45" s="53">
        <v>54434.900000000023</v>
      </c>
      <c r="F45" s="53">
        <v>47160.299999999981</v>
      </c>
      <c r="G45" s="54">
        <v>29435.399999999983</v>
      </c>
    </row>
    <row r="46" spans="2:8">
      <c r="B46" s="58">
        <v>6</v>
      </c>
      <c r="C46" s="59" t="s">
        <v>107</v>
      </c>
      <c r="D46" s="60">
        <v>153871</v>
      </c>
      <c r="E46" s="60">
        <v>188750.3</v>
      </c>
      <c r="F46" s="60">
        <v>0</v>
      </c>
      <c r="G46" s="61">
        <v>14177.2</v>
      </c>
    </row>
    <row r="47" spans="2:8">
      <c r="B47" s="58">
        <v>7</v>
      </c>
      <c r="C47" s="59" t="s">
        <v>108</v>
      </c>
      <c r="D47" s="63">
        <v>148825.79999999999</v>
      </c>
      <c r="E47" s="60">
        <v>159948.30000000002</v>
      </c>
      <c r="F47" s="60">
        <v>27382.400000000001</v>
      </c>
      <c r="G47" s="365">
        <v>29404.800000000003</v>
      </c>
    </row>
    <row r="48" spans="2:8">
      <c r="B48" s="62"/>
      <c r="C48" s="366" t="s">
        <v>109</v>
      </c>
      <c r="D48" s="63">
        <v>109332.4</v>
      </c>
      <c r="E48" s="367">
        <v>118588.5</v>
      </c>
      <c r="F48" s="63">
        <v>18436.3</v>
      </c>
      <c r="G48" s="64">
        <v>16715.100000000002</v>
      </c>
    </row>
    <row r="49" spans="2:12">
      <c r="B49" s="65"/>
      <c r="C49" s="66" t="s">
        <v>110</v>
      </c>
      <c r="D49" s="67">
        <v>39493.399999999994</v>
      </c>
      <c r="E49" s="67">
        <v>41359.799999999996</v>
      </c>
      <c r="F49" s="67">
        <v>8946.1</v>
      </c>
      <c r="G49" s="68">
        <v>12689.699999999999</v>
      </c>
      <c r="L49" s="364"/>
    </row>
    <row r="50" spans="2:12" ht="21.75" customHeight="1">
      <c r="B50" s="51">
        <v>8</v>
      </c>
      <c r="C50" s="52" t="s">
        <v>111</v>
      </c>
      <c r="D50" s="69">
        <v>-5045.2000000000116</v>
      </c>
      <c r="E50" s="69">
        <v>-28801.999999999971</v>
      </c>
      <c r="F50" s="69">
        <v>27382.400000000001</v>
      </c>
      <c r="G50" s="54">
        <v>15227.600000000002</v>
      </c>
    </row>
    <row r="51" spans="2:12" ht="21.75" customHeight="1">
      <c r="B51" s="70">
        <v>9</v>
      </c>
      <c r="C51" s="71" t="s">
        <v>112</v>
      </c>
      <c r="D51" s="41">
        <v>16165.6</v>
      </c>
      <c r="E51" s="41">
        <v>15342.399999999998</v>
      </c>
      <c r="F51" s="34">
        <v>-5796.4</v>
      </c>
      <c r="G51" s="44">
        <v>-12565.8</v>
      </c>
    </row>
    <row r="52" spans="2:12" s="55" customFormat="1">
      <c r="B52" s="73">
        <v>10</v>
      </c>
      <c r="C52" s="74" t="s">
        <v>113</v>
      </c>
      <c r="D52" s="72">
        <v>-1933.8000000000043</v>
      </c>
      <c r="E52" s="72">
        <v>12550.700000000008</v>
      </c>
      <c r="F52" s="72">
        <v>3469.2999999999984</v>
      </c>
      <c r="G52" s="75">
        <v>11973.599999999995</v>
      </c>
    </row>
    <row r="53" spans="2:12" outlineLevel="1">
      <c r="B53" s="32"/>
      <c r="C53" s="33" t="s">
        <v>114</v>
      </c>
      <c r="D53" s="41">
        <v>-64.5</v>
      </c>
      <c r="E53" s="41">
        <v>-89.1</v>
      </c>
      <c r="F53" s="41">
        <v>235.3</v>
      </c>
      <c r="G53" s="42">
        <v>760</v>
      </c>
    </row>
    <row r="54" spans="2:12" outlineLevel="1">
      <c r="B54" s="32"/>
      <c r="C54" s="33" t="s">
        <v>115</v>
      </c>
      <c r="D54" s="41">
        <v>-793.30000000000007</v>
      </c>
      <c r="E54" s="41">
        <v>331.69999999999993</v>
      </c>
      <c r="F54" s="41">
        <v>792.30000000000007</v>
      </c>
      <c r="G54" s="42">
        <v>2074.1000000000004</v>
      </c>
    </row>
    <row r="55" spans="2:12" outlineLevel="1">
      <c r="B55" s="32"/>
      <c r="C55" s="33" t="s">
        <v>116</v>
      </c>
      <c r="D55" s="34">
        <v>0</v>
      </c>
      <c r="E55" s="34">
        <v>0</v>
      </c>
      <c r="F55" s="34">
        <v>0</v>
      </c>
      <c r="G55" s="44">
        <v>0</v>
      </c>
    </row>
    <row r="56" spans="2:12" outlineLevel="1">
      <c r="B56" s="32"/>
      <c r="C56" s="33" t="s">
        <v>117</v>
      </c>
      <c r="D56" s="34">
        <v>-1076.0000000000041</v>
      </c>
      <c r="E56" s="34">
        <v>12308.100000000008</v>
      </c>
      <c r="F56" s="41">
        <v>2441.6999999999985</v>
      </c>
      <c r="G56" s="42">
        <v>9139.4999999999945</v>
      </c>
    </row>
    <row r="57" spans="2:12" s="55" customFormat="1">
      <c r="B57" s="51">
        <v>11</v>
      </c>
      <c r="C57" s="25" t="s">
        <v>118</v>
      </c>
      <c r="D57" s="25">
        <v>75518.100000000049</v>
      </c>
      <c r="E57" s="25">
        <v>53526.000000000058</v>
      </c>
      <c r="F57" s="25">
        <v>72215.599999999991</v>
      </c>
      <c r="G57" s="26">
        <v>44070.799999999981</v>
      </c>
    </row>
    <row r="58" spans="2:12" s="55" customFormat="1">
      <c r="B58" s="32"/>
      <c r="C58" s="40" t="s">
        <v>503</v>
      </c>
      <c r="D58" s="375">
        <v>65653.700000000055</v>
      </c>
      <c r="E58" s="375">
        <v>141171.79999999999</v>
      </c>
      <c r="F58" s="34">
        <v>141171.8000000001</v>
      </c>
      <c r="G58" s="376">
        <v>194697.80000000005</v>
      </c>
    </row>
    <row r="59" spans="2:12" s="55" customFormat="1">
      <c r="B59" s="32"/>
      <c r="C59" s="40" t="s">
        <v>504</v>
      </c>
      <c r="D59" s="377">
        <v>0</v>
      </c>
      <c r="E59" s="377">
        <v>0</v>
      </c>
      <c r="F59" s="34">
        <v>0</v>
      </c>
      <c r="G59" s="44">
        <v>0</v>
      </c>
    </row>
    <row r="60" spans="2:12" s="55" customFormat="1" ht="19.5" thickBot="1">
      <c r="B60" s="374">
        <v>12</v>
      </c>
      <c r="C60" s="373" t="s">
        <v>505</v>
      </c>
      <c r="D60" s="378">
        <v>141171.8000000001</v>
      </c>
      <c r="E60" s="378">
        <v>194697.80000000005</v>
      </c>
      <c r="F60" s="379">
        <v>213387.40000000008</v>
      </c>
      <c r="G60" s="380">
        <v>238768.60000000003</v>
      </c>
    </row>
    <row r="61" spans="2:12" s="55" customFormat="1" ht="19.5" thickTop="1">
      <c r="B61" s="80" t="s">
        <v>502</v>
      </c>
      <c r="C61" s="3076" t="s">
        <v>501</v>
      </c>
      <c r="D61" s="3076"/>
      <c r="E61" s="76"/>
      <c r="F61" s="76"/>
      <c r="G61" s="76">
        <v>68319.7</v>
      </c>
    </row>
    <row r="62" spans="2:12" ht="34.5" customHeight="1">
      <c r="B62" s="80" t="s">
        <v>119</v>
      </c>
      <c r="C62" s="3074" t="s">
        <v>120</v>
      </c>
      <c r="D62" s="3074"/>
      <c r="E62" s="3074"/>
      <c r="F62" s="3074"/>
      <c r="G62" s="3074"/>
    </row>
    <row r="63" spans="2:12" ht="34.5" customHeight="1">
      <c r="B63" s="80" t="s">
        <v>121</v>
      </c>
      <c r="C63" s="3075" t="s">
        <v>499</v>
      </c>
      <c r="D63" s="3075"/>
      <c r="E63" s="3075"/>
      <c r="F63" s="3075"/>
      <c r="G63" s="3075"/>
    </row>
    <row r="64" spans="2:12" ht="35.25" customHeight="1">
      <c r="B64" s="81" t="s">
        <v>122</v>
      </c>
      <c r="C64" s="3062" t="s">
        <v>123</v>
      </c>
      <c r="D64" s="3062"/>
      <c r="E64" s="3062"/>
      <c r="F64" s="3062"/>
      <c r="G64" s="3062"/>
    </row>
  </sheetData>
  <mergeCells count="12">
    <mergeCell ref="B5:G5"/>
    <mergeCell ref="B6:G6"/>
    <mergeCell ref="B7:G7"/>
    <mergeCell ref="C62:G62"/>
    <mergeCell ref="C63:G63"/>
    <mergeCell ref="C61:D61"/>
    <mergeCell ref="C64:G64"/>
    <mergeCell ref="B9:B11"/>
    <mergeCell ref="C9:C11"/>
    <mergeCell ref="D9:G9"/>
    <mergeCell ref="D10:E10"/>
    <mergeCell ref="F10:G10"/>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M38" sqref="M38"/>
      <selection pane="topRight" activeCell="M38" sqref="M38"/>
      <selection pane="bottomLeft" activeCell="M38" sqref="M38"/>
      <selection pane="bottomRight" activeCell="M38" sqref="M38"/>
    </sheetView>
  </sheetViews>
  <sheetFormatPr defaultRowHeight="12.75"/>
  <cols>
    <col min="1" max="1" width="42.85546875" style="82" customWidth="1"/>
    <col min="2" max="2" width="15.7109375" style="82" customWidth="1"/>
    <col min="3" max="3" width="13.28515625" style="82" customWidth="1"/>
    <col min="4" max="4" width="15.85546875" style="82" customWidth="1"/>
    <col min="5" max="5" width="13.7109375" style="82" customWidth="1"/>
    <col min="6" max="6" width="15.7109375" style="82" customWidth="1"/>
    <col min="7" max="10" width="10.7109375" style="82" customWidth="1"/>
    <col min="11" max="244" width="9.140625" style="82"/>
    <col min="245" max="245" width="20.7109375" style="82" customWidth="1"/>
    <col min="246" max="246" width="11.7109375" style="82" customWidth="1"/>
    <col min="247" max="247" width="12.7109375" style="82" customWidth="1"/>
    <col min="248" max="248" width="11.28515625" style="82" bestFit="1" customWidth="1"/>
    <col min="249" max="249" width="12.85546875" style="82" bestFit="1" customWidth="1"/>
    <col min="250" max="250" width="11" style="82" customWidth="1"/>
    <col min="251" max="251" width="9.85546875" style="82" customWidth="1"/>
    <col min="252" max="260" width="11" style="82" customWidth="1"/>
    <col min="261" max="263" width="9.42578125" style="82" customWidth="1"/>
    <col min="264" max="500" width="9.140625" style="82"/>
    <col min="501" max="501" width="20.7109375" style="82" customWidth="1"/>
    <col min="502" max="502" width="11.7109375" style="82" customWidth="1"/>
    <col min="503" max="503" width="12.7109375" style="82" customWidth="1"/>
    <col min="504" max="504" width="11.28515625" style="82" bestFit="1" customWidth="1"/>
    <col min="505" max="505" width="12.85546875" style="82" bestFit="1" customWidth="1"/>
    <col min="506" max="506" width="11" style="82" customWidth="1"/>
    <col min="507" max="507" width="9.85546875" style="82" customWidth="1"/>
    <col min="508" max="516" width="11" style="82" customWidth="1"/>
    <col min="517" max="519" width="9.42578125" style="82" customWidth="1"/>
    <col min="520" max="756" width="9.140625" style="82"/>
    <col min="757" max="757" width="20.7109375" style="82" customWidth="1"/>
    <col min="758" max="758" width="11.7109375" style="82" customWidth="1"/>
    <col min="759" max="759" width="12.7109375" style="82" customWidth="1"/>
    <col min="760" max="760" width="11.28515625" style="82" bestFit="1" customWidth="1"/>
    <col min="761" max="761" width="12.85546875" style="82" bestFit="1" customWidth="1"/>
    <col min="762" max="762" width="11" style="82" customWidth="1"/>
    <col min="763" max="763" width="9.85546875" style="82" customWidth="1"/>
    <col min="764" max="772" width="11" style="82" customWidth="1"/>
    <col min="773" max="775" width="9.42578125" style="82" customWidth="1"/>
    <col min="776" max="1012" width="9.140625" style="82"/>
    <col min="1013" max="1013" width="20.7109375" style="82" customWidth="1"/>
    <col min="1014" max="1014" width="11.7109375" style="82" customWidth="1"/>
    <col min="1015" max="1015" width="12.7109375" style="82" customWidth="1"/>
    <col min="1016" max="1016" width="11.28515625" style="82" bestFit="1" customWidth="1"/>
    <col min="1017" max="1017" width="12.85546875" style="82" bestFit="1" customWidth="1"/>
    <col min="1018" max="1018" width="11" style="82" customWidth="1"/>
    <col min="1019" max="1019" width="9.85546875" style="82" customWidth="1"/>
    <col min="1020" max="1028" width="11" style="82" customWidth="1"/>
    <col min="1029" max="1031" width="9.42578125" style="82" customWidth="1"/>
    <col min="1032" max="1268" width="9.140625" style="82"/>
    <col min="1269" max="1269" width="20.7109375" style="82" customWidth="1"/>
    <col min="1270" max="1270" width="11.7109375" style="82" customWidth="1"/>
    <col min="1271" max="1271" width="12.7109375" style="82" customWidth="1"/>
    <col min="1272" max="1272" width="11.28515625" style="82" bestFit="1" customWidth="1"/>
    <col min="1273" max="1273" width="12.85546875" style="82" bestFit="1" customWidth="1"/>
    <col min="1274" max="1274" width="11" style="82" customWidth="1"/>
    <col min="1275" max="1275" width="9.85546875" style="82" customWidth="1"/>
    <col min="1276" max="1284" width="11" style="82" customWidth="1"/>
    <col min="1285" max="1287" width="9.42578125" style="82" customWidth="1"/>
    <col min="1288" max="1524" width="9.140625" style="82"/>
    <col min="1525" max="1525" width="20.7109375" style="82" customWidth="1"/>
    <col min="1526" max="1526" width="11.7109375" style="82" customWidth="1"/>
    <col min="1527" max="1527" width="12.7109375" style="82" customWidth="1"/>
    <col min="1528" max="1528" width="11.28515625" style="82" bestFit="1" customWidth="1"/>
    <col min="1529" max="1529" width="12.85546875" style="82" bestFit="1" customWidth="1"/>
    <col min="1530" max="1530" width="11" style="82" customWidth="1"/>
    <col min="1531" max="1531" width="9.85546875" style="82" customWidth="1"/>
    <col min="1532" max="1540" width="11" style="82" customWidth="1"/>
    <col min="1541" max="1543" width="9.42578125" style="82" customWidth="1"/>
    <col min="1544" max="1780" width="9.140625" style="82"/>
    <col min="1781" max="1781" width="20.7109375" style="82" customWidth="1"/>
    <col min="1782" max="1782" width="11.7109375" style="82" customWidth="1"/>
    <col min="1783" max="1783" width="12.7109375" style="82" customWidth="1"/>
    <col min="1784" max="1784" width="11.28515625" style="82" bestFit="1" customWidth="1"/>
    <col min="1785" max="1785" width="12.85546875" style="82" bestFit="1" customWidth="1"/>
    <col min="1786" max="1786" width="11" style="82" customWidth="1"/>
    <col min="1787" max="1787" width="9.85546875" style="82" customWidth="1"/>
    <col min="1788" max="1796" width="11" style="82" customWidth="1"/>
    <col min="1797" max="1799" width="9.42578125" style="82" customWidth="1"/>
    <col min="1800" max="2036" width="9.140625" style="82"/>
    <col min="2037" max="2037" width="20.7109375" style="82" customWidth="1"/>
    <col min="2038" max="2038" width="11.7109375" style="82" customWidth="1"/>
    <col min="2039" max="2039" width="12.7109375" style="82" customWidth="1"/>
    <col min="2040" max="2040" width="11.28515625" style="82" bestFit="1" customWidth="1"/>
    <col min="2041" max="2041" width="12.85546875" style="82" bestFit="1" customWidth="1"/>
    <col min="2042" max="2042" width="11" style="82" customWidth="1"/>
    <col min="2043" max="2043" width="9.85546875" style="82" customWidth="1"/>
    <col min="2044" max="2052" width="11" style="82" customWidth="1"/>
    <col min="2053" max="2055" width="9.42578125" style="82" customWidth="1"/>
    <col min="2056" max="2292" width="9.140625" style="82"/>
    <col min="2293" max="2293" width="20.7109375" style="82" customWidth="1"/>
    <col min="2294" max="2294" width="11.7109375" style="82" customWidth="1"/>
    <col min="2295" max="2295" width="12.7109375" style="82" customWidth="1"/>
    <col min="2296" max="2296" width="11.28515625" style="82" bestFit="1" customWidth="1"/>
    <col min="2297" max="2297" width="12.85546875" style="82" bestFit="1" customWidth="1"/>
    <col min="2298" max="2298" width="11" style="82" customWidth="1"/>
    <col min="2299" max="2299" width="9.85546875" style="82" customWidth="1"/>
    <col min="2300" max="2308" width="11" style="82" customWidth="1"/>
    <col min="2309" max="2311" width="9.42578125" style="82" customWidth="1"/>
    <col min="2312" max="2548" width="9.140625" style="82"/>
    <col min="2549" max="2549" width="20.7109375" style="82" customWidth="1"/>
    <col min="2550" max="2550" width="11.7109375" style="82" customWidth="1"/>
    <col min="2551" max="2551" width="12.7109375" style="82" customWidth="1"/>
    <col min="2552" max="2552" width="11.28515625" style="82" bestFit="1" customWidth="1"/>
    <col min="2553" max="2553" width="12.85546875" style="82" bestFit="1" customWidth="1"/>
    <col min="2554" max="2554" width="11" style="82" customWidth="1"/>
    <col min="2555" max="2555" width="9.85546875" style="82" customWidth="1"/>
    <col min="2556" max="2564" width="11" style="82" customWidth="1"/>
    <col min="2565" max="2567" width="9.42578125" style="82" customWidth="1"/>
    <col min="2568" max="2804" width="9.140625" style="82"/>
    <col min="2805" max="2805" width="20.7109375" style="82" customWidth="1"/>
    <col min="2806" max="2806" width="11.7109375" style="82" customWidth="1"/>
    <col min="2807" max="2807" width="12.7109375" style="82" customWidth="1"/>
    <col min="2808" max="2808" width="11.28515625" style="82" bestFit="1" customWidth="1"/>
    <col min="2809" max="2809" width="12.85546875" style="82" bestFit="1" customWidth="1"/>
    <col min="2810" max="2810" width="11" style="82" customWidth="1"/>
    <col min="2811" max="2811" width="9.85546875" style="82" customWidth="1"/>
    <col min="2812" max="2820" width="11" style="82" customWidth="1"/>
    <col min="2821" max="2823" width="9.42578125" style="82" customWidth="1"/>
    <col min="2824" max="3060" width="9.140625" style="82"/>
    <col min="3061" max="3061" width="20.7109375" style="82" customWidth="1"/>
    <col min="3062" max="3062" width="11.7109375" style="82" customWidth="1"/>
    <col min="3063" max="3063" width="12.7109375" style="82" customWidth="1"/>
    <col min="3064" max="3064" width="11.28515625" style="82" bestFit="1" customWidth="1"/>
    <col min="3065" max="3065" width="12.85546875" style="82" bestFit="1" customWidth="1"/>
    <col min="3066" max="3066" width="11" style="82" customWidth="1"/>
    <col min="3067" max="3067" width="9.85546875" style="82" customWidth="1"/>
    <col min="3068" max="3076" width="11" style="82" customWidth="1"/>
    <col min="3077" max="3079" width="9.42578125" style="82" customWidth="1"/>
    <col min="3080" max="3316" width="9.140625" style="82"/>
    <col min="3317" max="3317" width="20.7109375" style="82" customWidth="1"/>
    <col min="3318" max="3318" width="11.7109375" style="82" customWidth="1"/>
    <col min="3319" max="3319" width="12.7109375" style="82" customWidth="1"/>
    <col min="3320" max="3320" width="11.28515625" style="82" bestFit="1" customWidth="1"/>
    <col min="3321" max="3321" width="12.85546875" style="82" bestFit="1" customWidth="1"/>
    <col min="3322" max="3322" width="11" style="82" customWidth="1"/>
    <col min="3323" max="3323" width="9.85546875" style="82" customWidth="1"/>
    <col min="3324" max="3332" width="11" style="82" customWidth="1"/>
    <col min="3333" max="3335" width="9.42578125" style="82" customWidth="1"/>
    <col min="3336" max="3572" width="9.140625" style="82"/>
    <col min="3573" max="3573" width="20.7109375" style="82" customWidth="1"/>
    <col min="3574" max="3574" width="11.7109375" style="82" customWidth="1"/>
    <col min="3575" max="3575" width="12.7109375" style="82" customWidth="1"/>
    <col min="3576" max="3576" width="11.28515625" style="82" bestFit="1" customWidth="1"/>
    <col min="3577" max="3577" width="12.85546875" style="82" bestFit="1" customWidth="1"/>
    <col min="3578" max="3578" width="11" style="82" customWidth="1"/>
    <col min="3579" max="3579" width="9.85546875" style="82" customWidth="1"/>
    <col min="3580" max="3588" width="11" style="82" customWidth="1"/>
    <col min="3589" max="3591" width="9.42578125" style="82" customWidth="1"/>
    <col min="3592" max="3828" width="9.140625" style="82"/>
    <col min="3829" max="3829" width="20.7109375" style="82" customWidth="1"/>
    <col min="3830" max="3830" width="11.7109375" style="82" customWidth="1"/>
    <col min="3831" max="3831" width="12.7109375" style="82" customWidth="1"/>
    <col min="3832" max="3832" width="11.28515625" style="82" bestFit="1" customWidth="1"/>
    <col min="3833" max="3833" width="12.85546875" style="82" bestFit="1" customWidth="1"/>
    <col min="3834" max="3834" width="11" style="82" customWidth="1"/>
    <col min="3835" max="3835" width="9.85546875" style="82" customWidth="1"/>
    <col min="3836" max="3844" width="11" style="82" customWidth="1"/>
    <col min="3845" max="3847" width="9.42578125" style="82" customWidth="1"/>
    <col min="3848" max="4084" width="9.140625" style="82"/>
    <col min="4085" max="4085" width="20.7109375" style="82" customWidth="1"/>
    <col min="4086" max="4086" width="11.7109375" style="82" customWidth="1"/>
    <col min="4087" max="4087" width="12.7109375" style="82" customWidth="1"/>
    <col min="4088" max="4088" width="11.28515625" style="82" bestFit="1" customWidth="1"/>
    <col min="4089" max="4089" width="12.85546875" style="82" bestFit="1" customWidth="1"/>
    <col min="4090" max="4090" width="11" style="82" customWidth="1"/>
    <col min="4091" max="4091" width="9.85546875" style="82" customWidth="1"/>
    <col min="4092" max="4100" width="11" style="82" customWidth="1"/>
    <col min="4101" max="4103" width="9.42578125" style="82" customWidth="1"/>
    <col min="4104" max="4340" width="9.140625" style="82"/>
    <col min="4341" max="4341" width="20.7109375" style="82" customWidth="1"/>
    <col min="4342" max="4342" width="11.7109375" style="82" customWidth="1"/>
    <col min="4343" max="4343" width="12.7109375" style="82" customWidth="1"/>
    <col min="4344" max="4344" width="11.28515625" style="82" bestFit="1" customWidth="1"/>
    <col min="4345" max="4345" width="12.85546875" style="82" bestFit="1" customWidth="1"/>
    <col min="4346" max="4346" width="11" style="82" customWidth="1"/>
    <col min="4347" max="4347" width="9.85546875" style="82" customWidth="1"/>
    <col min="4348" max="4356" width="11" style="82" customWidth="1"/>
    <col min="4357" max="4359" width="9.42578125" style="82" customWidth="1"/>
    <col min="4360" max="4596" width="9.140625" style="82"/>
    <col min="4597" max="4597" width="20.7109375" style="82" customWidth="1"/>
    <col min="4598" max="4598" width="11.7109375" style="82" customWidth="1"/>
    <col min="4599" max="4599" width="12.7109375" style="82" customWidth="1"/>
    <col min="4600" max="4600" width="11.28515625" style="82" bestFit="1" customWidth="1"/>
    <col min="4601" max="4601" width="12.85546875" style="82" bestFit="1" customWidth="1"/>
    <col min="4602" max="4602" width="11" style="82" customWidth="1"/>
    <col min="4603" max="4603" width="9.85546875" style="82" customWidth="1"/>
    <col min="4604" max="4612" width="11" style="82" customWidth="1"/>
    <col min="4613" max="4615" width="9.42578125" style="82" customWidth="1"/>
    <col min="4616" max="4852" width="9.140625" style="82"/>
    <col min="4853" max="4853" width="20.7109375" style="82" customWidth="1"/>
    <col min="4854" max="4854" width="11.7109375" style="82" customWidth="1"/>
    <col min="4855" max="4855" width="12.7109375" style="82" customWidth="1"/>
    <col min="4856" max="4856" width="11.28515625" style="82" bestFit="1" customWidth="1"/>
    <col min="4857" max="4857" width="12.85546875" style="82" bestFit="1" customWidth="1"/>
    <col min="4858" max="4858" width="11" style="82" customWidth="1"/>
    <col min="4859" max="4859" width="9.85546875" style="82" customWidth="1"/>
    <col min="4860" max="4868" width="11" style="82" customWidth="1"/>
    <col min="4869" max="4871" width="9.42578125" style="82" customWidth="1"/>
    <col min="4872" max="5108" width="9.140625" style="82"/>
    <col min="5109" max="5109" width="20.7109375" style="82" customWidth="1"/>
    <col min="5110" max="5110" width="11.7109375" style="82" customWidth="1"/>
    <col min="5111" max="5111" width="12.7109375" style="82" customWidth="1"/>
    <col min="5112" max="5112" width="11.28515625" style="82" bestFit="1" customWidth="1"/>
    <col min="5113" max="5113" width="12.85546875" style="82" bestFit="1" customWidth="1"/>
    <col min="5114" max="5114" width="11" style="82" customWidth="1"/>
    <col min="5115" max="5115" width="9.85546875" style="82" customWidth="1"/>
    <col min="5116" max="5124" width="11" style="82" customWidth="1"/>
    <col min="5125" max="5127" width="9.42578125" style="82" customWidth="1"/>
    <col min="5128" max="5364" width="9.140625" style="82"/>
    <col min="5365" max="5365" width="20.7109375" style="82" customWidth="1"/>
    <col min="5366" max="5366" width="11.7109375" style="82" customWidth="1"/>
    <col min="5367" max="5367" width="12.7109375" style="82" customWidth="1"/>
    <col min="5368" max="5368" width="11.28515625" style="82" bestFit="1" customWidth="1"/>
    <col min="5369" max="5369" width="12.85546875" style="82" bestFit="1" customWidth="1"/>
    <col min="5370" max="5370" width="11" style="82" customWidth="1"/>
    <col min="5371" max="5371" width="9.85546875" style="82" customWidth="1"/>
    <col min="5372" max="5380" width="11" style="82" customWidth="1"/>
    <col min="5381" max="5383" width="9.42578125" style="82" customWidth="1"/>
    <col min="5384" max="5620" width="9.140625" style="82"/>
    <col min="5621" max="5621" width="20.7109375" style="82" customWidth="1"/>
    <col min="5622" max="5622" width="11.7109375" style="82" customWidth="1"/>
    <col min="5623" max="5623" width="12.7109375" style="82" customWidth="1"/>
    <col min="5624" max="5624" width="11.28515625" style="82" bestFit="1" customWidth="1"/>
    <col min="5625" max="5625" width="12.85546875" style="82" bestFit="1" customWidth="1"/>
    <col min="5626" max="5626" width="11" style="82" customWidth="1"/>
    <col min="5627" max="5627" width="9.85546875" style="82" customWidth="1"/>
    <col min="5628" max="5636" width="11" style="82" customWidth="1"/>
    <col min="5637" max="5639" width="9.42578125" style="82" customWidth="1"/>
    <col min="5640" max="5876" width="9.140625" style="82"/>
    <col min="5877" max="5877" width="20.7109375" style="82" customWidth="1"/>
    <col min="5878" max="5878" width="11.7109375" style="82" customWidth="1"/>
    <col min="5879" max="5879" width="12.7109375" style="82" customWidth="1"/>
    <col min="5880" max="5880" width="11.28515625" style="82" bestFit="1" customWidth="1"/>
    <col min="5881" max="5881" width="12.85546875" style="82" bestFit="1" customWidth="1"/>
    <col min="5882" max="5882" width="11" style="82" customWidth="1"/>
    <col min="5883" max="5883" width="9.85546875" style="82" customWidth="1"/>
    <col min="5884" max="5892" width="11" style="82" customWidth="1"/>
    <col min="5893" max="5895" width="9.42578125" style="82" customWidth="1"/>
    <col min="5896" max="6132" width="9.140625" style="82"/>
    <col min="6133" max="6133" width="20.7109375" style="82" customWidth="1"/>
    <col min="6134" max="6134" width="11.7109375" style="82" customWidth="1"/>
    <col min="6135" max="6135" width="12.7109375" style="82" customWidth="1"/>
    <col min="6136" max="6136" width="11.28515625" style="82" bestFit="1" customWidth="1"/>
    <col min="6137" max="6137" width="12.85546875" style="82" bestFit="1" customWidth="1"/>
    <col min="6138" max="6138" width="11" style="82" customWidth="1"/>
    <col min="6139" max="6139" width="9.85546875" style="82" customWidth="1"/>
    <col min="6140" max="6148" width="11" style="82" customWidth="1"/>
    <col min="6149" max="6151" width="9.42578125" style="82" customWidth="1"/>
    <col min="6152" max="6388" width="9.140625" style="82"/>
    <col min="6389" max="6389" width="20.7109375" style="82" customWidth="1"/>
    <col min="6390" max="6390" width="11.7109375" style="82" customWidth="1"/>
    <col min="6391" max="6391" width="12.7109375" style="82" customWidth="1"/>
    <col min="6392" max="6392" width="11.28515625" style="82" bestFit="1" customWidth="1"/>
    <col min="6393" max="6393" width="12.85546875" style="82" bestFit="1" customWidth="1"/>
    <col min="6394" max="6394" width="11" style="82" customWidth="1"/>
    <col min="6395" max="6395" width="9.85546875" style="82" customWidth="1"/>
    <col min="6396" max="6404" width="11" style="82" customWidth="1"/>
    <col min="6405" max="6407" width="9.42578125" style="82" customWidth="1"/>
    <col min="6408" max="6644" width="9.140625" style="82"/>
    <col min="6645" max="6645" width="20.7109375" style="82" customWidth="1"/>
    <col min="6646" max="6646" width="11.7109375" style="82" customWidth="1"/>
    <col min="6647" max="6647" width="12.7109375" style="82" customWidth="1"/>
    <col min="6648" max="6648" width="11.28515625" style="82" bestFit="1" customWidth="1"/>
    <col min="6649" max="6649" width="12.85546875" style="82" bestFit="1" customWidth="1"/>
    <col min="6650" max="6650" width="11" style="82" customWidth="1"/>
    <col min="6651" max="6651" width="9.85546875" style="82" customWidth="1"/>
    <col min="6652" max="6660" width="11" style="82" customWidth="1"/>
    <col min="6661" max="6663" width="9.42578125" style="82" customWidth="1"/>
    <col min="6664" max="6900" width="9.140625" style="82"/>
    <col min="6901" max="6901" width="20.7109375" style="82" customWidth="1"/>
    <col min="6902" max="6902" width="11.7109375" style="82" customWidth="1"/>
    <col min="6903" max="6903" width="12.7109375" style="82" customWidth="1"/>
    <col min="6904" max="6904" width="11.28515625" style="82" bestFit="1" customWidth="1"/>
    <col min="6905" max="6905" width="12.85546875" style="82" bestFit="1" customWidth="1"/>
    <col min="6906" max="6906" width="11" style="82" customWidth="1"/>
    <col min="6907" max="6907" width="9.85546875" style="82" customWidth="1"/>
    <col min="6908" max="6916" width="11" style="82" customWidth="1"/>
    <col min="6917" max="6919" width="9.42578125" style="82" customWidth="1"/>
    <col min="6920" max="7156" width="9.140625" style="82"/>
    <col min="7157" max="7157" width="20.7109375" style="82" customWidth="1"/>
    <col min="7158" max="7158" width="11.7109375" style="82" customWidth="1"/>
    <col min="7159" max="7159" width="12.7109375" style="82" customWidth="1"/>
    <col min="7160" max="7160" width="11.28515625" style="82" bestFit="1" customWidth="1"/>
    <col min="7161" max="7161" width="12.85546875" style="82" bestFit="1" customWidth="1"/>
    <col min="7162" max="7162" width="11" style="82" customWidth="1"/>
    <col min="7163" max="7163" width="9.85546875" style="82" customWidth="1"/>
    <col min="7164" max="7172" width="11" style="82" customWidth="1"/>
    <col min="7173" max="7175" width="9.42578125" style="82" customWidth="1"/>
    <col min="7176" max="7412" width="9.140625" style="82"/>
    <col min="7413" max="7413" width="20.7109375" style="82" customWidth="1"/>
    <col min="7414" max="7414" width="11.7109375" style="82" customWidth="1"/>
    <col min="7415" max="7415" width="12.7109375" style="82" customWidth="1"/>
    <col min="7416" max="7416" width="11.28515625" style="82" bestFit="1" customWidth="1"/>
    <col min="7417" max="7417" width="12.85546875" style="82" bestFit="1" customWidth="1"/>
    <col min="7418" max="7418" width="11" style="82" customWidth="1"/>
    <col min="7419" max="7419" width="9.85546875" style="82" customWidth="1"/>
    <col min="7420" max="7428" width="11" style="82" customWidth="1"/>
    <col min="7429" max="7431" width="9.42578125" style="82" customWidth="1"/>
    <col min="7432" max="7668" width="9.140625" style="82"/>
    <col min="7669" max="7669" width="20.7109375" style="82" customWidth="1"/>
    <col min="7670" max="7670" width="11.7109375" style="82" customWidth="1"/>
    <col min="7671" max="7671" width="12.7109375" style="82" customWidth="1"/>
    <col min="7672" max="7672" width="11.28515625" style="82" bestFit="1" customWidth="1"/>
    <col min="7673" max="7673" width="12.85546875" style="82" bestFit="1" customWidth="1"/>
    <col min="7674" max="7674" width="11" style="82" customWidth="1"/>
    <col min="7675" max="7675" width="9.85546875" style="82" customWidth="1"/>
    <col min="7676" max="7684" width="11" style="82" customWidth="1"/>
    <col min="7685" max="7687" width="9.42578125" style="82" customWidth="1"/>
    <col min="7688" max="7924" width="9.140625" style="82"/>
    <col min="7925" max="7925" width="20.7109375" style="82" customWidth="1"/>
    <col min="7926" max="7926" width="11.7109375" style="82" customWidth="1"/>
    <col min="7927" max="7927" width="12.7109375" style="82" customWidth="1"/>
    <col min="7928" max="7928" width="11.28515625" style="82" bestFit="1" customWidth="1"/>
    <col min="7929" max="7929" width="12.85546875" style="82" bestFit="1" customWidth="1"/>
    <col min="7930" max="7930" width="11" style="82" customWidth="1"/>
    <col min="7931" max="7931" width="9.85546875" style="82" customWidth="1"/>
    <col min="7932" max="7940" width="11" style="82" customWidth="1"/>
    <col min="7941" max="7943" width="9.42578125" style="82" customWidth="1"/>
    <col min="7944" max="8180" width="9.140625" style="82"/>
    <col min="8181" max="8181" width="20.7109375" style="82" customWidth="1"/>
    <col min="8182" max="8182" width="11.7109375" style="82" customWidth="1"/>
    <col min="8183" max="8183" width="12.7109375" style="82" customWidth="1"/>
    <col min="8184" max="8184" width="11.28515625" style="82" bestFit="1" customWidth="1"/>
    <col min="8185" max="8185" width="12.85546875" style="82" bestFit="1" customWidth="1"/>
    <col min="8186" max="8186" width="11" style="82" customWidth="1"/>
    <col min="8187" max="8187" width="9.85546875" style="82" customWidth="1"/>
    <col min="8188" max="8196" width="11" style="82" customWidth="1"/>
    <col min="8197" max="8199" width="9.42578125" style="82" customWidth="1"/>
    <col min="8200" max="8436" width="9.140625" style="82"/>
    <col min="8437" max="8437" width="20.7109375" style="82" customWidth="1"/>
    <col min="8438" max="8438" width="11.7109375" style="82" customWidth="1"/>
    <col min="8439" max="8439" width="12.7109375" style="82" customWidth="1"/>
    <col min="8440" max="8440" width="11.28515625" style="82" bestFit="1" customWidth="1"/>
    <col min="8441" max="8441" width="12.85546875" style="82" bestFit="1" customWidth="1"/>
    <col min="8442" max="8442" width="11" style="82" customWidth="1"/>
    <col min="8443" max="8443" width="9.85546875" style="82" customWidth="1"/>
    <col min="8444" max="8452" width="11" style="82" customWidth="1"/>
    <col min="8453" max="8455" width="9.42578125" style="82" customWidth="1"/>
    <col min="8456" max="8692" width="9.140625" style="82"/>
    <col min="8693" max="8693" width="20.7109375" style="82" customWidth="1"/>
    <col min="8694" max="8694" width="11.7109375" style="82" customWidth="1"/>
    <col min="8695" max="8695" width="12.7109375" style="82" customWidth="1"/>
    <col min="8696" max="8696" width="11.28515625" style="82" bestFit="1" customWidth="1"/>
    <col min="8697" max="8697" width="12.85546875" style="82" bestFit="1" customWidth="1"/>
    <col min="8698" max="8698" width="11" style="82" customWidth="1"/>
    <col min="8699" max="8699" width="9.85546875" style="82" customWidth="1"/>
    <col min="8700" max="8708" width="11" style="82" customWidth="1"/>
    <col min="8709" max="8711" width="9.42578125" style="82" customWidth="1"/>
    <col min="8712" max="8948" width="9.140625" style="82"/>
    <col min="8949" max="8949" width="20.7109375" style="82" customWidth="1"/>
    <col min="8950" max="8950" width="11.7109375" style="82" customWidth="1"/>
    <col min="8951" max="8951" width="12.7109375" style="82" customWidth="1"/>
    <col min="8952" max="8952" width="11.28515625" style="82" bestFit="1" customWidth="1"/>
    <col min="8953" max="8953" width="12.85546875" style="82" bestFit="1" customWidth="1"/>
    <col min="8954" max="8954" width="11" style="82" customWidth="1"/>
    <col min="8955" max="8955" width="9.85546875" style="82" customWidth="1"/>
    <col min="8956" max="8964" width="11" style="82" customWidth="1"/>
    <col min="8965" max="8967" width="9.42578125" style="82" customWidth="1"/>
    <col min="8968" max="9204" width="9.140625" style="82"/>
    <col min="9205" max="9205" width="20.7109375" style="82" customWidth="1"/>
    <col min="9206" max="9206" width="11.7109375" style="82" customWidth="1"/>
    <col min="9207" max="9207" width="12.7109375" style="82" customWidth="1"/>
    <col min="9208" max="9208" width="11.28515625" style="82" bestFit="1" customWidth="1"/>
    <col min="9209" max="9209" width="12.85546875" style="82" bestFit="1" customWidth="1"/>
    <col min="9210" max="9210" width="11" style="82" customWidth="1"/>
    <col min="9211" max="9211" width="9.85546875" style="82" customWidth="1"/>
    <col min="9212" max="9220" width="11" style="82" customWidth="1"/>
    <col min="9221" max="9223" width="9.42578125" style="82" customWidth="1"/>
    <col min="9224" max="9460" width="9.140625" style="82"/>
    <col min="9461" max="9461" width="20.7109375" style="82" customWidth="1"/>
    <col min="9462" max="9462" width="11.7109375" style="82" customWidth="1"/>
    <col min="9463" max="9463" width="12.7109375" style="82" customWidth="1"/>
    <col min="9464" max="9464" width="11.28515625" style="82" bestFit="1" customWidth="1"/>
    <col min="9465" max="9465" width="12.85546875" style="82" bestFit="1" customWidth="1"/>
    <col min="9466" max="9466" width="11" style="82" customWidth="1"/>
    <col min="9467" max="9467" width="9.85546875" style="82" customWidth="1"/>
    <col min="9468" max="9476" width="11" style="82" customWidth="1"/>
    <col min="9477" max="9479" width="9.42578125" style="82" customWidth="1"/>
    <col min="9480" max="9716" width="9.140625" style="82"/>
    <col min="9717" max="9717" width="20.7109375" style="82" customWidth="1"/>
    <col min="9718" max="9718" width="11.7109375" style="82" customWidth="1"/>
    <col min="9719" max="9719" width="12.7109375" style="82" customWidth="1"/>
    <col min="9720" max="9720" width="11.28515625" style="82" bestFit="1" customWidth="1"/>
    <col min="9721" max="9721" width="12.85546875" style="82" bestFit="1" customWidth="1"/>
    <col min="9722" max="9722" width="11" style="82" customWidth="1"/>
    <col min="9723" max="9723" width="9.85546875" style="82" customWidth="1"/>
    <col min="9724" max="9732" width="11" style="82" customWidth="1"/>
    <col min="9733" max="9735" width="9.42578125" style="82" customWidth="1"/>
    <col min="9736" max="9972" width="9.140625" style="82"/>
    <col min="9973" max="9973" width="20.7109375" style="82" customWidth="1"/>
    <col min="9974" max="9974" width="11.7109375" style="82" customWidth="1"/>
    <col min="9975" max="9975" width="12.7109375" style="82" customWidth="1"/>
    <col min="9976" max="9976" width="11.28515625" style="82" bestFit="1" customWidth="1"/>
    <col min="9977" max="9977" width="12.85546875" style="82" bestFit="1" customWidth="1"/>
    <col min="9978" max="9978" width="11" style="82" customWidth="1"/>
    <col min="9979" max="9979" width="9.85546875" style="82" customWidth="1"/>
    <col min="9980" max="9988" width="11" style="82" customWidth="1"/>
    <col min="9989" max="9991" width="9.42578125" style="82" customWidth="1"/>
    <col min="9992" max="10228" width="9.140625" style="82"/>
    <col min="10229" max="10229" width="20.7109375" style="82" customWidth="1"/>
    <col min="10230" max="10230" width="11.7109375" style="82" customWidth="1"/>
    <col min="10231" max="10231" width="12.7109375" style="82" customWidth="1"/>
    <col min="10232" max="10232" width="11.28515625" style="82" bestFit="1" customWidth="1"/>
    <col min="10233" max="10233" width="12.85546875" style="82" bestFit="1" customWidth="1"/>
    <col min="10234" max="10234" width="11" style="82" customWidth="1"/>
    <col min="10235" max="10235" width="9.85546875" style="82" customWidth="1"/>
    <col min="10236" max="10244" width="11" style="82" customWidth="1"/>
    <col min="10245" max="10247" width="9.42578125" style="82" customWidth="1"/>
    <col min="10248" max="10484" width="9.140625" style="82"/>
    <col min="10485" max="10485" width="20.7109375" style="82" customWidth="1"/>
    <col min="10486" max="10486" width="11.7109375" style="82" customWidth="1"/>
    <col min="10487" max="10487" width="12.7109375" style="82" customWidth="1"/>
    <col min="10488" max="10488" width="11.28515625" style="82" bestFit="1" customWidth="1"/>
    <col min="10489" max="10489" width="12.85546875" style="82" bestFit="1" customWidth="1"/>
    <col min="10490" max="10490" width="11" style="82" customWidth="1"/>
    <col min="10491" max="10491" width="9.85546875" style="82" customWidth="1"/>
    <col min="10492" max="10500" width="11" style="82" customWidth="1"/>
    <col min="10501" max="10503" width="9.42578125" style="82" customWidth="1"/>
    <col min="10504" max="10740" width="9.140625" style="82"/>
    <col min="10741" max="10741" width="20.7109375" style="82" customWidth="1"/>
    <col min="10742" max="10742" width="11.7109375" style="82" customWidth="1"/>
    <col min="10743" max="10743" width="12.7109375" style="82" customWidth="1"/>
    <col min="10744" max="10744" width="11.28515625" style="82" bestFit="1" customWidth="1"/>
    <col min="10745" max="10745" width="12.85546875" style="82" bestFit="1" customWidth="1"/>
    <col min="10746" max="10746" width="11" style="82" customWidth="1"/>
    <col min="10747" max="10747" width="9.85546875" style="82" customWidth="1"/>
    <col min="10748" max="10756" width="11" style="82" customWidth="1"/>
    <col min="10757" max="10759" width="9.42578125" style="82" customWidth="1"/>
    <col min="10760" max="10996" width="9.140625" style="82"/>
    <col min="10997" max="10997" width="20.7109375" style="82" customWidth="1"/>
    <col min="10998" max="10998" width="11.7109375" style="82" customWidth="1"/>
    <col min="10999" max="10999" width="12.7109375" style="82" customWidth="1"/>
    <col min="11000" max="11000" width="11.28515625" style="82" bestFit="1" customWidth="1"/>
    <col min="11001" max="11001" width="12.85546875" style="82" bestFit="1" customWidth="1"/>
    <col min="11002" max="11002" width="11" style="82" customWidth="1"/>
    <col min="11003" max="11003" width="9.85546875" style="82" customWidth="1"/>
    <col min="11004" max="11012" width="11" style="82" customWidth="1"/>
    <col min="11013" max="11015" width="9.42578125" style="82" customWidth="1"/>
    <col min="11016" max="11252" width="9.140625" style="82"/>
    <col min="11253" max="11253" width="20.7109375" style="82" customWidth="1"/>
    <col min="11254" max="11254" width="11.7109375" style="82" customWidth="1"/>
    <col min="11255" max="11255" width="12.7109375" style="82" customWidth="1"/>
    <col min="11256" max="11256" width="11.28515625" style="82" bestFit="1" customWidth="1"/>
    <col min="11257" max="11257" width="12.85546875" style="82" bestFit="1" customWidth="1"/>
    <col min="11258" max="11258" width="11" style="82" customWidth="1"/>
    <col min="11259" max="11259" width="9.85546875" style="82" customWidth="1"/>
    <col min="11260" max="11268" width="11" style="82" customWidth="1"/>
    <col min="11269" max="11271" width="9.42578125" style="82" customWidth="1"/>
    <col min="11272" max="11508" width="9.140625" style="82"/>
    <col min="11509" max="11509" width="20.7109375" style="82" customWidth="1"/>
    <col min="11510" max="11510" width="11.7109375" style="82" customWidth="1"/>
    <col min="11511" max="11511" width="12.7109375" style="82" customWidth="1"/>
    <col min="11512" max="11512" width="11.28515625" style="82" bestFit="1" customWidth="1"/>
    <col min="11513" max="11513" width="12.85546875" style="82" bestFit="1" customWidth="1"/>
    <col min="11514" max="11514" width="11" style="82" customWidth="1"/>
    <col min="11515" max="11515" width="9.85546875" style="82" customWidth="1"/>
    <col min="11516" max="11524" width="11" style="82" customWidth="1"/>
    <col min="11525" max="11527" width="9.42578125" style="82" customWidth="1"/>
    <col min="11528" max="11764" width="9.140625" style="82"/>
    <col min="11765" max="11765" width="20.7109375" style="82" customWidth="1"/>
    <col min="11766" max="11766" width="11.7109375" style="82" customWidth="1"/>
    <col min="11767" max="11767" width="12.7109375" style="82" customWidth="1"/>
    <col min="11768" max="11768" width="11.28515625" style="82" bestFit="1" customWidth="1"/>
    <col min="11769" max="11769" width="12.85546875" style="82" bestFit="1" customWidth="1"/>
    <col min="11770" max="11770" width="11" style="82" customWidth="1"/>
    <col min="11771" max="11771" width="9.85546875" style="82" customWidth="1"/>
    <col min="11772" max="11780" width="11" style="82" customWidth="1"/>
    <col min="11781" max="11783" width="9.42578125" style="82" customWidth="1"/>
    <col min="11784" max="12020" width="9.140625" style="82"/>
    <col min="12021" max="12021" width="20.7109375" style="82" customWidth="1"/>
    <col min="12022" max="12022" width="11.7109375" style="82" customWidth="1"/>
    <col min="12023" max="12023" width="12.7109375" style="82" customWidth="1"/>
    <col min="12024" max="12024" width="11.28515625" style="82" bestFit="1" customWidth="1"/>
    <col min="12025" max="12025" width="12.85546875" style="82" bestFit="1" customWidth="1"/>
    <col min="12026" max="12026" width="11" style="82" customWidth="1"/>
    <col min="12027" max="12027" width="9.85546875" style="82" customWidth="1"/>
    <col min="12028" max="12036" width="11" style="82" customWidth="1"/>
    <col min="12037" max="12039" width="9.42578125" style="82" customWidth="1"/>
    <col min="12040" max="12276" width="9.140625" style="82"/>
    <col min="12277" max="12277" width="20.7109375" style="82" customWidth="1"/>
    <col min="12278" max="12278" width="11.7109375" style="82" customWidth="1"/>
    <col min="12279" max="12279" width="12.7109375" style="82" customWidth="1"/>
    <col min="12280" max="12280" width="11.28515625" style="82" bestFit="1" customWidth="1"/>
    <col min="12281" max="12281" width="12.85546875" style="82" bestFit="1" customWidth="1"/>
    <col min="12282" max="12282" width="11" style="82" customWidth="1"/>
    <col min="12283" max="12283" width="9.85546875" style="82" customWidth="1"/>
    <col min="12284" max="12292" width="11" style="82" customWidth="1"/>
    <col min="12293" max="12295" width="9.42578125" style="82" customWidth="1"/>
    <col min="12296" max="12532" width="9.140625" style="82"/>
    <col min="12533" max="12533" width="20.7109375" style="82" customWidth="1"/>
    <col min="12534" max="12534" width="11.7109375" style="82" customWidth="1"/>
    <col min="12535" max="12535" width="12.7109375" style="82" customWidth="1"/>
    <col min="12536" max="12536" width="11.28515625" style="82" bestFit="1" customWidth="1"/>
    <col min="12537" max="12537" width="12.85546875" style="82" bestFit="1" customWidth="1"/>
    <col min="12538" max="12538" width="11" style="82" customWidth="1"/>
    <col min="12539" max="12539" width="9.85546875" style="82" customWidth="1"/>
    <col min="12540" max="12548" width="11" style="82" customWidth="1"/>
    <col min="12549" max="12551" width="9.42578125" style="82" customWidth="1"/>
    <col min="12552" max="12788" width="9.140625" style="82"/>
    <col min="12789" max="12789" width="20.7109375" style="82" customWidth="1"/>
    <col min="12790" max="12790" width="11.7109375" style="82" customWidth="1"/>
    <col min="12791" max="12791" width="12.7109375" style="82" customWidth="1"/>
    <col min="12792" max="12792" width="11.28515625" style="82" bestFit="1" customWidth="1"/>
    <col min="12793" max="12793" width="12.85546875" style="82" bestFit="1" customWidth="1"/>
    <col min="12794" max="12794" width="11" style="82" customWidth="1"/>
    <col min="12795" max="12795" width="9.85546875" style="82" customWidth="1"/>
    <col min="12796" max="12804" width="11" style="82" customWidth="1"/>
    <col min="12805" max="12807" width="9.42578125" style="82" customWidth="1"/>
    <col min="12808" max="13044" width="9.140625" style="82"/>
    <col min="13045" max="13045" width="20.7109375" style="82" customWidth="1"/>
    <col min="13046" max="13046" width="11.7109375" style="82" customWidth="1"/>
    <col min="13047" max="13047" width="12.7109375" style="82" customWidth="1"/>
    <col min="13048" max="13048" width="11.28515625" style="82" bestFit="1" customWidth="1"/>
    <col min="13049" max="13049" width="12.85546875" style="82" bestFit="1" customWidth="1"/>
    <col min="13050" max="13050" width="11" style="82" customWidth="1"/>
    <col min="13051" max="13051" width="9.85546875" style="82" customWidth="1"/>
    <col min="13052" max="13060" width="11" style="82" customWidth="1"/>
    <col min="13061" max="13063" width="9.42578125" style="82" customWidth="1"/>
    <col min="13064" max="13300" width="9.140625" style="82"/>
    <col min="13301" max="13301" width="20.7109375" style="82" customWidth="1"/>
    <col min="13302" max="13302" width="11.7109375" style="82" customWidth="1"/>
    <col min="13303" max="13303" width="12.7109375" style="82" customWidth="1"/>
    <col min="13304" max="13304" width="11.28515625" style="82" bestFit="1" customWidth="1"/>
    <col min="13305" max="13305" width="12.85546875" style="82" bestFit="1" customWidth="1"/>
    <col min="13306" max="13306" width="11" style="82" customWidth="1"/>
    <col min="13307" max="13307" width="9.85546875" style="82" customWidth="1"/>
    <col min="13308" max="13316" width="11" style="82" customWidth="1"/>
    <col min="13317" max="13319" width="9.42578125" style="82" customWidth="1"/>
    <col min="13320" max="13556" width="9.140625" style="82"/>
    <col min="13557" max="13557" width="20.7109375" style="82" customWidth="1"/>
    <col min="13558" max="13558" width="11.7109375" style="82" customWidth="1"/>
    <col min="13559" max="13559" width="12.7109375" style="82" customWidth="1"/>
    <col min="13560" max="13560" width="11.28515625" style="82" bestFit="1" customWidth="1"/>
    <col min="13561" max="13561" width="12.85546875" style="82" bestFit="1" customWidth="1"/>
    <col min="13562" max="13562" width="11" style="82" customWidth="1"/>
    <col min="13563" max="13563" width="9.85546875" style="82" customWidth="1"/>
    <col min="13564" max="13572" width="11" style="82" customWidth="1"/>
    <col min="13573" max="13575" width="9.42578125" style="82" customWidth="1"/>
    <col min="13576" max="13812" width="9.140625" style="82"/>
    <col min="13813" max="13813" width="20.7109375" style="82" customWidth="1"/>
    <col min="13814" max="13814" width="11.7109375" style="82" customWidth="1"/>
    <col min="13815" max="13815" width="12.7109375" style="82" customWidth="1"/>
    <col min="13816" max="13816" width="11.28515625" style="82" bestFit="1" customWidth="1"/>
    <col min="13817" max="13817" width="12.85546875" style="82" bestFit="1" customWidth="1"/>
    <col min="13818" max="13818" width="11" style="82" customWidth="1"/>
    <col min="13819" max="13819" width="9.85546875" style="82" customWidth="1"/>
    <col min="13820" max="13828" width="11" style="82" customWidth="1"/>
    <col min="13829" max="13831" width="9.42578125" style="82" customWidth="1"/>
    <col min="13832" max="14068" width="9.140625" style="82"/>
    <col min="14069" max="14069" width="20.7109375" style="82" customWidth="1"/>
    <col min="14070" max="14070" width="11.7109375" style="82" customWidth="1"/>
    <col min="14071" max="14071" width="12.7109375" style="82" customWidth="1"/>
    <col min="14072" max="14072" width="11.28515625" style="82" bestFit="1" customWidth="1"/>
    <col min="14073" max="14073" width="12.85546875" style="82" bestFit="1" customWidth="1"/>
    <col min="14074" max="14074" width="11" style="82" customWidth="1"/>
    <col min="14075" max="14075" width="9.85546875" style="82" customWidth="1"/>
    <col min="14076" max="14084" width="11" style="82" customWidth="1"/>
    <col min="14085" max="14087" width="9.42578125" style="82" customWidth="1"/>
    <col min="14088" max="14324" width="9.140625" style="82"/>
    <col min="14325" max="14325" width="20.7109375" style="82" customWidth="1"/>
    <col min="14326" max="14326" width="11.7109375" style="82" customWidth="1"/>
    <col min="14327" max="14327" width="12.7109375" style="82" customWidth="1"/>
    <col min="14328" max="14328" width="11.28515625" style="82" bestFit="1" customWidth="1"/>
    <col min="14329" max="14329" width="12.85546875" style="82" bestFit="1" customWidth="1"/>
    <col min="14330" max="14330" width="11" style="82" customWidth="1"/>
    <col min="14331" max="14331" width="9.85546875" style="82" customWidth="1"/>
    <col min="14332" max="14340" width="11" style="82" customWidth="1"/>
    <col min="14341" max="14343" width="9.42578125" style="82" customWidth="1"/>
    <col min="14344" max="14580" width="9.140625" style="82"/>
    <col min="14581" max="14581" width="20.7109375" style="82" customWidth="1"/>
    <col min="14582" max="14582" width="11.7109375" style="82" customWidth="1"/>
    <col min="14583" max="14583" width="12.7109375" style="82" customWidth="1"/>
    <col min="14584" max="14584" width="11.28515625" style="82" bestFit="1" customWidth="1"/>
    <col min="14585" max="14585" width="12.85546875" style="82" bestFit="1" customWidth="1"/>
    <col min="14586" max="14586" width="11" style="82" customWidth="1"/>
    <col min="14587" max="14587" width="9.85546875" style="82" customWidth="1"/>
    <col min="14588" max="14596" width="11" style="82" customWidth="1"/>
    <col min="14597" max="14599" width="9.42578125" style="82" customWidth="1"/>
    <col min="14600" max="14836" width="9.140625" style="82"/>
    <col min="14837" max="14837" width="20.7109375" style="82" customWidth="1"/>
    <col min="14838" max="14838" width="11.7109375" style="82" customWidth="1"/>
    <col min="14839" max="14839" width="12.7109375" style="82" customWidth="1"/>
    <col min="14840" max="14840" width="11.28515625" style="82" bestFit="1" customWidth="1"/>
    <col min="14841" max="14841" width="12.85546875" style="82" bestFit="1" customWidth="1"/>
    <col min="14842" max="14842" width="11" style="82" customWidth="1"/>
    <col min="14843" max="14843" width="9.85546875" style="82" customWidth="1"/>
    <col min="14844" max="14852" width="11" style="82" customWidth="1"/>
    <col min="14853" max="14855" width="9.42578125" style="82" customWidth="1"/>
    <col min="14856" max="15092" width="9.140625" style="82"/>
    <col min="15093" max="15093" width="20.7109375" style="82" customWidth="1"/>
    <col min="15094" max="15094" width="11.7109375" style="82" customWidth="1"/>
    <col min="15095" max="15095" width="12.7109375" style="82" customWidth="1"/>
    <col min="15096" max="15096" width="11.28515625" style="82" bestFit="1" customWidth="1"/>
    <col min="15097" max="15097" width="12.85546875" style="82" bestFit="1" customWidth="1"/>
    <col min="15098" max="15098" width="11" style="82" customWidth="1"/>
    <col min="15099" max="15099" width="9.85546875" style="82" customWidth="1"/>
    <col min="15100" max="15108" width="11" style="82" customWidth="1"/>
    <col min="15109" max="15111" width="9.42578125" style="82" customWidth="1"/>
    <col min="15112" max="15348" width="9.140625" style="82"/>
    <col min="15349" max="15349" width="20.7109375" style="82" customWidth="1"/>
    <col min="15350" max="15350" width="11.7109375" style="82" customWidth="1"/>
    <col min="15351" max="15351" width="12.7109375" style="82" customWidth="1"/>
    <col min="15352" max="15352" width="11.28515625" style="82" bestFit="1" customWidth="1"/>
    <col min="15353" max="15353" width="12.85546875" style="82" bestFit="1" customWidth="1"/>
    <col min="15354" max="15354" width="11" style="82" customWidth="1"/>
    <col min="15355" max="15355" width="9.85546875" style="82" customWidth="1"/>
    <col min="15356" max="15364" width="11" style="82" customWidth="1"/>
    <col min="15365" max="15367" width="9.42578125" style="82" customWidth="1"/>
    <col min="15368" max="15604" width="9.140625" style="82"/>
    <col min="15605" max="15605" width="20.7109375" style="82" customWidth="1"/>
    <col min="15606" max="15606" width="11.7109375" style="82" customWidth="1"/>
    <col min="15607" max="15607" width="12.7109375" style="82" customWidth="1"/>
    <col min="15608" max="15608" width="11.28515625" style="82" bestFit="1" customWidth="1"/>
    <col min="15609" max="15609" width="12.85546875" style="82" bestFit="1" customWidth="1"/>
    <col min="15610" max="15610" width="11" style="82" customWidth="1"/>
    <col min="15611" max="15611" width="9.85546875" style="82" customWidth="1"/>
    <col min="15612" max="15620" width="11" style="82" customWidth="1"/>
    <col min="15621" max="15623" width="9.42578125" style="82" customWidth="1"/>
    <col min="15624" max="15860" width="9.140625" style="82"/>
    <col min="15861" max="15861" width="20.7109375" style="82" customWidth="1"/>
    <col min="15862" max="15862" width="11.7109375" style="82" customWidth="1"/>
    <col min="15863" max="15863" width="12.7109375" style="82" customWidth="1"/>
    <col min="15864" max="15864" width="11.28515625" style="82" bestFit="1" customWidth="1"/>
    <col min="15865" max="15865" width="12.85546875" style="82" bestFit="1" customWidth="1"/>
    <col min="15866" max="15866" width="11" style="82" customWidth="1"/>
    <col min="15867" max="15867" width="9.85546875" style="82" customWidth="1"/>
    <col min="15868" max="15876" width="11" style="82" customWidth="1"/>
    <col min="15877" max="15879" width="9.42578125" style="82" customWidth="1"/>
    <col min="15880" max="16116" width="9.140625" style="82"/>
    <col min="16117" max="16117" width="20.7109375" style="82" customWidth="1"/>
    <col min="16118" max="16118" width="11.7109375" style="82" customWidth="1"/>
    <col min="16119" max="16119" width="12.7109375" style="82" customWidth="1"/>
    <col min="16120" max="16120" width="11.28515625" style="82" bestFit="1" customWidth="1"/>
    <col min="16121" max="16121" width="12.85546875" style="82" bestFit="1" customWidth="1"/>
    <col min="16122" max="16122" width="11" style="82" customWidth="1"/>
    <col min="16123" max="16123" width="9.85546875" style="82" customWidth="1"/>
    <col min="16124" max="16132" width="11" style="82" customWidth="1"/>
    <col min="16133" max="16135" width="9.42578125" style="82" customWidth="1"/>
    <col min="16136" max="16384" width="9.140625" style="82"/>
  </cols>
  <sheetData>
    <row r="1" spans="1:14" ht="15.75">
      <c r="A1" s="3078" t="s">
        <v>207</v>
      </c>
      <c r="B1" s="3078"/>
      <c r="C1" s="3078"/>
      <c r="D1" s="3078"/>
      <c r="E1" s="3078"/>
      <c r="F1" s="3078"/>
      <c r="G1" s="3078"/>
      <c r="H1" s="3078"/>
      <c r="I1" s="3078"/>
      <c r="J1" s="3078"/>
    </row>
    <row r="2" spans="1:14" ht="15.75">
      <c r="A2" s="3078" t="s">
        <v>34</v>
      </c>
      <c r="B2" s="3078"/>
      <c r="C2" s="3078"/>
      <c r="D2" s="3078"/>
      <c r="E2" s="3078"/>
      <c r="F2" s="3078"/>
      <c r="G2" s="3078"/>
      <c r="H2" s="3078"/>
      <c r="I2" s="3078"/>
      <c r="J2" s="3078"/>
    </row>
    <row r="3" spans="1:14" ht="14.25">
      <c r="A3" s="3079"/>
      <c r="B3" s="3079"/>
      <c r="C3" s="3079"/>
      <c r="D3" s="3079"/>
      <c r="E3" s="3079"/>
      <c r="F3" s="3079"/>
      <c r="G3" s="3079"/>
      <c r="H3" s="3079"/>
      <c r="I3" s="3079"/>
      <c r="J3" s="3079"/>
    </row>
    <row r="4" spans="1:14" ht="13.5" thickBot="1">
      <c r="A4" s="83"/>
      <c r="B4" s="83"/>
      <c r="C4" s="83"/>
      <c r="D4" s="83"/>
      <c r="E4" s="83"/>
      <c r="F4" s="83"/>
      <c r="G4" s="83"/>
      <c r="H4" s="83"/>
    </row>
    <row r="5" spans="1:14" ht="16.5" customHeight="1" thickTop="1">
      <c r="A5" s="3087" t="s">
        <v>66</v>
      </c>
      <c r="B5" s="3090" t="s">
        <v>210</v>
      </c>
      <c r="C5" s="3090"/>
      <c r="D5" s="3090"/>
      <c r="E5" s="3090"/>
      <c r="F5" s="3090"/>
      <c r="G5" s="3091" t="s">
        <v>521</v>
      </c>
      <c r="H5" s="3092"/>
      <c r="I5" s="3080" t="s">
        <v>522</v>
      </c>
      <c r="J5" s="3081"/>
    </row>
    <row r="6" spans="1:14" ht="30" customHeight="1">
      <c r="A6" s="3088"/>
      <c r="B6" s="3084" t="s">
        <v>72</v>
      </c>
      <c r="C6" s="3084"/>
      <c r="D6" s="3085" t="s">
        <v>265</v>
      </c>
      <c r="E6" s="3086"/>
      <c r="F6" s="162" t="s">
        <v>266</v>
      </c>
      <c r="G6" s="3093"/>
      <c r="H6" s="3094"/>
      <c r="I6" s="3082"/>
      <c r="J6" s="3083"/>
    </row>
    <row r="7" spans="1:14" ht="21" customHeight="1">
      <c r="A7" s="3089"/>
      <c r="B7" s="158" t="s">
        <v>520</v>
      </c>
      <c r="C7" s="158" t="s">
        <v>67</v>
      </c>
      <c r="D7" s="158" t="s">
        <v>520</v>
      </c>
      <c r="E7" s="158" t="s">
        <v>67</v>
      </c>
      <c r="F7" s="158" t="s">
        <v>520</v>
      </c>
      <c r="G7" s="158" t="s">
        <v>73</v>
      </c>
      <c r="H7" s="158" t="s">
        <v>263</v>
      </c>
      <c r="I7" s="158" t="s">
        <v>73</v>
      </c>
      <c r="J7" s="144" t="s">
        <v>263</v>
      </c>
    </row>
    <row r="8" spans="1:14" ht="23.1" customHeight="1">
      <c r="A8" s="88" t="s">
        <v>126</v>
      </c>
      <c r="B8" s="91">
        <v>64390.65588934999</v>
      </c>
      <c r="C8" s="91">
        <v>224016.45737232998</v>
      </c>
      <c r="D8" s="169">
        <v>58063.37932978999</v>
      </c>
      <c r="E8" s="91">
        <v>282001.76362277998</v>
      </c>
      <c r="F8" s="169">
        <v>75428.028539120001</v>
      </c>
      <c r="G8" s="92">
        <f>D8/B8*100-100</f>
        <v>-9.8263893606440433</v>
      </c>
      <c r="H8" s="92">
        <f>F8/D8*100-100</f>
        <v>29.906370262574285</v>
      </c>
      <c r="I8" s="93">
        <f>D8/D$17*100</f>
        <v>29.78696871393139</v>
      </c>
      <c r="J8" s="94">
        <f t="shared" ref="J8:J17" si="0">F8/F$17*100</f>
        <v>27.146628468469064</v>
      </c>
    </row>
    <row r="9" spans="1:14" ht="23.1" customHeight="1">
      <c r="A9" s="89" t="s">
        <v>127</v>
      </c>
      <c r="B9" s="91">
        <v>39087.903510019998</v>
      </c>
      <c r="C9" s="91">
        <v>137990.33904340002</v>
      </c>
      <c r="D9" s="169">
        <v>41044.797481030007</v>
      </c>
      <c r="E9" s="91">
        <v>201389.99865979998</v>
      </c>
      <c r="F9" s="169">
        <v>64054.384815600017</v>
      </c>
      <c r="G9" s="92">
        <f t="shared" ref="G9:G15" si="1">D9/B9*100-100</f>
        <v>5.0063927591009474</v>
      </c>
      <c r="H9" s="92">
        <f>F9/D9*100-100</f>
        <v>56.059692693585674</v>
      </c>
      <c r="I9" s="93">
        <f>D9/D$17*100</f>
        <v>21.056302828895522</v>
      </c>
      <c r="J9" s="94">
        <f t="shared" si="0"/>
        <v>23.053241878960115</v>
      </c>
    </row>
    <row r="10" spans="1:14" ht="23.1" customHeight="1">
      <c r="A10" s="89" t="s">
        <v>128</v>
      </c>
      <c r="B10" s="91">
        <v>34939.343807090001</v>
      </c>
      <c r="C10" s="91">
        <v>219741.16244233004</v>
      </c>
      <c r="D10" s="169">
        <v>35251.287572470006</v>
      </c>
      <c r="E10" s="91">
        <v>230545.06578065999</v>
      </c>
      <c r="F10" s="169">
        <v>45905.093114870004</v>
      </c>
      <c r="G10" s="92">
        <f t="shared" si="1"/>
        <v>0.89281518022299622</v>
      </c>
      <c r="H10" s="92">
        <f>F10/D10*100-100</f>
        <v>30.22245789036154</v>
      </c>
      <c r="I10" s="93">
        <f>D10/D$17*100</f>
        <v>18.084186834579135</v>
      </c>
      <c r="J10" s="94">
        <f t="shared" si="0"/>
        <v>16.521292306526881</v>
      </c>
    </row>
    <row r="11" spans="1:14" ht="23.1" customHeight="1">
      <c r="A11" s="89" t="s">
        <v>129</v>
      </c>
      <c r="B11" s="91">
        <v>32901.049653400005</v>
      </c>
      <c r="C11" s="91">
        <v>100626.89321581999</v>
      </c>
      <c r="D11" s="169">
        <v>29012.534265220002</v>
      </c>
      <c r="E11" s="91">
        <v>133824.74569077999</v>
      </c>
      <c r="F11" s="169">
        <v>43551.933853039998</v>
      </c>
      <c r="G11" s="92">
        <f t="shared" si="1"/>
        <v>-11.818818636925045</v>
      </c>
      <c r="H11" s="92">
        <f>F11/D11*100-100</f>
        <v>50.114200486269539</v>
      </c>
      <c r="I11" s="93">
        <f>D11/D$17*100</f>
        <v>14.883657486786797</v>
      </c>
      <c r="J11" s="94">
        <f t="shared" si="0"/>
        <v>15.674387761290024</v>
      </c>
      <c r="N11" s="145"/>
    </row>
    <row r="12" spans="1:14" ht="23.1" customHeight="1">
      <c r="A12" s="89" t="s">
        <v>130</v>
      </c>
      <c r="B12" s="91">
        <v>227.74026951000002</v>
      </c>
      <c r="C12" s="91">
        <v>583.82880981999995</v>
      </c>
      <c r="D12" s="169">
        <v>55.967906289999995</v>
      </c>
      <c r="E12" s="91">
        <v>367.70565490999996</v>
      </c>
      <c r="F12" s="169">
        <v>140.54348375000001</v>
      </c>
      <c r="G12" s="92">
        <f t="shared" si="1"/>
        <v>-75.424677238496699</v>
      </c>
      <c r="H12" s="92">
        <f>F12/D12*100-100</f>
        <v>151.11442086428642</v>
      </c>
      <c r="I12" s="93">
        <f>D12/D$17*100</f>
        <v>2.8711974619588562E-2</v>
      </c>
      <c r="J12" s="94">
        <f t="shared" si="0"/>
        <v>5.0581750722104739E-2</v>
      </c>
    </row>
    <row r="13" spans="1:14" ht="23.1" customHeight="1">
      <c r="A13" s="89" t="s">
        <v>131</v>
      </c>
      <c r="B13" s="91">
        <v>5863.4432424399993</v>
      </c>
      <c r="C13" s="91">
        <v>17096.770499459999</v>
      </c>
      <c r="D13" s="169">
        <v>0</v>
      </c>
      <c r="E13" s="91">
        <v>21984.325543110001</v>
      </c>
      <c r="F13" s="169">
        <v>0</v>
      </c>
      <c r="G13" s="92">
        <f t="shared" si="1"/>
        <v>-100</v>
      </c>
      <c r="H13" s="92">
        <v>0</v>
      </c>
      <c r="I13" s="93">
        <f t="shared" ref="I13:I17" si="2">D13/D$17*100</f>
        <v>0</v>
      </c>
      <c r="J13" s="94">
        <f t="shared" si="0"/>
        <v>0</v>
      </c>
    </row>
    <row r="14" spans="1:14" ht="23.1" customHeight="1">
      <c r="A14" s="89" t="s">
        <v>132</v>
      </c>
      <c r="B14" s="91">
        <v>12258.441064669998</v>
      </c>
      <c r="C14" s="91">
        <v>93691.182600049986</v>
      </c>
      <c r="D14" s="169">
        <v>8936.0690469499968</v>
      </c>
      <c r="E14" s="91">
        <v>68208.708654279995</v>
      </c>
      <c r="F14" s="169">
        <v>25959.355225350006</v>
      </c>
      <c r="G14" s="92">
        <f t="shared" si="1"/>
        <v>-27.10272864381912</v>
      </c>
      <c r="H14" s="92">
        <f>F14/D14*100-100</f>
        <v>190.50083531091661</v>
      </c>
      <c r="I14" s="93">
        <f t="shared" si="2"/>
        <v>4.584273464608092</v>
      </c>
      <c r="J14" s="94">
        <f t="shared" si="0"/>
        <v>9.3427998216617478</v>
      </c>
      <c r="L14" s="202"/>
    </row>
    <row r="15" spans="1:14" ht="23.1" customHeight="1">
      <c r="A15" s="90" t="s">
        <v>133</v>
      </c>
      <c r="B15" s="368">
        <f>SUM(B8:B14)</f>
        <v>189668.57743647997</v>
      </c>
      <c r="C15" s="368">
        <f>SUM(C8:C14)</f>
        <v>793746.63398321008</v>
      </c>
      <c r="D15" s="368">
        <f>SUM(D8:D14)</f>
        <v>172364.03560174999</v>
      </c>
      <c r="E15" s="369">
        <f>SUM(E8:E14)</f>
        <v>938322.31360631995</v>
      </c>
      <c r="F15" s="368">
        <f>SUM(F8:F14)</f>
        <v>255039.33903172999</v>
      </c>
      <c r="G15" s="370">
        <f t="shared" si="1"/>
        <v>-9.1235681042239491</v>
      </c>
      <c r="H15" s="370">
        <f>F15/D15*100-100</f>
        <v>47.965518526731813</v>
      </c>
      <c r="I15" s="371">
        <f t="shared" si="2"/>
        <v>88.424101303420514</v>
      </c>
      <c r="J15" s="372">
        <f>F15/F$17*100</f>
        <v>91.788931987629923</v>
      </c>
    </row>
    <row r="16" spans="1:14" s="188" customFormat="1" ht="20.100000000000001" customHeight="1">
      <c r="A16" s="90" t="s">
        <v>206</v>
      </c>
      <c r="B16" s="194">
        <v>11474.42999296</v>
      </c>
      <c r="C16" s="195">
        <v>47565.785134170001</v>
      </c>
      <c r="D16" s="195">
        <v>22564.759897449996</v>
      </c>
      <c r="E16" s="195">
        <v>40420.173851440006</v>
      </c>
      <c r="F16" s="195">
        <v>22814.791645050002</v>
      </c>
      <c r="G16" s="196">
        <f>D16/B16*100-100</f>
        <v>96.652556260261605</v>
      </c>
      <c r="H16" s="196">
        <f t="shared" ref="H16:H17" si="3">F16/D16*100-100</f>
        <v>1.1080629651559519</v>
      </c>
      <c r="I16" s="196">
        <f t="shared" si="2"/>
        <v>11.575898696579493</v>
      </c>
      <c r="J16" s="197">
        <f t="shared" si="0"/>
        <v>8.2110680123700632</v>
      </c>
    </row>
    <row r="17" spans="1:10" ht="20.100000000000001" customHeight="1" thickBot="1">
      <c r="A17" s="170" t="s">
        <v>134</v>
      </c>
      <c r="B17" s="189">
        <f>B16+B15</f>
        <v>201143.00742943998</v>
      </c>
      <c r="C17" s="190">
        <f>C16+C15</f>
        <v>841312.41911738005</v>
      </c>
      <c r="D17" s="189">
        <f>D16+D15</f>
        <v>194928.79549919997</v>
      </c>
      <c r="E17" s="190">
        <f>E16+E15</f>
        <v>978742.48745775991</v>
      </c>
      <c r="F17" s="189">
        <f>F16+F15</f>
        <v>277854.13067678001</v>
      </c>
      <c r="G17" s="191">
        <f>D17/B17*100-100</f>
        <v>-3.0894496456308218</v>
      </c>
      <c r="H17" s="191">
        <f t="shared" si="3"/>
        <v>42.541346939129056</v>
      </c>
      <c r="I17" s="192">
        <f t="shared" si="2"/>
        <v>100</v>
      </c>
      <c r="J17" s="193">
        <f t="shared" si="0"/>
        <v>100</v>
      </c>
    </row>
    <row r="18" spans="1:10" ht="13.5" thickTop="1">
      <c r="A18" s="3077" t="s">
        <v>135</v>
      </c>
      <c r="B18" s="3077"/>
      <c r="C18" s="3077"/>
      <c r="D18" s="3077"/>
      <c r="E18" s="3077"/>
      <c r="F18" s="3077"/>
      <c r="G18" s="3077"/>
      <c r="H18" s="84"/>
    </row>
    <row r="19" spans="1:10">
      <c r="A19" s="362" t="s">
        <v>500</v>
      </c>
      <c r="B19" s="362"/>
      <c r="C19" s="362"/>
      <c r="D19" s="362"/>
      <c r="E19" s="362"/>
      <c r="F19" s="362"/>
      <c r="G19" s="362"/>
      <c r="H19" s="362"/>
    </row>
    <row r="20" spans="1:10" ht="15.75">
      <c r="A20" s="85" t="s">
        <v>136</v>
      </c>
      <c r="B20" s="86"/>
      <c r="C20" s="86"/>
      <c r="D20" s="86"/>
      <c r="E20" s="86"/>
      <c r="F20" s="87"/>
      <c r="G20" s="86"/>
      <c r="H20" s="86"/>
    </row>
    <row r="21" spans="1:10" ht="15.75">
      <c r="A21" s="85" t="s">
        <v>137</v>
      </c>
      <c r="B21" s="86"/>
      <c r="C21" s="86"/>
      <c r="D21" s="86"/>
      <c r="E21" s="86"/>
      <c r="F21" s="86"/>
      <c r="G21" s="86"/>
      <c r="H21" s="86"/>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ignoredErrors>
    <ignoredError sqref="H8"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M38" sqref="M38"/>
    </sheetView>
  </sheetViews>
  <sheetFormatPr defaultRowHeight="15.75"/>
  <cols>
    <col min="1" max="1" width="7.5703125" style="95" customWidth="1"/>
    <col min="2" max="2" width="41.140625" style="95" customWidth="1"/>
    <col min="3" max="3" width="10.42578125" style="95" customWidth="1"/>
    <col min="4" max="4" width="10.5703125" style="95" customWidth="1"/>
    <col min="5" max="5" width="10.140625" style="95" customWidth="1"/>
    <col min="6" max="6" width="10.28515625" style="95" customWidth="1"/>
    <col min="7" max="7" width="10.7109375" style="95" customWidth="1"/>
    <col min="8" max="8" width="11" style="95" customWidth="1"/>
    <col min="9" max="10" width="10.140625" style="95" customWidth="1"/>
    <col min="11" max="12" width="9.5703125" style="95" customWidth="1"/>
    <col min="13" max="256" width="9.140625" style="95"/>
    <col min="257" max="257" width="5.85546875" style="95" customWidth="1"/>
    <col min="258" max="258" width="34.7109375" style="95" customWidth="1"/>
    <col min="259" max="264" width="12.7109375" style="95" customWidth="1"/>
    <col min="265" max="512" width="9.140625" style="95"/>
    <col min="513" max="513" width="5.85546875" style="95" customWidth="1"/>
    <col min="514" max="514" width="34.7109375" style="95" customWidth="1"/>
    <col min="515" max="520" width="12.7109375" style="95" customWidth="1"/>
    <col min="521" max="768" width="9.140625" style="95"/>
    <col min="769" max="769" width="5.85546875" style="95" customWidth="1"/>
    <col min="770" max="770" width="34.7109375" style="95" customWidth="1"/>
    <col min="771" max="776" width="12.7109375" style="95" customWidth="1"/>
    <col min="777" max="1024" width="9.140625" style="95"/>
    <col min="1025" max="1025" width="5.85546875" style="95" customWidth="1"/>
    <col min="1026" max="1026" width="34.7109375" style="95" customWidth="1"/>
    <col min="1027" max="1032" width="12.7109375" style="95" customWidth="1"/>
    <col min="1033" max="1280" width="9.140625" style="95"/>
    <col min="1281" max="1281" width="5.85546875" style="95" customWidth="1"/>
    <col min="1282" max="1282" width="34.7109375" style="95" customWidth="1"/>
    <col min="1283" max="1288" width="12.7109375" style="95" customWidth="1"/>
    <col min="1289" max="1536" width="9.140625" style="95"/>
    <col min="1537" max="1537" width="5.85546875" style="95" customWidth="1"/>
    <col min="1538" max="1538" width="34.7109375" style="95" customWidth="1"/>
    <col min="1539" max="1544" width="12.7109375" style="95" customWidth="1"/>
    <col min="1545" max="1792" width="9.140625" style="95"/>
    <col min="1793" max="1793" width="5.85546875" style="95" customWidth="1"/>
    <col min="1794" max="1794" width="34.7109375" style="95" customWidth="1"/>
    <col min="1795" max="1800" width="12.7109375" style="95" customWidth="1"/>
    <col min="1801" max="2048" width="9.140625" style="95"/>
    <col min="2049" max="2049" width="5.85546875" style="95" customWidth="1"/>
    <col min="2050" max="2050" width="34.7109375" style="95" customWidth="1"/>
    <col min="2051" max="2056" width="12.7109375" style="95" customWidth="1"/>
    <col min="2057" max="2304" width="9.140625" style="95"/>
    <col min="2305" max="2305" width="5.85546875" style="95" customWidth="1"/>
    <col min="2306" max="2306" width="34.7109375" style="95" customWidth="1"/>
    <col min="2307" max="2312" width="12.7109375" style="95" customWidth="1"/>
    <col min="2313" max="2560" width="9.140625" style="95"/>
    <col min="2561" max="2561" width="5.85546875" style="95" customWidth="1"/>
    <col min="2562" max="2562" width="34.7109375" style="95" customWidth="1"/>
    <col min="2563" max="2568" width="12.7109375" style="95" customWidth="1"/>
    <col min="2569" max="2816" width="9.140625" style="95"/>
    <col min="2817" max="2817" width="5.85546875" style="95" customWidth="1"/>
    <col min="2818" max="2818" width="34.7109375" style="95" customWidth="1"/>
    <col min="2819" max="2824" width="12.7109375" style="95" customWidth="1"/>
    <col min="2825" max="3072" width="9.140625" style="95"/>
    <col min="3073" max="3073" width="5.85546875" style="95" customWidth="1"/>
    <col min="3074" max="3074" width="34.7109375" style="95" customWidth="1"/>
    <col min="3075" max="3080" width="12.7109375" style="95" customWidth="1"/>
    <col min="3081" max="3328" width="9.140625" style="95"/>
    <col min="3329" max="3329" width="5.85546875" style="95" customWidth="1"/>
    <col min="3330" max="3330" width="34.7109375" style="95" customWidth="1"/>
    <col min="3331" max="3336" width="12.7109375" style="95" customWidth="1"/>
    <col min="3337" max="3584" width="9.140625" style="95"/>
    <col min="3585" max="3585" width="5.85546875" style="95" customWidth="1"/>
    <col min="3586" max="3586" width="34.7109375" style="95" customWidth="1"/>
    <col min="3587" max="3592" width="12.7109375" style="95" customWidth="1"/>
    <col min="3593" max="3840" width="9.140625" style="95"/>
    <col min="3841" max="3841" width="5.85546875" style="95" customWidth="1"/>
    <col min="3842" max="3842" width="34.7109375" style="95" customWidth="1"/>
    <col min="3843" max="3848" width="12.7109375" style="95" customWidth="1"/>
    <col min="3849" max="4096" width="9.140625" style="95"/>
    <col min="4097" max="4097" width="5.85546875" style="95" customWidth="1"/>
    <col min="4098" max="4098" width="34.7109375" style="95" customWidth="1"/>
    <col min="4099" max="4104" width="12.7109375" style="95" customWidth="1"/>
    <col min="4105" max="4352" width="9.140625" style="95"/>
    <col min="4353" max="4353" width="5.85546875" style="95" customWidth="1"/>
    <col min="4354" max="4354" width="34.7109375" style="95" customWidth="1"/>
    <col min="4355" max="4360" width="12.7109375" style="95" customWidth="1"/>
    <col min="4361" max="4608" width="9.140625" style="95"/>
    <col min="4609" max="4609" width="5.85546875" style="95" customWidth="1"/>
    <col min="4610" max="4610" width="34.7109375" style="95" customWidth="1"/>
    <col min="4611" max="4616" width="12.7109375" style="95" customWidth="1"/>
    <col min="4617" max="4864" width="9.140625" style="95"/>
    <col min="4865" max="4865" width="5.85546875" style="95" customWidth="1"/>
    <col min="4866" max="4866" width="34.7109375" style="95" customWidth="1"/>
    <col min="4867" max="4872" width="12.7109375" style="95" customWidth="1"/>
    <col min="4873" max="5120" width="9.140625" style="95"/>
    <col min="5121" max="5121" width="5.85546875" style="95" customWidth="1"/>
    <col min="5122" max="5122" width="34.7109375" style="95" customWidth="1"/>
    <col min="5123" max="5128" width="12.7109375" style="95" customWidth="1"/>
    <col min="5129" max="5376" width="9.140625" style="95"/>
    <col min="5377" max="5377" width="5.85546875" style="95" customWidth="1"/>
    <col min="5378" max="5378" width="34.7109375" style="95" customWidth="1"/>
    <col min="5379" max="5384" width="12.7109375" style="95" customWidth="1"/>
    <col min="5385" max="5632" width="9.140625" style="95"/>
    <col min="5633" max="5633" width="5.85546875" style="95" customWidth="1"/>
    <col min="5634" max="5634" width="34.7109375" style="95" customWidth="1"/>
    <col min="5635" max="5640" width="12.7109375" style="95" customWidth="1"/>
    <col min="5641" max="5888" width="9.140625" style="95"/>
    <col min="5889" max="5889" width="5.85546875" style="95" customWidth="1"/>
    <col min="5890" max="5890" width="34.7109375" style="95" customWidth="1"/>
    <col min="5891" max="5896" width="12.7109375" style="95" customWidth="1"/>
    <col min="5897" max="6144" width="9.140625" style="95"/>
    <col min="6145" max="6145" width="5.85546875" style="95" customWidth="1"/>
    <col min="6146" max="6146" width="34.7109375" style="95" customWidth="1"/>
    <col min="6147" max="6152" width="12.7109375" style="95" customWidth="1"/>
    <col min="6153" max="6400" width="9.140625" style="95"/>
    <col min="6401" max="6401" width="5.85546875" style="95" customWidth="1"/>
    <col min="6402" max="6402" width="34.7109375" style="95" customWidth="1"/>
    <col min="6403" max="6408" width="12.7109375" style="95" customWidth="1"/>
    <col min="6409" max="6656" width="9.140625" style="95"/>
    <col min="6657" max="6657" width="5.85546875" style="95" customWidth="1"/>
    <col min="6658" max="6658" width="34.7109375" style="95" customWidth="1"/>
    <col min="6659" max="6664" width="12.7109375" style="95" customWidth="1"/>
    <col min="6665" max="6912" width="9.140625" style="95"/>
    <col min="6913" max="6913" width="5.85546875" style="95" customWidth="1"/>
    <col min="6914" max="6914" width="34.7109375" style="95" customWidth="1"/>
    <col min="6915" max="6920" width="12.7109375" style="95" customWidth="1"/>
    <col min="6921" max="7168" width="9.140625" style="95"/>
    <col min="7169" max="7169" width="5.85546875" style="95" customWidth="1"/>
    <col min="7170" max="7170" width="34.7109375" style="95" customWidth="1"/>
    <col min="7171" max="7176" width="12.7109375" style="95" customWidth="1"/>
    <col min="7177" max="7424" width="9.140625" style="95"/>
    <col min="7425" max="7425" width="5.85546875" style="95" customWidth="1"/>
    <col min="7426" max="7426" width="34.7109375" style="95" customWidth="1"/>
    <col min="7427" max="7432" width="12.7109375" style="95" customWidth="1"/>
    <col min="7433" max="7680" width="9.140625" style="95"/>
    <col min="7681" max="7681" width="5.85546875" style="95" customWidth="1"/>
    <col min="7682" max="7682" width="34.7109375" style="95" customWidth="1"/>
    <col min="7683" max="7688" width="12.7109375" style="95" customWidth="1"/>
    <col min="7689" max="7936" width="9.140625" style="95"/>
    <col min="7937" max="7937" width="5.85546875" style="95" customWidth="1"/>
    <col min="7938" max="7938" width="34.7109375" style="95" customWidth="1"/>
    <col min="7939" max="7944" width="12.7109375" style="95" customWidth="1"/>
    <col min="7945" max="8192" width="9.140625" style="95"/>
    <col min="8193" max="8193" width="5.85546875" style="95" customWidth="1"/>
    <col min="8194" max="8194" width="34.7109375" style="95" customWidth="1"/>
    <col min="8195" max="8200" width="12.7109375" style="95" customWidth="1"/>
    <col min="8201" max="8448" width="9.140625" style="95"/>
    <col min="8449" max="8449" width="5.85546875" style="95" customWidth="1"/>
    <col min="8450" max="8450" width="34.7109375" style="95" customWidth="1"/>
    <col min="8451" max="8456" width="12.7109375" style="95" customWidth="1"/>
    <col min="8457" max="8704" width="9.140625" style="95"/>
    <col min="8705" max="8705" width="5.85546875" style="95" customWidth="1"/>
    <col min="8706" max="8706" width="34.7109375" style="95" customWidth="1"/>
    <col min="8707" max="8712" width="12.7109375" style="95" customWidth="1"/>
    <col min="8713" max="8960" width="9.140625" style="95"/>
    <col min="8961" max="8961" width="5.85546875" style="95" customWidth="1"/>
    <col min="8962" max="8962" width="34.7109375" style="95" customWidth="1"/>
    <col min="8963" max="8968" width="12.7109375" style="95" customWidth="1"/>
    <col min="8969" max="9216" width="9.140625" style="95"/>
    <col min="9217" max="9217" width="5.85546875" style="95" customWidth="1"/>
    <col min="9218" max="9218" width="34.7109375" style="95" customWidth="1"/>
    <col min="9219" max="9224" width="12.7109375" style="95" customWidth="1"/>
    <col min="9225" max="9472" width="9.140625" style="95"/>
    <col min="9473" max="9473" width="5.85546875" style="95" customWidth="1"/>
    <col min="9474" max="9474" width="34.7109375" style="95" customWidth="1"/>
    <col min="9475" max="9480" width="12.7109375" style="95" customWidth="1"/>
    <col min="9481" max="9728" width="9.140625" style="95"/>
    <col min="9729" max="9729" width="5.85546875" style="95" customWidth="1"/>
    <col min="9730" max="9730" width="34.7109375" style="95" customWidth="1"/>
    <col min="9731" max="9736" width="12.7109375" style="95" customWidth="1"/>
    <col min="9737" max="9984" width="9.140625" style="95"/>
    <col min="9985" max="9985" width="5.85546875" style="95" customWidth="1"/>
    <col min="9986" max="9986" width="34.7109375" style="95" customWidth="1"/>
    <col min="9987" max="9992" width="12.7109375" style="95" customWidth="1"/>
    <col min="9993" max="10240" width="9.140625" style="95"/>
    <col min="10241" max="10241" width="5.85546875" style="95" customWidth="1"/>
    <col min="10242" max="10242" width="34.7109375" style="95" customWidth="1"/>
    <col min="10243" max="10248" width="12.7109375" style="95" customWidth="1"/>
    <col min="10249" max="10496" width="9.140625" style="95"/>
    <col min="10497" max="10497" width="5.85546875" style="95" customWidth="1"/>
    <col min="10498" max="10498" width="34.7109375" style="95" customWidth="1"/>
    <col min="10499" max="10504" width="12.7109375" style="95" customWidth="1"/>
    <col min="10505" max="10752" width="9.140625" style="95"/>
    <col min="10753" max="10753" width="5.85546875" style="95" customWidth="1"/>
    <col min="10754" max="10754" width="34.7109375" style="95" customWidth="1"/>
    <col min="10755" max="10760" width="12.7109375" style="95" customWidth="1"/>
    <col min="10761" max="11008" width="9.140625" style="95"/>
    <col min="11009" max="11009" width="5.85546875" style="95" customWidth="1"/>
    <col min="11010" max="11010" width="34.7109375" style="95" customWidth="1"/>
    <col min="11011" max="11016" width="12.7109375" style="95" customWidth="1"/>
    <col min="11017" max="11264" width="9.140625" style="95"/>
    <col min="11265" max="11265" width="5.85546875" style="95" customWidth="1"/>
    <col min="11266" max="11266" width="34.7109375" style="95" customWidth="1"/>
    <col min="11267" max="11272" width="12.7109375" style="95" customWidth="1"/>
    <col min="11273" max="11520" width="9.140625" style="95"/>
    <col min="11521" max="11521" width="5.85546875" style="95" customWidth="1"/>
    <col min="11522" max="11522" width="34.7109375" style="95" customWidth="1"/>
    <col min="11523" max="11528" width="12.7109375" style="95" customWidth="1"/>
    <col min="11529" max="11776" width="9.140625" style="95"/>
    <col min="11777" max="11777" width="5.85546875" style="95" customWidth="1"/>
    <col min="11778" max="11778" width="34.7109375" style="95" customWidth="1"/>
    <col min="11779" max="11784" width="12.7109375" style="95" customWidth="1"/>
    <col min="11785" max="12032" width="9.140625" style="95"/>
    <col min="12033" max="12033" width="5.85546875" style="95" customWidth="1"/>
    <col min="12034" max="12034" width="34.7109375" style="95" customWidth="1"/>
    <col min="12035" max="12040" width="12.7109375" style="95" customWidth="1"/>
    <col min="12041" max="12288" width="9.140625" style="95"/>
    <col min="12289" max="12289" width="5.85546875" style="95" customWidth="1"/>
    <col min="12290" max="12290" width="34.7109375" style="95" customWidth="1"/>
    <col min="12291" max="12296" width="12.7109375" style="95" customWidth="1"/>
    <col min="12297" max="12544" width="9.140625" style="95"/>
    <col min="12545" max="12545" width="5.85546875" style="95" customWidth="1"/>
    <col min="12546" max="12546" width="34.7109375" style="95" customWidth="1"/>
    <col min="12547" max="12552" width="12.7109375" style="95" customWidth="1"/>
    <col min="12553" max="12800" width="9.140625" style="95"/>
    <col min="12801" max="12801" width="5.85546875" style="95" customWidth="1"/>
    <col min="12802" max="12802" width="34.7109375" style="95" customWidth="1"/>
    <col min="12803" max="12808" width="12.7109375" style="95" customWidth="1"/>
    <col min="12809" max="13056" width="9.140625" style="95"/>
    <col min="13057" max="13057" width="5.85546875" style="95" customWidth="1"/>
    <col min="13058" max="13058" width="34.7109375" style="95" customWidth="1"/>
    <col min="13059" max="13064" width="12.7109375" style="95" customWidth="1"/>
    <col min="13065" max="13312" width="9.140625" style="95"/>
    <col min="13313" max="13313" width="5.85546875" style="95" customWidth="1"/>
    <col min="13314" max="13314" width="34.7109375" style="95" customWidth="1"/>
    <col min="13315" max="13320" width="12.7109375" style="95" customWidth="1"/>
    <col min="13321" max="13568" width="9.140625" style="95"/>
    <col min="13569" max="13569" width="5.85546875" style="95" customWidth="1"/>
    <col min="13570" max="13570" width="34.7109375" style="95" customWidth="1"/>
    <col min="13571" max="13576" width="12.7109375" style="95" customWidth="1"/>
    <col min="13577" max="13824" width="9.140625" style="95"/>
    <col min="13825" max="13825" width="5.85546875" style="95" customWidth="1"/>
    <col min="13826" max="13826" width="34.7109375" style="95" customWidth="1"/>
    <col min="13827" max="13832" width="12.7109375" style="95" customWidth="1"/>
    <col min="13833" max="14080" width="9.140625" style="95"/>
    <col min="14081" max="14081" width="5.85546875" style="95" customWidth="1"/>
    <col min="14082" max="14082" width="34.7109375" style="95" customWidth="1"/>
    <col min="14083" max="14088" width="12.7109375" style="95" customWidth="1"/>
    <col min="14089" max="14336" width="9.140625" style="95"/>
    <col min="14337" max="14337" width="5.85546875" style="95" customWidth="1"/>
    <col min="14338" max="14338" width="34.7109375" style="95" customWidth="1"/>
    <col min="14339" max="14344" width="12.7109375" style="95" customWidth="1"/>
    <col min="14345" max="14592" width="9.140625" style="95"/>
    <col min="14593" max="14593" width="5.85546875" style="95" customWidth="1"/>
    <col min="14594" max="14594" width="34.7109375" style="95" customWidth="1"/>
    <col min="14595" max="14600" width="12.7109375" style="95" customWidth="1"/>
    <col min="14601" max="14848" width="9.140625" style="95"/>
    <col min="14849" max="14849" width="5.85546875" style="95" customWidth="1"/>
    <col min="14850" max="14850" width="34.7109375" style="95" customWidth="1"/>
    <col min="14851" max="14856" width="12.7109375" style="95" customWidth="1"/>
    <col min="14857" max="15104" width="9.140625" style="95"/>
    <col min="15105" max="15105" width="5.85546875" style="95" customWidth="1"/>
    <col min="15106" max="15106" width="34.7109375" style="95" customWidth="1"/>
    <col min="15107" max="15112" width="12.7109375" style="95" customWidth="1"/>
    <col min="15113" max="15360" width="9.140625" style="95"/>
    <col min="15361" max="15361" width="5.85546875" style="95" customWidth="1"/>
    <col min="15362" max="15362" width="34.7109375" style="95" customWidth="1"/>
    <col min="15363" max="15368" width="12.7109375" style="95" customWidth="1"/>
    <col min="15369" max="15616" width="9.140625" style="95"/>
    <col min="15617" max="15617" width="5.85546875" style="95" customWidth="1"/>
    <col min="15618" max="15618" width="34.7109375" style="95" customWidth="1"/>
    <col min="15619" max="15624" width="12.7109375" style="95" customWidth="1"/>
    <col min="15625" max="15872" width="9.140625" style="95"/>
    <col min="15873" max="15873" width="5.85546875" style="95" customWidth="1"/>
    <col min="15874" max="15874" width="34.7109375" style="95" customWidth="1"/>
    <col min="15875" max="15880" width="12.7109375" style="95" customWidth="1"/>
    <col min="15881" max="16128" width="9.140625" style="95"/>
    <col min="16129" max="16129" width="5.85546875" style="95" customWidth="1"/>
    <col min="16130" max="16130" width="34.7109375" style="95" customWidth="1"/>
    <col min="16131" max="16136" width="12.7109375" style="95" customWidth="1"/>
    <col min="16137" max="16384" width="9.140625" style="95"/>
  </cols>
  <sheetData>
    <row r="1" spans="1:12">
      <c r="A1" s="3073" t="s">
        <v>138</v>
      </c>
      <c r="B1" s="3073"/>
      <c r="C1" s="3073"/>
      <c r="D1" s="3073"/>
      <c r="E1" s="3073"/>
      <c r="F1" s="3073"/>
      <c r="G1" s="3073"/>
      <c r="H1" s="3073"/>
    </row>
    <row r="2" spans="1:12">
      <c r="A2" s="3073" t="s">
        <v>139</v>
      </c>
      <c r="B2" s="3073"/>
      <c r="C2" s="3073"/>
      <c r="D2" s="3073"/>
      <c r="E2" s="3073"/>
      <c r="F2" s="3073"/>
      <c r="G2" s="3073"/>
      <c r="H2" s="3073"/>
    </row>
    <row r="3" spans="1:12" ht="16.5" thickBot="1">
      <c r="A3" s="3095" t="s">
        <v>140</v>
      </c>
      <c r="B3" s="3095"/>
      <c r="C3" s="3095"/>
      <c r="D3" s="3095"/>
      <c r="E3" s="3095"/>
      <c r="F3" s="3095"/>
      <c r="G3" s="3095"/>
      <c r="H3" s="3095"/>
    </row>
    <row r="4" spans="1:12" ht="16.5" thickTop="1">
      <c r="A4" s="3096" t="s">
        <v>141</v>
      </c>
      <c r="B4" s="3098" t="s">
        <v>142</v>
      </c>
      <c r="C4" s="3100" t="s">
        <v>73</v>
      </c>
      <c r="D4" s="3101"/>
      <c r="E4" s="3100" t="s">
        <v>263</v>
      </c>
      <c r="F4" s="3101"/>
      <c r="G4" s="3102" t="s">
        <v>143</v>
      </c>
      <c r="H4" s="3103"/>
    </row>
    <row r="5" spans="1:12">
      <c r="A5" s="3097"/>
      <c r="B5" s="3099"/>
      <c r="C5" s="96" t="s">
        <v>144</v>
      </c>
      <c r="D5" s="96" t="s">
        <v>518</v>
      </c>
      <c r="E5" s="96" t="s">
        <v>144</v>
      </c>
      <c r="F5" s="96" t="s">
        <v>518</v>
      </c>
      <c r="G5" s="97" t="s">
        <v>73</v>
      </c>
      <c r="H5" s="98" t="s">
        <v>263</v>
      </c>
    </row>
    <row r="6" spans="1:12" ht="23.1" customHeight="1">
      <c r="A6" s="99">
        <v>1</v>
      </c>
      <c r="B6" s="100" t="s">
        <v>145</v>
      </c>
      <c r="C6" s="101">
        <f>SUM(C7:C11)</f>
        <v>215218.1</v>
      </c>
      <c r="D6" s="146">
        <f t="shared" ref="D6" si="0">SUM(D7:D11)</f>
        <v>218218.19999999998</v>
      </c>
      <c r="E6" s="101">
        <f>SUM(E7:E11)</f>
        <v>279591.52238585002</v>
      </c>
      <c r="F6" s="146">
        <f>SUM(F7:F11)</f>
        <v>250591.52226090003</v>
      </c>
      <c r="G6" s="101">
        <f>D6-C6</f>
        <v>3000.0999999999767</v>
      </c>
      <c r="H6" s="102">
        <f t="shared" ref="H6:H20" si="1">F6-E6</f>
        <v>-29000.000124949991</v>
      </c>
      <c r="K6" s="103"/>
      <c r="L6" s="103"/>
    </row>
    <row r="7" spans="1:12" ht="23.1" customHeight="1">
      <c r="A7" s="104"/>
      <c r="B7" s="105" t="s">
        <v>146</v>
      </c>
      <c r="C7" s="106">
        <v>21319.9</v>
      </c>
      <c r="D7" s="147">
        <v>25779.9</v>
      </c>
      <c r="E7" s="106">
        <v>15473.322385850002</v>
      </c>
      <c r="F7" s="147">
        <v>18643.3222609</v>
      </c>
      <c r="G7" s="106">
        <f t="shared" ref="G7:G22" si="2">D7-C7</f>
        <v>4460</v>
      </c>
      <c r="H7" s="107">
        <f t="shared" si="1"/>
        <v>3169.9998750499981</v>
      </c>
      <c r="I7" s="103"/>
      <c r="J7" s="103"/>
      <c r="K7" s="103"/>
      <c r="L7" s="103"/>
    </row>
    <row r="8" spans="1:12" ht="23.1" customHeight="1">
      <c r="A8" s="104"/>
      <c r="B8" s="105" t="s">
        <v>147</v>
      </c>
      <c r="C8" s="106">
        <v>183326.9</v>
      </c>
      <c r="D8" s="147">
        <v>179089.3</v>
      </c>
      <c r="E8" s="106">
        <v>235282.05000000002</v>
      </c>
      <c r="F8" s="147">
        <v>202853.85000000003</v>
      </c>
      <c r="G8" s="106">
        <f>D8-C8</f>
        <v>-4237.6000000000058</v>
      </c>
      <c r="H8" s="107">
        <f t="shared" si="1"/>
        <v>-32428.199999999983</v>
      </c>
      <c r="K8" s="103"/>
      <c r="L8" s="103"/>
    </row>
    <row r="9" spans="1:12" ht="23.1" customHeight="1">
      <c r="A9" s="104"/>
      <c r="B9" s="105" t="s">
        <v>148</v>
      </c>
      <c r="C9" s="106">
        <v>9572.1</v>
      </c>
      <c r="D9" s="147">
        <v>11967.1</v>
      </c>
      <c r="E9" s="106">
        <v>19063.55</v>
      </c>
      <c r="F9" s="147">
        <v>20336.75</v>
      </c>
      <c r="G9" s="106">
        <f t="shared" si="2"/>
        <v>2395</v>
      </c>
      <c r="H9" s="107">
        <f t="shared" si="1"/>
        <v>1273.2000000000007</v>
      </c>
      <c r="K9" s="103"/>
      <c r="L9" s="103"/>
    </row>
    <row r="10" spans="1:12" ht="23.1" customHeight="1">
      <c r="A10" s="104"/>
      <c r="B10" s="105" t="s">
        <v>149</v>
      </c>
      <c r="C10" s="106">
        <v>719.2</v>
      </c>
      <c r="D10" s="147">
        <v>1101.9000000000001</v>
      </c>
      <c r="E10" s="106">
        <v>9402.6</v>
      </c>
      <c r="F10" s="147">
        <v>8477.6</v>
      </c>
      <c r="G10" s="106">
        <f t="shared" si="2"/>
        <v>382.70000000000005</v>
      </c>
      <c r="H10" s="107">
        <f t="shared" si="1"/>
        <v>-925</v>
      </c>
      <c r="K10" s="103"/>
      <c r="L10" s="103"/>
    </row>
    <row r="11" spans="1:12" ht="23.1" customHeight="1">
      <c r="A11" s="108"/>
      <c r="B11" s="109" t="s">
        <v>150</v>
      </c>
      <c r="C11" s="110">
        <v>280</v>
      </c>
      <c r="D11" s="148">
        <v>280</v>
      </c>
      <c r="E11" s="110">
        <v>370</v>
      </c>
      <c r="F11" s="148">
        <v>280</v>
      </c>
      <c r="G11" s="106">
        <f t="shared" ref="G11:G18" si="3">D11-C11</f>
        <v>0</v>
      </c>
      <c r="H11" s="107">
        <f t="shared" si="1"/>
        <v>-90</v>
      </c>
      <c r="K11" s="103"/>
      <c r="L11" s="103"/>
    </row>
    <row r="12" spans="1:12" s="112" customFormat="1" ht="23.1" customHeight="1">
      <c r="A12" s="99">
        <v>2</v>
      </c>
      <c r="B12" s="100" t="s">
        <v>151</v>
      </c>
      <c r="C12" s="101">
        <f>SUM(C13:C17)</f>
        <v>389947</v>
      </c>
      <c r="D12" s="146">
        <f t="shared" ref="D12:F12" si="4">SUM(D13:D17)</f>
        <v>419947</v>
      </c>
      <c r="E12" s="101">
        <f>SUM(E13:E17)</f>
        <v>513947.00000000012</v>
      </c>
      <c r="F12" s="146">
        <f t="shared" si="4"/>
        <v>513947.00000000012</v>
      </c>
      <c r="G12" s="101">
        <f t="shared" si="3"/>
        <v>30000</v>
      </c>
      <c r="H12" s="102">
        <f t="shared" si="1"/>
        <v>0</v>
      </c>
      <c r="I12" s="111"/>
      <c r="J12" s="111"/>
      <c r="K12" s="103"/>
      <c r="L12" s="103"/>
    </row>
    <row r="13" spans="1:12" ht="23.1" customHeight="1">
      <c r="A13" s="104"/>
      <c r="B13" s="105" t="s">
        <v>146</v>
      </c>
      <c r="C13" s="106">
        <v>43556.5</v>
      </c>
      <c r="D13" s="147">
        <v>43556.5</v>
      </c>
      <c r="E13" s="106">
        <v>41129.025000000001</v>
      </c>
      <c r="F13" s="147">
        <v>41129.025000000001</v>
      </c>
      <c r="G13" s="106">
        <f t="shared" si="3"/>
        <v>0</v>
      </c>
      <c r="H13" s="107">
        <f t="shared" si="1"/>
        <v>0</v>
      </c>
      <c r="K13" s="103"/>
      <c r="L13" s="103"/>
    </row>
    <row r="14" spans="1:12" ht="23.1" customHeight="1">
      <c r="A14" s="104"/>
      <c r="B14" s="105" t="s">
        <v>147</v>
      </c>
      <c r="C14" s="106">
        <v>308055.3</v>
      </c>
      <c r="D14" s="147">
        <v>327200.3</v>
      </c>
      <c r="E14" s="106">
        <v>416359.5500000001</v>
      </c>
      <c r="F14" s="147">
        <v>417239.5500000001</v>
      </c>
      <c r="G14" s="106">
        <f t="shared" si="3"/>
        <v>19145</v>
      </c>
      <c r="H14" s="107">
        <f t="shared" si="1"/>
        <v>880</v>
      </c>
      <c r="K14" s="103"/>
      <c r="L14" s="103"/>
    </row>
    <row r="15" spans="1:12" ht="23.1" customHeight="1">
      <c r="A15" s="104"/>
      <c r="B15" s="105" t="s">
        <v>148</v>
      </c>
      <c r="C15" s="106">
        <v>21815.599999999999</v>
      </c>
      <c r="D15" s="147">
        <v>28745.599999999999</v>
      </c>
      <c r="E15" s="106">
        <v>37694.699999999997</v>
      </c>
      <c r="F15" s="147">
        <v>37694.699999999997</v>
      </c>
      <c r="G15" s="106">
        <f t="shared" si="3"/>
        <v>6930</v>
      </c>
      <c r="H15" s="107">
        <f t="shared" si="1"/>
        <v>0</v>
      </c>
      <c r="K15" s="103"/>
      <c r="L15" s="103"/>
    </row>
    <row r="16" spans="1:12" ht="23.1" customHeight="1">
      <c r="A16" s="104"/>
      <c r="B16" s="105" t="s">
        <v>149</v>
      </c>
      <c r="C16" s="106">
        <v>11904.4</v>
      </c>
      <c r="D16" s="147">
        <v>14929.4</v>
      </c>
      <c r="E16" s="106">
        <v>13038.549999999997</v>
      </c>
      <c r="F16" s="147">
        <v>12158.55</v>
      </c>
      <c r="G16" s="106">
        <f t="shared" si="3"/>
        <v>3025</v>
      </c>
      <c r="H16" s="107">
        <f t="shared" si="1"/>
        <v>-879.99999999999818</v>
      </c>
      <c r="K16" s="103"/>
      <c r="L16" s="103"/>
    </row>
    <row r="17" spans="1:12" ht="23.1" customHeight="1">
      <c r="A17" s="108"/>
      <c r="B17" s="109" t="s">
        <v>152</v>
      </c>
      <c r="C17" s="110">
        <v>4615.2</v>
      </c>
      <c r="D17" s="148">
        <v>5515.2</v>
      </c>
      <c r="E17" s="110">
        <v>5725.1749999999993</v>
      </c>
      <c r="F17" s="148">
        <v>5725.1749999999993</v>
      </c>
      <c r="G17" s="106">
        <f t="shared" si="3"/>
        <v>900</v>
      </c>
      <c r="H17" s="107">
        <f t="shared" si="1"/>
        <v>0</v>
      </c>
      <c r="K17" s="103"/>
      <c r="L17" s="103"/>
    </row>
    <row r="18" spans="1:12" s="112" customFormat="1" ht="23.1" customHeight="1">
      <c r="A18" s="99">
        <v>3</v>
      </c>
      <c r="B18" s="100" t="s">
        <v>153</v>
      </c>
      <c r="C18" s="146">
        <f>SUM(C19:C23)</f>
        <v>7641.9499999999989</v>
      </c>
      <c r="D18" s="146">
        <f t="shared" ref="D18:F18" si="5">SUM(D19:D23)</f>
        <v>7642</v>
      </c>
      <c r="E18" s="101">
        <f>SUM(E19:E23)</f>
        <v>6595.8899999999994</v>
      </c>
      <c r="F18" s="146">
        <f t="shared" si="5"/>
        <v>6595.8900000000012</v>
      </c>
      <c r="G18" s="101">
        <f t="shared" si="3"/>
        <v>5.0000000001091394E-2</v>
      </c>
      <c r="H18" s="102">
        <f t="shared" si="1"/>
        <v>0</v>
      </c>
      <c r="I18" s="111"/>
      <c r="J18" s="111"/>
      <c r="K18" s="103"/>
      <c r="L18" s="103"/>
    </row>
    <row r="19" spans="1:12" ht="23.25" customHeight="1">
      <c r="A19" s="104"/>
      <c r="B19" s="113" t="s">
        <v>220</v>
      </c>
      <c r="C19" s="106">
        <v>1945.6</v>
      </c>
      <c r="D19" s="147">
        <v>1953</v>
      </c>
      <c r="E19" s="106">
        <v>181.17000000000002</v>
      </c>
      <c r="F19" s="147">
        <v>195.27</v>
      </c>
      <c r="G19" s="106">
        <f t="shared" si="2"/>
        <v>7.4000000000000909</v>
      </c>
      <c r="H19" s="107">
        <f t="shared" si="1"/>
        <v>14.099999999999994</v>
      </c>
      <c r="K19" s="103"/>
      <c r="L19" s="103"/>
    </row>
    <row r="20" spans="1:12" ht="23.1" customHeight="1">
      <c r="A20" s="104"/>
      <c r="B20" s="105" t="s">
        <v>147</v>
      </c>
      <c r="C20" s="106">
        <v>0</v>
      </c>
      <c r="D20" s="147">
        <v>0</v>
      </c>
      <c r="E20" s="106">
        <v>0</v>
      </c>
      <c r="F20" s="147">
        <v>0</v>
      </c>
      <c r="G20" s="106">
        <f t="shared" si="2"/>
        <v>0</v>
      </c>
      <c r="H20" s="107">
        <f t="shared" si="1"/>
        <v>0</v>
      </c>
      <c r="K20" s="103"/>
      <c r="L20" s="103"/>
    </row>
    <row r="21" spans="1:12" ht="23.1" customHeight="1">
      <c r="A21" s="104"/>
      <c r="B21" s="105" t="s">
        <v>148</v>
      </c>
      <c r="C21" s="106">
        <v>0</v>
      </c>
      <c r="D21" s="147">
        <v>0</v>
      </c>
      <c r="E21" s="106">
        <v>0</v>
      </c>
      <c r="F21" s="147">
        <v>0</v>
      </c>
      <c r="G21" s="106">
        <f t="shared" si="2"/>
        <v>0</v>
      </c>
      <c r="H21" s="107">
        <f t="shared" ref="H21:H22" si="6">F21-E21</f>
        <v>0</v>
      </c>
      <c r="K21" s="103"/>
      <c r="L21" s="103"/>
    </row>
    <row r="22" spans="1:12" ht="23.1" customHeight="1">
      <c r="A22" s="104"/>
      <c r="B22" s="105" t="s">
        <v>149</v>
      </c>
      <c r="C22" s="106">
        <v>0</v>
      </c>
      <c r="D22" s="147">
        <v>0</v>
      </c>
      <c r="E22" s="106">
        <v>0</v>
      </c>
      <c r="F22" s="147">
        <v>0</v>
      </c>
      <c r="G22" s="106">
        <f t="shared" si="2"/>
        <v>0</v>
      </c>
      <c r="H22" s="107">
        <f t="shared" si="6"/>
        <v>0</v>
      </c>
      <c r="K22" s="103"/>
      <c r="L22" s="103"/>
    </row>
    <row r="23" spans="1:12" ht="23.1" customHeight="1">
      <c r="A23" s="108"/>
      <c r="B23" s="109" t="s">
        <v>150</v>
      </c>
      <c r="C23" s="110">
        <v>5696.3499999999995</v>
      </c>
      <c r="D23" s="148">
        <v>5689</v>
      </c>
      <c r="E23" s="110">
        <v>6414.7199999999993</v>
      </c>
      <c r="F23" s="148">
        <v>6400.6200000000008</v>
      </c>
      <c r="G23" s="106">
        <f t="shared" ref="G23:G32" si="7">D23-C23</f>
        <v>-7.3499999999994543</v>
      </c>
      <c r="H23" s="107">
        <f t="shared" ref="H23:H32" si="8">F23-E23</f>
        <v>-14.099999999998545</v>
      </c>
      <c r="K23" s="103"/>
      <c r="L23" s="103"/>
    </row>
    <row r="24" spans="1:12" s="112" customFormat="1" ht="23.1" customHeight="1">
      <c r="A24" s="99">
        <v>4</v>
      </c>
      <c r="B24" s="100" t="s">
        <v>154</v>
      </c>
      <c r="C24" s="101">
        <f>SUM(C25:C26)</f>
        <v>404.95</v>
      </c>
      <c r="D24" s="146">
        <f t="shared" ref="D24:F24" si="9">D25+D26</f>
        <v>404.9</v>
      </c>
      <c r="E24" s="101">
        <f>SUM(E25:E26)</f>
        <v>185.65499999999997</v>
      </c>
      <c r="F24" s="146">
        <f t="shared" si="9"/>
        <v>185.655</v>
      </c>
      <c r="G24" s="101">
        <f t="shared" si="7"/>
        <v>-5.0000000000011369E-2</v>
      </c>
      <c r="H24" s="102">
        <f t="shared" si="8"/>
        <v>0</v>
      </c>
      <c r="K24" s="103"/>
      <c r="L24" s="103"/>
    </row>
    <row r="25" spans="1:12" ht="23.1" customHeight="1">
      <c r="A25" s="104"/>
      <c r="B25" s="105" t="s">
        <v>146</v>
      </c>
      <c r="C25" s="106">
        <v>10.7</v>
      </c>
      <c r="D25" s="147">
        <v>10.7</v>
      </c>
      <c r="E25" s="106">
        <v>3</v>
      </c>
      <c r="F25" s="149">
        <v>3</v>
      </c>
      <c r="G25" s="106">
        <f t="shared" si="7"/>
        <v>0</v>
      </c>
      <c r="H25" s="107">
        <f t="shared" si="8"/>
        <v>0</v>
      </c>
      <c r="K25" s="103"/>
      <c r="L25" s="103"/>
    </row>
    <row r="26" spans="1:12" ht="23.1" customHeight="1">
      <c r="A26" s="108"/>
      <c r="B26" s="109" t="s">
        <v>155</v>
      </c>
      <c r="C26" s="110">
        <v>394.25</v>
      </c>
      <c r="D26" s="148">
        <v>394.2</v>
      </c>
      <c r="E26" s="110">
        <v>182.65499999999997</v>
      </c>
      <c r="F26" s="149">
        <v>182.655</v>
      </c>
      <c r="G26" s="106">
        <f t="shared" si="7"/>
        <v>-5.0000000000011369E-2</v>
      </c>
      <c r="H26" s="107">
        <f t="shared" si="8"/>
        <v>0</v>
      </c>
      <c r="K26" s="103"/>
      <c r="L26" s="103"/>
    </row>
    <row r="27" spans="1:12" s="112" customFormat="1" ht="23.1" customHeight="1">
      <c r="A27" s="99">
        <v>5</v>
      </c>
      <c r="B27" s="100" t="s">
        <v>156</v>
      </c>
      <c r="C27" s="101">
        <f>SUM(C28:C32)</f>
        <v>613211.99999999988</v>
      </c>
      <c r="D27" s="101">
        <f>SUM(D28:D32)</f>
        <v>646212.1</v>
      </c>
      <c r="E27" s="101">
        <f t="shared" ref="E27:F27" si="10">SUM(E28:E32)</f>
        <v>800320.06738585012</v>
      </c>
      <c r="F27" s="101">
        <f t="shared" si="10"/>
        <v>771320.06726090005</v>
      </c>
      <c r="G27" s="101">
        <f t="shared" si="7"/>
        <v>33000.100000000093</v>
      </c>
      <c r="H27" s="102">
        <f t="shared" si="8"/>
        <v>-29000.000124950078</v>
      </c>
      <c r="I27" s="111"/>
      <c r="J27" s="111"/>
      <c r="K27" s="103"/>
      <c r="L27" s="103"/>
    </row>
    <row r="28" spans="1:12" ht="23.1" customHeight="1">
      <c r="A28" s="114"/>
      <c r="B28" s="105" t="s">
        <v>146</v>
      </c>
      <c r="C28" s="106">
        <f t="shared" ref="C28" si="11">C7+C13+C19+C25</f>
        <v>66832.7</v>
      </c>
      <c r="D28" s="106">
        <f>D7+D13+D19+D25</f>
        <v>71300.099999999991</v>
      </c>
      <c r="E28" s="106">
        <f>E7+E13+E19+E25</f>
        <v>56786.517385850006</v>
      </c>
      <c r="F28" s="106">
        <f>F7+F13+F19+F25</f>
        <v>59970.617260899999</v>
      </c>
      <c r="G28" s="106">
        <f t="shared" si="7"/>
        <v>4467.3999999999942</v>
      </c>
      <c r="H28" s="107">
        <f t="shared" si="8"/>
        <v>3184.099875049993</v>
      </c>
      <c r="I28" s="103"/>
      <c r="J28" s="103"/>
      <c r="K28" s="103"/>
      <c r="L28" s="103"/>
    </row>
    <row r="29" spans="1:12" ht="23.1" customHeight="1">
      <c r="A29" s="114"/>
      <c r="B29" s="105" t="s">
        <v>147</v>
      </c>
      <c r="C29" s="106">
        <f>C8+C14+C20</f>
        <v>491382.19999999995</v>
      </c>
      <c r="D29" s="106">
        <f>D8+D14+D20</f>
        <v>506289.6</v>
      </c>
      <c r="E29" s="106">
        <f t="shared" ref="E29:F29" si="12">E8+E14+E20</f>
        <v>651641.60000000009</v>
      </c>
      <c r="F29" s="106">
        <f t="shared" si="12"/>
        <v>620093.40000000014</v>
      </c>
      <c r="G29" s="106">
        <f t="shared" si="7"/>
        <v>14907.400000000023</v>
      </c>
      <c r="H29" s="107">
        <f t="shared" si="8"/>
        <v>-31548.199999999953</v>
      </c>
      <c r="J29" s="103"/>
      <c r="K29" s="103"/>
      <c r="L29" s="103"/>
    </row>
    <row r="30" spans="1:12" ht="23.1" customHeight="1">
      <c r="A30" s="114"/>
      <c r="B30" s="105" t="s">
        <v>148</v>
      </c>
      <c r="C30" s="106">
        <f t="shared" ref="C30:F31" si="13">C9+C15+C21</f>
        <v>31387.699999999997</v>
      </c>
      <c r="D30" s="106">
        <f>D9+D15+D21</f>
        <v>40712.699999999997</v>
      </c>
      <c r="E30" s="106">
        <f t="shared" si="13"/>
        <v>56758.25</v>
      </c>
      <c r="F30" s="106">
        <f t="shared" si="13"/>
        <v>58031.45</v>
      </c>
      <c r="G30" s="106">
        <f t="shared" si="7"/>
        <v>9325</v>
      </c>
      <c r="H30" s="107">
        <f t="shared" si="8"/>
        <v>1273.1999999999971</v>
      </c>
      <c r="J30" s="103"/>
      <c r="K30" s="103"/>
      <c r="L30" s="103"/>
    </row>
    <row r="31" spans="1:12" ht="23.1" customHeight="1">
      <c r="A31" s="114"/>
      <c r="B31" s="105" t="s">
        <v>149</v>
      </c>
      <c r="C31" s="106">
        <f t="shared" si="13"/>
        <v>12623.6</v>
      </c>
      <c r="D31" s="106">
        <f>D10+D16+D22</f>
        <v>16031.3</v>
      </c>
      <c r="E31" s="106">
        <f t="shared" si="13"/>
        <v>22441.149999999998</v>
      </c>
      <c r="F31" s="106">
        <f t="shared" si="13"/>
        <v>20636.150000000001</v>
      </c>
      <c r="G31" s="106">
        <f t="shared" si="7"/>
        <v>3407.6999999999989</v>
      </c>
      <c r="H31" s="107">
        <f t="shared" si="8"/>
        <v>-1804.9999999999964</v>
      </c>
      <c r="J31" s="103"/>
      <c r="K31" s="103"/>
    </row>
    <row r="32" spans="1:12" ht="18" customHeight="1" thickBot="1">
      <c r="A32" s="115"/>
      <c r="B32" s="116" t="s">
        <v>150</v>
      </c>
      <c r="C32" s="117">
        <f t="shared" ref="C32:F32" si="14">C11+C17+C23+C26</f>
        <v>10985.8</v>
      </c>
      <c r="D32" s="117">
        <f>D11+D17+D23+D26</f>
        <v>11878.400000000001</v>
      </c>
      <c r="E32" s="117">
        <f t="shared" si="14"/>
        <v>12692.55</v>
      </c>
      <c r="F32" s="117">
        <f t="shared" si="14"/>
        <v>12588.45</v>
      </c>
      <c r="G32" s="117">
        <f t="shared" si="7"/>
        <v>892.60000000000218</v>
      </c>
      <c r="H32" s="118">
        <f t="shared" si="8"/>
        <v>-104.09999999999854</v>
      </c>
      <c r="J32" s="103"/>
      <c r="K32" s="103"/>
    </row>
    <row r="33" spans="3:5" ht="16.5" thickTop="1"/>
    <row r="34" spans="3:5">
      <c r="D34" s="76"/>
    </row>
    <row r="35" spans="3:5">
      <c r="C35" s="103"/>
      <c r="D35" s="119"/>
      <c r="E35" s="103"/>
    </row>
    <row r="36" spans="3:5">
      <c r="C36" s="103"/>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M38" sqref="M38"/>
    </sheetView>
  </sheetViews>
  <sheetFormatPr defaultColWidth="11" defaultRowHeight="17.100000000000001" customHeight="1"/>
  <cols>
    <col min="1" max="1" width="53.5703125" style="416" bestFit="1" customWidth="1"/>
    <col min="2" max="5" width="14.42578125" style="416" bestFit="1" customWidth="1"/>
    <col min="6" max="6" width="12.7109375" style="416" bestFit="1" customWidth="1"/>
    <col min="7" max="7" width="2.42578125" style="416" bestFit="1" customWidth="1"/>
    <col min="8" max="8" width="8.5703125" style="416" customWidth="1"/>
    <col min="9" max="9" width="12.28515625" style="416" bestFit="1" customWidth="1"/>
    <col min="10" max="10" width="2.140625" style="416" customWidth="1"/>
    <col min="11" max="11" width="9.42578125" style="416" customWidth="1"/>
    <col min="12" max="254" width="11" style="415"/>
    <col min="255" max="255" width="46.7109375" style="415" bestFit="1" customWidth="1"/>
    <col min="256" max="256" width="11.85546875" style="415" customWidth="1"/>
    <col min="257" max="257" width="12.42578125" style="415" customWidth="1"/>
    <col min="258" max="258" width="12.5703125" style="415" customWidth="1"/>
    <col min="259" max="259" width="11.7109375" style="415" customWidth="1"/>
    <col min="260" max="260" width="10.7109375" style="415" customWidth="1"/>
    <col min="261" max="261" width="2.42578125" style="415" bestFit="1" customWidth="1"/>
    <col min="262" max="262" width="8.5703125" style="415" customWidth="1"/>
    <col min="263" max="263" width="12.42578125" style="415" customWidth="1"/>
    <col min="264" max="264" width="2.140625" style="415" customWidth="1"/>
    <col min="265" max="265" width="9.42578125" style="415" customWidth="1"/>
    <col min="266" max="510" width="11" style="415"/>
    <col min="511" max="511" width="46.7109375" style="415" bestFit="1" customWidth="1"/>
    <col min="512" max="512" width="11.85546875" style="415" customWidth="1"/>
    <col min="513" max="513" width="12.42578125" style="415" customWidth="1"/>
    <col min="514" max="514" width="12.5703125" style="415" customWidth="1"/>
    <col min="515" max="515" width="11.7109375" style="415" customWidth="1"/>
    <col min="516" max="516" width="10.7109375" style="415" customWidth="1"/>
    <col min="517" max="517" width="2.42578125" style="415" bestFit="1" customWidth="1"/>
    <col min="518" max="518" width="8.5703125" style="415" customWidth="1"/>
    <col min="519" max="519" width="12.42578125" style="415" customWidth="1"/>
    <col min="520" max="520" width="2.140625" style="415" customWidth="1"/>
    <col min="521" max="521" width="9.42578125" style="415" customWidth="1"/>
    <col min="522" max="766" width="11" style="415"/>
    <col min="767" max="767" width="46.7109375" style="415" bestFit="1" customWidth="1"/>
    <col min="768" max="768" width="11.85546875" style="415" customWidth="1"/>
    <col min="769" max="769" width="12.42578125" style="415" customWidth="1"/>
    <col min="770" max="770" width="12.5703125" style="415" customWidth="1"/>
    <col min="771" max="771" width="11.7109375" style="415" customWidth="1"/>
    <col min="772" max="772" width="10.7109375" style="415" customWidth="1"/>
    <col min="773" max="773" width="2.42578125" style="415" bestFit="1" customWidth="1"/>
    <col min="774" max="774" width="8.5703125" style="415" customWidth="1"/>
    <col min="775" max="775" width="12.42578125" style="415" customWidth="1"/>
    <col min="776" max="776" width="2.140625" style="415" customWidth="1"/>
    <col min="777" max="777" width="9.42578125" style="415" customWidth="1"/>
    <col min="778" max="1022" width="11" style="415"/>
    <col min="1023" max="1023" width="46.7109375" style="415" bestFit="1" customWidth="1"/>
    <col min="1024" max="1024" width="11.85546875" style="415" customWidth="1"/>
    <col min="1025" max="1025" width="12.42578125" style="415" customWidth="1"/>
    <col min="1026" max="1026" width="12.5703125" style="415" customWidth="1"/>
    <col min="1027" max="1027" width="11.7109375" style="415" customWidth="1"/>
    <col min="1028" max="1028" width="10.7109375" style="415" customWidth="1"/>
    <col min="1029" max="1029" width="2.42578125" style="415" bestFit="1" customWidth="1"/>
    <col min="1030" max="1030" width="8.5703125" style="415" customWidth="1"/>
    <col min="1031" max="1031" width="12.42578125" style="415" customWidth="1"/>
    <col min="1032" max="1032" width="2.140625" style="415" customWidth="1"/>
    <col min="1033" max="1033" width="9.42578125" style="415" customWidth="1"/>
    <col min="1034" max="1278" width="11" style="415"/>
    <col min="1279" max="1279" width="46.7109375" style="415" bestFit="1" customWidth="1"/>
    <col min="1280" max="1280" width="11.85546875" style="415" customWidth="1"/>
    <col min="1281" max="1281" width="12.42578125" style="415" customWidth="1"/>
    <col min="1282" max="1282" width="12.5703125" style="415" customWidth="1"/>
    <col min="1283" max="1283" width="11.7109375" style="415" customWidth="1"/>
    <col min="1284" max="1284" width="10.7109375" style="415" customWidth="1"/>
    <col min="1285" max="1285" width="2.42578125" style="415" bestFit="1" customWidth="1"/>
    <col min="1286" max="1286" width="8.5703125" style="415" customWidth="1"/>
    <col min="1287" max="1287" width="12.42578125" style="415" customWidth="1"/>
    <col min="1288" max="1288" width="2.140625" style="415" customWidth="1"/>
    <col min="1289" max="1289" width="9.42578125" style="415" customWidth="1"/>
    <col min="1290" max="1534" width="11" style="415"/>
    <col min="1535" max="1535" width="46.7109375" style="415" bestFit="1" customWidth="1"/>
    <col min="1536" max="1536" width="11.85546875" style="415" customWidth="1"/>
    <col min="1537" max="1537" width="12.42578125" style="415" customWidth="1"/>
    <col min="1538" max="1538" width="12.5703125" style="415" customWidth="1"/>
    <col min="1539" max="1539" width="11.7109375" style="415" customWidth="1"/>
    <col min="1540" max="1540" width="10.7109375" style="415" customWidth="1"/>
    <col min="1541" max="1541" width="2.42578125" style="415" bestFit="1" customWidth="1"/>
    <col min="1542" max="1542" width="8.5703125" style="415" customWidth="1"/>
    <col min="1543" max="1543" width="12.42578125" style="415" customWidth="1"/>
    <col min="1544" max="1544" width="2.140625" style="415" customWidth="1"/>
    <col min="1545" max="1545" width="9.42578125" style="415" customWidth="1"/>
    <col min="1546" max="1790" width="11" style="415"/>
    <col min="1791" max="1791" width="46.7109375" style="415" bestFit="1" customWidth="1"/>
    <col min="1792" max="1792" width="11.85546875" style="415" customWidth="1"/>
    <col min="1793" max="1793" width="12.42578125" style="415" customWidth="1"/>
    <col min="1794" max="1794" width="12.5703125" style="415" customWidth="1"/>
    <col min="1795" max="1795" width="11.7109375" style="415" customWidth="1"/>
    <col min="1796" max="1796" width="10.7109375" style="415" customWidth="1"/>
    <col min="1797" max="1797" width="2.42578125" style="415" bestFit="1" customWidth="1"/>
    <col min="1798" max="1798" width="8.5703125" style="415" customWidth="1"/>
    <col min="1799" max="1799" width="12.42578125" style="415" customWidth="1"/>
    <col min="1800" max="1800" width="2.140625" style="415" customWidth="1"/>
    <col min="1801" max="1801" width="9.42578125" style="415" customWidth="1"/>
    <col min="1802" max="2046" width="11" style="415"/>
    <col min="2047" max="2047" width="46.7109375" style="415" bestFit="1" customWidth="1"/>
    <col min="2048" max="2048" width="11.85546875" style="415" customWidth="1"/>
    <col min="2049" max="2049" width="12.42578125" style="415" customWidth="1"/>
    <col min="2050" max="2050" width="12.5703125" style="415" customWidth="1"/>
    <col min="2051" max="2051" width="11.7109375" style="415" customWidth="1"/>
    <col min="2052" max="2052" width="10.7109375" style="415" customWidth="1"/>
    <col min="2053" max="2053" width="2.42578125" style="415" bestFit="1" customWidth="1"/>
    <col min="2054" max="2054" width="8.5703125" style="415" customWidth="1"/>
    <col min="2055" max="2055" width="12.42578125" style="415" customWidth="1"/>
    <col min="2056" max="2056" width="2.140625" style="415" customWidth="1"/>
    <col min="2057" max="2057" width="9.42578125" style="415" customWidth="1"/>
    <col min="2058" max="2302" width="11" style="415"/>
    <col min="2303" max="2303" width="46.7109375" style="415" bestFit="1" customWidth="1"/>
    <col min="2304" max="2304" width="11.85546875" style="415" customWidth="1"/>
    <col min="2305" max="2305" width="12.42578125" style="415" customWidth="1"/>
    <col min="2306" max="2306" width="12.5703125" style="415" customWidth="1"/>
    <col min="2307" max="2307" width="11.7109375" style="415" customWidth="1"/>
    <col min="2308" max="2308" width="10.7109375" style="415" customWidth="1"/>
    <col min="2309" max="2309" width="2.42578125" style="415" bestFit="1" customWidth="1"/>
    <col min="2310" max="2310" width="8.5703125" style="415" customWidth="1"/>
    <col min="2311" max="2311" width="12.42578125" style="415" customWidth="1"/>
    <col min="2312" max="2312" width="2.140625" style="415" customWidth="1"/>
    <col min="2313" max="2313" width="9.42578125" style="415" customWidth="1"/>
    <col min="2314" max="2558" width="11" style="415"/>
    <col min="2559" max="2559" width="46.7109375" style="415" bestFit="1" customWidth="1"/>
    <col min="2560" max="2560" width="11.85546875" style="415" customWidth="1"/>
    <col min="2561" max="2561" width="12.42578125" style="415" customWidth="1"/>
    <col min="2562" max="2562" width="12.5703125" style="415" customWidth="1"/>
    <col min="2563" max="2563" width="11.7109375" style="415" customWidth="1"/>
    <col min="2564" max="2564" width="10.7109375" style="415" customWidth="1"/>
    <col min="2565" max="2565" width="2.42578125" style="415" bestFit="1" customWidth="1"/>
    <col min="2566" max="2566" width="8.5703125" style="415" customWidth="1"/>
    <col min="2567" max="2567" width="12.42578125" style="415" customWidth="1"/>
    <col min="2568" max="2568" width="2.140625" style="415" customWidth="1"/>
    <col min="2569" max="2569" width="9.42578125" style="415" customWidth="1"/>
    <col min="2570" max="2814" width="11" style="415"/>
    <col min="2815" max="2815" width="46.7109375" style="415" bestFit="1" customWidth="1"/>
    <col min="2816" max="2816" width="11.85546875" style="415" customWidth="1"/>
    <col min="2817" max="2817" width="12.42578125" style="415" customWidth="1"/>
    <col min="2818" max="2818" width="12.5703125" style="415" customWidth="1"/>
    <col min="2819" max="2819" width="11.7109375" style="415" customWidth="1"/>
    <col min="2820" max="2820" width="10.7109375" style="415" customWidth="1"/>
    <col min="2821" max="2821" width="2.42578125" style="415" bestFit="1" customWidth="1"/>
    <col min="2822" max="2822" width="8.5703125" style="415" customWidth="1"/>
    <col min="2823" max="2823" width="12.42578125" style="415" customWidth="1"/>
    <col min="2824" max="2824" width="2.140625" style="415" customWidth="1"/>
    <col min="2825" max="2825" width="9.42578125" style="415" customWidth="1"/>
    <col min="2826" max="3070" width="11" style="415"/>
    <col min="3071" max="3071" width="46.7109375" style="415" bestFit="1" customWidth="1"/>
    <col min="3072" max="3072" width="11.85546875" style="415" customWidth="1"/>
    <col min="3073" max="3073" width="12.42578125" style="415" customWidth="1"/>
    <col min="3074" max="3074" width="12.5703125" style="415" customWidth="1"/>
    <col min="3075" max="3075" width="11.7109375" style="415" customWidth="1"/>
    <col min="3076" max="3076" width="10.7109375" style="415" customWidth="1"/>
    <col min="3077" max="3077" width="2.42578125" style="415" bestFit="1" customWidth="1"/>
    <col min="3078" max="3078" width="8.5703125" style="415" customWidth="1"/>
    <col min="3079" max="3079" width="12.42578125" style="415" customWidth="1"/>
    <col min="3080" max="3080" width="2.140625" style="415" customWidth="1"/>
    <col min="3081" max="3081" width="9.42578125" style="415" customWidth="1"/>
    <col min="3082" max="3326" width="11" style="415"/>
    <col min="3327" max="3327" width="46.7109375" style="415" bestFit="1" customWidth="1"/>
    <col min="3328" max="3328" width="11.85546875" style="415" customWidth="1"/>
    <col min="3329" max="3329" width="12.42578125" style="415" customWidth="1"/>
    <col min="3330" max="3330" width="12.5703125" style="415" customWidth="1"/>
    <col min="3331" max="3331" width="11.7109375" style="415" customWidth="1"/>
    <col min="3332" max="3332" width="10.7109375" style="415" customWidth="1"/>
    <col min="3333" max="3333" width="2.42578125" style="415" bestFit="1" customWidth="1"/>
    <col min="3334" max="3334" width="8.5703125" style="415" customWidth="1"/>
    <col min="3335" max="3335" width="12.42578125" style="415" customWidth="1"/>
    <col min="3336" max="3336" width="2.140625" style="415" customWidth="1"/>
    <col min="3337" max="3337" width="9.42578125" style="415" customWidth="1"/>
    <col min="3338" max="3582" width="11" style="415"/>
    <col min="3583" max="3583" width="46.7109375" style="415" bestFit="1" customWidth="1"/>
    <col min="3584" max="3584" width="11.85546875" style="415" customWidth="1"/>
    <col min="3585" max="3585" width="12.42578125" style="415" customWidth="1"/>
    <col min="3586" max="3586" width="12.5703125" style="415" customWidth="1"/>
    <col min="3587" max="3587" width="11.7109375" style="415" customWidth="1"/>
    <col min="3588" max="3588" width="10.7109375" style="415" customWidth="1"/>
    <col min="3589" max="3589" width="2.42578125" style="415" bestFit="1" customWidth="1"/>
    <col min="3590" max="3590" width="8.5703125" style="415" customWidth="1"/>
    <col min="3591" max="3591" width="12.42578125" style="415" customWidth="1"/>
    <col min="3592" max="3592" width="2.140625" style="415" customWidth="1"/>
    <col min="3593" max="3593" width="9.42578125" style="415" customWidth="1"/>
    <col min="3594" max="3838" width="11" style="415"/>
    <col min="3839" max="3839" width="46.7109375" style="415" bestFit="1" customWidth="1"/>
    <col min="3840" max="3840" width="11.85546875" style="415" customWidth="1"/>
    <col min="3841" max="3841" width="12.42578125" style="415" customWidth="1"/>
    <col min="3842" max="3842" width="12.5703125" style="415" customWidth="1"/>
    <col min="3843" max="3843" width="11.7109375" style="415" customWidth="1"/>
    <col min="3844" max="3844" width="10.7109375" style="415" customWidth="1"/>
    <col min="3845" max="3845" width="2.42578125" style="415" bestFit="1" customWidth="1"/>
    <col min="3846" max="3846" width="8.5703125" style="415" customWidth="1"/>
    <col min="3847" max="3847" width="12.42578125" style="415" customWidth="1"/>
    <col min="3848" max="3848" width="2.140625" style="415" customWidth="1"/>
    <col min="3849" max="3849" width="9.42578125" style="415" customWidth="1"/>
    <col min="3850" max="4094" width="11" style="415"/>
    <col min="4095" max="4095" width="46.7109375" style="415" bestFit="1" customWidth="1"/>
    <col min="4096" max="4096" width="11.85546875" style="415" customWidth="1"/>
    <col min="4097" max="4097" width="12.42578125" style="415" customWidth="1"/>
    <col min="4098" max="4098" width="12.5703125" style="415" customWidth="1"/>
    <col min="4099" max="4099" width="11.7109375" style="415" customWidth="1"/>
    <col min="4100" max="4100" width="10.7109375" style="415" customWidth="1"/>
    <col min="4101" max="4101" width="2.42578125" style="415" bestFit="1" customWidth="1"/>
    <col min="4102" max="4102" width="8.5703125" style="415" customWidth="1"/>
    <col min="4103" max="4103" width="12.42578125" style="415" customWidth="1"/>
    <col min="4104" max="4104" width="2.140625" style="415" customWidth="1"/>
    <col min="4105" max="4105" width="9.42578125" style="415" customWidth="1"/>
    <col min="4106" max="4350" width="11" style="415"/>
    <col min="4351" max="4351" width="46.7109375" style="415" bestFit="1" customWidth="1"/>
    <col min="4352" max="4352" width="11.85546875" style="415" customWidth="1"/>
    <col min="4353" max="4353" width="12.42578125" style="415" customWidth="1"/>
    <col min="4354" max="4354" width="12.5703125" style="415" customWidth="1"/>
    <col min="4355" max="4355" width="11.7109375" style="415" customWidth="1"/>
    <col min="4356" max="4356" width="10.7109375" style="415" customWidth="1"/>
    <col min="4357" max="4357" width="2.42578125" style="415" bestFit="1" customWidth="1"/>
    <col min="4358" max="4358" width="8.5703125" style="415" customWidth="1"/>
    <col min="4359" max="4359" width="12.42578125" style="415" customWidth="1"/>
    <col min="4360" max="4360" width="2.140625" style="415" customWidth="1"/>
    <col min="4361" max="4361" width="9.42578125" style="415" customWidth="1"/>
    <col min="4362" max="4606" width="11" style="415"/>
    <col min="4607" max="4607" width="46.7109375" style="415" bestFit="1" customWidth="1"/>
    <col min="4608" max="4608" width="11.85546875" style="415" customWidth="1"/>
    <col min="4609" max="4609" width="12.42578125" style="415" customWidth="1"/>
    <col min="4610" max="4610" width="12.5703125" style="415" customWidth="1"/>
    <col min="4611" max="4611" width="11.7109375" style="415" customWidth="1"/>
    <col min="4612" max="4612" width="10.7109375" style="415" customWidth="1"/>
    <col min="4613" max="4613" width="2.42578125" style="415" bestFit="1" customWidth="1"/>
    <col min="4614" max="4614" width="8.5703125" style="415" customWidth="1"/>
    <col min="4615" max="4615" width="12.42578125" style="415" customWidth="1"/>
    <col min="4616" max="4616" width="2.140625" style="415" customWidth="1"/>
    <col min="4617" max="4617" width="9.42578125" style="415" customWidth="1"/>
    <col min="4618" max="4862" width="11" style="415"/>
    <col min="4863" max="4863" width="46.7109375" style="415" bestFit="1" customWidth="1"/>
    <col min="4864" max="4864" width="11.85546875" style="415" customWidth="1"/>
    <col min="4865" max="4865" width="12.42578125" style="415" customWidth="1"/>
    <col min="4866" max="4866" width="12.5703125" style="415" customWidth="1"/>
    <col min="4867" max="4867" width="11.7109375" style="415" customWidth="1"/>
    <col min="4868" max="4868" width="10.7109375" style="415" customWidth="1"/>
    <col min="4869" max="4869" width="2.42578125" style="415" bestFit="1" customWidth="1"/>
    <col min="4870" max="4870" width="8.5703125" style="415" customWidth="1"/>
    <col min="4871" max="4871" width="12.42578125" style="415" customWidth="1"/>
    <col min="4872" max="4872" width="2.140625" style="415" customWidth="1"/>
    <col min="4873" max="4873" width="9.42578125" style="415" customWidth="1"/>
    <col min="4874" max="5118" width="11" style="415"/>
    <col min="5119" max="5119" width="46.7109375" style="415" bestFit="1" customWidth="1"/>
    <col min="5120" max="5120" width="11.85546875" style="415" customWidth="1"/>
    <col min="5121" max="5121" width="12.42578125" style="415" customWidth="1"/>
    <col min="5122" max="5122" width="12.5703125" style="415" customWidth="1"/>
    <col min="5123" max="5123" width="11.7109375" style="415" customWidth="1"/>
    <col min="5124" max="5124" width="10.7109375" style="415" customWidth="1"/>
    <col min="5125" max="5125" width="2.42578125" style="415" bestFit="1" customWidth="1"/>
    <col min="5126" max="5126" width="8.5703125" style="415" customWidth="1"/>
    <col min="5127" max="5127" width="12.42578125" style="415" customWidth="1"/>
    <col min="5128" max="5128" width="2.140625" style="415" customWidth="1"/>
    <col min="5129" max="5129" width="9.42578125" style="415" customWidth="1"/>
    <col min="5130" max="5374" width="11" style="415"/>
    <col min="5375" max="5375" width="46.7109375" style="415" bestFit="1" customWidth="1"/>
    <col min="5376" max="5376" width="11.85546875" style="415" customWidth="1"/>
    <col min="5377" max="5377" width="12.42578125" style="415" customWidth="1"/>
    <col min="5378" max="5378" width="12.5703125" style="415" customWidth="1"/>
    <col min="5379" max="5379" width="11.7109375" style="415" customWidth="1"/>
    <col min="5380" max="5380" width="10.7109375" style="415" customWidth="1"/>
    <col min="5381" max="5381" width="2.42578125" style="415" bestFit="1" customWidth="1"/>
    <col min="5382" max="5382" width="8.5703125" style="415" customWidth="1"/>
    <col min="5383" max="5383" width="12.42578125" style="415" customWidth="1"/>
    <col min="5384" max="5384" width="2.140625" style="415" customWidth="1"/>
    <col min="5385" max="5385" width="9.42578125" style="415" customWidth="1"/>
    <col min="5386" max="5630" width="11" style="415"/>
    <col min="5631" max="5631" width="46.7109375" style="415" bestFit="1" customWidth="1"/>
    <col min="5632" max="5632" width="11.85546875" style="415" customWidth="1"/>
    <col min="5633" max="5633" width="12.42578125" style="415" customWidth="1"/>
    <col min="5634" max="5634" width="12.5703125" style="415" customWidth="1"/>
    <col min="5635" max="5635" width="11.7109375" style="415" customWidth="1"/>
    <col min="5636" max="5636" width="10.7109375" style="415" customWidth="1"/>
    <col min="5637" max="5637" width="2.42578125" style="415" bestFit="1" customWidth="1"/>
    <col min="5638" max="5638" width="8.5703125" style="415" customWidth="1"/>
    <col min="5639" max="5639" width="12.42578125" style="415" customWidth="1"/>
    <col min="5640" max="5640" width="2.140625" style="415" customWidth="1"/>
    <col min="5641" max="5641" width="9.42578125" style="415" customWidth="1"/>
    <col min="5642" max="5886" width="11" style="415"/>
    <col min="5887" max="5887" width="46.7109375" style="415" bestFit="1" customWidth="1"/>
    <col min="5888" max="5888" width="11.85546875" style="415" customWidth="1"/>
    <col min="5889" max="5889" width="12.42578125" style="415" customWidth="1"/>
    <col min="5890" max="5890" width="12.5703125" style="415" customWidth="1"/>
    <col min="5891" max="5891" width="11.7109375" style="415" customWidth="1"/>
    <col min="5892" max="5892" width="10.7109375" style="415" customWidth="1"/>
    <col min="5893" max="5893" width="2.42578125" style="415" bestFit="1" customWidth="1"/>
    <col min="5894" max="5894" width="8.5703125" style="415" customWidth="1"/>
    <col min="5895" max="5895" width="12.42578125" style="415" customWidth="1"/>
    <col min="5896" max="5896" width="2.140625" style="415" customWidth="1"/>
    <col min="5897" max="5897" width="9.42578125" style="415" customWidth="1"/>
    <col min="5898" max="6142" width="11" style="415"/>
    <col min="6143" max="6143" width="46.7109375" style="415" bestFit="1" customWidth="1"/>
    <col min="6144" max="6144" width="11.85546875" style="415" customWidth="1"/>
    <col min="6145" max="6145" width="12.42578125" style="415" customWidth="1"/>
    <col min="6146" max="6146" width="12.5703125" style="415" customWidth="1"/>
    <col min="6147" max="6147" width="11.7109375" style="415" customWidth="1"/>
    <col min="6148" max="6148" width="10.7109375" style="415" customWidth="1"/>
    <col min="6149" max="6149" width="2.42578125" style="415" bestFit="1" customWidth="1"/>
    <col min="6150" max="6150" width="8.5703125" style="415" customWidth="1"/>
    <col min="6151" max="6151" width="12.42578125" style="415" customWidth="1"/>
    <col min="6152" max="6152" width="2.140625" style="415" customWidth="1"/>
    <col min="6153" max="6153" width="9.42578125" style="415" customWidth="1"/>
    <col min="6154" max="6398" width="11" style="415"/>
    <col min="6399" max="6399" width="46.7109375" style="415" bestFit="1" customWidth="1"/>
    <col min="6400" max="6400" width="11.85546875" style="415" customWidth="1"/>
    <col min="6401" max="6401" width="12.42578125" style="415" customWidth="1"/>
    <col min="6402" max="6402" width="12.5703125" style="415" customWidth="1"/>
    <col min="6403" max="6403" width="11.7109375" style="415" customWidth="1"/>
    <col min="6404" max="6404" width="10.7109375" style="415" customWidth="1"/>
    <col min="6405" max="6405" width="2.42578125" style="415" bestFit="1" customWidth="1"/>
    <col min="6406" max="6406" width="8.5703125" style="415" customWidth="1"/>
    <col min="6407" max="6407" width="12.42578125" style="415" customWidth="1"/>
    <col min="6408" max="6408" width="2.140625" style="415" customWidth="1"/>
    <col min="6409" max="6409" width="9.42578125" style="415" customWidth="1"/>
    <col min="6410" max="6654" width="11" style="415"/>
    <col min="6655" max="6655" width="46.7109375" style="415" bestFit="1" customWidth="1"/>
    <col min="6656" max="6656" width="11.85546875" style="415" customWidth="1"/>
    <col min="6657" max="6657" width="12.42578125" style="415" customWidth="1"/>
    <col min="6658" max="6658" width="12.5703125" style="415" customWidth="1"/>
    <col min="6659" max="6659" width="11.7109375" style="415" customWidth="1"/>
    <col min="6660" max="6660" width="10.7109375" style="415" customWidth="1"/>
    <col min="6661" max="6661" width="2.42578125" style="415" bestFit="1" customWidth="1"/>
    <col min="6662" max="6662" width="8.5703125" style="415" customWidth="1"/>
    <col min="6663" max="6663" width="12.42578125" style="415" customWidth="1"/>
    <col min="6664" max="6664" width="2.140625" style="415" customWidth="1"/>
    <col min="6665" max="6665" width="9.42578125" style="415" customWidth="1"/>
    <col min="6666" max="6910" width="11" style="415"/>
    <col min="6911" max="6911" width="46.7109375" style="415" bestFit="1" customWidth="1"/>
    <col min="6912" max="6912" width="11.85546875" style="415" customWidth="1"/>
    <col min="6913" max="6913" width="12.42578125" style="415" customWidth="1"/>
    <col min="6914" max="6914" width="12.5703125" style="415" customWidth="1"/>
    <col min="6915" max="6915" width="11.7109375" style="415" customWidth="1"/>
    <col min="6916" max="6916" width="10.7109375" style="415" customWidth="1"/>
    <col min="6917" max="6917" width="2.42578125" style="415" bestFit="1" customWidth="1"/>
    <col min="6918" max="6918" width="8.5703125" style="415" customWidth="1"/>
    <col min="6919" max="6919" width="12.42578125" style="415" customWidth="1"/>
    <col min="6920" max="6920" width="2.140625" style="415" customWidth="1"/>
    <col min="6921" max="6921" width="9.42578125" style="415" customWidth="1"/>
    <col min="6922" max="7166" width="11" style="415"/>
    <col min="7167" max="7167" width="46.7109375" style="415" bestFit="1" customWidth="1"/>
    <col min="7168" max="7168" width="11.85546875" style="415" customWidth="1"/>
    <col min="7169" max="7169" width="12.42578125" style="415" customWidth="1"/>
    <col min="7170" max="7170" width="12.5703125" style="415" customWidth="1"/>
    <col min="7171" max="7171" width="11.7109375" style="415" customWidth="1"/>
    <col min="7172" max="7172" width="10.7109375" style="415" customWidth="1"/>
    <col min="7173" max="7173" width="2.42578125" style="415" bestFit="1" customWidth="1"/>
    <col min="7174" max="7174" width="8.5703125" style="415" customWidth="1"/>
    <col min="7175" max="7175" width="12.42578125" style="415" customWidth="1"/>
    <col min="7176" max="7176" width="2.140625" style="415" customWidth="1"/>
    <col min="7177" max="7177" width="9.42578125" style="415" customWidth="1"/>
    <col min="7178" max="7422" width="11" style="415"/>
    <col min="7423" max="7423" width="46.7109375" style="415" bestFit="1" customWidth="1"/>
    <col min="7424" max="7424" width="11.85546875" style="415" customWidth="1"/>
    <col min="7425" max="7425" width="12.42578125" style="415" customWidth="1"/>
    <col min="7426" max="7426" width="12.5703125" style="415" customWidth="1"/>
    <col min="7427" max="7427" width="11.7109375" style="415" customWidth="1"/>
    <col min="7428" max="7428" width="10.7109375" style="415" customWidth="1"/>
    <col min="7429" max="7429" width="2.42578125" style="415" bestFit="1" customWidth="1"/>
    <col min="7430" max="7430" width="8.5703125" style="415" customWidth="1"/>
    <col min="7431" max="7431" width="12.42578125" style="415" customWidth="1"/>
    <col min="7432" max="7432" width="2.140625" style="415" customWidth="1"/>
    <col min="7433" max="7433" width="9.42578125" style="415" customWidth="1"/>
    <col min="7434" max="7678" width="11" style="415"/>
    <col min="7679" max="7679" width="46.7109375" style="415" bestFit="1" customWidth="1"/>
    <col min="7680" max="7680" width="11.85546875" style="415" customWidth="1"/>
    <col min="7681" max="7681" width="12.42578125" style="415" customWidth="1"/>
    <col min="7682" max="7682" width="12.5703125" style="415" customWidth="1"/>
    <col min="7683" max="7683" width="11.7109375" style="415" customWidth="1"/>
    <col min="7684" max="7684" width="10.7109375" style="415" customWidth="1"/>
    <col min="7685" max="7685" width="2.42578125" style="415" bestFit="1" customWidth="1"/>
    <col min="7686" max="7686" width="8.5703125" style="415" customWidth="1"/>
    <col min="7687" max="7687" width="12.42578125" style="415" customWidth="1"/>
    <col min="7688" max="7688" width="2.140625" style="415" customWidth="1"/>
    <col min="7689" max="7689" width="9.42578125" style="415" customWidth="1"/>
    <col min="7690" max="7934" width="11" style="415"/>
    <col min="7935" max="7935" width="46.7109375" style="415" bestFit="1" customWidth="1"/>
    <col min="7936" max="7936" width="11.85546875" style="415" customWidth="1"/>
    <col min="7937" max="7937" width="12.42578125" style="415" customWidth="1"/>
    <col min="7938" max="7938" width="12.5703125" style="415" customWidth="1"/>
    <col min="7939" max="7939" width="11.7109375" style="415" customWidth="1"/>
    <col min="7940" max="7940" width="10.7109375" style="415" customWidth="1"/>
    <col min="7941" max="7941" width="2.42578125" style="415" bestFit="1" customWidth="1"/>
    <col min="7942" max="7942" width="8.5703125" style="415" customWidth="1"/>
    <col min="7943" max="7943" width="12.42578125" style="415" customWidth="1"/>
    <col min="7944" max="7944" width="2.140625" style="415" customWidth="1"/>
    <col min="7945" max="7945" width="9.42578125" style="415" customWidth="1"/>
    <col min="7946" max="8190" width="11" style="415"/>
    <col min="8191" max="8191" width="46.7109375" style="415" bestFit="1" customWidth="1"/>
    <col min="8192" max="8192" width="11.85546875" style="415" customWidth="1"/>
    <col min="8193" max="8193" width="12.42578125" style="415" customWidth="1"/>
    <col min="8194" max="8194" width="12.5703125" style="415" customWidth="1"/>
    <col min="8195" max="8195" width="11.7109375" style="415" customWidth="1"/>
    <col min="8196" max="8196" width="10.7109375" style="415" customWidth="1"/>
    <col min="8197" max="8197" width="2.42578125" style="415" bestFit="1" customWidth="1"/>
    <col min="8198" max="8198" width="8.5703125" style="415" customWidth="1"/>
    <col min="8199" max="8199" width="12.42578125" style="415" customWidth="1"/>
    <col min="8200" max="8200" width="2.140625" style="415" customWidth="1"/>
    <col min="8201" max="8201" width="9.42578125" style="415" customWidth="1"/>
    <col min="8202" max="8446" width="11" style="415"/>
    <col min="8447" max="8447" width="46.7109375" style="415" bestFit="1" customWidth="1"/>
    <col min="8448" max="8448" width="11.85546875" style="415" customWidth="1"/>
    <col min="8449" max="8449" width="12.42578125" style="415" customWidth="1"/>
    <col min="8450" max="8450" width="12.5703125" style="415" customWidth="1"/>
    <col min="8451" max="8451" width="11.7109375" style="415" customWidth="1"/>
    <col min="8452" max="8452" width="10.7109375" style="415" customWidth="1"/>
    <col min="8453" max="8453" width="2.42578125" style="415" bestFit="1" customWidth="1"/>
    <col min="8454" max="8454" width="8.5703125" style="415" customWidth="1"/>
    <col min="8455" max="8455" width="12.42578125" style="415" customWidth="1"/>
    <col min="8456" max="8456" width="2.140625" style="415" customWidth="1"/>
    <col min="8457" max="8457" width="9.42578125" style="415" customWidth="1"/>
    <col min="8458" max="8702" width="11" style="415"/>
    <col min="8703" max="8703" width="46.7109375" style="415" bestFit="1" customWidth="1"/>
    <col min="8704" max="8704" width="11.85546875" style="415" customWidth="1"/>
    <col min="8705" max="8705" width="12.42578125" style="415" customWidth="1"/>
    <col min="8706" max="8706" width="12.5703125" style="415" customWidth="1"/>
    <col min="8707" max="8707" width="11.7109375" style="415" customWidth="1"/>
    <col min="8708" max="8708" width="10.7109375" style="415" customWidth="1"/>
    <col min="8709" max="8709" width="2.42578125" style="415" bestFit="1" customWidth="1"/>
    <col min="8710" max="8710" width="8.5703125" style="415" customWidth="1"/>
    <col min="8711" max="8711" width="12.42578125" style="415" customWidth="1"/>
    <col min="8712" max="8712" width="2.140625" style="415" customWidth="1"/>
    <col min="8713" max="8713" width="9.42578125" style="415" customWidth="1"/>
    <col min="8714" max="8958" width="11" style="415"/>
    <col min="8959" max="8959" width="46.7109375" style="415" bestFit="1" customWidth="1"/>
    <col min="8960" max="8960" width="11.85546875" style="415" customWidth="1"/>
    <col min="8961" max="8961" width="12.42578125" style="415" customWidth="1"/>
    <col min="8962" max="8962" width="12.5703125" style="415" customWidth="1"/>
    <col min="8963" max="8963" width="11.7109375" style="415" customWidth="1"/>
    <col min="8964" max="8964" width="10.7109375" style="415" customWidth="1"/>
    <col min="8965" max="8965" width="2.42578125" style="415" bestFit="1" customWidth="1"/>
    <col min="8966" max="8966" width="8.5703125" style="415" customWidth="1"/>
    <col min="8967" max="8967" width="12.42578125" style="415" customWidth="1"/>
    <col min="8968" max="8968" width="2.140625" style="415" customWidth="1"/>
    <col min="8969" max="8969" width="9.42578125" style="415" customWidth="1"/>
    <col min="8970" max="9214" width="11" style="415"/>
    <col min="9215" max="9215" width="46.7109375" style="415" bestFit="1" customWidth="1"/>
    <col min="9216" max="9216" width="11.85546875" style="415" customWidth="1"/>
    <col min="9217" max="9217" width="12.42578125" style="415" customWidth="1"/>
    <col min="9218" max="9218" width="12.5703125" style="415" customWidth="1"/>
    <col min="9219" max="9219" width="11.7109375" style="415" customWidth="1"/>
    <col min="9220" max="9220" width="10.7109375" style="415" customWidth="1"/>
    <col min="9221" max="9221" width="2.42578125" style="415" bestFit="1" customWidth="1"/>
    <col min="9222" max="9222" width="8.5703125" style="415" customWidth="1"/>
    <col min="9223" max="9223" width="12.42578125" style="415" customWidth="1"/>
    <col min="9224" max="9224" width="2.140625" style="415" customWidth="1"/>
    <col min="9225" max="9225" width="9.42578125" style="415" customWidth="1"/>
    <col min="9226" max="9470" width="11" style="415"/>
    <col min="9471" max="9471" width="46.7109375" style="415" bestFit="1" customWidth="1"/>
    <col min="9472" max="9472" width="11.85546875" style="415" customWidth="1"/>
    <col min="9473" max="9473" width="12.42578125" style="415" customWidth="1"/>
    <col min="9474" max="9474" width="12.5703125" style="415" customWidth="1"/>
    <col min="9475" max="9475" width="11.7109375" style="415" customWidth="1"/>
    <col min="9476" max="9476" width="10.7109375" style="415" customWidth="1"/>
    <col min="9477" max="9477" width="2.42578125" style="415" bestFit="1" customWidth="1"/>
    <col min="9478" max="9478" width="8.5703125" style="415" customWidth="1"/>
    <col min="9479" max="9479" width="12.42578125" style="415" customWidth="1"/>
    <col min="9480" max="9480" width="2.140625" style="415" customWidth="1"/>
    <col min="9481" max="9481" width="9.42578125" style="415" customWidth="1"/>
    <col min="9482" max="9726" width="11" style="415"/>
    <col min="9727" max="9727" width="46.7109375" style="415" bestFit="1" customWidth="1"/>
    <col min="9728" max="9728" width="11.85546875" style="415" customWidth="1"/>
    <col min="9729" max="9729" width="12.42578125" style="415" customWidth="1"/>
    <col min="9730" max="9730" width="12.5703125" style="415" customWidth="1"/>
    <col min="9731" max="9731" width="11.7109375" style="415" customWidth="1"/>
    <col min="9732" max="9732" width="10.7109375" style="415" customWidth="1"/>
    <col min="9733" max="9733" width="2.42578125" style="415" bestFit="1" customWidth="1"/>
    <col min="9734" max="9734" width="8.5703125" style="415" customWidth="1"/>
    <col min="9735" max="9735" width="12.42578125" style="415" customWidth="1"/>
    <col min="9736" max="9736" width="2.140625" style="415" customWidth="1"/>
    <col min="9737" max="9737" width="9.42578125" style="415" customWidth="1"/>
    <col min="9738" max="9982" width="11" style="415"/>
    <col min="9983" max="9983" width="46.7109375" style="415" bestFit="1" customWidth="1"/>
    <col min="9984" max="9984" width="11.85546875" style="415" customWidth="1"/>
    <col min="9985" max="9985" width="12.42578125" style="415" customWidth="1"/>
    <col min="9986" max="9986" width="12.5703125" style="415" customWidth="1"/>
    <col min="9987" max="9987" width="11.7109375" style="415" customWidth="1"/>
    <col min="9988" max="9988" width="10.7109375" style="415" customWidth="1"/>
    <col min="9989" max="9989" width="2.42578125" style="415" bestFit="1" customWidth="1"/>
    <col min="9990" max="9990" width="8.5703125" style="415" customWidth="1"/>
    <col min="9991" max="9991" width="12.42578125" style="415" customWidth="1"/>
    <col min="9992" max="9992" width="2.140625" style="415" customWidth="1"/>
    <col min="9993" max="9993" width="9.42578125" style="415" customWidth="1"/>
    <col min="9994" max="10238" width="11" style="415"/>
    <col min="10239" max="10239" width="46.7109375" style="415" bestFit="1" customWidth="1"/>
    <col min="10240" max="10240" width="11.85546875" style="415" customWidth="1"/>
    <col min="10241" max="10241" width="12.42578125" style="415" customWidth="1"/>
    <col min="10242" max="10242" width="12.5703125" style="415" customWidth="1"/>
    <col min="10243" max="10243" width="11.7109375" style="415" customWidth="1"/>
    <col min="10244" max="10244" width="10.7109375" style="415" customWidth="1"/>
    <col min="10245" max="10245" width="2.42578125" style="415" bestFit="1" customWidth="1"/>
    <col min="10246" max="10246" width="8.5703125" style="415" customWidth="1"/>
    <col min="10247" max="10247" width="12.42578125" style="415" customWidth="1"/>
    <col min="10248" max="10248" width="2.140625" style="415" customWidth="1"/>
    <col min="10249" max="10249" width="9.42578125" style="415" customWidth="1"/>
    <col min="10250" max="10494" width="11" style="415"/>
    <col min="10495" max="10495" width="46.7109375" style="415" bestFit="1" customWidth="1"/>
    <col min="10496" max="10496" width="11.85546875" style="415" customWidth="1"/>
    <col min="10497" max="10497" width="12.42578125" style="415" customWidth="1"/>
    <col min="10498" max="10498" width="12.5703125" style="415" customWidth="1"/>
    <col min="10499" max="10499" width="11.7109375" style="415" customWidth="1"/>
    <col min="10500" max="10500" width="10.7109375" style="415" customWidth="1"/>
    <col min="10501" max="10501" width="2.42578125" style="415" bestFit="1" customWidth="1"/>
    <col min="10502" max="10502" width="8.5703125" style="415" customWidth="1"/>
    <col min="10503" max="10503" width="12.42578125" style="415" customWidth="1"/>
    <col min="10504" max="10504" width="2.140625" style="415" customWidth="1"/>
    <col min="10505" max="10505" width="9.42578125" style="415" customWidth="1"/>
    <col min="10506" max="10750" width="11" style="415"/>
    <col min="10751" max="10751" width="46.7109375" style="415" bestFit="1" customWidth="1"/>
    <col min="10752" max="10752" width="11.85546875" style="415" customWidth="1"/>
    <col min="10753" max="10753" width="12.42578125" style="415" customWidth="1"/>
    <col min="10754" max="10754" width="12.5703125" style="415" customWidth="1"/>
    <col min="10755" max="10755" width="11.7109375" style="415" customWidth="1"/>
    <col min="10756" max="10756" width="10.7109375" style="415" customWidth="1"/>
    <col min="10757" max="10757" width="2.42578125" style="415" bestFit="1" customWidth="1"/>
    <col min="10758" max="10758" width="8.5703125" style="415" customWidth="1"/>
    <col min="10759" max="10759" width="12.42578125" style="415" customWidth="1"/>
    <col min="10760" max="10760" width="2.140625" style="415" customWidth="1"/>
    <col min="10761" max="10761" width="9.42578125" style="415" customWidth="1"/>
    <col min="10762" max="11006" width="11" style="415"/>
    <col min="11007" max="11007" width="46.7109375" style="415" bestFit="1" customWidth="1"/>
    <col min="11008" max="11008" width="11.85546875" style="415" customWidth="1"/>
    <col min="11009" max="11009" width="12.42578125" style="415" customWidth="1"/>
    <col min="11010" max="11010" width="12.5703125" style="415" customWidth="1"/>
    <col min="11011" max="11011" width="11.7109375" style="415" customWidth="1"/>
    <col min="11012" max="11012" width="10.7109375" style="415" customWidth="1"/>
    <col min="11013" max="11013" width="2.42578125" style="415" bestFit="1" customWidth="1"/>
    <col min="11014" max="11014" width="8.5703125" style="415" customWidth="1"/>
    <col min="11015" max="11015" width="12.42578125" style="415" customWidth="1"/>
    <col min="11016" max="11016" width="2.140625" style="415" customWidth="1"/>
    <col min="11017" max="11017" width="9.42578125" style="415" customWidth="1"/>
    <col min="11018" max="11262" width="11" style="415"/>
    <col min="11263" max="11263" width="46.7109375" style="415" bestFit="1" customWidth="1"/>
    <col min="11264" max="11264" width="11.85546875" style="415" customWidth="1"/>
    <col min="11265" max="11265" width="12.42578125" style="415" customWidth="1"/>
    <col min="11266" max="11266" width="12.5703125" style="415" customWidth="1"/>
    <col min="11267" max="11267" width="11.7109375" style="415" customWidth="1"/>
    <col min="11268" max="11268" width="10.7109375" style="415" customWidth="1"/>
    <col min="11269" max="11269" width="2.42578125" style="415" bestFit="1" customWidth="1"/>
    <col min="11270" max="11270" width="8.5703125" style="415" customWidth="1"/>
    <col min="11271" max="11271" width="12.42578125" style="415" customWidth="1"/>
    <col min="11272" max="11272" width="2.140625" style="415" customWidth="1"/>
    <col min="11273" max="11273" width="9.42578125" style="415" customWidth="1"/>
    <col min="11274" max="11518" width="11" style="415"/>
    <col min="11519" max="11519" width="46.7109375" style="415" bestFit="1" customWidth="1"/>
    <col min="11520" max="11520" width="11.85546875" style="415" customWidth="1"/>
    <col min="11521" max="11521" width="12.42578125" style="415" customWidth="1"/>
    <col min="11522" max="11522" width="12.5703125" style="415" customWidth="1"/>
    <col min="11523" max="11523" width="11.7109375" style="415" customWidth="1"/>
    <col min="11524" max="11524" width="10.7109375" style="415" customWidth="1"/>
    <col min="11525" max="11525" width="2.42578125" style="415" bestFit="1" customWidth="1"/>
    <col min="11526" max="11526" width="8.5703125" style="415" customWidth="1"/>
    <col min="11527" max="11527" width="12.42578125" style="415" customWidth="1"/>
    <col min="11528" max="11528" width="2.140625" style="415" customWidth="1"/>
    <col min="11529" max="11529" width="9.42578125" style="415" customWidth="1"/>
    <col min="11530" max="11774" width="11" style="415"/>
    <col min="11775" max="11775" width="46.7109375" style="415" bestFit="1" customWidth="1"/>
    <col min="11776" max="11776" width="11.85546875" style="415" customWidth="1"/>
    <col min="11777" max="11777" width="12.42578125" style="415" customWidth="1"/>
    <col min="11778" max="11778" width="12.5703125" style="415" customWidth="1"/>
    <col min="11779" max="11779" width="11.7109375" style="415" customWidth="1"/>
    <col min="11780" max="11780" width="10.7109375" style="415" customWidth="1"/>
    <col min="11781" max="11781" width="2.42578125" style="415" bestFit="1" customWidth="1"/>
    <col min="11782" max="11782" width="8.5703125" style="415" customWidth="1"/>
    <col min="11783" max="11783" width="12.42578125" style="415" customWidth="1"/>
    <col min="11784" max="11784" width="2.140625" style="415" customWidth="1"/>
    <col min="11785" max="11785" width="9.42578125" style="415" customWidth="1"/>
    <col min="11786" max="12030" width="11" style="415"/>
    <col min="12031" max="12031" width="46.7109375" style="415" bestFit="1" customWidth="1"/>
    <col min="12032" max="12032" width="11.85546875" style="415" customWidth="1"/>
    <col min="12033" max="12033" width="12.42578125" style="415" customWidth="1"/>
    <col min="12034" max="12034" width="12.5703125" style="415" customWidth="1"/>
    <col min="12035" max="12035" width="11.7109375" style="415" customWidth="1"/>
    <col min="12036" max="12036" width="10.7109375" style="415" customWidth="1"/>
    <col min="12037" max="12037" width="2.42578125" style="415" bestFit="1" customWidth="1"/>
    <col min="12038" max="12038" width="8.5703125" style="415" customWidth="1"/>
    <col min="12039" max="12039" width="12.42578125" style="415" customWidth="1"/>
    <col min="12040" max="12040" width="2.140625" style="415" customWidth="1"/>
    <col min="12041" max="12041" width="9.42578125" style="415" customWidth="1"/>
    <col min="12042" max="12286" width="11" style="415"/>
    <col min="12287" max="12287" width="46.7109375" style="415" bestFit="1" customWidth="1"/>
    <col min="12288" max="12288" width="11.85546875" style="415" customWidth="1"/>
    <col min="12289" max="12289" width="12.42578125" style="415" customWidth="1"/>
    <col min="12290" max="12290" width="12.5703125" style="415" customWidth="1"/>
    <col min="12291" max="12291" width="11.7109375" style="415" customWidth="1"/>
    <col min="12292" max="12292" width="10.7109375" style="415" customWidth="1"/>
    <col min="12293" max="12293" width="2.42578125" style="415" bestFit="1" customWidth="1"/>
    <col min="12294" max="12294" width="8.5703125" style="415" customWidth="1"/>
    <col min="12295" max="12295" width="12.42578125" style="415" customWidth="1"/>
    <col min="12296" max="12296" width="2.140625" style="415" customWidth="1"/>
    <col min="12297" max="12297" width="9.42578125" style="415" customWidth="1"/>
    <col min="12298" max="12542" width="11" style="415"/>
    <col min="12543" max="12543" width="46.7109375" style="415" bestFit="1" customWidth="1"/>
    <col min="12544" max="12544" width="11.85546875" style="415" customWidth="1"/>
    <col min="12545" max="12545" width="12.42578125" style="415" customWidth="1"/>
    <col min="12546" max="12546" width="12.5703125" style="415" customWidth="1"/>
    <col min="12547" max="12547" width="11.7109375" style="415" customWidth="1"/>
    <col min="12548" max="12548" width="10.7109375" style="415" customWidth="1"/>
    <col min="12549" max="12549" width="2.42578125" style="415" bestFit="1" customWidth="1"/>
    <col min="12550" max="12550" width="8.5703125" style="415" customWidth="1"/>
    <col min="12551" max="12551" width="12.42578125" style="415" customWidth="1"/>
    <col min="12552" max="12552" width="2.140625" style="415" customWidth="1"/>
    <col min="12553" max="12553" width="9.42578125" style="415" customWidth="1"/>
    <col min="12554" max="12798" width="11" style="415"/>
    <col min="12799" max="12799" width="46.7109375" style="415" bestFit="1" customWidth="1"/>
    <col min="12800" max="12800" width="11.85546875" style="415" customWidth="1"/>
    <col min="12801" max="12801" width="12.42578125" style="415" customWidth="1"/>
    <col min="12802" max="12802" width="12.5703125" style="415" customWidth="1"/>
    <col min="12803" max="12803" width="11.7109375" style="415" customWidth="1"/>
    <col min="12804" max="12804" width="10.7109375" style="415" customWidth="1"/>
    <col min="12805" max="12805" width="2.42578125" style="415" bestFit="1" customWidth="1"/>
    <col min="12806" max="12806" width="8.5703125" style="415" customWidth="1"/>
    <col min="12807" max="12807" width="12.42578125" style="415" customWidth="1"/>
    <col min="12808" max="12808" width="2.140625" style="415" customWidth="1"/>
    <col min="12809" max="12809" width="9.42578125" style="415" customWidth="1"/>
    <col min="12810" max="13054" width="11" style="415"/>
    <col min="13055" max="13055" width="46.7109375" style="415" bestFit="1" customWidth="1"/>
    <col min="13056" max="13056" width="11.85546875" style="415" customWidth="1"/>
    <col min="13057" max="13057" width="12.42578125" style="415" customWidth="1"/>
    <col min="13058" max="13058" width="12.5703125" style="415" customWidth="1"/>
    <col min="13059" max="13059" width="11.7109375" style="415" customWidth="1"/>
    <col min="13060" max="13060" width="10.7109375" style="415" customWidth="1"/>
    <col min="13061" max="13061" width="2.42578125" style="415" bestFit="1" customWidth="1"/>
    <col min="13062" max="13062" width="8.5703125" style="415" customWidth="1"/>
    <col min="13063" max="13063" width="12.42578125" style="415" customWidth="1"/>
    <col min="13064" max="13064" width="2.140625" style="415" customWidth="1"/>
    <col min="13065" max="13065" width="9.42578125" style="415" customWidth="1"/>
    <col min="13066" max="13310" width="11" style="415"/>
    <col min="13311" max="13311" width="46.7109375" style="415" bestFit="1" customWidth="1"/>
    <col min="13312" max="13312" width="11.85546875" style="415" customWidth="1"/>
    <col min="13313" max="13313" width="12.42578125" style="415" customWidth="1"/>
    <col min="13314" max="13314" width="12.5703125" style="415" customWidth="1"/>
    <col min="13315" max="13315" width="11.7109375" style="415" customWidth="1"/>
    <col min="13316" max="13316" width="10.7109375" style="415" customWidth="1"/>
    <col min="13317" max="13317" width="2.42578125" style="415" bestFit="1" customWidth="1"/>
    <col min="13318" max="13318" width="8.5703125" style="415" customWidth="1"/>
    <col min="13319" max="13319" width="12.42578125" style="415" customWidth="1"/>
    <col min="13320" max="13320" width="2.140625" style="415" customWidth="1"/>
    <col min="13321" max="13321" width="9.42578125" style="415" customWidth="1"/>
    <col min="13322" max="13566" width="11" style="415"/>
    <col min="13567" max="13567" width="46.7109375" style="415" bestFit="1" customWidth="1"/>
    <col min="13568" max="13568" width="11.85546875" style="415" customWidth="1"/>
    <col min="13569" max="13569" width="12.42578125" style="415" customWidth="1"/>
    <col min="13570" max="13570" width="12.5703125" style="415" customWidth="1"/>
    <col min="13571" max="13571" width="11.7109375" style="415" customWidth="1"/>
    <col min="13572" max="13572" width="10.7109375" style="415" customWidth="1"/>
    <col min="13573" max="13573" width="2.42578125" style="415" bestFit="1" customWidth="1"/>
    <col min="13574" max="13574" width="8.5703125" style="415" customWidth="1"/>
    <col min="13575" max="13575" width="12.42578125" style="415" customWidth="1"/>
    <col min="13576" max="13576" width="2.140625" style="415" customWidth="1"/>
    <col min="13577" max="13577" width="9.42578125" style="415" customWidth="1"/>
    <col min="13578" max="13822" width="11" style="415"/>
    <col min="13823" max="13823" width="46.7109375" style="415" bestFit="1" customWidth="1"/>
    <col min="13824" max="13824" width="11.85546875" style="415" customWidth="1"/>
    <col min="13825" max="13825" width="12.42578125" style="415" customWidth="1"/>
    <col min="13826" max="13826" width="12.5703125" style="415" customWidth="1"/>
    <col min="13827" max="13827" width="11.7109375" style="415" customWidth="1"/>
    <col min="13828" max="13828" width="10.7109375" style="415" customWidth="1"/>
    <col min="13829" max="13829" width="2.42578125" style="415" bestFit="1" customWidth="1"/>
    <col min="13830" max="13830" width="8.5703125" style="415" customWidth="1"/>
    <col min="13831" max="13831" width="12.42578125" style="415" customWidth="1"/>
    <col min="13832" max="13832" width="2.140625" style="415" customWidth="1"/>
    <col min="13833" max="13833" width="9.42578125" style="415" customWidth="1"/>
    <col min="13834" max="14078" width="11" style="415"/>
    <col min="14079" max="14079" width="46.7109375" style="415" bestFit="1" customWidth="1"/>
    <col min="14080" max="14080" width="11.85546875" style="415" customWidth="1"/>
    <col min="14081" max="14081" width="12.42578125" style="415" customWidth="1"/>
    <col min="14082" max="14082" width="12.5703125" style="415" customWidth="1"/>
    <col min="14083" max="14083" width="11.7109375" style="415" customWidth="1"/>
    <col min="14084" max="14084" width="10.7109375" style="415" customWidth="1"/>
    <col min="14085" max="14085" width="2.42578125" style="415" bestFit="1" customWidth="1"/>
    <col min="14086" max="14086" width="8.5703125" style="415" customWidth="1"/>
    <col min="14087" max="14087" width="12.42578125" style="415" customWidth="1"/>
    <col min="14088" max="14088" width="2.140625" style="415" customWidth="1"/>
    <col min="14089" max="14089" width="9.42578125" style="415" customWidth="1"/>
    <col min="14090" max="14334" width="11" style="415"/>
    <col min="14335" max="14335" width="46.7109375" style="415" bestFit="1" customWidth="1"/>
    <col min="14336" max="14336" width="11.85546875" style="415" customWidth="1"/>
    <col min="14337" max="14337" width="12.42578125" style="415" customWidth="1"/>
    <col min="14338" max="14338" width="12.5703125" style="415" customWidth="1"/>
    <col min="14339" max="14339" width="11.7109375" style="415" customWidth="1"/>
    <col min="14340" max="14340" width="10.7109375" style="415" customWidth="1"/>
    <col min="14341" max="14341" width="2.42578125" style="415" bestFit="1" customWidth="1"/>
    <col min="14342" max="14342" width="8.5703125" style="415" customWidth="1"/>
    <col min="14343" max="14343" width="12.42578125" style="415" customWidth="1"/>
    <col min="14344" max="14344" width="2.140625" style="415" customWidth="1"/>
    <col min="14345" max="14345" width="9.42578125" style="415" customWidth="1"/>
    <col min="14346" max="14590" width="11" style="415"/>
    <col min="14591" max="14591" width="46.7109375" style="415" bestFit="1" customWidth="1"/>
    <col min="14592" max="14592" width="11.85546875" style="415" customWidth="1"/>
    <col min="14593" max="14593" width="12.42578125" style="415" customWidth="1"/>
    <col min="14594" max="14594" width="12.5703125" style="415" customWidth="1"/>
    <col min="14595" max="14595" width="11.7109375" style="415" customWidth="1"/>
    <col min="14596" max="14596" width="10.7109375" style="415" customWidth="1"/>
    <col min="14597" max="14597" width="2.42578125" style="415" bestFit="1" customWidth="1"/>
    <col min="14598" max="14598" width="8.5703125" style="415" customWidth="1"/>
    <col min="14599" max="14599" width="12.42578125" style="415" customWidth="1"/>
    <col min="14600" max="14600" width="2.140625" style="415" customWidth="1"/>
    <col min="14601" max="14601" width="9.42578125" style="415" customWidth="1"/>
    <col min="14602" max="14846" width="11" style="415"/>
    <col min="14847" max="14847" width="46.7109375" style="415" bestFit="1" customWidth="1"/>
    <col min="14848" max="14848" width="11.85546875" style="415" customWidth="1"/>
    <col min="14849" max="14849" width="12.42578125" style="415" customWidth="1"/>
    <col min="14850" max="14850" width="12.5703125" style="415" customWidth="1"/>
    <col min="14851" max="14851" width="11.7109375" style="415" customWidth="1"/>
    <col min="14852" max="14852" width="10.7109375" style="415" customWidth="1"/>
    <col min="14853" max="14853" width="2.42578125" style="415" bestFit="1" customWidth="1"/>
    <col min="14854" max="14854" width="8.5703125" style="415" customWidth="1"/>
    <col min="14855" max="14855" width="12.42578125" style="415" customWidth="1"/>
    <col min="14856" max="14856" width="2.140625" style="415" customWidth="1"/>
    <col min="14857" max="14857" width="9.42578125" style="415" customWidth="1"/>
    <col min="14858" max="15102" width="11" style="415"/>
    <col min="15103" max="15103" width="46.7109375" style="415" bestFit="1" customWidth="1"/>
    <col min="15104" max="15104" width="11.85546875" style="415" customWidth="1"/>
    <col min="15105" max="15105" width="12.42578125" style="415" customWidth="1"/>
    <col min="15106" max="15106" width="12.5703125" style="415" customWidth="1"/>
    <col min="15107" max="15107" width="11.7109375" style="415" customWidth="1"/>
    <col min="15108" max="15108" width="10.7109375" style="415" customWidth="1"/>
    <col min="15109" max="15109" width="2.42578125" style="415" bestFit="1" customWidth="1"/>
    <col min="15110" max="15110" width="8.5703125" style="415" customWidth="1"/>
    <col min="15111" max="15111" width="12.42578125" style="415" customWidth="1"/>
    <col min="15112" max="15112" width="2.140625" style="415" customWidth="1"/>
    <col min="15113" max="15113" width="9.42578125" style="415" customWidth="1"/>
    <col min="15114" max="15358" width="11" style="415"/>
    <col min="15359" max="15359" width="46.7109375" style="415" bestFit="1" customWidth="1"/>
    <col min="15360" max="15360" width="11.85546875" style="415" customWidth="1"/>
    <col min="15361" max="15361" width="12.42578125" style="415" customWidth="1"/>
    <col min="15362" max="15362" width="12.5703125" style="415" customWidth="1"/>
    <col min="15363" max="15363" width="11.7109375" style="415" customWidth="1"/>
    <col min="15364" max="15364" width="10.7109375" style="415" customWidth="1"/>
    <col min="15365" max="15365" width="2.42578125" style="415" bestFit="1" customWidth="1"/>
    <col min="15366" max="15366" width="8.5703125" style="415" customWidth="1"/>
    <col min="15367" max="15367" width="12.42578125" style="415" customWidth="1"/>
    <col min="15368" max="15368" width="2.140625" style="415" customWidth="1"/>
    <col min="15369" max="15369" width="9.42578125" style="415" customWidth="1"/>
    <col min="15370" max="15614" width="11" style="415"/>
    <col min="15615" max="15615" width="46.7109375" style="415" bestFit="1" customWidth="1"/>
    <col min="15616" max="15616" width="11.85546875" style="415" customWidth="1"/>
    <col min="15617" max="15617" width="12.42578125" style="415" customWidth="1"/>
    <col min="15618" max="15618" width="12.5703125" style="415" customWidth="1"/>
    <col min="15619" max="15619" width="11.7109375" style="415" customWidth="1"/>
    <col min="15620" max="15620" width="10.7109375" style="415" customWidth="1"/>
    <col min="15621" max="15621" width="2.42578125" style="415" bestFit="1" customWidth="1"/>
    <col min="15622" max="15622" width="8.5703125" style="415" customWidth="1"/>
    <col min="15623" max="15623" width="12.42578125" style="415" customWidth="1"/>
    <col min="15624" max="15624" width="2.140625" style="415" customWidth="1"/>
    <col min="15625" max="15625" width="9.42578125" style="415" customWidth="1"/>
    <col min="15626" max="15870" width="11" style="415"/>
    <col min="15871" max="15871" width="46.7109375" style="415" bestFit="1" customWidth="1"/>
    <col min="15872" max="15872" width="11.85546875" style="415" customWidth="1"/>
    <col min="15873" max="15873" width="12.42578125" style="415" customWidth="1"/>
    <col min="15874" max="15874" width="12.5703125" style="415" customWidth="1"/>
    <col min="15875" max="15875" width="11.7109375" style="415" customWidth="1"/>
    <col min="15876" max="15876" width="10.7109375" style="415" customWidth="1"/>
    <col min="15877" max="15877" width="2.42578125" style="415" bestFit="1" customWidth="1"/>
    <col min="15878" max="15878" width="8.5703125" style="415" customWidth="1"/>
    <col min="15879" max="15879" width="12.42578125" style="415" customWidth="1"/>
    <col min="15880" max="15880" width="2.140625" style="415" customWidth="1"/>
    <col min="15881" max="15881" width="9.42578125" style="415" customWidth="1"/>
    <col min="15882" max="16126" width="11" style="415"/>
    <col min="16127" max="16127" width="46.7109375" style="415" bestFit="1" customWidth="1"/>
    <col min="16128" max="16128" width="11.85546875" style="415" customWidth="1"/>
    <col min="16129" max="16129" width="12.42578125" style="415" customWidth="1"/>
    <col min="16130" max="16130" width="12.5703125" style="415" customWidth="1"/>
    <col min="16131" max="16131" width="11.7109375" style="415" customWidth="1"/>
    <col min="16132" max="16132" width="10.7109375" style="415" customWidth="1"/>
    <col min="16133" max="16133" width="2.42578125" style="415" bestFit="1" customWidth="1"/>
    <col min="16134" max="16134" width="8.5703125" style="415" customWidth="1"/>
    <col min="16135" max="16135" width="12.42578125" style="415" customWidth="1"/>
    <col min="16136" max="16136" width="2.140625" style="415" customWidth="1"/>
    <col min="16137" max="16137" width="9.42578125" style="415" customWidth="1"/>
    <col min="16138" max="16384" width="11" style="415"/>
  </cols>
  <sheetData>
    <row r="1" spans="1:27" ht="15.75">
      <c r="A1" s="3104" t="s">
        <v>580</v>
      </c>
      <c r="B1" s="3104"/>
      <c r="C1" s="3104"/>
      <c r="D1" s="3104"/>
      <c r="E1" s="3104"/>
      <c r="F1" s="3104"/>
      <c r="G1" s="3104"/>
      <c r="H1" s="3104"/>
      <c r="I1" s="3104"/>
      <c r="J1" s="3104"/>
      <c r="K1" s="3104"/>
    </row>
    <row r="2" spans="1:27" ht="17.100000000000001" customHeight="1">
      <c r="A2" s="3105" t="s">
        <v>36</v>
      </c>
      <c r="B2" s="3105"/>
      <c r="C2" s="3105"/>
      <c r="D2" s="3105"/>
      <c r="E2" s="3105"/>
      <c r="F2" s="3105"/>
      <c r="G2" s="3105"/>
      <c r="H2" s="3105"/>
      <c r="I2" s="3105"/>
      <c r="J2" s="3105"/>
      <c r="K2" s="3105"/>
    </row>
    <row r="3" spans="1:27" ht="17.100000000000001" customHeight="1">
      <c r="A3" s="3105" t="s">
        <v>579</v>
      </c>
      <c r="B3" s="3105"/>
      <c r="C3" s="3105"/>
      <c r="D3" s="3105"/>
      <c r="E3" s="3105"/>
      <c r="F3" s="3105"/>
      <c r="G3" s="3105"/>
      <c r="H3" s="3105"/>
      <c r="I3" s="3105"/>
      <c r="J3" s="3105"/>
      <c r="K3" s="3105"/>
    </row>
    <row r="4" spans="1:27" ht="17.100000000000001" customHeight="1" thickBot="1">
      <c r="A4" s="418" t="s">
        <v>45</v>
      </c>
      <c r="B4" s="418"/>
      <c r="C4" s="418"/>
      <c r="D4" s="418"/>
      <c r="E4" s="474"/>
      <c r="F4" s="418"/>
      <c r="G4" s="418"/>
      <c r="H4" s="418"/>
      <c r="I4" s="3106" t="s">
        <v>578</v>
      </c>
      <c r="J4" s="3106"/>
      <c r="K4" s="3106"/>
    </row>
    <row r="5" spans="1:27" ht="31.5" customHeight="1" thickTop="1">
      <c r="A5" s="3107" t="s">
        <v>577</v>
      </c>
      <c r="B5" s="3109">
        <v>2020</v>
      </c>
      <c r="C5" s="3118"/>
      <c r="D5" s="3109">
        <v>2021</v>
      </c>
      <c r="E5" s="3118">
        <v>2019</v>
      </c>
      <c r="F5" s="3109" t="s">
        <v>576</v>
      </c>
      <c r="G5" s="3110"/>
      <c r="H5" s="3110"/>
      <c r="I5" s="3110"/>
      <c r="J5" s="3110"/>
      <c r="K5" s="3111"/>
    </row>
    <row r="6" spans="1:27" ht="19.5" customHeight="1">
      <c r="A6" s="3108"/>
      <c r="B6" s="3119" t="s">
        <v>575</v>
      </c>
      <c r="C6" s="3119" t="s">
        <v>574</v>
      </c>
      <c r="D6" s="3119" t="s">
        <v>573</v>
      </c>
      <c r="E6" s="3119" t="s">
        <v>572</v>
      </c>
      <c r="F6" s="3112" t="s">
        <v>73</v>
      </c>
      <c r="G6" s="3113"/>
      <c r="H6" s="3114"/>
      <c r="I6" s="3113" t="s">
        <v>263</v>
      </c>
      <c r="J6" s="3113"/>
      <c r="K6" s="3115"/>
    </row>
    <row r="7" spans="1:27" ht="15.75">
      <c r="A7" s="3108"/>
      <c r="B7" s="3120"/>
      <c r="C7" s="3120"/>
      <c r="D7" s="3120"/>
      <c r="E7" s="3120"/>
      <c r="F7" s="3116" t="s">
        <v>396</v>
      </c>
      <c r="G7" s="3117"/>
      <c r="H7" s="473" t="s">
        <v>571</v>
      </c>
      <c r="I7" s="3116" t="s">
        <v>396</v>
      </c>
      <c r="J7" s="3117"/>
      <c r="K7" s="472" t="s">
        <v>571</v>
      </c>
    </row>
    <row r="8" spans="1:27" ht="31.5" customHeight="1">
      <c r="A8" s="460" t="s">
        <v>570</v>
      </c>
      <c r="B8" s="459">
        <v>1328349.04034554</v>
      </c>
      <c r="C8" s="459">
        <v>1410665.3336564964</v>
      </c>
      <c r="D8" s="459">
        <v>1335620.0863360981</v>
      </c>
      <c r="E8" s="459">
        <v>1263191.9609489462</v>
      </c>
      <c r="F8" s="458">
        <v>101086.44960759928</v>
      </c>
      <c r="G8" s="470" t="s">
        <v>554</v>
      </c>
      <c r="H8" s="456">
        <v>7.6099313160420481</v>
      </c>
      <c r="I8" s="455">
        <v>-76135.292236824171</v>
      </c>
      <c r="J8" s="469" t="s">
        <v>553</v>
      </c>
      <c r="K8" s="468">
        <v>-5.700370413392041</v>
      </c>
      <c r="O8" s="420"/>
      <c r="P8" s="420"/>
      <c r="Q8" s="420"/>
      <c r="R8" s="421"/>
      <c r="S8" s="421"/>
      <c r="T8" s="420"/>
      <c r="U8" s="420"/>
      <c r="V8" s="420"/>
      <c r="W8" s="420"/>
      <c r="X8" s="420"/>
      <c r="Y8" s="420"/>
      <c r="Z8" s="420"/>
      <c r="AA8" s="420"/>
    </row>
    <row r="9" spans="1:27" ht="31.5" customHeight="1">
      <c r="A9" s="449" t="s">
        <v>569</v>
      </c>
      <c r="B9" s="448">
        <v>1449927.6130827277</v>
      </c>
      <c r="C9" s="448">
        <v>1521914.1963147107</v>
      </c>
      <c r="D9" s="448">
        <v>1453294.9031834553</v>
      </c>
      <c r="E9" s="448">
        <v>1404755.1876492293</v>
      </c>
      <c r="F9" s="447">
        <v>71986.583231983008</v>
      </c>
      <c r="G9" s="450"/>
      <c r="H9" s="446">
        <v>4.9648398018250379</v>
      </c>
      <c r="I9" s="445">
        <v>-48539.715534226038</v>
      </c>
      <c r="J9" s="444"/>
      <c r="K9" s="443">
        <v>-3.3399770017702091</v>
      </c>
      <c r="O9" s="420"/>
      <c r="P9" s="420"/>
      <c r="Q9" s="420"/>
      <c r="R9" s="421"/>
      <c r="S9" s="421"/>
      <c r="T9" s="420"/>
      <c r="U9" s="420"/>
      <c r="V9" s="420"/>
      <c r="W9" s="420"/>
      <c r="X9" s="420"/>
      <c r="Y9" s="420"/>
      <c r="Z9" s="420"/>
      <c r="AA9" s="420"/>
    </row>
    <row r="10" spans="1:27" ht="31.5" customHeight="1">
      <c r="A10" s="449" t="s">
        <v>568</v>
      </c>
      <c r="B10" s="448">
        <v>121578.57273718748</v>
      </c>
      <c r="C10" s="448">
        <v>111248.86265821433</v>
      </c>
      <c r="D10" s="448">
        <v>117674.81684735705</v>
      </c>
      <c r="E10" s="448">
        <v>141563.22670028298</v>
      </c>
      <c r="F10" s="447">
        <v>-10329.710078973148</v>
      </c>
      <c r="G10" s="450"/>
      <c r="H10" s="446">
        <v>-8.4963245137797045</v>
      </c>
      <c r="I10" s="445">
        <v>23888.409852925921</v>
      </c>
      <c r="J10" s="444"/>
      <c r="K10" s="443">
        <v>20.300358643356113</v>
      </c>
      <c r="O10" s="420"/>
      <c r="P10" s="420"/>
      <c r="Q10" s="420"/>
      <c r="R10" s="421"/>
      <c r="S10" s="421"/>
      <c r="T10" s="420"/>
      <c r="U10" s="420"/>
      <c r="V10" s="420"/>
      <c r="W10" s="420"/>
      <c r="X10" s="420"/>
      <c r="Y10" s="420"/>
      <c r="Z10" s="420"/>
      <c r="AA10" s="420"/>
    </row>
    <row r="11" spans="1:27" ht="31.5" customHeight="1">
      <c r="A11" s="451" t="s">
        <v>567</v>
      </c>
      <c r="B11" s="448">
        <v>106693.24263705748</v>
      </c>
      <c r="C11" s="448">
        <v>98929.251401884336</v>
      </c>
      <c r="D11" s="448">
        <v>91794.569223927057</v>
      </c>
      <c r="E11" s="448">
        <v>89848.333958930976</v>
      </c>
      <c r="F11" s="447">
        <v>-7763.9912351731473</v>
      </c>
      <c r="G11" s="450"/>
      <c r="H11" s="446">
        <v>-7.2769287381996772</v>
      </c>
      <c r="I11" s="445">
        <v>-1946.2352649960812</v>
      </c>
      <c r="J11" s="444"/>
      <c r="K11" s="443">
        <v>-2.1202074168988836</v>
      </c>
      <c r="O11" s="420"/>
      <c r="P11" s="420"/>
      <c r="Q11" s="420"/>
      <c r="R11" s="421"/>
      <c r="S11" s="421"/>
      <c r="T11" s="420"/>
      <c r="U11" s="420"/>
      <c r="V11" s="420"/>
      <c r="W11" s="420"/>
      <c r="X11" s="420"/>
      <c r="Y11" s="420"/>
      <c r="Z11" s="420"/>
      <c r="AA11" s="420"/>
    </row>
    <row r="12" spans="1:27" s="471" customFormat="1" ht="31.5" customHeight="1">
      <c r="A12" s="451" t="s">
        <v>566</v>
      </c>
      <c r="B12" s="448">
        <v>14885.330100130001</v>
      </c>
      <c r="C12" s="448">
        <v>12319.611256329999</v>
      </c>
      <c r="D12" s="448">
        <v>25880.247623430001</v>
      </c>
      <c r="E12" s="448">
        <v>51714.892741352</v>
      </c>
      <c r="F12" s="447">
        <v>-2565.7188438000012</v>
      </c>
      <c r="G12" s="450"/>
      <c r="H12" s="446">
        <v>-17.236559932101162</v>
      </c>
      <c r="I12" s="445">
        <v>25834.645117921998</v>
      </c>
      <c r="J12" s="444"/>
      <c r="K12" s="443">
        <v>99.823794168542975</v>
      </c>
      <c r="O12" s="420"/>
      <c r="P12" s="420"/>
      <c r="Q12" s="420"/>
      <c r="R12" s="421"/>
      <c r="S12" s="421"/>
      <c r="T12" s="420"/>
      <c r="U12" s="420"/>
      <c r="V12" s="420"/>
      <c r="W12" s="420"/>
      <c r="X12" s="420"/>
      <c r="Y12" s="420"/>
      <c r="Z12" s="420"/>
      <c r="AA12" s="420"/>
    </row>
    <row r="13" spans="1:27" ht="31.5" customHeight="1">
      <c r="A13" s="460" t="s">
        <v>565</v>
      </c>
      <c r="B13" s="459">
        <v>2902620.7440691497</v>
      </c>
      <c r="C13" s="459">
        <v>3057321.3276010901</v>
      </c>
      <c r="D13" s="459">
        <v>3819233.0769306002</v>
      </c>
      <c r="E13" s="459">
        <v>4003030.3289230699</v>
      </c>
      <c r="F13" s="458">
        <v>135930.42723529719</v>
      </c>
      <c r="G13" s="470" t="s">
        <v>554</v>
      </c>
      <c r="H13" s="456">
        <v>4.6830240400176404</v>
      </c>
      <c r="I13" s="455">
        <v>187504.41884214175</v>
      </c>
      <c r="J13" s="469" t="s">
        <v>553</v>
      </c>
      <c r="K13" s="468">
        <v>4.9094782922448204</v>
      </c>
      <c r="O13" s="420"/>
      <c r="P13" s="420"/>
      <c r="Q13" s="420"/>
      <c r="R13" s="421"/>
      <c r="S13" s="421"/>
      <c r="T13" s="420"/>
      <c r="U13" s="420"/>
      <c r="V13" s="420"/>
      <c r="W13" s="420"/>
      <c r="X13" s="420"/>
      <c r="Y13" s="420"/>
      <c r="Z13" s="420"/>
      <c r="AA13" s="420"/>
    </row>
    <row r="14" spans="1:27" ht="31.5" customHeight="1">
      <c r="A14" s="449" t="s">
        <v>564</v>
      </c>
      <c r="B14" s="448">
        <v>3792618.5594211118</v>
      </c>
      <c r="C14" s="448">
        <v>3899722.7029168638</v>
      </c>
      <c r="D14" s="448">
        <v>4810629.391423773</v>
      </c>
      <c r="E14" s="448">
        <v>5056313.6412402168</v>
      </c>
      <c r="F14" s="447">
        <v>107104.14349575201</v>
      </c>
      <c r="G14" s="450"/>
      <c r="H14" s="446">
        <v>2.8240156983279623</v>
      </c>
      <c r="I14" s="467">
        <v>245684.24981644377</v>
      </c>
      <c r="J14" s="466"/>
      <c r="K14" s="465">
        <v>5.1071123927035691</v>
      </c>
      <c r="O14" s="420"/>
      <c r="P14" s="420"/>
      <c r="Q14" s="420"/>
      <c r="R14" s="421"/>
      <c r="S14" s="421"/>
      <c r="T14" s="420"/>
      <c r="U14" s="420"/>
      <c r="V14" s="420"/>
      <c r="W14" s="420"/>
      <c r="X14" s="420"/>
      <c r="Y14" s="420"/>
      <c r="Z14" s="420"/>
      <c r="AA14" s="420"/>
    </row>
    <row r="15" spans="1:27" ht="31.5" customHeight="1">
      <c r="A15" s="449" t="s">
        <v>563</v>
      </c>
      <c r="B15" s="448">
        <v>461044.29863920016</v>
      </c>
      <c r="C15" s="448">
        <v>420946.30005158001</v>
      </c>
      <c r="D15" s="448">
        <v>592929.71482360968</v>
      </c>
      <c r="E15" s="448">
        <v>519963.01710795006</v>
      </c>
      <c r="F15" s="447">
        <v>-40097.998587620154</v>
      </c>
      <c r="G15" s="450"/>
      <c r="H15" s="446">
        <v>-8.6972116792186327</v>
      </c>
      <c r="I15" s="445">
        <v>-72966.697715659626</v>
      </c>
      <c r="J15" s="444"/>
      <c r="K15" s="443">
        <v>-12.306129359255751</v>
      </c>
      <c r="O15" s="420"/>
      <c r="P15" s="420"/>
      <c r="Q15" s="420"/>
      <c r="R15" s="421"/>
      <c r="S15" s="421"/>
      <c r="T15" s="420"/>
      <c r="U15" s="420"/>
      <c r="V15" s="420"/>
      <c r="W15" s="420"/>
      <c r="X15" s="420"/>
      <c r="Y15" s="420"/>
      <c r="Z15" s="420"/>
      <c r="AA15" s="420"/>
    </row>
    <row r="16" spans="1:27" ht="31.5" customHeight="1">
      <c r="A16" s="451" t="s">
        <v>562</v>
      </c>
      <c r="B16" s="448">
        <v>602216.10000588011</v>
      </c>
      <c r="C16" s="448">
        <v>634333.70000587997</v>
      </c>
      <c r="D16" s="448">
        <v>787627.51738267008</v>
      </c>
      <c r="E16" s="448">
        <v>758731.61726267007</v>
      </c>
      <c r="F16" s="447">
        <v>32117.59999999986</v>
      </c>
      <c r="G16" s="450"/>
      <c r="H16" s="446">
        <v>5.3332350296988507</v>
      </c>
      <c r="I16" s="445">
        <v>-28895.900120000006</v>
      </c>
      <c r="J16" s="444"/>
      <c r="K16" s="443">
        <v>-3.6687265848738604</v>
      </c>
      <c r="O16" s="420"/>
      <c r="P16" s="420"/>
      <c r="Q16" s="420"/>
      <c r="R16" s="421"/>
      <c r="S16" s="421"/>
      <c r="T16" s="420"/>
      <c r="U16" s="420"/>
      <c r="V16" s="420"/>
      <c r="W16" s="420"/>
      <c r="X16" s="420"/>
      <c r="Y16" s="420"/>
      <c r="Z16" s="420"/>
      <c r="AA16" s="420"/>
    </row>
    <row r="17" spans="1:27" ht="31.5" customHeight="1">
      <c r="A17" s="451" t="s">
        <v>561</v>
      </c>
      <c r="B17" s="448">
        <v>141171.80136667995</v>
      </c>
      <c r="C17" s="448">
        <v>213387.39995429997</v>
      </c>
      <c r="D17" s="448">
        <v>194697.80255906042</v>
      </c>
      <c r="E17" s="448">
        <v>238768.60015472001</v>
      </c>
      <c r="F17" s="447">
        <v>72215.598587620014</v>
      </c>
      <c r="G17" s="450"/>
      <c r="H17" s="446">
        <v>51.154407529338705</v>
      </c>
      <c r="I17" s="445">
        <v>44070.797595659591</v>
      </c>
      <c r="J17" s="444"/>
      <c r="K17" s="443">
        <v>22.635487928679101</v>
      </c>
      <c r="O17" s="420"/>
      <c r="P17" s="420"/>
      <c r="Q17" s="420"/>
      <c r="R17" s="421"/>
      <c r="S17" s="421"/>
      <c r="T17" s="420"/>
      <c r="U17" s="420"/>
      <c r="V17" s="420"/>
      <c r="W17" s="420"/>
      <c r="X17" s="420"/>
      <c r="Y17" s="420"/>
      <c r="Z17" s="420"/>
      <c r="AA17" s="420"/>
    </row>
    <row r="18" spans="1:27" ht="31.5" customHeight="1">
      <c r="A18" s="449" t="s">
        <v>560</v>
      </c>
      <c r="B18" s="448">
        <v>8702.6272158699994</v>
      </c>
      <c r="C18" s="448">
        <v>10054.517168959999</v>
      </c>
      <c r="D18" s="448">
        <v>7512.6334832899984</v>
      </c>
      <c r="E18" s="448">
        <v>8782.3364070099979</v>
      </c>
      <c r="F18" s="447">
        <v>1351.8899530899998</v>
      </c>
      <c r="G18" s="450"/>
      <c r="H18" s="446">
        <v>15.534273956084327</v>
      </c>
      <c r="I18" s="445">
        <v>1269.7029237199995</v>
      </c>
      <c r="J18" s="444"/>
      <c r="K18" s="443">
        <v>16.900903345599659</v>
      </c>
      <c r="O18" s="420"/>
      <c r="P18" s="420"/>
      <c r="Q18" s="420"/>
      <c r="R18" s="421"/>
      <c r="S18" s="421"/>
      <c r="T18" s="420"/>
      <c r="U18" s="420"/>
      <c r="V18" s="420"/>
      <c r="W18" s="420"/>
      <c r="X18" s="420"/>
      <c r="Y18" s="420"/>
      <c r="Z18" s="420"/>
      <c r="AA18" s="420"/>
    </row>
    <row r="19" spans="1:27" ht="31.5" customHeight="1">
      <c r="A19" s="451" t="s">
        <v>559</v>
      </c>
      <c r="B19" s="448">
        <v>45979.640412219189</v>
      </c>
      <c r="C19" s="448">
        <v>54855.729713627399</v>
      </c>
      <c r="D19" s="448">
        <v>70631.64605970135</v>
      </c>
      <c r="E19" s="448">
        <v>64951.099886689917</v>
      </c>
      <c r="F19" s="447">
        <v>8876.0893014082103</v>
      </c>
      <c r="G19" s="450"/>
      <c r="H19" s="446">
        <v>19.304390425483557</v>
      </c>
      <c r="I19" s="445">
        <v>-5680.546173011433</v>
      </c>
      <c r="J19" s="444"/>
      <c r="K19" s="443">
        <v>-8.042494391550715</v>
      </c>
      <c r="O19" s="420"/>
      <c r="P19" s="420"/>
      <c r="Q19" s="420"/>
      <c r="R19" s="421"/>
      <c r="S19" s="421"/>
      <c r="T19" s="420"/>
      <c r="U19" s="420"/>
      <c r="V19" s="420"/>
      <c r="W19" s="420"/>
      <c r="X19" s="420"/>
      <c r="Y19" s="420"/>
      <c r="Z19" s="420"/>
      <c r="AA19" s="420"/>
    </row>
    <row r="20" spans="1:27" ht="31.5" customHeight="1">
      <c r="A20" s="451" t="s">
        <v>558</v>
      </c>
      <c r="B20" s="448">
        <v>1560.4230420600002</v>
      </c>
      <c r="C20" s="448">
        <v>1409.3929023999999</v>
      </c>
      <c r="D20" s="448">
        <v>1615.68720288081</v>
      </c>
      <c r="E20" s="448">
        <v>1916.86375635081</v>
      </c>
      <c r="F20" s="447">
        <v>-151.03013966000026</v>
      </c>
      <c r="G20" s="450"/>
      <c r="H20" s="446">
        <v>-9.6787945056628413</v>
      </c>
      <c r="I20" s="445">
        <v>301.17655347000004</v>
      </c>
      <c r="J20" s="444"/>
      <c r="K20" s="443">
        <v>18.640771117886857</v>
      </c>
      <c r="O20" s="420"/>
      <c r="P20" s="420"/>
      <c r="Q20" s="420"/>
      <c r="R20" s="421"/>
      <c r="S20" s="421"/>
      <c r="T20" s="420"/>
      <c r="U20" s="420"/>
      <c r="V20" s="420"/>
      <c r="W20" s="420"/>
      <c r="X20" s="420"/>
      <c r="Y20" s="420"/>
      <c r="Z20" s="420"/>
      <c r="AA20" s="420"/>
    </row>
    <row r="21" spans="1:27" ht="31.5" customHeight="1">
      <c r="A21" s="451" t="s">
        <v>557</v>
      </c>
      <c r="B21" s="448">
        <v>44419.217370159189</v>
      </c>
      <c r="C21" s="448">
        <v>53446.336811227397</v>
      </c>
      <c r="D21" s="448">
        <v>69015.958856820536</v>
      </c>
      <c r="E21" s="448">
        <v>63034.236130339108</v>
      </c>
      <c r="F21" s="447">
        <v>9027.1194410682074</v>
      </c>
      <c r="G21" s="450"/>
      <c r="H21" s="446">
        <v>20.322554010446439</v>
      </c>
      <c r="I21" s="445">
        <v>-5981.7227264814283</v>
      </c>
      <c r="J21" s="444"/>
      <c r="K21" s="443">
        <v>-8.6671587638027603</v>
      </c>
      <c r="O21" s="420"/>
      <c r="P21" s="420"/>
      <c r="Q21" s="420"/>
      <c r="R21" s="421"/>
      <c r="S21" s="421"/>
      <c r="T21" s="420"/>
      <c r="U21" s="420"/>
      <c r="V21" s="420"/>
      <c r="W21" s="420"/>
      <c r="X21" s="420"/>
      <c r="Y21" s="420"/>
      <c r="Z21" s="420"/>
      <c r="AA21" s="420"/>
    </row>
    <row r="22" spans="1:27" ht="31.5" customHeight="1">
      <c r="A22" s="449" t="s">
        <v>556</v>
      </c>
      <c r="B22" s="448">
        <v>3276891.9931538226</v>
      </c>
      <c r="C22" s="448">
        <v>3413866.1559826965</v>
      </c>
      <c r="D22" s="448">
        <v>4139555.3970571719</v>
      </c>
      <c r="E22" s="448">
        <v>4462617.1878385665</v>
      </c>
      <c r="F22" s="447">
        <v>136974.16282887384</v>
      </c>
      <c r="G22" s="464"/>
      <c r="H22" s="446">
        <v>4.1800023655050031</v>
      </c>
      <c r="I22" s="445">
        <v>323061.79078139458</v>
      </c>
      <c r="J22" s="463"/>
      <c r="K22" s="443">
        <v>7.8042630136333155</v>
      </c>
      <c r="O22" s="420"/>
      <c r="P22" s="420"/>
      <c r="Q22" s="420"/>
      <c r="R22" s="421"/>
      <c r="S22" s="421"/>
      <c r="T22" s="420"/>
      <c r="U22" s="420"/>
      <c r="V22" s="420"/>
      <c r="W22" s="420"/>
      <c r="X22" s="420"/>
      <c r="Y22" s="420"/>
      <c r="Z22" s="420"/>
      <c r="AA22" s="420"/>
    </row>
    <row r="23" spans="1:27" ht="31.5" customHeight="1">
      <c r="A23" s="449" t="s">
        <v>555</v>
      </c>
      <c r="B23" s="448">
        <v>889997.81535196211</v>
      </c>
      <c r="C23" s="448">
        <v>842401.375315774</v>
      </c>
      <c r="D23" s="448">
        <v>991396.31449317269</v>
      </c>
      <c r="E23" s="448">
        <v>1053283.3123171469</v>
      </c>
      <c r="F23" s="447">
        <v>-28826.283739545168</v>
      </c>
      <c r="G23" s="462" t="s">
        <v>554</v>
      </c>
      <c r="H23" s="446">
        <v>-3.2389162357826025</v>
      </c>
      <c r="I23" s="445">
        <v>58179.830974302015</v>
      </c>
      <c r="J23" s="461" t="s">
        <v>553</v>
      </c>
      <c r="K23" s="443">
        <v>5.8684735986783494</v>
      </c>
      <c r="O23" s="420"/>
      <c r="P23" s="420"/>
      <c r="Q23" s="420"/>
      <c r="R23" s="421"/>
      <c r="S23" s="421"/>
      <c r="T23" s="420"/>
      <c r="U23" s="420"/>
      <c r="V23" s="420"/>
      <c r="W23" s="420"/>
      <c r="X23" s="420"/>
      <c r="Y23" s="420"/>
      <c r="Z23" s="420"/>
      <c r="AA23" s="420"/>
    </row>
    <row r="24" spans="1:27" ht="31.5" customHeight="1">
      <c r="A24" s="460" t="s">
        <v>552</v>
      </c>
      <c r="B24" s="459">
        <v>4230969.78441469</v>
      </c>
      <c r="C24" s="459">
        <v>4467986.6612575864</v>
      </c>
      <c r="D24" s="459">
        <v>5154853.1632666979</v>
      </c>
      <c r="E24" s="459">
        <v>5266222.2898720158</v>
      </c>
      <c r="F24" s="458">
        <v>237016.87684289645</v>
      </c>
      <c r="G24" s="457"/>
      <c r="H24" s="456">
        <v>5.601951536406097</v>
      </c>
      <c r="I24" s="455">
        <v>111369.12660531793</v>
      </c>
      <c r="J24" s="454"/>
      <c r="K24" s="453">
        <v>2.1604713670397131</v>
      </c>
      <c r="O24" s="420"/>
      <c r="P24" s="420"/>
      <c r="Q24" s="420"/>
      <c r="R24" s="421"/>
      <c r="S24" s="421"/>
      <c r="T24" s="420"/>
      <c r="U24" s="420"/>
      <c r="V24" s="420"/>
      <c r="W24" s="420"/>
      <c r="X24" s="420"/>
      <c r="Y24" s="420"/>
      <c r="Z24" s="420"/>
      <c r="AA24" s="420"/>
    </row>
    <row r="25" spans="1:27" ht="31.5" customHeight="1">
      <c r="A25" s="449" t="s">
        <v>551</v>
      </c>
      <c r="B25" s="448">
        <v>2368304.5445506191</v>
      </c>
      <c r="C25" s="448">
        <v>2473912.7744652517</v>
      </c>
      <c r="D25" s="448">
        <v>2964265.3873976162</v>
      </c>
      <c r="E25" s="448">
        <v>2890548.1239137235</v>
      </c>
      <c r="F25" s="447">
        <v>105608.22991463263</v>
      </c>
      <c r="G25" s="450"/>
      <c r="H25" s="446">
        <v>4.4592335119076321</v>
      </c>
      <c r="I25" s="445">
        <v>-73717.263483892661</v>
      </c>
      <c r="J25" s="444"/>
      <c r="K25" s="452">
        <v>-2.4868644959151385</v>
      </c>
      <c r="O25" s="420"/>
      <c r="P25" s="420"/>
      <c r="Q25" s="420"/>
      <c r="R25" s="421"/>
      <c r="S25" s="421"/>
      <c r="T25" s="420"/>
      <c r="U25" s="420"/>
      <c r="V25" s="420"/>
      <c r="W25" s="420"/>
      <c r="X25" s="420"/>
      <c r="Y25" s="420"/>
      <c r="Z25" s="420"/>
      <c r="AA25" s="420"/>
    </row>
    <row r="26" spans="1:27" ht="31.5" customHeight="1">
      <c r="A26" s="449" t="s">
        <v>550</v>
      </c>
      <c r="B26" s="448">
        <v>856260.84549545031</v>
      </c>
      <c r="C26" s="448">
        <v>865650.53507494763</v>
      </c>
      <c r="D26" s="448">
        <v>1049410.1784123359</v>
      </c>
      <c r="E26" s="448">
        <v>980167.71204770077</v>
      </c>
      <c r="F26" s="447">
        <v>9389.6895794973243</v>
      </c>
      <c r="G26" s="450"/>
      <c r="H26" s="446">
        <v>1.0965921925420115</v>
      </c>
      <c r="I26" s="445">
        <v>-69242.466364635155</v>
      </c>
      <c r="J26" s="444"/>
      <c r="K26" s="452">
        <v>-6.598227060213274</v>
      </c>
      <c r="O26" s="420"/>
      <c r="P26" s="420"/>
      <c r="Q26" s="420"/>
      <c r="R26" s="421"/>
      <c r="S26" s="421"/>
      <c r="T26" s="420"/>
      <c r="U26" s="420"/>
      <c r="V26" s="420"/>
      <c r="W26" s="420"/>
      <c r="X26" s="420"/>
      <c r="Y26" s="420"/>
      <c r="Z26" s="420"/>
      <c r="AA26" s="420"/>
    </row>
    <row r="27" spans="1:27" ht="31.5" customHeight="1">
      <c r="A27" s="451" t="s">
        <v>549</v>
      </c>
      <c r="B27" s="448">
        <v>490396.40995969303</v>
      </c>
      <c r="C27" s="448">
        <v>531481.65598235303</v>
      </c>
      <c r="D27" s="448">
        <v>571971.76198110427</v>
      </c>
      <c r="E27" s="448">
        <v>625423.8565481829</v>
      </c>
      <c r="F27" s="447">
        <v>41085.246022659994</v>
      </c>
      <c r="G27" s="450"/>
      <c r="H27" s="446">
        <v>8.3779663121997352</v>
      </c>
      <c r="I27" s="445">
        <v>53452.094567078631</v>
      </c>
      <c r="J27" s="444"/>
      <c r="K27" s="443">
        <v>9.3452331251353762</v>
      </c>
      <c r="O27" s="420"/>
      <c r="P27" s="420"/>
      <c r="Q27" s="420"/>
      <c r="R27" s="421"/>
      <c r="S27" s="421"/>
      <c r="T27" s="420"/>
      <c r="U27" s="420"/>
      <c r="V27" s="420"/>
      <c r="W27" s="420"/>
      <c r="X27" s="420"/>
      <c r="Y27" s="420"/>
      <c r="Z27" s="420"/>
      <c r="AA27" s="420"/>
    </row>
    <row r="28" spans="1:27" ht="31.5" customHeight="1">
      <c r="A28" s="451" t="s">
        <v>548</v>
      </c>
      <c r="B28" s="448">
        <v>365864.43060273584</v>
      </c>
      <c r="C28" s="448">
        <v>334168.88282560848</v>
      </c>
      <c r="D28" s="448">
        <v>477438.40868539072</v>
      </c>
      <c r="E28" s="448">
        <v>354743.86406276113</v>
      </c>
      <c r="F28" s="447">
        <v>-31695.547777127358</v>
      </c>
      <c r="G28" s="450"/>
      <c r="H28" s="446">
        <v>-8.6631946496988448</v>
      </c>
      <c r="I28" s="445">
        <v>-122694.54462262959</v>
      </c>
      <c r="J28" s="444"/>
      <c r="K28" s="443">
        <v>-25.698507365686091</v>
      </c>
      <c r="O28" s="420"/>
      <c r="P28" s="420"/>
      <c r="Q28" s="420"/>
      <c r="R28" s="421"/>
      <c r="S28" s="421"/>
      <c r="T28" s="420"/>
      <c r="U28" s="420"/>
      <c r="V28" s="420"/>
      <c r="W28" s="420"/>
      <c r="X28" s="420"/>
      <c r="Y28" s="420"/>
      <c r="Z28" s="420"/>
      <c r="AA28" s="420"/>
    </row>
    <row r="29" spans="1:27" ht="31.5" customHeight="1">
      <c r="A29" s="451" t="s">
        <v>547</v>
      </c>
      <c r="B29" s="448">
        <v>1512043.699055169</v>
      </c>
      <c r="C29" s="448">
        <v>1608262.2393903043</v>
      </c>
      <c r="D29" s="448">
        <v>1914855.2089852802</v>
      </c>
      <c r="E29" s="448">
        <v>1910380.4118660227</v>
      </c>
      <c r="F29" s="447">
        <v>96218.540335135302</v>
      </c>
      <c r="G29" s="450"/>
      <c r="H29" s="446">
        <v>6.3634761611228168</v>
      </c>
      <c r="I29" s="445">
        <v>-4474.797119257506</v>
      </c>
      <c r="J29" s="444"/>
      <c r="K29" s="443">
        <v>-0.23368853677604115</v>
      </c>
      <c r="O29" s="420"/>
      <c r="P29" s="420"/>
      <c r="Q29" s="420"/>
      <c r="R29" s="421"/>
      <c r="S29" s="421"/>
      <c r="T29" s="420"/>
      <c r="U29" s="420"/>
      <c r="V29" s="420"/>
      <c r="W29" s="420"/>
      <c r="X29" s="420"/>
      <c r="Y29" s="420"/>
      <c r="Z29" s="420"/>
      <c r="AA29" s="420"/>
    </row>
    <row r="30" spans="1:27" ht="31.5" customHeight="1">
      <c r="A30" s="449" t="s">
        <v>546</v>
      </c>
      <c r="B30" s="448">
        <v>1862665.2398640709</v>
      </c>
      <c r="C30" s="448">
        <v>1994073.8867923345</v>
      </c>
      <c r="D30" s="448">
        <v>2190587.7758690817</v>
      </c>
      <c r="E30" s="448">
        <v>2375674.1659582923</v>
      </c>
      <c r="F30" s="447">
        <v>131408.6469282636</v>
      </c>
      <c r="G30" s="444"/>
      <c r="H30" s="446">
        <v>7.0548719177179269</v>
      </c>
      <c r="I30" s="445">
        <v>185086.39008921059</v>
      </c>
      <c r="J30" s="444"/>
      <c r="K30" s="443">
        <v>8.4491656590104203</v>
      </c>
      <c r="O30" s="420"/>
      <c r="P30" s="420"/>
      <c r="Q30" s="420"/>
      <c r="R30" s="421"/>
      <c r="S30" s="421"/>
      <c r="T30" s="420"/>
      <c r="U30" s="420"/>
      <c r="V30" s="420"/>
      <c r="W30" s="420"/>
      <c r="X30" s="420"/>
      <c r="Y30" s="420"/>
      <c r="Z30" s="420"/>
      <c r="AA30" s="420"/>
    </row>
    <row r="31" spans="1:27" ht="31.5" customHeight="1" thickBot="1">
      <c r="A31" s="442" t="s">
        <v>545</v>
      </c>
      <c r="B31" s="441">
        <v>4337663.0270517478</v>
      </c>
      <c r="C31" s="441">
        <v>4566915.9126594709</v>
      </c>
      <c r="D31" s="441">
        <v>5246647.7324906252</v>
      </c>
      <c r="E31" s="441">
        <v>5356070.6238309471</v>
      </c>
      <c r="F31" s="440">
        <v>229252.88560772315</v>
      </c>
      <c r="G31" s="437"/>
      <c r="H31" s="439">
        <v>5.2851704749306752</v>
      </c>
      <c r="I31" s="438">
        <v>109422.89134032186</v>
      </c>
      <c r="J31" s="437"/>
      <c r="K31" s="436">
        <v>2.0855772470239384</v>
      </c>
      <c r="O31" s="420"/>
      <c r="P31" s="420"/>
      <c r="Q31" s="420"/>
      <c r="R31" s="421"/>
      <c r="S31" s="421"/>
      <c r="T31" s="420"/>
      <c r="U31" s="420"/>
      <c r="V31" s="420"/>
      <c r="W31" s="420"/>
      <c r="X31" s="420"/>
      <c r="Y31" s="420"/>
      <c r="Z31" s="420"/>
      <c r="AA31" s="420"/>
    </row>
    <row r="32" spans="1:27" ht="26.25" customHeight="1" thickTop="1">
      <c r="A32" s="435" t="s">
        <v>544</v>
      </c>
      <c r="B32" s="434">
        <v>-18770.156296642945</v>
      </c>
      <c r="C32" s="431" t="s">
        <v>542</v>
      </c>
      <c r="D32" s="428"/>
      <c r="E32" s="428"/>
      <c r="F32" s="428"/>
      <c r="G32" s="430"/>
      <c r="H32" s="429"/>
      <c r="I32" s="428"/>
      <c r="J32" s="427"/>
      <c r="K32" s="427"/>
      <c r="O32" s="420"/>
      <c r="P32" s="420"/>
      <c r="Q32" s="420"/>
      <c r="R32" s="421"/>
      <c r="S32" s="421"/>
      <c r="T32" s="420"/>
      <c r="U32" s="420"/>
      <c r="V32" s="420"/>
      <c r="W32" s="420"/>
      <c r="X32" s="420"/>
      <c r="Y32" s="420"/>
      <c r="Z32" s="420"/>
      <c r="AA32" s="420"/>
    </row>
    <row r="33" spans="1:27" ht="26.25" customHeight="1">
      <c r="A33" s="435" t="s">
        <v>543</v>
      </c>
      <c r="B33" s="434">
        <v>3707.1668496722164</v>
      </c>
      <c r="C33" s="431" t="s">
        <v>542</v>
      </c>
      <c r="D33" s="428"/>
      <c r="E33" s="428"/>
      <c r="F33" s="428"/>
      <c r="G33" s="430"/>
      <c r="H33" s="429"/>
      <c r="I33" s="428"/>
      <c r="J33" s="427"/>
      <c r="K33" s="427"/>
      <c r="O33" s="420"/>
      <c r="P33" s="420"/>
      <c r="Q33" s="420"/>
      <c r="R33" s="421"/>
      <c r="S33" s="421"/>
      <c r="T33" s="420"/>
      <c r="U33" s="420"/>
      <c r="V33" s="420"/>
      <c r="W33" s="420"/>
      <c r="X33" s="420"/>
      <c r="Y33" s="420"/>
      <c r="Z33" s="420"/>
      <c r="AA33" s="420"/>
    </row>
    <row r="34" spans="1:27" ht="26.25" customHeight="1">
      <c r="A34" s="433" t="s">
        <v>541</v>
      </c>
      <c r="B34" s="431"/>
      <c r="C34" s="431"/>
      <c r="D34" s="428"/>
      <c r="E34" s="428"/>
      <c r="F34" s="428"/>
      <c r="G34" s="430"/>
      <c r="H34" s="429"/>
      <c r="I34" s="428"/>
      <c r="J34" s="427"/>
      <c r="K34" s="427"/>
      <c r="O34" s="420"/>
      <c r="P34" s="420"/>
      <c r="Q34" s="420"/>
      <c r="R34" s="421"/>
      <c r="S34" s="421"/>
      <c r="T34" s="420"/>
      <c r="U34" s="420"/>
      <c r="V34" s="420"/>
      <c r="W34" s="420"/>
      <c r="X34" s="420"/>
      <c r="Y34" s="420"/>
      <c r="Z34" s="420"/>
      <c r="AA34" s="420"/>
    </row>
    <row r="35" spans="1:27" ht="26.25" customHeight="1">
      <c r="A35" s="432" t="s">
        <v>540</v>
      </c>
      <c r="B35" s="431"/>
      <c r="C35" s="431"/>
      <c r="D35" s="428"/>
      <c r="E35" s="428"/>
      <c r="F35" s="428"/>
      <c r="G35" s="430"/>
      <c r="H35" s="429"/>
      <c r="I35" s="428"/>
      <c r="J35" s="427"/>
      <c r="K35" s="427"/>
      <c r="O35" s="420"/>
      <c r="P35" s="420"/>
      <c r="Q35" s="420"/>
      <c r="R35" s="421"/>
      <c r="S35" s="421"/>
      <c r="T35" s="420"/>
      <c r="U35" s="420"/>
      <c r="V35" s="420"/>
      <c r="W35" s="420"/>
      <c r="X35" s="420"/>
      <c r="Y35" s="420"/>
      <c r="Z35" s="420"/>
      <c r="AA35" s="420"/>
    </row>
    <row r="36" spans="1:27" ht="26.25" customHeight="1">
      <c r="A36" s="425" t="s">
        <v>539</v>
      </c>
      <c r="B36" s="426">
        <v>0.96658063455750731</v>
      </c>
      <c r="C36" s="426">
        <v>0.96055667237703535</v>
      </c>
      <c r="D36" s="426">
        <v>1.1264704619799206</v>
      </c>
      <c r="E36" s="426">
        <v>1.0819694858565099</v>
      </c>
      <c r="F36" s="422">
        <v>-6.0239621804719645E-3</v>
      </c>
      <c r="G36" s="423"/>
      <c r="H36" s="422">
        <v>-0.62322396757200549</v>
      </c>
      <c r="I36" s="422">
        <v>-4.4500976123410751E-2</v>
      </c>
      <c r="J36" s="422"/>
      <c r="K36" s="422">
        <v>-3.9504787409333759</v>
      </c>
      <c r="O36" s="420"/>
      <c r="P36" s="420"/>
      <c r="Q36" s="420"/>
      <c r="R36" s="421"/>
      <c r="S36" s="421"/>
      <c r="T36" s="420"/>
      <c r="U36" s="420"/>
      <c r="V36" s="420"/>
      <c r="W36" s="420"/>
      <c r="X36" s="420"/>
      <c r="Y36" s="420"/>
      <c r="Z36" s="420"/>
      <c r="AA36" s="420"/>
    </row>
    <row r="37" spans="1:27" ht="26.25" customHeight="1">
      <c r="A37" s="425" t="s">
        <v>538</v>
      </c>
      <c r="B37" s="426">
        <v>2.6734345282045586</v>
      </c>
      <c r="C37" s="426">
        <v>2.7451417472821631</v>
      </c>
      <c r="D37" s="426">
        <v>3.1819373101800181</v>
      </c>
      <c r="E37" s="426">
        <v>3.190765038506215</v>
      </c>
      <c r="F37" s="422">
        <v>7.1707219077604467E-2</v>
      </c>
      <c r="G37" s="423"/>
      <c r="H37" s="422">
        <v>2.6822133970777298</v>
      </c>
      <c r="I37" s="422">
        <v>8.8277283261968265E-3</v>
      </c>
      <c r="J37" s="422"/>
      <c r="K37" s="422">
        <v>0.27743250308402201</v>
      </c>
      <c r="O37" s="420"/>
      <c r="P37" s="420"/>
      <c r="Q37" s="420"/>
      <c r="R37" s="421"/>
      <c r="S37" s="421"/>
      <c r="T37" s="420"/>
      <c r="U37" s="420"/>
      <c r="V37" s="420"/>
      <c r="W37" s="420"/>
      <c r="X37" s="420"/>
      <c r="Y37" s="420"/>
      <c r="Z37" s="420"/>
      <c r="AA37" s="420"/>
    </row>
    <row r="38" spans="1:27" ht="26.25" customHeight="1">
      <c r="A38" s="425" t="s">
        <v>537</v>
      </c>
      <c r="B38" s="424">
        <v>4.7760836905334365</v>
      </c>
      <c r="C38" s="424">
        <v>4.9578371706210396</v>
      </c>
      <c r="D38" s="424">
        <v>5.5333843178925974</v>
      </c>
      <c r="E38" s="424">
        <v>5.8131804928314388</v>
      </c>
      <c r="F38" s="422">
        <v>0.18175348008760306</v>
      </c>
      <c r="G38" s="423"/>
      <c r="H38" s="422">
        <v>3.8054919441184074</v>
      </c>
      <c r="I38" s="422">
        <v>0.27979617493884135</v>
      </c>
      <c r="J38" s="422"/>
      <c r="K38" s="422">
        <v>5.0565107873331741</v>
      </c>
      <c r="O38" s="420"/>
      <c r="P38" s="420"/>
      <c r="Q38" s="420"/>
      <c r="R38" s="421"/>
      <c r="S38" s="421"/>
      <c r="T38" s="420"/>
      <c r="U38" s="420"/>
      <c r="V38" s="420"/>
      <c r="W38" s="420"/>
      <c r="X38" s="420"/>
      <c r="Y38" s="420"/>
      <c r="Z38" s="420"/>
      <c r="AA38" s="420"/>
    </row>
    <row r="39" spans="1:27" ht="17.100000000000001" customHeight="1">
      <c r="A39" s="419"/>
      <c r="B39" s="418"/>
      <c r="C39" s="418"/>
      <c r="D39" s="418"/>
      <c r="E39" s="418"/>
      <c r="F39" s="418"/>
      <c r="G39" s="418"/>
      <c r="H39" s="418"/>
      <c r="I39" s="418"/>
      <c r="J39" s="418"/>
      <c r="K39" s="418"/>
    </row>
    <row r="46" spans="1:27" ht="17.100000000000001" customHeight="1">
      <c r="B46" s="417"/>
      <c r="C46" s="417"/>
      <c r="D46" s="417"/>
      <c r="E46" s="417"/>
      <c r="F46" s="417"/>
      <c r="G46" s="417"/>
      <c r="H46" s="417"/>
      <c r="I46" s="417"/>
      <c r="J46" s="417"/>
      <c r="K46" s="417"/>
    </row>
    <row r="47" spans="1:27" ht="17.100000000000001" customHeight="1">
      <c r="B47" s="417"/>
      <c r="C47" s="417"/>
      <c r="D47" s="417"/>
      <c r="E47" s="417"/>
      <c r="F47" s="417"/>
      <c r="G47" s="417"/>
      <c r="H47" s="417"/>
      <c r="I47" s="417"/>
      <c r="J47" s="417"/>
      <c r="K47" s="417"/>
    </row>
    <row r="48" spans="1:27" ht="17.100000000000001" customHeight="1">
      <c r="B48" s="417"/>
      <c r="C48" s="417"/>
      <c r="D48" s="417"/>
      <c r="E48" s="417"/>
      <c r="F48" s="417"/>
      <c r="G48" s="417"/>
      <c r="H48" s="417"/>
      <c r="I48" s="417"/>
      <c r="J48" s="417"/>
      <c r="K48" s="417"/>
    </row>
    <row r="49" spans="2:2" ht="17.100000000000001" customHeight="1">
      <c r="B49" s="417"/>
    </row>
  </sheetData>
  <mergeCells count="16">
    <mergeCell ref="A1:K1"/>
    <mergeCell ref="A2:K2"/>
    <mergeCell ref="A3:K3"/>
    <mergeCell ref="I4:K4"/>
    <mergeCell ref="A5:A7"/>
    <mergeCell ref="F5:K5"/>
    <mergeCell ref="F6:H6"/>
    <mergeCell ref="I6:K6"/>
    <mergeCell ref="F7:G7"/>
    <mergeCell ref="I7:J7"/>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M38" sqref="M38"/>
    </sheetView>
  </sheetViews>
  <sheetFormatPr defaultRowHeight="15.75"/>
  <cols>
    <col min="1" max="1" width="51.42578125" style="415" bestFit="1" customWidth="1"/>
    <col min="2" max="4" width="15.42578125" style="415" bestFit="1" customWidth="1"/>
    <col min="5" max="5" width="13" style="415" bestFit="1" customWidth="1"/>
    <col min="6" max="6" width="9.42578125" style="415" customWidth="1"/>
    <col min="7" max="7" width="13" style="415" bestFit="1" customWidth="1"/>
    <col min="8" max="8" width="8.85546875" style="415" customWidth="1"/>
    <col min="9" max="256" width="9.140625" style="415"/>
    <col min="257" max="257" width="44.28515625" style="415" bestFit="1" customWidth="1"/>
    <col min="258" max="258" width="11.42578125" style="415" customWidth="1"/>
    <col min="259" max="259" width="12.5703125" style="415" customWidth="1"/>
    <col min="260" max="260" width="12" style="415" customWidth="1"/>
    <col min="261" max="261" width="11.140625" style="415" customWidth="1"/>
    <col min="262" max="262" width="9.42578125" style="415" customWidth="1"/>
    <col min="263" max="263" width="10.85546875" style="415" customWidth="1"/>
    <col min="264" max="264" width="8.85546875" style="415" customWidth="1"/>
    <col min="265" max="512" width="9.140625" style="415"/>
    <col min="513" max="513" width="44.28515625" style="415" bestFit="1" customWidth="1"/>
    <col min="514" max="514" width="11.42578125" style="415" customWidth="1"/>
    <col min="515" max="515" width="12.5703125" style="415" customWidth="1"/>
    <col min="516" max="516" width="12" style="415" customWidth="1"/>
    <col min="517" max="517" width="11.140625" style="415" customWidth="1"/>
    <col min="518" max="518" width="9.42578125" style="415" customWidth="1"/>
    <col min="519" max="519" width="10.85546875" style="415" customWidth="1"/>
    <col min="520" max="520" width="8.85546875" style="415" customWidth="1"/>
    <col min="521" max="768" width="9.140625" style="415"/>
    <col min="769" max="769" width="44.28515625" style="415" bestFit="1" customWidth="1"/>
    <col min="770" max="770" width="11.42578125" style="415" customWidth="1"/>
    <col min="771" max="771" width="12.5703125" style="415" customWidth="1"/>
    <col min="772" max="772" width="12" style="415" customWidth="1"/>
    <col min="773" max="773" width="11.140625" style="415" customWidth="1"/>
    <col min="774" max="774" width="9.42578125" style="415" customWidth="1"/>
    <col min="775" max="775" width="10.85546875" style="415" customWidth="1"/>
    <col min="776" max="776" width="8.85546875" style="415" customWidth="1"/>
    <col min="777" max="1024" width="9.140625" style="415"/>
    <col min="1025" max="1025" width="44.28515625" style="415" bestFit="1" customWidth="1"/>
    <col min="1026" max="1026" width="11.42578125" style="415" customWidth="1"/>
    <col min="1027" max="1027" width="12.5703125" style="415" customWidth="1"/>
    <col min="1028" max="1028" width="12" style="415" customWidth="1"/>
    <col min="1029" max="1029" width="11.140625" style="415" customWidth="1"/>
    <col min="1030" max="1030" width="9.42578125" style="415" customWidth="1"/>
    <col min="1031" max="1031" width="10.85546875" style="415" customWidth="1"/>
    <col min="1032" max="1032" width="8.85546875" style="415" customWidth="1"/>
    <col min="1033" max="1280" width="9.140625" style="415"/>
    <col min="1281" max="1281" width="44.28515625" style="415" bestFit="1" customWidth="1"/>
    <col min="1282" max="1282" width="11.42578125" style="415" customWidth="1"/>
    <col min="1283" max="1283" width="12.5703125" style="415" customWidth="1"/>
    <col min="1284" max="1284" width="12" style="415" customWidth="1"/>
    <col min="1285" max="1285" width="11.140625" style="415" customWidth="1"/>
    <col min="1286" max="1286" width="9.42578125" style="415" customWidth="1"/>
    <col min="1287" max="1287" width="10.85546875" style="415" customWidth="1"/>
    <col min="1288" max="1288" width="8.85546875" style="415" customWidth="1"/>
    <col min="1289" max="1536" width="9.140625" style="415"/>
    <col min="1537" max="1537" width="44.28515625" style="415" bestFit="1" customWidth="1"/>
    <col min="1538" max="1538" width="11.42578125" style="415" customWidth="1"/>
    <col min="1539" max="1539" width="12.5703125" style="415" customWidth="1"/>
    <col min="1540" max="1540" width="12" style="415" customWidth="1"/>
    <col min="1541" max="1541" width="11.140625" style="415" customWidth="1"/>
    <col min="1542" max="1542" width="9.42578125" style="415" customWidth="1"/>
    <col min="1543" max="1543" width="10.85546875" style="415" customWidth="1"/>
    <col min="1544" max="1544" width="8.85546875" style="415" customWidth="1"/>
    <col min="1545" max="1792" width="9.140625" style="415"/>
    <col min="1793" max="1793" width="44.28515625" style="415" bestFit="1" customWidth="1"/>
    <col min="1794" max="1794" width="11.42578125" style="415" customWidth="1"/>
    <col min="1795" max="1795" width="12.5703125" style="415" customWidth="1"/>
    <col min="1796" max="1796" width="12" style="415" customWidth="1"/>
    <col min="1797" max="1797" width="11.140625" style="415" customWidth="1"/>
    <col min="1798" max="1798" width="9.42578125" style="415" customWidth="1"/>
    <col min="1799" max="1799" width="10.85546875" style="415" customWidth="1"/>
    <col min="1800" max="1800" width="8.85546875" style="415" customWidth="1"/>
    <col min="1801" max="2048" width="9.140625" style="415"/>
    <col min="2049" max="2049" width="44.28515625" style="415" bestFit="1" customWidth="1"/>
    <col min="2050" max="2050" width="11.42578125" style="415" customWidth="1"/>
    <col min="2051" max="2051" width="12.5703125" style="415" customWidth="1"/>
    <col min="2052" max="2052" width="12" style="415" customWidth="1"/>
    <col min="2053" max="2053" width="11.140625" style="415" customWidth="1"/>
    <col min="2054" max="2054" width="9.42578125" style="415" customWidth="1"/>
    <col min="2055" max="2055" width="10.85546875" style="415" customWidth="1"/>
    <col min="2056" max="2056" width="8.85546875" style="415" customWidth="1"/>
    <col min="2057" max="2304" width="9.140625" style="415"/>
    <col min="2305" max="2305" width="44.28515625" style="415" bestFit="1" customWidth="1"/>
    <col min="2306" max="2306" width="11.42578125" style="415" customWidth="1"/>
    <col min="2307" max="2307" width="12.5703125" style="415" customWidth="1"/>
    <col min="2308" max="2308" width="12" style="415" customWidth="1"/>
    <col min="2309" max="2309" width="11.140625" style="415" customWidth="1"/>
    <col min="2310" max="2310" width="9.42578125" style="415" customWidth="1"/>
    <col min="2311" max="2311" width="10.85546875" style="415" customWidth="1"/>
    <col min="2312" max="2312" width="8.85546875" style="415" customWidth="1"/>
    <col min="2313" max="2560" width="9.140625" style="415"/>
    <col min="2561" max="2561" width="44.28515625" style="415" bestFit="1" customWidth="1"/>
    <col min="2562" max="2562" width="11.42578125" style="415" customWidth="1"/>
    <col min="2563" max="2563" width="12.5703125" style="415" customWidth="1"/>
    <col min="2564" max="2564" width="12" style="415" customWidth="1"/>
    <col min="2565" max="2565" width="11.140625" style="415" customWidth="1"/>
    <col min="2566" max="2566" width="9.42578125" style="415" customWidth="1"/>
    <col min="2567" max="2567" width="10.85546875" style="415" customWidth="1"/>
    <col min="2568" max="2568" width="8.85546875" style="415" customWidth="1"/>
    <col min="2569" max="2816" width="9.140625" style="415"/>
    <col min="2817" max="2817" width="44.28515625" style="415" bestFit="1" customWidth="1"/>
    <col min="2818" max="2818" width="11.42578125" style="415" customWidth="1"/>
    <col min="2819" max="2819" width="12.5703125" style="415" customWidth="1"/>
    <col min="2820" max="2820" width="12" style="415" customWidth="1"/>
    <col min="2821" max="2821" width="11.140625" style="415" customWidth="1"/>
    <col min="2822" max="2822" width="9.42578125" style="415" customWidth="1"/>
    <col min="2823" max="2823" width="10.85546875" style="415" customWidth="1"/>
    <col min="2824" max="2824" width="8.85546875" style="415" customWidth="1"/>
    <col min="2825" max="3072" width="9.140625" style="415"/>
    <col min="3073" max="3073" width="44.28515625" style="415" bestFit="1" customWidth="1"/>
    <col min="3074" max="3074" width="11.42578125" style="415" customWidth="1"/>
    <col min="3075" max="3075" width="12.5703125" style="415" customWidth="1"/>
    <col min="3076" max="3076" width="12" style="415" customWidth="1"/>
    <col min="3077" max="3077" width="11.140625" style="415" customWidth="1"/>
    <col min="3078" max="3078" width="9.42578125" style="415" customWidth="1"/>
    <col min="3079" max="3079" width="10.85546875" style="415" customWidth="1"/>
    <col min="3080" max="3080" width="8.85546875" style="415" customWidth="1"/>
    <col min="3081" max="3328" width="9.140625" style="415"/>
    <col min="3329" max="3329" width="44.28515625" style="415" bestFit="1" customWidth="1"/>
    <col min="3330" max="3330" width="11.42578125" style="415" customWidth="1"/>
    <col min="3331" max="3331" width="12.5703125" style="415" customWidth="1"/>
    <col min="3332" max="3332" width="12" style="415" customWidth="1"/>
    <col min="3333" max="3333" width="11.140625" style="415" customWidth="1"/>
    <col min="3334" max="3334" width="9.42578125" style="415" customWidth="1"/>
    <col min="3335" max="3335" width="10.85546875" style="415" customWidth="1"/>
    <col min="3336" max="3336" width="8.85546875" style="415" customWidth="1"/>
    <col min="3337" max="3584" width="9.140625" style="415"/>
    <col min="3585" max="3585" width="44.28515625" style="415" bestFit="1" customWidth="1"/>
    <col min="3586" max="3586" width="11.42578125" style="415" customWidth="1"/>
    <col min="3587" max="3587" width="12.5703125" style="415" customWidth="1"/>
    <col min="3588" max="3588" width="12" style="415" customWidth="1"/>
    <col min="3589" max="3589" width="11.140625" style="415" customWidth="1"/>
    <col min="3590" max="3590" width="9.42578125" style="415" customWidth="1"/>
    <col min="3591" max="3591" width="10.85546875" style="415" customWidth="1"/>
    <col min="3592" max="3592" width="8.85546875" style="415" customWidth="1"/>
    <col min="3593" max="3840" width="9.140625" style="415"/>
    <col min="3841" max="3841" width="44.28515625" style="415" bestFit="1" customWidth="1"/>
    <col min="3842" max="3842" width="11.42578125" style="415" customWidth="1"/>
    <col min="3843" max="3843" width="12.5703125" style="415" customWidth="1"/>
    <col min="3844" max="3844" width="12" style="415" customWidth="1"/>
    <col min="3845" max="3845" width="11.140625" style="415" customWidth="1"/>
    <col min="3846" max="3846" width="9.42578125" style="415" customWidth="1"/>
    <col min="3847" max="3847" width="10.85546875" style="415" customWidth="1"/>
    <col min="3848" max="3848" width="8.85546875" style="415" customWidth="1"/>
    <col min="3849" max="4096" width="9.140625" style="415"/>
    <col min="4097" max="4097" width="44.28515625" style="415" bestFit="1" customWidth="1"/>
    <col min="4098" max="4098" width="11.42578125" style="415" customWidth="1"/>
    <col min="4099" max="4099" width="12.5703125" style="415" customWidth="1"/>
    <col min="4100" max="4100" width="12" style="415" customWidth="1"/>
    <col min="4101" max="4101" width="11.140625" style="415" customWidth="1"/>
    <col min="4102" max="4102" width="9.42578125" style="415" customWidth="1"/>
    <col min="4103" max="4103" width="10.85546875" style="415" customWidth="1"/>
    <col min="4104" max="4104" width="8.85546875" style="415" customWidth="1"/>
    <col min="4105" max="4352" width="9.140625" style="415"/>
    <col min="4353" max="4353" width="44.28515625" style="415" bestFit="1" customWidth="1"/>
    <col min="4354" max="4354" width="11.42578125" style="415" customWidth="1"/>
    <col min="4355" max="4355" width="12.5703125" style="415" customWidth="1"/>
    <col min="4356" max="4356" width="12" style="415" customWidth="1"/>
    <col min="4357" max="4357" width="11.140625" style="415" customWidth="1"/>
    <col min="4358" max="4358" width="9.42578125" style="415" customWidth="1"/>
    <col min="4359" max="4359" width="10.85546875" style="415" customWidth="1"/>
    <col min="4360" max="4360" width="8.85546875" style="415" customWidth="1"/>
    <col min="4361" max="4608" width="9.140625" style="415"/>
    <col min="4609" max="4609" width="44.28515625" style="415" bestFit="1" customWidth="1"/>
    <col min="4610" max="4610" width="11.42578125" style="415" customWidth="1"/>
    <col min="4611" max="4611" width="12.5703125" style="415" customWidth="1"/>
    <col min="4612" max="4612" width="12" style="415" customWidth="1"/>
    <col min="4613" max="4613" width="11.140625" style="415" customWidth="1"/>
    <col min="4614" max="4614" width="9.42578125" style="415" customWidth="1"/>
    <col min="4615" max="4615" width="10.85546875" style="415" customWidth="1"/>
    <col min="4616" max="4616" width="8.85546875" style="415" customWidth="1"/>
    <col min="4617" max="4864" width="9.140625" style="415"/>
    <col min="4865" max="4865" width="44.28515625" style="415" bestFit="1" customWidth="1"/>
    <col min="4866" max="4866" width="11.42578125" style="415" customWidth="1"/>
    <col min="4867" max="4867" width="12.5703125" style="415" customWidth="1"/>
    <col min="4868" max="4868" width="12" style="415" customWidth="1"/>
    <col min="4869" max="4869" width="11.140625" style="415" customWidth="1"/>
    <col min="4870" max="4870" width="9.42578125" style="415" customWidth="1"/>
    <col min="4871" max="4871" width="10.85546875" style="415" customWidth="1"/>
    <col min="4872" max="4872" width="8.85546875" style="415" customWidth="1"/>
    <col min="4873" max="5120" width="9.140625" style="415"/>
    <col min="5121" max="5121" width="44.28515625" style="415" bestFit="1" customWidth="1"/>
    <col min="5122" max="5122" width="11.42578125" style="415" customWidth="1"/>
    <col min="5123" max="5123" width="12.5703125" style="415" customWidth="1"/>
    <col min="5124" max="5124" width="12" style="415" customWidth="1"/>
    <col min="5125" max="5125" width="11.140625" style="415" customWidth="1"/>
    <col min="5126" max="5126" width="9.42578125" style="415" customWidth="1"/>
    <col min="5127" max="5127" width="10.85546875" style="415" customWidth="1"/>
    <col min="5128" max="5128" width="8.85546875" style="415" customWidth="1"/>
    <col min="5129" max="5376" width="9.140625" style="415"/>
    <col min="5377" max="5377" width="44.28515625" style="415" bestFit="1" customWidth="1"/>
    <col min="5378" max="5378" width="11.42578125" style="415" customWidth="1"/>
    <col min="5379" max="5379" width="12.5703125" style="415" customWidth="1"/>
    <col min="5380" max="5380" width="12" style="415" customWidth="1"/>
    <col min="5381" max="5381" width="11.140625" style="415" customWidth="1"/>
    <col min="5382" max="5382" width="9.42578125" style="415" customWidth="1"/>
    <col min="5383" max="5383" width="10.85546875" style="415" customWidth="1"/>
    <col min="5384" max="5384" width="8.85546875" style="415" customWidth="1"/>
    <col min="5385" max="5632" width="9.140625" style="415"/>
    <col min="5633" max="5633" width="44.28515625" style="415" bestFit="1" customWidth="1"/>
    <col min="5634" max="5634" width="11.42578125" style="415" customWidth="1"/>
    <col min="5635" max="5635" width="12.5703125" style="415" customWidth="1"/>
    <col min="5636" max="5636" width="12" style="415" customWidth="1"/>
    <col min="5637" max="5637" width="11.140625" style="415" customWidth="1"/>
    <col min="5638" max="5638" width="9.42578125" style="415" customWidth="1"/>
    <col min="5639" max="5639" width="10.85546875" style="415" customWidth="1"/>
    <col min="5640" max="5640" width="8.85546875" style="415" customWidth="1"/>
    <col min="5641" max="5888" width="9.140625" style="415"/>
    <col min="5889" max="5889" width="44.28515625" style="415" bestFit="1" customWidth="1"/>
    <col min="5890" max="5890" width="11.42578125" style="415" customWidth="1"/>
    <col min="5891" max="5891" width="12.5703125" style="415" customWidth="1"/>
    <col min="5892" max="5892" width="12" style="415" customWidth="1"/>
    <col min="5893" max="5893" width="11.140625" style="415" customWidth="1"/>
    <col min="5894" max="5894" width="9.42578125" style="415" customWidth="1"/>
    <col min="5895" max="5895" width="10.85546875" style="415" customWidth="1"/>
    <col min="5896" max="5896" width="8.85546875" style="415" customWidth="1"/>
    <col min="5897" max="6144" width="9.140625" style="415"/>
    <col min="6145" max="6145" width="44.28515625" style="415" bestFit="1" customWidth="1"/>
    <col min="6146" max="6146" width="11.42578125" style="415" customWidth="1"/>
    <col min="6147" max="6147" width="12.5703125" style="415" customWidth="1"/>
    <col min="6148" max="6148" width="12" style="415" customWidth="1"/>
    <col min="6149" max="6149" width="11.140625" style="415" customWidth="1"/>
    <col min="6150" max="6150" width="9.42578125" style="415" customWidth="1"/>
    <col min="6151" max="6151" width="10.85546875" style="415" customWidth="1"/>
    <col min="6152" max="6152" width="8.85546875" style="415" customWidth="1"/>
    <col min="6153" max="6400" width="9.140625" style="415"/>
    <col min="6401" max="6401" width="44.28515625" style="415" bestFit="1" customWidth="1"/>
    <col min="6402" max="6402" width="11.42578125" style="415" customWidth="1"/>
    <col min="6403" max="6403" width="12.5703125" style="415" customWidth="1"/>
    <col min="6404" max="6404" width="12" style="415" customWidth="1"/>
    <col min="6405" max="6405" width="11.140625" style="415" customWidth="1"/>
    <col min="6406" max="6406" width="9.42578125" style="415" customWidth="1"/>
    <col min="6407" max="6407" width="10.85546875" style="415" customWidth="1"/>
    <col min="6408" max="6408" width="8.85546875" style="415" customWidth="1"/>
    <col min="6409" max="6656" width="9.140625" style="415"/>
    <col min="6657" max="6657" width="44.28515625" style="415" bestFit="1" customWidth="1"/>
    <col min="6658" max="6658" width="11.42578125" style="415" customWidth="1"/>
    <col min="6659" max="6659" width="12.5703125" style="415" customWidth="1"/>
    <col min="6660" max="6660" width="12" style="415" customWidth="1"/>
    <col min="6661" max="6661" width="11.140625" style="415" customWidth="1"/>
    <col min="6662" max="6662" width="9.42578125" style="415" customWidth="1"/>
    <col min="6663" max="6663" width="10.85546875" style="415" customWidth="1"/>
    <col min="6664" max="6664" width="8.85546875" style="415" customWidth="1"/>
    <col min="6665" max="6912" width="9.140625" style="415"/>
    <col min="6913" max="6913" width="44.28515625" style="415" bestFit="1" customWidth="1"/>
    <col min="6914" max="6914" width="11.42578125" style="415" customWidth="1"/>
    <col min="6915" max="6915" width="12.5703125" style="415" customWidth="1"/>
    <col min="6916" max="6916" width="12" style="415" customWidth="1"/>
    <col min="6917" max="6917" width="11.140625" style="415" customWidth="1"/>
    <col min="6918" max="6918" width="9.42578125" style="415" customWidth="1"/>
    <col min="6919" max="6919" width="10.85546875" style="415" customWidth="1"/>
    <col min="6920" max="6920" width="8.85546875" style="415" customWidth="1"/>
    <col min="6921" max="7168" width="9.140625" style="415"/>
    <col min="7169" max="7169" width="44.28515625" style="415" bestFit="1" customWidth="1"/>
    <col min="7170" max="7170" width="11.42578125" style="415" customWidth="1"/>
    <col min="7171" max="7171" width="12.5703125" style="415" customWidth="1"/>
    <col min="7172" max="7172" width="12" style="415" customWidth="1"/>
    <col min="7173" max="7173" width="11.140625" style="415" customWidth="1"/>
    <col min="7174" max="7174" width="9.42578125" style="415" customWidth="1"/>
    <col min="7175" max="7175" width="10.85546875" style="415" customWidth="1"/>
    <col min="7176" max="7176" width="8.85546875" style="415" customWidth="1"/>
    <col min="7177" max="7424" width="9.140625" style="415"/>
    <col min="7425" max="7425" width="44.28515625" style="415" bestFit="1" customWidth="1"/>
    <col min="7426" max="7426" width="11.42578125" style="415" customWidth="1"/>
    <col min="7427" max="7427" width="12.5703125" style="415" customWidth="1"/>
    <col min="7428" max="7428" width="12" style="415" customWidth="1"/>
    <col min="7429" max="7429" width="11.140625" style="415" customWidth="1"/>
    <col min="7430" max="7430" width="9.42578125" style="415" customWidth="1"/>
    <col min="7431" max="7431" width="10.85546875" style="415" customWidth="1"/>
    <col min="7432" max="7432" width="8.85546875" style="415" customWidth="1"/>
    <col min="7433" max="7680" width="9.140625" style="415"/>
    <col min="7681" max="7681" width="44.28515625" style="415" bestFit="1" customWidth="1"/>
    <col min="7682" max="7682" width="11.42578125" style="415" customWidth="1"/>
    <col min="7683" max="7683" width="12.5703125" style="415" customWidth="1"/>
    <col min="7684" max="7684" width="12" style="415" customWidth="1"/>
    <col min="7685" max="7685" width="11.140625" style="415" customWidth="1"/>
    <col min="7686" max="7686" width="9.42578125" style="415" customWidth="1"/>
    <col min="7687" max="7687" width="10.85546875" style="415" customWidth="1"/>
    <col min="7688" max="7688" width="8.85546875" style="415" customWidth="1"/>
    <col min="7689" max="7936" width="9.140625" style="415"/>
    <col min="7937" max="7937" width="44.28515625" style="415" bestFit="1" customWidth="1"/>
    <col min="7938" max="7938" width="11.42578125" style="415" customWidth="1"/>
    <col min="7939" max="7939" width="12.5703125" style="415" customWidth="1"/>
    <col min="7940" max="7940" width="12" style="415" customWidth="1"/>
    <col min="7941" max="7941" width="11.140625" style="415" customWidth="1"/>
    <col min="7942" max="7942" width="9.42578125" style="415" customWidth="1"/>
    <col min="7943" max="7943" width="10.85546875" style="415" customWidth="1"/>
    <col min="7944" max="7944" width="8.85546875" style="415" customWidth="1"/>
    <col min="7945" max="8192" width="9.140625" style="415"/>
    <col min="8193" max="8193" width="44.28515625" style="415" bestFit="1" customWidth="1"/>
    <col min="8194" max="8194" width="11.42578125" style="415" customWidth="1"/>
    <col min="8195" max="8195" width="12.5703125" style="415" customWidth="1"/>
    <col min="8196" max="8196" width="12" style="415" customWidth="1"/>
    <col min="8197" max="8197" width="11.140625" style="415" customWidth="1"/>
    <col min="8198" max="8198" width="9.42578125" style="415" customWidth="1"/>
    <col min="8199" max="8199" width="10.85546875" style="415" customWidth="1"/>
    <col min="8200" max="8200" width="8.85546875" style="415" customWidth="1"/>
    <col min="8201" max="8448" width="9.140625" style="415"/>
    <col min="8449" max="8449" width="44.28515625" style="415" bestFit="1" customWidth="1"/>
    <col min="8450" max="8450" width="11.42578125" style="415" customWidth="1"/>
    <col min="8451" max="8451" width="12.5703125" style="415" customWidth="1"/>
    <col min="8452" max="8452" width="12" style="415" customWidth="1"/>
    <col min="8453" max="8453" width="11.140625" style="415" customWidth="1"/>
    <col min="8454" max="8454" width="9.42578125" style="415" customWidth="1"/>
    <col min="8455" max="8455" width="10.85546875" style="415" customWidth="1"/>
    <col min="8456" max="8456" width="8.85546875" style="415" customWidth="1"/>
    <col min="8457" max="8704" width="9.140625" style="415"/>
    <col min="8705" max="8705" width="44.28515625" style="415" bestFit="1" customWidth="1"/>
    <col min="8706" max="8706" width="11.42578125" style="415" customWidth="1"/>
    <col min="8707" max="8707" width="12.5703125" style="415" customWidth="1"/>
    <col min="8708" max="8708" width="12" style="415" customWidth="1"/>
    <col min="8709" max="8709" width="11.140625" style="415" customWidth="1"/>
    <col min="8710" max="8710" width="9.42578125" style="415" customWidth="1"/>
    <col min="8711" max="8711" width="10.85546875" style="415" customWidth="1"/>
    <col min="8712" max="8712" width="8.85546875" style="415" customWidth="1"/>
    <col min="8713" max="8960" width="9.140625" style="415"/>
    <col min="8961" max="8961" width="44.28515625" style="415" bestFit="1" customWidth="1"/>
    <col min="8962" max="8962" width="11.42578125" style="415" customWidth="1"/>
    <col min="8963" max="8963" width="12.5703125" style="415" customWidth="1"/>
    <col min="8964" max="8964" width="12" style="415" customWidth="1"/>
    <col min="8965" max="8965" width="11.140625" style="415" customWidth="1"/>
    <col min="8966" max="8966" width="9.42578125" style="415" customWidth="1"/>
    <col min="8967" max="8967" width="10.85546875" style="415" customWidth="1"/>
    <col min="8968" max="8968" width="8.85546875" style="415" customWidth="1"/>
    <col min="8969" max="9216" width="9.140625" style="415"/>
    <col min="9217" max="9217" width="44.28515625" style="415" bestFit="1" customWidth="1"/>
    <col min="9218" max="9218" width="11.42578125" style="415" customWidth="1"/>
    <col min="9219" max="9219" width="12.5703125" style="415" customWidth="1"/>
    <col min="9220" max="9220" width="12" style="415" customWidth="1"/>
    <col min="9221" max="9221" width="11.140625" style="415" customWidth="1"/>
    <col min="9222" max="9222" width="9.42578125" style="415" customWidth="1"/>
    <col min="9223" max="9223" width="10.85546875" style="415" customWidth="1"/>
    <col min="9224" max="9224" width="8.85546875" style="415" customWidth="1"/>
    <col min="9225" max="9472" width="9.140625" style="415"/>
    <col min="9473" max="9473" width="44.28515625" style="415" bestFit="1" customWidth="1"/>
    <col min="9474" max="9474" width="11.42578125" style="415" customWidth="1"/>
    <col min="9475" max="9475" width="12.5703125" style="415" customWidth="1"/>
    <col min="9476" max="9476" width="12" style="415" customWidth="1"/>
    <col min="9477" max="9477" width="11.140625" style="415" customWidth="1"/>
    <col min="9478" max="9478" width="9.42578125" style="415" customWidth="1"/>
    <col min="9479" max="9479" width="10.85546875" style="415" customWidth="1"/>
    <col min="9480" max="9480" width="8.85546875" style="415" customWidth="1"/>
    <col min="9481" max="9728" width="9.140625" style="415"/>
    <col min="9729" max="9729" width="44.28515625" style="415" bestFit="1" customWidth="1"/>
    <col min="9730" max="9730" width="11.42578125" style="415" customWidth="1"/>
    <col min="9731" max="9731" width="12.5703125" style="415" customWidth="1"/>
    <col min="9732" max="9732" width="12" style="415" customWidth="1"/>
    <col min="9733" max="9733" width="11.140625" style="415" customWidth="1"/>
    <col min="9734" max="9734" width="9.42578125" style="415" customWidth="1"/>
    <col min="9735" max="9735" width="10.85546875" style="415" customWidth="1"/>
    <col min="9736" max="9736" width="8.85546875" style="415" customWidth="1"/>
    <col min="9737" max="9984" width="9.140625" style="415"/>
    <col min="9985" max="9985" width="44.28515625" style="415" bestFit="1" customWidth="1"/>
    <col min="9986" max="9986" width="11.42578125" style="415" customWidth="1"/>
    <col min="9987" max="9987" width="12.5703125" style="415" customWidth="1"/>
    <col min="9988" max="9988" width="12" style="415" customWidth="1"/>
    <col min="9989" max="9989" width="11.140625" style="415" customWidth="1"/>
    <col min="9990" max="9990" width="9.42578125" style="415" customWidth="1"/>
    <col min="9991" max="9991" width="10.85546875" style="415" customWidth="1"/>
    <col min="9992" max="9992" width="8.85546875" style="415" customWidth="1"/>
    <col min="9993" max="10240" width="9.140625" style="415"/>
    <col min="10241" max="10241" width="44.28515625" style="415" bestFit="1" customWidth="1"/>
    <col min="10242" max="10242" width="11.42578125" style="415" customWidth="1"/>
    <col min="10243" max="10243" width="12.5703125" style="415" customWidth="1"/>
    <col min="10244" max="10244" width="12" style="415" customWidth="1"/>
    <col min="10245" max="10245" width="11.140625" style="415" customWidth="1"/>
    <col min="10246" max="10246" width="9.42578125" style="415" customWidth="1"/>
    <col min="10247" max="10247" width="10.85546875" style="415" customWidth="1"/>
    <col min="10248" max="10248" width="8.85546875" style="415" customWidth="1"/>
    <col min="10249" max="10496" width="9.140625" style="415"/>
    <col min="10497" max="10497" width="44.28515625" style="415" bestFit="1" customWidth="1"/>
    <col min="10498" max="10498" width="11.42578125" style="415" customWidth="1"/>
    <col min="10499" max="10499" width="12.5703125" style="415" customWidth="1"/>
    <col min="10500" max="10500" width="12" style="415" customWidth="1"/>
    <col min="10501" max="10501" width="11.140625" style="415" customWidth="1"/>
    <col min="10502" max="10502" width="9.42578125" style="415" customWidth="1"/>
    <col min="10503" max="10503" width="10.85546875" style="415" customWidth="1"/>
    <col min="10504" max="10504" width="8.85546875" style="415" customWidth="1"/>
    <col min="10505" max="10752" width="9.140625" style="415"/>
    <col min="10753" max="10753" width="44.28515625" style="415" bestFit="1" customWidth="1"/>
    <col min="10754" max="10754" width="11.42578125" style="415" customWidth="1"/>
    <col min="10755" max="10755" width="12.5703125" style="415" customWidth="1"/>
    <col min="10756" max="10756" width="12" style="415" customWidth="1"/>
    <col min="10757" max="10757" width="11.140625" style="415" customWidth="1"/>
    <col min="10758" max="10758" width="9.42578125" style="415" customWidth="1"/>
    <col min="10759" max="10759" width="10.85546875" style="415" customWidth="1"/>
    <col min="10760" max="10760" width="8.85546875" style="415" customWidth="1"/>
    <col min="10761" max="11008" width="9.140625" style="415"/>
    <col min="11009" max="11009" width="44.28515625" style="415" bestFit="1" customWidth="1"/>
    <col min="11010" max="11010" width="11.42578125" style="415" customWidth="1"/>
    <col min="11011" max="11011" width="12.5703125" style="415" customWidth="1"/>
    <col min="11012" max="11012" width="12" style="415" customWidth="1"/>
    <col min="11013" max="11013" width="11.140625" style="415" customWidth="1"/>
    <col min="11014" max="11014" width="9.42578125" style="415" customWidth="1"/>
    <col min="11015" max="11015" width="10.85546875" style="415" customWidth="1"/>
    <col min="11016" max="11016" width="8.85546875" style="415" customWidth="1"/>
    <col min="11017" max="11264" width="9.140625" style="415"/>
    <col min="11265" max="11265" width="44.28515625" style="415" bestFit="1" customWidth="1"/>
    <col min="11266" max="11266" width="11.42578125" style="415" customWidth="1"/>
    <col min="11267" max="11267" width="12.5703125" style="415" customWidth="1"/>
    <col min="11268" max="11268" width="12" style="415" customWidth="1"/>
    <col min="11269" max="11269" width="11.140625" style="415" customWidth="1"/>
    <col min="11270" max="11270" width="9.42578125" style="415" customWidth="1"/>
    <col min="11271" max="11271" width="10.85546875" style="415" customWidth="1"/>
    <col min="11272" max="11272" width="8.85546875" style="415" customWidth="1"/>
    <col min="11273" max="11520" width="9.140625" style="415"/>
    <col min="11521" max="11521" width="44.28515625" style="415" bestFit="1" customWidth="1"/>
    <col min="11522" max="11522" width="11.42578125" style="415" customWidth="1"/>
    <col min="11523" max="11523" width="12.5703125" style="415" customWidth="1"/>
    <col min="11524" max="11524" width="12" style="415" customWidth="1"/>
    <col min="11525" max="11525" width="11.140625" style="415" customWidth="1"/>
    <col min="11526" max="11526" width="9.42578125" style="415" customWidth="1"/>
    <col min="11527" max="11527" width="10.85546875" style="415" customWidth="1"/>
    <col min="11528" max="11528" width="8.85546875" style="415" customWidth="1"/>
    <col min="11529" max="11776" width="9.140625" style="415"/>
    <col min="11777" max="11777" width="44.28515625" style="415" bestFit="1" customWidth="1"/>
    <col min="11778" max="11778" width="11.42578125" style="415" customWidth="1"/>
    <col min="11779" max="11779" width="12.5703125" style="415" customWidth="1"/>
    <col min="11780" max="11780" width="12" style="415" customWidth="1"/>
    <col min="11781" max="11781" width="11.140625" style="415" customWidth="1"/>
    <col min="11782" max="11782" width="9.42578125" style="415" customWidth="1"/>
    <col min="11783" max="11783" width="10.85546875" style="415" customWidth="1"/>
    <col min="11784" max="11784" width="8.85546875" style="415" customWidth="1"/>
    <col min="11785" max="12032" width="9.140625" style="415"/>
    <col min="12033" max="12033" width="44.28515625" style="415" bestFit="1" customWidth="1"/>
    <col min="12034" max="12034" width="11.42578125" style="415" customWidth="1"/>
    <col min="12035" max="12035" width="12.5703125" style="415" customWidth="1"/>
    <col min="12036" max="12036" width="12" style="415" customWidth="1"/>
    <col min="12037" max="12037" width="11.140625" style="415" customWidth="1"/>
    <col min="12038" max="12038" width="9.42578125" style="415" customWidth="1"/>
    <col min="12039" max="12039" width="10.85546875" style="415" customWidth="1"/>
    <col min="12040" max="12040" width="8.85546875" style="415" customWidth="1"/>
    <col min="12041" max="12288" width="9.140625" style="415"/>
    <col min="12289" max="12289" width="44.28515625" style="415" bestFit="1" customWidth="1"/>
    <col min="12290" max="12290" width="11.42578125" style="415" customWidth="1"/>
    <col min="12291" max="12291" width="12.5703125" style="415" customWidth="1"/>
    <col min="12292" max="12292" width="12" style="415" customWidth="1"/>
    <col min="12293" max="12293" width="11.140625" style="415" customWidth="1"/>
    <col min="12294" max="12294" width="9.42578125" style="415" customWidth="1"/>
    <col min="12295" max="12295" width="10.85546875" style="415" customWidth="1"/>
    <col min="12296" max="12296" width="8.85546875" style="415" customWidth="1"/>
    <col min="12297" max="12544" width="9.140625" style="415"/>
    <col min="12545" max="12545" width="44.28515625" style="415" bestFit="1" customWidth="1"/>
    <col min="12546" max="12546" width="11.42578125" style="415" customWidth="1"/>
    <col min="12547" max="12547" width="12.5703125" style="415" customWidth="1"/>
    <col min="12548" max="12548" width="12" style="415" customWidth="1"/>
    <col min="12549" max="12549" width="11.140625" style="415" customWidth="1"/>
    <col min="12550" max="12550" width="9.42578125" style="415" customWidth="1"/>
    <col min="12551" max="12551" width="10.85546875" style="415" customWidth="1"/>
    <col min="12552" max="12552" width="8.85546875" style="415" customWidth="1"/>
    <col min="12553" max="12800" width="9.140625" style="415"/>
    <col min="12801" max="12801" width="44.28515625" style="415" bestFit="1" customWidth="1"/>
    <col min="12802" max="12802" width="11.42578125" style="415" customWidth="1"/>
    <col min="12803" max="12803" width="12.5703125" style="415" customWidth="1"/>
    <col min="12804" max="12804" width="12" style="415" customWidth="1"/>
    <col min="12805" max="12805" width="11.140625" style="415" customWidth="1"/>
    <col min="12806" max="12806" width="9.42578125" style="415" customWidth="1"/>
    <col min="12807" max="12807" width="10.85546875" style="415" customWidth="1"/>
    <col min="12808" max="12808" width="8.85546875" style="415" customWidth="1"/>
    <col min="12809" max="13056" width="9.140625" style="415"/>
    <col min="13057" max="13057" width="44.28515625" style="415" bestFit="1" customWidth="1"/>
    <col min="13058" max="13058" width="11.42578125" style="415" customWidth="1"/>
    <col min="13059" max="13059" width="12.5703125" style="415" customWidth="1"/>
    <col min="13060" max="13060" width="12" style="415" customWidth="1"/>
    <col min="13061" max="13061" width="11.140625" style="415" customWidth="1"/>
    <col min="13062" max="13062" width="9.42578125" style="415" customWidth="1"/>
    <col min="13063" max="13063" width="10.85546875" style="415" customWidth="1"/>
    <col min="13064" max="13064" width="8.85546875" style="415" customWidth="1"/>
    <col min="13065" max="13312" width="9.140625" style="415"/>
    <col min="13313" max="13313" width="44.28515625" style="415" bestFit="1" customWidth="1"/>
    <col min="13314" max="13314" width="11.42578125" style="415" customWidth="1"/>
    <col min="13315" max="13315" width="12.5703125" style="415" customWidth="1"/>
    <col min="13316" max="13316" width="12" style="415" customWidth="1"/>
    <col min="13317" max="13317" width="11.140625" style="415" customWidth="1"/>
    <col min="13318" max="13318" width="9.42578125" style="415" customWidth="1"/>
    <col min="13319" max="13319" width="10.85546875" style="415" customWidth="1"/>
    <col min="13320" max="13320" width="8.85546875" style="415" customWidth="1"/>
    <col min="13321" max="13568" width="9.140625" style="415"/>
    <col min="13569" max="13569" width="44.28515625" style="415" bestFit="1" customWidth="1"/>
    <col min="13570" max="13570" width="11.42578125" style="415" customWidth="1"/>
    <col min="13571" max="13571" width="12.5703125" style="415" customWidth="1"/>
    <col min="13572" max="13572" width="12" style="415" customWidth="1"/>
    <col min="13573" max="13573" width="11.140625" style="415" customWidth="1"/>
    <col min="13574" max="13574" width="9.42578125" style="415" customWidth="1"/>
    <col min="13575" max="13575" width="10.85546875" style="415" customWidth="1"/>
    <col min="13576" max="13576" width="8.85546875" style="415" customWidth="1"/>
    <col min="13577" max="13824" width="9.140625" style="415"/>
    <col min="13825" max="13825" width="44.28515625" style="415" bestFit="1" customWidth="1"/>
    <col min="13826" max="13826" width="11.42578125" style="415" customWidth="1"/>
    <col min="13827" max="13827" width="12.5703125" style="415" customWidth="1"/>
    <col min="13828" max="13828" width="12" style="415" customWidth="1"/>
    <col min="13829" max="13829" width="11.140625" style="415" customWidth="1"/>
    <col min="13830" max="13830" width="9.42578125" style="415" customWidth="1"/>
    <col min="13831" max="13831" width="10.85546875" style="415" customWidth="1"/>
    <col min="13832" max="13832" width="8.85546875" style="415" customWidth="1"/>
    <col min="13833" max="14080" width="9.140625" style="415"/>
    <col min="14081" max="14081" width="44.28515625" style="415" bestFit="1" customWidth="1"/>
    <col min="14082" max="14082" width="11.42578125" style="415" customWidth="1"/>
    <col min="14083" max="14083" width="12.5703125" style="415" customWidth="1"/>
    <col min="14084" max="14084" width="12" style="415" customWidth="1"/>
    <col min="14085" max="14085" width="11.140625" style="415" customWidth="1"/>
    <col min="14086" max="14086" width="9.42578125" style="415" customWidth="1"/>
    <col min="14087" max="14087" width="10.85546875" style="415" customWidth="1"/>
    <col min="14088" max="14088" width="8.85546875" style="415" customWidth="1"/>
    <col min="14089" max="14336" width="9.140625" style="415"/>
    <col min="14337" max="14337" width="44.28515625" style="415" bestFit="1" customWidth="1"/>
    <col min="14338" max="14338" width="11.42578125" style="415" customWidth="1"/>
    <col min="14339" max="14339" width="12.5703125" style="415" customWidth="1"/>
    <col min="14340" max="14340" width="12" style="415" customWidth="1"/>
    <col min="14341" max="14341" width="11.140625" style="415" customWidth="1"/>
    <col min="14342" max="14342" width="9.42578125" style="415" customWidth="1"/>
    <col min="14343" max="14343" width="10.85546875" style="415" customWidth="1"/>
    <col min="14344" max="14344" width="8.85546875" style="415" customWidth="1"/>
    <col min="14345" max="14592" width="9.140625" style="415"/>
    <col min="14593" max="14593" width="44.28515625" style="415" bestFit="1" customWidth="1"/>
    <col min="14594" max="14594" width="11.42578125" style="415" customWidth="1"/>
    <col min="14595" max="14595" width="12.5703125" style="415" customWidth="1"/>
    <col min="14596" max="14596" width="12" style="415" customWidth="1"/>
    <col min="14597" max="14597" width="11.140625" style="415" customWidth="1"/>
    <col min="14598" max="14598" width="9.42578125" style="415" customWidth="1"/>
    <col min="14599" max="14599" width="10.85546875" style="415" customWidth="1"/>
    <col min="14600" max="14600" width="8.85546875" style="415" customWidth="1"/>
    <col min="14601" max="14848" width="9.140625" style="415"/>
    <col min="14849" max="14849" width="44.28515625" style="415" bestFit="1" customWidth="1"/>
    <col min="14850" max="14850" width="11.42578125" style="415" customWidth="1"/>
    <col min="14851" max="14851" width="12.5703125" style="415" customWidth="1"/>
    <col min="14852" max="14852" width="12" style="415" customWidth="1"/>
    <col min="14853" max="14853" width="11.140625" style="415" customWidth="1"/>
    <col min="14854" max="14854" width="9.42578125" style="415" customWidth="1"/>
    <col min="14855" max="14855" width="10.85546875" style="415" customWidth="1"/>
    <col min="14856" max="14856" width="8.85546875" style="415" customWidth="1"/>
    <col min="14857" max="15104" width="9.140625" style="415"/>
    <col min="15105" max="15105" width="44.28515625" style="415" bestFit="1" customWidth="1"/>
    <col min="15106" max="15106" width="11.42578125" style="415" customWidth="1"/>
    <col min="15107" max="15107" width="12.5703125" style="415" customWidth="1"/>
    <col min="15108" max="15108" width="12" style="415" customWidth="1"/>
    <col min="15109" max="15109" width="11.140625" style="415" customWidth="1"/>
    <col min="15110" max="15110" width="9.42578125" style="415" customWidth="1"/>
    <col min="15111" max="15111" width="10.85546875" style="415" customWidth="1"/>
    <col min="15112" max="15112" width="8.85546875" style="415" customWidth="1"/>
    <col min="15113" max="15360" width="9.140625" style="415"/>
    <col min="15361" max="15361" width="44.28515625" style="415" bestFit="1" customWidth="1"/>
    <col min="15362" max="15362" width="11.42578125" style="415" customWidth="1"/>
    <col min="15363" max="15363" width="12.5703125" style="415" customWidth="1"/>
    <col min="15364" max="15364" width="12" style="415" customWidth="1"/>
    <col min="15365" max="15365" width="11.140625" style="415" customWidth="1"/>
    <col min="15366" max="15366" width="9.42578125" style="415" customWidth="1"/>
    <col min="15367" max="15367" width="10.85546875" style="415" customWidth="1"/>
    <col min="15368" max="15368" width="8.85546875" style="415" customWidth="1"/>
    <col min="15369" max="15616" width="9.140625" style="415"/>
    <col min="15617" max="15617" width="44.28515625" style="415" bestFit="1" customWidth="1"/>
    <col min="15618" max="15618" width="11.42578125" style="415" customWidth="1"/>
    <col min="15619" max="15619" width="12.5703125" style="415" customWidth="1"/>
    <col min="15620" max="15620" width="12" style="415" customWidth="1"/>
    <col min="15621" max="15621" width="11.140625" style="415" customWidth="1"/>
    <col min="15622" max="15622" width="9.42578125" style="415" customWidth="1"/>
    <col min="15623" max="15623" width="10.85546875" style="415" customWidth="1"/>
    <col min="15624" max="15624" width="8.85546875" style="415" customWidth="1"/>
    <col min="15625" max="15872" width="9.140625" style="415"/>
    <col min="15873" max="15873" width="44.28515625" style="415" bestFit="1" customWidth="1"/>
    <col min="15874" max="15874" width="11.42578125" style="415" customWidth="1"/>
    <col min="15875" max="15875" width="12.5703125" style="415" customWidth="1"/>
    <col min="15876" max="15876" width="12" style="415" customWidth="1"/>
    <col min="15877" max="15877" width="11.140625" style="415" customWidth="1"/>
    <col min="15878" max="15878" width="9.42578125" style="415" customWidth="1"/>
    <col min="15879" max="15879" width="10.85546875" style="415" customWidth="1"/>
    <col min="15880" max="15880" width="8.85546875" style="415" customWidth="1"/>
    <col min="15881" max="16128" width="9.140625" style="415"/>
    <col min="16129" max="16129" width="44.28515625" style="415" bestFit="1" customWidth="1"/>
    <col min="16130" max="16130" width="11.42578125" style="415" customWidth="1"/>
    <col min="16131" max="16131" width="12.5703125" style="415" customWidth="1"/>
    <col min="16132" max="16132" width="12" style="415" customWidth="1"/>
    <col min="16133" max="16133" width="11.140625" style="415" customWidth="1"/>
    <col min="16134" max="16134" width="9.42578125" style="415" customWidth="1"/>
    <col min="16135" max="16135" width="10.85546875" style="415" customWidth="1"/>
    <col min="16136" max="16136" width="8.85546875" style="415" customWidth="1"/>
    <col min="16137" max="16384" width="9.140625" style="415"/>
  </cols>
  <sheetData>
    <row r="1" spans="1:22">
      <c r="A1" s="3104" t="s">
        <v>586</v>
      </c>
      <c r="B1" s="3104"/>
      <c r="C1" s="3104"/>
      <c r="D1" s="3104"/>
      <c r="E1" s="3104"/>
      <c r="F1" s="3104"/>
      <c r="G1" s="3104"/>
      <c r="H1" s="3104"/>
      <c r="I1" s="500" t="s">
        <v>45</v>
      </c>
      <c r="J1" s="500"/>
      <c r="K1" s="500"/>
    </row>
    <row r="2" spans="1:22">
      <c r="A2" s="3105" t="s">
        <v>37</v>
      </c>
      <c r="B2" s="3105"/>
      <c r="C2" s="3105"/>
      <c r="D2" s="3105"/>
      <c r="E2" s="3105"/>
      <c r="F2" s="3105"/>
      <c r="G2" s="3105"/>
      <c r="H2" s="3105"/>
      <c r="I2" s="499"/>
      <c r="J2" s="499"/>
      <c r="K2" s="499"/>
    </row>
    <row r="3" spans="1:22">
      <c r="A3" s="3105" t="s">
        <v>579</v>
      </c>
      <c r="B3" s="3105"/>
      <c r="C3" s="3105"/>
      <c r="D3" s="3105"/>
      <c r="E3" s="3105"/>
      <c r="F3" s="3105"/>
      <c r="G3" s="3105"/>
      <c r="H3" s="3105"/>
      <c r="I3" s="499"/>
      <c r="J3" s="499"/>
      <c r="K3" s="499"/>
    </row>
    <row r="4" spans="1:22" ht="16.5" thickBot="1">
      <c r="A4" s="471" t="s">
        <v>45</v>
      </c>
      <c r="B4" s="471"/>
      <c r="C4" s="471"/>
      <c r="D4" s="418"/>
      <c r="E4" s="471"/>
      <c r="F4" s="471"/>
      <c r="G4" s="3106" t="s">
        <v>578</v>
      </c>
      <c r="H4" s="3106"/>
    </row>
    <row r="5" spans="1:22" ht="21.75" customHeight="1" thickTop="1">
      <c r="A5" s="3107" t="s">
        <v>585</v>
      </c>
      <c r="B5" s="498">
        <v>2019</v>
      </c>
      <c r="C5" s="497">
        <v>2020</v>
      </c>
      <c r="D5" s="497">
        <v>2021</v>
      </c>
      <c r="E5" s="3109" t="s">
        <v>584</v>
      </c>
      <c r="F5" s="3110"/>
      <c r="G5" s="3110"/>
      <c r="H5" s="3111"/>
    </row>
    <row r="6" spans="1:22">
      <c r="A6" s="3108"/>
      <c r="B6" s="3119" t="s">
        <v>574</v>
      </c>
      <c r="C6" s="3119" t="s">
        <v>574</v>
      </c>
      <c r="D6" s="3119" t="s">
        <v>572</v>
      </c>
      <c r="E6" s="3112" t="s">
        <v>73</v>
      </c>
      <c r="F6" s="3114"/>
      <c r="G6" s="3113" t="s">
        <v>263</v>
      </c>
      <c r="H6" s="3115"/>
    </row>
    <row r="7" spans="1:22">
      <c r="A7" s="3108"/>
      <c r="B7" s="3120"/>
      <c r="C7" s="3120"/>
      <c r="D7" s="3120"/>
      <c r="E7" s="496" t="s">
        <v>396</v>
      </c>
      <c r="F7" s="473" t="s">
        <v>571</v>
      </c>
      <c r="G7" s="496" t="s">
        <v>396</v>
      </c>
      <c r="H7" s="472" t="s">
        <v>571</v>
      </c>
    </row>
    <row r="8" spans="1:22" ht="24" customHeight="1">
      <c r="A8" s="494" t="s">
        <v>570</v>
      </c>
      <c r="B8" s="492">
        <v>1020773.6677751009</v>
      </c>
      <c r="C8" s="492">
        <v>1410665.3336564964</v>
      </c>
      <c r="D8" s="459">
        <v>1263191.9609489462</v>
      </c>
      <c r="E8" s="492">
        <v>389891.66588139546</v>
      </c>
      <c r="F8" s="493">
        <v>38.195701769150382</v>
      </c>
      <c r="G8" s="492">
        <v>-147473.37270755018</v>
      </c>
      <c r="H8" s="491">
        <v>-10.454171460022611</v>
      </c>
      <c r="K8" s="420"/>
      <c r="P8" s="420"/>
      <c r="Q8" s="420"/>
      <c r="R8" s="420"/>
      <c r="S8" s="420"/>
      <c r="T8" s="420"/>
      <c r="U8" s="420"/>
      <c r="V8" s="420"/>
    </row>
    <row r="9" spans="1:22" ht="24" customHeight="1">
      <c r="A9" s="489" t="s">
        <v>569</v>
      </c>
      <c r="B9" s="487">
        <v>1125658.7979239859</v>
      </c>
      <c r="C9" s="487">
        <v>1521914.1963147107</v>
      </c>
      <c r="D9" s="448">
        <v>1404755.1876492293</v>
      </c>
      <c r="E9" s="487">
        <v>396255.39839072479</v>
      </c>
      <c r="F9" s="488">
        <v>35.202087801518992</v>
      </c>
      <c r="G9" s="487">
        <v>-117159.00866548135</v>
      </c>
      <c r="H9" s="486">
        <v>-7.6981349506548984</v>
      </c>
      <c r="K9" s="420"/>
      <c r="P9" s="420"/>
      <c r="Q9" s="420"/>
      <c r="R9" s="420"/>
      <c r="S9" s="420"/>
      <c r="T9" s="420"/>
      <c r="U9" s="420"/>
      <c r="V9" s="420"/>
    </row>
    <row r="10" spans="1:22" ht="24" customHeight="1">
      <c r="A10" s="489" t="s">
        <v>568</v>
      </c>
      <c r="B10" s="487">
        <v>104885.130148885</v>
      </c>
      <c r="C10" s="487">
        <v>111248.86265821433</v>
      </c>
      <c r="D10" s="487">
        <v>141563.22670028298</v>
      </c>
      <c r="E10" s="487">
        <v>6363.732509329333</v>
      </c>
      <c r="F10" s="488">
        <v>6.0673352841303441</v>
      </c>
      <c r="G10" s="487">
        <v>30314.364042068642</v>
      </c>
      <c r="H10" s="486">
        <v>27.249145130770742</v>
      </c>
      <c r="K10" s="420"/>
      <c r="P10" s="420"/>
      <c r="Q10" s="420"/>
      <c r="R10" s="420"/>
      <c r="S10" s="420"/>
      <c r="T10" s="420"/>
      <c r="U10" s="420"/>
      <c r="V10" s="420"/>
    </row>
    <row r="11" spans="1:22" ht="24" customHeight="1">
      <c r="A11" s="490" t="s">
        <v>567</v>
      </c>
      <c r="B11" s="448">
        <v>98172.612459475</v>
      </c>
      <c r="C11" s="448">
        <v>98929.251401884336</v>
      </c>
      <c r="D11" s="448">
        <v>89848.333958930976</v>
      </c>
      <c r="E11" s="487">
        <v>756.63894240933587</v>
      </c>
      <c r="F11" s="488">
        <v>0.77072303919962548</v>
      </c>
      <c r="G11" s="487">
        <v>-9080.9174429533596</v>
      </c>
      <c r="H11" s="486">
        <v>-9.1792036372170429</v>
      </c>
      <c r="K11" s="420"/>
      <c r="P11" s="420"/>
      <c r="Q11" s="420"/>
      <c r="R11" s="420"/>
      <c r="S11" s="420"/>
      <c r="T11" s="420"/>
      <c r="U11" s="420"/>
      <c r="V11" s="420"/>
    </row>
    <row r="12" spans="1:22" ht="24" customHeight="1">
      <c r="A12" s="490" t="s">
        <v>566</v>
      </c>
      <c r="B12" s="487">
        <v>6712.5176894099995</v>
      </c>
      <c r="C12" s="487">
        <v>12319.611256329999</v>
      </c>
      <c r="D12" s="448">
        <v>51714.892741352</v>
      </c>
      <c r="E12" s="487">
        <v>5607.0935669199998</v>
      </c>
      <c r="F12" s="488">
        <v>83.531900046476281</v>
      </c>
      <c r="G12" s="487">
        <v>39395.281485022002</v>
      </c>
      <c r="H12" s="486">
        <v>319.77698537184051</v>
      </c>
      <c r="K12" s="420"/>
      <c r="P12" s="420"/>
      <c r="Q12" s="420"/>
      <c r="R12" s="420"/>
      <c r="S12" s="420"/>
      <c r="T12" s="420"/>
      <c r="U12" s="420"/>
      <c r="V12" s="420"/>
    </row>
    <row r="13" spans="1:22" ht="24" customHeight="1">
      <c r="A13" s="494" t="s">
        <v>565</v>
      </c>
      <c r="B13" s="492">
        <v>2675917.5058963359</v>
      </c>
      <c r="C13" s="492">
        <v>3057321.3276010901</v>
      </c>
      <c r="D13" s="459">
        <v>4003030.3289230699</v>
      </c>
      <c r="E13" s="492">
        <v>381403.82170475402</v>
      </c>
      <c r="F13" s="493">
        <v>14.253198047560794</v>
      </c>
      <c r="G13" s="492">
        <v>945709.00132198003</v>
      </c>
      <c r="H13" s="491">
        <v>30.932600796136313</v>
      </c>
      <c r="K13" s="420"/>
      <c r="P13" s="420"/>
      <c r="Q13" s="420"/>
      <c r="R13" s="420"/>
      <c r="S13" s="420"/>
      <c r="T13" s="420"/>
      <c r="U13" s="420"/>
      <c r="V13" s="420"/>
    </row>
    <row r="14" spans="1:22" ht="24" customHeight="1">
      <c r="A14" s="489" t="s">
        <v>564</v>
      </c>
      <c r="B14" s="487">
        <v>3411331.3137445142</v>
      </c>
      <c r="C14" s="487">
        <v>3899722.7029168638</v>
      </c>
      <c r="D14" s="448">
        <v>5056313.6412402168</v>
      </c>
      <c r="E14" s="487">
        <v>488391.38917234959</v>
      </c>
      <c r="F14" s="488">
        <v>14.316738664596528</v>
      </c>
      <c r="G14" s="487">
        <v>1156590.938323353</v>
      </c>
      <c r="H14" s="486">
        <v>29.658286663773843</v>
      </c>
      <c r="K14" s="420"/>
      <c r="P14" s="420"/>
      <c r="Q14" s="420"/>
      <c r="R14" s="420"/>
      <c r="S14" s="420"/>
      <c r="T14" s="420"/>
      <c r="U14" s="420"/>
      <c r="V14" s="420"/>
    </row>
    <row r="15" spans="1:22" ht="24" customHeight="1">
      <c r="A15" s="489" t="s">
        <v>563</v>
      </c>
      <c r="B15" s="487">
        <v>319786.69916809013</v>
      </c>
      <c r="C15" s="487">
        <v>420946.30005158001</v>
      </c>
      <c r="D15" s="448">
        <v>519963.01710795006</v>
      </c>
      <c r="E15" s="487">
        <v>101159.60088348988</v>
      </c>
      <c r="F15" s="488">
        <v>31.63346103720129</v>
      </c>
      <c r="G15" s="495">
        <v>99016.717056370049</v>
      </c>
      <c r="H15" s="486">
        <v>23.522410588770391</v>
      </c>
      <c r="K15" s="420"/>
      <c r="P15" s="420"/>
      <c r="Q15" s="420"/>
      <c r="R15" s="420"/>
      <c r="S15" s="420"/>
      <c r="T15" s="420"/>
      <c r="U15" s="420"/>
      <c r="V15" s="420"/>
    </row>
    <row r="16" spans="1:22" ht="24" customHeight="1">
      <c r="A16" s="490" t="s">
        <v>562</v>
      </c>
      <c r="B16" s="487">
        <v>441060.29953587992</v>
      </c>
      <c r="C16" s="487">
        <v>634333.70000587997</v>
      </c>
      <c r="D16" s="448">
        <v>758731.61726267007</v>
      </c>
      <c r="E16" s="487">
        <v>193273.40047000005</v>
      </c>
      <c r="F16" s="488">
        <v>43.820176214766619</v>
      </c>
      <c r="G16" s="487">
        <v>124397.9172567901</v>
      </c>
      <c r="H16" s="486">
        <v>19.610800633111086</v>
      </c>
      <c r="K16" s="420"/>
      <c r="P16" s="420"/>
      <c r="Q16" s="420"/>
      <c r="R16" s="420"/>
      <c r="S16" s="420"/>
      <c r="T16" s="420"/>
      <c r="U16" s="420"/>
      <c r="V16" s="420"/>
    </row>
    <row r="17" spans="1:22" ht="24" customHeight="1">
      <c r="A17" s="490" t="s">
        <v>561</v>
      </c>
      <c r="B17" s="487">
        <v>121273.60036778977</v>
      </c>
      <c r="C17" s="448">
        <v>213387.39995429997</v>
      </c>
      <c r="D17" s="448">
        <v>238768.60015472001</v>
      </c>
      <c r="E17" s="487">
        <v>92113.799586510198</v>
      </c>
      <c r="F17" s="488">
        <v>75.955359869876176</v>
      </c>
      <c r="G17" s="487">
        <v>25381.200200420048</v>
      </c>
      <c r="H17" s="486">
        <v>11.894423103639578</v>
      </c>
      <c r="K17" s="420"/>
      <c r="P17" s="420"/>
      <c r="Q17" s="420"/>
      <c r="R17" s="420"/>
      <c r="S17" s="420"/>
      <c r="T17" s="420"/>
      <c r="U17" s="420"/>
      <c r="V17" s="420"/>
    </row>
    <row r="18" spans="1:22" ht="24" customHeight="1">
      <c r="A18" s="489" t="s">
        <v>560</v>
      </c>
      <c r="B18" s="487">
        <v>9108.9591202600022</v>
      </c>
      <c r="C18" s="487">
        <v>10054.517168959999</v>
      </c>
      <c r="D18" s="448">
        <v>8782.3364070099979</v>
      </c>
      <c r="E18" s="487">
        <v>945.55804869999702</v>
      </c>
      <c r="F18" s="488">
        <v>10.380527963913043</v>
      </c>
      <c r="G18" s="487">
        <v>-1272.1807619500014</v>
      </c>
      <c r="H18" s="486">
        <v>-12.652827983400726</v>
      </c>
      <c r="K18" s="420"/>
      <c r="P18" s="420"/>
      <c r="Q18" s="420"/>
      <c r="R18" s="420"/>
      <c r="S18" s="420"/>
      <c r="T18" s="420"/>
      <c r="U18" s="420"/>
      <c r="V18" s="420"/>
    </row>
    <row r="19" spans="1:22" ht="24" customHeight="1">
      <c r="A19" s="490" t="s">
        <v>559</v>
      </c>
      <c r="B19" s="487">
        <v>44286.635709982351</v>
      </c>
      <c r="C19" s="487">
        <v>54855.729713627399</v>
      </c>
      <c r="D19" s="487">
        <v>64951.099886689917</v>
      </c>
      <c r="E19" s="487">
        <v>10569.094003645048</v>
      </c>
      <c r="F19" s="488">
        <v>23.865199589461568</v>
      </c>
      <c r="G19" s="487">
        <v>10095.370173062518</v>
      </c>
      <c r="H19" s="486">
        <v>18.403492626504246</v>
      </c>
      <c r="K19" s="420"/>
      <c r="P19" s="420"/>
      <c r="Q19" s="420"/>
      <c r="R19" s="420"/>
      <c r="S19" s="420"/>
      <c r="T19" s="420"/>
      <c r="U19" s="420"/>
      <c r="V19" s="420"/>
    </row>
    <row r="20" spans="1:22" ht="24" customHeight="1">
      <c r="A20" s="490" t="s">
        <v>558</v>
      </c>
      <c r="B20" s="487">
        <v>1596.2377008600001</v>
      </c>
      <c r="C20" s="487">
        <v>1409.3929023999999</v>
      </c>
      <c r="D20" s="487">
        <v>1916.86375635081</v>
      </c>
      <c r="E20" s="487">
        <v>-186.84479846000022</v>
      </c>
      <c r="F20" s="488">
        <v>-11.705324235816159</v>
      </c>
      <c r="G20" s="487">
        <v>507.47085395081012</v>
      </c>
      <c r="H20" s="486">
        <v>36.006343801409663</v>
      </c>
      <c r="K20" s="420"/>
      <c r="P20" s="420"/>
      <c r="Q20" s="420"/>
      <c r="R20" s="420"/>
      <c r="S20" s="420"/>
      <c r="T20" s="420"/>
      <c r="U20" s="420"/>
      <c r="V20" s="420"/>
    </row>
    <row r="21" spans="1:22" ht="24" customHeight="1">
      <c r="A21" s="490" t="s">
        <v>557</v>
      </c>
      <c r="B21" s="487">
        <v>42690.398009122349</v>
      </c>
      <c r="C21" s="487">
        <v>53446.336811227397</v>
      </c>
      <c r="D21" s="487">
        <v>63034.236130339108</v>
      </c>
      <c r="E21" s="487">
        <v>10755.938802105047</v>
      </c>
      <c r="F21" s="488">
        <v>25.19521790311407</v>
      </c>
      <c r="G21" s="487">
        <v>9587.8993191117115</v>
      </c>
      <c r="H21" s="486">
        <v>17.93930115917242</v>
      </c>
      <c r="K21" s="420"/>
      <c r="P21" s="420"/>
      <c r="Q21" s="420"/>
      <c r="R21" s="420"/>
      <c r="S21" s="420"/>
      <c r="T21" s="420"/>
      <c r="U21" s="420"/>
      <c r="V21" s="420"/>
    </row>
    <row r="22" spans="1:22" ht="24" customHeight="1">
      <c r="A22" s="489" t="s">
        <v>556</v>
      </c>
      <c r="B22" s="487">
        <v>3038149.0197461816</v>
      </c>
      <c r="C22" s="487">
        <v>3413866.1559826965</v>
      </c>
      <c r="D22" s="448">
        <v>4462617.1878385665</v>
      </c>
      <c r="E22" s="487">
        <v>375717.1362365149</v>
      </c>
      <c r="F22" s="488">
        <v>12.36664606622567</v>
      </c>
      <c r="G22" s="487">
        <v>1048751.03185587</v>
      </c>
      <c r="H22" s="486">
        <v>30.720332430665621</v>
      </c>
      <c r="K22" s="420"/>
      <c r="P22" s="420"/>
      <c r="Q22" s="420"/>
      <c r="R22" s="420"/>
      <c r="S22" s="420"/>
      <c r="T22" s="420"/>
      <c r="U22" s="420"/>
      <c r="V22" s="420"/>
    </row>
    <row r="23" spans="1:22" ht="24" customHeight="1">
      <c r="A23" s="489" t="s">
        <v>555</v>
      </c>
      <c r="B23" s="487">
        <v>735413.80784817843</v>
      </c>
      <c r="C23" s="487">
        <v>842401.375315774</v>
      </c>
      <c r="D23" s="487">
        <v>1053283.3123171469</v>
      </c>
      <c r="E23" s="487">
        <v>106987.56746759557</v>
      </c>
      <c r="F23" s="488">
        <v>14.547941081041341</v>
      </c>
      <c r="G23" s="487">
        <v>210881.93700137292</v>
      </c>
      <c r="H23" s="486">
        <v>25.033427435030465</v>
      </c>
      <c r="K23" s="420"/>
      <c r="P23" s="420"/>
      <c r="Q23" s="420"/>
      <c r="R23" s="420"/>
      <c r="S23" s="420"/>
      <c r="T23" s="420"/>
      <c r="U23" s="420"/>
      <c r="V23" s="420"/>
    </row>
    <row r="24" spans="1:22" ht="24" customHeight="1">
      <c r="A24" s="494" t="s">
        <v>552</v>
      </c>
      <c r="B24" s="492">
        <v>3696691.173671437</v>
      </c>
      <c r="C24" s="492">
        <v>4467986.6612575864</v>
      </c>
      <c r="D24" s="459">
        <v>5266222.2898720158</v>
      </c>
      <c r="E24" s="492">
        <v>771295.48758614948</v>
      </c>
      <c r="F24" s="493">
        <v>20.864482623797951</v>
      </c>
      <c r="G24" s="492">
        <v>798235.62861442938</v>
      </c>
      <c r="H24" s="491">
        <v>17.865667226270393</v>
      </c>
      <c r="K24" s="420"/>
      <c r="P24" s="420"/>
      <c r="Q24" s="420"/>
      <c r="R24" s="420"/>
      <c r="S24" s="420"/>
      <c r="T24" s="420"/>
      <c r="U24" s="420"/>
      <c r="V24" s="420"/>
    </row>
    <row r="25" spans="1:22" ht="24" customHeight="1">
      <c r="A25" s="489" t="s">
        <v>583</v>
      </c>
      <c r="B25" s="448">
        <v>2105924.5512072947</v>
      </c>
      <c r="C25" s="448">
        <v>2473912.7744652517</v>
      </c>
      <c r="D25" s="448">
        <v>2890548.1239137235</v>
      </c>
      <c r="E25" s="487">
        <v>367988.22325795703</v>
      </c>
      <c r="F25" s="488">
        <v>17.47395095645734</v>
      </c>
      <c r="G25" s="487">
        <v>416635.3494484718</v>
      </c>
      <c r="H25" s="486">
        <v>16.841149524300814</v>
      </c>
      <c r="K25" s="420"/>
      <c r="P25" s="420"/>
      <c r="Q25" s="420"/>
      <c r="R25" s="420"/>
      <c r="S25" s="420"/>
      <c r="T25" s="420"/>
      <c r="U25" s="420"/>
      <c r="V25" s="420"/>
    </row>
    <row r="26" spans="1:22" ht="24" customHeight="1">
      <c r="A26" s="489" t="s">
        <v>550</v>
      </c>
      <c r="B26" s="448">
        <v>715071.54296047916</v>
      </c>
      <c r="C26" s="448">
        <v>865650.53507494763</v>
      </c>
      <c r="D26" s="448">
        <v>980167.71204770077</v>
      </c>
      <c r="E26" s="487">
        <v>150578.99211446848</v>
      </c>
      <c r="F26" s="488">
        <v>21.057891842689472</v>
      </c>
      <c r="G26" s="487">
        <v>114517.17697275314</v>
      </c>
      <c r="H26" s="486">
        <v>13.229030923297275</v>
      </c>
      <c r="K26" s="420"/>
      <c r="P26" s="420"/>
      <c r="Q26" s="420"/>
      <c r="R26" s="420"/>
      <c r="S26" s="420"/>
      <c r="T26" s="420"/>
      <c r="U26" s="420"/>
      <c r="V26" s="420"/>
    </row>
    <row r="27" spans="1:22" ht="24" customHeight="1">
      <c r="A27" s="490" t="s">
        <v>549</v>
      </c>
      <c r="B27" s="487">
        <v>456003.40562454454</v>
      </c>
      <c r="C27" s="487">
        <v>531481.65598235303</v>
      </c>
      <c r="D27" s="448">
        <v>625423.8565481829</v>
      </c>
      <c r="E27" s="487">
        <v>75478.250357808487</v>
      </c>
      <c r="F27" s="488">
        <v>16.55212426636005</v>
      </c>
      <c r="G27" s="487">
        <v>93942.200565829873</v>
      </c>
      <c r="H27" s="486">
        <v>17.67553019157242</v>
      </c>
      <c r="K27" s="420"/>
      <c r="P27" s="420"/>
      <c r="Q27" s="420"/>
      <c r="R27" s="420"/>
      <c r="S27" s="420"/>
      <c r="T27" s="420"/>
      <c r="U27" s="420"/>
      <c r="V27" s="420"/>
    </row>
    <row r="28" spans="1:22" ht="24" customHeight="1">
      <c r="A28" s="490" t="s">
        <v>548</v>
      </c>
      <c r="B28" s="487">
        <v>259068.13830121633</v>
      </c>
      <c r="C28" s="487">
        <v>334168.88282560848</v>
      </c>
      <c r="D28" s="448">
        <v>354743.86406276113</v>
      </c>
      <c r="E28" s="487">
        <v>75100.744524392154</v>
      </c>
      <c r="F28" s="488">
        <v>28.988800018732196</v>
      </c>
      <c r="G28" s="487">
        <v>20574.98123715265</v>
      </c>
      <c r="H28" s="486">
        <v>6.1570607841095848</v>
      </c>
      <c r="K28" s="420"/>
      <c r="P28" s="420"/>
      <c r="Q28" s="420"/>
      <c r="R28" s="420"/>
      <c r="S28" s="420"/>
      <c r="T28" s="420"/>
      <c r="U28" s="420"/>
      <c r="V28" s="420"/>
    </row>
    <row r="29" spans="1:22" ht="24" customHeight="1">
      <c r="A29" s="490" t="s">
        <v>547</v>
      </c>
      <c r="B29" s="448">
        <v>1390853.0082468153</v>
      </c>
      <c r="C29" s="448">
        <v>1608262.2393903043</v>
      </c>
      <c r="D29" s="448">
        <v>1910380.4118660227</v>
      </c>
      <c r="E29" s="487">
        <v>217409.23114348901</v>
      </c>
      <c r="F29" s="488">
        <v>15.631359306439983</v>
      </c>
      <c r="G29" s="487">
        <v>302118.17247571843</v>
      </c>
      <c r="H29" s="486">
        <v>18.785379963298279</v>
      </c>
      <c r="K29" s="420"/>
      <c r="P29" s="420"/>
      <c r="Q29" s="420"/>
      <c r="R29" s="420"/>
      <c r="S29" s="420"/>
      <c r="T29" s="420"/>
      <c r="U29" s="420"/>
      <c r="V29" s="420"/>
    </row>
    <row r="30" spans="1:22" ht="24" customHeight="1">
      <c r="A30" s="489" t="s">
        <v>546</v>
      </c>
      <c r="B30" s="448">
        <v>1590766.6224641425</v>
      </c>
      <c r="C30" s="448">
        <v>1994073.8867923345</v>
      </c>
      <c r="D30" s="448">
        <v>2375674.1659582923</v>
      </c>
      <c r="E30" s="487">
        <v>403307.26432819199</v>
      </c>
      <c r="F30" s="488">
        <v>25.353012731902663</v>
      </c>
      <c r="G30" s="487">
        <v>381600.27916595782</v>
      </c>
      <c r="H30" s="486">
        <v>19.136717134378593</v>
      </c>
      <c r="K30" s="420"/>
      <c r="P30" s="420"/>
      <c r="Q30" s="420"/>
      <c r="R30" s="420"/>
      <c r="S30" s="420"/>
      <c r="T30" s="420"/>
      <c r="U30" s="420"/>
      <c r="V30" s="420"/>
    </row>
    <row r="31" spans="1:22" ht="24" customHeight="1" thickBot="1">
      <c r="A31" s="485" t="s">
        <v>545</v>
      </c>
      <c r="B31" s="483">
        <v>3794863.7861309121</v>
      </c>
      <c r="C31" s="483">
        <v>4566915.9126594709</v>
      </c>
      <c r="D31" s="441">
        <v>5356070.6238309471</v>
      </c>
      <c r="E31" s="483">
        <v>772052.12652855879</v>
      </c>
      <c r="F31" s="484">
        <v>20.344659783314949</v>
      </c>
      <c r="G31" s="483">
        <v>789154.71117147617</v>
      </c>
      <c r="H31" s="482">
        <v>17.279816976352528</v>
      </c>
      <c r="K31" s="420"/>
      <c r="P31" s="420"/>
      <c r="Q31" s="420"/>
      <c r="R31" s="420"/>
      <c r="S31" s="420"/>
      <c r="T31" s="420"/>
      <c r="U31" s="420"/>
      <c r="V31" s="420"/>
    </row>
    <row r="32" spans="1:22" ht="24" customHeight="1" thickTop="1">
      <c r="A32" s="481" t="s">
        <v>582</v>
      </c>
      <c r="B32" s="445"/>
      <c r="C32" s="445"/>
      <c r="D32" s="445"/>
      <c r="E32" s="445"/>
      <c r="F32" s="445"/>
      <c r="G32" s="445"/>
      <c r="H32" s="480"/>
      <c r="P32" s="420"/>
      <c r="Q32" s="420"/>
      <c r="R32" s="420"/>
      <c r="S32" s="420"/>
      <c r="T32" s="420"/>
      <c r="U32" s="420"/>
      <c r="V32" s="420"/>
    </row>
    <row r="33" spans="1:22" ht="24" customHeight="1">
      <c r="A33" s="479" t="s">
        <v>540</v>
      </c>
      <c r="B33" s="422"/>
      <c r="C33" s="422"/>
      <c r="D33" s="422"/>
      <c r="E33" s="422"/>
      <c r="F33" s="422"/>
      <c r="G33" s="422"/>
      <c r="H33" s="478"/>
      <c r="P33" s="420"/>
      <c r="Q33" s="420"/>
      <c r="R33" s="420"/>
      <c r="S33" s="420"/>
      <c r="T33" s="420"/>
      <c r="U33" s="420"/>
      <c r="V33" s="420"/>
    </row>
    <row r="34" spans="1:22" ht="24" customHeight="1">
      <c r="A34" s="477" t="s">
        <v>581</v>
      </c>
      <c r="B34" s="475">
        <v>717704.39271443</v>
      </c>
      <c r="C34" s="475">
        <v>901196.73307018017</v>
      </c>
      <c r="D34" s="422">
        <v>905910.6794234399</v>
      </c>
      <c r="E34" s="475">
        <v>183492.34035575017</v>
      </c>
      <c r="F34" s="475">
        <v>25.566562252986042</v>
      </c>
      <c r="G34" s="475">
        <v>4713.9463532597292</v>
      </c>
      <c r="H34" s="475">
        <v>0.52307628071401735</v>
      </c>
      <c r="P34" s="420"/>
      <c r="Q34" s="420"/>
      <c r="R34" s="420"/>
      <c r="S34" s="420"/>
      <c r="T34" s="420"/>
      <c r="U34" s="420"/>
      <c r="V34" s="420"/>
    </row>
    <row r="35" spans="1:22" ht="24" customHeight="1">
      <c r="A35" s="477" t="s">
        <v>539</v>
      </c>
      <c r="B35" s="426">
        <v>0.99633156800950717</v>
      </c>
      <c r="C35" s="426">
        <v>0.96055667237703535</v>
      </c>
      <c r="D35" s="426">
        <v>1.0819694858565099</v>
      </c>
      <c r="E35" s="475">
        <v>-3.5774895632471826E-2</v>
      </c>
      <c r="F35" s="475">
        <v>-3.5906616613527254</v>
      </c>
      <c r="G35" s="475">
        <v>0.12141281347947452</v>
      </c>
      <c r="H35" s="475">
        <v>12.639838644712247</v>
      </c>
      <c r="P35" s="420"/>
      <c r="Q35" s="420"/>
      <c r="R35" s="420"/>
      <c r="S35" s="420"/>
      <c r="T35" s="420"/>
      <c r="U35" s="420"/>
      <c r="V35" s="420"/>
    </row>
    <row r="36" spans="1:22" ht="24" customHeight="1">
      <c r="A36" s="477" t="s">
        <v>538</v>
      </c>
      <c r="B36" s="426">
        <v>2.9342506087255185</v>
      </c>
      <c r="C36" s="426">
        <v>2.7451417472821631</v>
      </c>
      <c r="D36" s="426">
        <v>3.190765038506215</v>
      </c>
      <c r="E36" s="475">
        <v>-0.18910886144335537</v>
      </c>
      <c r="F36" s="475">
        <v>-6.4448776420461966</v>
      </c>
      <c r="G36" s="475">
        <v>0.44562329122405187</v>
      </c>
      <c r="H36" s="475">
        <v>16.233161426554485</v>
      </c>
      <c r="P36" s="420"/>
      <c r="Q36" s="420"/>
      <c r="R36" s="420"/>
      <c r="S36" s="420"/>
      <c r="T36" s="420"/>
      <c r="U36" s="420"/>
      <c r="V36" s="420"/>
    </row>
    <row r="37" spans="1:22" ht="24" customHeight="1">
      <c r="A37" s="477" t="s">
        <v>537</v>
      </c>
      <c r="B37" s="476">
        <v>5.1507155469540606</v>
      </c>
      <c r="C37" s="476">
        <v>4.9578371706210396</v>
      </c>
      <c r="D37" s="424">
        <v>5.8131804928314388</v>
      </c>
      <c r="E37" s="475">
        <v>-0.19287837633302107</v>
      </c>
      <c r="F37" s="475">
        <v>-3.7446908992495636</v>
      </c>
      <c r="G37" s="475">
        <v>0.85534332221039922</v>
      </c>
      <c r="H37" s="475">
        <v>17.252348005274552</v>
      </c>
      <c r="P37" s="420"/>
      <c r="Q37" s="420"/>
      <c r="R37" s="420"/>
      <c r="S37" s="420"/>
      <c r="T37" s="420"/>
      <c r="U37" s="420"/>
      <c r="V37" s="420"/>
    </row>
    <row r="45" spans="1:22">
      <c r="B45" s="421"/>
      <c r="C45" s="421"/>
      <c r="D45" s="421"/>
      <c r="E45" s="421"/>
      <c r="F45" s="421"/>
      <c r="G45" s="421"/>
      <c r="H45" s="421"/>
    </row>
    <row r="46" spans="1:22">
      <c r="B46" s="421"/>
      <c r="C46" s="421"/>
      <c r="D46" s="421"/>
      <c r="E46" s="421"/>
      <c r="F46" s="421"/>
      <c r="G46" s="421"/>
      <c r="H46" s="421"/>
    </row>
    <row r="47" spans="1:22">
      <c r="B47" s="421"/>
      <c r="C47" s="421"/>
      <c r="D47" s="421"/>
      <c r="E47" s="421"/>
      <c r="F47" s="421"/>
      <c r="G47" s="421"/>
      <c r="H47" s="421"/>
    </row>
    <row r="48" spans="1:22">
      <c r="B48" s="421"/>
      <c r="C48" s="421"/>
      <c r="D48" s="421"/>
      <c r="E48" s="421"/>
      <c r="F48" s="421"/>
      <c r="G48" s="421"/>
      <c r="H48" s="42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M38" sqref="M38"/>
    </sheetView>
  </sheetViews>
  <sheetFormatPr defaultColWidth="11" defaultRowHeight="17.100000000000001" customHeight="1"/>
  <cols>
    <col min="1" max="1" width="51.140625" style="416" customWidth="1"/>
    <col min="2" max="3" width="16.5703125" style="416" bestFit="1" customWidth="1"/>
    <col min="4" max="5" width="17" style="416" bestFit="1" customWidth="1"/>
    <col min="6" max="6" width="15.140625" style="416" bestFit="1" customWidth="1"/>
    <col min="7" max="7" width="2.42578125" style="416" bestFit="1" customWidth="1"/>
    <col min="8" max="8" width="12.5703125" style="416" bestFit="1" customWidth="1"/>
    <col min="9" max="9" width="15.140625" style="416" bestFit="1" customWidth="1"/>
    <col min="10" max="10" width="2.140625" style="416" customWidth="1"/>
    <col min="11" max="11" width="9.42578125" style="416" customWidth="1"/>
    <col min="12" max="254" width="11" style="415"/>
    <col min="255" max="255" width="46.7109375" style="415" bestFit="1" customWidth="1"/>
    <col min="256" max="256" width="11.85546875" style="415" customWidth="1"/>
    <col min="257" max="257" width="12.42578125" style="415" customWidth="1"/>
    <col min="258" max="258" width="12.5703125" style="415" customWidth="1"/>
    <col min="259" max="259" width="11.7109375" style="415" customWidth="1"/>
    <col min="260" max="260" width="10.7109375" style="415" customWidth="1"/>
    <col min="261" max="261" width="2.42578125" style="415" bestFit="1" customWidth="1"/>
    <col min="262" max="262" width="8.5703125" style="415" customWidth="1"/>
    <col min="263" max="263" width="12.42578125" style="415" customWidth="1"/>
    <col min="264" max="264" width="2.140625" style="415" customWidth="1"/>
    <col min="265" max="265" width="9.42578125" style="415" customWidth="1"/>
    <col min="266" max="510" width="11" style="415"/>
    <col min="511" max="511" width="46.7109375" style="415" bestFit="1" customWidth="1"/>
    <col min="512" max="512" width="11.85546875" style="415" customWidth="1"/>
    <col min="513" max="513" width="12.42578125" style="415" customWidth="1"/>
    <col min="514" max="514" width="12.5703125" style="415" customWidth="1"/>
    <col min="515" max="515" width="11.7109375" style="415" customWidth="1"/>
    <col min="516" max="516" width="10.7109375" style="415" customWidth="1"/>
    <col min="517" max="517" width="2.42578125" style="415" bestFit="1" customWidth="1"/>
    <col min="518" max="518" width="8.5703125" style="415" customWidth="1"/>
    <col min="519" max="519" width="12.42578125" style="415" customWidth="1"/>
    <col min="520" max="520" width="2.140625" style="415" customWidth="1"/>
    <col min="521" max="521" width="9.42578125" style="415" customWidth="1"/>
    <col min="522" max="766" width="11" style="415"/>
    <col min="767" max="767" width="46.7109375" style="415" bestFit="1" customWidth="1"/>
    <col min="768" max="768" width="11.85546875" style="415" customWidth="1"/>
    <col min="769" max="769" width="12.42578125" style="415" customWidth="1"/>
    <col min="770" max="770" width="12.5703125" style="415" customWidth="1"/>
    <col min="771" max="771" width="11.7109375" style="415" customWidth="1"/>
    <col min="772" max="772" width="10.7109375" style="415" customWidth="1"/>
    <col min="773" max="773" width="2.42578125" style="415" bestFit="1" customWidth="1"/>
    <col min="774" max="774" width="8.5703125" style="415" customWidth="1"/>
    <col min="775" max="775" width="12.42578125" style="415" customWidth="1"/>
    <col min="776" max="776" width="2.140625" style="415" customWidth="1"/>
    <col min="777" max="777" width="9.42578125" style="415" customWidth="1"/>
    <col min="778" max="1022" width="11" style="415"/>
    <col min="1023" max="1023" width="46.7109375" style="415" bestFit="1" customWidth="1"/>
    <col min="1024" max="1024" width="11.85546875" style="415" customWidth="1"/>
    <col min="1025" max="1025" width="12.42578125" style="415" customWidth="1"/>
    <col min="1026" max="1026" width="12.5703125" style="415" customWidth="1"/>
    <col min="1027" max="1027" width="11.7109375" style="415" customWidth="1"/>
    <col min="1028" max="1028" width="10.7109375" style="415" customWidth="1"/>
    <col min="1029" max="1029" width="2.42578125" style="415" bestFit="1" customWidth="1"/>
    <col min="1030" max="1030" width="8.5703125" style="415" customWidth="1"/>
    <col min="1031" max="1031" width="12.42578125" style="415" customWidth="1"/>
    <col min="1032" max="1032" width="2.140625" style="415" customWidth="1"/>
    <col min="1033" max="1033" width="9.42578125" style="415" customWidth="1"/>
    <col min="1034" max="1278" width="11" style="415"/>
    <col min="1279" max="1279" width="46.7109375" style="415" bestFit="1" customWidth="1"/>
    <col min="1280" max="1280" width="11.85546875" style="415" customWidth="1"/>
    <col min="1281" max="1281" width="12.42578125" style="415" customWidth="1"/>
    <col min="1282" max="1282" width="12.5703125" style="415" customWidth="1"/>
    <col min="1283" max="1283" width="11.7109375" style="415" customWidth="1"/>
    <col min="1284" max="1284" width="10.7109375" style="415" customWidth="1"/>
    <col min="1285" max="1285" width="2.42578125" style="415" bestFit="1" customWidth="1"/>
    <col min="1286" max="1286" width="8.5703125" style="415" customWidth="1"/>
    <col min="1287" max="1287" width="12.42578125" style="415" customWidth="1"/>
    <col min="1288" max="1288" width="2.140625" style="415" customWidth="1"/>
    <col min="1289" max="1289" width="9.42578125" style="415" customWidth="1"/>
    <col min="1290" max="1534" width="11" style="415"/>
    <col min="1535" max="1535" width="46.7109375" style="415" bestFit="1" customWidth="1"/>
    <col min="1536" max="1536" width="11.85546875" style="415" customWidth="1"/>
    <col min="1537" max="1537" width="12.42578125" style="415" customWidth="1"/>
    <col min="1538" max="1538" width="12.5703125" style="415" customWidth="1"/>
    <col min="1539" max="1539" width="11.7109375" style="415" customWidth="1"/>
    <col min="1540" max="1540" width="10.7109375" style="415" customWidth="1"/>
    <col min="1541" max="1541" width="2.42578125" style="415" bestFit="1" customWidth="1"/>
    <col min="1542" max="1542" width="8.5703125" style="415" customWidth="1"/>
    <col min="1543" max="1543" width="12.42578125" style="415" customWidth="1"/>
    <col min="1544" max="1544" width="2.140625" style="415" customWidth="1"/>
    <col min="1545" max="1545" width="9.42578125" style="415" customWidth="1"/>
    <col min="1546" max="1790" width="11" style="415"/>
    <col min="1791" max="1791" width="46.7109375" style="415" bestFit="1" customWidth="1"/>
    <col min="1792" max="1792" width="11.85546875" style="415" customWidth="1"/>
    <col min="1793" max="1793" width="12.42578125" style="415" customWidth="1"/>
    <col min="1794" max="1794" width="12.5703125" style="415" customWidth="1"/>
    <col min="1795" max="1795" width="11.7109375" style="415" customWidth="1"/>
    <col min="1796" max="1796" width="10.7109375" style="415" customWidth="1"/>
    <col min="1797" max="1797" width="2.42578125" style="415" bestFit="1" customWidth="1"/>
    <col min="1798" max="1798" width="8.5703125" style="415" customWidth="1"/>
    <col min="1799" max="1799" width="12.42578125" style="415" customWidth="1"/>
    <col min="1800" max="1800" width="2.140625" style="415" customWidth="1"/>
    <col min="1801" max="1801" width="9.42578125" style="415" customWidth="1"/>
    <col min="1802" max="2046" width="11" style="415"/>
    <col min="2047" max="2047" width="46.7109375" style="415" bestFit="1" customWidth="1"/>
    <col min="2048" max="2048" width="11.85546875" style="415" customWidth="1"/>
    <col min="2049" max="2049" width="12.42578125" style="415" customWidth="1"/>
    <col min="2050" max="2050" width="12.5703125" style="415" customWidth="1"/>
    <col min="2051" max="2051" width="11.7109375" style="415" customWidth="1"/>
    <col min="2052" max="2052" width="10.7109375" style="415" customWidth="1"/>
    <col min="2053" max="2053" width="2.42578125" style="415" bestFit="1" customWidth="1"/>
    <col min="2054" max="2054" width="8.5703125" style="415" customWidth="1"/>
    <col min="2055" max="2055" width="12.42578125" style="415" customWidth="1"/>
    <col min="2056" max="2056" width="2.140625" style="415" customWidth="1"/>
    <col min="2057" max="2057" width="9.42578125" style="415" customWidth="1"/>
    <col min="2058" max="2302" width="11" style="415"/>
    <col min="2303" max="2303" width="46.7109375" style="415" bestFit="1" customWidth="1"/>
    <col min="2304" max="2304" width="11.85546875" style="415" customWidth="1"/>
    <col min="2305" max="2305" width="12.42578125" style="415" customWidth="1"/>
    <col min="2306" max="2306" width="12.5703125" style="415" customWidth="1"/>
    <col min="2307" max="2307" width="11.7109375" style="415" customWidth="1"/>
    <col min="2308" max="2308" width="10.7109375" style="415" customWidth="1"/>
    <col min="2309" max="2309" width="2.42578125" style="415" bestFit="1" customWidth="1"/>
    <col min="2310" max="2310" width="8.5703125" style="415" customWidth="1"/>
    <col min="2311" max="2311" width="12.42578125" style="415" customWidth="1"/>
    <col min="2312" max="2312" width="2.140625" style="415" customWidth="1"/>
    <col min="2313" max="2313" width="9.42578125" style="415" customWidth="1"/>
    <col min="2314" max="2558" width="11" style="415"/>
    <col min="2559" max="2559" width="46.7109375" style="415" bestFit="1" customWidth="1"/>
    <col min="2560" max="2560" width="11.85546875" style="415" customWidth="1"/>
    <col min="2561" max="2561" width="12.42578125" style="415" customWidth="1"/>
    <col min="2562" max="2562" width="12.5703125" style="415" customWidth="1"/>
    <col min="2563" max="2563" width="11.7109375" style="415" customWidth="1"/>
    <col min="2564" max="2564" width="10.7109375" style="415" customWidth="1"/>
    <col min="2565" max="2565" width="2.42578125" style="415" bestFit="1" customWidth="1"/>
    <col min="2566" max="2566" width="8.5703125" style="415" customWidth="1"/>
    <col min="2567" max="2567" width="12.42578125" style="415" customWidth="1"/>
    <col min="2568" max="2568" width="2.140625" style="415" customWidth="1"/>
    <col min="2569" max="2569" width="9.42578125" style="415" customWidth="1"/>
    <col min="2570" max="2814" width="11" style="415"/>
    <col min="2815" max="2815" width="46.7109375" style="415" bestFit="1" customWidth="1"/>
    <col min="2816" max="2816" width="11.85546875" style="415" customWidth="1"/>
    <col min="2817" max="2817" width="12.42578125" style="415" customWidth="1"/>
    <col min="2818" max="2818" width="12.5703125" style="415" customWidth="1"/>
    <col min="2819" max="2819" width="11.7109375" style="415" customWidth="1"/>
    <col min="2820" max="2820" width="10.7109375" style="415" customWidth="1"/>
    <col min="2821" max="2821" width="2.42578125" style="415" bestFit="1" customWidth="1"/>
    <col min="2822" max="2822" width="8.5703125" style="415" customWidth="1"/>
    <col min="2823" max="2823" width="12.42578125" style="415" customWidth="1"/>
    <col min="2824" max="2824" width="2.140625" style="415" customWidth="1"/>
    <col min="2825" max="2825" width="9.42578125" style="415" customWidth="1"/>
    <col min="2826" max="3070" width="11" style="415"/>
    <col min="3071" max="3071" width="46.7109375" style="415" bestFit="1" customWidth="1"/>
    <col min="3072" max="3072" width="11.85546875" style="415" customWidth="1"/>
    <col min="3073" max="3073" width="12.42578125" style="415" customWidth="1"/>
    <col min="3074" max="3074" width="12.5703125" style="415" customWidth="1"/>
    <col min="3075" max="3075" width="11.7109375" style="415" customWidth="1"/>
    <col min="3076" max="3076" width="10.7109375" style="415" customWidth="1"/>
    <col min="3077" max="3077" width="2.42578125" style="415" bestFit="1" customWidth="1"/>
    <col min="3078" max="3078" width="8.5703125" style="415" customWidth="1"/>
    <col min="3079" max="3079" width="12.42578125" style="415" customWidth="1"/>
    <col min="3080" max="3080" width="2.140625" style="415" customWidth="1"/>
    <col min="3081" max="3081" width="9.42578125" style="415" customWidth="1"/>
    <col min="3082" max="3326" width="11" style="415"/>
    <col min="3327" max="3327" width="46.7109375" style="415" bestFit="1" customWidth="1"/>
    <col min="3328" max="3328" width="11.85546875" style="415" customWidth="1"/>
    <col min="3329" max="3329" width="12.42578125" style="415" customWidth="1"/>
    <col min="3330" max="3330" width="12.5703125" style="415" customWidth="1"/>
    <col min="3331" max="3331" width="11.7109375" style="415" customWidth="1"/>
    <col min="3332" max="3332" width="10.7109375" style="415" customWidth="1"/>
    <col min="3333" max="3333" width="2.42578125" style="415" bestFit="1" customWidth="1"/>
    <col min="3334" max="3334" width="8.5703125" style="415" customWidth="1"/>
    <col min="3335" max="3335" width="12.42578125" style="415" customWidth="1"/>
    <col min="3336" max="3336" width="2.140625" style="415" customWidth="1"/>
    <col min="3337" max="3337" width="9.42578125" style="415" customWidth="1"/>
    <col min="3338" max="3582" width="11" style="415"/>
    <col min="3583" max="3583" width="46.7109375" style="415" bestFit="1" customWidth="1"/>
    <col min="3584" max="3584" width="11.85546875" style="415" customWidth="1"/>
    <col min="3585" max="3585" width="12.42578125" style="415" customWidth="1"/>
    <col min="3586" max="3586" width="12.5703125" style="415" customWidth="1"/>
    <col min="3587" max="3587" width="11.7109375" style="415" customWidth="1"/>
    <col min="3588" max="3588" width="10.7109375" style="415" customWidth="1"/>
    <col min="3589" max="3589" width="2.42578125" style="415" bestFit="1" customWidth="1"/>
    <col min="3590" max="3590" width="8.5703125" style="415" customWidth="1"/>
    <col min="3591" max="3591" width="12.42578125" style="415" customWidth="1"/>
    <col min="3592" max="3592" width="2.140625" style="415" customWidth="1"/>
    <col min="3593" max="3593" width="9.42578125" style="415" customWidth="1"/>
    <col min="3594" max="3838" width="11" style="415"/>
    <col min="3839" max="3839" width="46.7109375" style="415" bestFit="1" customWidth="1"/>
    <col min="3840" max="3840" width="11.85546875" style="415" customWidth="1"/>
    <col min="3841" max="3841" width="12.42578125" style="415" customWidth="1"/>
    <col min="3842" max="3842" width="12.5703125" style="415" customWidth="1"/>
    <col min="3843" max="3843" width="11.7109375" style="415" customWidth="1"/>
    <col min="3844" max="3844" width="10.7109375" style="415" customWidth="1"/>
    <col min="3845" max="3845" width="2.42578125" style="415" bestFit="1" customWidth="1"/>
    <col min="3846" max="3846" width="8.5703125" style="415" customWidth="1"/>
    <col min="3847" max="3847" width="12.42578125" style="415" customWidth="1"/>
    <col min="3848" max="3848" width="2.140625" style="415" customWidth="1"/>
    <col min="3849" max="3849" width="9.42578125" style="415" customWidth="1"/>
    <col min="3850" max="4094" width="11" style="415"/>
    <col min="4095" max="4095" width="46.7109375" style="415" bestFit="1" customWidth="1"/>
    <col min="4096" max="4096" width="11.85546875" style="415" customWidth="1"/>
    <col min="4097" max="4097" width="12.42578125" style="415" customWidth="1"/>
    <col min="4098" max="4098" width="12.5703125" style="415" customWidth="1"/>
    <col min="4099" max="4099" width="11.7109375" style="415" customWidth="1"/>
    <col min="4100" max="4100" width="10.7109375" style="415" customWidth="1"/>
    <col min="4101" max="4101" width="2.42578125" style="415" bestFit="1" customWidth="1"/>
    <col min="4102" max="4102" width="8.5703125" style="415" customWidth="1"/>
    <col min="4103" max="4103" width="12.42578125" style="415" customWidth="1"/>
    <col min="4104" max="4104" width="2.140625" style="415" customWidth="1"/>
    <col min="4105" max="4105" width="9.42578125" style="415" customWidth="1"/>
    <col min="4106" max="4350" width="11" style="415"/>
    <col min="4351" max="4351" width="46.7109375" style="415" bestFit="1" customWidth="1"/>
    <col min="4352" max="4352" width="11.85546875" style="415" customWidth="1"/>
    <col min="4353" max="4353" width="12.42578125" style="415" customWidth="1"/>
    <col min="4354" max="4354" width="12.5703125" style="415" customWidth="1"/>
    <col min="4355" max="4355" width="11.7109375" style="415" customWidth="1"/>
    <col min="4356" max="4356" width="10.7109375" style="415" customWidth="1"/>
    <col min="4357" max="4357" width="2.42578125" style="415" bestFit="1" customWidth="1"/>
    <col min="4358" max="4358" width="8.5703125" style="415" customWidth="1"/>
    <col min="4359" max="4359" width="12.42578125" style="415" customWidth="1"/>
    <col min="4360" max="4360" width="2.140625" style="415" customWidth="1"/>
    <col min="4361" max="4361" width="9.42578125" style="415" customWidth="1"/>
    <col min="4362" max="4606" width="11" style="415"/>
    <col min="4607" max="4607" width="46.7109375" style="415" bestFit="1" customWidth="1"/>
    <col min="4608" max="4608" width="11.85546875" style="415" customWidth="1"/>
    <col min="4609" max="4609" width="12.42578125" style="415" customWidth="1"/>
    <col min="4610" max="4610" width="12.5703125" style="415" customWidth="1"/>
    <col min="4611" max="4611" width="11.7109375" style="415" customWidth="1"/>
    <col min="4612" max="4612" width="10.7109375" style="415" customWidth="1"/>
    <col min="4613" max="4613" width="2.42578125" style="415" bestFit="1" customWidth="1"/>
    <col min="4614" max="4614" width="8.5703125" style="415" customWidth="1"/>
    <col min="4615" max="4615" width="12.42578125" style="415" customWidth="1"/>
    <col min="4616" max="4616" width="2.140625" style="415" customWidth="1"/>
    <col min="4617" max="4617" width="9.42578125" style="415" customWidth="1"/>
    <col min="4618" max="4862" width="11" style="415"/>
    <col min="4863" max="4863" width="46.7109375" style="415" bestFit="1" customWidth="1"/>
    <col min="4864" max="4864" width="11.85546875" style="415" customWidth="1"/>
    <col min="4865" max="4865" width="12.42578125" style="415" customWidth="1"/>
    <col min="4866" max="4866" width="12.5703125" style="415" customWidth="1"/>
    <col min="4867" max="4867" width="11.7109375" style="415" customWidth="1"/>
    <col min="4868" max="4868" width="10.7109375" style="415" customWidth="1"/>
    <col min="4869" max="4869" width="2.42578125" style="415" bestFit="1" customWidth="1"/>
    <col min="4870" max="4870" width="8.5703125" style="415" customWidth="1"/>
    <col min="4871" max="4871" width="12.42578125" style="415" customWidth="1"/>
    <col min="4872" max="4872" width="2.140625" style="415" customWidth="1"/>
    <col min="4873" max="4873" width="9.42578125" style="415" customWidth="1"/>
    <col min="4874" max="5118" width="11" style="415"/>
    <col min="5119" max="5119" width="46.7109375" style="415" bestFit="1" customWidth="1"/>
    <col min="5120" max="5120" width="11.85546875" style="415" customWidth="1"/>
    <col min="5121" max="5121" width="12.42578125" style="415" customWidth="1"/>
    <col min="5122" max="5122" width="12.5703125" style="415" customWidth="1"/>
    <col min="5123" max="5123" width="11.7109375" style="415" customWidth="1"/>
    <col min="5124" max="5124" width="10.7109375" style="415" customWidth="1"/>
    <col min="5125" max="5125" width="2.42578125" style="415" bestFit="1" customWidth="1"/>
    <col min="5126" max="5126" width="8.5703125" style="415" customWidth="1"/>
    <col min="5127" max="5127" width="12.42578125" style="415" customWidth="1"/>
    <col min="5128" max="5128" width="2.140625" style="415" customWidth="1"/>
    <col min="5129" max="5129" width="9.42578125" style="415" customWidth="1"/>
    <col min="5130" max="5374" width="11" style="415"/>
    <col min="5375" max="5375" width="46.7109375" style="415" bestFit="1" customWidth="1"/>
    <col min="5376" max="5376" width="11.85546875" style="415" customWidth="1"/>
    <col min="5377" max="5377" width="12.42578125" style="415" customWidth="1"/>
    <col min="5378" max="5378" width="12.5703125" style="415" customWidth="1"/>
    <col min="5379" max="5379" width="11.7109375" style="415" customWidth="1"/>
    <col min="5380" max="5380" width="10.7109375" style="415" customWidth="1"/>
    <col min="5381" max="5381" width="2.42578125" style="415" bestFit="1" customWidth="1"/>
    <col min="5382" max="5382" width="8.5703125" style="415" customWidth="1"/>
    <col min="5383" max="5383" width="12.42578125" style="415" customWidth="1"/>
    <col min="5384" max="5384" width="2.140625" style="415" customWidth="1"/>
    <col min="5385" max="5385" width="9.42578125" style="415" customWidth="1"/>
    <col min="5386" max="5630" width="11" style="415"/>
    <col min="5631" max="5631" width="46.7109375" style="415" bestFit="1" customWidth="1"/>
    <col min="5632" max="5632" width="11.85546875" style="415" customWidth="1"/>
    <col min="5633" max="5633" width="12.42578125" style="415" customWidth="1"/>
    <col min="5634" max="5634" width="12.5703125" style="415" customWidth="1"/>
    <col min="5635" max="5635" width="11.7109375" style="415" customWidth="1"/>
    <col min="5636" max="5636" width="10.7109375" style="415" customWidth="1"/>
    <col min="5637" max="5637" width="2.42578125" style="415" bestFit="1" customWidth="1"/>
    <col min="5638" max="5638" width="8.5703125" style="415" customWidth="1"/>
    <col min="5639" max="5639" width="12.42578125" style="415" customWidth="1"/>
    <col min="5640" max="5640" width="2.140625" style="415" customWidth="1"/>
    <col min="5641" max="5641" width="9.42578125" style="415" customWidth="1"/>
    <col min="5642" max="5886" width="11" style="415"/>
    <col min="5887" max="5887" width="46.7109375" style="415" bestFit="1" customWidth="1"/>
    <col min="5888" max="5888" width="11.85546875" style="415" customWidth="1"/>
    <col min="5889" max="5889" width="12.42578125" style="415" customWidth="1"/>
    <col min="5890" max="5890" width="12.5703125" style="415" customWidth="1"/>
    <col min="5891" max="5891" width="11.7109375" style="415" customWidth="1"/>
    <col min="5892" max="5892" width="10.7109375" style="415" customWidth="1"/>
    <col min="5893" max="5893" width="2.42578125" style="415" bestFit="1" customWidth="1"/>
    <col min="5894" max="5894" width="8.5703125" style="415" customWidth="1"/>
    <col min="5895" max="5895" width="12.42578125" style="415" customWidth="1"/>
    <col min="5896" max="5896" width="2.140625" style="415" customWidth="1"/>
    <col min="5897" max="5897" width="9.42578125" style="415" customWidth="1"/>
    <col min="5898" max="6142" width="11" style="415"/>
    <col min="6143" max="6143" width="46.7109375" style="415" bestFit="1" customWidth="1"/>
    <col min="6144" max="6144" width="11.85546875" style="415" customWidth="1"/>
    <col min="6145" max="6145" width="12.42578125" style="415" customWidth="1"/>
    <col min="6146" max="6146" width="12.5703125" style="415" customWidth="1"/>
    <col min="6147" max="6147" width="11.7109375" style="415" customWidth="1"/>
    <col min="6148" max="6148" width="10.7109375" style="415" customWidth="1"/>
    <col min="6149" max="6149" width="2.42578125" style="415" bestFit="1" customWidth="1"/>
    <col min="6150" max="6150" width="8.5703125" style="415" customWidth="1"/>
    <col min="6151" max="6151" width="12.42578125" style="415" customWidth="1"/>
    <col min="6152" max="6152" width="2.140625" style="415" customWidth="1"/>
    <col min="6153" max="6153" width="9.42578125" style="415" customWidth="1"/>
    <col min="6154" max="6398" width="11" style="415"/>
    <col min="6399" max="6399" width="46.7109375" style="415" bestFit="1" customWidth="1"/>
    <col min="6400" max="6400" width="11.85546875" style="415" customWidth="1"/>
    <col min="6401" max="6401" width="12.42578125" style="415" customWidth="1"/>
    <col min="6402" max="6402" width="12.5703125" style="415" customWidth="1"/>
    <col min="6403" max="6403" width="11.7109375" style="415" customWidth="1"/>
    <col min="6404" max="6404" width="10.7109375" style="415" customWidth="1"/>
    <col min="6405" max="6405" width="2.42578125" style="415" bestFit="1" customWidth="1"/>
    <col min="6406" max="6406" width="8.5703125" style="415" customWidth="1"/>
    <col min="6407" max="6407" width="12.42578125" style="415" customWidth="1"/>
    <col min="6408" max="6408" width="2.140625" style="415" customWidth="1"/>
    <col min="6409" max="6409" width="9.42578125" style="415" customWidth="1"/>
    <col min="6410" max="6654" width="11" style="415"/>
    <col min="6655" max="6655" width="46.7109375" style="415" bestFit="1" customWidth="1"/>
    <col min="6656" max="6656" width="11.85546875" style="415" customWidth="1"/>
    <col min="6657" max="6657" width="12.42578125" style="415" customWidth="1"/>
    <col min="6658" max="6658" width="12.5703125" style="415" customWidth="1"/>
    <col min="6659" max="6659" width="11.7109375" style="415" customWidth="1"/>
    <col min="6660" max="6660" width="10.7109375" style="415" customWidth="1"/>
    <col min="6661" max="6661" width="2.42578125" style="415" bestFit="1" customWidth="1"/>
    <col min="6662" max="6662" width="8.5703125" style="415" customWidth="1"/>
    <col min="6663" max="6663" width="12.42578125" style="415" customWidth="1"/>
    <col min="6664" max="6664" width="2.140625" style="415" customWidth="1"/>
    <col min="6665" max="6665" width="9.42578125" style="415" customWidth="1"/>
    <col min="6666" max="6910" width="11" style="415"/>
    <col min="6911" max="6911" width="46.7109375" style="415" bestFit="1" customWidth="1"/>
    <col min="6912" max="6912" width="11.85546875" style="415" customWidth="1"/>
    <col min="6913" max="6913" width="12.42578125" style="415" customWidth="1"/>
    <col min="6914" max="6914" width="12.5703125" style="415" customWidth="1"/>
    <col min="6915" max="6915" width="11.7109375" style="415" customWidth="1"/>
    <col min="6916" max="6916" width="10.7109375" style="415" customWidth="1"/>
    <col min="6917" max="6917" width="2.42578125" style="415" bestFit="1" customWidth="1"/>
    <col min="6918" max="6918" width="8.5703125" style="415" customWidth="1"/>
    <col min="6919" max="6919" width="12.42578125" style="415" customWidth="1"/>
    <col min="6920" max="6920" width="2.140625" style="415" customWidth="1"/>
    <col min="6921" max="6921" width="9.42578125" style="415" customWidth="1"/>
    <col min="6922" max="7166" width="11" style="415"/>
    <col min="7167" max="7167" width="46.7109375" style="415" bestFit="1" customWidth="1"/>
    <col min="7168" max="7168" width="11.85546875" style="415" customWidth="1"/>
    <col min="7169" max="7169" width="12.42578125" style="415" customWidth="1"/>
    <col min="7170" max="7170" width="12.5703125" style="415" customWidth="1"/>
    <col min="7171" max="7171" width="11.7109375" style="415" customWidth="1"/>
    <col min="7172" max="7172" width="10.7109375" style="415" customWidth="1"/>
    <col min="7173" max="7173" width="2.42578125" style="415" bestFit="1" customWidth="1"/>
    <col min="7174" max="7174" width="8.5703125" style="415" customWidth="1"/>
    <col min="7175" max="7175" width="12.42578125" style="415" customWidth="1"/>
    <col min="7176" max="7176" width="2.140625" style="415" customWidth="1"/>
    <col min="7177" max="7177" width="9.42578125" style="415" customWidth="1"/>
    <col min="7178" max="7422" width="11" style="415"/>
    <col min="7423" max="7423" width="46.7109375" style="415" bestFit="1" customWidth="1"/>
    <col min="7424" max="7424" width="11.85546875" style="415" customWidth="1"/>
    <col min="7425" max="7425" width="12.42578125" style="415" customWidth="1"/>
    <col min="7426" max="7426" width="12.5703125" style="415" customWidth="1"/>
    <col min="7427" max="7427" width="11.7109375" style="415" customWidth="1"/>
    <col min="7428" max="7428" width="10.7109375" style="415" customWidth="1"/>
    <col min="7429" max="7429" width="2.42578125" style="415" bestFit="1" customWidth="1"/>
    <col min="7430" max="7430" width="8.5703125" style="415" customWidth="1"/>
    <col min="7431" max="7431" width="12.42578125" style="415" customWidth="1"/>
    <col min="7432" max="7432" width="2.140625" style="415" customWidth="1"/>
    <col min="7433" max="7433" width="9.42578125" style="415" customWidth="1"/>
    <col min="7434" max="7678" width="11" style="415"/>
    <col min="7679" max="7679" width="46.7109375" style="415" bestFit="1" customWidth="1"/>
    <col min="7680" max="7680" width="11.85546875" style="415" customWidth="1"/>
    <col min="7681" max="7681" width="12.42578125" style="415" customWidth="1"/>
    <col min="7682" max="7682" width="12.5703125" style="415" customWidth="1"/>
    <col min="7683" max="7683" width="11.7109375" style="415" customWidth="1"/>
    <col min="7684" max="7684" width="10.7109375" style="415" customWidth="1"/>
    <col min="7685" max="7685" width="2.42578125" style="415" bestFit="1" customWidth="1"/>
    <col min="7686" max="7686" width="8.5703125" style="415" customWidth="1"/>
    <col min="7687" max="7687" width="12.42578125" style="415" customWidth="1"/>
    <col min="7688" max="7688" width="2.140625" style="415" customWidth="1"/>
    <col min="7689" max="7689" width="9.42578125" style="415" customWidth="1"/>
    <col min="7690" max="7934" width="11" style="415"/>
    <col min="7935" max="7935" width="46.7109375" style="415" bestFit="1" customWidth="1"/>
    <col min="7936" max="7936" width="11.85546875" style="415" customWidth="1"/>
    <col min="7937" max="7937" width="12.42578125" style="415" customWidth="1"/>
    <col min="7938" max="7938" width="12.5703125" style="415" customWidth="1"/>
    <col min="7939" max="7939" width="11.7109375" style="415" customWidth="1"/>
    <col min="7940" max="7940" width="10.7109375" style="415" customWidth="1"/>
    <col min="7941" max="7941" width="2.42578125" style="415" bestFit="1" customWidth="1"/>
    <col min="7942" max="7942" width="8.5703125" style="415" customWidth="1"/>
    <col min="7943" max="7943" width="12.42578125" style="415" customWidth="1"/>
    <col min="7944" max="7944" width="2.140625" style="415" customWidth="1"/>
    <col min="7945" max="7945" width="9.42578125" style="415" customWidth="1"/>
    <col min="7946" max="8190" width="11" style="415"/>
    <col min="8191" max="8191" width="46.7109375" style="415" bestFit="1" customWidth="1"/>
    <col min="8192" max="8192" width="11.85546875" style="415" customWidth="1"/>
    <col min="8193" max="8193" width="12.42578125" style="415" customWidth="1"/>
    <col min="8194" max="8194" width="12.5703125" style="415" customWidth="1"/>
    <col min="8195" max="8195" width="11.7109375" style="415" customWidth="1"/>
    <col min="8196" max="8196" width="10.7109375" style="415" customWidth="1"/>
    <col min="8197" max="8197" width="2.42578125" style="415" bestFit="1" customWidth="1"/>
    <col min="8198" max="8198" width="8.5703125" style="415" customWidth="1"/>
    <col min="8199" max="8199" width="12.42578125" style="415" customWidth="1"/>
    <col min="8200" max="8200" width="2.140625" style="415" customWidth="1"/>
    <col min="8201" max="8201" width="9.42578125" style="415" customWidth="1"/>
    <col min="8202" max="8446" width="11" style="415"/>
    <col min="8447" max="8447" width="46.7109375" style="415" bestFit="1" customWidth="1"/>
    <col min="8448" max="8448" width="11.85546875" style="415" customWidth="1"/>
    <col min="8449" max="8449" width="12.42578125" style="415" customWidth="1"/>
    <col min="8450" max="8450" width="12.5703125" style="415" customWidth="1"/>
    <col min="8451" max="8451" width="11.7109375" style="415" customWidth="1"/>
    <col min="8452" max="8452" width="10.7109375" style="415" customWidth="1"/>
    <col min="8453" max="8453" width="2.42578125" style="415" bestFit="1" customWidth="1"/>
    <col min="8454" max="8454" width="8.5703125" style="415" customWidth="1"/>
    <col min="8455" max="8455" width="12.42578125" style="415" customWidth="1"/>
    <col min="8456" max="8456" width="2.140625" style="415" customWidth="1"/>
    <col min="8457" max="8457" width="9.42578125" style="415" customWidth="1"/>
    <col min="8458" max="8702" width="11" style="415"/>
    <col min="8703" max="8703" width="46.7109375" style="415" bestFit="1" customWidth="1"/>
    <col min="8704" max="8704" width="11.85546875" style="415" customWidth="1"/>
    <col min="8705" max="8705" width="12.42578125" style="415" customWidth="1"/>
    <col min="8706" max="8706" width="12.5703125" style="415" customWidth="1"/>
    <col min="8707" max="8707" width="11.7109375" style="415" customWidth="1"/>
    <col min="8708" max="8708" width="10.7109375" style="415" customWidth="1"/>
    <col min="8709" max="8709" width="2.42578125" style="415" bestFit="1" customWidth="1"/>
    <col min="8710" max="8710" width="8.5703125" style="415" customWidth="1"/>
    <col min="8711" max="8711" width="12.42578125" style="415" customWidth="1"/>
    <col min="8712" max="8712" width="2.140625" style="415" customWidth="1"/>
    <col min="8713" max="8713" width="9.42578125" style="415" customWidth="1"/>
    <col min="8714" max="8958" width="11" style="415"/>
    <col min="8959" max="8959" width="46.7109375" style="415" bestFit="1" customWidth="1"/>
    <col min="8960" max="8960" width="11.85546875" style="415" customWidth="1"/>
    <col min="8961" max="8961" width="12.42578125" style="415" customWidth="1"/>
    <col min="8962" max="8962" width="12.5703125" style="415" customWidth="1"/>
    <col min="8963" max="8963" width="11.7109375" style="415" customWidth="1"/>
    <col min="8964" max="8964" width="10.7109375" style="415" customWidth="1"/>
    <col min="8965" max="8965" width="2.42578125" style="415" bestFit="1" customWidth="1"/>
    <col min="8966" max="8966" width="8.5703125" style="415" customWidth="1"/>
    <col min="8967" max="8967" width="12.42578125" style="415" customWidth="1"/>
    <col min="8968" max="8968" width="2.140625" style="415" customWidth="1"/>
    <col min="8969" max="8969" width="9.42578125" style="415" customWidth="1"/>
    <col min="8970" max="9214" width="11" style="415"/>
    <col min="9215" max="9215" width="46.7109375" style="415" bestFit="1" customWidth="1"/>
    <col min="9216" max="9216" width="11.85546875" style="415" customWidth="1"/>
    <col min="9217" max="9217" width="12.42578125" style="415" customWidth="1"/>
    <col min="9218" max="9218" width="12.5703125" style="415" customWidth="1"/>
    <col min="9219" max="9219" width="11.7109375" style="415" customWidth="1"/>
    <col min="9220" max="9220" width="10.7109375" style="415" customWidth="1"/>
    <col min="9221" max="9221" width="2.42578125" style="415" bestFit="1" customWidth="1"/>
    <col min="9222" max="9222" width="8.5703125" style="415" customWidth="1"/>
    <col min="9223" max="9223" width="12.42578125" style="415" customWidth="1"/>
    <col min="9224" max="9224" width="2.140625" style="415" customWidth="1"/>
    <col min="9225" max="9225" width="9.42578125" style="415" customWidth="1"/>
    <col min="9226" max="9470" width="11" style="415"/>
    <col min="9471" max="9471" width="46.7109375" style="415" bestFit="1" customWidth="1"/>
    <col min="9472" max="9472" width="11.85546875" style="415" customWidth="1"/>
    <col min="9473" max="9473" width="12.42578125" style="415" customWidth="1"/>
    <col min="9474" max="9474" width="12.5703125" style="415" customWidth="1"/>
    <col min="9475" max="9475" width="11.7109375" style="415" customWidth="1"/>
    <col min="9476" max="9476" width="10.7109375" style="415" customWidth="1"/>
    <col min="9477" max="9477" width="2.42578125" style="415" bestFit="1" customWidth="1"/>
    <col min="9478" max="9478" width="8.5703125" style="415" customWidth="1"/>
    <col min="9479" max="9479" width="12.42578125" style="415" customWidth="1"/>
    <col min="9480" max="9480" width="2.140625" style="415" customWidth="1"/>
    <col min="9481" max="9481" width="9.42578125" style="415" customWidth="1"/>
    <col min="9482" max="9726" width="11" style="415"/>
    <col min="9727" max="9727" width="46.7109375" style="415" bestFit="1" customWidth="1"/>
    <col min="9728" max="9728" width="11.85546875" style="415" customWidth="1"/>
    <col min="9729" max="9729" width="12.42578125" style="415" customWidth="1"/>
    <col min="9730" max="9730" width="12.5703125" style="415" customWidth="1"/>
    <col min="9731" max="9731" width="11.7109375" style="415" customWidth="1"/>
    <col min="9732" max="9732" width="10.7109375" style="415" customWidth="1"/>
    <col min="9733" max="9733" width="2.42578125" style="415" bestFit="1" customWidth="1"/>
    <col min="9734" max="9734" width="8.5703125" style="415" customWidth="1"/>
    <col min="9735" max="9735" width="12.42578125" style="415" customWidth="1"/>
    <col min="9736" max="9736" width="2.140625" style="415" customWidth="1"/>
    <col min="9737" max="9737" width="9.42578125" style="415" customWidth="1"/>
    <col min="9738" max="9982" width="11" style="415"/>
    <col min="9983" max="9983" width="46.7109375" style="415" bestFit="1" customWidth="1"/>
    <col min="9984" max="9984" width="11.85546875" style="415" customWidth="1"/>
    <col min="9985" max="9985" width="12.42578125" style="415" customWidth="1"/>
    <col min="9986" max="9986" width="12.5703125" style="415" customWidth="1"/>
    <col min="9987" max="9987" width="11.7109375" style="415" customWidth="1"/>
    <col min="9988" max="9988" width="10.7109375" style="415" customWidth="1"/>
    <col min="9989" max="9989" width="2.42578125" style="415" bestFit="1" customWidth="1"/>
    <col min="9990" max="9990" width="8.5703125" style="415" customWidth="1"/>
    <col min="9991" max="9991" width="12.42578125" style="415" customWidth="1"/>
    <col min="9992" max="9992" width="2.140625" style="415" customWidth="1"/>
    <col min="9993" max="9993" width="9.42578125" style="415" customWidth="1"/>
    <col min="9994" max="10238" width="11" style="415"/>
    <col min="10239" max="10239" width="46.7109375" style="415" bestFit="1" customWidth="1"/>
    <col min="10240" max="10240" width="11.85546875" style="415" customWidth="1"/>
    <col min="10241" max="10241" width="12.42578125" style="415" customWidth="1"/>
    <col min="10242" max="10242" width="12.5703125" style="415" customWidth="1"/>
    <col min="10243" max="10243" width="11.7109375" style="415" customWidth="1"/>
    <col min="10244" max="10244" width="10.7109375" style="415" customWidth="1"/>
    <col min="10245" max="10245" width="2.42578125" style="415" bestFit="1" customWidth="1"/>
    <col min="10246" max="10246" width="8.5703125" style="415" customWidth="1"/>
    <col min="10247" max="10247" width="12.42578125" style="415" customWidth="1"/>
    <col min="10248" max="10248" width="2.140625" style="415" customWidth="1"/>
    <col min="10249" max="10249" width="9.42578125" style="415" customWidth="1"/>
    <col min="10250" max="10494" width="11" style="415"/>
    <col min="10495" max="10495" width="46.7109375" style="415" bestFit="1" customWidth="1"/>
    <col min="10496" max="10496" width="11.85546875" style="415" customWidth="1"/>
    <col min="10497" max="10497" width="12.42578125" style="415" customWidth="1"/>
    <col min="10498" max="10498" width="12.5703125" style="415" customWidth="1"/>
    <col min="10499" max="10499" width="11.7109375" style="415" customWidth="1"/>
    <col min="10500" max="10500" width="10.7109375" style="415" customWidth="1"/>
    <col min="10501" max="10501" width="2.42578125" style="415" bestFit="1" customWidth="1"/>
    <col min="10502" max="10502" width="8.5703125" style="415" customWidth="1"/>
    <col min="10503" max="10503" width="12.42578125" style="415" customWidth="1"/>
    <col min="10504" max="10504" width="2.140625" style="415" customWidth="1"/>
    <col min="10505" max="10505" width="9.42578125" style="415" customWidth="1"/>
    <col min="10506" max="10750" width="11" style="415"/>
    <col min="10751" max="10751" width="46.7109375" style="415" bestFit="1" customWidth="1"/>
    <col min="10752" max="10752" width="11.85546875" style="415" customWidth="1"/>
    <col min="10753" max="10753" width="12.42578125" style="415" customWidth="1"/>
    <col min="10754" max="10754" width="12.5703125" style="415" customWidth="1"/>
    <col min="10755" max="10755" width="11.7109375" style="415" customWidth="1"/>
    <col min="10756" max="10756" width="10.7109375" style="415" customWidth="1"/>
    <col min="10757" max="10757" width="2.42578125" style="415" bestFit="1" customWidth="1"/>
    <col min="10758" max="10758" width="8.5703125" style="415" customWidth="1"/>
    <col min="10759" max="10759" width="12.42578125" style="415" customWidth="1"/>
    <col min="10760" max="10760" width="2.140625" style="415" customWidth="1"/>
    <col min="10761" max="10761" width="9.42578125" style="415" customWidth="1"/>
    <col min="10762" max="11006" width="11" style="415"/>
    <col min="11007" max="11007" width="46.7109375" style="415" bestFit="1" customWidth="1"/>
    <col min="11008" max="11008" width="11.85546875" style="415" customWidth="1"/>
    <col min="11009" max="11009" width="12.42578125" style="415" customWidth="1"/>
    <col min="11010" max="11010" width="12.5703125" style="415" customWidth="1"/>
    <col min="11011" max="11011" width="11.7109375" style="415" customWidth="1"/>
    <col min="11012" max="11012" width="10.7109375" style="415" customWidth="1"/>
    <col min="11013" max="11013" width="2.42578125" style="415" bestFit="1" customWidth="1"/>
    <col min="11014" max="11014" width="8.5703125" style="415" customWidth="1"/>
    <col min="11015" max="11015" width="12.42578125" style="415" customWidth="1"/>
    <col min="11016" max="11016" width="2.140625" style="415" customWidth="1"/>
    <col min="11017" max="11017" width="9.42578125" style="415" customWidth="1"/>
    <col min="11018" max="11262" width="11" style="415"/>
    <col min="11263" max="11263" width="46.7109375" style="415" bestFit="1" customWidth="1"/>
    <col min="11264" max="11264" width="11.85546875" style="415" customWidth="1"/>
    <col min="11265" max="11265" width="12.42578125" style="415" customWidth="1"/>
    <col min="11266" max="11266" width="12.5703125" style="415" customWidth="1"/>
    <col min="11267" max="11267" width="11.7109375" style="415" customWidth="1"/>
    <col min="11268" max="11268" width="10.7109375" style="415" customWidth="1"/>
    <col min="11269" max="11269" width="2.42578125" style="415" bestFit="1" customWidth="1"/>
    <col min="11270" max="11270" width="8.5703125" style="415" customWidth="1"/>
    <col min="11271" max="11271" width="12.42578125" style="415" customWidth="1"/>
    <col min="11272" max="11272" width="2.140625" style="415" customWidth="1"/>
    <col min="11273" max="11273" width="9.42578125" style="415" customWidth="1"/>
    <col min="11274" max="11518" width="11" style="415"/>
    <col min="11519" max="11519" width="46.7109375" style="415" bestFit="1" customWidth="1"/>
    <col min="11520" max="11520" width="11.85546875" style="415" customWidth="1"/>
    <col min="11521" max="11521" width="12.42578125" style="415" customWidth="1"/>
    <col min="11522" max="11522" width="12.5703125" style="415" customWidth="1"/>
    <col min="11523" max="11523" width="11.7109375" style="415" customWidth="1"/>
    <col min="11524" max="11524" width="10.7109375" style="415" customWidth="1"/>
    <col min="11525" max="11525" width="2.42578125" style="415" bestFit="1" customWidth="1"/>
    <col min="11526" max="11526" width="8.5703125" style="415" customWidth="1"/>
    <col min="11527" max="11527" width="12.42578125" style="415" customWidth="1"/>
    <col min="11528" max="11528" width="2.140625" style="415" customWidth="1"/>
    <col min="11529" max="11529" width="9.42578125" style="415" customWidth="1"/>
    <col min="11530" max="11774" width="11" style="415"/>
    <col min="11775" max="11775" width="46.7109375" style="415" bestFit="1" customWidth="1"/>
    <col min="11776" max="11776" width="11.85546875" style="415" customWidth="1"/>
    <col min="11777" max="11777" width="12.42578125" style="415" customWidth="1"/>
    <col min="11778" max="11778" width="12.5703125" style="415" customWidth="1"/>
    <col min="11779" max="11779" width="11.7109375" style="415" customWidth="1"/>
    <col min="11780" max="11780" width="10.7109375" style="415" customWidth="1"/>
    <col min="11781" max="11781" width="2.42578125" style="415" bestFit="1" customWidth="1"/>
    <col min="11782" max="11782" width="8.5703125" style="415" customWidth="1"/>
    <col min="11783" max="11783" width="12.42578125" style="415" customWidth="1"/>
    <col min="11784" max="11784" width="2.140625" style="415" customWidth="1"/>
    <col min="11785" max="11785" width="9.42578125" style="415" customWidth="1"/>
    <col min="11786" max="12030" width="11" style="415"/>
    <col min="12031" max="12031" width="46.7109375" style="415" bestFit="1" customWidth="1"/>
    <col min="12032" max="12032" width="11.85546875" style="415" customWidth="1"/>
    <col min="12033" max="12033" width="12.42578125" style="415" customWidth="1"/>
    <col min="12034" max="12034" width="12.5703125" style="415" customWidth="1"/>
    <col min="12035" max="12035" width="11.7109375" style="415" customWidth="1"/>
    <col min="12036" max="12036" width="10.7109375" style="415" customWidth="1"/>
    <col min="12037" max="12037" width="2.42578125" style="415" bestFit="1" customWidth="1"/>
    <col min="12038" max="12038" width="8.5703125" style="415" customWidth="1"/>
    <col min="12039" max="12039" width="12.42578125" style="415" customWidth="1"/>
    <col min="12040" max="12040" width="2.140625" style="415" customWidth="1"/>
    <col min="12041" max="12041" width="9.42578125" style="415" customWidth="1"/>
    <col min="12042" max="12286" width="11" style="415"/>
    <col min="12287" max="12287" width="46.7109375" style="415" bestFit="1" customWidth="1"/>
    <col min="12288" max="12288" width="11.85546875" style="415" customWidth="1"/>
    <col min="12289" max="12289" width="12.42578125" style="415" customWidth="1"/>
    <col min="12290" max="12290" width="12.5703125" style="415" customWidth="1"/>
    <col min="12291" max="12291" width="11.7109375" style="415" customWidth="1"/>
    <col min="12292" max="12292" width="10.7109375" style="415" customWidth="1"/>
    <col min="12293" max="12293" width="2.42578125" style="415" bestFit="1" customWidth="1"/>
    <col min="12294" max="12294" width="8.5703125" style="415" customWidth="1"/>
    <col min="12295" max="12295" width="12.42578125" style="415" customWidth="1"/>
    <col min="12296" max="12296" width="2.140625" style="415" customWidth="1"/>
    <col min="12297" max="12297" width="9.42578125" style="415" customWidth="1"/>
    <col min="12298" max="12542" width="11" style="415"/>
    <col min="12543" max="12543" width="46.7109375" style="415" bestFit="1" customWidth="1"/>
    <col min="12544" max="12544" width="11.85546875" style="415" customWidth="1"/>
    <col min="12545" max="12545" width="12.42578125" style="415" customWidth="1"/>
    <col min="12546" max="12546" width="12.5703125" style="415" customWidth="1"/>
    <col min="12547" max="12547" width="11.7109375" style="415" customWidth="1"/>
    <col min="12548" max="12548" width="10.7109375" style="415" customWidth="1"/>
    <col min="12549" max="12549" width="2.42578125" style="415" bestFit="1" customWidth="1"/>
    <col min="12550" max="12550" width="8.5703125" style="415" customWidth="1"/>
    <col min="12551" max="12551" width="12.42578125" style="415" customWidth="1"/>
    <col min="12552" max="12552" width="2.140625" style="415" customWidth="1"/>
    <col min="12553" max="12553" width="9.42578125" style="415" customWidth="1"/>
    <col min="12554" max="12798" width="11" style="415"/>
    <col min="12799" max="12799" width="46.7109375" style="415" bestFit="1" customWidth="1"/>
    <col min="12800" max="12800" width="11.85546875" style="415" customWidth="1"/>
    <col min="12801" max="12801" width="12.42578125" style="415" customWidth="1"/>
    <col min="12802" max="12802" width="12.5703125" style="415" customWidth="1"/>
    <col min="12803" max="12803" width="11.7109375" style="415" customWidth="1"/>
    <col min="12804" max="12804" width="10.7109375" style="415" customWidth="1"/>
    <col min="12805" max="12805" width="2.42578125" style="415" bestFit="1" customWidth="1"/>
    <col min="12806" max="12806" width="8.5703125" style="415" customWidth="1"/>
    <col min="12807" max="12807" width="12.42578125" style="415" customWidth="1"/>
    <col min="12808" max="12808" width="2.140625" style="415" customWidth="1"/>
    <col min="12809" max="12809" width="9.42578125" style="415" customWidth="1"/>
    <col min="12810" max="13054" width="11" style="415"/>
    <col min="13055" max="13055" width="46.7109375" style="415" bestFit="1" customWidth="1"/>
    <col min="13056" max="13056" width="11.85546875" style="415" customWidth="1"/>
    <col min="13057" max="13057" width="12.42578125" style="415" customWidth="1"/>
    <col min="13058" max="13058" width="12.5703125" style="415" customWidth="1"/>
    <col min="13059" max="13059" width="11.7109375" style="415" customWidth="1"/>
    <col min="13060" max="13060" width="10.7109375" style="415" customWidth="1"/>
    <col min="13061" max="13061" width="2.42578125" style="415" bestFit="1" customWidth="1"/>
    <col min="13062" max="13062" width="8.5703125" style="415" customWidth="1"/>
    <col min="13063" max="13063" width="12.42578125" style="415" customWidth="1"/>
    <col min="13064" max="13064" width="2.140625" style="415" customWidth="1"/>
    <col min="13065" max="13065" width="9.42578125" style="415" customWidth="1"/>
    <col min="13066" max="13310" width="11" style="415"/>
    <col min="13311" max="13311" width="46.7109375" style="415" bestFit="1" customWidth="1"/>
    <col min="13312" max="13312" width="11.85546875" style="415" customWidth="1"/>
    <col min="13313" max="13313" width="12.42578125" style="415" customWidth="1"/>
    <col min="13314" max="13314" width="12.5703125" style="415" customWidth="1"/>
    <col min="13315" max="13315" width="11.7109375" style="415" customWidth="1"/>
    <col min="13316" max="13316" width="10.7109375" style="415" customWidth="1"/>
    <col min="13317" max="13317" width="2.42578125" style="415" bestFit="1" customWidth="1"/>
    <col min="13318" max="13318" width="8.5703125" style="415" customWidth="1"/>
    <col min="13319" max="13319" width="12.42578125" style="415" customWidth="1"/>
    <col min="13320" max="13320" width="2.140625" style="415" customWidth="1"/>
    <col min="13321" max="13321" width="9.42578125" style="415" customWidth="1"/>
    <col min="13322" max="13566" width="11" style="415"/>
    <col min="13567" max="13567" width="46.7109375" style="415" bestFit="1" customWidth="1"/>
    <col min="13568" max="13568" width="11.85546875" style="415" customWidth="1"/>
    <col min="13569" max="13569" width="12.42578125" style="415" customWidth="1"/>
    <col min="13570" max="13570" width="12.5703125" style="415" customWidth="1"/>
    <col min="13571" max="13571" width="11.7109375" style="415" customWidth="1"/>
    <col min="13572" max="13572" width="10.7109375" style="415" customWidth="1"/>
    <col min="13573" max="13573" width="2.42578125" style="415" bestFit="1" customWidth="1"/>
    <col min="13574" max="13574" width="8.5703125" style="415" customWidth="1"/>
    <col min="13575" max="13575" width="12.42578125" style="415" customWidth="1"/>
    <col min="13576" max="13576" width="2.140625" style="415" customWidth="1"/>
    <col min="13577" max="13577" width="9.42578125" style="415" customWidth="1"/>
    <col min="13578" max="13822" width="11" style="415"/>
    <col min="13823" max="13823" width="46.7109375" style="415" bestFit="1" customWidth="1"/>
    <col min="13824" max="13824" width="11.85546875" style="415" customWidth="1"/>
    <col min="13825" max="13825" width="12.42578125" style="415" customWidth="1"/>
    <col min="13826" max="13826" width="12.5703125" style="415" customWidth="1"/>
    <col min="13827" max="13827" width="11.7109375" style="415" customWidth="1"/>
    <col min="13828" max="13828" width="10.7109375" style="415" customWidth="1"/>
    <col min="13829" max="13829" width="2.42578125" style="415" bestFit="1" customWidth="1"/>
    <col min="13830" max="13830" width="8.5703125" style="415" customWidth="1"/>
    <col min="13831" max="13831" width="12.42578125" style="415" customWidth="1"/>
    <col min="13832" max="13832" width="2.140625" style="415" customWidth="1"/>
    <col min="13833" max="13833" width="9.42578125" style="415" customWidth="1"/>
    <col min="13834" max="14078" width="11" style="415"/>
    <col min="14079" max="14079" width="46.7109375" style="415" bestFit="1" customWidth="1"/>
    <col min="14080" max="14080" width="11.85546875" style="415" customWidth="1"/>
    <col min="14081" max="14081" width="12.42578125" style="415" customWidth="1"/>
    <col min="14082" max="14082" width="12.5703125" style="415" customWidth="1"/>
    <col min="14083" max="14083" width="11.7109375" style="415" customWidth="1"/>
    <col min="14084" max="14084" width="10.7109375" style="415" customWidth="1"/>
    <col min="14085" max="14085" width="2.42578125" style="415" bestFit="1" customWidth="1"/>
    <col min="14086" max="14086" width="8.5703125" style="415" customWidth="1"/>
    <col min="14087" max="14087" width="12.42578125" style="415" customWidth="1"/>
    <col min="14088" max="14088" width="2.140625" style="415" customWidth="1"/>
    <col min="14089" max="14089" width="9.42578125" style="415" customWidth="1"/>
    <col min="14090" max="14334" width="11" style="415"/>
    <col min="14335" max="14335" width="46.7109375" style="415" bestFit="1" customWidth="1"/>
    <col min="14336" max="14336" width="11.85546875" style="415" customWidth="1"/>
    <col min="14337" max="14337" width="12.42578125" style="415" customWidth="1"/>
    <col min="14338" max="14338" width="12.5703125" style="415" customWidth="1"/>
    <col min="14339" max="14339" width="11.7109375" style="415" customWidth="1"/>
    <col min="14340" max="14340" width="10.7109375" style="415" customWidth="1"/>
    <col min="14341" max="14341" width="2.42578125" style="415" bestFit="1" customWidth="1"/>
    <col min="14342" max="14342" width="8.5703125" style="415" customWidth="1"/>
    <col min="14343" max="14343" width="12.42578125" style="415" customWidth="1"/>
    <col min="14344" max="14344" width="2.140625" style="415" customWidth="1"/>
    <col min="14345" max="14345" width="9.42578125" style="415" customWidth="1"/>
    <col min="14346" max="14590" width="11" style="415"/>
    <col min="14591" max="14591" width="46.7109375" style="415" bestFit="1" customWidth="1"/>
    <col min="14592" max="14592" width="11.85546875" style="415" customWidth="1"/>
    <col min="14593" max="14593" width="12.42578125" style="415" customWidth="1"/>
    <col min="14594" max="14594" width="12.5703125" style="415" customWidth="1"/>
    <col min="14595" max="14595" width="11.7109375" style="415" customWidth="1"/>
    <col min="14596" max="14596" width="10.7109375" style="415" customWidth="1"/>
    <col min="14597" max="14597" width="2.42578125" style="415" bestFit="1" customWidth="1"/>
    <col min="14598" max="14598" width="8.5703125" style="415" customWidth="1"/>
    <col min="14599" max="14599" width="12.42578125" style="415" customWidth="1"/>
    <col min="14600" max="14600" width="2.140625" style="415" customWidth="1"/>
    <col min="14601" max="14601" width="9.42578125" style="415" customWidth="1"/>
    <col min="14602" max="14846" width="11" style="415"/>
    <col min="14847" max="14847" width="46.7109375" style="415" bestFit="1" customWidth="1"/>
    <col min="14848" max="14848" width="11.85546875" style="415" customWidth="1"/>
    <col min="14849" max="14849" width="12.42578125" style="415" customWidth="1"/>
    <col min="14850" max="14850" width="12.5703125" style="415" customWidth="1"/>
    <col min="14851" max="14851" width="11.7109375" style="415" customWidth="1"/>
    <col min="14852" max="14852" width="10.7109375" style="415" customWidth="1"/>
    <col min="14853" max="14853" width="2.42578125" style="415" bestFit="1" customWidth="1"/>
    <col min="14854" max="14854" width="8.5703125" style="415" customWidth="1"/>
    <col min="14855" max="14855" width="12.42578125" style="415" customWidth="1"/>
    <col min="14856" max="14856" width="2.140625" style="415" customWidth="1"/>
    <col min="14857" max="14857" width="9.42578125" style="415" customWidth="1"/>
    <col min="14858" max="15102" width="11" style="415"/>
    <col min="15103" max="15103" width="46.7109375" style="415" bestFit="1" customWidth="1"/>
    <col min="15104" max="15104" width="11.85546875" style="415" customWidth="1"/>
    <col min="15105" max="15105" width="12.42578125" style="415" customWidth="1"/>
    <col min="15106" max="15106" width="12.5703125" style="415" customWidth="1"/>
    <col min="15107" max="15107" width="11.7109375" style="415" customWidth="1"/>
    <col min="15108" max="15108" width="10.7109375" style="415" customWidth="1"/>
    <col min="15109" max="15109" width="2.42578125" style="415" bestFit="1" customWidth="1"/>
    <col min="15110" max="15110" width="8.5703125" style="415" customWidth="1"/>
    <col min="15111" max="15111" width="12.42578125" style="415" customWidth="1"/>
    <col min="15112" max="15112" width="2.140625" style="415" customWidth="1"/>
    <col min="15113" max="15113" width="9.42578125" style="415" customWidth="1"/>
    <col min="15114" max="15358" width="11" style="415"/>
    <col min="15359" max="15359" width="46.7109375" style="415" bestFit="1" customWidth="1"/>
    <col min="15360" max="15360" width="11.85546875" style="415" customWidth="1"/>
    <col min="15361" max="15361" width="12.42578125" style="415" customWidth="1"/>
    <col min="15362" max="15362" width="12.5703125" style="415" customWidth="1"/>
    <col min="15363" max="15363" width="11.7109375" style="415" customWidth="1"/>
    <col min="15364" max="15364" width="10.7109375" style="415" customWidth="1"/>
    <col min="15365" max="15365" width="2.42578125" style="415" bestFit="1" customWidth="1"/>
    <col min="15366" max="15366" width="8.5703125" style="415" customWidth="1"/>
    <col min="15367" max="15367" width="12.42578125" style="415" customWidth="1"/>
    <col min="15368" max="15368" width="2.140625" style="415" customWidth="1"/>
    <col min="15369" max="15369" width="9.42578125" style="415" customWidth="1"/>
    <col min="15370" max="15614" width="11" style="415"/>
    <col min="15615" max="15615" width="46.7109375" style="415" bestFit="1" customWidth="1"/>
    <col min="15616" max="15616" width="11.85546875" style="415" customWidth="1"/>
    <col min="15617" max="15617" width="12.42578125" style="415" customWidth="1"/>
    <col min="15618" max="15618" width="12.5703125" style="415" customWidth="1"/>
    <col min="15619" max="15619" width="11.7109375" style="415" customWidth="1"/>
    <col min="15620" max="15620" width="10.7109375" style="415" customWidth="1"/>
    <col min="15621" max="15621" width="2.42578125" style="415" bestFit="1" customWidth="1"/>
    <col min="15622" max="15622" width="8.5703125" style="415" customWidth="1"/>
    <col min="15623" max="15623" width="12.42578125" style="415" customWidth="1"/>
    <col min="15624" max="15624" width="2.140625" style="415" customWidth="1"/>
    <col min="15625" max="15625" width="9.42578125" style="415" customWidth="1"/>
    <col min="15626" max="15870" width="11" style="415"/>
    <col min="15871" max="15871" width="46.7109375" style="415" bestFit="1" customWidth="1"/>
    <col min="15872" max="15872" width="11.85546875" style="415" customWidth="1"/>
    <col min="15873" max="15873" width="12.42578125" style="415" customWidth="1"/>
    <col min="15874" max="15874" width="12.5703125" style="415" customWidth="1"/>
    <col min="15875" max="15875" width="11.7109375" style="415" customWidth="1"/>
    <col min="15876" max="15876" width="10.7109375" style="415" customWidth="1"/>
    <col min="15877" max="15877" width="2.42578125" style="415" bestFit="1" customWidth="1"/>
    <col min="15878" max="15878" width="8.5703125" style="415" customWidth="1"/>
    <col min="15879" max="15879" width="12.42578125" style="415" customWidth="1"/>
    <col min="15880" max="15880" width="2.140625" style="415" customWidth="1"/>
    <col min="15881" max="15881" width="9.42578125" style="415" customWidth="1"/>
    <col min="15882" max="16126" width="11" style="415"/>
    <col min="16127" max="16127" width="46.7109375" style="415" bestFit="1" customWidth="1"/>
    <col min="16128" max="16128" width="11.85546875" style="415" customWidth="1"/>
    <col min="16129" max="16129" width="12.42578125" style="415" customWidth="1"/>
    <col min="16130" max="16130" width="12.5703125" style="415" customWidth="1"/>
    <col min="16131" max="16131" width="11.7109375" style="415" customWidth="1"/>
    <col min="16132" max="16132" width="10.7109375" style="415" customWidth="1"/>
    <col min="16133" max="16133" width="2.42578125" style="415" bestFit="1" customWidth="1"/>
    <col min="16134" max="16134" width="8.5703125" style="415" customWidth="1"/>
    <col min="16135" max="16135" width="12.42578125" style="415" customWidth="1"/>
    <col min="16136" max="16136" width="2.140625" style="415" customWidth="1"/>
    <col min="16137" max="16137" width="9.42578125" style="415" customWidth="1"/>
    <col min="16138" max="16384" width="11" style="415"/>
  </cols>
  <sheetData>
    <row r="1" spans="1:27" ht="17.100000000000001" customHeight="1">
      <c r="A1" s="3104" t="s">
        <v>632</v>
      </c>
      <c r="B1" s="3104"/>
      <c r="C1" s="3104"/>
      <c r="D1" s="3104"/>
      <c r="E1" s="3104"/>
      <c r="F1" s="3104"/>
      <c r="G1" s="3104"/>
      <c r="H1" s="3104"/>
      <c r="I1" s="3104"/>
      <c r="J1" s="3104"/>
      <c r="K1" s="3104"/>
    </row>
    <row r="2" spans="1:27" ht="17.100000000000001" customHeight="1">
      <c r="A2" s="3123" t="s">
        <v>38</v>
      </c>
      <c r="B2" s="3123"/>
      <c r="C2" s="3123"/>
      <c r="D2" s="3123"/>
      <c r="E2" s="3123"/>
      <c r="F2" s="3123"/>
      <c r="G2" s="3123"/>
      <c r="H2" s="3123"/>
      <c r="I2" s="3123"/>
      <c r="J2" s="3123"/>
      <c r="K2" s="3123"/>
    </row>
    <row r="3" spans="1:27" ht="17.100000000000001" customHeight="1">
      <c r="A3" s="3123" t="s">
        <v>579</v>
      </c>
      <c r="B3" s="3123"/>
      <c r="C3" s="3123"/>
      <c r="D3" s="3123"/>
      <c r="E3" s="3123"/>
      <c r="F3" s="3123"/>
      <c r="G3" s="3123"/>
      <c r="H3" s="3123"/>
      <c r="I3" s="3123"/>
      <c r="J3" s="3123"/>
      <c r="K3" s="3123"/>
    </row>
    <row r="4" spans="1:27" ht="17.100000000000001" customHeight="1" thickBot="1">
      <c r="E4" s="501"/>
      <c r="I4" s="3106" t="s">
        <v>578</v>
      </c>
      <c r="J4" s="3106"/>
      <c r="K4" s="3106"/>
    </row>
    <row r="5" spans="1:27" ht="18" customHeight="1" thickTop="1">
      <c r="A5" s="3124" t="s">
        <v>66</v>
      </c>
      <c r="B5" s="3121">
        <v>2020</v>
      </c>
      <c r="C5" s="3122"/>
      <c r="D5" s="3121">
        <v>2021</v>
      </c>
      <c r="E5" s="3122"/>
      <c r="F5" s="3109" t="s">
        <v>576</v>
      </c>
      <c r="G5" s="3110"/>
      <c r="H5" s="3110"/>
      <c r="I5" s="3110"/>
      <c r="J5" s="3110"/>
      <c r="K5" s="3111"/>
    </row>
    <row r="6" spans="1:27" ht="15.75">
      <c r="A6" s="3125"/>
      <c r="B6" s="3126" t="s">
        <v>575</v>
      </c>
      <c r="C6" s="3126" t="s">
        <v>574</v>
      </c>
      <c r="D6" s="3126" t="s">
        <v>573</v>
      </c>
      <c r="E6" s="3126" t="s">
        <v>572</v>
      </c>
      <c r="F6" s="3112" t="s">
        <v>73</v>
      </c>
      <c r="G6" s="3113"/>
      <c r="H6" s="3114"/>
      <c r="I6" s="3113" t="s">
        <v>263</v>
      </c>
      <c r="J6" s="3113"/>
      <c r="K6" s="3115"/>
    </row>
    <row r="7" spans="1:27" ht="15.75">
      <c r="A7" s="3125"/>
      <c r="B7" s="3127"/>
      <c r="C7" s="3127"/>
      <c r="D7" s="3127"/>
      <c r="E7" s="3127"/>
      <c r="F7" s="536" t="s">
        <v>396</v>
      </c>
      <c r="G7" s="534" t="s">
        <v>45</v>
      </c>
      <c r="H7" s="473" t="s">
        <v>571</v>
      </c>
      <c r="I7" s="535" t="s">
        <v>396</v>
      </c>
      <c r="J7" s="534" t="s">
        <v>45</v>
      </c>
      <c r="K7" s="472" t="s">
        <v>571</v>
      </c>
    </row>
    <row r="8" spans="1:27" ht="18" customHeight="1">
      <c r="A8" s="528" t="s">
        <v>631</v>
      </c>
      <c r="B8" s="527">
        <v>1274213.6775962182</v>
      </c>
      <c r="C8" s="527">
        <v>1340199.5441872522</v>
      </c>
      <c r="D8" s="527">
        <v>1298903.2257826997</v>
      </c>
      <c r="E8" s="527">
        <v>1230719.9906481078</v>
      </c>
      <c r="F8" s="526">
        <v>65985.866591033991</v>
      </c>
      <c r="G8" s="525"/>
      <c r="H8" s="524">
        <v>5.178555822404542</v>
      </c>
      <c r="I8" s="523">
        <v>-68183.235134591814</v>
      </c>
      <c r="J8" s="533"/>
      <c r="K8" s="521">
        <v>-5.2492929250757392</v>
      </c>
      <c r="M8" s="420"/>
      <c r="N8" s="420"/>
      <c r="P8" s="420"/>
      <c r="Q8" s="420"/>
      <c r="R8" s="420"/>
      <c r="T8" s="420"/>
      <c r="U8" s="420"/>
      <c r="V8" s="420"/>
      <c r="W8" s="420"/>
      <c r="X8" s="420"/>
      <c r="Y8" s="420"/>
      <c r="Z8" s="420"/>
      <c r="AA8" s="420"/>
    </row>
    <row r="9" spans="1:27" ht="18" customHeight="1">
      <c r="A9" s="451" t="s">
        <v>630</v>
      </c>
      <c r="B9" s="448">
        <v>44996.868751379996</v>
      </c>
      <c r="C9" s="448">
        <v>48598.801779559995</v>
      </c>
      <c r="D9" s="448">
        <v>51132.914285190003</v>
      </c>
      <c r="E9" s="448">
        <v>56746.174374230002</v>
      </c>
      <c r="F9" s="447">
        <v>3601.9330281799994</v>
      </c>
      <c r="G9" s="529"/>
      <c r="H9" s="446">
        <v>8.0048526222605947</v>
      </c>
      <c r="I9" s="445">
        <v>5613.260089039999</v>
      </c>
      <c r="J9" s="444"/>
      <c r="K9" s="443">
        <v>10.977782447001672</v>
      </c>
      <c r="M9" s="420"/>
      <c r="N9" s="420"/>
      <c r="P9" s="420"/>
      <c r="Q9" s="420"/>
      <c r="R9" s="420"/>
      <c r="T9" s="420"/>
      <c r="U9" s="420"/>
      <c r="V9" s="420"/>
      <c r="W9" s="420"/>
      <c r="X9" s="420"/>
      <c r="Y9" s="420"/>
      <c r="Z9" s="420"/>
      <c r="AA9" s="420"/>
    </row>
    <row r="10" spans="1:27" ht="18" customHeight="1">
      <c r="A10" s="451" t="s">
        <v>629</v>
      </c>
      <c r="B10" s="448">
        <v>420.0736</v>
      </c>
      <c r="C10" s="448">
        <v>413.24913600000002</v>
      </c>
      <c r="D10" s="448">
        <v>419.92316168399998</v>
      </c>
      <c r="E10" s="448">
        <v>25971.653439935999</v>
      </c>
      <c r="F10" s="447">
        <v>-6.8244639999999777</v>
      </c>
      <c r="G10" s="529"/>
      <c r="H10" s="446">
        <v>-1.6245876912998052</v>
      </c>
      <c r="I10" s="445">
        <v>25551.730278251998</v>
      </c>
      <c r="J10" s="444"/>
      <c r="K10" s="443">
        <v>6084.8585193021936</v>
      </c>
      <c r="M10" s="420"/>
      <c r="N10" s="420"/>
      <c r="P10" s="420"/>
      <c r="Q10" s="420"/>
      <c r="R10" s="420"/>
      <c r="T10" s="420"/>
      <c r="U10" s="420"/>
      <c r="V10" s="420"/>
      <c r="W10" s="420"/>
      <c r="X10" s="420"/>
      <c r="Y10" s="420"/>
      <c r="Z10" s="420"/>
      <c r="AA10" s="420"/>
    </row>
    <row r="11" spans="1:27" ht="18" customHeight="1">
      <c r="A11" s="451" t="s">
        <v>628</v>
      </c>
      <c r="B11" s="448">
        <v>2674.4134487880001</v>
      </c>
      <c r="C11" s="448">
        <v>2641.4884773120002</v>
      </c>
      <c r="D11" s="448">
        <v>2716.7498476559999</v>
      </c>
      <c r="E11" s="448">
        <v>2715.4345849920001</v>
      </c>
      <c r="F11" s="447">
        <v>-32.924971475999882</v>
      </c>
      <c r="G11" s="529"/>
      <c r="H11" s="446">
        <v>-1.2311100024912354</v>
      </c>
      <c r="I11" s="445">
        <v>-1.3152626639998743</v>
      </c>
      <c r="J11" s="444"/>
      <c r="K11" s="443">
        <v>-4.8413094239599469E-2</v>
      </c>
      <c r="M11" s="420"/>
      <c r="N11" s="420"/>
      <c r="P11" s="420"/>
      <c r="Q11" s="420"/>
      <c r="R11" s="420"/>
      <c r="T11" s="420"/>
      <c r="U11" s="420"/>
      <c r="V11" s="420"/>
      <c r="W11" s="420"/>
      <c r="X11" s="420"/>
      <c r="Y11" s="420"/>
      <c r="Z11" s="420"/>
      <c r="AA11" s="420"/>
    </row>
    <row r="12" spans="1:27" ht="18" customHeight="1">
      <c r="A12" s="451" t="s">
        <v>627</v>
      </c>
      <c r="B12" s="448">
        <v>1226122.3217960503</v>
      </c>
      <c r="C12" s="448">
        <v>1288546.0047943802</v>
      </c>
      <c r="D12" s="448">
        <v>1244633.6384881698</v>
      </c>
      <c r="E12" s="448">
        <v>1145286.7282489499</v>
      </c>
      <c r="F12" s="447">
        <v>62423.682998329867</v>
      </c>
      <c r="G12" s="529"/>
      <c r="H12" s="446">
        <v>5.0911464450700414</v>
      </c>
      <c r="I12" s="445">
        <v>-99346.910239219898</v>
      </c>
      <c r="J12" s="444"/>
      <c r="K12" s="443">
        <v>-7.9820203445484958</v>
      </c>
      <c r="M12" s="420"/>
      <c r="N12" s="420"/>
      <c r="P12" s="420"/>
      <c r="Q12" s="420"/>
      <c r="R12" s="420"/>
      <c r="T12" s="420"/>
      <c r="U12" s="420"/>
      <c r="V12" s="420"/>
      <c r="W12" s="420"/>
      <c r="X12" s="420"/>
      <c r="Y12" s="420"/>
      <c r="Z12" s="420"/>
      <c r="AA12" s="420"/>
    </row>
    <row r="13" spans="1:27" ht="18" customHeight="1">
      <c r="A13" s="528" t="s">
        <v>626</v>
      </c>
      <c r="B13" s="527">
        <v>66822.500005879992</v>
      </c>
      <c r="C13" s="527">
        <v>71300.100005879998</v>
      </c>
      <c r="D13" s="527">
        <v>56786.517382669997</v>
      </c>
      <c r="E13" s="527">
        <v>59970.617262669999</v>
      </c>
      <c r="F13" s="526">
        <v>4477.6000000000058</v>
      </c>
      <c r="G13" s="525"/>
      <c r="H13" s="524">
        <v>6.7007370266093051</v>
      </c>
      <c r="I13" s="523">
        <v>3184.0998800000016</v>
      </c>
      <c r="J13" s="530"/>
      <c r="K13" s="521">
        <v>5.6071406149863998</v>
      </c>
      <c r="M13" s="420"/>
      <c r="N13" s="420"/>
      <c r="P13" s="420"/>
      <c r="Q13" s="420"/>
      <c r="R13" s="420"/>
      <c r="T13" s="420"/>
      <c r="U13" s="420"/>
      <c r="V13" s="420"/>
      <c r="W13" s="420"/>
      <c r="X13" s="420"/>
      <c r="Y13" s="420"/>
      <c r="Z13" s="420"/>
      <c r="AA13" s="420"/>
    </row>
    <row r="14" spans="1:27" ht="18" customHeight="1">
      <c r="A14" s="451" t="s">
        <v>625</v>
      </c>
      <c r="B14" s="448">
        <v>21319.900004249997</v>
      </c>
      <c r="C14" s="448">
        <v>25779.900004250001</v>
      </c>
      <c r="D14" s="448">
        <v>15473.322381040001</v>
      </c>
      <c r="E14" s="448">
        <v>18643.322261040001</v>
      </c>
      <c r="F14" s="447">
        <v>4460.0000000000036</v>
      </c>
      <c r="G14" s="529"/>
      <c r="H14" s="446">
        <v>20.919422694810617</v>
      </c>
      <c r="I14" s="445">
        <v>3169.9998799999994</v>
      </c>
      <c r="J14" s="444"/>
      <c r="K14" s="443">
        <v>20.486872837887162</v>
      </c>
      <c r="M14" s="420"/>
      <c r="N14" s="420"/>
      <c r="P14" s="420"/>
      <c r="Q14" s="420"/>
      <c r="R14" s="420"/>
      <c r="T14" s="420"/>
      <c r="U14" s="420"/>
      <c r="V14" s="420"/>
      <c r="W14" s="420"/>
      <c r="X14" s="420"/>
      <c r="Y14" s="420"/>
      <c r="Z14" s="420"/>
      <c r="AA14" s="420"/>
    </row>
    <row r="15" spans="1:27" ht="18" customHeight="1">
      <c r="A15" s="451" t="s">
        <v>624</v>
      </c>
      <c r="B15" s="448">
        <v>43556.5</v>
      </c>
      <c r="C15" s="448">
        <v>43556.5</v>
      </c>
      <c r="D15" s="448">
        <v>41129.025000000001</v>
      </c>
      <c r="E15" s="448">
        <v>41129.025000000001</v>
      </c>
      <c r="F15" s="447">
        <v>0</v>
      </c>
      <c r="G15" s="529"/>
      <c r="H15" s="446">
        <v>0</v>
      </c>
      <c r="I15" s="445">
        <v>0</v>
      </c>
      <c r="J15" s="444"/>
      <c r="K15" s="443">
        <v>0</v>
      </c>
      <c r="M15" s="420"/>
      <c r="N15" s="420"/>
      <c r="P15" s="420"/>
      <c r="Q15" s="420"/>
      <c r="R15" s="420"/>
      <c r="T15" s="420"/>
      <c r="U15" s="420"/>
      <c r="V15" s="420"/>
      <c r="W15" s="420"/>
      <c r="X15" s="420"/>
      <c r="Y15" s="420"/>
      <c r="Z15" s="420"/>
      <c r="AA15" s="420"/>
    </row>
    <row r="16" spans="1:27" ht="18" customHeight="1">
      <c r="A16" s="451" t="s">
        <v>623</v>
      </c>
      <c r="B16" s="448">
        <v>1946.1000016300022</v>
      </c>
      <c r="C16" s="448">
        <v>1963.7000016299935</v>
      </c>
      <c r="D16" s="448">
        <v>184.17000162999466</v>
      </c>
      <c r="E16" s="448">
        <v>198.2700016299932</v>
      </c>
      <c r="F16" s="447">
        <v>17.599999999991269</v>
      </c>
      <c r="G16" s="529"/>
      <c r="H16" s="446">
        <v>0.90437284750269631</v>
      </c>
      <c r="I16" s="445">
        <v>14.099999999998545</v>
      </c>
      <c r="J16" s="444"/>
      <c r="K16" s="443">
        <v>7.6559699599319337</v>
      </c>
      <c r="M16" s="420"/>
      <c r="N16" s="420"/>
      <c r="P16" s="420"/>
      <c r="Q16" s="420"/>
      <c r="R16" s="420"/>
      <c r="T16" s="420"/>
      <c r="U16" s="420"/>
      <c r="V16" s="420"/>
      <c r="W16" s="420"/>
      <c r="X16" s="420"/>
      <c r="Y16" s="420"/>
      <c r="Z16" s="420"/>
      <c r="AA16" s="420"/>
    </row>
    <row r="17" spans="1:27" ht="18" customHeight="1">
      <c r="A17" s="451" t="s">
        <v>622</v>
      </c>
      <c r="B17" s="448">
        <v>0</v>
      </c>
      <c r="C17" s="448">
        <v>0</v>
      </c>
      <c r="D17" s="448">
        <v>0</v>
      </c>
      <c r="E17" s="448">
        <v>0</v>
      </c>
      <c r="F17" s="447">
        <v>0</v>
      </c>
      <c r="G17" s="529"/>
      <c r="H17" s="446"/>
      <c r="I17" s="445">
        <v>0</v>
      </c>
      <c r="J17" s="444"/>
      <c r="K17" s="443"/>
      <c r="M17" s="420"/>
      <c r="N17" s="420"/>
      <c r="P17" s="420"/>
      <c r="Q17" s="420"/>
      <c r="R17" s="420"/>
      <c r="T17" s="420"/>
      <c r="U17" s="420"/>
      <c r="V17" s="420"/>
      <c r="W17" s="420"/>
      <c r="X17" s="420"/>
      <c r="Y17" s="420"/>
      <c r="Z17" s="420"/>
      <c r="AA17" s="420"/>
    </row>
    <row r="18" spans="1:27" ht="18" customHeight="1">
      <c r="A18" s="532" t="s">
        <v>621</v>
      </c>
      <c r="B18" s="527">
        <v>31</v>
      </c>
      <c r="C18" s="527">
        <v>31</v>
      </c>
      <c r="D18" s="527">
        <v>33.645250000000004</v>
      </c>
      <c r="E18" s="527">
        <v>33.645250000000004</v>
      </c>
      <c r="F18" s="526">
        <v>0</v>
      </c>
      <c r="G18" s="525"/>
      <c r="H18" s="524">
        <v>0</v>
      </c>
      <c r="I18" s="523">
        <v>0</v>
      </c>
      <c r="J18" s="530"/>
      <c r="K18" s="521">
        <v>0</v>
      </c>
      <c r="M18" s="420"/>
      <c r="N18" s="420"/>
      <c r="P18" s="420"/>
      <c r="Q18" s="420"/>
      <c r="R18" s="420"/>
      <c r="T18" s="420"/>
      <c r="U18" s="420"/>
      <c r="V18" s="420"/>
      <c r="W18" s="420"/>
      <c r="X18" s="420"/>
      <c r="Y18" s="420"/>
      <c r="Z18" s="420"/>
      <c r="AA18" s="420"/>
    </row>
    <row r="19" spans="1:27" ht="18" customHeight="1">
      <c r="A19" s="528" t="s">
        <v>620</v>
      </c>
      <c r="B19" s="527">
        <v>577.71908449999989</v>
      </c>
      <c r="C19" s="527">
        <v>577.71908449999989</v>
      </c>
      <c r="D19" s="527">
        <v>643.68970964080995</v>
      </c>
      <c r="E19" s="527">
        <v>643.68970964080995</v>
      </c>
      <c r="F19" s="526">
        <v>0</v>
      </c>
      <c r="G19" s="525"/>
      <c r="H19" s="524">
        <v>0</v>
      </c>
      <c r="I19" s="523">
        <v>0</v>
      </c>
      <c r="J19" s="530"/>
      <c r="K19" s="521">
        <v>0</v>
      </c>
      <c r="M19" s="420"/>
      <c r="N19" s="420"/>
      <c r="P19" s="420"/>
      <c r="Q19" s="420"/>
      <c r="R19" s="420"/>
      <c r="T19" s="420"/>
      <c r="U19" s="420"/>
      <c r="V19" s="420"/>
      <c r="W19" s="420"/>
      <c r="X19" s="420"/>
      <c r="Y19" s="420"/>
      <c r="Z19" s="420"/>
      <c r="AA19" s="420"/>
    </row>
    <row r="20" spans="1:27" ht="18" customHeight="1">
      <c r="A20" s="451" t="s">
        <v>619</v>
      </c>
      <c r="B20" s="448">
        <v>577.71908449999989</v>
      </c>
      <c r="C20" s="448">
        <v>577.71908449999989</v>
      </c>
      <c r="D20" s="448">
        <v>643.68970964080995</v>
      </c>
      <c r="E20" s="448">
        <v>643.68970964080995</v>
      </c>
      <c r="F20" s="447">
        <v>0</v>
      </c>
      <c r="G20" s="529"/>
      <c r="H20" s="446">
        <v>0</v>
      </c>
      <c r="I20" s="445">
        <v>0</v>
      </c>
      <c r="J20" s="444"/>
      <c r="K20" s="443">
        <v>0</v>
      </c>
      <c r="M20" s="420"/>
      <c r="N20" s="420"/>
      <c r="P20" s="420"/>
      <c r="Q20" s="420"/>
      <c r="R20" s="420"/>
      <c r="T20" s="420"/>
      <c r="U20" s="420"/>
      <c r="V20" s="420"/>
      <c r="W20" s="420"/>
      <c r="X20" s="420"/>
      <c r="Y20" s="420"/>
      <c r="Z20" s="420"/>
      <c r="AA20" s="420"/>
    </row>
    <row r="21" spans="1:27" ht="18" customHeight="1">
      <c r="A21" s="451" t="s">
        <v>618</v>
      </c>
      <c r="B21" s="448">
        <v>0</v>
      </c>
      <c r="C21" s="448">
        <v>0</v>
      </c>
      <c r="D21" s="448">
        <v>0</v>
      </c>
      <c r="E21" s="448">
        <v>0</v>
      </c>
      <c r="F21" s="447">
        <v>0</v>
      </c>
      <c r="G21" s="529"/>
      <c r="H21" s="446"/>
      <c r="I21" s="445">
        <v>0</v>
      </c>
      <c r="J21" s="444"/>
      <c r="K21" s="443"/>
      <c r="M21" s="420"/>
      <c r="N21" s="420"/>
      <c r="P21" s="420"/>
      <c r="Q21" s="420"/>
      <c r="R21" s="420"/>
      <c r="T21" s="420"/>
      <c r="U21" s="420"/>
      <c r="V21" s="420"/>
      <c r="W21" s="420"/>
      <c r="X21" s="420"/>
      <c r="Y21" s="420"/>
      <c r="Z21" s="420"/>
      <c r="AA21" s="420"/>
    </row>
    <row r="22" spans="1:27" ht="18" customHeight="1">
      <c r="A22" s="528" t="s">
        <v>617</v>
      </c>
      <c r="B22" s="527">
        <v>7487.4737027199999</v>
      </c>
      <c r="C22" s="527">
        <v>3837.9871088600003</v>
      </c>
      <c r="D22" s="527">
        <v>122703.93236575001</v>
      </c>
      <c r="E22" s="527">
        <v>221326.79067282</v>
      </c>
      <c r="F22" s="526">
        <v>-3649.4865938599996</v>
      </c>
      <c r="G22" s="525"/>
      <c r="H22" s="524">
        <v>-48.741227532248139</v>
      </c>
      <c r="I22" s="523">
        <v>98622.858307069997</v>
      </c>
      <c r="J22" s="530"/>
      <c r="K22" s="521">
        <v>80.374651737402928</v>
      </c>
      <c r="M22" s="420"/>
      <c r="N22" s="420"/>
      <c r="P22" s="420"/>
      <c r="Q22" s="420"/>
      <c r="R22" s="420"/>
      <c r="T22" s="420"/>
      <c r="U22" s="420"/>
      <c r="V22" s="420"/>
      <c r="W22" s="420"/>
      <c r="X22" s="420"/>
      <c r="Y22" s="420"/>
      <c r="Z22" s="420"/>
      <c r="AA22" s="420"/>
    </row>
    <row r="23" spans="1:27" ht="18" customHeight="1">
      <c r="A23" s="451" t="s">
        <v>616</v>
      </c>
      <c r="B23" s="448">
        <v>7487.4737027199999</v>
      </c>
      <c r="C23" s="448">
        <v>3837.9871088600003</v>
      </c>
      <c r="D23" s="448">
        <v>122703.93236575001</v>
      </c>
      <c r="E23" s="448">
        <v>119352.09067282001</v>
      </c>
      <c r="F23" s="447">
        <v>-3649.4865938599996</v>
      </c>
      <c r="G23" s="529"/>
      <c r="H23" s="446">
        <v>-48.741227532248139</v>
      </c>
      <c r="I23" s="445">
        <v>-3351.8416929300001</v>
      </c>
      <c r="J23" s="444"/>
      <c r="K23" s="443">
        <v>-2.7316497754440268</v>
      </c>
      <c r="M23" s="420"/>
      <c r="N23" s="420"/>
      <c r="P23" s="420"/>
      <c r="Q23" s="420"/>
      <c r="R23" s="420"/>
      <c r="T23" s="420"/>
      <c r="U23" s="420"/>
      <c r="V23" s="420"/>
      <c r="W23" s="420"/>
      <c r="X23" s="420"/>
      <c r="Y23" s="420"/>
      <c r="Z23" s="420"/>
      <c r="AA23" s="420"/>
    </row>
    <row r="24" spans="1:27" ht="18" customHeight="1">
      <c r="A24" s="451" t="s">
        <v>615</v>
      </c>
      <c r="B24" s="448">
        <v>0</v>
      </c>
      <c r="C24" s="448">
        <v>0</v>
      </c>
      <c r="D24" s="448">
        <v>0</v>
      </c>
      <c r="E24" s="448">
        <v>101974.7</v>
      </c>
      <c r="F24" s="447">
        <v>0</v>
      </c>
      <c r="G24" s="529"/>
      <c r="H24" s="446"/>
      <c r="I24" s="445">
        <v>101974.7</v>
      </c>
      <c r="J24" s="444"/>
      <c r="K24" s="443"/>
      <c r="M24" s="420"/>
      <c r="N24" s="420"/>
      <c r="P24" s="420"/>
      <c r="Q24" s="420"/>
      <c r="R24" s="420"/>
      <c r="T24" s="420"/>
      <c r="U24" s="420"/>
      <c r="V24" s="420"/>
      <c r="W24" s="420"/>
      <c r="X24" s="420"/>
      <c r="Y24" s="420"/>
      <c r="Z24" s="420"/>
      <c r="AA24" s="420"/>
    </row>
    <row r="25" spans="1:27" ht="18" customHeight="1">
      <c r="A25" s="528" t="s">
        <v>614</v>
      </c>
      <c r="B25" s="527">
        <v>3515.6849332799998</v>
      </c>
      <c r="C25" s="527">
        <v>3631.3730150599995</v>
      </c>
      <c r="D25" s="527">
        <v>3394.9956323500001</v>
      </c>
      <c r="E25" s="527">
        <v>3423.0047504100003</v>
      </c>
      <c r="F25" s="526">
        <v>115.68808177999972</v>
      </c>
      <c r="G25" s="525"/>
      <c r="H25" s="524">
        <v>3.29062711748937</v>
      </c>
      <c r="I25" s="523">
        <v>28.009118060000219</v>
      </c>
      <c r="J25" s="530"/>
      <c r="K25" s="521">
        <v>0.82501190261067991</v>
      </c>
      <c r="M25" s="420"/>
      <c r="N25" s="420"/>
      <c r="P25" s="420"/>
      <c r="Q25" s="420"/>
      <c r="R25" s="420"/>
      <c r="T25" s="420"/>
      <c r="U25" s="420"/>
      <c r="V25" s="420"/>
      <c r="W25" s="420"/>
      <c r="X25" s="420"/>
      <c r="Y25" s="420"/>
      <c r="Z25" s="420"/>
      <c r="AA25" s="420"/>
    </row>
    <row r="26" spans="1:27" ht="18" customHeight="1">
      <c r="A26" s="528" t="s">
        <v>613</v>
      </c>
      <c r="B26" s="527">
        <v>60458.005363002012</v>
      </c>
      <c r="C26" s="527">
        <v>63166.339456278009</v>
      </c>
      <c r="D26" s="527">
        <v>73546.744636300005</v>
      </c>
      <c r="E26" s="527">
        <v>50801.46636350199</v>
      </c>
      <c r="F26" s="526">
        <v>2708.3340932759966</v>
      </c>
      <c r="G26" s="525"/>
      <c r="H26" s="524">
        <v>4.47969475177789</v>
      </c>
      <c r="I26" s="523">
        <v>-22745.278272798016</v>
      </c>
      <c r="J26" s="530"/>
      <c r="K26" s="521">
        <v>-30.926288288185866</v>
      </c>
      <c r="M26" s="420"/>
      <c r="N26" s="420"/>
      <c r="P26" s="420"/>
      <c r="Q26" s="420"/>
      <c r="R26" s="420"/>
      <c r="T26" s="420"/>
      <c r="U26" s="420"/>
      <c r="V26" s="420"/>
      <c r="W26" s="420"/>
      <c r="X26" s="420"/>
      <c r="Y26" s="420"/>
      <c r="Z26" s="420"/>
      <c r="AA26" s="420"/>
    </row>
    <row r="27" spans="1:27" ht="18" customHeight="1">
      <c r="A27" s="531" t="s">
        <v>612</v>
      </c>
      <c r="B27" s="459">
        <v>1413106.0606856002</v>
      </c>
      <c r="C27" s="459">
        <v>1482744.0628578302</v>
      </c>
      <c r="D27" s="459">
        <v>1556012.7507594104</v>
      </c>
      <c r="E27" s="459">
        <v>1566919.2046571509</v>
      </c>
      <c r="F27" s="458">
        <v>69638.002172230044</v>
      </c>
      <c r="G27" s="470"/>
      <c r="H27" s="456">
        <v>4.9280095889224063</v>
      </c>
      <c r="I27" s="455">
        <v>10906.453897740459</v>
      </c>
      <c r="J27" s="454"/>
      <c r="K27" s="468">
        <v>0.70092316996872783</v>
      </c>
      <c r="M27" s="420"/>
      <c r="N27" s="420"/>
      <c r="P27" s="420"/>
      <c r="Q27" s="420"/>
      <c r="R27" s="420"/>
      <c r="T27" s="420"/>
      <c r="U27" s="420"/>
      <c r="V27" s="420"/>
      <c r="W27" s="420"/>
      <c r="X27" s="420"/>
      <c r="Y27" s="420"/>
      <c r="Z27" s="420"/>
      <c r="AA27" s="420"/>
    </row>
    <row r="28" spans="1:27" ht="18" customHeight="1">
      <c r="A28" s="528" t="s">
        <v>611</v>
      </c>
      <c r="B28" s="527">
        <v>885865.92249227036</v>
      </c>
      <c r="C28" s="527">
        <v>901196.73307018017</v>
      </c>
      <c r="D28" s="527">
        <v>931591.38551033009</v>
      </c>
      <c r="E28" s="527">
        <v>905910.6794234399</v>
      </c>
      <c r="F28" s="526">
        <v>15330.810577909811</v>
      </c>
      <c r="G28" s="525"/>
      <c r="H28" s="524">
        <v>1.7306016845956256</v>
      </c>
      <c r="I28" s="523">
        <v>-25680.70608689019</v>
      </c>
      <c r="J28" s="530"/>
      <c r="K28" s="521">
        <v>-2.7566491582382096</v>
      </c>
      <c r="M28" s="420"/>
      <c r="N28" s="420"/>
      <c r="P28" s="420"/>
      <c r="Q28" s="420"/>
      <c r="R28" s="420"/>
      <c r="T28" s="420"/>
      <c r="U28" s="420"/>
      <c r="V28" s="420"/>
      <c r="W28" s="420"/>
      <c r="X28" s="420"/>
      <c r="Y28" s="420"/>
      <c r="Z28" s="420"/>
      <c r="AA28" s="420"/>
    </row>
    <row r="29" spans="1:27" ht="18" customHeight="1">
      <c r="A29" s="451" t="s">
        <v>610</v>
      </c>
      <c r="B29" s="448">
        <v>490396.40995969303</v>
      </c>
      <c r="C29" s="448">
        <v>531481.65598235303</v>
      </c>
      <c r="D29" s="448">
        <v>571971.76198110427</v>
      </c>
      <c r="E29" s="448">
        <v>625423.8565481829</v>
      </c>
      <c r="F29" s="447">
        <v>41085.246022659994</v>
      </c>
      <c r="G29" s="529"/>
      <c r="H29" s="446">
        <v>8.3779663121997352</v>
      </c>
      <c r="I29" s="445">
        <v>53452.094567078631</v>
      </c>
      <c r="J29" s="444"/>
      <c r="K29" s="443">
        <v>9.3452331251353762</v>
      </c>
      <c r="M29" s="420"/>
      <c r="N29" s="420"/>
      <c r="P29" s="420"/>
      <c r="Q29" s="420"/>
      <c r="R29" s="420"/>
      <c r="T29" s="420"/>
      <c r="U29" s="420"/>
      <c r="V29" s="420"/>
      <c r="W29" s="420"/>
      <c r="X29" s="420"/>
      <c r="Y29" s="420"/>
      <c r="Z29" s="420"/>
      <c r="AA29" s="420"/>
    </row>
    <row r="30" spans="1:27" ht="18" customHeight="1">
      <c r="A30" s="451" t="s">
        <v>609</v>
      </c>
      <c r="B30" s="448">
        <v>91393.699059056991</v>
      </c>
      <c r="C30" s="448">
        <v>78794.927362397022</v>
      </c>
      <c r="D30" s="448">
        <v>99629.185760645763</v>
      </c>
      <c r="E30" s="448">
        <v>90645.815456087003</v>
      </c>
      <c r="F30" s="447">
        <v>-12598.771696659969</v>
      </c>
      <c r="G30" s="529"/>
      <c r="H30" s="446">
        <v>-13.785164432964756</v>
      </c>
      <c r="I30" s="445">
        <v>-8983.3703045587608</v>
      </c>
      <c r="J30" s="444"/>
      <c r="K30" s="443">
        <v>-9.0168059047886508</v>
      </c>
      <c r="M30" s="420"/>
      <c r="N30" s="420"/>
      <c r="P30" s="420"/>
      <c r="Q30" s="420"/>
      <c r="R30" s="420"/>
      <c r="T30" s="420"/>
      <c r="U30" s="420"/>
      <c r="V30" s="420"/>
      <c r="W30" s="420"/>
      <c r="X30" s="420"/>
      <c r="Y30" s="420"/>
      <c r="Z30" s="420"/>
      <c r="AA30" s="420"/>
    </row>
    <row r="31" spans="1:27" ht="18" customHeight="1">
      <c r="A31" s="451" t="s">
        <v>608</v>
      </c>
      <c r="B31" s="448">
        <v>274907.33102370036</v>
      </c>
      <c r="C31" s="448">
        <v>263745.29367793008</v>
      </c>
      <c r="D31" s="448">
        <v>229681.87686006</v>
      </c>
      <c r="E31" s="448">
        <v>154144.30742914003</v>
      </c>
      <c r="F31" s="447">
        <v>-11162.037345770281</v>
      </c>
      <c r="G31" s="529"/>
      <c r="H31" s="446">
        <v>-4.0602909002844951</v>
      </c>
      <c r="I31" s="445">
        <v>-75537.569430919975</v>
      </c>
      <c r="J31" s="444"/>
      <c r="K31" s="443">
        <v>-32.887910210235397</v>
      </c>
      <c r="M31" s="420"/>
      <c r="N31" s="420"/>
      <c r="P31" s="420"/>
      <c r="Q31" s="420"/>
      <c r="R31" s="420"/>
      <c r="T31" s="420"/>
      <c r="U31" s="420"/>
      <c r="V31" s="420"/>
      <c r="W31" s="420"/>
      <c r="X31" s="420"/>
      <c r="Y31" s="420"/>
      <c r="Z31" s="420"/>
      <c r="AA31" s="420"/>
    </row>
    <row r="32" spans="1:27" ht="18" customHeight="1">
      <c r="A32" s="451" t="s">
        <v>607</v>
      </c>
      <c r="B32" s="448">
        <v>17466.215976840002</v>
      </c>
      <c r="C32" s="448">
        <v>14811.86389525</v>
      </c>
      <c r="D32" s="448">
        <v>14002.991811440001</v>
      </c>
      <c r="E32" s="448">
        <v>18455.210630500002</v>
      </c>
      <c r="F32" s="447">
        <v>-2654.352081590001</v>
      </c>
      <c r="G32" s="529"/>
      <c r="H32" s="446">
        <v>-15.197064350455994</v>
      </c>
      <c r="I32" s="445">
        <v>4452.2188190600009</v>
      </c>
      <c r="J32" s="444"/>
      <c r="K32" s="443">
        <v>31.794768425292368</v>
      </c>
      <c r="M32" s="420"/>
      <c r="N32" s="420"/>
      <c r="P32" s="420"/>
      <c r="Q32" s="420"/>
      <c r="R32" s="420"/>
      <c r="T32" s="420"/>
      <c r="U32" s="420"/>
      <c r="V32" s="420"/>
      <c r="W32" s="420"/>
      <c r="X32" s="420"/>
      <c r="Y32" s="420"/>
      <c r="Z32" s="420"/>
      <c r="AA32" s="420"/>
    </row>
    <row r="33" spans="1:27" ht="18" customHeight="1">
      <c r="A33" s="451" t="s">
        <v>606</v>
      </c>
      <c r="B33" s="448">
        <v>4163.0639203000001</v>
      </c>
      <c r="C33" s="448">
        <v>4300.2036770000004</v>
      </c>
      <c r="D33" s="448">
        <v>4358.9089121199995</v>
      </c>
      <c r="E33" s="448">
        <v>5424.7527517299995</v>
      </c>
      <c r="F33" s="447">
        <v>137.13975670000036</v>
      </c>
      <c r="G33" s="529"/>
      <c r="H33" s="446">
        <v>3.2942025230810712</v>
      </c>
      <c r="I33" s="445">
        <v>1065.84383961</v>
      </c>
      <c r="J33" s="444"/>
      <c r="K33" s="443">
        <v>24.452078744898937</v>
      </c>
      <c r="M33" s="420"/>
      <c r="N33" s="420"/>
      <c r="P33" s="420"/>
      <c r="Q33" s="420"/>
      <c r="R33" s="420"/>
      <c r="T33" s="420"/>
      <c r="U33" s="420"/>
      <c r="V33" s="420"/>
      <c r="W33" s="420"/>
      <c r="X33" s="420"/>
      <c r="Y33" s="420"/>
      <c r="Z33" s="420"/>
      <c r="AA33" s="420"/>
    </row>
    <row r="34" spans="1:27" ht="18" customHeight="1">
      <c r="A34" s="451" t="s">
        <v>605</v>
      </c>
      <c r="B34" s="448">
        <v>7539.202552680008</v>
      </c>
      <c r="C34" s="448">
        <v>8062.7884752499976</v>
      </c>
      <c r="D34" s="448">
        <v>11946.660184959997</v>
      </c>
      <c r="E34" s="448">
        <v>11816.736607800005</v>
      </c>
      <c r="F34" s="447">
        <v>523.58592256998963</v>
      </c>
      <c r="G34" s="529"/>
      <c r="H34" s="446">
        <v>6.9448448812914201</v>
      </c>
      <c r="I34" s="445">
        <v>-129.92357715999242</v>
      </c>
      <c r="J34" s="444"/>
      <c r="K34" s="443">
        <v>-1.0875305327890472</v>
      </c>
      <c r="M34" s="420"/>
      <c r="N34" s="420"/>
      <c r="P34" s="420"/>
      <c r="Q34" s="420"/>
      <c r="R34" s="420"/>
      <c r="T34" s="420"/>
      <c r="U34" s="420"/>
      <c r="V34" s="420"/>
      <c r="W34" s="420"/>
      <c r="X34" s="420"/>
      <c r="Y34" s="420"/>
      <c r="Z34" s="420"/>
      <c r="AA34" s="420"/>
    </row>
    <row r="35" spans="1:27" ht="18" customHeight="1">
      <c r="A35" s="528" t="s">
        <v>604</v>
      </c>
      <c r="B35" s="527">
        <v>141171.80136667995</v>
      </c>
      <c r="C35" s="527">
        <v>213387.39995429997</v>
      </c>
      <c r="D35" s="527">
        <v>194697.80255906042</v>
      </c>
      <c r="E35" s="527">
        <v>238768.60015472001</v>
      </c>
      <c r="F35" s="526">
        <v>72215.598587620014</v>
      </c>
      <c r="G35" s="525"/>
      <c r="H35" s="524">
        <v>51.154407529338705</v>
      </c>
      <c r="I35" s="523">
        <v>44070.797595659591</v>
      </c>
      <c r="J35" s="530"/>
      <c r="K35" s="521">
        <v>22.635487928679101</v>
      </c>
      <c r="M35" s="420"/>
      <c r="N35" s="420"/>
      <c r="P35" s="420"/>
      <c r="Q35" s="420"/>
      <c r="R35" s="420"/>
      <c r="T35" s="420"/>
      <c r="U35" s="420"/>
      <c r="V35" s="420"/>
      <c r="W35" s="420"/>
      <c r="X35" s="420"/>
      <c r="Y35" s="420"/>
      <c r="Z35" s="420"/>
      <c r="AA35" s="420"/>
    </row>
    <row r="36" spans="1:27" ht="18" customHeight="1">
      <c r="A36" s="528" t="s">
        <v>603</v>
      </c>
      <c r="B36" s="527">
        <v>0</v>
      </c>
      <c r="C36" s="527">
        <v>0</v>
      </c>
      <c r="D36" s="527">
        <v>0</v>
      </c>
      <c r="E36" s="527">
        <v>0</v>
      </c>
      <c r="F36" s="526">
        <v>0</v>
      </c>
      <c r="G36" s="525"/>
      <c r="H36" s="524"/>
      <c r="I36" s="523">
        <v>0</v>
      </c>
      <c r="J36" s="530"/>
      <c r="K36" s="521"/>
      <c r="M36" s="420"/>
      <c r="N36" s="420"/>
      <c r="P36" s="420"/>
      <c r="Q36" s="420"/>
      <c r="R36" s="420"/>
      <c r="T36" s="420"/>
      <c r="U36" s="420"/>
      <c r="V36" s="420"/>
      <c r="W36" s="420"/>
      <c r="X36" s="420"/>
      <c r="Y36" s="420"/>
      <c r="Z36" s="420"/>
      <c r="AA36" s="420"/>
    </row>
    <row r="37" spans="1:27" ht="18" customHeight="1">
      <c r="A37" s="528" t="s">
        <v>602</v>
      </c>
      <c r="B37" s="527">
        <v>0</v>
      </c>
      <c r="C37" s="527">
        <v>0</v>
      </c>
      <c r="D37" s="527">
        <v>0</v>
      </c>
      <c r="E37" s="527">
        <v>0</v>
      </c>
      <c r="F37" s="526">
        <v>0</v>
      </c>
      <c r="G37" s="525"/>
      <c r="H37" s="524"/>
      <c r="I37" s="523">
        <v>0</v>
      </c>
      <c r="J37" s="530"/>
      <c r="K37" s="521"/>
      <c r="M37" s="420"/>
      <c r="N37" s="420"/>
      <c r="P37" s="420"/>
      <c r="Q37" s="420"/>
      <c r="R37" s="420"/>
      <c r="T37" s="420"/>
      <c r="U37" s="420"/>
      <c r="V37" s="420"/>
      <c r="W37" s="420"/>
      <c r="X37" s="420"/>
      <c r="Y37" s="420"/>
      <c r="Z37" s="420"/>
      <c r="AA37" s="420"/>
    </row>
    <row r="38" spans="1:27" ht="18" customHeight="1">
      <c r="A38" s="528" t="s">
        <v>601</v>
      </c>
      <c r="B38" s="527">
        <v>0</v>
      </c>
      <c r="C38" s="527">
        <v>0</v>
      </c>
      <c r="D38" s="527">
        <v>0</v>
      </c>
      <c r="E38" s="527">
        <v>0</v>
      </c>
      <c r="F38" s="526">
        <v>0</v>
      </c>
      <c r="G38" s="525"/>
      <c r="H38" s="524"/>
      <c r="I38" s="523">
        <v>0</v>
      </c>
      <c r="J38" s="530"/>
      <c r="K38" s="521"/>
      <c r="M38" s="420"/>
      <c r="N38" s="420"/>
      <c r="P38" s="420"/>
      <c r="Q38" s="420"/>
      <c r="R38" s="420"/>
      <c r="T38" s="420"/>
      <c r="U38" s="420"/>
      <c r="V38" s="420"/>
      <c r="W38" s="420"/>
      <c r="X38" s="420"/>
      <c r="Y38" s="420"/>
      <c r="Z38" s="420"/>
      <c r="AA38" s="420"/>
    </row>
    <row r="39" spans="1:27" ht="18" customHeight="1">
      <c r="A39" s="528" t="s">
        <v>600</v>
      </c>
      <c r="B39" s="527">
        <v>109.63010012999916</v>
      </c>
      <c r="C39" s="527">
        <v>109.21125632999993</v>
      </c>
      <c r="D39" s="527">
        <v>132.24762343000032</v>
      </c>
      <c r="E39" s="527">
        <v>25724.092741351997</v>
      </c>
      <c r="F39" s="526">
        <v>-0.41884379999923738</v>
      </c>
      <c r="G39" s="525"/>
      <c r="H39" s="524">
        <v>-0.3820518265536319</v>
      </c>
      <c r="I39" s="523">
        <v>25591.845117921996</v>
      </c>
      <c r="J39" s="530"/>
      <c r="K39" s="521">
        <v>19351.459371568937</v>
      </c>
      <c r="M39" s="420"/>
      <c r="N39" s="420"/>
      <c r="P39" s="420"/>
      <c r="Q39" s="420"/>
      <c r="R39" s="420"/>
      <c r="T39" s="420"/>
      <c r="U39" s="420"/>
      <c r="V39" s="420"/>
      <c r="W39" s="420"/>
      <c r="X39" s="420"/>
      <c r="Y39" s="420"/>
      <c r="Z39" s="420"/>
      <c r="AA39" s="420"/>
    </row>
    <row r="40" spans="1:27" ht="18" customHeight="1">
      <c r="A40" s="451" t="s">
        <v>599</v>
      </c>
      <c r="B40" s="448">
        <v>109.63010012999916</v>
      </c>
      <c r="C40" s="448">
        <v>109.21125632999993</v>
      </c>
      <c r="D40" s="448">
        <v>132.24762343000032</v>
      </c>
      <c r="E40" s="448">
        <v>170.45989460000038</v>
      </c>
      <c r="F40" s="447">
        <v>-0.41884379999923738</v>
      </c>
      <c r="G40" s="529"/>
      <c r="H40" s="446">
        <v>-0.3820518265536319</v>
      </c>
      <c r="I40" s="445">
        <v>38.212271170000065</v>
      </c>
      <c r="J40" s="444"/>
      <c r="K40" s="443">
        <v>28.894486100331406</v>
      </c>
      <c r="M40" s="420"/>
      <c r="N40" s="420"/>
      <c r="P40" s="420"/>
      <c r="Q40" s="420"/>
      <c r="R40" s="420"/>
      <c r="T40" s="420"/>
      <c r="U40" s="420"/>
      <c r="V40" s="420"/>
      <c r="W40" s="420"/>
      <c r="X40" s="420"/>
      <c r="Y40" s="420"/>
      <c r="Z40" s="420"/>
      <c r="AA40" s="420"/>
    </row>
    <row r="41" spans="1:27" ht="18" customHeight="1">
      <c r="A41" s="451" t="s">
        <v>598</v>
      </c>
      <c r="B41" s="448">
        <v>0</v>
      </c>
      <c r="C41" s="448">
        <v>0</v>
      </c>
      <c r="D41" s="448">
        <v>0</v>
      </c>
      <c r="E41" s="448">
        <v>0</v>
      </c>
      <c r="F41" s="447">
        <v>0</v>
      </c>
      <c r="G41" s="529"/>
      <c r="H41" s="446"/>
      <c r="I41" s="445">
        <v>0</v>
      </c>
      <c r="J41" s="444"/>
      <c r="K41" s="443"/>
      <c r="M41" s="420"/>
      <c r="N41" s="420"/>
      <c r="P41" s="420"/>
      <c r="Q41" s="420"/>
      <c r="R41" s="420"/>
      <c r="T41" s="420"/>
      <c r="U41" s="420"/>
      <c r="V41" s="420"/>
      <c r="W41" s="420"/>
      <c r="X41" s="420"/>
      <c r="Y41" s="420"/>
      <c r="Z41" s="420"/>
      <c r="AA41" s="420"/>
    </row>
    <row r="42" spans="1:27" ht="18" customHeight="1">
      <c r="A42" s="451" t="s">
        <v>597</v>
      </c>
      <c r="B42" s="448">
        <v>0</v>
      </c>
      <c r="C42" s="448">
        <v>0</v>
      </c>
      <c r="D42" s="448">
        <v>0</v>
      </c>
      <c r="E42" s="448">
        <v>0</v>
      </c>
      <c r="F42" s="447">
        <v>0</v>
      </c>
      <c r="G42" s="529"/>
      <c r="H42" s="446"/>
      <c r="I42" s="445">
        <v>0</v>
      </c>
      <c r="J42" s="444"/>
      <c r="K42" s="443"/>
      <c r="M42" s="420"/>
      <c r="N42" s="420"/>
      <c r="P42" s="420"/>
      <c r="Q42" s="420"/>
      <c r="R42" s="420"/>
      <c r="T42" s="420"/>
      <c r="U42" s="420"/>
      <c r="V42" s="420"/>
      <c r="W42" s="420"/>
      <c r="X42" s="420"/>
      <c r="Y42" s="420"/>
      <c r="Z42" s="420"/>
      <c r="AA42" s="420"/>
    </row>
    <row r="43" spans="1:27" ht="18" customHeight="1">
      <c r="A43" s="451" t="s">
        <v>596</v>
      </c>
      <c r="B43" s="448">
        <v>0</v>
      </c>
      <c r="C43" s="448">
        <v>0</v>
      </c>
      <c r="D43" s="448">
        <v>0</v>
      </c>
      <c r="E43" s="448">
        <v>0</v>
      </c>
      <c r="F43" s="447">
        <v>0</v>
      </c>
      <c r="G43" s="529"/>
      <c r="H43" s="446"/>
      <c r="I43" s="445">
        <v>0</v>
      </c>
      <c r="J43" s="444"/>
      <c r="K43" s="443"/>
      <c r="M43" s="420"/>
      <c r="N43" s="420"/>
      <c r="P43" s="420"/>
      <c r="Q43" s="420"/>
      <c r="R43" s="420"/>
      <c r="T43" s="420"/>
      <c r="U43" s="420"/>
      <c r="V43" s="420"/>
      <c r="W43" s="420"/>
      <c r="X43" s="420"/>
      <c r="Y43" s="420"/>
      <c r="Z43" s="420"/>
      <c r="AA43" s="420"/>
    </row>
    <row r="44" spans="1:27" ht="18" customHeight="1">
      <c r="A44" s="451" t="s">
        <v>595</v>
      </c>
      <c r="B44" s="448">
        <v>0</v>
      </c>
      <c r="C44" s="448">
        <v>0</v>
      </c>
      <c r="D44" s="448">
        <v>0</v>
      </c>
      <c r="E44" s="448">
        <v>0</v>
      </c>
      <c r="F44" s="447">
        <v>0</v>
      </c>
      <c r="G44" s="529"/>
      <c r="H44" s="446"/>
      <c r="I44" s="445">
        <v>0</v>
      </c>
      <c r="J44" s="464"/>
      <c r="K44" s="443"/>
      <c r="M44" s="420"/>
      <c r="N44" s="420"/>
      <c r="P44" s="420"/>
      <c r="Q44" s="420"/>
      <c r="R44" s="420"/>
      <c r="T44" s="420"/>
      <c r="U44" s="420"/>
      <c r="V44" s="420"/>
      <c r="W44" s="420"/>
      <c r="X44" s="420"/>
      <c r="Y44" s="420"/>
      <c r="Z44" s="420"/>
      <c r="AA44" s="420"/>
    </row>
    <row r="45" spans="1:27" ht="18" customHeight="1">
      <c r="A45" s="451" t="s">
        <v>594</v>
      </c>
      <c r="B45" s="448">
        <v>0</v>
      </c>
      <c r="C45" s="448">
        <v>0</v>
      </c>
      <c r="D45" s="448">
        <v>0</v>
      </c>
      <c r="E45" s="448">
        <v>0</v>
      </c>
      <c r="F45" s="447">
        <v>0</v>
      </c>
      <c r="G45" s="529"/>
      <c r="H45" s="446"/>
      <c r="I45" s="445">
        <v>0</v>
      </c>
      <c r="J45" s="464"/>
      <c r="K45" s="443"/>
      <c r="M45" s="420"/>
      <c r="N45" s="420"/>
      <c r="P45" s="420"/>
      <c r="Q45" s="420"/>
      <c r="R45" s="420"/>
      <c r="T45" s="420"/>
      <c r="U45" s="420"/>
      <c r="V45" s="420"/>
      <c r="W45" s="420"/>
      <c r="X45" s="420"/>
      <c r="Y45" s="420"/>
      <c r="Z45" s="420"/>
      <c r="AA45" s="420"/>
    </row>
    <row r="46" spans="1:27" ht="18" customHeight="1">
      <c r="A46" s="451" t="s">
        <v>593</v>
      </c>
      <c r="B46" s="448">
        <v>0</v>
      </c>
      <c r="C46" s="448">
        <v>0</v>
      </c>
      <c r="D46" s="448">
        <v>0</v>
      </c>
      <c r="E46" s="448">
        <v>0</v>
      </c>
      <c r="F46" s="447">
        <v>0</v>
      </c>
      <c r="G46" s="529"/>
      <c r="H46" s="446"/>
      <c r="I46" s="445">
        <v>0</v>
      </c>
      <c r="J46" s="464"/>
      <c r="K46" s="443"/>
      <c r="M46" s="420"/>
      <c r="N46" s="420"/>
      <c r="P46" s="420"/>
      <c r="Q46" s="420"/>
      <c r="R46" s="420"/>
      <c r="T46" s="420"/>
      <c r="U46" s="420"/>
      <c r="V46" s="420"/>
      <c r="W46" s="420"/>
      <c r="X46" s="420"/>
      <c r="Y46" s="420"/>
      <c r="Z46" s="420"/>
      <c r="AA46" s="420"/>
    </row>
    <row r="47" spans="1:27" ht="18" customHeight="1">
      <c r="A47" s="451" t="s">
        <v>592</v>
      </c>
      <c r="B47" s="448">
        <v>0</v>
      </c>
      <c r="C47" s="448">
        <v>0</v>
      </c>
      <c r="D47" s="448">
        <v>0</v>
      </c>
      <c r="E47" s="448">
        <v>25553.632846751996</v>
      </c>
      <c r="F47" s="447">
        <v>0</v>
      </c>
      <c r="G47" s="529"/>
      <c r="H47" s="446"/>
      <c r="I47" s="445">
        <v>25553.632846751996</v>
      </c>
      <c r="J47" s="444"/>
      <c r="K47" s="443"/>
      <c r="M47" s="420"/>
      <c r="N47" s="420"/>
      <c r="P47" s="420"/>
      <c r="Q47" s="420"/>
      <c r="R47" s="420"/>
      <c r="T47" s="420"/>
      <c r="U47" s="420"/>
      <c r="V47" s="420"/>
      <c r="W47" s="420"/>
      <c r="X47" s="420"/>
      <c r="Y47" s="420"/>
      <c r="Z47" s="420"/>
      <c r="AA47" s="420"/>
    </row>
    <row r="48" spans="1:27" ht="18" customHeight="1">
      <c r="A48" s="528" t="s">
        <v>591</v>
      </c>
      <c r="B48" s="527">
        <v>295357.30133680004</v>
      </c>
      <c r="C48" s="527">
        <v>295805.95350339997</v>
      </c>
      <c r="D48" s="527">
        <v>348295.49930964003</v>
      </c>
      <c r="E48" s="527">
        <v>350627.67542177998</v>
      </c>
      <c r="F48" s="526">
        <v>448.65216659993166</v>
      </c>
      <c r="G48" s="525"/>
      <c r="H48" s="524">
        <v>0.15190149847974382</v>
      </c>
      <c r="I48" s="523">
        <v>2332.1761121399468</v>
      </c>
      <c r="J48" s="522"/>
      <c r="K48" s="521">
        <v>0.66959697060759504</v>
      </c>
      <c r="M48" s="420"/>
      <c r="N48" s="420"/>
      <c r="P48" s="420"/>
      <c r="Q48" s="420"/>
      <c r="R48" s="420"/>
      <c r="T48" s="420"/>
      <c r="U48" s="420"/>
      <c r="V48" s="420"/>
      <c r="W48" s="420"/>
      <c r="X48" s="420"/>
      <c r="Y48" s="420"/>
      <c r="Z48" s="420"/>
      <c r="AA48" s="420"/>
    </row>
    <row r="49" spans="1:27" ht="18" customHeight="1" thickBot="1">
      <c r="A49" s="520" t="s">
        <v>590</v>
      </c>
      <c r="B49" s="519">
        <v>90601.405952620029</v>
      </c>
      <c r="C49" s="519">
        <v>72244.765075839969</v>
      </c>
      <c r="D49" s="519">
        <v>81295.81856347977</v>
      </c>
      <c r="E49" s="519">
        <v>45888.159443049983</v>
      </c>
      <c r="F49" s="518">
        <v>-18356.64087678006</v>
      </c>
      <c r="G49" s="517"/>
      <c r="H49" s="516">
        <v>-20.2608786075347</v>
      </c>
      <c r="I49" s="515">
        <v>-35407.659120429787</v>
      </c>
      <c r="J49" s="514"/>
      <c r="K49" s="513">
        <v>-43.554096318965954</v>
      </c>
      <c r="M49" s="420"/>
      <c r="N49" s="420"/>
      <c r="P49" s="420"/>
      <c r="Q49" s="420"/>
      <c r="R49" s="420"/>
      <c r="T49" s="420"/>
      <c r="U49" s="420"/>
      <c r="V49" s="420"/>
      <c r="W49" s="420"/>
      <c r="X49" s="420"/>
      <c r="Y49" s="420"/>
      <c r="Z49" s="420"/>
      <c r="AA49" s="420"/>
    </row>
    <row r="50" spans="1:27" ht="18" customHeight="1" thickTop="1">
      <c r="A50" s="433" t="s">
        <v>541</v>
      </c>
      <c r="B50" s="511"/>
      <c r="C50" s="511"/>
      <c r="D50" s="510"/>
      <c r="E50" s="510"/>
      <c r="F50" s="510"/>
      <c r="G50" s="510"/>
      <c r="H50" s="510"/>
      <c r="I50" s="510"/>
      <c r="J50" s="510"/>
      <c r="K50" s="510"/>
      <c r="M50" s="420"/>
      <c r="T50" s="420"/>
      <c r="U50" s="420"/>
      <c r="V50" s="420"/>
      <c r="W50" s="420"/>
      <c r="X50" s="420"/>
      <c r="Y50" s="420"/>
      <c r="Z50" s="420"/>
      <c r="AA50" s="420"/>
    </row>
    <row r="51" spans="1:27" ht="18" customHeight="1">
      <c r="A51" s="512" t="s">
        <v>540</v>
      </c>
      <c r="B51" s="511"/>
      <c r="C51" s="511"/>
      <c r="D51" s="510"/>
      <c r="E51" s="510"/>
      <c r="F51" s="510"/>
      <c r="G51" s="510"/>
      <c r="H51" s="510"/>
      <c r="I51" s="510"/>
      <c r="J51" s="510"/>
      <c r="K51" s="510"/>
      <c r="M51" s="420"/>
      <c r="T51" s="420"/>
      <c r="U51" s="420"/>
      <c r="V51" s="420"/>
      <c r="W51" s="420"/>
      <c r="X51" s="420"/>
      <c r="Y51" s="420"/>
      <c r="Z51" s="420"/>
      <c r="AA51" s="420"/>
    </row>
    <row r="52" spans="1:27" ht="18" customHeight="1">
      <c r="A52" s="425" t="s">
        <v>589</v>
      </c>
      <c r="B52" s="509">
        <v>1274104.0474960881</v>
      </c>
      <c r="C52" s="509">
        <v>1340090.3329309223</v>
      </c>
      <c r="D52" s="422">
        <v>1298770.9781592696</v>
      </c>
      <c r="E52" s="422">
        <v>1204995.8979067558</v>
      </c>
      <c r="F52" s="422">
        <v>84797.006176681884</v>
      </c>
      <c r="G52" s="508" t="s">
        <v>554</v>
      </c>
      <c r="H52" s="507">
        <v>6.6554224000251629</v>
      </c>
      <c r="I52" s="422">
        <v>-97406.719683288815</v>
      </c>
      <c r="J52" s="508" t="s">
        <v>553</v>
      </c>
      <c r="K52" s="507">
        <v>-7.4999150213028347</v>
      </c>
      <c r="L52" s="420"/>
      <c r="M52" s="420"/>
      <c r="T52" s="420"/>
      <c r="U52" s="420"/>
      <c r="V52" s="420"/>
      <c r="W52" s="420"/>
      <c r="X52" s="420"/>
      <c r="Y52" s="420"/>
      <c r="Z52" s="420"/>
      <c r="AA52" s="420"/>
    </row>
    <row r="53" spans="1:27" ht="18" customHeight="1">
      <c r="A53" s="425" t="s">
        <v>588</v>
      </c>
      <c r="B53" s="509">
        <v>-388238.12556671799</v>
      </c>
      <c r="C53" s="509">
        <v>-438893.59986296191</v>
      </c>
      <c r="D53" s="422">
        <v>-367179.59545546939</v>
      </c>
      <c r="E53" s="422">
        <v>-299085.2210105072</v>
      </c>
      <c r="F53" s="422">
        <v>-69466.19503809161</v>
      </c>
      <c r="G53" s="508" t="s">
        <v>554</v>
      </c>
      <c r="H53" s="507">
        <v>17.892677319284548</v>
      </c>
      <c r="I53" s="422">
        <v>71726.013875737248</v>
      </c>
      <c r="J53" s="508" t="s">
        <v>553</v>
      </c>
      <c r="K53" s="507">
        <v>-19.534313661074883</v>
      </c>
      <c r="M53" s="420"/>
      <c r="T53" s="420"/>
      <c r="U53" s="420"/>
      <c r="V53" s="420"/>
      <c r="W53" s="420"/>
      <c r="X53" s="420"/>
      <c r="Y53" s="420"/>
      <c r="Z53" s="420"/>
      <c r="AA53" s="420"/>
    </row>
    <row r="54" spans="1:27" ht="18" customHeight="1">
      <c r="A54" s="425" t="s">
        <v>587</v>
      </c>
      <c r="B54" s="509">
        <v>325500.70192641806</v>
      </c>
      <c r="C54" s="509">
        <v>304884.37912296189</v>
      </c>
      <c r="D54" s="422">
        <v>356044.57323681976</v>
      </c>
      <c r="E54" s="422">
        <v>345714.36850132799</v>
      </c>
      <c r="F54" s="422">
        <v>-1805.6020616084716</v>
      </c>
      <c r="G54" s="508" t="s">
        <v>554</v>
      </c>
      <c r="H54" s="507">
        <v>-0.55471525896022245</v>
      </c>
      <c r="I54" s="422">
        <v>-13961.84416626683</v>
      </c>
      <c r="J54" s="508" t="s">
        <v>553</v>
      </c>
      <c r="K54" s="507">
        <v>-3.9213753602081272</v>
      </c>
      <c r="M54" s="420"/>
      <c r="T54" s="420"/>
      <c r="U54" s="420"/>
      <c r="V54" s="420"/>
      <c r="W54" s="420"/>
      <c r="X54" s="420"/>
      <c r="Y54" s="420"/>
      <c r="Z54" s="420"/>
      <c r="AA54" s="420"/>
    </row>
    <row r="55" spans="1:27" ht="18" customHeight="1">
      <c r="A55" s="435" t="s">
        <v>544</v>
      </c>
      <c r="B55" s="506">
        <v>-18810.72074184769</v>
      </c>
      <c r="C55" s="506" t="s">
        <v>542</v>
      </c>
      <c r="D55" s="422"/>
      <c r="E55" s="422"/>
      <c r="F55" s="422"/>
      <c r="G55" s="422"/>
      <c r="H55" s="422"/>
      <c r="I55" s="422"/>
      <c r="J55" s="422"/>
      <c r="K55" s="504"/>
      <c r="T55" s="420"/>
    </row>
    <row r="56" spans="1:27" ht="18" customHeight="1">
      <c r="A56" s="435" t="s">
        <v>543</v>
      </c>
      <c r="B56" s="506">
        <v>3631.6394307750561</v>
      </c>
      <c r="C56" s="505" t="s">
        <v>542</v>
      </c>
      <c r="D56" s="504"/>
      <c r="E56" s="504"/>
      <c r="F56" s="504"/>
      <c r="G56" s="504"/>
      <c r="H56" s="504"/>
      <c r="I56" s="504"/>
      <c r="J56" s="504"/>
      <c r="K56" s="504"/>
      <c r="T56" s="420"/>
    </row>
    <row r="57" spans="1:27" ht="17.100000000000001" customHeight="1">
      <c r="A57" s="503"/>
      <c r="B57" s="418"/>
      <c r="C57" s="418"/>
      <c r="D57" s="418"/>
      <c r="E57" s="418"/>
      <c r="F57" s="418"/>
      <c r="G57" s="418"/>
      <c r="H57" s="418"/>
      <c r="I57" s="418"/>
      <c r="J57" s="418"/>
      <c r="K57" s="418"/>
    </row>
    <row r="58" spans="1:27" ht="17.100000000000001" customHeight="1">
      <c r="E58" s="502"/>
    </row>
    <row r="59" spans="1:27" ht="17.100000000000001" customHeight="1">
      <c r="E59" s="502"/>
    </row>
    <row r="62" spans="1:27" ht="17.100000000000001" customHeight="1">
      <c r="B62" s="501"/>
      <c r="C62" s="501"/>
      <c r="D62" s="501"/>
      <c r="E62" s="501"/>
      <c r="F62" s="501"/>
      <c r="G62" s="501"/>
      <c r="H62" s="501"/>
      <c r="I62" s="501"/>
      <c r="J62" s="501"/>
      <c r="K62" s="501"/>
    </row>
    <row r="63" spans="1:27" ht="17.100000000000001" customHeight="1">
      <c r="B63" s="501"/>
      <c r="C63" s="501"/>
      <c r="D63" s="501"/>
      <c r="E63" s="501"/>
      <c r="F63" s="501"/>
      <c r="G63" s="501"/>
      <c r="H63" s="501"/>
      <c r="I63" s="501"/>
      <c r="J63" s="501"/>
      <c r="K63" s="501"/>
    </row>
    <row r="64" spans="1:27" ht="17.100000000000001" customHeight="1">
      <c r="B64" s="501"/>
      <c r="C64" s="501"/>
      <c r="D64" s="501"/>
      <c r="E64" s="501"/>
      <c r="F64" s="501"/>
      <c r="G64" s="501"/>
      <c r="H64" s="501"/>
      <c r="I64" s="501"/>
      <c r="J64" s="501"/>
      <c r="K64" s="501"/>
    </row>
  </sheetData>
  <mergeCells count="14">
    <mergeCell ref="B5:C5"/>
    <mergeCell ref="D5:E5"/>
    <mergeCell ref="A1:K1"/>
    <mergeCell ref="A2:K2"/>
    <mergeCell ref="A3:K3"/>
    <mergeCell ref="I4:K4"/>
    <mergeCell ref="A5:A7"/>
    <mergeCell ref="F5:K5"/>
    <mergeCell ref="F6:H6"/>
    <mergeCell ref="I6:K6"/>
    <mergeCell ref="B6:B7"/>
    <mergeCell ref="C6:C7"/>
    <mergeCell ref="D6:D7"/>
    <mergeCell ref="E6:E7"/>
  </mergeCells>
  <pageMargins left="0.39370078740157483" right="0.39370078740157483" top="0.39370078740157483" bottom="0.39370078740157483" header="0.31496062992125984" footer="0.31496062992125984"/>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M38" sqref="M38"/>
    </sheetView>
  </sheetViews>
  <sheetFormatPr defaultRowHeight="15.75"/>
  <cols>
    <col min="1" max="1" width="47.28515625" style="415" bestFit="1" customWidth="1"/>
    <col min="2" max="2" width="16.5703125" style="415" bestFit="1" customWidth="1"/>
    <col min="3" max="4" width="11.85546875" style="415" bestFit="1" customWidth="1"/>
    <col min="5" max="5" width="14.85546875" style="415" bestFit="1" customWidth="1"/>
    <col min="6" max="6" width="10.42578125" style="415" customWidth="1"/>
    <col min="7" max="7" width="15.42578125" style="415" bestFit="1" customWidth="1"/>
    <col min="8" max="8" width="10.42578125" style="415" customWidth="1"/>
    <col min="9" max="256" width="9.140625" style="415"/>
    <col min="257" max="257" width="41" style="415" bestFit="1" customWidth="1"/>
    <col min="258" max="259" width="11.28515625" style="415" bestFit="1" customWidth="1"/>
    <col min="260" max="260" width="11.7109375" style="415" bestFit="1" customWidth="1"/>
    <col min="261" max="261" width="9.140625" style="415"/>
    <col min="262" max="262" width="7.7109375" style="415" customWidth="1"/>
    <col min="263" max="512" width="9.140625" style="415"/>
    <col min="513" max="513" width="41" style="415" bestFit="1" customWidth="1"/>
    <col min="514" max="515" width="11.28515625" style="415" bestFit="1" customWidth="1"/>
    <col min="516" max="516" width="11.7109375" style="415" bestFit="1" customWidth="1"/>
    <col min="517" max="517" width="9.140625" style="415"/>
    <col min="518" max="518" width="7.7109375" style="415" customWidth="1"/>
    <col min="519" max="768" width="9.140625" style="415"/>
    <col min="769" max="769" width="41" style="415" bestFit="1" customWidth="1"/>
    <col min="770" max="771" width="11.28515625" style="415" bestFit="1" customWidth="1"/>
    <col min="772" max="772" width="11.7109375" style="415" bestFit="1" customWidth="1"/>
    <col min="773" max="773" width="9.140625" style="415"/>
    <col min="774" max="774" width="7.7109375" style="415" customWidth="1"/>
    <col min="775" max="1024" width="9.140625" style="415"/>
    <col min="1025" max="1025" width="41" style="415" bestFit="1" customWidth="1"/>
    <col min="1026" max="1027" width="11.28515625" style="415" bestFit="1" customWidth="1"/>
    <col min="1028" max="1028" width="11.7109375" style="415" bestFit="1" customWidth="1"/>
    <col min="1029" max="1029" width="9.140625" style="415"/>
    <col min="1030" max="1030" width="7.7109375" style="415" customWidth="1"/>
    <col min="1031" max="1280" width="9.140625" style="415"/>
    <col min="1281" max="1281" width="41" style="415" bestFit="1" customWidth="1"/>
    <col min="1282" max="1283" width="11.28515625" style="415" bestFit="1" customWidth="1"/>
    <col min="1284" max="1284" width="11.7109375" style="415" bestFit="1" customWidth="1"/>
    <col min="1285" max="1285" width="9.140625" style="415"/>
    <col min="1286" max="1286" width="7.7109375" style="415" customWidth="1"/>
    <col min="1287" max="1536" width="9.140625" style="415"/>
    <col min="1537" max="1537" width="41" style="415" bestFit="1" customWidth="1"/>
    <col min="1538" max="1539" width="11.28515625" style="415" bestFit="1" customWidth="1"/>
    <col min="1540" max="1540" width="11.7109375" style="415" bestFit="1" customWidth="1"/>
    <col min="1541" max="1541" width="9.140625" style="415"/>
    <col min="1542" max="1542" width="7.7109375" style="415" customWidth="1"/>
    <col min="1543" max="1792" width="9.140625" style="415"/>
    <col min="1793" max="1793" width="41" style="415" bestFit="1" customWidth="1"/>
    <col min="1794" max="1795" width="11.28515625" style="415" bestFit="1" customWidth="1"/>
    <col min="1796" max="1796" width="11.7109375" style="415" bestFit="1" customWidth="1"/>
    <col min="1797" max="1797" width="9.140625" style="415"/>
    <col min="1798" max="1798" width="7.7109375" style="415" customWidth="1"/>
    <col min="1799" max="2048" width="9.140625" style="415"/>
    <col min="2049" max="2049" width="41" style="415" bestFit="1" customWidth="1"/>
    <col min="2050" max="2051" width="11.28515625" style="415" bestFit="1" customWidth="1"/>
    <col min="2052" max="2052" width="11.7109375" style="415" bestFit="1" customWidth="1"/>
    <col min="2053" max="2053" width="9.140625" style="415"/>
    <col min="2054" max="2054" width="7.7109375" style="415" customWidth="1"/>
    <col min="2055" max="2304" width="9.140625" style="415"/>
    <col min="2305" max="2305" width="41" style="415" bestFit="1" customWidth="1"/>
    <col min="2306" max="2307" width="11.28515625" style="415" bestFit="1" customWidth="1"/>
    <col min="2308" max="2308" width="11.7109375" style="415" bestFit="1" customWidth="1"/>
    <col min="2309" max="2309" width="9.140625" style="415"/>
    <col min="2310" max="2310" width="7.7109375" style="415" customWidth="1"/>
    <col min="2311" max="2560" width="9.140625" style="415"/>
    <col min="2561" max="2561" width="41" style="415" bestFit="1" customWidth="1"/>
    <col min="2562" max="2563" width="11.28515625" style="415" bestFit="1" customWidth="1"/>
    <col min="2564" max="2564" width="11.7109375" style="415" bestFit="1" customWidth="1"/>
    <col min="2565" max="2565" width="9.140625" style="415"/>
    <col min="2566" max="2566" width="7.7109375" style="415" customWidth="1"/>
    <col min="2567" max="2816" width="9.140625" style="415"/>
    <col min="2817" max="2817" width="41" style="415" bestFit="1" customWidth="1"/>
    <col min="2818" max="2819" width="11.28515625" style="415" bestFit="1" customWidth="1"/>
    <col min="2820" max="2820" width="11.7109375" style="415" bestFit="1" customWidth="1"/>
    <col min="2821" max="2821" width="9.140625" style="415"/>
    <col min="2822" max="2822" width="7.7109375" style="415" customWidth="1"/>
    <col min="2823" max="3072" width="9.140625" style="415"/>
    <col min="3073" max="3073" width="41" style="415" bestFit="1" customWidth="1"/>
    <col min="3074" max="3075" width="11.28515625" style="415" bestFit="1" customWidth="1"/>
    <col min="3076" max="3076" width="11.7109375" style="415" bestFit="1" customWidth="1"/>
    <col min="3077" max="3077" width="9.140625" style="415"/>
    <col min="3078" max="3078" width="7.7109375" style="415" customWidth="1"/>
    <col min="3079" max="3328" width="9.140625" style="415"/>
    <col min="3329" max="3329" width="41" style="415" bestFit="1" customWidth="1"/>
    <col min="3330" max="3331" width="11.28515625" style="415" bestFit="1" customWidth="1"/>
    <col min="3332" max="3332" width="11.7109375" style="415" bestFit="1" customWidth="1"/>
    <col min="3333" max="3333" width="9.140625" style="415"/>
    <col min="3334" max="3334" width="7.7109375" style="415" customWidth="1"/>
    <col min="3335" max="3584" width="9.140625" style="415"/>
    <col min="3585" max="3585" width="41" style="415" bestFit="1" customWidth="1"/>
    <col min="3586" max="3587" width="11.28515625" style="415" bestFit="1" customWidth="1"/>
    <col min="3588" max="3588" width="11.7109375" style="415" bestFit="1" customWidth="1"/>
    <col min="3589" max="3589" width="9.140625" style="415"/>
    <col min="3590" max="3590" width="7.7109375" style="415" customWidth="1"/>
    <col min="3591" max="3840" width="9.140625" style="415"/>
    <col min="3841" max="3841" width="41" style="415" bestFit="1" customWidth="1"/>
    <col min="3842" max="3843" width="11.28515625" style="415" bestFit="1" customWidth="1"/>
    <col min="3844" max="3844" width="11.7109375" style="415" bestFit="1" customWidth="1"/>
    <col min="3845" max="3845" width="9.140625" style="415"/>
    <col min="3846" max="3846" width="7.7109375" style="415" customWidth="1"/>
    <col min="3847" max="4096" width="9.140625" style="415"/>
    <col min="4097" max="4097" width="41" style="415" bestFit="1" customWidth="1"/>
    <col min="4098" max="4099" width="11.28515625" style="415" bestFit="1" customWidth="1"/>
    <col min="4100" max="4100" width="11.7109375" style="415" bestFit="1" customWidth="1"/>
    <col min="4101" max="4101" width="9.140625" style="415"/>
    <col min="4102" max="4102" width="7.7109375" style="415" customWidth="1"/>
    <col min="4103" max="4352" width="9.140625" style="415"/>
    <col min="4353" max="4353" width="41" style="415" bestFit="1" customWidth="1"/>
    <col min="4354" max="4355" width="11.28515625" style="415" bestFit="1" customWidth="1"/>
    <col min="4356" max="4356" width="11.7109375" style="415" bestFit="1" customWidth="1"/>
    <col min="4357" max="4357" width="9.140625" style="415"/>
    <col min="4358" max="4358" width="7.7109375" style="415" customWidth="1"/>
    <col min="4359" max="4608" width="9.140625" style="415"/>
    <col min="4609" max="4609" width="41" style="415" bestFit="1" customWidth="1"/>
    <col min="4610" max="4611" width="11.28515625" style="415" bestFit="1" customWidth="1"/>
    <col min="4612" max="4612" width="11.7109375" style="415" bestFit="1" customWidth="1"/>
    <col min="4613" max="4613" width="9.140625" style="415"/>
    <col min="4614" max="4614" width="7.7109375" style="415" customWidth="1"/>
    <col min="4615" max="4864" width="9.140625" style="415"/>
    <col min="4865" max="4865" width="41" style="415" bestFit="1" customWidth="1"/>
    <col min="4866" max="4867" width="11.28515625" style="415" bestFit="1" customWidth="1"/>
    <col min="4868" max="4868" width="11.7109375" style="415" bestFit="1" customWidth="1"/>
    <col min="4869" max="4869" width="9.140625" style="415"/>
    <col min="4870" max="4870" width="7.7109375" style="415" customWidth="1"/>
    <col min="4871" max="5120" width="9.140625" style="415"/>
    <col min="5121" max="5121" width="41" style="415" bestFit="1" customWidth="1"/>
    <col min="5122" max="5123" width="11.28515625" style="415" bestFit="1" customWidth="1"/>
    <col min="5124" max="5124" width="11.7109375" style="415" bestFit="1" customWidth="1"/>
    <col min="5125" max="5125" width="9.140625" style="415"/>
    <col min="5126" max="5126" width="7.7109375" style="415" customWidth="1"/>
    <col min="5127" max="5376" width="9.140625" style="415"/>
    <col min="5377" max="5377" width="41" style="415" bestFit="1" customWidth="1"/>
    <col min="5378" max="5379" width="11.28515625" style="415" bestFit="1" customWidth="1"/>
    <col min="5380" max="5380" width="11.7109375" style="415" bestFit="1" customWidth="1"/>
    <col min="5381" max="5381" width="9.140625" style="415"/>
    <col min="5382" max="5382" width="7.7109375" style="415" customWidth="1"/>
    <col min="5383" max="5632" width="9.140625" style="415"/>
    <col min="5633" max="5633" width="41" style="415" bestFit="1" customWidth="1"/>
    <col min="5634" max="5635" width="11.28515625" style="415" bestFit="1" customWidth="1"/>
    <col min="5636" max="5636" width="11.7109375" style="415" bestFit="1" customWidth="1"/>
    <col min="5637" max="5637" width="9.140625" style="415"/>
    <col min="5638" max="5638" width="7.7109375" style="415" customWidth="1"/>
    <col min="5639" max="5888" width="9.140625" style="415"/>
    <col min="5889" max="5889" width="41" style="415" bestFit="1" customWidth="1"/>
    <col min="5890" max="5891" width="11.28515625" style="415" bestFit="1" customWidth="1"/>
    <col min="5892" max="5892" width="11.7109375" style="415" bestFit="1" customWidth="1"/>
    <col min="5893" max="5893" width="9.140625" style="415"/>
    <col min="5894" max="5894" width="7.7109375" style="415" customWidth="1"/>
    <col min="5895" max="6144" width="9.140625" style="415"/>
    <col min="6145" max="6145" width="41" style="415" bestFit="1" customWidth="1"/>
    <col min="6146" max="6147" width="11.28515625" style="415" bestFit="1" customWidth="1"/>
    <col min="6148" max="6148" width="11.7109375" style="415" bestFit="1" customWidth="1"/>
    <col min="6149" max="6149" width="9.140625" style="415"/>
    <col min="6150" max="6150" width="7.7109375" style="415" customWidth="1"/>
    <col min="6151" max="6400" width="9.140625" style="415"/>
    <col min="6401" max="6401" width="41" style="415" bestFit="1" customWidth="1"/>
    <col min="6402" max="6403" width="11.28515625" style="415" bestFit="1" customWidth="1"/>
    <col min="6404" max="6404" width="11.7109375" style="415" bestFit="1" customWidth="1"/>
    <col min="6405" max="6405" width="9.140625" style="415"/>
    <col min="6406" max="6406" width="7.7109375" style="415" customWidth="1"/>
    <col min="6407" max="6656" width="9.140625" style="415"/>
    <col min="6657" max="6657" width="41" style="415" bestFit="1" customWidth="1"/>
    <col min="6658" max="6659" width="11.28515625" style="415" bestFit="1" customWidth="1"/>
    <col min="6660" max="6660" width="11.7109375" style="415" bestFit="1" customWidth="1"/>
    <col min="6661" max="6661" width="9.140625" style="415"/>
    <col min="6662" max="6662" width="7.7109375" style="415" customWidth="1"/>
    <col min="6663" max="6912" width="9.140625" style="415"/>
    <col min="6913" max="6913" width="41" style="415" bestFit="1" customWidth="1"/>
    <col min="6914" max="6915" width="11.28515625" style="415" bestFit="1" customWidth="1"/>
    <col min="6916" max="6916" width="11.7109375" style="415" bestFit="1" customWidth="1"/>
    <col min="6917" max="6917" width="9.140625" style="415"/>
    <col min="6918" max="6918" width="7.7109375" style="415" customWidth="1"/>
    <col min="6919" max="7168" width="9.140625" style="415"/>
    <col min="7169" max="7169" width="41" style="415" bestFit="1" customWidth="1"/>
    <col min="7170" max="7171" width="11.28515625" style="415" bestFit="1" customWidth="1"/>
    <col min="7172" max="7172" width="11.7109375" style="415" bestFit="1" customWidth="1"/>
    <col min="7173" max="7173" width="9.140625" style="415"/>
    <col min="7174" max="7174" width="7.7109375" style="415" customWidth="1"/>
    <col min="7175" max="7424" width="9.140625" style="415"/>
    <col min="7425" max="7425" width="41" style="415" bestFit="1" customWidth="1"/>
    <col min="7426" max="7427" width="11.28515625" style="415" bestFit="1" customWidth="1"/>
    <col min="7428" max="7428" width="11.7109375" style="415" bestFit="1" customWidth="1"/>
    <col min="7429" max="7429" width="9.140625" style="415"/>
    <col min="7430" max="7430" width="7.7109375" style="415" customWidth="1"/>
    <col min="7431" max="7680" width="9.140625" style="415"/>
    <col min="7681" max="7681" width="41" style="415" bestFit="1" customWidth="1"/>
    <col min="7682" max="7683" width="11.28515625" style="415" bestFit="1" customWidth="1"/>
    <col min="7684" max="7684" width="11.7109375" style="415" bestFit="1" customWidth="1"/>
    <col min="7685" max="7685" width="9.140625" style="415"/>
    <col min="7686" max="7686" width="7.7109375" style="415" customWidth="1"/>
    <col min="7687" max="7936" width="9.140625" style="415"/>
    <col min="7937" max="7937" width="41" style="415" bestFit="1" customWidth="1"/>
    <col min="7938" max="7939" width="11.28515625" style="415" bestFit="1" customWidth="1"/>
    <col min="7940" max="7940" width="11.7109375" style="415" bestFit="1" customWidth="1"/>
    <col min="7941" max="7941" width="9.140625" style="415"/>
    <col min="7942" max="7942" width="7.7109375" style="415" customWidth="1"/>
    <col min="7943" max="8192" width="9.140625" style="415"/>
    <col min="8193" max="8193" width="41" style="415" bestFit="1" customWidth="1"/>
    <col min="8194" max="8195" width="11.28515625" style="415" bestFit="1" customWidth="1"/>
    <col min="8196" max="8196" width="11.7109375" style="415" bestFit="1" customWidth="1"/>
    <col min="8197" max="8197" width="9.140625" style="415"/>
    <col min="8198" max="8198" width="7.7109375" style="415" customWidth="1"/>
    <col min="8199" max="8448" width="9.140625" style="415"/>
    <col min="8449" max="8449" width="41" style="415" bestFit="1" customWidth="1"/>
    <col min="8450" max="8451" width="11.28515625" style="415" bestFit="1" customWidth="1"/>
    <col min="8452" max="8452" width="11.7109375" style="415" bestFit="1" customWidth="1"/>
    <col min="8453" max="8453" width="9.140625" style="415"/>
    <col min="8454" max="8454" width="7.7109375" style="415" customWidth="1"/>
    <col min="8455" max="8704" width="9.140625" style="415"/>
    <col min="8705" max="8705" width="41" style="415" bestFit="1" customWidth="1"/>
    <col min="8706" max="8707" width="11.28515625" style="415" bestFit="1" customWidth="1"/>
    <col min="8708" max="8708" width="11.7109375" style="415" bestFit="1" customWidth="1"/>
    <col min="8709" max="8709" width="9.140625" style="415"/>
    <col min="8710" max="8710" width="7.7109375" style="415" customWidth="1"/>
    <col min="8711" max="8960" width="9.140625" style="415"/>
    <col min="8961" max="8961" width="41" style="415" bestFit="1" customWidth="1"/>
    <col min="8962" max="8963" width="11.28515625" style="415" bestFit="1" customWidth="1"/>
    <col min="8964" max="8964" width="11.7109375" style="415" bestFit="1" customWidth="1"/>
    <col min="8965" max="8965" width="9.140625" style="415"/>
    <col min="8966" max="8966" width="7.7109375" style="415" customWidth="1"/>
    <col min="8967" max="9216" width="9.140625" style="415"/>
    <col min="9217" max="9217" width="41" style="415" bestFit="1" customWidth="1"/>
    <col min="9218" max="9219" width="11.28515625" style="415" bestFit="1" customWidth="1"/>
    <col min="9220" max="9220" width="11.7109375" style="415" bestFit="1" customWidth="1"/>
    <col min="9221" max="9221" width="9.140625" style="415"/>
    <col min="9222" max="9222" width="7.7109375" style="415" customWidth="1"/>
    <col min="9223" max="9472" width="9.140625" style="415"/>
    <col min="9473" max="9473" width="41" style="415" bestFit="1" customWidth="1"/>
    <col min="9474" max="9475" width="11.28515625" style="415" bestFit="1" customWidth="1"/>
    <col min="9476" max="9476" width="11.7109375" style="415" bestFit="1" customWidth="1"/>
    <col min="9477" max="9477" width="9.140625" style="415"/>
    <col min="9478" max="9478" width="7.7109375" style="415" customWidth="1"/>
    <col min="9479" max="9728" width="9.140625" style="415"/>
    <col min="9729" max="9729" width="41" style="415" bestFit="1" customWidth="1"/>
    <col min="9730" max="9731" width="11.28515625" style="415" bestFit="1" customWidth="1"/>
    <col min="9732" max="9732" width="11.7109375" style="415" bestFit="1" customWidth="1"/>
    <col min="9733" max="9733" width="9.140625" style="415"/>
    <col min="9734" max="9734" width="7.7109375" style="415" customWidth="1"/>
    <col min="9735" max="9984" width="9.140625" style="415"/>
    <col min="9985" max="9985" width="41" style="415" bestFit="1" customWidth="1"/>
    <col min="9986" max="9987" width="11.28515625" style="415" bestFit="1" customWidth="1"/>
    <col min="9988" max="9988" width="11.7109375" style="415" bestFit="1" customWidth="1"/>
    <col min="9989" max="9989" width="9.140625" style="415"/>
    <col min="9990" max="9990" width="7.7109375" style="415" customWidth="1"/>
    <col min="9991" max="10240" width="9.140625" style="415"/>
    <col min="10241" max="10241" width="41" style="415" bestFit="1" customWidth="1"/>
    <col min="10242" max="10243" width="11.28515625" style="415" bestFit="1" customWidth="1"/>
    <col min="10244" max="10244" width="11.7109375" style="415" bestFit="1" customWidth="1"/>
    <col min="10245" max="10245" width="9.140625" style="415"/>
    <col min="10246" max="10246" width="7.7109375" style="415" customWidth="1"/>
    <col min="10247" max="10496" width="9.140625" style="415"/>
    <col min="10497" max="10497" width="41" style="415" bestFit="1" customWidth="1"/>
    <col min="10498" max="10499" width="11.28515625" style="415" bestFit="1" customWidth="1"/>
    <col min="10500" max="10500" width="11.7109375" style="415" bestFit="1" customWidth="1"/>
    <col min="10501" max="10501" width="9.140625" style="415"/>
    <col min="10502" max="10502" width="7.7109375" style="415" customWidth="1"/>
    <col min="10503" max="10752" width="9.140625" style="415"/>
    <col min="10753" max="10753" width="41" style="415" bestFit="1" customWidth="1"/>
    <col min="10754" max="10755" width="11.28515625" style="415" bestFit="1" customWidth="1"/>
    <col min="10756" max="10756" width="11.7109375" style="415" bestFit="1" customWidth="1"/>
    <col min="10757" max="10757" width="9.140625" style="415"/>
    <col min="10758" max="10758" width="7.7109375" style="415" customWidth="1"/>
    <col min="10759" max="11008" width="9.140625" style="415"/>
    <col min="11009" max="11009" width="41" style="415" bestFit="1" customWidth="1"/>
    <col min="11010" max="11011" width="11.28515625" style="415" bestFit="1" customWidth="1"/>
    <col min="11012" max="11012" width="11.7109375" style="415" bestFit="1" customWidth="1"/>
    <col min="11013" max="11013" width="9.140625" style="415"/>
    <col min="11014" max="11014" width="7.7109375" style="415" customWidth="1"/>
    <col min="11015" max="11264" width="9.140625" style="415"/>
    <col min="11265" max="11265" width="41" style="415" bestFit="1" customWidth="1"/>
    <col min="11266" max="11267" width="11.28515625" style="415" bestFit="1" customWidth="1"/>
    <col min="11268" max="11268" width="11.7109375" style="415" bestFit="1" customWidth="1"/>
    <col min="11269" max="11269" width="9.140625" style="415"/>
    <col min="11270" max="11270" width="7.7109375" style="415" customWidth="1"/>
    <col min="11271" max="11520" width="9.140625" style="415"/>
    <col min="11521" max="11521" width="41" style="415" bestFit="1" customWidth="1"/>
    <col min="11522" max="11523" width="11.28515625" style="415" bestFit="1" customWidth="1"/>
    <col min="11524" max="11524" width="11.7109375" style="415" bestFit="1" customWidth="1"/>
    <col min="11525" max="11525" width="9.140625" style="415"/>
    <col min="11526" max="11526" width="7.7109375" style="415" customWidth="1"/>
    <col min="11527" max="11776" width="9.140625" style="415"/>
    <col min="11777" max="11777" width="41" style="415" bestFit="1" customWidth="1"/>
    <col min="11778" max="11779" width="11.28515625" style="415" bestFit="1" customWidth="1"/>
    <col min="11780" max="11780" width="11.7109375" style="415" bestFit="1" customWidth="1"/>
    <col min="11781" max="11781" width="9.140625" style="415"/>
    <col min="11782" max="11782" width="7.7109375" style="415" customWidth="1"/>
    <col min="11783" max="12032" width="9.140625" style="415"/>
    <col min="12033" max="12033" width="41" style="415" bestFit="1" customWidth="1"/>
    <col min="12034" max="12035" width="11.28515625" style="415" bestFit="1" customWidth="1"/>
    <col min="12036" max="12036" width="11.7109375" style="415" bestFit="1" customWidth="1"/>
    <col min="12037" max="12037" width="9.140625" style="415"/>
    <col min="12038" max="12038" width="7.7109375" style="415" customWidth="1"/>
    <col min="12039" max="12288" width="9.140625" style="415"/>
    <col min="12289" max="12289" width="41" style="415" bestFit="1" customWidth="1"/>
    <col min="12290" max="12291" width="11.28515625" style="415" bestFit="1" customWidth="1"/>
    <col min="12292" max="12292" width="11.7109375" style="415" bestFit="1" customWidth="1"/>
    <col min="12293" max="12293" width="9.140625" style="415"/>
    <col min="12294" max="12294" width="7.7109375" style="415" customWidth="1"/>
    <col min="12295" max="12544" width="9.140625" style="415"/>
    <col min="12545" max="12545" width="41" style="415" bestFit="1" customWidth="1"/>
    <col min="12546" max="12547" width="11.28515625" style="415" bestFit="1" customWidth="1"/>
    <col min="12548" max="12548" width="11.7109375" style="415" bestFit="1" customWidth="1"/>
    <col min="12549" max="12549" width="9.140625" style="415"/>
    <col min="12550" max="12550" width="7.7109375" style="415" customWidth="1"/>
    <col min="12551" max="12800" width="9.140625" style="415"/>
    <col min="12801" max="12801" width="41" style="415" bestFit="1" customWidth="1"/>
    <col min="12802" max="12803" width="11.28515625" style="415" bestFit="1" customWidth="1"/>
    <col min="12804" max="12804" width="11.7109375" style="415" bestFit="1" customWidth="1"/>
    <col min="12805" max="12805" width="9.140625" style="415"/>
    <col min="12806" max="12806" width="7.7109375" style="415" customWidth="1"/>
    <col min="12807" max="13056" width="9.140625" style="415"/>
    <col min="13057" max="13057" width="41" style="415" bestFit="1" customWidth="1"/>
    <col min="13058" max="13059" width="11.28515625" style="415" bestFit="1" customWidth="1"/>
    <col min="13060" max="13060" width="11.7109375" style="415" bestFit="1" customWidth="1"/>
    <col min="13061" max="13061" width="9.140625" style="415"/>
    <col min="13062" max="13062" width="7.7109375" style="415" customWidth="1"/>
    <col min="13063" max="13312" width="9.140625" style="415"/>
    <col min="13313" max="13313" width="41" style="415" bestFit="1" customWidth="1"/>
    <col min="13314" max="13315" width="11.28515625" style="415" bestFit="1" customWidth="1"/>
    <col min="13316" max="13316" width="11.7109375" style="415" bestFit="1" customWidth="1"/>
    <col min="13317" max="13317" width="9.140625" style="415"/>
    <col min="13318" max="13318" width="7.7109375" style="415" customWidth="1"/>
    <col min="13319" max="13568" width="9.140625" style="415"/>
    <col min="13569" max="13569" width="41" style="415" bestFit="1" customWidth="1"/>
    <col min="13570" max="13571" width="11.28515625" style="415" bestFit="1" customWidth="1"/>
    <col min="13572" max="13572" width="11.7109375" style="415" bestFit="1" customWidth="1"/>
    <col min="13573" max="13573" width="9.140625" style="415"/>
    <col min="13574" max="13574" width="7.7109375" style="415" customWidth="1"/>
    <col min="13575" max="13824" width="9.140625" style="415"/>
    <col min="13825" max="13825" width="41" style="415" bestFit="1" customWidth="1"/>
    <col min="13826" max="13827" width="11.28515625" style="415" bestFit="1" customWidth="1"/>
    <col min="13828" max="13828" width="11.7109375" style="415" bestFit="1" customWidth="1"/>
    <col min="13829" max="13829" width="9.140625" style="415"/>
    <col min="13830" max="13830" width="7.7109375" style="415" customWidth="1"/>
    <col min="13831" max="14080" width="9.140625" style="415"/>
    <col min="14081" max="14081" width="41" style="415" bestFit="1" customWidth="1"/>
    <col min="14082" max="14083" width="11.28515625" style="415" bestFit="1" customWidth="1"/>
    <col min="14084" max="14084" width="11.7109375" style="415" bestFit="1" customWidth="1"/>
    <col min="14085" max="14085" width="9.140625" style="415"/>
    <col min="14086" max="14086" width="7.7109375" style="415" customWidth="1"/>
    <col min="14087" max="14336" width="9.140625" style="415"/>
    <col min="14337" max="14337" width="41" style="415" bestFit="1" customWidth="1"/>
    <col min="14338" max="14339" width="11.28515625" style="415" bestFit="1" customWidth="1"/>
    <col min="14340" max="14340" width="11.7109375" style="415" bestFit="1" customWidth="1"/>
    <col min="14341" max="14341" width="9.140625" style="415"/>
    <col min="14342" max="14342" width="7.7109375" style="415" customWidth="1"/>
    <col min="14343" max="14592" width="9.140625" style="415"/>
    <col min="14593" max="14593" width="41" style="415" bestFit="1" customWidth="1"/>
    <col min="14594" max="14595" width="11.28515625" style="415" bestFit="1" customWidth="1"/>
    <col min="14596" max="14596" width="11.7109375" style="415" bestFit="1" customWidth="1"/>
    <col min="14597" max="14597" width="9.140625" style="415"/>
    <col min="14598" max="14598" width="7.7109375" style="415" customWidth="1"/>
    <col min="14599" max="14848" width="9.140625" style="415"/>
    <col min="14849" max="14849" width="41" style="415" bestFit="1" customWidth="1"/>
    <col min="14850" max="14851" width="11.28515625" style="415" bestFit="1" customWidth="1"/>
    <col min="14852" max="14852" width="11.7109375" style="415" bestFit="1" customWidth="1"/>
    <col min="14853" max="14853" width="9.140625" style="415"/>
    <col min="14854" max="14854" width="7.7109375" style="415" customWidth="1"/>
    <col min="14855" max="15104" width="9.140625" style="415"/>
    <col min="15105" max="15105" width="41" style="415" bestFit="1" customWidth="1"/>
    <col min="15106" max="15107" width="11.28515625" style="415" bestFit="1" customWidth="1"/>
    <col min="15108" max="15108" width="11.7109375" style="415" bestFit="1" customWidth="1"/>
    <col min="15109" max="15109" width="9.140625" style="415"/>
    <col min="15110" max="15110" width="7.7109375" style="415" customWidth="1"/>
    <col min="15111" max="15360" width="9.140625" style="415"/>
    <col min="15361" max="15361" width="41" style="415" bestFit="1" customWidth="1"/>
    <col min="15362" max="15363" width="11.28515625" style="415" bestFit="1" customWidth="1"/>
    <col min="15364" max="15364" width="11.7109375" style="415" bestFit="1" customWidth="1"/>
    <col min="15365" max="15365" width="9.140625" style="415"/>
    <col min="15366" max="15366" width="7.7109375" style="415" customWidth="1"/>
    <col min="15367" max="15616" width="9.140625" style="415"/>
    <col min="15617" max="15617" width="41" style="415" bestFit="1" customWidth="1"/>
    <col min="15618" max="15619" width="11.28515625" style="415" bestFit="1" customWidth="1"/>
    <col min="15620" max="15620" width="11.7109375" style="415" bestFit="1" customWidth="1"/>
    <col min="15621" max="15621" width="9.140625" style="415"/>
    <col min="15622" max="15622" width="7.7109375" style="415" customWidth="1"/>
    <col min="15623" max="15872" width="9.140625" style="415"/>
    <col min="15873" max="15873" width="41" style="415" bestFit="1" customWidth="1"/>
    <col min="15874" max="15875" width="11.28515625" style="415" bestFit="1" customWidth="1"/>
    <col min="15876" max="15876" width="11.7109375" style="415" bestFit="1" customWidth="1"/>
    <col min="15877" max="15877" width="9.140625" style="415"/>
    <col min="15878" max="15878" width="7.7109375" style="415" customWidth="1"/>
    <col min="15879" max="16128" width="9.140625" style="415"/>
    <col min="16129" max="16129" width="41" style="415" bestFit="1" customWidth="1"/>
    <col min="16130" max="16131" width="11.28515625" style="415" bestFit="1" customWidth="1"/>
    <col min="16132" max="16132" width="11.7109375" style="415" bestFit="1" customWidth="1"/>
    <col min="16133" max="16133" width="9.140625" style="415"/>
    <col min="16134" max="16134" width="7.7109375" style="415" customWidth="1"/>
    <col min="16135" max="16384" width="9.140625" style="415"/>
  </cols>
  <sheetData>
    <row r="1" spans="1:22">
      <c r="A1" s="3104" t="s">
        <v>642</v>
      </c>
      <c r="B1" s="3104"/>
      <c r="C1" s="3104"/>
      <c r="D1" s="3104"/>
      <c r="E1" s="3104"/>
      <c r="F1" s="3104"/>
      <c r="G1" s="3104"/>
      <c r="H1" s="3104"/>
      <c r="I1" s="500"/>
      <c r="J1" s="500"/>
      <c r="K1" s="500"/>
    </row>
    <row r="2" spans="1:22">
      <c r="A2" s="3123" t="s">
        <v>39</v>
      </c>
      <c r="B2" s="3123"/>
      <c r="C2" s="3123"/>
      <c r="D2" s="3123"/>
      <c r="E2" s="3123"/>
      <c r="F2" s="3123"/>
      <c r="G2" s="3123"/>
      <c r="H2" s="3123"/>
      <c r="I2" s="555"/>
      <c r="J2" s="555"/>
      <c r="K2" s="555"/>
    </row>
    <row r="3" spans="1:22">
      <c r="A3" s="3123" t="s">
        <v>579</v>
      </c>
      <c r="B3" s="3123"/>
      <c r="C3" s="3123"/>
      <c r="D3" s="3123"/>
      <c r="E3" s="3123"/>
      <c r="F3" s="3123"/>
      <c r="G3" s="3123"/>
      <c r="H3" s="3123"/>
      <c r="I3" s="555"/>
      <c r="J3" s="555"/>
      <c r="K3" s="555"/>
    </row>
    <row r="4" spans="1:22" ht="16.5" thickBot="1">
      <c r="G4" s="3106" t="s">
        <v>578</v>
      </c>
      <c r="H4" s="3106"/>
    </row>
    <row r="5" spans="1:22" ht="19.5" customHeight="1" thickTop="1">
      <c r="A5" s="3124" t="s">
        <v>66</v>
      </c>
      <c r="B5" s="554">
        <v>2019</v>
      </c>
      <c r="C5" s="554">
        <v>2020</v>
      </c>
      <c r="D5" s="554">
        <v>2021</v>
      </c>
      <c r="E5" s="3109" t="s">
        <v>584</v>
      </c>
      <c r="F5" s="3110"/>
      <c r="G5" s="3110"/>
      <c r="H5" s="3111"/>
    </row>
    <row r="6" spans="1:22">
      <c r="A6" s="3125"/>
      <c r="B6" s="3128" t="s">
        <v>574</v>
      </c>
      <c r="C6" s="3128" t="s">
        <v>574</v>
      </c>
      <c r="D6" s="3128" t="s">
        <v>572</v>
      </c>
      <c r="E6" s="3112" t="s">
        <v>73</v>
      </c>
      <c r="F6" s="3114"/>
      <c r="G6" s="3113" t="s">
        <v>263</v>
      </c>
      <c r="H6" s="3115"/>
    </row>
    <row r="7" spans="1:22">
      <c r="A7" s="3125"/>
      <c r="B7" s="3129"/>
      <c r="C7" s="3129"/>
      <c r="D7" s="3129"/>
      <c r="E7" s="496" t="s">
        <v>396</v>
      </c>
      <c r="F7" s="473" t="s">
        <v>571</v>
      </c>
      <c r="G7" s="496" t="s">
        <v>396</v>
      </c>
      <c r="H7" s="472" t="s">
        <v>571</v>
      </c>
    </row>
    <row r="8" spans="1:22" ht="19.5" customHeight="1">
      <c r="A8" s="550" t="s">
        <v>631</v>
      </c>
      <c r="B8" s="548">
        <v>981758.63418573979</v>
      </c>
      <c r="C8" s="548">
        <v>1340199.5441872522</v>
      </c>
      <c r="D8" s="548">
        <v>1230719.9906481078</v>
      </c>
      <c r="E8" s="548">
        <v>358440.91000151238</v>
      </c>
      <c r="F8" s="549">
        <v>36.510084813137347</v>
      </c>
      <c r="G8" s="548">
        <v>-109479.55353914434</v>
      </c>
      <c r="H8" s="547">
        <v>-8.1688994757520899</v>
      </c>
      <c r="P8" s="420"/>
      <c r="Q8" s="420"/>
      <c r="R8" s="420"/>
      <c r="S8" s="420"/>
      <c r="T8" s="420"/>
      <c r="U8" s="420"/>
      <c r="V8" s="420"/>
    </row>
    <row r="9" spans="1:22" ht="19.5" customHeight="1">
      <c r="A9" s="490" t="s">
        <v>630</v>
      </c>
      <c r="B9" s="487">
        <v>35078.6728812</v>
      </c>
      <c r="C9" s="487">
        <v>48598.801779559995</v>
      </c>
      <c r="D9" s="487">
        <v>56746.174374230002</v>
      </c>
      <c r="E9" s="487">
        <v>13520.128898359995</v>
      </c>
      <c r="F9" s="551">
        <v>38.542304448484273</v>
      </c>
      <c r="G9" s="487">
        <v>8147.3725946700069</v>
      </c>
      <c r="H9" s="486">
        <v>16.764554467054129</v>
      </c>
      <c r="P9" s="420"/>
      <c r="Q9" s="420"/>
      <c r="R9" s="420"/>
      <c r="S9" s="420"/>
      <c r="T9" s="420"/>
      <c r="U9" s="420"/>
      <c r="V9" s="420"/>
    </row>
    <row r="10" spans="1:22" ht="19.5" customHeight="1">
      <c r="A10" s="490" t="s">
        <v>629</v>
      </c>
      <c r="B10" s="487">
        <v>341.32041971999996</v>
      </c>
      <c r="C10" s="487">
        <v>413.24913600000002</v>
      </c>
      <c r="D10" s="487">
        <v>25971.653439935999</v>
      </c>
      <c r="E10" s="487">
        <v>71.92871628000006</v>
      </c>
      <c r="F10" s="551">
        <v>21.073663374434592</v>
      </c>
      <c r="G10" s="487">
        <v>25558.404303936</v>
      </c>
      <c r="H10" s="486">
        <v>6184.7447647019399</v>
      </c>
      <c r="P10" s="420"/>
      <c r="Q10" s="420"/>
      <c r="R10" s="420"/>
      <c r="S10" s="420"/>
      <c r="T10" s="420"/>
      <c r="U10" s="420"/>
      <c r="V10" s="420"/>
    </row>
    <row r="11" spans="1:22" ht="19.5" customHeight="1">
      <c r="A11" s="490" t="s">
        <v>628</v>
      </c>
      <c r="B11" s="487">
        <v>2513.5024456800002</v>
      </c>
      <c r="C11" s="487">
        <v>2641.4884773120002</v>
      </c>
      <c r="D11" s="487">
        <v>2715.4345849920001</v>
      </c>
      <c r="E11" s="487">
        <v>127.98603163200005</v>
      </c>
      <c r="F11" s="551">
        <v>5.0919398090092116</v>
      </c>
      <c r="G11" s="487">
        <v>73.946107679999841</v>
      </c>
      <c r="H11" s="486">
        <v>2.7994105715444193</v>
      </c>
      <c r="P11" s="420"/>
      <c r="Q11" s="420"/>
      <c r="R11" s="420"/>
      <c r="S11" s="420"/>
      <c r="T11" s="420"/>
      <c r="U11" s="420"/>
      <c r="V11" s="420"/>
    </row>
    <row r="12" spans="1:22" ht="19.5" customHeight="1">
      <c r="A12" s="490" t="s">
        <v>627</v>
      </c>
      <c r="B12" s="487">
        <v>943825.13843913982</v>
      </c>
      <c r="C12" s="487">
        <v>1288546.0047943802</v>
      </c>
      <c r="D12" s="487">
        <v>1145286.7282489499</v>
      </c>
      <c r="E12" s="487">
        <v>344720.86635524035</v>
      </c>
      <c r="F12" s="551">
        <v>36.52380640394108</v>
      </c>
      <c r="G12" s="487">
        <v>-143259.2765454303</v>
      </c>
      <c r="H12" s="486">
        <v>-11.117901573742484</v>
      </c>
      <c r="P12" s="420"/>
      <c r="Q12" s="420"/>
      <c r="R12" s="420"/>
      <c r="S12" s="420"/>
      <c r="T12" s="420"/>
      <c r="U12" s="420"/>
      <c r="V12" s="420"/>
    </row>
    <row r="13" spans="1:22" ht="19.5" customHeight="1">
      <c r="A13" s="550" t="s">
        <v>626</v>
      </c>
      <c r="B13" s="548">
        <v>64138.799535879996</v>
      </c>
      <c r="C13" s="548">
        <v>71300.100005879998</v>
      </c>
      <c r="D13" s="548">
        <v>59970.617262669999</v>
      </c>
      <c r="E13" s="548">
        <v>7161.300470000002</v>
      </c>
      <c r="F13" s="549">
        <v>11.165317283485928</v>
      </c>
      <c r="G13" s="548">
        <v>-11329.482743209999</v>
      </c>
      <c r="H13" s="547">
        <v>-15.88985533298786</v>
      </c>
      <c r="P13" s="420"/>
      <c r="Q13" s="420"/>
      <c r="R13" s="420"/>
      <c r="S13" s="420"/>
      <c r="T13" s="420"/>
      <c r="U13" s="420"/>
      <c r="V13" s="420"/>
    </row>
    <row r="14" spans="1:22" ht="19.5" customHeight="1">
      <c r="A14" s="490" t="s">
        <v>625</v>
      </c>
      <c r="B14" s="487">
        <v>17289.89686425</v>
      </c>
      <c r="C14" s="487">
        <v>25779.900004250001</v>
      </c>
      <c r="D14" s="487">
        <v>18643.322261040001</v>
      </c>
      <c r="E14" s="487">
        <v>8490.0031400000007</v>
      </c>
      <c r="F14" s="551">
        <v>49.103839118639414</v>
      </c>
      <c r="G14" s="487">
        <v>-7136.5777432100003</v>
      </c>
      <c r="H14" s="486">
        <v>-27.682720809752887</v>
      </c>
      <c r="P14" s="420"/>
      <c r="Q14" s="420"/>
      <c r="R14" s="420"/>
      <c r="S14" s="420"/>
      <c r="T14" s="420"/>
      <c r="U14" s="420"/>
      <c r="V14" s="420"/>
    </row>
    <row r="15" spans="1:22" ht="19.5" customHeight="1">
      <c r="A15" s="490" t="s">
        <v>624</v>
      </c>
      <c r="B15" s="487">
        <v>44032.5</v>
      </c>
      <c r="C15" s="487">
        <v>43556.5</v>
      </c>
      <c r="D15" s="487">
        <v>41129.025000000001</v>
      </c>
      <c r="E15" s="487">
        <v>-476</v>
      </c>
      <c r="F15" s="551">
        <v>-1.0810197013569522</v>
      </c>
      <c r="G15" s="487">
        <v>-2427.4749999999985</v>
      </c>
      <c r="H15" s="486">
        <v>-5.5731635921159839</v>
      </c>
      <c r="P15" s="420"/>
      <c r="Q15" s="420"/>
      <c r="R15" s="420"/>
      <c r="S15" s="420"/>
      <c r="T15" s="420"/>
      <c r="U15" s="420"/>
      <c r="V15" s="420"/>
    </row>
    <row r="16" spans="1:22" ht="19.5" customHeight="1">
      <c r="A16" s="490" t="s">
        <v>623</v>
      </c>
      <c r="B16" s="487">
        <v>2816.4026716299995</v>
      </c>
      <c r="C16" s="487">
        <v>1963.7000016299935</v>
      </c>
      <c r="D16" s="487">
        <v>198.2700016299932</v>
      </c>
      <c r="E16" s="487">
        <v>-852.70267000000604</v>
      </c>
      <c r="F16" s="551">
        <v>-30.276305252419832</v>
      </c>
      <c r="G16" s="487">
        <v>-1765.4300000000003</v>
      </c>
      <c r="H16" s="486">
        <v>-89.903243801730568</v>
      </c>
      <c r="P16" s="420"/>
      <c r="Q16" s="420"/>
      <c r="R16" s="420"/>
      <c r="S16" s="420"/>
      <c r="T16" s="420"/>
      <c r="U16" s="420"/>
      <c r="V16" s="420"/>
    </row>
    <row r="17" spans="1:22" ht="19.5" customHeight="1">
      <c r="A17" s="490" t="s">
        <v>622</v>
      </c>
      <c r="B17" s="487">
        <v>0</v>
      </c>
      <c r="C17" s="487">
        <v>0</v>
      </c>
      <c r="D17" s="487">
        <v>0</v>
      </c>
      <c r="E17" s="487">
        <v>0</v>
      </c>
      <c r="F17" s="551"/>
      <c r="G17" s="487">
        <v>0</v>
      </c>
      <c r="H17" s="486"/>
      <c r="P17" s="420"/>
      <c r="Q17" s="420"/>
      <c r="R17" s="420"/>
      <c r="S17" s="420"/>
      <c r="T17" s="420"/>
      <c r="U17" s="420"/>
      <c r="V17" s="420"/>
    </row>
    <row r="18" spans="1:22" ht="19.5" customHeight="1">
      <c r="A18" s="553" t="s">
        <v>621</v>
      </c>
      <c r="B18" s="548">
        <v>31</v>
      </c>
      <c r="C18" s="548">
        <v>31</v>
      </c>
      <c r="D18" s="548">
        <v>33.645250000000004</v>
      </c>
      <c r="E18" s="548">
        <v>0</v>
      </c>
      <c r="F18" s="549">
        <v>0</v>
      </c>
      <c r="G18" s="548">
        <v>2.6452500000000043</v>
      </c>
      <c r="H18" s="547">
        <v>8.5330645161290466</v>
      </c>
      <c r="P18" s="420"/>
      <c r="Q18" s="420"/>
      <c r="R18" s="420"/>
      <c r="S18" s="420"/>
      <c r="T18" s="420"/>
      <c r="U18" s="420"/>
      <c r="V18" s="420"/>
    </row>
    <row r="19" spans="1:22" ht="19.5" customHeight="1">
      <c r="A19" s="550" t="s">
        <v>620</v>
      </c>
      <c r="B19" s="548">
        <v>577.71908449999989</v>
      </c>
      <c r="C19" s="548">
        <v>577.71908449999989</v>
      </c>
      <c r="D19" s="548">
        <v>643.68970964080995</v>
      </c>
      <c r="E19" s="548">
        <v>0</v>
      </c>
      <c r="F19" s="549">
        <v>0</v>
      </c>
      <c r="G19" s="548">
        <v>65.970625140810057</v>
      </c>
      <c r="H19" s="547">
        <v>11.419152821981955</v>
      </c>
      <c r="P19" s="420"/>
      <c r="Q19" s="420"/>
      <c r="R19" s="420"/>
      <c r="S19" s="420"/>
      <c r="T19" s="420"/>
      <c r="U19" s="420"/>
      <c r="V19" s="420"/>
    </row>
    <row r="20" spans="1:22" ht="19.5" customHeight="1">
      <c r="A20" s="490" t="s">
        <v>619</v>
      </c>
      <c r="B20" s="487">
        <v>577.71908449999989</v>
      </c>
      <c r="C20" s="487">
        <v>577.71908449999989</v>
      </c>
      <c r="D20" s="448">
        <v>643.68970964080995</v>
      </c>
      <c r="E20" s="487">
        <v>0</v>
      </c>
      <c r="F20" s="551">
        <v>0</v>
      </c>
      <c r="G20" s="487">
        <v>65.970625140810057</v>
      </c>
      <c r="H20" s="486">
        <v>11.419152821981955</v>
      </c>
      <c r="P20" s="420"/>
      <c r="Q20" s="420"/>
      <c r="R20" s="420"/>
      <c r="S20" s="420"/>
      <c r="T20" s="420"/>
      <c r="U20" s="420"/>
      <c r="V20" s="420"/>
    </row>
    <row r="21" spans="1:22" ht="19.5" customHeight="1">
      <c r="A21" s="490" t="s">
        <v>618</v>
      </c>
      <c r="B21" s="487">
        <v>0</v>
      </c>
      <c r="C21" s="487">
        <v>0</v>
      </c>
      <c r="D21" s="448">
        <v>0</v>
      </c>
      <c r="E21" s="487">
        <v>0</v>
      </c>
      <c r="F21" s="551"/>
      <c r="G21" s="487">
        <v>0</v>
      </c>
      <c r="H21" s="486"/>
      <c r="P21" s="420"/>
      <c r="Q21" s="420"/>
      <c r="R21" s="420"/>
      <c r="S21" s="420"/>
      <c r="T21" s="420"/>
      <c r="U21" s="420"/>
      <c r="V21" s="420"/>
    </row>
    <row r="22" spans="1:22" ht="19.5" customHeight="1">
      <c r="A22" s="550" t="s">
        <v>641</v>
      </c>
      <c r="B22" s="548">
        <v>28218.17034638</v>
      </c>
      <c r="C22" s="548">
        <v>3837.9871088600003</v>
      </c>
      <c r="D22" s="548">
        <v>221326.79067282</v>
      </c>
      <c r="E22" s="548">
        <v>-24380.183237519999</v>
      </c>
      <c r="F22" s="549">
        <v>-86.398880360602959</v>
      </c>
      <c r="G22" s="548">
        <v>217488.80356396001</v>
      </c>
      <c r="H22" s="547">
        <v>5666.7413775801042</v>
      </c>
      <c r="P22" s="420"/>
      <c r="Q22" s="420"/>
      <c r="R22" s="420"/>
      <c r="S22" s="420"/>
      <c r="T22" s="420"/>
      <c r="U22" s="420"/>
      <c r="V22" s="420"/>
    </row>
    <row r="23" spans="1:22" ht="19.5" customHeight="1">
      <c r="A23" s="490" t="s">
        <v>616</v>
      </c>
      <c r="B23" s="487">
        <v>14618.170346379999</v>
      </c>
      <c r="C23" s="487">
        <v>3837.9871088600003</v>
      </c>
      <c r="D23" s="487">
        <v>119352.09067282001</v>
      </c>
      <c r="E23" s="487">
        <v>-10780.183237519999</v>
      </c>
      <c r="F23" s="551">
        <v>-73.745092457412582</v>
      </c>
      <c r="G23" s="487">
        <v>115514.10356396</v>
      </c>
      <c r="H23" s="486">
        <v>3009.7574662847483</v>
      </c>
      <c r="P23" s="420"/>
      <c r="Q23" s="420"/>
      <c r="R23" s="420"/>
      <c r="S23" s="420"/>
      <c r="T23" s="420"/>
      <c r="U23" s="420"/>
      <c r="V23" s="420"/>
    </row>
    <row r="24" spans="1:22" ht="19.5" customHeight="1">
      <c r="A24" s="490" t="s">
        <v>640</v>
      </c>
      <c r="B24" s="487">
        <v>13600</v>
      </c>
      <c r="C24" s="487">
        <v>0</v>
      </c>
      <c r="D24" s="487">
        <v>101974.7</v>
      </c>
      <c r="E24" s="487">
        <v>-13600</v>
      </c>
      <c r="F24" s="551">
        <v>-100</v>
      </c>
      <c r="G24" s="487">
        <v>101974.7</v>
      </c>
      <c r="H24" s="486"/>
      <c r="P24" s="420"/>
      <c r="Q24" s="420"/>
      <c r="R24" s="420"/>
      <c r="S24" s="420"/>
      <c r="T24" s="420"/>
      <c r="U24" s="420"/>
      <c r="V24" s="420"/>
    </row>
    <row r="25" spans="1:22" ht="19.5" customHeight="1">
      <c r="A25" s="550" t="s">
        <v>614</v>
      </c>
      <c r="B25" s="548">
        <v>3603.0466363699993</v>
      </c>
      <c r="C25" s="548">
        <v>3631.3730150599995</v>
      </c>
      <c r="D25" s="548">
        <v>3423.0047504100003</v>
      </c>
      <c r="E25" s="548">
        <v>28.326378690000183</v>
      </c>
      <c r="F25" s="549">
        <v>0.78617851914729775</v>
      </c>
      <c r="G25" s="548">
        <v>-208.36826464999922</v>
      </c>
      <c r="H25" s="547">
        <v>-5.738002231824054</v>
      </c>
      <c r="P25" s="420"/>
      <c r="Q25" s="420"/>
      <c r="R25" s="420"/>
      <c r="S25" s="420"/>
      <c r="T25" s="420"/>
      <c r="U25" s="420"/>
      <c r="V25" s="420"/>
    </row>
    <row r="26" spans="1:22" ht="19.5" customHeight="1">
      <c r="A26" s="550" t="s">
        <v>613</v>
      </c>
      <c r="B26" s="548">
        <v>47614.182117890014</v>
      </c>
      <c r="C26" s="548">
        <v>63166.339456278009</v>
      </c>
      <c r="D26" s="548">
        <v>50801.46636350199</v>
      </c>
      <c r="E26" s="548">
        <v>15552.157338387995</v>
      </c>
      <c r="F26" s="549">
        <v>32.662867756253242</v>
      </c>
      <c r="G26" s="548">
        <v>-12364.873092776019</v>
      </c>
      <c r="H26" s="547">
        <v>-19.575098381844086</v>
      </c>
      <c r="P26" s="420"/>
      <c r="Q26" s="420"/>
      <c r="R26" s="420"/>
      <c r="S26" s="420"/>
      <c r="T26" s="420"/>
      <c r="U26" s="420"/>
      <c r="V26" s="420"/>
    </row>
    <row r="27" spans="1:22" ht="19.5" customHeight="1">
      <c r="A27" s="494" t="s">
        <v>612</v>
      </c>
      <c r="B27" s="492">
        <v>1125941.5519067599</v>
      </c>
      <c r="C27" s="492">
        <v>1482744.0628578302</v>
      </c>
      <c r="D27" s="492">
        <v>1566919.2046571509</v>
      </c>
      <c r="E27" s="492">
        <v>356802.51095107035</v>
      </c>
      <c r="F27" s="552">
        <v>31.689256902086289</v>
      </c>
      <c r="G27" s="492">
        <v>84175.1417993207</v>
      </c>
      <c r="H27" s="491">
        <v>5.676983904901439</v>
      </c>
      <c r="P27" s="420"/>
      <c r="Q27" s="420"/>
      <c r="R27" s="420"/>
      <c r="S27" s="420"/>
      <c r="T27" s="420"/>
      <c r="U27" s="420"/>
      <c r="V27" s="420"/>
    </row>
    <row r="28" spans="1:22" ht="19.5" customHeight="1">
      <c r="A28" s="550" t="s">
        <v>611</v>
      </c>
      <c r="B28" s="548">
        <v>717704.39271443</v>
      </c>
      <c r="C28" s="548">
        <v>901196.73307018017</v>
      </c>
      <c r="D28" s="548">
        <v>905910.6794234399</v>
      </c>
      <c r="E28" s="548">
        <v>183492.34035575017</v>
      </c>
      <c r="F28" s="549">
        <v>25.566562252986042</v>
      </c>
      <c r="G28" s="548">
        <v>4713.9463532597292</v>
      </c>
      <c r="H28" s="547">
        <v>0.52307628071401735</v>
      </c>
      <c r="P28" s="420"/>
      <c r="Q28" s="420"/>
      <c r="R28" s="420"/>
      <c r="S28" s="420"/>
      <c r="T28" s="420"/>
      <c r="U28" s="420"/>
      <c r="V28" s="420"/>
    </row>
    <row r="29" spans="1:22" ht="19.5" customHeight="1">
      <c r="A29" s="490" t="s">
        <v>610</v>
      </c>
      <c r="B29" s="487">
        <v>456003.40562454454</v>
      </c>
      <c r="C29" s="487">
        <v>531481.65598235303</v>
      </c>
      <c r="D29" s="487">
        <v>625423.8565481829</v>
      </c>
      <c r="E29" s="487">
        <v>75478.250357808487</v>
      </c>
      <c r="F29" s="551">
        <v>16.55212426636005</v>
      </c>
      <c r="G29" s="487">
        <v>93942.200565829873</v>
      </c>
      <c r="H29" s="486">
        <v>17.67553019157242</v>
      </c>
      <c r="P29" s="420"/>
      <c r="Q29" s="420"/>
      <c r="R29" s="420"/>
      <c r="S29" s="420"/>
      <c r="T29" s="420"/>
      <c r="U29" s="420"/>
      <c r="V29" s="420"/>
    </row>
    <row r="30" spans="1:22" ht="19.5" customHeight="1">
      <c r="A30" s="490" t="s">
        <v>609</v>
      </c>
      <c r="B30" s="487">
        <v>96048.789123205512</v>
      </c>
      <c r="C30" s="487">
        <v>78794.927362397022</v>
      </c>
      <c r="D30" s="487">
        <v>90645.815456087003</v>
      </c>
      <c r="E30" s="487">
        <v>-17253.86176080849</v>
      </c>
      <c r="F30" s="551">
        <v>-17.963643184169964</v>
      </c>
      <c r="G30" s="487">
        <v>11850.88809368998</v>
      </c>
      <c r="H30" s="486">
        <v>15.040166277690526</v>
      </c>
      <c r="P30" s="420"/>
      <c r="Q30" s="420"/>
      <c r="R30" s="420"/>
      <c r="S30" s="420"/>
      <c r="T30" s="420"/>
      <c r="U30" s="420"/>
      <c r="V30" s="420"/>
    </row>
    <row r="31" spans="1:22" ht="19.5" customHeight="1">
      <c r="A31" s="490" t="s">
        <v>608</v>
      </c>
      <c r="B31" s="487">
        <v>138126.43180703986</v>
      </c>
      <c r="C31" s="487">
        <v>263745.29367793008</v>
      </c>
      <c r="D31" s="487">
        <v>154144.30742914003</v>
      </c>
      <c r="E31" s="487">
        <v>125618.86187089022</v>
      </c>
      <c r="F31" s="551">
        <v>90.944839613592208</v>
      </c>
      <c r="G31" s="487">
        <v>-109600.98624879005</v>
      </c>
      <c r="H31" s="486">
        <v>-41.55561781611474</v>
      </c>
      <c r="P31" s="420"/>
      <c r="Q31" s="420"/>
      <c r="R31" s="420"/>
      <c r="S31" s="420"/>
      <c r="T31" s="420"/>
      <c r="U31" s="420"/>
      <c r="V31" s="420"/>
    </row>
    <row r="32" spans="1:22" ht="19.5" customHeight="1">
      <c r="A32" s="490" t="s">
        <v>639</v>
      </c>
      <c r="B32" s="487">
        <v>14205.20885166</v>
      </c>
      <c r="C32" s="487">
        <v>14811.86389525</v>
      </c>
      <c r="D32" s="487">
        <v>18455.210630500002</v>
      </c>
      <c r="E32" s="487">
        <v>606.65504359000079</v>
      </c>
      <c r="F32" s="551">
        <v>4.270652053940819</v>
      </c>
      <c r="G32" s="487">
        <v>3643.3467352500011</v>
      </c>
      <c r="H32" s="486">
        <v>24.597489964908345</v>
      </c>
      <c r="P32" s="420"/>
      <c r="Q32" s="420"/>
      <c r="R32" s="420"/>
      <c r="S32" s="420"/>
      <c r="T32" s="420"/>
      <c r="U32" s="420"/>
      <c r="V32" s="420"/>
    </row>
    <row r="33" spans="1:22" ht="19.5" customHeight="1">
      <c r="A33" s="490" t="s">
        <v>638</v>
      </c>
      <c r="B33" s="487">
        <v>6025.5641263499992</v>
      </c>
      <c r="C33" s="487">
        <v>4300.2036770000004</v>
      </c>
      <c r="D33" s="487">
        <v>5424.7527517299995</v>
      </c>
      <c r="E33" s="487">
        <v>-1725.3604493499988</v>
      </c>
      <c r="F33" s="551">
        <v>-28.634006927333793</v>
      </c>
      <c r="G33" s="487">
        <v>1124.5490747299991</v>
      </c>
      <c r="H33" s="486">
        <v>26.15106537266465</v>
      </c>
      <c r="P33" s="420"/>
      <c r="Q33" s="420"/>
      <c r="R33" s="420"/>
      <c r="S33" s="420"/>
      <c r="T33" s="420"/>
      <c r="U33" s="420"/>
      <c r="V33" s="420"/>
    </row>
    <row r="34" spans="1:22" ht="19.5" customHeight="1">
      <c r="A34" s="490" t="s">
        <v>605</v>
      </c>
      <c r="B34" s="487">
        <v>7294.9931816299995</v>
      </c>
      <c r="C34" s="487">
        <v>8062.7884752499976</v>
      </c>
      <c r="D34" s="448">
        <v>11816.736607800005</v>
      </c>
      <c r="E34" s="487">
        <v>767.79529361999812</v>
      </c>
      <c r="F34" s="551">
        <v>10.524962457174516</v>
      </c>
      <c r="G34" s="487">
        <v>3753.9481325500074</v>
      </c>
      <c r="H34" s="486">
        <v>46.5589311200876</v>
      </c>
      <c r="P34" s="420"/>
      <c r="Q34" s="420"/>
      <c r="R34" s="420"/>
      <c r="S34" s="420"/>
      <c r="T34" s="420"/>
      <c r="U34" s="420"/>
      <c r="V34" s="420"/>
    </row>
    <row r="35" spans="1:22" ht="19.5" customHeight="1">
      <c r="A35" s="550" t="s">
        <v>604</v>
      </c>
      <c r="B35" s="548">
        <v>121273.60036778977</v>
      </c>
      <c r="C35" s="548">
        <v>213387.39995429997</v>
      </c>
      <c r="D35" s="548">
        <v>238768.60015472001</v>
      </c>
      <c r="E35" s="548">
        <v>92113.799586510198</v>
      </c>
      <c r="F35" s="549">
        <v>75.955359869876176</v>
      </c>
      <c r="G35" s="548">
        <v>25381.200200420048</v>
      </c>
      <c r="H35" s="547">
        <v>11.894423103639578</v>
      </c>
      <c r="P35" s="420"/>
      <c r="Q35" s="420"/>
      <c r="R35" s="420"/>
      <c r="S35" s="420"/>
      <c r="T35" s="420"/>
      <c r="U35" s="420"/>
      <c r="V35" s="420"/>
    </row>
    <row r="36" spans="1:22" ht="19.5" customHeight="1">
      <c r="A36" s="550" t="s">
        <v>603</v>
      </c>
      <c r="B36" s="548">
        <v>0</v>
      </c>
      <c r="C36" s="548">
        <v>0</v>
      </c>
      <c r="D36" s="548">
        <v>0</v>
      </c>
      <c r="E36" s="548">
        <v>0</v>
      </c>
      <c r="F36" s="549"/>
      <c r="G36" s="548">
        <v>0</v>
      </c>
      <c r="H36" s="547"/>
      <c r="P36" s="420"/>
      <c r="Q36" s="420"/>
      <c r="R36" s="420"/>
      <c r="S36" s="420"/>
      <c r="T36" s="420"/>
      <c r="U36" s="420"/>
      <c r="V36" s="420"/>
    </row>
    <row r="37" spans="1:22" ht="19.5" customHeight="1">
      <c r="A37" s="550" t="s">
        <v>602</v>
      </c>
      <c r="B37" s="548">
        <v>0</v>
      </c>
      <c r="C37" s="548">
        <v>0</v>
      </c>
      <c r="D37" s="548">
        <v>0</v>
      </c>
      <c r="E37" s="548">
        <v>0</v>
      </c>
      <c r="F37" s="549"/>
      <c r="G37" s="548">
        <v>0</v>
      </c>
      <c r="H37" s="547"/>
      <c r="P37" s="420"/>
      <c r="Q37" s="420"/>
      <c r="R37" s="420"/>
      <c r="S37" s="420"/>
      <c r="T37" s="420"/>
      <c r="U37" s="420"/>
      <c r="V37" s="420"/>
    </row>
    <row r="38" spans="1:22" ht="19.5" customHeight="1">
      <c r="A38" s="550" t="s">
        <v>637</v>
      </c>
      <c r="B38" s="548">
        <v>0</v>
      </c>
      <c r="C38" s="548">
        <v>0</v>
      </c>
      <c r="D38" s="548">
        <v>0</v>
      </c>
      <c r="E38" s="548">
        <v>0</v>
      </c>
      <c r="F38" s="549"/>
      <c r="G38" s="548">
        <v>0</v>
      </c>
      <c r="H38" s="547"/>
      <c r="P38" s="420"/>
      <c r="Q38" s="420"/>
      <c r="R38" s="420"/>
      <c r="S38" s="420"/>
      <c r="T38" s="420"/>
      <c r="U38" s="420"/>
      <c r="V38" s="420"/>
    </row>
    <row r="39" spans="1:22" ht="19.5" customHeight="1">
      <c r="A39" s="550" t="s">
        <v>600</v>
      </c>
      <c r="B39" s="548">
        <v>1021.0176894099999</v>
      </c>
      <c r="C39" s="548">
        <v>109.21125632999993</v>
      </c>
      <c r="D39" s="548">
        <v>25724.092741351997</v>
      </c>
      <c r="E39" s="548">
        <v>-911.80643307999992</v>
      </c>
      <c r="F39" s="549">
        <v>-89.303686168933254</v>
      </c>
      <c r="G39" s="548">
        <v>25614.881485021997</v>
      </c>
      <c r="H39" s="547">
        <v>23454.433495044123</v>
      </c>
      <c r="P39" s="420"/>
      <c r="Q39" s="420"/>
      <c r="R39" s="420"/>
      <c r="S39" s="420"/>
      <c r="T39" s="420"/>
      <c r="U39" s="420"/>
      <c r="V39" s="420"/>
    </row>
    <row r="40" spans="1:22" ht="19.5" customHeight="1">
      <c r="A40" s="490" t="s">
        <v>599</v>
      </c>
      <c r="B40" s="487">
        <v>116.59722240999984</v>
      </c>
      <c r="C40" s="487">
        <v>109.21125632999993</v>
      </c>
      <c r="D40" s="487">
        <v>170.45989460000038</v>
      </c>
      <c r="E40" s="487">
        <v>-7.3859660799999176</v>
      </c>
      <c r="F40" s="551">
        <v>-6.3345986528118763</v>
      </c>
      <c r="G40" s="487">
        <v>61.248638270000455</v>
      </c>
      <c r="H40" s="486">
        <v>56.082715581008912</v>
      </c>
      <c r="P40" s="420"/>
      <c r="Q40" s="420"/>
      <c r="R40" s="420"/>
      <c r="S40" s="420"/>
      <c r="T40" s="420"/>
      <c r="U40" s="420"/>
      <c r="V40" s="420"/>
    </row>
    <row r="41" spans="1:22" ht="19.5" customHeight="1">
      <c r="A41" s="490" t="s">
        <v>598</v>
      </c>
      <c r="B41" s="487">
        <v>0</v>
      </c>
      <c r="C41" s="487">
        <v>0</v>
      </c>
      <c r="D41" s="487">
        <v>0</v>
      </c>
      <c r="E41" s="487">
        <v>0</v>
      </c>
      <c r="F41" s="551"/>
      <c r="G41" s="487">
        <v>0</v>
      </c>
      <c r="H41" s="486"/>
      <c r="P41" s="420"/>
      <c r="Q41" s="420"/>
      <c r="R41" s="420"/>
      <c r="S41" s="420"/>
      <c r="T41" s="420"/>
      <c r="U41" s="420"/>
      <c r="V41" s="420"/>
    </row>
    <row r="42" spans="1:22" ht="19.5" customHeight="1">
      <c r="A42" s="490" t="s">
        <v>597</v>
      </c>
      <c r="B42" s="487">
        <v>0</v>
      </c>
      <c r="C42" s="487">
        <v>0</v>
      </c>
      <c r="D42" s="487">
        <v>0</v>
      </c>
      <c r="E42" s="487">
        <v>0</v>
      </c>
      <c r="F42" s="551"/>
      <c r="G42" s="487">
        <v>0</v>
      </c>
      <c r="H42" s="486"/>
      <c r="P42" s="420"/>
      <c r="Q42" s="420"/>
      <c r="R42" s="420"/>
      <c r="S42" s="420"/>
      <c r="T42" s="420"/>
      <c r="U42" s="420"/>
      <c r="V42" s="420"/>
    </row>
    <row r="43" spans="1:22" ht="19.5" customHeight="1">
      <c r="A43" s="490" t="s">
        <v>596</v>
      </c>
      <c r="B43" s="487">
        <v>0</v>
      </c>
      <c r="C43" s="487">
        <v>0</v>
      </c>
      <c r="D43" s="487">
        <v>0</v>
      </c>
      <c r="E43" s="487">
        <v>0</v>
      </c>
      <c r="F43" s="551"/>
      <c r="G43" s="487">
        <v>0</v>
      </c>
      <c r="H43" s="486"/>
      <c r="P43" s="420"/>
      <c r="Q43" s="420"/>
      <c r="R43" s="420"/>
      <c r="S43" s="420"/>
      <c r="T43" s="420"/>
      <c r="U43" s="420"/>
      <c r="V43" s="420"/>
    </row>
    <row r="44" spans="1:22" ht="19.5" customHeight="1">
      <c r="A44" s="490" t="s">
        <v>595</v>
      </c>
      <c r="B44" s="487">
        <v>0</v>
      </c>
      <c r="C44" s="487">
        <v>0</v>
      </c>
      <c r="D44" s="487">
        <v>0</v>
      </c>
      <c r="E44" s="487">
        <v>0</v>
      </c>
      <c r="F44" s="551"/>
      <c r="G44" s="487">
        <v>0</v>
      </c>
      <c r="H44" s="486"/>
      <c r="P44" s="420"/>
      <c r="Q44" s="420"/>
      <c r="R44" s="420"/>
      <c r="S44" s="420"/>
      <c r="T44" s="420"/>
      <c r="U44" s="420"/>
      <c r="V44" s="420"/>
    </row>
    <row r="45" spans="1:22" ht="19.5" customHeight="1">
      <c r="A45" s="490" t="s">
        <v>636</v>
      </c>
      <c r="B45" s="487">
        <v>904.42046700000003</v>
      </c>
      <c r="C45" s="487">
        <v>0</v>
      </c>
      <c r="D45" s="487">
        <v>0</v>
      </c>
      <c r="E45" s="487">
        <v>-904.42046700000003</v>
      </c>
      <c r="F45" s="551">
        <v>-100</v>
      </c>
      <c r="G45" s="487">
        <v>0</v>
      </c>
      <c r="H45" s="486"/>
      <c r="P45" s="420"/>
      <c r="Q45" s="420"/>
      <c r="R45" s="420"/>
      <c r="S45" s="420"/>
      <c r="T45" s="420"/>
      <c r="U45" s="420"/>
      <c r="V45" s="420"/>
    </row>
    <row r="46" spans="1:22" ht="19.5" customHeight="1">
      <c r="A46" s="490" t="s">
        <v>635</v>
      </c>
      <c r="B46" s="487">
        <v>0</v>
      </c>
      <c r="C46" s="487">
        <v>0</v>
      </c>
      <c r="D46" s="487">
        <v>25553.632846751996</v>
      </c>
      <c r="E46" s="487">
        <v>0</v>
      </c>
      <c r="F46" s="551"/>
      <c r="G46" s="487">
        <v>25553.632846751996</v>
      </c>
      <c r="H46" s="486"/>
      <c r="P46" s="420"/>
      <c r="Q46" s="420"/>
      <c r="R46" s="420"/>
      <c r="S46" s="420"/>
      <c r="T46" s="420"/>
      <c r="U46" s="420"/>
      <c r="V46" s="420"/>
    </row>
    <row r="47" spans="1:22" ht="19.5" customHeight="1">
      <c r="A47" s="550" t="s">
        <v>591</v>
      </c>
      <c r="B47" s="548">
        <v>215223.63291419999</v>
      </c>
      <c r="C47" s="548">
        <v>295805.95350339997</v>
      </c>
      <c r="D47" s="548">
        <v>350627.67542177998</v>
      </c>
      <c r="E47" s="548">
        <v>80582.320589199982</v>
      </c>
      <c r="F47" s="549">
        <v>37.441204526700162</v>
      </c>
      <c r="G47" s="548">
        <v>54821.721918380004</v>
      </c>
      <c r="H47" s="547">
        <v>18.533001540061932</v>
      </c>
      <c r="P47" s="420"/>
      <c r="Q47" s="420"/>
      <c r="R47" s="420"/>
      <c r="S47" s="420"/>
      <c r="T47" s="420"/>
      <c r="U47" s="420"/>
      <c r="V47" s="420"/>
    </row>
    <row r="48" spans="1:22" ht="19.5" customHeight="1" thickBot="1">
      <c r="A48" s="546" t="s">
        <v>590</v>
      </c>
      <c r="B48" s="544">
        <v>70718.909276610022</v>
      </c>
      <c r="C48" s="544">
        <v>72244.765075839969</v>
      </c>
      <c r="D48" s="544">
        <v>45888.159443049983</v>
      </c>
      <c r="E48" s="544">
        <v>1525.8557992299466</v>
      </c>
      <c r="F48" s="545">
        <v>2.1576348035314186</v>
      </c>
      <c r="G48" s="544">
        <v>-26356.605632789986</v>
      </c>
      <c r="H48" s="543">
        <v>-36.482374335526963</v>
      </c>
      <c r="P48" s="420"/>
      <c r="Q48" s="420"/>
      <c r="R48" s="420"/>
      <c r="S48" s="420"/>
      <c r="T48" s="420"/>
      <c r="U48" s="420"/>
      <c r="V48" s="420"/>
    </row>
    <row r="49" spans="1:22" ht="19.5" customHeight="1" thickTop="1">
      <c r="A49" s="481" t="s">
        <v>582</v>
      </c>
      <c r="B49" s="540"/>
      <c r="C49" s="540"/>
      <c r="D49" s="445"/>
      <c r="E49" s="540"/>
      <c r="F49" s="541"/>
      <c r="G49" s="540"/>
      <c r="H49" s="539"/>
      <c r="P49" s="420"/>
      <c r="Q49" s="420"/>
      <c r="R49" s="420"/>
      <c r="S49" s="420"/>
      <c r="T49" s="420"/>
      <c r="U49" s="420"/>
      <c r="V49" s="420"/>
    </row>
    <row r="50" spans="1:22" ht="19.5" customHeight="1">
      <c r="A50" s="542" t="s">
        <v>540</v>
      </c>
      <c r="B50" s="540"/>
      <c r="C50" s="540"/>
      <c r="D50" s="445"/>
      <c r="E50" s="540"/>
      <c r="F50" s="541"/>
      <c r="G50" s="540"/>
      <c r="H50" s="539"/>
      <c r="P50" s="420"/>
      <c r="Q50" s="420"/>
      <c r="R50" s="420"/>
      <c r="S50" s="420"/>
      <c r="T50" s="420"/>
      <c r="U50" s="420"/>
      <c r="V50" s="420"/>
    </row>
    <row r="51" spans="1:22" ht="19.5" customHeight="1">
      <c r="A51" s="477" t="s">
        <v>634</v>
      </c>
      <c r="B51" s="422">
        <v>980737.61649632978</v>
      </c>
      <c r="C51" s="422">
        <v>1340090.3329309223</v>
      </c>
      <c r="D51" s="422">
        <v>1204995.8979067558</v>
      </c>
      <c r="E51" s="422">
        <v>359352.7164345925</v>
      </c>
      <c r="F51" s="538">
        <v>36.641065906942025</v>
      </c>
      <c r="G51" s="422">
        <v>-135094.43502416648</v>
      </c>
      <c r="H51" s="537">
        <v>-10.080994669120578</v>
      </c>
      <c r="P51" s="420"/>
      <c r="Q51" s="420"/>
      <c r="R51" s="420"/>
      <c r="S51" s="420"/>
      <c r="T51" s="420"/>
      <c r="U51" s="420"/>
      <c r="V51" s="420"/>
    </row>
    <row r="52" spans="1:22" ht="19.5" customHeight="1">
      <c r="A52" s="477" t="s">
        <v>633</v>
      </c>
      <c r="B52" s="422">
        <v>-263033.22483757976</v>
      </c>
      <c r="C52" s="422">
        <v>-438893.59986296191</v>
      </c>
      <c r="D52" s="422">
        <v>-299085.2210105072</v>
      </c>
      <c r="E52" s="422">
        <v>-175860.37502538215</v>
      </c>
      <c r="F52" s="538">
        <v>66.858616486177397</v>
      </c>
      <c r="G52" s="422">
        <v>139808.37885245471</v>
      </c>
      <c r="H52" s="537">
        <v>-31.85473173819528</v>
      </c>
      <c r="P52" s="420"/>
      <c r="Q52" s="420"/>
      <c r="R52" s="420"/>
      <c r="S52" s="420"/>
      <c r="T52" s="420"/>
      <c r="U52" s="420"/>
      <c r="V52" s="420"/>
    </row>
    <row r="53" spans="1:22" ht="19.5" customHeight="1">
      <c r="A53" s="477" t="s">
        <v>587</v>
      </c>
      <c r="B53" s="475">
        <v>238328.36007292001</v>
      </c>
      <c r="C53" s="475">
        <v>304884.37912296189</v>
      </c>
      <c r="D53" s="475">
        <v>345714.36850132799</v>
      </c>
      <c r="E53" s="422">
        <v>66556.019050041883</v>
      </c>
      <c r="F53" s="538">
        <v>27.9261851294903</v>
      </c>
      <c r="G53" s="422">
        <v>40829.989378366095</v>
      </c>
      <c r="H53" s="537">
        <v>13.391958451862532</v>
      </c>
      <c r="P53" s="420"/>
      <c r="Q53" s="420"/>
      <c r="R53" s="420"/>
      <c r="S53" s="420"/>
      <c r="T53" s="420"/>
      <c r="U53" s="420"/>
      <c r="V53" s="420"/>
    </row>
    <row r="59" spans="1:22">
      <c r="B59" s="421"/>
      <c r="C59" s="421"/>
      <c r="D59" s="421"/>
      <c r="E59" s="421"/>
      <c r="F59" s="421"/>
      <c r="G59" s="421"/>
      <c r="H59" s="421"/>
    </row>
    <row r="60" spans="1:22">
      <c r="B60" s="421"/>
      <c r="C60" s="421"/>
      <c r="D60" s="421"/>
      <c r="E60" s="421"/>
      <c r="F60" s="421"/>
      <c r="G60" s="421"/>
      <c r="H60" s="421"/>
    </row>
    <row r="61" spans="1:22">
      <c r="B61" s="421"/>
      <c r="C61" s="421"/>
      <c r="D61" s="421"/>
      <c r="E61" s="421"/>
      <c r="F61" s="421"/>
      <c r="G61" s="421"/>
      <c r="H61" s="42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M38" sqref="M38"/>
    </sheetView>
  </sheetViews>
  <sheetFormatPr defaultRowHeight="15"/>
  <cols>
    <col min="1" max="1" width="15" style="288" customWidth="1"/>
    <col min="2" max="2" width="9.28515625" style="288" customWidth="1"/>
    <col min="3" max="3" width="10.85546875" style="288" bestFit="1" customWidth="1"/>
    <col min="4" max="4" width="9.140625" style="288" customWidth="1"/>
    <col min="5" max="5" width="10.85546875" style="288" bestFit="1" customWidth="1"/>
    <col min="6" max="6" width="9.140625" style="288" customWidth="1"/>
    <col min="7" max="7" width="10.85546875" style="288" bestFit="1" customWidth="1"/>
    <col min="8" max="16384" width="9.140625" style="288"/>
  </cols>
  <sheetData>
    <row r="1" spans="1:7">
      <c r="A1" s="2788" t="s">
        <v>1942</v>
      </c>
      <c r="B1" s="2788"/>
      <c r="C1" s="2788"/>
      <c r="D1" s="2788"/>
      <c r="E1" s="2788"/>
      <c r="F1" s="2788"/>
      <c r="G1" s="2788"/>
    </row>
    <row r="2" spans="1:7">
      <c r="A2" s="2789" t="s">
        <v>6</v>
      </c>
      <c r="B2" s="2789"/>
      <c r="C2" s="2789"/>
      <c r="D2" s="2789"/>
      <c r="E2" s="2789"/>
      <c r="F2" s="2789"/>
      <c r="G2" s="2789"/>
    </row>
    <row r="3" spans="1:7">
      <c r="A3" s="2789" t="s">
        <v>1941</v>
      </c>
      <c r="B3" s="2789"/>
      <c r="C3" s="2789"/>
      <c r="D3" s="2789"/>
      <c r="E3" s="2789"/>
      <c r="F3" s="2789"/>
      <c r="G3" s="2789"/>
    </row>
    <row r="4" spans="1:7">
      <c r="A4" s="2790" t="s">
        <v>1940</v>
      </c>
      <c r="B4" s="2790"/>
      <c r="C4" s="2790"/>
      <c r="D4" s="2790"/>
      <c r="E4" s="2790"/>
      <c r="F4" s="2790"/>
      <c r="G4" s="2790"/>
    </row>
    <row r="5" spans="1:7" ht="15.75" thickBot="1">
      <c r="A5" s="2790"/>
      <c r="B5" s="2790"/>
      <c r="C5" s="2790"/>
      <c r="D5" s="2790"/>
      <c r="E5" s="2790"/>
      <c r="F5" s="2790"/>
      <c r="G5" s="2790"/>
    </row>
    <row r="6" spans="1:7" ht="15.75" thickTop="1">
      <c r="A6" s="2783" t="s">
        <v>157</v>
      </c>
      <c r="B6" s="2786" t="s">
        <v>72</v>
      </c>
      <c r="C6" s="2791"/>
      <c r="D6" s="2785" t="s">
        <v>73</v>
      </c>
      <c r="E6" s="2786"/>
      <c r="F6" s="2785" t="s">
        <v>263</v>
      </c>
      <c r="G6" s="2787"/>
    </row>
    <row r="7" spans="1:7">
      <c r="A7" s="2784"/>
      <c r="B7" s="2519" t="s">
        <v>1561</v>
      </c>
      <c r="C7" s="2519" t="s">
        <v>1173</v>
      </c>
      <c r="D7" s="2519" t="s">
        <v>1561</v>
      </c>
      <c r="E7" s="2520" t="s">
        <v>1173</v>
      </c>
      <c r="F7" s="2519" t="s">
        <v>1561</v>
      </c>
      <c r="G7" s="2518" t="s">
        <v>1173</v>
      </c>
    </row>
    <row r="8" spans="1:7">
      <c r="A8" s="2517" t="s">
        <v>953</v>
      </c>
      <c r="B8" s="2515">
        <v>131.87</v>
      </c>
      <c r="C8" s="2516">
        <v>6.95</v>
      </c>
      <c r="D8" s="2515">
        <v>136.47999999999999</v>
      </c>
      <c r="E8" s="2504">
        <v>3.49</v>
      </c>
      <c r="F8" s="2504">
        <v>142.41999999999999</v>
      </c>
      <c r="G8" s="2508">
        <v>4.3499999999999996</v>
      </c>
    </row>
    <row r="9" spans="1:7">
      <c r="A9" s="2510" t="s">
        <v>952</v>
      </c>
      <c r="B9" s="2504">
        <v>131.66999999999999</v>
      </c>
      <c r="C9" s="2509">
        <v>6.16</v>
      </c>
      <c r="D9" s="2504">
        <v>137.62</v>
      </c>
      <c r="E9" s="2504">
        <v>4.5199999999999996</v>
      </c>
      <c r="F9" s="2504">
        <v>142.41999999999999</v>
      </c>
      <c r="G9" s="2508">
        <v>3.49</v>
      </c>
    </row>
    <row r="10" spans="1:7">
      <c r="A10" s="2510" t="s">
        <v>951</v>
      </c>
      <c r="B10" s="2504">
        <v>132.56</v>
      </c>
      <c r="C10" s="2509">
        <v>6.21</v>
      </c>
      <c r="D10" s="2504">
        <v>137.58000000000001</v>
      </c>
      <c r="E10" s="2504">
        <v>3.79</v>
      </c>
      <c r="F10" s="2504">
        <v>143.41999999999999</v>
      </c>
      <c r="G10" s="2508">
        <v>4.24</v>
      </c>
    </row>
    <row r="11" spans="1:7">
      <c r="A11" s="2510" t="s">
        <v>950</v>
      </c>
      <c r="B11" s="2514">
        <v>132.82</v>
      </c>
      <c r="C11" s="2509">
        <v>5.76</v>
      </c>
      <c r="D11" s="2514">
        <v>138.19</v>
      </c>
      <c r="E11" s="2504">
        <v>4.05</v>
      </c>
      <c r="F11" s="2504"/>
      <c r="G11" s="2508"/>
    </row>
    <row r="12" spans="1:7">
      <c r="A12" s="2510" t="s">
        <v>949</v>
      </c>
      <c r="B12" s="2504">
        <v>132.51</v>
      </c>
      <c r="C12" s="2509">
        <v>6.55</v>
      </c>
      <c r="D12" s="2504">
        <v>136.38999999999999</v>
      </c>
      <c r="E12" s="2504">
        <v>2.93</v>
      </c>
      <c r="F12" s="2504"/>
      <c r="G12" s="2508"/>
    </row>
    <row r="13" spans="1:7">
      <c r="A13" s="2510" t="s">
        <v>948</v>
      </c>
      <c r="B13" s="2504">
        <v>132.38</v>
      </c>
      <c r="C13" s="2509">
        <v>6.82</v>
      </c>
      <c r="D13" s="2512">
        <v>137.1</v>
      </c>
      <c r="E13" s="2504">
        <v>3.56</v>
      </c>
      <c r="F13" s="2504"/>
      <c r="G13" s="2508"/>
    </row>
    <row r="14" spans="1:7">
      <c r="A14" s="2510" t="s">
        <v>947</v>
      </c>
      <c r="B14" s="2504">
        <v>132.76</v>
      </c>
      <c r="C14" s="2509">
        <v>6.87</v>
      </c>
      <c r="D14" s="2504">
        <v>136.34</v>
      </c>
      <c r="E14" s="2504">
        <v>2.7</v>
      </c>
      <c r="F14" s="2504"/>
      <c r="G14" s="2511"/>
    </row>
    <row r="15" spans="1:7">
      <c r="A15" s="2510" t="s">
        <v>946</v>
      </c>
      <c r="B15" s="2512">
        <v>132.4</v>
      </c>
      <c r="C15" s="2513">
        <v>6.7</v>
      </c>
      <c r="D15" s="2512">
        <v>136.41</v>
      </c>
      <c r="E15" s="2504">
        <v>3.03</v>
      </c>
      <c r="F15" s="2504"/>
      <c r="G15" s="2508"/>
    </row>
    <row r="16" spans="1:7">
      <c r="A16" s="2510" t="s">
        <v>945</v>
      </c>
      <c r="B16" s="2504">
        <v>133.22</v>
      </c>
      <c r="C16" s="2509">
        <v>6.74</v>
      </c>
      <c r="D16" s="2504">
        <v>137.35</v>
      </c>
      <c r="E16" s="2504">
        <v>3.1</v>
      </c>
      <c r="F16" s="2504"/>
      <c r="G16" s="2511"/>
    </row>
    <row r="17" spans="1:7">
      <c r="A17" s="2510" t="s">
        <v>944</v>
      </c>
      <c r="B17" s="2504">
        <v>133.66999999999999</v>
      </c>
      <c r="C17" s="2509">
        <v>5.83</v>
      </c>
      <c r="D17" s="2504">
        <v>138.54</v>
      </c>
      <c r="E17" s="2504">
        <v>3.65</v>
      </c>
      <c r="F17" s="2504"/>
      <c r="G17" s="2508"/>
    </row>
    <row r="18" spans="1:7">
      <c r="A18" s="2510" t="s">
        <v>943</v>
      </c>
      <c r="B18" s="2504">
        <v>133.54</v>
      </c>
      <c r="C18" s="2509">
        <v>4.54</v>
      </c>
      <c r="D18" s="2504">
        <v>139.13999999999999</v>
      </c>
      <c r="E18" s="2504">
        <v>4.1900000000000004</v>
      </c>
      <c r="F18" s="2504"/>
      <c r="G18" s="2508"/>
    </row>
    <row r="19" spans="1:7">
      <c r="A19" s="2507" t="s">
        <v>942</v>
      </c>
      <c r="B19" s="2505">
        <v>134.69</v>
      </c>
      <c r="C19" s="2506">
        <v>4.78</v>
      </c>
      <c r="D19" s="2505">
        <v>140.33000000000001</v>
      </c>
      <c r="E19" s="2504">
        <v>4.1900000000000004</v>
      </c>
      <c r="F19" s="2504"/>
      <c r="G19" s="2503"/>
    </row>
    <row r="20" spans="1:7" ht="15.75" thickBot="1">
      <c r="A20" s="2502" t="s">
        <v>1559</v>
      </c>
      <c r="B20" s="2500">
        <v>132.84</v>
      </c>
      <c r="C20" s="2501">
        <v>6.15</v>
      </c>
      <c r="D20" s="2500">
        <f>AVERAGE(D8:D19)</f>
        <v>137.62249999999997</v>
      </c>
      <c r="E20" s="2500">
        <f>AVERAGE(E8:E19)</f>
        <v>3.5999999999999996</v>
      </c>
      <c r="F20" s="2500">
        <f>AVERAGE(F8:F19)</f>
        <v>142.75333333333333</v>
      </c>
      <c r="G20" s="2499">
        <f>AVERAGE(G8:G19)</f>
        <v>4.0266666666666664</v>
      </c>
    </row>
    <row r="21" spans="1:7" ht="15.75" thickTop="1">
      <c r="A21" s="2498"/>
      <c r="B21" s="2498"/>
      <c r="C21" s="2498"/>
      <c r="D21" s="2498"/>
      <c r="E21" s="2498"/>
      <c r="F21" s="2498"/>
      <c r="G21" s="2498"/>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M38" sqref="M38"/>
    </sheetView>
  </sheetViews>
  <sheetFormatPr defaultColWidth="11" defaultRowHeight="17.100000000000001" customHeight="1"/>
  <cols>
    <col min="1" max="1" width="51.42578125" style="416" bestFit="1" customWidth="1"/>
    <col min="2" max="2" width="11.85546875" style="416" customWidth="1"/>
    <col min="3" max="3" width="12.42578125" style="416" customWidth="1"/>
    <col min="4" max="4" width="12.5703125" style="416" customWidth="1"/>
    <col min="5" max="5" width="11.7109375" style="416" customWidth="1"/>
    <col min="6" max="6" width="11.42578125" style="416" customWidth="1"/>
    <col min="7" max="7" width="8.5703125" style="416" customWidth="1"/>
    <col min="8" max="8" width="12.42578125" style="416" customWidth="1"/>
    <col min="9" max="9" width="9.42578125" style="416" customWidth="1"/>
    <col min="10" max="10" width="11" style="415"/>
    <col min="11" max="11" width="13.7109375" style="415" bestFit="1" customWidth="1"/>
    <col min="12" max="250" width="11" style="415"/>
    <col min="251" max="251" width="46.7109375" style="415" bestFit="1" customWidth="1"/>
    <col min="252" max="252" width="11.85546875" style="415" customWidth="1"/>
    <col min="253" max="253" width="12.42578125" style="415" customWidth="1"/>
    <col min="254" max="254" width="12.5703125" style="415" customWidth="1"/>
    <col min="255" max="255" width="11.7109375" style="415" customWidth="1"/>
    <col min="256" max="256" width="10.7109375" style="415" customWidth="1"/>
    <col min="257" max="257" width="2.42578125" style="415" bestFit="1" customWidth="1"/>
    <col min="258" max="258" width="8.5703125" style="415" customWidth="1"/>
    <col min="259" max="259" width="12.42578125" style="415" customWidth="1"/>
    <col min="260" max="260" width="2.140625" style="415" customWidth="1"/>
    <col min="261" max="261" width="9.42578125" style="415" customWidth="1"/>
    <col min="262" max="506" width="11" style="415"/>
    <col min="507" max="507" width="46.7109375" style="415" bestFit="1" customWidth="1"/>
    <col min="508" max="508" width="11.85546875" style="415" customWidth="1"/>
    <col min="509" max="509" width="12.42578125" style="415" customWidth="1"/>
    <col min="510" max="510" width="12.5703125" style="415" customWidth="1"/>
    <col min="511" max="511" width="11.7109375" style="415" customWidth="1"/>
    <col min="512" max="512" width="10.7109375" style="415" customWidth="1"/>
    <col min="513" max="513" width="2.42578125" style="415" bestFit="1" customWidth="1"/>
    <col min="514" max="514" width="8.5703125" style="415" customWidth="1"/>
    <col min="515" max="515" width="12.42578125" style="415" customWidth="1"/>
    <col min="516" max="516" width="2.140625" style="415" customWidth="1"/>
    <col min="517" max="517" width="9.42578125" style="415" customWidth="1"/>
    <col min="518" max="762" width="11" style="415"/>
    <col min="763" max="763" width="46.7109375" style="415" bestFit="1" customWidth="1"/>
    <col min="764" max="764" width="11.85546875" style="415" customWidth="1"/>
    <col min="765" max="765" width="12.42578125" style="415" customWidth="1"/>
    <col min="766" max="766" width="12.5703125" style="415" customWidth="1"/>
    <col min="767" max="767" width="11.7109375" style="415" customWidth="1"/>
    <col min="768" max="768" width="10.7109375" style="415" customWidth="1"/>
    <col min="769" max="769" width="2.42578125" style="415" bestFit="1" customWidth="1"/>
    <col min="770" max="770" width="8.5703125" style="415" customWidth="1"/>
    <col min="771" max="771" width="12.42578125" style="415" customWidth="1"/>
    <col min="772" max="772" width="2.140625" style="415" customWidth="1"/>
    <col min="773" max="773" width="9.42578125" style="415" customWidth="1"/>
    <col min="774" max="1018" width="11" style="415"/>
    <col min="1019" max="1019" width="46.7109375" style="415" bestFit="1" customWidth="1"/>
    <col min="1020" max="1020" width="11.85546875" style="415" customWidth="1"/>
    <col min="1021" max="1021" width="12.42578125" style="415" customWidth="1"/>
    <col min="1022" max="1022" width="12.5703125" style="415" customWidth="1"/>
    <col min="1023" max="1023" width="11.7109375" style="415" customWidth="1"/>
    <col min="1024" max="1024" width="10.7109375" style="415" customWidth="1"/>
    <col min="1025" max="1025" width="2.42578125" style="415" bestFit="1" customWidth="1"/>
    <col min="1026" max="1026" width="8.5703125" style="415" customWidth="1"/>
    <col min="1027" max="1027" width="12.42578125" style="415" customWidth="1"/>
    <col min="1028" max="1028" width="2.140625" style="415" customWidth="1"/>
    <col min="1029" max="1029" width="9.42578125" style="415" customWidth="1"/>
    <col min="1030" max="1274" width="11" style="415"/>
    <col min="1275" max="1275" width="46.7109375" style="415" bestFit="1" customWidth="1"/>
    <col min="1276" max="1276" width="11.85546875" style="415" customWidth="1"/>
    <col min="1277" max="1277" width="12.42578125" style="415" customWidth="1"/>
    <col min="1278" max="1278" width="12.5703125" style="415" customWidth="1"/>
    <col min="1279" max="1279" width="11.7109375" style="415" customWidth="1"/>
    <col min="1280" max="1280" width="10.7109375" style="415" customWidth="1"/>
    <col min="1281" max="1281" width="2.42578125" style="415" bestFit="1" customWidth="1"/>
    <col min="1282" max="1282" width="8.5703125" style="415" customWidth="1"/>
    <col min="1283" max="1283" width="12.42578125" style="415" customWidth="1"/>
    <col min="1284" max="1284" width="2.140625" style="415" customWidth="1"/>
    <col min="1285" max="1285" width="9.42578125" style="415" customWidth="1"/>
    <col min="1286" max="1530" width="11" style="415"/>
    <col min="1531" max="1531" width="46.7109375" style="415" bestFit="1" customWidth="1"/>
    <col min="1532" max="1532" width="11.85546875" style="415" customWidth="1"/>
    <col min="1533" max="1533" width="12.42578125" style="415" customWidth="1"/>
    <col min="1534" max="1534" width="12.5703125" style="415" customWidth="1"/>
    <col min="1535" max="1535" width="11.7109375" style="415" customWidth="1"/>
    <col min="1536" max="1536" width="10.7109375" style="415" customWidth="1"/>
    <col min="1537" max="1537" width="2.42578125" style="415" bestFit="1" customWidth="1"/>
    <col min="1538" max="1538" width="8.5703125" style="415" customWidth="1"/>
    <col min="1539" max="1539" width="12.42578125" style="415" customWidth="1"/>
    <col min="1540" max="1540" width="2.140625" style="415" customWidth="1"/>
    <col min="1541" max="1541" width="9.42578125" style="415" customWidth="1"/>
    <col min="1542" max="1786" width="11" style="415"/>
    <col min="1787" max="1787" width="46.7109375" style="415" bestFit="1" customWidth="1"/>
    <col min="1788" max="1788" width="11.85546875" style="415" customWidth="1"/>
    <col min="1789" max="1789" width="12.42578125" style="415" customWidth="1"/>
    <col min="1790" max="1790" width="12.5703125" style="415" customWidth="1"/>
    <col min="1791" max="1791" width="11.7109375" style="415" customWidth="1"/>
    <col min="1792" max="1792" width="10.7109375" style="415" customWidth="1"/>
    <col min="1793" max="1793" width="2.42578125" style="415" bestFit="1" customWidth="1"/>
    <col min="1794" max="1794" width="8.5703125" style="415" customWidth="1"/>
    <col min="1795" max="1795" width="12.42578125" style="415" customWidth="1"/>
    <col min="1796" max="1796" width="2.140625" style="415" customWidth="1"/>
    <col min="1797" max="1797" width="9.42578125" style="415" customWidth="1"/>
    <col min="1798" max="2042" width="11" style="415"/>
    <col min="2043" max="2043" width="46.7109375" style="415" bestFit="1" customWidth="1"/>
    <col min="2044" max="2044" width="11.85546875" style="415" customWidth="1"/>
    <col min="2045" max="2045" width="12.42578125" style="415" customWidth="1"/>
    <col min="2046" max="2046" width="12.5703125" style="415" customWidth="1"/>
    <col min="2047" max="2047" width="11.7109375" style="415" customWidth="1"/>
    <col min="2048" max="2048" width="10.7109375" style="415" customWidth="1"/>
    <col min="2049" max="2049" width="2.42578125" style="415" bestFit="1" customWidth="1"/>
    <col min="2050" max="2050" width="8.5703125" style="415" customWidth="1"/>
    <col min="2051" max="2051" width="12.42578125" style="415" customWidth="1"/>
    <col min="2052" max="2052" width="2.140625" style="415" customWidth="1"/>
    <col min="2053" max="2053" width="9.42578125" style="415" customWidth="1"/>
    <col min="2054" max="2298" width="11" style="415"/>
    <col min="2299" max="2299" width="46.7109375" style="415" bestFit="1" customWidth="1"/>
    <col min="2300" max="2300" width="11.85546875" style="415" customWidth="1"/>
    <col min="2301" max="2301" width="12.42578125" style="415" customWidth="1"/>
    <col min="2302" max="2302" width="12.5703125" style="415" customWidth="1"/>
    <col min="2303" max="2303" width="11.7109375" style="415" customWidth="1"/>
    <col min="2304" max="2304" width="10.7109375" style="415" customWidth="1"/>
    <col min="2305" max="2305" width="2.42578125" style="415" bestFit="1" customWidth="1"/>
    <col min="2306" max="2306" width="8.5703125" style="415" customWidth="1"/>
    <col min="2307" max="2307" width="12.42578125" style="415" customWidth="1"/>
    <col min="2308" max="2308" width="2.140625" style="415" customWidth="1"/>
    <col min="2309" max="2309" width="9.42578125" style="415" customWidth="1"/>
    <col min="2310" max="2554" width="11" style="415"/>
    <col min="2555" max="2555" width="46.7109375" style="415" bestFit="1" customWidth="1"/>
    <col min="2556" max="2556" width="11.85546875" style="415" customWidth="1"/>
    <col min="2557" max="2557" width="12.42578125" style="415" customWidth="1"/>
    <col min="2558" max="2558" width="12.5703125" style="415" customWidth="1"/>
    <col min="2559" max="2559" width="11.7109375" style="415" customWidth="1"/>
    <col min="2560" max="2560" width="10.7109375" style="415" customWidth="1"/>
    <col min="2561" max="2561" width="2.42578125" style="415" bestFit="1" customWidth="1"/>
    <col min="2562" max="2562" width="8.5703125" style="415" customWidth="1"/>
    <col min="2563" max="2563" width="12.42578125" style="415" customWidth="1"/>
    <col min="2564" max="2564" width="2.140625" style="415" customWidth="1"/>
    <col min="2565" max="2565" width="9.42578125" style="415" customWidth="1"/>
    <col min="2566" max="2810" width="11" style="415"/>
    <col min="2811" max="2811" width="46.7109375" style="415" bestFit="1" customWidth="1"/>
    <col min="2812" max="2812" width="11.85546875" style="415" customWidth="1"/>
    <col min="2813" max="2813" width="12.42578125" style="415" customWidth="1"/>
    <col min="2814" max="2814" width="12.5703125" style="415" customWidth="1"/>
    <col min="2815" max="2815" width="11.7109375" style="415" customWidth="1"/>
    <col min="2816" max="2816" width="10.7109375" style="415" customWidth="1"/>
    <col min="2817" max="2817" width="2.42578125" style="415" bestFit="1" customWidth="1"/>
    <col min="2818" max="2818" width="8.5703125" style="415" customWidth="1"/>
    <col min="2819" max="2819" width="12.42578125" style="415" customWidth="1"/>
    <col min="2820" max="2820" width="2.140625" style="415" customWidth="1"/>
    <col min="2821" max="2821" width="9.42578125" style="415" customWidth="1"/>
    <col min="2822" max="3066" width="11" style="415"/>
    <col min="3067" max="3067" width="46.7109375" style="415" bestFit="1" customWidth="1"/>
    <col min="3068" max="3068" width="11.85546875" style="415" customWidth="1"/>
    <col min="3069" max="3069" width="12.42578125" style="415" customWidth="1"/>
    <col min="3070" max="3070" width="12.5703125" style="415" customWidth="1"/>
    <col min="3071" max="3071" width="11.7109375" style="415" customWidth="1"/>
    <col min="3072" max="3072" width="10.7109375" style="415" customWidth="1"/>
    <col min="3073" max="3073" width="2.42578125" style="415" bestFit="1" customWidth="1"/>
    <col min="3074" max="3074" width="8.5703125" style="415" customWidth="1"/>
    <col min="3075" max="3075" width="12.42578125" style="415" customWidth="1"/>
    <col min="3076" max="3076" width="2.140625" style="415" customWidth="1"/>
    <col min="3077" max="3077" width="9.42578125" style="415" customWidth="1"/>
    <col min="3078" max="3322" width="11" style="415"/>
    <col min="3323" max="3323" width="46.7109375" style="415" bestFit="1" customWidth="1"/>
    <col min="3324" max="3324" width="11.85546875" style="415" customWidth="1"/>
    <col min="3325" max="3325" width="12.42578125" style="415" customWidth="1"/>
    <col min="3326" max="3326" width="12.5703125" style="415" customWidth="1"/>
    <col min="3327" max="3327" width="11.7109375" style="415" customWidth="1"/>
    <col min="3328" max="3328" width="10.7109375" style="415" customWidth="1"/>
    <col min="3329" max="3329" width="2.42578125" style="415" bestFit="1" customWidth="1"/>
    <col min="3330" max="3330" width="8.5703125" style="415" customWidth="1"/>
    <col min="3331" max="3331" width="12.42578125" style="415" customWidth="1"/>
    <col min="3332" max="3332" width="2.140625" style="415" customWidth="1"/>
    <col min="3333" max="3333" width="9.42578125" style="415" customWidth="1"/>
    <col min="3334" max="3578" width="11" style="415"/>
    <col min="3579" max="3579" width="46.7109375" style="415" bestFit="1" customWidth="1"/>
    <col min="3580" max="3580" width="11.85546875" style="415" customWidth="1"/>
    <col min="3581" max="3581" width="12.42578125" style="415" customWidth="1"/>
    <col min="3582" max="3582" width="12.5703125" style="415" customWidth="1"/>
    <col min="3583" max="3583" width="11.7109375" style="415" customWidth="1"/>
    <col min="3584" max="3584" width="10.7109375" style="415" customWidth="1"/>
    <col min="3585" max="3585" width="2.42578125" style="415" bestFit="1" customWidth="1"/>
    <col min="3586" max="3586" width="8.5703125" style="415" customWidth="1"/>
    <col min="3587" max="3587" width="12.42578125" style="415" customWidth="1"/>
    <col min="3588" max="3588" width="2.140625" style="415" customWidth="1"/>
    <col min="3589" max="3589" width="9.42578125" style="415" customWidth="1"/>
    <col min="3590" max="3834" width="11" style="415"/>
    <col min="3835" max="3835" width="46.7109375" style="415" bestFit="1" customWidth="1"/>
    <col min="3836" max="3836" width="11.85546875" style="415" customWidth="1"/>
    <col min="3837" max="3837" width="12.42578125" style="415" customWidth="1"/>
    <col min="3838" max="3838" width="12.5703125" style="415" customWidth="1"/>
    <col min="3839" max="3839" width="11.7109375" style="415" customWidth="1"/>
    <col min="3840" max="3840" width="10.7109375" style="415" customWidth="1"/>
    <col min="3841" max="3841" width="2.42578125" style="415" bestFit="1" customWidth="1"/>
    <col min="3842" max="3842" width="8.5703125" style="415" customWidth="1"/>
    <col min="3843" max="3843" width="12.42578125" style="415" customWidth="1"/>
    <col min="3844" max="3844" width="2.140625" style="415" customWidth="1"/>
    <col min="3845" max="3845" width="9.42578125" style="415" customWidth="1"/>
    <col min="3846" max="4090" width="11" style="415"/>
    <col min="4091" max="4091" width="46.7109375" style="415" bestFit="1" customWidth="1"/>
    <col min="4092" max="4092" width="11.85546875" style="415" customWidth="1"/>
    <col min="4093" max="4093" width="12.42578125" style="415" customWidth="1"/>
    <col min="4094" max="4094" width="12.5703125" style="415" customWidth="1"/>
    <col min="4095" max="4095" width="11.7109375" style="415" customWidth="1"/>
    <col min="4096" max="4096" width="10.7109375" style="415" customWidth="1"/>
    <col min="4097" max="4097" width="2.42578125" style="415" bestFit="1" customWidth="1"/>
    <col min="4098" max="4098" width="8.5703125" style="415" customWidth="1"/>
    <col min="4099" max="4099" width="12.42578125" style="415" customWidth="1"/>
    <col min="4100" max="4100" width="2.140625" style="415" customWidth="1"/>
    <col min="4101" max="4101" width="9.42578125" style="415" customWidth="1"/>
    <col min="4102" max="4346" width="11" style="415"/>
    <col min="4347" max="4347" width="46.7109375" style="415" bestFit="1" customWidth="1"/>
    <col min="4348" max="4348" width="11.85546875" style="415" customWidth="1"/>
    <col min="4349" max="4349" width="12.42578125" style="415" customWidth="1"/>
    <col min="4350" max="4350" width="12.5703125" style="415" customWidth="1"/>
    <col min="4351" max="4351" width="11.7109375" style="415" customWidth="1"/>
    <col min="4352" max="4352" width="10.7109375" style="415" customWidth="1"/>
    <col min="4353" max="4353" width="2.42578125" style="415" bestFit="1" customWidth="1"/>
    <col min="4354" max="4354" width="8.5703125" style="415" customWidth="1"/>
    <col min="4355" max="4355" width="12.42578125" style="415" customWidth="1"/>
    <col min="4356" max="4356" width="2.140625" style="415" customWidth="1"/>
    <col min="4357" max="4357" width="9.42578125" style="415" customWidth="1"/>
    <col min="4358" max="4602" width="11" style="415"/>
    <col min="4603" max="4603" width="46.7109375" style="415" bestFit="1" customWidth="1"/>
    <col min="4604" max="4604" width="11.85546875" style="415" customWidth="1"/>
    <col min="4605" max="4605" width="12.42578125" style="415" customWidth="1"/>
    <col min="4606" max="4606" width="12.5703125" style="415" customWidth="1"/>
    <col min="4607" max="4607" width="11.7109375" style="415" customWidth="1"/>
    <col min="4608" max="4608" width="10.7109375" style="415" customWidth="1"/>
    <col min="4609" max="4609" width="2.42578125" style="415" bestFit="1" customWidth="1"/>
    <col min="4610" max="4610" width="8.5703125" style="415" customWidth="1"/>
    <col min="4611" max="4611" width="12.42578125" style="415" customWidth="1"/>
    <col min="4612" max="4612" width="2.140625" style="415" customWidth="1"/>
    <col min="4613" max="4613" width="9.42578125" style="415" customWidth="1"/>
    <col min="4614" max="4858" width="11" style="415"/>
    <col min="4859" max="4859" width="46.7109375" style="415" bestFit="1" customWidth="1"/>
    <col min="4860" max="4860" width="11.85546875" style="415" customWidth="1"/>
    <col min="4861" max="4861" width="12.42578125" style="415" customWidth="1"/>
    <col min="4862" max="4862" width="12.5703125" style="415" customWidth="1"/>
    <col min="4863" max="4863" width="11.7109375" style="415" customWidth="1"/>
    <col min="4864" max="4864" width="10.7109375" style="415" customWidth="1"/>
    <col min="4865" max="4865" width="2.42578125" style="415" bestFit="1" customWidth="1"/>
    <col min="4866" max="4866" width="8.5703125" style="415" customWidth="1"/>
    <col min="4867" max="4867" width="12.42578125" style="415" customWidth="1"/>
    <col min="4868" max="4868" width="2.140625" style="415" customWidth="1"/>
    <col min="4869" max="4869" width="9.42578125" style="415" customWidth="1"/>
    <col min="4870" max="5114" width="11" style="415"/>
    <col min="5115" max="5115" width="46.7109375" style="415" bestFit="1" customWidth="1"/>
    <col min="5116" max="5116" width="11.85546875" style="415" customWidth="1"/>
    <col min="5117" max="5117" width="12.42578125" style="415" customWidth="1"/>
    <col min="5118" max="5118" width="12.5703125" style="415" customWidth="1"/>
    <col min="5119" max="5119" width="11.7109375" style="415" customWidth="1"/>
    <col min="5120" max="5120" width="10.7109375" style="415" customWidth="1"/>
    <col min="5121" max="5121" width="2.42578125" style="415" bestFit="1" customWidth="1"/>
    <col min="5122" max="5122" width="8.5703125" style="415" customWidth="1"/>
    <col min="5123" max="5123" width="12.42578125" style="415" customWidth="1"/>
    <col min="5124" max="5124" width="2.140625" style="415" customWidth="1"/>
    <col min="5125" max="5125" width="9.42578125" style="415" customWidth="1"/>
    <col min="5126" max="5370" width="11" style="415"/>
    <col min="5371" max="5371" width="46.7109375" style="415" bestFit="1" customWidth="1"/>
    <col min="5372" max="5372" width="11.85546875" style="415" customWidth="1"/>
    <col min="5373" max="5373" width="12.42578125" style="415" customWidth="1"/>
    <col min="5374" max="5374" width="12.5703125" style="415" customWidth="1"/>
    <col min="5375" max="5375" width="11.7109375" style="415" customWidth="1"/>
    <col min="5376" max="5376" width="10.7109375" style="415" customWidth="1"/>
    <col min="5377" max="5377" width="2.42578125" style="415" bestFit="1" customWidth="1"/>
    <col min="5378" max="5378" width="8.5703125" style="415" customWidth="1"/>
    <col min="5379" max="5379" width="12.42578125" style="415" customWidth="1"/>
    <col min="5380" max="5380" width="2.140625" style="415" customWidth="1"/>
    <col min="5381" max="5381" width="9.42578125" style="415" customWidth="1"/>
    <col min="5382" max="5626" width="11" style="415"/>
    <col min="5627" max="5627" width="46.7109375" style="415" bestFit="1" customWidth="1"/>
    <col min="5628" max="5628" width="11.85546875" style="415" customWidth="1"/>
    <col min="5629" max="5629" width="12.42578125" style="415" customWidth="1"/>
    <col min="5630" max="5630" width="12.5703125" style="415" customWidth="1"/>
    <col min="5631" max="5631" width="11.7109375" style="415" customWidth="1"/>
    <col min="5632" max="5632" width="10.7109375" style="415" customWidth="1"/>
    <col min="5633" max="5633" width="2.42578125" style="415" bestFit="1" customWidth="1"/>
    <col min="5634" max="5634" width="8.5703125" style="415" customWidth="1"/>
    <col min="5635" max="5635" width="12.42578125" style="415" customWidth="1"/>
    <col min="5636" max="5636" width="2.140625" style="415" customWidth="1"/>
    <col min="5637" max="5637" width="9.42578125" style="415" customWidth="1"/>
    <col min="5638" max="5882" width="11" style="415"/>
    <col min="5883" max="5883" width="46.7109375" style="415" bestFit="1" customWidth="1"/>
    <col min="5884" max="5884" width="11.85546875" style="415" customWidth="1"/>
    <col min="5885" max="5885" width="12.42578125" style="415" customWidth="1"/>
    <col min="5886" max="5886" width="12.5703125" style="415" customWidth="1"/>
    <col min="5887" max="5887" width="11.7109375" style="415" customWidth="1"/>
    <col min="5888" max="5888" width="10.7109375" style="415" customWidth="1"/>
    <col min="5889" max="5889" width="2.42578125" style="415" bestFit="1" customWidth="1"/>
    <col min="5890" max="5890" width="8.5703125" style="415" customWidth="1"/>
    <col min="5891" max="5891" width="12.42578125" style="415" customWidth="1"/>
    <col min="5892" max="5892" width="2.140625" style="415" customWidth="1"/>
    <col min="5893" max="5893" width="9.42578125" style="415" customWidth="1"/>
    <col min="5894" max="6138" width="11" style="415"/>
    <col min="6139" max="6139" width="46.7109375" style="415" bestFit="1" customWidth="1"/>
    <col min="6140" max="6140" width="11.85546875" style="415" customWidth="1"/>
    <col min="6141" max="6141" width="12.42578125" style="415" customWidth="1"/>
    <col min="6142" max="6142" width="12.5703125" style="415" customWidth="1"/>
    <col min="6143" max="6143" width="11.7109375" style="415" customWidth="1"/>
    <col min="6144" max="6144" width="10.7109375" style="415" customWidth="1"/>
    <col min="6145" max="6145" width="2.42578125" style="415" bestFit="1" customWidth="1"/>
    <col min="6146" max="6146" width="8.5703125" style="415" customWidth="1"/>
    <col min="6147" max="6147" width="12.42578125" style="415" customWidth="1"/>
    <col min="6148" max="6148" width="2.140625" style="415" customWidth="1"/>
    <col min="6149" max="6149" width="9.42578125" style="415" customWidth="1"/>
    <col min="6150" max="6394" width="11" style="415"/>
    <col min="6395" max="6395" width="46.7109375" style="415" bestFit="1" customWidth="1"/>
    <col min="6396" max="6396" width="11.85546875" style="415" customWidth="1"/>
    <col min="6397" max="6397" width="12.42578125" style="415" customWidth="1"/>
    <col min="6398" max="6398" width="12.5703125" style="415" customWidth="1"/>
    <col min="6399" max="6399" width="11.7109375" style="415" customWidth="1"/>
    <col min="6400" max="6400" width="10.7109375" style="415" customWidth="1"/>
    <col min="6401" max="6401" width="2.42578125" style="415" bestFit="1" customWidth="1"/>
    <col min="6402" max="6402" width="8.5703125" style="415" customWidth="1"/>
    <col min="6403" max="6403" width="12.42578125" style="415" customWidth="1"/>
    <col min="6404" max="6404" width="2.140625" style="415" customWidth="1"/>
    <col min="6405" max="6405" width="9.42578125" style="415" customWidth="1"/>
    <col min="6406" max="6650" width="11" style="415"/>
    <col min="6651" max="6651" width="46.7109375" style="415" bestFit="1" customWidth="1"/>
    <col min="6652" max="6652" width="11.85546875" style="415" customWidth="1"/>
    <col min="6653" max="6653" width="12.42578125" style="415" customWidth="1"/>
    <col min="6654" max="6654" width="12.5703125" style="415" customWidth="1"/>
    <col min="6655" max="6655" width="11.7109375" style="415" customWidth="1"/>
    <col min="6656" max="6656" width="10.7109375" style="415" customWidth="1"/>
    <col min="6657" max="6657" width="2.42578125" style="415" bestFit="1" customWidth="1"/>
    <col min="6658" max="6658" width="8.5703125" style="415" customWidth="1"/>
    <col min="6659" max="6659" width="12.42578125" style="415" customWidth="1"/>
    <col min="6660" max="6660" width="2.140625" style="415" customWidth="1"/>
    <col min="6661" max="6661" width="9.42578125" style="415" customWidth="1"/>
    <col min="6662" max="6906" width="11" style="415"/>
    <col min="6907" max="6907" width="46.7109375" style="415" bestFit="1" customWidth="1"/>
    <col min="6908" max="6908" width="11.85546875" style="415" customWidth="1"/>
    <col min="6909" max="6909" width="12.42578125" style="415" customWidth="1"/>
    <col min="6910" max="6910" width="12.5703125" style="415" customWidth="1"/>
    <col min="6911" max="6911" width="11.7109375" style="415" customWidth="1"/>
    <col min="6912" max="6912" width="10.7109375" style="415" customWidth="1"/>
    <col min="6913" max="6913" width="2.42578125" style="415" bestFit="1" customWidth="1"/>
    <col min="6914" max="6914" width="8.5703125" style="415" customWidth="1"/>
    <col min="6915" max="6915" width="12.42578125" style="415" customWidth="1"/>
    <col min="6916" max="6916" width="2.140625" style="415" customWidth="1"/>
    <col min="6917" max="6917" width="9.42578125" style="415" customWidth="1"/>
    <col min="6918" max="7162" width="11" style="415"/>
    <col min="7163" max="7163" width="46.7109375" style="415" bestFit="1" customWidth="1"/>
    <col min="7164" max="7164" width="11.85546875" style="415" customWidth="1"/>
    <col min="7165" max="7165" width="12.42578125" style="415" customWidth="1"/>
    <col min="7166" max="7166" width="12.5703125" style="415" customWidth="1"/>
    <col min="7167" max="7167" width="11.7109375" style="415" customWidth="1"/>
    <col min="7168" max="7168" width="10.7109375" style="415" customWidth="1"/>
    <col min="7169" max="7169" width="2.42578125" style="415" bestFit="1" customWidth="1"/>
    <col min="7170" max="7170" width="8.5703125" style="415" customWidth="1"/>
    <col min="7171" max="7171" width="12.42578125" style="415" customWidth="1"/>
    <col min="7172" max="7172" width="2.140625" style="415" customWidth="1"/>
    <col min="7173" max="7173" width="9.42578125" style="415" customWidth="1"/>
    <col min="7174" max="7418" width="11" style="415"/>
    <col min="7419" max="7419" width="46.7109375" style="415" bestFit="1" customWidth="1"/>
    <col min="7420" max="7420" width="11.85546875" style="415" customWidth="1"/>
    <col min="7421" max="7421" width="12.42578125" style="415" customWidth="1"/>
    <col min="7422" max="7422" width="12.5703125" style="415" customWidth="1"/>
    <col min="7423" max="7423" width="11.7109375" style="415" customWidth="1"/>
    <col min="7424" max="7424" width="10.7109375" style="415" customWidth="1"/>
    <col min="7425" max="7425" width="2.42578125" style="415" bestFit="1" customWidth="1"/>
    <col min="7426" max="7426" width="8.5703125" style="415" customWidth="1"/>
    <col min="7427" max="7427" width="12.42578125" style="415" customWidth="1"/>
    <col min="7428" max="7428" width="2.140625" style="415" customWidth="1"/>
    <col min="7429" max="7429" width="9.42578125" style="415" customWidth="1"/>
    <col min="7430" max="7674" width="11" style="415"/>
    <col min="7675" max="7675" width="46.7109375" style="415" bestFit="1" customWidth="1"/>
    <col min="7676" max="7676" width="11.85546875" style="415" customWidth="1"/>
    <col min="7677" max="7677" width="12.42578125" style="415" customWidth="1"/>
    <col min="7678" max="7678" width="12.5703125" style="415" customWidth="1"/>
    <col min="7679" max="7679" width="11.7109375" style="415" customWidth="1"/>
    <col min="7680" max="7680" width="10.7109375" style="415" customWidth="1"/>
    <col min="7681" max="7681" width="2.42578125" style="415" bestFit="1" customWidth="1"/>
    <col min="7682" max="7682" width="8.5703125" style="415" customWidth="1"/>
    <col min="7683" max="7683" width="12.42578125" style="415" customWidth="1"/>
    <col min="7684" max="7684" width="2.140625" style="415" customWidth="1"/>
    <col min="7685" max="7685" width="9.42578125" style="415" customWidth="1"/>
    <col min="7686" max="7930" width="11" style="415"/>
    <col min="7931" max="7931" width="46.7109375" style="415" bestFit="1" customWidth="1"/>
    <col min="7932" max="7932" width="11.85546875" style="415" customWidth="1"/>
    <col min="7933" max="7933" width="12.42578125" style="415" customWidth="1"/>
    <col min="7934" max="7934" width="12.5703125" style="415" customWidth="1"/>
    <col min="7935" max="7935" width="11.7109375" style="415" customWidth="1"/>
    <col min="7936" max="7936" width="10.7109375" style="415" customWidth="1"/>
    <col min="7937" max="7937" width="2.42578125" style="415" bestFit="1" customWidth="1"/>
    <col min="7938" max="7938" width="8.5703125" style="415" customWidth="1"/>
    <col min="7939" max="7939" width="12.42578125" style="415" customWidth="1"/>
    <col min="7940" max="7940" width="2.140625" style="415" customWidth="1"/>
    <col min="7941" max="7941" width="9.42578125" style="415" customWidth="1"/>
    <col min="7942" max="8186" width="11" style="415"/>
    <col min="8187" max="8187" width="46.7109375" style="415" bestFit="1" customWidth="1"/>
    <col min="8188" max="8188" width="11.85546875" style="415" customWidth="1"/>
    <col min="8189" max="8189" width="12.42578125" style="415" customWidth="1"/>
    <col min="8190" max="8190" width="12.5703125" style="415" customWidth="1"/>
    <col min="8191" max="8191" width="11.7109375" style="415" customWidth="1"/>
    <col min="8192" max="8192" width="10.7109375" style="415" customWidth="1"/>
    <col min="8193" max="8193" width="2.42578125" style="415" bestFit="1" customWidth="1"/>
    <col min="8194" max="8194" width="8.5703125" style="415" customWidth="1"/>
    <col min="8195" max="8195" width="12.42578125" style="415" customWidth="1"/>
    <col min="8196" max="8196" width="2.140625" style="415" customWidth="1"/>
    <col min="8197" max="8197" width="9.42578125" style="415" customWidth="1"/>
    <col min="8198" max="8442" width="11" style="415"/>
    <col min="8443" max="8443" width="46.7109375" style="415" bestFit="1" customWidth="1"/>
    <col min="8444" max="8444" width="11.85546875" style="415" customWidth="1"/>
    <col min="8445" max="8445" width="12.42578125" style="415" customWidth="1"/>
    <col min="8446" max="8446" width="12.5703125" style="415" customWidth="1"/>
    <col min="8447" max="8447" width="11.7109375" style="415" customWidth="1"/>
    <col min="8448" max="8448" width="10.7109375" style="415" customWidth="1"/>
    <col min="8449" max="8449" width="2.42578125" style="415" bestFit="1" customWidth="1"/>
    <col min="8450" max="8450" width="8.5703125" style="415" customWidth="1"/>
    <col min="8451" max="8451" width="12.42578125" style="415" customWidth="1"/>
    <col min="8452" max="8452" width="2.140625" style="415" customWidth="1"/>
    <col min="8453" max="8453" width="9.42578125" style="415" customWidth="1"/>
    <col min="8454" max="8698" width="11" style="415"/>
    <col min="8699" max="8699" width="46.7109375" style="415" bestFit="1" customWidth="1"/>
    <col min="8700" max="8700" width="11.85546875" style="415" customWidth="1"/>
    <col min="8701" max="8701" width="12.42578125" style="415" customWidth="1"/>
    <col min="8702" max="8702" width="12.5703125" style="415" customWidth="1"/>
    <col min="8703" max="8703" width="11.7109375" style="415" customWidth="1"/>
    <col min="8704" max="8704" width="10.7109375" style="415" customWidth="1"/>
    <col min="8705" max="8705" width="2.42578125" style="415" bestFit="1" customWidth="1"/>
    <col min="8706" max="8706" width="8.5703125" style="415" customWidth="1"/>
    <col min="8707" max="8707" width="12.42578125" style="415" customWidth="1"/>
    <col min="8708" max="8708" width="2.140625" style="415" customWidth="1"/>
    <col min="8709" max="8709" width="9.42578125" style="415" customWidth="1"/>
    <col min="8710" max="8954" width="11" style="415"/>
    <col min="8955" max="8955" width="46.7109375" style="415" bestFit="1" customWidth="1"/>
    <col min="8956" max="8956" width="11.85546875" style="415" customWidth="1"/>
    <col min="8957" max="8957" width="12.42578125" style="415" customWidth="1"/>
    <col min="8958" max="8958" width="12.5703125" style="415" customWidth="1"/>
    <col min="8959" max="8959" width="11.7109375" style="415" customWidth="1"/>
    <col min="8960" max="8960" width="10.7109375" style="415" customWidth="1"/>
    <col min="8961" max="8961" width="2.42578125" style="415" bestFit="1" customWidth="1"/>
    <col min="8962" max="8962" width="8.5703125" style="415" customWidth="1"/>
    <col min="8963" max="8963" width="12.42578125" style="415" customWidth="1"/>
    <col min="8964" max="8964" width="2.140625" style="415" customWidth="1"/>
    <col min="8965" max="8965" width="9.42578125" style="415" customWidth="1"/>
    <col min="8966" max="9210" width="11" style="415"/>
    <col min="9211" max="9211" width="46.7109375" style="415" bestFit="1" customWidth="1"/>
    <col min="9212" max="9212" width="11.85546875" style="415" customWidth="1"/>
    <col min="9213" max="9213" width="12.42578125" style="415" customWidth="1"/>
    <col min="9214" max="9214" width="12.5703125" style="415" customWidth="1"/>
    <col min="9215" max="9215" width="11.7109375" style="415" customWidth="1"/>
    <col min="9216" max="9216" width="10.7109375" style="415" customWidth="1"/>
    <col min="9217" max="9217" width="2.42578125" style="415" bestFit="1" customWidth="1"/>
    <col min="9218" max="9218" width="8.5703125" style="415" customWidth="1"/>
    <col min="9219" max="9219" width="12.42578125" style="415" customWidth="1"/>
    <col min="9220" max="9220" width="2.140625" style="415" customWidth="1"/>
    <col min="9221" max="9221" width="9.42578125" style="415" customWidth="1"/>
    <col min="9222" max="9466" width="11" style="415"/>
    <col min="9467" max="9467" width="46.7109375" style="415" bestFit="1" customWidth="1"/>
    <col min="9468" max="9468" width="11.85546875" style="415" customWidth="1"/>
    <col min="9469" max="9469" width="12.42578125" style="415" customWidth="1"/>
    <col min="9470" max="9470" width="12.5703125" style="415" customWidth="1"/>
    <col min="9471" max="9471" width="11.7109375" style="415" customWidth="1"/>
    <col min="9472" max="9472" width="10.7109375" style="415" customWidth="1"/>
    <col min="9473" max="9473" width="2.42578125" style="415" bestFit="1" customWidth="1"/>
    <col min="9474" max="9474" width="8.5703125" style="415" customWidth="1"/>
    <col min="9475" max="9475" width="12.42578125" style="415" customWidth="1"/>
    <col min="9476" max="9476" width="2.140625" style="415" customWidth="1"/>
    <col min="9477" max="9477" width="9.42578125" style="415" customWidth="1"/>
    <col min="9478" max="9722" width="11" style="415"/>
    <col min="9723" max="9723" width="46.7109375" style="415" bestFit="1" customWidth="1"/>
    <col min="9724" max="9724" width="11.85546875" style="415" customWidth="1"/>
    <col min="9725" max="9725" width="12.42578125" style="415" customWidth="1"/>
    <col min="9726" max="9726" width="12.5703125" style="415" customWidth="1"/>
    <col min="9727" max="9727" width="11.7109375" style="415" customWidth="1"/>
    <col min="9728" max="9728" width="10.7109375" style="415" customWidth="1"/>
    <col min="9729" max="9729" width="2.42578125" style="415" bestFit="1" customWidth="1"/>
    <col min="9730" max="9730" width="8.5703125" style="415" customWidth="1"/>
    <col min="9731" max="9731" width="12.42578125" style="415" customWidth="1"/>
    <col min="9732" max="9732" width="2.140625" style="415" customWidth="1"/>
    <col min="9733" max="9733" width="9.42578125" style="415" customWidth="1"/>
    <col min="9734" max="9978" width="11" style="415"/>
    <col min="9979" max="9979" width="46.7109375" style="415" bestFit="1" customWidth="1"/>
    <col min="9980" max="9980" width="11.85546875" style="415" customWidth="1"/>
    <col min="9981" max="9981" width="12.42578125" style="415" customWidth="1"/>
    <col min="9982" max="9982" width="12.5703125" style="415" customWidth="1"/>
    <col min="9983" max="9983" width="11.7109375" style="415" customWidth="1"/>
    <col min="9984" max="9984" width="10.7109375" style="415" customWidth="1"/>
    <col min="9985" max="9985" width="2.42578125" style="415" bestFit="1" customWidth="1"/>
    <col min="9986" max="9986" width="8.5703125" style="415" customWidth="1"/>
    <col min="9987" max="9987" width="12.42578125" style="415" customWidth="1"/>
    <col min="9988" max="9988" width="2.140625" style="415" customWidth="1"/>
    <col min="9989" max="9989" width="9.42578125" style="415" customWidth="1"/>
    <col min="9990" max="10234" width="11" style="415"/>
    <col min="10235" max="10235" width="46.7109375" style="415" bestFit="1" customWidth="1"/>
    <col min="10236" max="10236" width="11.85546875" style="415" customWidth="1"/>
    <col min="10237" max="10237" width="12.42578125" style="415" customWidth="1"/>
    <col min="10238" max="10238" width="12.5703125" style="415" customWidth="1"/>
    <col min="10239" max="10239" width="11.7109375" style="415" customWidth="1"/>
    <col min="10240" max="10240" width="10.7109375" style="415" customWidth="1"/>
    <col min="10241" max="10241" width="2.42578125" style="415" bestFit="1" customWidth="1"/>
    <col min="10242" max="10242" width="8.5703125" style="415" customWidth="1"/>
    <col min="10243" max="10243" width="12.42578125" style="415" customWidth="1"/>
    <col min="10244" max="10244" width="2.140625" style="415" customWidth="1"/>
    <col min="10245" max="10245" width="9.42578125" style="415" customWidth="1"/>
    <col min="10246" max="10490" width="11" style="415"/>
    <col min="10491" max="10491" width="46.7109375" style="415" bestFit="1" customWidth="1"/>
    <col min="10492" max="10492" width="11.85546875" style="415" customWidth="1"/>
    <col min="10493" max="10493" width="12.42578125" style="415" customWidth="1"/>
    <col min="10494" max="10494" width="12.5703125" style="415" customWidth="1"/>
    <col min="10495" max="10495" width="11.7109375" style="415" customWidth="1"/>
    <col min="10496" max="10496" width="10.7109375" style="415" customWidth="1"/>
    <col min="10497" max="10497" width="2.42578125" style="415" bestFit="1" customWidth="1"/>
    <col min="10498" max="10498" width="8.5703125" style="415" customWidth="1"/>
    <col min="10499" max="10499" width="12.42578125" style="415" customWidth="1"/>
    <col min="10500" max="10500" width="2.140625" style="415" customWidth="1"/>
    <col min="10501" max="10501" width="9.42578125" style="415" customWidth="1"/>
    <col min="10502" max="10746" width="11" style="415"/>
    <col min="10747" max="10747" width="46.7109375" style="415" bestFit="1" customWidth="1"/>
    <col min="10748" max="10748" width="11.85546875" style="415" customWidth="1"/>
    <col min="10749" max="10749" width="12.42578125" style="415" customWidth="1"/>
    <col min="10750" max="10750" width="12.5703125" style="415" customWidth="1"/>
    <col min="10751" max="10751" width="11.7109375" style="415" customWidth="1"/>
    <col min="10752" max="10752" width="10.7109375" style="415" customWidth="1"/>
    <col min="10753" max="10753" width="2.42578125" style="415" bestFit="1" customWidth="1"/>
    <col min="10754" max="10754" width="8.5703125" style="415" customWidth="1"/>
    <col min="10755" max="10755" width="12.42578125" style="415" customWidth="1"/>
    <col min="10756" max="10756" width="2.140625" style="415" customWidth="1"/>
    <col min="10757" max="10757" width="9.42578125" style="415" customWidth="1"/>
    <col min="10758" max="11002" width="11" style="415"/>
    <col min="11003" max="11003" width="46.7109375" style="415" bestFit="1" customWidth="1"/>
    <col min="11004" max="11004" width="11.85546875" style="415" customWidth="1"/>
    <col min="11005" max="11005" width="12.42578125" style="415" customWidth="1"/>
    <col min="11006" max="11006" width="12.5703125" style="415" customWidth="1"/>
    <col min="11007" max="11007" width="11.7109375" style="415" customWidth="1"/>
    <col min="11008" max="11008" width="10.7109375" style="415" customWidth="1"/>
    <col min="11009" max="11009" width="2.42578125" style="415" bestFit="1" customWidth="1"/>
    <col min="11010" max="11010" width="8.5703125" style="415" customWidth="1"/>
    <col min="11011" max="11011" width="12.42578125" style="415" customWidth="1"/>
    <col min="11012" max="11012" width="2.140625" style="415" customWidth="1"/>
    <col min="11013" max="11013" width="9.42578125" style="415" customWidth="1"/>
    <col min="11014" max="11258" width="11" style="415"/>
    <col min="11259" max="11259" width="46.7109375" style="415" bestFit="1" customWidth="1"/>
    <col min="11260" max="11260" width="11.85546875" style="415" customWidth="1"/>
    <col min="11261" max="11261" width="12.42578125" style="415" customWidth="1"/>
    <col min="11262" max="11262" width="12.5703125" style="415" customWidth="1"/>
    <col min="11263" max="11263" width="11.7109375" style="415" customWidth="1"/>
    <col min="11264" max="11264" width="10.7109375" style="415" customWidth="1"/>
    <col min="11265" max="11265" width="2.42578125" style="415" bestFit="1" customWidth="1"/>
    <col min="11266" max="11266" width="8.5703125" style="415" customWidth="1"/>
    <col min="11267" max="11267" width="12.42578125" style="415" customWidth="1"/>
    <col min="11268" max="11268" width="2.140625" style="415" customWidth="1"/>
    <col min="11269" max="11269" width="9.42578125" style="415" customWidth="1"/>
    <col min="11270" max="11514" width="11" style="415"/>
    <col min="11515" max="11515" width="46.7109375" style="415" bestFit="1" customWidth="1"/>
    <col min="11516" max="11516" width="11.85546875" style="415" customWidth="1"/>
    <col min="11517" max="11517" width="12.42578125" style="415" customWidth="1"/>
    <col min="11518" max="11518" width="12.5703125" style="415" customWidth="1"/>
    <col min="11519" max="11519" width="11.7109375" style="415" customWidth="1"/>
    <col min="11520" max="11520" width="10.7109375" style="415" customWidth="1"/>
    <col min="11521" max="11521" width="2.42578125" style="415" bestFit="1" customWidth="1"/>
    <col min="11522" max="11522" width="8.5703125" style="415" customWidth="1"/>
    <col min="11523" max="11523" width="12.42578125" style="415" customWidth="1"/>
    <col min="11524" max="11524" width="2.140625" style="415" customWidth="1"/>
    <col min="11525" max="11525" width="9.42578125" style="415" customWidth="1"/>
    <col min="11526" max="11770" width="11" style="415"/>
    <col min="11771" max="11771" width="46.7109375" style="415" bestFit="1" customWidth="1"/>
    <col min="11772" max="11772" width="11.85546875" style="415" customWidth="1"/>
    <col min="11773" max="11773" width="12.42578125" style="415" customWidth="1"/>
    <col min="11774" max="11774" width="12.5703125" style="415" customWidth="1"/>
    <col min="11775" max="11775" width="11.7109375" style="415" customWidth="1"/>
    <col min="11776" max="11776" width="10.7109375" style="415" customWidth="1"/>
    <col min="11777" max="11777" width="2.42578125" style="415" bestFit="1" customWidth="1"/>
    <col min="11778" max="11778" width="8.5703125" style="415" customWidth="1"/>
    <col min="11779" max="11779" width="12.42578125" style="415" customWidth="1"/>
    <col min="11780" max="11780" width="2.140625" style="415" customWidth="1"/>
    <col min="11781" max="11781" width="9.42578125" style="415" customWidth="1"/>
    <col min="11782" max="12026" width="11" style="415"/>
    <col min="12027" max="12027" width="46.7109375" style="415" bestFit="1" customWidth="1"/>
    <col min="12028" max="12028" width="11.85546875" style="415" customWidth="1"/>
    <col min="12029" max="12029" width="12.42578125" style="415" customWidth="1"/>
    <col min="12030" max="12030" width="12.5703125" style="415" customWidth="1"/>
    <col min="12031" max="12031" width="11.7109375" style="415" customWidth="1"/>
    <col min="12032" max="12032" width="10.7109375" style="415" customWidth="1"/>
    <col min="12033" max="12033" width="2.42578125" style="415" bestFit="1" customWidth="1"/>
    <col min="12034" max="12034" width="8.5703125" style="415" customWidth="1"/>
    <col min="12035" max="12035" width="12.42578125" style="415" customWidth="1"/>
    <col min="12036" max="12036" width="2.140625" style="415" customWidth="1"/>
    <col min="12037" max="12037" width="9.42578125" style="415" customWidth="1"/>
    <col min="12038" max="12282" width="11" style="415"/>
    <col min="12283" max="12283" width="46.7109375" style="415" bestFit="1" customWidth="1"/>
    <col min="12284" max="12284" width="11.85546875" style="415" customWidth="1"/>
    <col min="12285" max="12285" width="12.42578125" style="415" customWidth="1"/>
    <col min="12286" max="12286" width="12.5703125" style="415" customWidth="1"/>
    <col min="12287" max="12287" width="11.7109375" style="415" customWidth="1"/>
    <col min="12288" max="12288" width="10.7109375" style="415" customWidth="1"/>
    <col min="12289" max="12289" width="2.42578125" style="415" bestFit="1" customWidth="1"/>
    <col min="12290" max="12290" width="8.5703125" style="415" customWidth="1"/>
    <col min="12291" max="12291" width="12.42578125" style="415" customWidth="1"/>
    <col min="12292" max="12292" width="2.140625" style="415" customWidth="1"/>
    <col min="12293" max="12293" width="9.42578125" style="415" customWidth="1"/>
    <col min="12294" max="12538" width="11" style="415"/>
    <col min="12539" max="12539" width="46.7109375" style="415" bestFit="1" customWidth="1"/>
    <col min="12540" max="12540" width="11.85546875" style="415" customWidth="1"/>
    <col min="12541" max="12541" width="12.42578125" style="415" customWidth="1"/>
    <col min="12542" max="12542" width="12.5703125" style="415" customWidth="1"/>
    <col min="12543" max="12543" width="11.7109375" style="415" customWidth="1"/>
    <col min="12544" max="12544" width="10.7109375" style="415" customWidth="1"/>
    <col min="12545" max="12545" width="2.42578125" style="415" bestFit="1" customWidth="1"/>
    <col min="12546" max="12546" width="8.5703125" style="415" customWidth="1"/>
    <col min="12547" max="12547" width="12.42578125" style="415" customWidth="1"/>
    <col min="12548" max="12548" width="2.140625" style="415" customWidth="1"/>
    <col min="12549" max="12549" width="9.42578125" style="415" customWidth="1"/>
    <col min="12550" max="12794" width="11" style="415"/>
    <col min="12795" max="12795" width="46.7109375" style="415" bestFit="1" customWidth="1"/>
    <col min="12796" max="12796" width="11.85546875" style="415" customWidth="1"/>
    <col min="12797" max="12797" width="12.42578125" style="415" customWidth="1"/>
    <col min="12798" max="12798" width="12.5703125" style="415" customWidth="1"/>
    <col min="12799" max="12799" width="11.7109375" style="415" customWidth="1"/>
    <col min="12800" max="12800" width="10.7109375" style="415" customWidth="1"/>
    <col min="12801" max="12801" width="2.42578125" style="415" bestFit="1" customWidth="1"/>
    <col min="12802" max="12802" width="8.5703125" style="415" customWidth="1"/>
    <col min="12803" max="12803" width="12.42578125" style="415" customWidth="1"/>
    <col min="12804" max="12804" width="2.140625" style="415" customWidth="1"/>
    <col min="12805" max="12805" width="9.42578125" style="415" customWidth="1"/>
    <col min="12806" max="13050" width="11" style="415"/>
    <col min="13051" max="13051" width="46.7109375" style="415" bestFit="1" customWidth="1"/>
    <col min="13052" max="13052" width="11.85546875" style="415" customWidth="1"/>
    <col min="13053" max="13053" width="12.42578125" style="415" customWidth="1"/>
    <col min="13054" max="13054" width="12.5703125" style="415" customWidth="1"/>
    <col min="13055" max="13055" width="11.7109375" style="415" customWidth="1"/>
    <col min="13056" max="13056" width="10.7109375" style="415" customWidth="1"/>
    <col min="13057" max="13057" width="2.42578125" style="415" bestFit="1" customWidth="1"/>
    <col min="13058" max="13058" width="8.5703125" style="415" customWidth="1"/>
    <col min="13059" max="13059" width="12.42578125" style="415" customWidth="1"/>
    <col min="13060" max="13060" width="2.140625" style="415" customWidth="1"/>
    <col min="13061" max="13061" width="9.42578125" style="415" customWidth="1"/>
    <col min="13062" max="13306" width="11" style="415"/>
    <col min="13307" max="13307" width="46.7109375" style="415" bestFit="1" customWidth="1"/>
    <col min="13308" max="13308" width="11.85546875" style="415" customWidth="1"/>
    <col min="13309" max="13309" width="12.42578125" style="415" customWidth="1"/>
    <col min="13310" max="13310" width="12.5703125" style="415" customWidth="1"/>
    <col min="13311" max="13311" width="11.7109375" style="415" customWidth="1"/>
    <col min="13312" max="13312" width="10.7109375" style="415" customWidth="1"/>
    <col min="13313" max="13313" width="2.42578125" style="415" bestFit="1" customWidth="1"/>
    <col min="13314" max="13314" width="8.5703125" style="415" customWidth="1"/>
    <col min="13315" max="13315" width="12.42578125" style="415" customWidth="1"/>
    <col min="13316" max="13316" width="2.140625" style="415" customWidth="1"/>
    <col min="13317" max="13317" width="9.42578125" style="415" customWidth="1"/>
    <col min="13318" max="13562" width="11" style="415"/>
    <col min="13563" max="13563" width="46.7109375" style="415" bestFit="1" customWidth="1"/>
    <col min="13564" max="13564" width="11.85546875" style="415" customWidth="1"/>
    <col min="13565" max="13565" width="12.42578125" style="415" customWidth="1"/>
    <col min="13566" max="13566" width="12.5703125" style="415" customWidth="1"/>
    <col min="13567" max="13567" width="11.7109375" style="415" customWidth="1"/>
    <col min="13568" max="13568" width="10.7109375" style="415" customWidth="1"/>
    <col min="13569" max="13569" width="2.42578125" style="415" bestFit="1" customWidth="1"/>
    <col min="13570" max="13570" width="8.5703125" style="415" customWidth="1"/>
    <col min="13571" max="13571" width="12.42578125" style="415" customWidth="1"/>
    <col min="13572" max="13572" width="2.140625" style="415" customWidth="1"/>
    <col min="13573" max="13573" width="9.42578125" style="415" customWidth="1"/>
    <col min="13574" max="13818" width="11" style="415"/>
    <col min="13819" max="13819" width="46.7109375" style="415" bestFit="1" customWidth="1"/>
    <col min="13820" max="13820" width="11.85546875" style="415" customWidth="1"/>
    <col min="13821" max="13821" width="12.42578125" style="415" customWidth="1"/>
    <col min="13822" max="13822" width="12.5703125" style="415" customWidth="1"/>
    <col min="13823" max="13823" width="11.7109375" style="415" customWidth="1"/>
    <col min="13824" max="13824" width="10.7109375" style="415" customWidth="1"/>
    <col min="13825" max="13825" width="2.42578125" style="415" bestFit="1" customWidth="1"/>
    <col min="13826" max="13826" width="8.5703125" style="415" customWidth="1"/>
    <col min="13827" max="13827" width="12.42578125" style="415" customWidth="1"/>
    <col min="13828" max="13828" width="2.140625" style="415" customWidth="1"/>
    <col min="13829" max="13829" width="9.42578125" style="415" customWidth="1"/>
    <col min="13830" max="14074" width="11" style="415"/>
    <col min="14075" max="14075" width="46.7109375" style="415" bestFit="1" customWidth="1"/>
    <col min="14076" max="14076" width="11.85546875" style="415" customWidth="1"/>
    <col min="14077" max="14077" width="12.42578125" style="415" customWidth="1"/>
    <col min="14078" max="14078" width="12.5703125" style="415" customWidth="1"/>
    <col min="14079" max="14079" width="11.7109375" style="415" customWidth="1"/>
    <col min="14080" max="14080" width="10.7109375" style="415" customWidth="1"/>
    <col min="14081" max="14081" width="2.42578125" style="415" bestFit="1" customWidth="1"/>
    <col min="14082" max="14082" width="8.5703125" style="415" customWidth="1"/>
    <col min="14083" max="14083" width="12.42578125" style="415" customWidth="1"/>
    <col min="14084" max="14084" width="2.140625" style="415" customWidth="1"/>
    <col min="14085" max="14085" width="9.42578125" style="415" customWidth="1"/>
    <col min="14086" max="14330" width="11" style="415"/>
    <col min="14331" max="14331" width="46.7109375" style="415" bestFit="1" customWidth="1"/>
    <col min="14332" max="14332" width="11.85546875" style="415" customWidth="1"/>
    <col min="14333" max="14333" width="12.42578125" style="415" customWidth="1"/>
    <col min="14334" max="14334" width="12.5703125" style="415" customWidth="1"/>
    <col min="14335" max="14335" width="11.7109375" style="415" customWidth="1"/>
    <col min="14336" max="14336" width="10.7109375" style="415" customWidth="1"/>
    <col min="14337" max="14337" width="2.42578125" style="415" bestFit="1" customWidth="1"/>
    <col min="14338" max="14338" width="8.5703125" style="415" customWidth="1"/>
    <col min="14339" max="14339" width="12.42578125" style="415" customWidth="1"/>
    <col min="14340" max="14340" width="2.140625" style="415" customWidth="1"/>
    <col min="14341" max="14341" width="9.42578125" style="415" customWidth="1"/>
    <col min="14342" max="14586" width="11" style="415"/>
    <col min="14587" max="14587" width="46.7109375" style="415" bestFit="1" customWidth="1"/>
    <col min="14588" max="14588" width="11.85546875" style="415" customWidth="1"/>
    <col min="14589" max="14589" width="12.42578125" style="415" customWidth="1"/>
    <col min="14590" max="14590" width="12.5703125" style="415" customWidth="1"/>
    <col min="14591" max="14591" width="11.7109375" style="415" customWidth="1"/>
    <col min="14592" max="14592" width="10.7109375" style="415" customWidth="1"/>
    <col min="14593" max="14593" width="2.42578125" style="415" bestFit="1" customWidth="1"/>
    <col min="14594" max="14594" width="8.5703125" style="415" customWidth="1"/>
    <col min="14595" max="14595" width="12.42578125" style="415" customWidth="1"/>
    <col min="14596" max="14596" width="2.140625" style="415" customWidth="1"/>
    <col min="14597" max="14597" width="9.42578125" style="415" customWidth="1"/>
    <col min="14598" max="14842" width="11" style="415"/>
    <col min="14843" max="14843" width="46.7109375" style="415" bestFit="1" customWidth="1"/>
    <col min="14844" max="14844" width="11.85546875" style="415" customWidth="1"/>
    <col min="14845" max="14845" width="12.42578125" style="415" customWidth="1"/>
    <col min="14846" max="14846" width="12.5703125" style="415" customWidth="1"/>
    <col min="14847" max="14847" width="11.7109375" style="415" customWidth="1"/>
    <col min="14848" max="14848" width="10.7109375" style="415" customWidth="1"/>
    <col min="14849" max="14849" width="2.42578125" style="415" bestFit="1" customWidth="1"/>
    <col min="14850" max="14850" width="8.5703125" style="415" customWidth="1"/>
    <col min="14851" max="14851" width="12.42578125" style="415" customWidth="1"/>
    <col min="14852" max="14852" width="2.140625" style="415" customWidth="1"/>
    <col min="14853" max="14853" width="9.42578125" style="415" customWidth="1"/>
    <col min="14854" max="15098" width="11" style="415"/>
    <col min="15099" max="15099" width="46.7109375" style="415" bestFit="1" customWidth="1"/>
    <col min="15100" max="15100" width="11.85546875" style="415" customWidth="1"/>
    <col min="15101" max="15101" width="12.42578125" style="415" customWidth="1"/>
    <col min="15102" max="15102" width="12.5703125" style="415" customWidth="1"/>
    <col min="15103" max="15103" width="11.7109375" style="415" customWidth="1"/>
    <col min="15104" max="15104" width="10.7109375" style="415" customWidth="1"/>
    <col min="15105" max="15105" width="2.42578125" style="415" bestFit="1" customWidth="1"/>
    <col min="15106" max="15106" width="8.5703125" style="415" customWidth="1"/>
    <col min="15107" max="15107" width="12.42578125" style="415" customWidth="1"/>
    <col min="15108" max="15108" width="2.140625" style="415" customWidth="1"/>
    <col min="15109" max="15109" width="9.42578125" style="415" customWidth="1"/>
    <col min="15110" max="15354" width="11" style="415"/>
    <col min="15355" max="15355" width="46.7109375" style="415" bestFit="1" customWidth="1"/>
    <col min="15356" max="15356" width="11.85546875" style="415" customWidth="1"/>
    <col min="15357" max="15357" width="12.42578125" style="415" customWidth="1"/>
    <col min="15358" max="15358" width="12.5703125" style="415" customWidth="1"/>
    <col min="15359" max="15359" width="11.7109375" style="415" customWidth="1"/>
    <col min="15360" max="15360" width="10.7109375" style="415" customWidth="1"/>
    <col min="15361" max="15361" width="2.42578125" style="415" bestFit="1" customWidth="1"/>
    <col min="15362" max="15362" width="8.5703125" style="415" customWidth="1"/>
    <col min="15363" max="15363" width="12.42578125" style="415" customWidth="1"/>
    <col min="15364" max="15364" width="2.140625" style="415" customWidth="1"/>
    <col min="15365" max="15365" width="9.42578125" style="415" customWidth="1"/>
    <col min="15366" max="15610" width="11" style="415"/>
    <col min="15611" max="15611" width="46.7109375" style="415" bestFit="1" customWidth="1"/>
    <col min="15612" max="15612" width="11.85546875" style="415" customWidth="1"/>
    <col min="15613" max="15613" width="12.42578125" style="415" customWidth="1"/>
    <col min="15614" max="15614" width="12.5703125" style="415" customWidth="1"/>
    <col min="15615" max="15615" width="11.7109375" style="415" customWidth="1"/>
    <col min="15616" max="15616" width="10.7109375" style="415" customWidth="1"/>
    <col min="15617" max="15617" width="2.42578125" style="415" bestFit="1" customWidth="1"/>
    <col min="15618" max="15618" width="8.5703125" style="415" customWidth="1"/>
    <col min="15619" max="15619" width="12.42578125" style="415" customWidth="1"/>
    <col min="15620" max="15620" width="2.140625" style="415" customWidth="1"/>
    <col min="15621" max="15621" width="9.42578125" style="415" customWidth="1"/>
    <col min="15622" max="15866" width="11" style="415"/>
    <col min="15867" max="15867" width="46.7109375" style="415" bestFit="1" customWidth="1"/>
    <col min="15868" max="15868" width="11.85546875" style="415" customWidth="1"/>
    <col min="15869" max="15869" width="12.42578125" style="415" customWidth="1"/>
    <col min="15870" max="15870" width="12.5703125" style="415" customWidth="1"/>
    <col min="15871" max="15871" width="11.7109375" style="415" customWidth="1"/>
    <col min="15872" max="15872" width="10.7109375" style="415" customWidth="1"/>
    <col min="15873" max="15873" width="2.42578125" style="415" bestFit="1" customWidth="1"/>
    <col min="15874" max="15874" width="8.5703125" style="415" customWidth="1"/>
    <col min="15875" max="15875" width="12.42578125" style="415" customWidth="1"/>
    <col min="15876" max="15876" width="2.140625" style="415" customWidth="1"/>
    <col min="15877" max="15877" width="9.42578125" style="415" customWidth="1"/>
    <col min="15878" max="16122" width="11" style="415"/>
    <col min="16123" max="16123" width="46.7109375" style="415" bestFit="1" customWidth="1"/>
    <col min="16124" max="16124" width="11.85546875" style="415" customWidth="1"/>
    <col min="16125" max="16125" width="12.42578125" style="415" customWidth="1"/>
    <col min="16126" max="16126" width="12.5703125" style="415" customWidth="1"/>
    <col min="16127" max="16127" width="11.7109375" style="415" customWidth="1"/>
    <col min="16128" max="16128" width="10.7109375" style="415" customWidth="1"/>
    <col min="16129" max="16129" width="2.42578125" style="415" bestFit="1" customWidth="1"/>
    <col min="16130" max="16130" width="8.5703125" style="415" customWidth="1"/>
    <col min="16131" max="16131" width="12.42578125" style="415" customWidth="1"/>
    <col min="16132" max="16132" width="2.140625" style="415" customWidth="1"/>
    <col min="16133" max="16133" width="9.42578125" style="415" customWidth="1"/>
    <col min="16134" max="16384" width="11" style="415"/>
  </cols>
  <sheetData>
    <row r="1" spans="1:24" ht="17.100000000000001" customHeight="1">
      <c r="A1" s="3104" t="s">
        <v>677</v>
      </c>
      <c r="B1" s="3104"/>
      <c r="C1" s="3104"/>
      <c r="D1" s="3104"/>
      <c r="E1" s="3104"/>
      <c r="F1" s="3104"/>
      <c r="G1" s="3104"/>
      <c r="H1" s="3104"/>
      <c r="I1" s="3104"/>
    </row>
    <row r="2" spans="1:24" ht="17.100000000000001" customHeight="1">
      <c r="A2" s="3123" t="s">
        <v>40</v>
      </c>
      <c r="B2" s="3123"/>
      <c r="C2" s="3123"/>
      <c r="D2" s="3123"/>
      <c r="E2" s="3123"/>
      <c r="F2" s="3123"/>
      <c r="G2" s="3123"/>
      <c r="H2" s="3123"/>
      <c r="I2" s="3123"/>
    </row>
    <row r="3" spans="1:24" ht="17.100000000000001" customHeight="1">
      <c r="A3" s="3123" t="s">
        <v>579</v>
      </c>
      <c r="B3" s="3123"/>
      <c r="C3" s="3123"/>
      <c r="D3" s="3123"/>
      <c r="E3" s="3123"/>
      <c r="F3" s="3123"/>
      <c r="G3" s="3123"/>
      <c r="H3" s="3123"/>
      <c r="I3" s="3123"/>
    </row>
    <row r="4" spans="1:24" ht="17.100000000000001" customHeight="1" thickBot="1">
      <c r="B4" s="418"/>
      <c r="C4" s="418"/>
      <c r="D4" s="418"/>
      <c r="E4" s="418"/>
      <c r="H4" s="3106" t="s">
        <v>578</v>
      </c>
      <c r="I4" s="3106"/>
    </row>
    <row r="5" spans="1:24" ht="19.5" customHeight="1" thickTop="1">
      <c r="A5" s="3130" t="s">
        <v>66</v>
      </c>
      <c r="B5" s="3121">
        <v>2020</v>
      </c>
      <c r="C5" s="3122"/>
      <c r="D5" s="3121">
        <v>2021</v>
      </c>
      <c r="E5" s="3122"/>
      <c r="F5" s="3133" t="s">
        <v>576</v>
      </c>
      <c r="G5" s="3133"/>
      <c r="H5" s="3133"/>
      <c r="I5" s="3134"/>
    </row>
    <row r="6" spans="1:24" ht="15.75">
      <c r="A6" s="3131"/>
      <c r="B6" s="3119" t="s">
        <v>575</v>
      </c>
      <c r="C6" s="3119" t="s">
        <v>574</v>
      </c>
      <c r="D6" s="3119" t="s">
        <v>573</v>
      </c>
      <c r="E6" s="3119" t="s">
        <v>572</v>
      </c>
      <c r="F6" s="3135" t="s">
        <v>73</v>
      </c>
      <c r="G6" s="3135"/>
      <c r="H6" s="3135" t="s">
        <v>263</v>
      </c>
      <c r="I6" s="3136"/>
    </row>
    <row r="7" spans="1:24" ht="15.75">
      <c r="A7" s="3132"/>
      <c r="B7" s="3120"/>
      <c r="C7" s="3120"/>
      <c r="D7" s="3120"/>
      <c r="E7" s="3120"/>
      <c r="F7" s="496" t="s">
        <v>396</v>
      </c>
      <c r="G7" s="572" t="s">
        <v>571</v>
      </c>
      <c r="H7" s="496" t="s">
        <v>396</v>
      </c>
      <c r="I7" s="571" t="s">
        <v>571</v>
      </c>
    </row>
    <row r="8" spans="1:24" ht="25.5" customHeight="1">
      <c r="A8" s="528" t="s">
        <v>676</v>
      </c>
      <c r="B8" s="527">
        <v>3839727.4096063534</v>
      </c>
      <c r="C8" s="527">
        <v>4027371.4719348815</v>
      </c>
      <c r="D8" s="527">
        <v>4662729.3025787203</v>
      </c>
      <c r="E8" s="527">
        <v>4718830.039238208</v>
      </c>
      <c r="F8" s="527">
        <v>187644.06232852815</v>
      </c>
      <c r="G8" s="561">
        <v>4.8869110306912464</v>
      </c>
      <c r="H8" s="527">
        <v>56100.736659487709</v>
      </c>
      <c r="I8" s="560">
        <v>1.2031737855436133</v>
      </c>
      <c r="K8" s="420"/>
      <c r="N8" s="420"/>
      <c r="O8" s="420"/>
      <c r="Q8" s="420"/>
      <c r="R8" s="420"/>
      <c r="S8" s="420"/>
      <c r="T8" s="420"/>
      <c r="U8" s="420"/>
      <c r="V8" s="420"/>
      <c r="W8" s="420"/>
      <c r="X8" s="420"/>
    </row>
    <row r="9" spans="1:24" ht="25.5" customHeight="1">
      <c r="A9" s="449" t="s">
        <v>675</v>
      </c>
      <c r="B9" s="448">
        <v>385837.85073102929</v>
      </c>
      <c r="C9" s="448">
        <v>364983.90724877408</v>
      </c>
      <c r="D9" s="448">
        <v>486192.56193235121</v>
      </c>
      <c r="E9" s="448">
        <v>365212.89586941176</v>
      </c>
      <c r="F9" s="448">
        <v>-20853.943482255214</v>
      </c>
      <c r="G9" s="564">
        <v>-5.4048464770224598</v>
      </c>
      <c r="H9" s="448">
        <v>-120979.66606293945</v>
      </c>
      <c r="I9" s="563">
        <v>-24.883076281979928</v>
      </c>
      <c r="K9" s="420"/>
      <c r="N9" s="420"/>
      <c r="Q9" s="420"/>
      <c r="R9" s="420"/>
      <c r="S9" s="420"/>
      <c r="T9" s="420"/>
      <c r="U9" s="420"/>
      <c r="V9" s="420"/>
      <c r="W9" s="420"/>
      <c r="X9" s="420"/>
    </row>
    <row r="10" spans="1:24" ht="25.5" customHeight="1">
      <c r="A10" s="449" t="s">
        <v>671</v>
      </c>
      <c r="B10" s="448">
        <v>358325.22805005586</v>
      </c>
      <c r="C10" s="448">
        <v>326106.09435035847</v>
      </c>
      <c r="D10" s="448">
        <v>465491.74850043072</v>
      </c>
      <c r="E10" s="448">
        <v>342927.12745496113</v>
      </c>
      <c r="F10" s="448">
        <v>-32219.133699697384</v>
      </c>
      <c r="G10" s="564">
        <v>-8.9915895330698206</v>
      </c>
      <c r="H10" s="448">
        <v>-122564.6210454696</v>
      </c>
      <c r="I10" s="563">
        <v>-26.330138276415909</v>
      </c>
      <c r="K10" s="420"/>
      <c r="N10" s="420"/>
      <c r="Q10" s="420"/>
      <c r="R10" s="420"/>
      <c r="S10" s="420"/>
      <c r="T10" s="420"/>
      <c r="U10" s="420"/>
      <c r="V10" s="420"/>
      <c r="W10" s="420"/>
      <c r="X10" s="420"/>
    </row>
    <row r="11" spans="1:24" ht="25.5" customHeight="1">
      <c r="A11" s="449" t="s">
        <v>670</v>
      </c>
      <c r="B11" s="448">
        <v>27512.622680973407</v>
      </c>
      <c r="C11" s="448">
        <v>38877.812898415614</v>
      </c>
      <c r="D11" s="448">
        <v>20700.813431920502</v>
      </c>
      <c r="E11" s="448">
        <v>22285.768414450649</v>
      </c>
      <c r="F11" s="448">
        <v>11365.190217442207</v>
      </c>
      <c r="G11" s="564">
        <v>41.309003322689051</v>
      </c>
      <c r="H11" s="448">
        <v>1584.9549825301474</v>
      </c>
      <c r="I11" s="563">
        <v>7.6564864841792089</v>
      </c>
      <c r="K11" s="420"/>
      <c r="N11" s="420"/>
      <c r="Q11" s="420"/>
      <c r="R11" s="420"/>
      <c r="S11" s="420"/>
      <c r="T11" s="420"/>
      <c r="U11" s="420"/>
      <c r="V11" s="420"/>
      <c r="W11" s="420"/>
      <c r="X11" s="420"/>
    </row>
    <row r="12" spans="1:24" ht="25.5" customHeight="1">
      <c r="A12" s="449" t="s">
        <v>674</v>
      </c>
      <c r="B12" s="448">
        <v>1224454.9230806699</v>
      </c>
      <c r="C12" s="448">
        <v>1321033.3428790199</v>
      </c>
      <c r="D12" s="448">
        <v>1593008.2668889905</v>
      </c>
      <c r="E12" s="448">
        <v>1624846.6762990723</v>
      </c>
      <c r="F12" s="448">
        <v>96578.419798349962</v>
      </c>
      <c r="G12" s="564">
        <v>7.887462247721075</v>
      </c>
      <c r="H12" s="448">
        <v>31838.409410081804</v>
      </c>
      <c r="I12" s="563">
        <v>1.9986342865790336</v>
      </c>
      <c r="K12" s="420"/>
      <c r="N12" s="420"/>
      <c r="Q12" s="420"/>
      <c r="R12" s="420"/>
      <c r="S12" s="420"/>
      <c r="T12" s="420"/>
      <c r="U12" s="420"/>
      <c r="V12" s="420"/>
      <c r="W12" s="420"/>
      <c r="X12" s="420"/>
    </row>
    <row r="13" spans="1:24" ht="25.5" customHeight="1">
      <c r="A13" s="449" t="s">
        <v>671</v>
      </c>
      <c r="B13" s="448">
        <v>1212050.3864609466</v>
      </c>
      <c r="C13" s="448">
        <v>1308168.5695393214</v>
      </c>
      <c r="D13" s="448">
        <v>1578479.0824486786</v>
      </c>
      <c r="E13" s="448">
        <v>1611239.1520154008</v>
      </c>
      <c r="F13" s="448">
        <v>96118.183078374714</v>
      </c>
      <c r="G13" s="564">
        <v>7.9302134756154148</v>
      </c>
      <c r="H13" s="448">
        <v>32760.069566722261</v>
      </c>
      <c r="I13" s="563">
        <v>2.075419936252934</v>
      </c>
      <c r="K13" s="420"/>
      <c r="N13" s="420"/>
      <c r="Q13" s="420"/>
      <c r="R13" s="420"/>
      <c r="S13" s="420"/>
      <c r="T13" s="420"/>
      <c r="U13" s="420"/>
      <c r="V13" s="420"/>
      <c r="W13" s="420"/>
      <c r="X13" s="420"/>
    </row>
    <row r="14" spans="1:24" ht="25.5" customHeight="1">
      <c r="A14" s="449" t="s">
        <v>670</v>
      </c>
      <c r="B14" s="448">
        <v>12404.536619723318</v>
      </c>
      <c r="C14" s="448">
        <v>12864.773339698564</v>
      </c>
      <c r="D14" s="448">
        <v>14529.184440311994</v>
      </c>
      <c r="E14" s="448">
        <v>13607.524283671541</v>
      </c>
      <c r="F14" s="448">
        <v>460.23671997524616</v>
      </c>
      <c r="G14" s="564">
        <v>3.7102290402647196</v>
      </c>
      <c r="H14" s="448">
        <v>-921.66015664045335</v>
      </c>
      <c r="I14" s="563">
        <v>-6.3435092343053903</v>
      </c>
      <c r="K14" s="420"/>
      <c r="N14" s="420"/>
      <c r="Q14" s="420"/>
      <c r="R14" s="420"/>
      <c r="S14" s="420"/>
      <c r="T14" s="420"/>
      <c r="U14" s="420"/>
      <c r="V14" s="420"/>
      <c r="W14" s="420"/>
      <c r="X14" s="420"/>
    </row>
    <row r="15" spans="1:24" ht="25.5" customHeight="1">
      <c r="A15" s="449" t="s">
        <v>673</v>
      </c>
      <c r="B15" s="448">
        <v>1867838.8293781774</v>
      </c>
      <c r="C15" s="448">
        <v>1991691.3136079186</v>
      </c>
      <c r="D15" s="448">
        <v>2189914.5059946021</v>
      </c>
      <c r="E15" s="448">
        <v>2374547.8175809151</v>
      </c>
      <c r="F15" s="448">
        <v>123852.48422974115</v>
      </c>
      <c r="G15" s="564">
        <v>6.6307907449901826</v>
      </c>
      <c r="H15" s="448">
        <v>184633.31158631295</v>
      </c>
      <c r="I15" s="563">
        <v>8.4310739565815744</v>
      </c>
      <c r="K15" s="420"/>
      <c r="N15" s="420"/>
      <c r="Q15" s="420"/>
      <c r="R15" s="420"/>
      <c r="S15" s="420"/>
      <c r="T15" s="420"/>
      <c r="U15" s="420"/>
      <c r="V15" s="420"/>
      <c r="W15" s="420"/>
      <c r="X15" s="420"/>
    </row>
    <row r="16" spans="1:24" ht="25.5" customHeight="1">
      <c r="A16" s="449" t="s">
        <v>671</v>
      </c>
      <c r="B16" s="448">
        <v>1838770.7561929175</v>
      </c>
      <c r="C16" s="448">
        <v>1967574.479462221</v>
      </c>
      <c r="D16" s="448">
        <v>2157760.3244706304</v>
      </c>
      <c r="E16" s="448">
        <v>2340610.7313351799</v>
      </c>
      <c r="F16" s="448">
        <v>128803.72326930356</v>
      </c>
      <c r="G16" s="564">
        <v>7.0048820841585062</v>
      </c>
      <c r="H16" s="448">
        <v>182850.4068645495</v>
      </c>
      <c r="I16" s="563">
        <v>8.4740832793562806</v>
      </c>
      <c r="K16" s="420"/>
      <c r="N16" s="420"/>
      <c r="Q16" s="420"/>
      <c r="R16" s="420"/>
      <c r="S16" s="420"/>
      <c r="T16" s="420"/>
      <c r="U16" s="420"/>
      <c r="V16" s="420"/>
      <c r="W16" s="420"/>
      <c r="X16" s="420"/>
    </row>
    <row r="17" spans="1:24" ht="25.5" customHeight="1">
      <c r="A17" s="449" t="s">
        <v>670</v>
      </c>
      <c r="B17" s="448">
        <v>29068.073185259931</v>
      </c>
      <c r="C17" s="448">
        <v>24116.834145697525</v>
      </c>
      <c r="D17" s="448">
        <v>32154.181523971783</v>
      </c>
      <c r="E17" s="448">
        <v>33937.086245735234</v>
      </c>
      <c r="F17" s="448">
        <v>-4951.2390395624061</v>
      </c>
      <c r="G17" s="564">
        <v>-17.033255035538851</v>
      </c>
      <c r="H17" s="448">
        <v>1782.9047217634507</v>
      </c>
      <c r="I17" s="563">
        <v>5.5448611572782491</v>
      </c>
      <c r="K17" s="420"/>
      <c r="N17" s="420"/>
      <c r="Q17" s="420"/>
      <c r="R17" s="420"/>
      <c r="S17" s="420"/>
      <c r="T17" s="420"/>
      <c r="U17" s="420"/>
      <c r="V17" s="420"/>
      <c r="W17" s="420"/>
      <c r="X17" s="420"/>
    </row>
    <row r="18" spans="1:24" ht="25.5" customHeight="1">
      <c r="A18" s="449" t="s">
        <v>672</v>
      </c>
      <c r="B18" s="448">
        <v>337701.32274532318</v>
      </c>
      <c r="C18" s="448">
        <v>323163.50086905574</v>
      </c>
      <c r="D18" s="448">
        <v>360786.51636432449</v>
      </c>
      <c r="E18" s="448">
        <v>319159.21486569557</v>
      </c>
      <c r="F18" s="448">
        <v>-14537.821876267437</v>
      </c>
      <c r="G18" s="564">
        <v>-4.3049348335632986</v>
      </c>
      <c r="H18" s="448">
        <v>-41627.30149862892</v>
      </c>
      <c r="I18" s="563">
        <v>-11.537931605125012</v>
      </c>
      <c r="K18" s="420"/>
      <c r="N18" s="420"/>
      <c r="Q18" s="420"/>
      <c r="R18" s="420"/>
      <c r="S18" s="420"/>
      <c r="T18" s="420"/>
      <c r="U18" s="420"/>
      <c r="V18" s="420"/>
      <c r="W18" s="420"/>
      <c r="X18" s="420"/>
    </row>
    <row r="19" spans="1:24" ht="25.5" customHeight="1">
      <c r="A19" s="449" t="s">
        <v>671</v>
      </c>
      <c r="B19" s="448">
        <v>299993.31259422237</v>
      </c>
      <c r="C19" s="448">
        <v>300093.66985098307</v>
      </c>
      <c r="D19" s="448">
        <v>336376.12653660169</v>
      </c>
      <c r="E19" s="448">
        <v>299141.25985062198</v>
      </c>
      <c r="F19" s="448">
        <v>100.35725676070433</v>
      </c>
      <c r="G19" s="564">
        <v>3.3453164636523008E-2</v>
      </c>
      <c r="H19" s="448">
        <v>-37234.866685979709</v>
      </c>
      <c r="I19" s="563">
        <v>-11.069414191000298</v>
      </c>
      <c r="K19" s="420"/>
      <c r="N19" s="420"/>
      <c r="Q19" s="420"/>
      <c r="R19" s="420"/>
      <c r="S19" s="420"/>
      <c r="T19" s="420"/>
      <c r="U19" s="420"/>
      <c r="V19" s="420"/>
      <c r="W19" s="420"/>
      <c r="X19" s="420"/>
    </row>
    <row r="20" spans="1:24" ht="25.5" customHeight="1">
      <c r="A20" s="449" t="s">
        <v>670</v>
      </c>
      <c r="B20" s="448">
        <v>37708.010151100825</v>
      </c>
      <c r="C20" s="448">
        <v>23069.831018072648</v>
      </c>
      <c r="D20" s="448">
        <v>24410.389827722789</v>
      </c>
      <c r="E20" s="448">
        <v>20017.955015073559</v>
      </c>
      <c r="F20" s="448">
        <v>-14638.179133028178</v>
      </c>
      <c r="G20" s="564">
        <v>-38.819813282035085</v>
      </c>
      <c r="H20" s="448">
        <v>-4392.4348126492296</v>
      </c>
      <c r="I20" s="563">
        <v>-17.994119895868103</v>
      </c>
      <c r="K20" s="420"/>
      <c r="N20" s="420"/>
      <c r="Q20" s="420"/>
      <c r="R20" s="420"/>
      <c r="S20" s="420"/>
      <c r="T20" s="420"/>
      <c r="U20" s="420"/>
      <c r="V20" s="420"/>
      <c r="W20" s="420"/>
      <c r="X20" s="420"/>
    </row>
    <row r="21" spans="1:24" ht="25.5" customHeight="1">
      <c r="A21" s="449" t="s">
        <v>669</v>
      </c>
      <c r="B21" s="448">
        <v>23894.483671153503</v>
      </c>
      <c r="C21" s="448">
        <v>26499.407330113507</v>
      </c>
      <c r="D21" s="448">
        <v>32827.451398451522</v>
      </c>
      <c r="E21" s="448">
        <v>35063.434623112509</v>
      </c>
      <c r="F21" s="448">
        <v>2604.9236589600041</v>
      </c>
      <c r="G21" s="564">
        <v>10.901778397098346</v>
      </c>
      <c r="H21" s="448">
        <v>2235.9832246609876</v>
      </c>
      <c r="I21" s="563">
        <v>6.8113214075658011</v>
      </c>
      <c r="K21" s="420"/>
      <c r="N21" s="420"/>
      <c r="Q21" s="420"/>
      <c r="R21" s="420"/>
      <c r="S21" s="420"/>
      <c r="T21" s="420"/>
      <c r="U21" s="420"/>
      <c r="V21" s="420"/>
      <c r="W21" s="420"/>
      <c r="X21" s="420"/>
    </row>
    <row r="22" spans="1:24" ht="25.5" customHeight="1">
      <c r="A22" s="528" t="s">
        <v>668</v>
      </c>
      <c r="B22" s="527">
        <v>7487.4737027199999</v>
      </c>
      <c r="C22" s="527">
        <v>3837.9871088600003</v>
      </c>
      <c r="D22" s="527">
        <v>122703.93236575001</v>
      </c>
      <c r="E22" s="527">
        <v>221326.79067282</v>
      </c>
      <c r="F22" s="527">
        <v>-3649.4865938599996</v>
      </c>
      <c r="G22" s="561">
        <v>-48.741227532248139</v>
      </c>
      <c r="H22" s="527">
        <v>98622.858307069997</v>
      </c>
      <c r="I22" s="560">
        <v>80.374651737402928</v>
      </c>
      <c r="K22" s="420"/>
      <c r="N22" s="420"/>
      <c r="Q22" s="420"/>
      <c r="R22" s="420"/>
      <c r="S22" s="420"/>
      <c r="T22" s="420"/>
      <c r="U22" s="420"/>
      <c r="V22" s="420"/>
      <c r="W22" s="420"/>
      <c r="X22" s="420"/>
    </row>
    <row r="23" spans="1:24" ht="25.5" customHeight="1">
      <c r="A23" s="528" t="s">
        <v>667</v>
      </c>
      <c r="B23" s="527">
        <v>14775.7</v>
      </c>
      <c r="C23" s="527">
        <v>12210.4</v>
      </c>
      <c r="D23" s="527">
        <v>25748</v>
      </c>
      <c r="E23" s="527">
        <v>25990.799999999999</v>
      </c>
      <c r="F23" s="527">
        <v>-2565.3000000000011</v>
      </c>
      <c r="G23" s="561">
        <v>-17.361614001367116</v>
      </c>
      <c r="H23" s="527">
        <v>242.79999999999927</v>
      </c>
      <c r="I23" s="560">
        <v>0.94298586297964604</v>
      </c>
      <c r="K23" s="420"/>
      <c r="N23" s="420"/>
      <c r="Q23" s="420"/>
      <c r="R23" s="420"/>
      <c r="S23" s="420"/>
      <c r="T23" s="420"/>
      <c r="U23" s="420"/>
      <c r="V23" s="420"/>
      <c r="W23" s="420"/>
      <c r="X23" s="420"/>
    </row>
    <row r="24" spans="1:24" ht="25.5" customHeight="1">
      <c r="A24" s="570" t="s">
        <v>666</v>
      </c>
      <c r="B24" s="527">
        <v>975330.63603299996</v>
      </c>
      <c r="C24" s="527">
        <v>1021778.0435449305</v>
      </c>
      <c r="D24" s="527">
        <v>1185000.5581057111</v>
      </c>
      <c r="E24" s="527">
        <v>1204430.5066753281</v>
      </c>
      <c r="F24" s="527">
        <v>46447.407511930563</v>
      </c>
      <c r="G24" s="561">
        <v>4.762221732401219</v>
      </c>
      <c r="H24" s="527">
        <v>19429.948569617001</v>
      </c>
      <c r="I24" s="560">
        <v>1.6396573349025969</v>
      </c>
      <c r="K24" s="420"/>
      <c r="N24" s="420"/>
      <c r="Q24" s="420"/>
      <c r="R24" s="420"/>
      <c r="S24" s="420"/>
      <c r="T24" s="420"/>
      <c r="U24" s="420"/>
      <c r="V24" s="420"/>
      <c r="W24" s="420"/>
      <c r="X24" s="420"/>
    </row>
    <row r="25" spans="1:24" ht="25.5" customHeight="1">
      <c r="A25" s="565" t="s">
        <v>665</v>
      </c>
      <c r="B25" s="448">
        <v>331602.79463437002</v>
      </c>
      <c r="C25" s="448">
        <v>330937.81643544993</v>
      </c>
      <c r="D25" s="448">
        <v>365763.54907185002</v>
      </c>
      <c r="E25" s="448">
        <v>366118.86731217999</v>
      </c>
      <c r="F25" s="448">
        <v>-664.97819892008556</v>
      </c>
      <c r="G25" s="564">
        <v>-0.200534558115923</v>
      </c>
      <c r="H25" s="448">
        <v>355.31824032997247</v>
      </c>
      <c r="I25" s="563">
        <v>9.7144245573845933E-2</v>
      </c>
      <c r="K25" s="420"/>
      <c r="N25" s="420"/>
      <c r="Q25" s="420"/>
      <c r="R25" s="420"/>
      <c r="S25" s="420"/>
      <c r="T25" s="420"/>
      <c r="U25" s="420"/>
      <c r="V25" s="420"/>
      <c r="W25" s="420"/>
      <c r="X25" s="420"/>
    </row>
    <row r="26" spans="1:24" ht="25.5" customHeight="1">
      <c r="A26" s="565" t="s">
        <v>664</v>
      </c>
      <c r="B26" s="448">
        <v>246222.30917093263</v>
      </c>
      <c r="C26" s="448">
        <v>309816.31957950565</v>
      </c>
      <c r="D26" s="448">
        <v>287790.81498379138</v>
      </c>
      <c r="E26" s="448">
        <v>374434.53202066547</v>
      </c>
      <c r="F26" s="448">
        <v>63594.010408573027</v>
      </c>
      <c r="G26" s="564">
        <v>25.827883193323782</v>
      </c>
      <c r="H26" s="448">
        <v>86643.717036874092</v>
      </c>
      <c r="I26" s="563">
        <v>30.106491425639813</v>
      </c>
      <c r="K26" s="420"/>
      <c r="N26" s="420"/>
      <c r="Q26" s="420"/>
      <c r="R26" s="420"/>
      <c r="S26" s="420"/>
      <c r="T26" s="420"/>
      <c r="U26" s="420"/>
      <c r="V26" s="420"/>
      <c r="W26" s="420"/>
      <c r="X26" s="420"/>
    </row>
    <row r="27" spans="1:24" ht="23.25" customHeight="1">
      <c r="A27" s="565" t="s">
        <v>663</v>
      </c>
      <c r="B27" s="448">
        <v>53675.958561200379</v>
      </c>
      <c r="C27" s="448">
        <v>57676.455265292352</v>
      </c>
      <c r="D27" s="448">
        <v>100380.26210733008</v>
      </c>
      <c r="E27" s="448">
        <v>113104.7350304459</v>
      </c>
      <c r="F27" s="448">
        <v>4000.4967040919728</v>
      </c>
      <c r="G27" s="564">
        <v>7.4530512567012233</v>
      </c>
      <c r="H27" s="448">
        <v>12724.472923115813</v>
      </c>
      <c r="I27" s="563">
        <v>12.676269872169055</v>
      </c>
      <c r="K27" s="420"/>
      <c r="N27" s="420"/>
      <c r="Q27" s="420"/>
      <c r="R27" s="420"/>
      <c r="S27" s="420"/>
      <c r="T27" s="420"/>
      <c r="U27" s="420"/>
      <c r="V27" s="420"/>
      <c r="W27" s="420"/>
      <c r="X27" s="420"/>
    </row>
    <row r="28" spans="1:24" ht="19.5" customHeight="1">
      <c r="A28" s="569" t="s">
        <v>662</v>
      </c>
      <c r="B28" s="448">
        <v>343829.57366649696</v>
      </c>
      <c r="C28" s="448">
        <v>323347.45226468262</v>
      </c>
      <c r="D28" s="448">
        <v>431065.93194273947</v>
      </c>
      <c r="E28" s="448">
        <v>350772.37231203675</v>
      </c>
      <c r="F28" s="448">
        <v>-20482.121401814336</v>
      </c>
      <c r="G28" s="564">
        <v>-5.9570563356139052</v>
      </c>
      <c r="H28" s="448">
        <v>-80293.559630702715</v>
      </c>
      <c r="I28" s="563">
        <v>-18.626746787627951</v>
      </c>
      <c r="K28" s="420"/>
      <c r="N28" s="420"/>
      <c r="Q28" s="420"/>
      <c r="R28" s="420"/>
      <c r="S28" s="420"/>
      <c r="T28" s="420"/>
      <c r="U28" s="420"/>
      <c r="V28" s="420"/>
      <c r="W28" s="420"/>
      <c r="X28" s="420"/>
    </row>
    <row r="29" spans="1:24" ht="25.5" customHeight="1">
      <c r="A29" s="531" t="s">
        <v>661</v>
      </c>
      <c r="B29" s="459">
        <v>4837321.2193420734</v>
      </c>
      <c r="C29" s="459">
        <v>5065197.902588672</v>
      </c>
      <c r="D29" s="459">
        <v>5996181.7930501811</v>
      </c>
      <c r="E29" s="459">
        <v>6170578.136586356</v>
      </c>
      <c r="F29" s="459">
        <v>227876.68324659858</v>
      </c>
      <c r="G29" s="568">
        <v>4.7108032093347774</v>
      </c>
      <c r="H29" s="459">
        <v>174396.34353617486</v>
      </c>
      <c r="I29" s="453">
        <v>2.9084565737867942</v>
      </c>
      <c r="K29" s="420"/>
      <c r="N29" s="420"/>
      <c r="Q29" s="420"/>
      <c r="R29" s="420"/>
      <c r="S29" s="420"/>
      <c r="T29" s="420"/>
      <c r="U29" s="420"/>
      <c r="V29" s="420"/>
      <c r="W29" s="420"/>
      <c r="X29" s="420"/>
    </row>
    <row r="30" spans="1:24" ht="25.5" customHeight="1">
      <c r="A30" s="532" t="s">
        <v>660</v>
      </c>
      <c r="B30" s="527">
        <v>563643.85288760695</v>
      </c>
      <c r="C30" s="527">
        <v>543482.96262245555</v>
      </c>
      <c r="D30" s="527">
        <v>502055.92020334152</v>
      </c>
      <c r="E30" s="527">
        <v>443025.76249950356</v>
      </c>
      <c r="F30" s="527">
        <v>-20160.890265151393</v>
      </c>
      <c r="G30" s="561">
        <v>-3.5768846163876398</v>
      </c>
      <c r="H30" s="527">
        <v>-59030.157703837962</v>
      </c>
      <c r="I30" s="560">
        <v>-11.757685813151991</v>
      </c>
      <c r="K30" s="420"/>
      <c r="N30" s="420"/>
      <c r="Q30" s="420"/>
      <c r="R30" s="420"/>
      <c r="S30" s="420"/>
      <c r="T30" s="420"/>
      <c r="U30" s="420"/>
      <c r="V30" s="420"/>
      <c r="W30" s="420"/>
      <c r="X30" s="420"/>
    </row>
    <row r="31" spans="1:24" ht="25.5" customHeight="1">
      <c r="A31" s="449" t="s">
        <v>659</v>
      </c>
      <c r="B31" s="448">
        <v>91393.699059056991</v>
      </c>
      <c r="C31" s="448">
        <v>78794.927362397022</v>
      </c>
      <c r="D31" s="448">
        <v>99629.185760645763</v>
      </c>
      <c r="E31" s="448">
        <v>90645.815456087003</v>
      </c>
      <c r="F31" s="448">
        <v>-12598.771696659969</v>
      </c>
      <c r="G31" s="564">
        <v>-13.785164432964756</v>
      </c>
      <c r="H31" s="448">
        <v>-8983.3703045587608</v>
      </c>
      <c r="I31" s="563">
        <v>-9.0168059047886508</v>
      </c>
      <c r="K31" s="420"/>
      <c r="N31" s="420"/>
      <c r="Q31" s="420"/>
      <c r="R31" s="420"/>
      <c r="S31" s="420"/>
      <c r="T31" s="420"/>
      <c r="U31" s="420"/>
      <c r="V31" s="420"/>
      <c r="W31" s="420"/>
      <c r="X31" s="420"/>
    </row>
    <row r="32" spans="1:24" ht="25.5" customHeight="1">
      <c r="A32" s="449" t="s">
        <v>658</v>
      </c>
      <c r="B32" s="448">
        <v>296536.61092084035</v>
      </c>
      <c r="C32" s="448">
        <v>282857.36125018005</v>
      </c>
      <c r="D32" s="448">
        <v>248043.77758361999</v>
      </c>
      <c r="E32" s="448">
        <v>178024.27081137002</v>
      </c>
      <c r="F32" s="448">
        <v>-13679.249670660298</v>
      </c>
      <c r="G32" s="564">
        <v>-4.6130053311737402</v>
      </c>
      <c r="H32" s="448">
        <v>-70019.506772249966</v>
      </c>
      <c r="I32" s="563">
        <v>-28.228689086403364</v>
      </c>
      <c r="K32" s="420"/>
      <c r="N32" s="420"/>
      <c r="Q32" s="420"/>
      <c r="R32" s="420"/>
      <c r="S32" s="420"/>
      <c r="T32" s="420"/>
      <c r="U32" s="420"/>
      <c r="V32" s="420"/>
      <c r="W32" s="420"/>
      <c r="X32" s="420"/>
    </row>
    <row r="33" spans="1:24" ht="25.5" customHeight="1">
      <c r="A33" s="449" t="s">
        <v>657</v>
      </c>
      <c r="B33" s="448">
        <v>4686.6611251028189</v>
      </c>
      <c r="C33" s="448">
        <v>4244.2423010407038</v>
      </c>
      <c r="D33" s="448">
        <v>2736.1031004904748</v>
      </c>
      <c r="E33" s="448">
        <v>7937.3432130138663</v>
      </c>
      <c r="F33" s="448">
        <v>-442.41882406211516</v>
      </c>
      <c r="G33" s="564">
        <v>-9.4399576212672969</v>
      </c>
      <c r="H33" s="448">
        <v>5201.2401125233919</v>
      </c>
      <c r="I33" s="563">
        <v>190.0966418842556</v>
      </c>
      <c r="K33" s="420"/>
      <c r="N33" s="420"/>
      <c r="Q33" s="420"/>
      <c r="R33" s="420"/>
      <c r="S33" s="420"/>
      <c r="T33" s="420"/>
      <c r="U33" s="420"/>
      <c r="V33" s="420"/>
      <c r="W33" s="420"/>
      <c r="X33" s="420"/>
    </row>
    <row r="34" spans="1:24" ht="25.5" customHeight="1">
      <c r="A34" s="449" t="s">
        <v>656</v>
      </c>
      <c r="B34" s="448">
        <v>171011.35776610681</v>
      </c>
      <c r="C34" s="448">
        <v>177455.42769233778</v>
      </c>
      <c r="D34" s="448">
        <v>151631.32974208531</v>
      </c>
      <c r="E34" s="448">
        <v>166052.87900253275</v>
      </c>
      <c r="F34" s="448">
        <v>6444.0699262309645</v>
      </c>
      <c r="G34" s="564">
        <v>3.7682116617333423</v>
      </c>
      <c r="H34" s="448">
        <v>14421.549260447442</v>
      </c>
      <c r="I34" s="563">
        <v>9.5109297563884247</v>
      </c>
      <c r="K34" s="420"/>
      <c r="N34" s="420"/>
      <c r="Q34" s="420"/>
      <c r="R34" s="420"/>
      <c r="S34" s="420"/>
      <c r="T34" s="420"/>
      <c r="U34" s="420"/>
      <c r="V34" s="420"/>
      <c r="W34" s="420"/>
      <c r="X34" s="420"/>
    </row>
    <row r="35" spans="1:24" ht="25.5" customHeight="1">
      <c r="A35" s="449" t="s">
        <v>655</v>
      </c>
      <c r="B35" s="448">
        <v>15.5240165</v>
      </c>
      <c r="C35" s="448">
        <v>131.00401649999995</v>
      </c>
      <c r="D35" s="448">
        <v>15.5240165</v>
      </c>
      <c r="E35" s="448">
        <v>365.45401650000002</v>
      </c>
      <c r="F35" s="448">
        <v>115.47999999999995</v>
      </c>
      <c r="G35" s="564">
        <v>743.87965253708637</v>
      </c>
      <c r="H35" s="448">
        <v>349.93</v>
      </c>
      <c r="I35" s="563">
        <v>2254.1202529641732</v>
      </c>
      <c r="K35" s="420"/>
      <c r="N35" s="420"/>
      <c r="Q35" s="420"/>
      <c r="R35" s="420"/>
      <c r="S35" s="420"/>
      <c r="T35" s="420"/>
      <c r="U35" s="420"/>
      <c r="V35" s="420"/>
      <c r="W35" s="420"/>
      <c r="X35" s="420"/>
    </row>
    <row r="36" spans="1:24" ht="25.5" customHeight="1">
      <c r="A36" s="532" t="s">
        <v>654</v>
      </c>
      <c r="B36" s="527">
        <v>3862859.373359432</v>
      </c>
      <c r="C36" s="527">
        <v>4037584.8928998038</v>
      </c>
      <c r="D36" s="527">
        <v>4944492.590566352</v>
      </c>
      <c r="E36" s="527">
        <v>5231056.2592077907</v>
      </c>
      <c r="F36" s="527">
        <v>174725.51954037184</v>
      </c>
      <c r="G36" s="561">
        <v>4.5232171987772221</v>
      </c>
      <c r="H36" s="527">
        <v>286563.66864143871</v>
      </c>
      <c r="I36" s="560">
        <v>5.7956132685520956</v>
      </c>
      <c r="K36" s="420"/>
      <c r="N36" s="420"/>
      <c r="Q36" s="420"/>
      <c r="R36" s="420"/>
      <c r="S36" s="420"/>
      <c r="T36" s="420"/>
      <c r="U36" s="420"/>
      <c r="V36" s="420"/>
      <c r="W36" s="420"/>
      <c r="X36" s="420"/>
    </row>
    <row r="37" spans="1:24" ht="25.5" customHeight="1">
      <c r="A37" s="449" t="s">
        <v>653</v>
      </c>
      <c r="B37" s="448">
        <v>535393.60000000009</v>
      </c>
      <c r="C37" s="448">
        <v>563033.59999999998</v>
      </c>
      <c r="D37" s="448">
        <v>730841.00000000012</v>
      </c>
      <c r="E37" s="448">
        <v>698761.00000000012</v>
      </c>
      <c r="F37" s="448">
        <v>27639.999999999884</v>
      </c>
      <c r="G37" s="564">
        <v>5.1625570421461671</v>
      </c>
      <c r="H37" s="448">
        <v>-32080</v>
      </c>
      <c r="I37" s="563">
        <v>-4.3894636453072549</v>
      </c>
      <c r="K37" s="420"/>
      <c r="N37" s="420"/>
      <c r="Q37" s="420"/>
      <c r="R37" s="420"/>
      <c r="S37" s="420"/>
      <c r="T37" s="420"/>
      <c r="U37" s="420"/>
      <c r="V37" s="420"/>
      <c r="W37" s="420"/>
      <c r="X37" s="420"/>
    </row>
    <row r="38" spans="1:24" ht="25.5" customHeight="1">
      <c r="A38" s="451" t="s">
        <v>652</v>
      </c>
      <c r="B38" s="448">
        <v>8671.6272158699994</v>
      </c>
      <c r="C38" s="448">
        <v>10023.517168959999</v>
      </c>
      <c r="D38" s="448">
        <v>7478.9882332899988</v>
      </c>
      <c r="E38" s="448">
        <v>8748.6911570099983</v>
      </c>
      <c r="F38" s="448">
        <v>1351.8899530899998</v>
      </c>
      <c r="G38" s="564">
        <v>15.589807073531684</v>
      </c>
      <c r="H38" s="448">
        <v>1269.7029237199995</v>
      </c>
      <c r="I38" s="563">
        <v>16.976934367517497</v>
      </c>
      <c r="K38" s="420"/>
      <c r="N38" s="420"/>
      <c r="Q38" s="420"/>
      <c r="R38" s="420"/>
      <c r="S38" s="420"/>
      <c r="T38" s="420"/>
      <c r="U38" s="420"/>
      <c r="V38" s="420"/>
      <c r="W38" s="420"/>
      <c r="X38" s="420"/>
    </row>
    <row r="39" spans="1:24" ht="25.5" customHeight="1">
      <c r="A39" s="567" t="s">
        <v>651</v>
      </c>
      <c r="B39" s="448">
        <v>45401.921327719188</v>
      </c>
      <c r="C39" s="448">
        <v>54278.010629127399</v>
      </c>
      <c r="D39" s="448">
        <v>69987.956350060529</v>
      </c>
      <c r="E39" s="448">
        <v>64307.410177049111</v>
      </c>
      <c r="F39" s="448">
        <v>8876.0893014082103</v>
      </c>
      <c r="G39" s="564">
        <v>19.550030134934183</v>
      </c>
      <c r="H39" s="448">
        <v>-5680.5461730114184</v>
      </c>
      <c r="I39" s="563">
        <v>-8.1164624161889893</v>
      </c>
      <c r="K39" s="420"/>
      <c r="N39" s="420"/>
      <c r="Q39" s="420"/>
      <c r="R39" s="420"/>
      <c r="S39" s="420"/>
      <c r="T39" s="420"/>
      <c r="U39" s="420"/>
      <c r="V39" s="420"/>
      <c r="W39" s="420"/>
      <c r="X39" s="420"/>
    </row>
    <row r="40" spans="1:24" ht="25.5" customHeight="1">
      <c r="A40" s="566" t="s">
        <v>650</v>
      </c>
      <c r="B40" s="448">
        <v>982.70395756000016</v>
      </c>
      <c r="C40" s="448">
        <v>831.67381790000002</v>
      </c>
      <c r="D40" s="448">
        <v>971.99749324000004</v>
      </c>
      <c r="E40" s="448">
        <v>1273.1740467100001</v>
      </c>
      <c r="F40" s="448">
        <v>-151.03013966000015</v>
      </c>
      <c r="G40" s="564">
        <v>-15.368833970608978</v>
      </c>
      <c r="H40" s="448">
        <v>301.17655347000004</v>
      </c>
      <c r="I40" s="563">
        <v>30.985322036796166</v>
      </c>
      <c r="K40" s="420"/>
      <c r="N40" s="420"/>
      <c r="Q40" s="420"/>
      <c r="R40" s="420"/>
      <c r="S40" s="420"/>
      <c r="T40" s="420"/>
      <c r="U40" s="420"/>
      <c r="V40" s="420"/>
      <c r="W40" s="420"/>
      <c r="X40" s="420"/>
    </row>
    <row r="41" spans="1:24" ht="25.5" customHeight="1">
      <c r="A41" s="449" t="s">
        <v>649</v>
      </c>
      <c r="B41" s="448">
        <v>44419.217370159189</v>
      </c>
      <c r="C41" s="448">
        <v>53446.336811227397</v>
      </c>
      <c r="D41" s="448">
        <v>69015.958856820536</v>
      </c>
      <c r="E41" s="448">
        <v>63034.236130339108</v>
      </c>
      <c r="F41" s="448">
        <v>9027.1194410682074</v>
      </c>
      <c r="G41" s="564">
        <v>20.322554010446439</v>
      </c>
      <c r="H41" s="448">
        <v>-5981.7227264814283</v>
      </c>
      <c r="I41" s="563">
        <v>-8.6671587638027603</v>
      </c>
      <c r="K41" s="420"/>
      <c r="N41" s="420"/>
      <c r="Q41" s="420"/>
      <c r="R41" s="420"/>
      <c r="S41" s="420"/>
      <c r="T41" s="420"/>
      <c r="U41" s="420"/>
      <c r="V41" s="420"/>
      <c r="W41" s="420"/>
      <c r="X41" s="420"/>
    </row>
    <row r="42" spans="1:24" ht="25.5" customHeight="1">
      <c r="A42" s="451" t="s">
        <v>648</v>
      </c>
      <c r="B42" s="448">
        <v>3273376.3082205425</v>
      </c>
      <c r="C42" s="448">
        <v>3410234.7829676364</v>
      </c>
      <c r="D42" s="448">
        <v>4136160.4014248219</v>
      </c>
      <c r="E42" s="448">
        <v>4459194.1830881564</v>
      </c>
      <c r="F42" s="448">
        <v>136858.47474709386</v>
      </c>
      <c r="G42" s="564">
        <v>4.1809575759253974</v>
      </c>
      <c r="H42" s="448">
        <v>323033.78166333446</v>
      </c>
      <c r="I42" s="563">
        <v>7.8099916422983986</v>
      </c>
      <c r="K42" s="420"/>
      <c r="N42" s="420"/>
      <c r="Q42" s="420"/>
      <c r="R42" s="420"/>
      <c r="S42" s="420"/>
      <c r="T42" s="420"/>
      <c r="U42" s="420"/>
      <c r="V42" s="420"/>
      <c r="W42" s="420"/>
      <c r="X42" s="420"/>
    </row>
    <row r="43" spans="1:24" ht="25.5" customHeight="1">
      <c r="A43" s="451" t="s">
        <v>647</v>
      </c>
      <c r="B43" s="448">
        <v>3209791.030286938</v>
      </c>
      <c r="C43" s="448">
        <v>3339662.9383795201</v>
      </c>
      <c r="D43" s="448">
        <v>4084810.1881419467</v>
      </c>
      <c r="E43" s="448">
        <v>4399839.4940137416</v>
      </c>
      <c r="F43" s="448">
        <v>129871.90809258213</v>
      </c>
      <c r="G43" s="564">
        <v>4.0461172352697456</v>
      </c>
      <c r="H43" s="448">
        <v>315029.30587179493</v>
      </c>
      <c r="I43" s="563">
        <v>7.7122140653270348</v>
      </c>
      <c r="K43" s="420"/>
      <c r="N43" s="420"/>
      <c r="Q43" s="420"/>
      <c r="R43" s="420"/>
      <c r="S43" s="420"/>
      <c r="T43" s="420"/>
      <c r="U43" s="420"/>
      <c r="V43" s="420"/>
      <c r="W43" s="420"/>
      <c r="X43" s="420"/>
    </row>
    <row r="44" spans="1:24" ht="25.5" customHeight="1">
      <c r="A44" s="449" t="s">
        <v>646</v>
      </c>
      <c r="B44" s="448">
        <v>63585.277933604666</v>
      </c>
      <c r="C44" s="448">
        <v>70571.844588116248</v>
      </c>
      <c r="D44" s="448">
        <v>51350.2132828752</v>
      </c>
      <c r="E44" s="448">
        <v>59354.689074414367</v>
      </c>
      <c r="F44" s="448">
        <v>6986.5666545115819</v>
      </c>
      <c r="G44" s="564">
        <v>10.987711120500109</v>
      </c>
      <c r="H44" s="448">
        <v>8004.4757915391674</v>
      </c>
      <c r="I44" s="563">
        <v>15.588008850994553</v>
      </c>
      <c r="K44" s="420"/>
      <c r="N44" s="420"/>
      <c r="Q44" s="420"/>
      <c r="R44" s="420"/>
      <c r="S44" s="420"/>
      <c r="T44" s="420"/>
      <c r="U44" s="420"/>
      <c r="V44" s="420"/>
      <c r="W44" s="420"/>
      <c r="X44" s="420"/>
    </row>
    <row r="45" spans="1:24" ht="25.5" customHeight="1">
      <c r="A45" s="565" t="s">
        <v>645</v>
      </c>
      <c r="B45" s="448">
        <v>15.916595299999999</v>
      </c>
      <c r="C45" s="448">
        <v>14.982134079999993</v>
      </c>
      <c r="D45" s="448">
        <v>24.24455817999997</v>
      </c>
      <c r="E45" s="448">
        <v>44.974785574999899</v>
      </c>
      <c r="F45" s="448">
        <v>-0.93446122000000642</v>
      </c>
      <c r="G45" s="564">
        <v>-5.8709868686552991</v>
      </c>
      <c r="H45" s="448">
        <v>20.730227394999929</v>
      </c>
      <c r="I45" s="563">
        <v>85.504661462962389</v>
      </c>
      <c r="K45" s="420"/>
      <c r="N45" s="420"/>
      <c r="Q45" s="420"/>
      <c r="R45" s="420"/>
      <c r="S45" s="420"/>
      <c r="T45" s="420"/>
      <c r="U45" s="420"/>
      <c r="V45" s="420"/>
      <c r="W45" s="420"/>
      <c r="X45" s="420"/>
    </row>
    <row r="46" spans="1:24" s="420" customFormat="1" ht="19.5" customHeight="1">
      <c r="A46" s="562" t="s">
        <v>644</v>
      </c>
      <c r="B46" s="527">
        <v>0</v>
      </c>
      <c r="C46" s="527">
        <v>3.5989800001407276E-3</v>
      </c>
      <c r="D46" s="527">
        <v>0</v>
      </c>
      <c r="E46" s="527">
        <v>0</v>
      </c>
      <c r="F46" s="527">
        <v>3.5989800001407276E-3</v>
      </c>
      <c r="G46" s="561"/>
      <c r="H46" s="527">
        <v>0</v>
      </c>
      <c r="I46" s="560"/>
      <c r="J46" s="415"/>
      <c r="L46" s="415"/>
      <c r="M46" s="415"/>
    </row>
    <row r="47" spans="1:24" ht="19.5" customHeight="1" thickBot="1">
      <c r="A47" s="520" t="s">
        <v>643</v>
      </c>
      <c r="B47" s="559">
        <v>410817.99859095598</v>
      </c>
      <c r="C47" s="558">
        <v>484130.04333561868</v>
      </c>
      <c r="D47" s="519">
        <v>549633.29283285828</v>
      </c>
      <c r="E47" s="519">
        <v>496496.10884300928</v>
      </c>
      <c r="F47" s="519">
        <v>73312.044744662708</v>
      </c>
      <c r="G47" s="557">
        <v>17.845382869327054</v>
      </c>
      <c r="H47" s="519">
        <v>-53137.183989849</v>
      </c>
      <c r="I47" s="556">
        <v>-9.6677520599189481</v>
      </c>
      <c r="J47" s="420"/>
      <c r="K47" s="420"/>
      <c r="L47" s="420"/>
      <c r="M47" s="420"/>
      <c r="N47" s="420"/>
      <c r="Q47" s="420"/>
      <c r="R47" s="420"/>
      <c r="S47" s="420"/>
      <c r="T47" s="420"/>
      <c r="U47" s="420"/>
      <c r="V47" s="420"/>
      <c r="W47" s="420"/>
      <c r="X47" s="420"/>
    </row>
    <row r="48" spans="1:24" ht="17.100000000000001" customHeight="1" thickTop="1"/>
  </sheetData>
  <mergeCells count="14">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M38" sqref="M38"/>
    </sheetView>
  </sheetViews>
  <sheetFormatPr defaultRowHeight="15.75"/>
  <cols>
    <col min="1" max="1" width="51.42578125" style="415" bestFit="1" customWidth="1"/>
    <col min="2" max="5" width="14" style="415" customWidth="1"/>
    <col min="6" max="6" width="10.85546875" style="415" customWidth="1"/>
    <col min="7" max="7" width="11.42578125" style="415" bestFit="1" customWidth="1"/>
    <col min="8" max="8" width="10.85546875" style="415" customWidth="1"/>
    <col min="9" max="9" width="9.140625" style="415"/>
    <col min="10" max="10" width="18" style="415" bestFit="1" customWidth="1"/>
    <col min="11" max="12" width="11.85546875" style="415" bestFit="1" customWidth="1"/>
    <col min="13" max="256" width="9.140625" style="415"/>
    <col min="257" max="257" width="44.140625" style="415" bestFit="1" customWidth="1"/>
    <col min="258" max="258" width="11.140625" style="415" customWidth="1"/>
    <col min="259" max="259" width="10.28515625" style="415" customWidth="1"/>
    <col min="260" max="260" width="10.85546875" style="415" customWidth="1"/>
    <col min="261" max="261" width="9.28515625" style="415" customWidth="1"/>
    <col min="262" max="263" width="9.140625" style="415"/>
    <col min="264" max="264" width="9.5703125" style="415" customWidth="1"/>
    <col min="265" max="512" width="9.140625" style="415"/>
    <col min="513" max="513" width="44.140625" style="415" bestFit="1" customWidth="1"/>
    <col min="514" max="514" width="11.140625" style="415" customWidth="1"/>
    <col min="515" max="515" width="10.28515625" style="415" customWidth="1"/>
    <col min="516" max="516" width="10.85546875" style="415" customWidth="1"/>
    <col min="517" max="517" width="9.28515625" style="415" customWidth="1"/>
    <col min="518" max="519" width="9.140625" style="415"/>
    <col min="520" max="520" width="9.5703125" style="415" customWidth="1"/>
    <col min="521" max="768" width="9.140625" style="415"/>
    <col min="769" max="769" width="44.140625" style="415" bestFit="1" customWidth="1"/>
    <col min="770" max="770" width="11.140625" style="415" customWidth="1"/>
    <col min="771" max="771" width="10.28515625" style="415" customWidth="1"/>
    <col min="772" max="772" width="10.85546875" style="415" customWidth="1"/>
    <col min="773" max="773" width="9.28515625" style="415" customWidth="1"/>
    <col min="774" max="775" width="9.140625" style="415"/>
    <col min="776" max="776" width="9.5703125" style="415" customWidth="1"/>
    <col min="777" max="1024" width="9.140625" style="415"/>
    <col min="1025" max="1025" width="44.140625" style="415" bestFit="1" customWidth="1"/>
    <col min="1026" max="1026" width="11.140625" style="415" customWidth="1"/>
    <col min="1027" max="1027" width="10.28515625" style="415" customWidth="1"/>
    <col min="1028" max="1028" width="10.85546875" style="415" customWidth="1"/>
    <col min="1029" max="1029" width="9.28515625" style="415" customWidth="1"/>
    <col min="1030" max="1031" width="9.140625" style="415"/>
    <col min="1032" max="1032" width="9.5703125" style="415" customWidth="1"/>
    <col min="1033" max="1280" width="9.140625" style="415"/>
    <col min="1281" max="1281" width="44.140625" style="415" bestFit="1" customWidth="1"/>
    <col min="1282" max="1282" width="11.140625" style="415" customWidth="1"/>
    <col min="1283" max="1283" width="10.28515625" style="415" customWidth="1"/>
    <col min="1284" max="1284" width="10.85546875" style="415" customWidth="1"/>
    <col min="1285" max="1285" width="9.28515625" style="415" customWidth="1"/>
    <col min="1286" max="1287" width="9.140625" style="415"/>
    <col min="1288" max="1288" width="9.5703125" style="415" customWidth="1"/>
    <col min="1289" max="1536" width="9.140625" style="415"/>
    <col min="1537" max="1537" width="44.140625" style="415" bestFit="1" customWidth="1"/>
    <col min="1538" max="1538" width="11.140625" style="415" customWidth="1"/>
    <col min="1539" max="1539" width="10.28515625" style="415" customWidth="1"/>
    <col min="1540" max="1540" width="10.85546875" style="415" customWidth="1"/>
    <col min="1541" max="1541" width="9.28515625" style="415" customWidth="1"/>
    <col min="1542" max="1543" width="9.140625" style="415"/>
    <col min="1544" max="1544" width="9.5703125" style="415" customWidth="1"/>
    <col min="1545" max="1792" width="9.140625" style="415"/>
    <col min="1793" max="1793" width="44.140625" style="415" bestFit="1" customWidth="1"/>
    <col min="1794" max="1794" width="11.140625" style="415" customWidth="1"/>
    <col min="1795" max="1795" width="10.28515625" style="415" customWidth="1"/>
    <col min="1796" max="1796" width="10.85546875" style="415" customWidth="1"/>
    <col min="1797" max="1797" width="9.28515625" style="415" customWidth="1"/>
    <col min="1798" max="1799" width="9.140625" style="415"/>
    <col min="1800" max="1800" width="9.5703125" style="415" customWidth="1"/>
    <col min="1801" max="2048" width="9.140625" style="415"/>
    <col min="2049" max="2049" width="44.140625" style="415" bestFit="1" customWidth="1"/>
    <col min="2050" max="2050" width="11.140625" style="415" customWidth="1"/>
    <col min="2051" max="2051" width="10.28515625" style="415" customWidth="1"/>
    <col min="2052" max="2052" width="10.85546875" style="415" customWidth="1"/>
    <col min="2053" max="2053" width="9.28515625" style="415" customWidth="1"/>
    <col min="2054" max="2055" width="9.140625" style="415"/>
    <col min="2056" max="2056" width="9.5703125" style="415" customWidth="1"/>
    <col min="2057" max="2304" width="9.140625" style="415"/>
    <col min="2305" max="2305" width="44.140625" style="415" bestFit="1" customWidth="1"/>
    <col min="2306" max="2306" width="11.140625" style="415" customWidth="1"/>
    <col min="2307" max="2307" width="10.28515625" style="415" customWidth="1"/>
    <col min="2308" max="2308" width="10.85546875" style="415" customWidth="1"/>
    <col min="2309" max="2309" width="9.28515625" style="415" customWidth="1"/>
    <col min="2310" max="2311" width="9.140625" style="415"/>
    <col min="2312" max="2312" width="9.5703125" style="415" customWidth="1"/>
    <col min="2313" max="2560" width="9.140625" style="415"/>
    <col min="2561" max="2561" width="44.140625" style="415" bestFit="1" customWidth="1"/>
    <col min="2562" max="2562" width="11.140625" style="415" customWidth="1"/>
    <col min="2563" max="2563" width="10.28515625" style="415" customWidth="1"/>
    <col min="2564" max="2564" width="10.85546875" style="415" customWidth="1"/>
    <col min="2565" max="2565" width="9.28515625" style="415" customWidth="1"/>
    <col min="2566" max="2567" width="9.140625" style="415"/>
    <col min="2568" max="2568" width="9.5703125" style="415" customWidth="1"/>
    <col min="2569" max="2816" width="9.140625" style="415"/>
    <col min="2817" max="2817" width="44.140625" style="415" bestFit="1" customWidth="1"/>
    <col min="2818" max="2818" width="11.140625" style="415" customWidth="1"/>
    <col min="2819" max="2819" width="10.28515625" style="415" customWidth="1"/>
    <col min="2820" max="2820" width="10.85546875" style="415" customWidth="1"/>
    <col min="2821" max="2821" width="9.28515625" style="415" customWidth="1"/>
    <col min="2822" max="2823" width="9.140625" style="415"/>
    <col min="2824" max="2824" width="9.5703125" style="415" customWidth="1"/>
    <col min="2825" max="3072" width="9.140625" style="415"/>
    <col min="3073" max="3073" width="44.140625" style="415" bestFit="1" customWidth="1"/>
    <col min="3074" max="3074" width="11.140625" style="415" customWidth="1"/>
    <col min="3075" max="3075" width="10.28515625" style="415" customWidth="1"/>
    <col min="3076" max="3076" width="10.85546875" style="415" customWidth="1"/>
    <col min="3077" max="3077" width="9.28515625" style="415" customWidth="1"/>
    <col min="3078" max="3079" width="9.140625" style="415"/>
    <col min="3080" max="3080" width="9.5703125" style="415" customWidth="1"/>
    <col min="3081" max="3328" width="9.140625" style="415"/>
    <col min="3329" max="3329" width="44.140625" style="415" bestFit="1" customWidth="1"/>
    <col min="3330" max="3330" width="11.140625" style="415" customWidth="1"/>
    <col min="3331" max="3331" width="10.28515625" style="415" customWidth="1"/>
    <col min="3332" max="3332" width="10.85546875" style="415" customWidth="1"/>
    <col min="3333" max="3333" width="9.28515625" style="415" customWidth="1"/>
    <col min="3334" max="3335" width="9.140625" style="415"/>
    <col min="3336" max="3336" width="9.5703125" style="415" customWidth="1"/>
    <col min="3337" max="3584" width="9.140625" style="415"/>
    <col min="3585" max="3585" width="44.140625" style="415" bestFit="1" customWidth="1"/>
    <col min="3586" max="3586" width="11.140625" style="415" customWidth="1"/>
    <col min="3587" max="3587" width="10.28515625" style="415" customWidth="1"/>
    <col min="3588" max="3588" width="10.85546875" style="415" customWidth="1"/>
    <col min="3589" max="3589" width="9.28515625" style="415" customWidth="1"/>
    <col min="3590" max="3591" width="9.140625" style="415"/>
    <col min="3592" max="3592" width="9.5703125" style="415" customWidth="1"/>
    <col min="3593" max="3840" width="9.140625" style="415"/>
    <col min="3841" max="3841" width="44.140625" style="415" bestFit="1" customWidth="1"/>
    <col min="3842" max="3842" width="11.140625" style="415" customWidth="1"/>
    <col min="3843" max="3843" width="10.28515625" style="415" customWidth="1"/>
    <col min="3844" max="3844" width="10.85546875" style="415" customWidth="1"/>
    <col min="3845" max="3845" width="9.28515625" style="415" customWidth="1"/>
    <col min="3846" max="3847" width="9.140625" style="415"/>
    <col min="3848" max="3848" width="9.5703125" style="415" customWidth="1"/>
    <col min="3849" max="4096" width="9.140625" style="415"/>
    <col min="4097" max="4097" width="44.140625" style="415" bestFit="1" customWidth="1"/>
    <col min="4098" max="4098" width="11.140625" style="415" customWidth="1"/>
    <col min="4099" max="4099" width="10.28515625" style="415" customWidth="1"/>
    <col min="4100" max="4100" width="10.85546875" style="415" customWidth="1"/>
    <col min="4101" max="4101" width="9.28515625" style="415" customWidth="1"/>
    <col min="4102" max="4103" width="9.140625" style="415"/>
    <col min="4104" max="4104" width="9.5703125" style="415" customWidth="1"/>
    <col min="4105" max="4352" width="9.140625" style="415"/>
    <col min="4353" max="4353" width="44.140625" style="415" bestFit="1" customWidth="1"/>
    <col min="4354" max="4354" width="11.140625" style="415" customWidth="1"/>
    <col min="4355" max="4355" width="10.28515625" style="415" customWidth="1"/>
    <col min="4356" max="4356" width="10.85546875" style="415" customWidth="1"/>
    <col min="4357" max="4357" width="9.28515625" style="415" customWidth="1"/>
    <col min="4358" max="4359" width="9.140625" style="415"/>
    <col min="4360" max="4360" width="9.5703125" style="415" customWidth="1"/>
    <col min="4361" max="4608" width="9.140625" style="415"/>
    <col min="4609" max="4609" width="44.140625" style="415" bestFit="1" customWidth="1"/>
    <col min="4610" max="4610" width="11.140625" style="415" customWidth="1"/>
    <col min="4611" max="4611" width="10.28515625" style="415" customWidth="1"/>
    <col min="4612" max="4612" width="10.85546875" style="415" customWidth="1"/>
    <col min="4613" max="4613" width="9.28515625" style="415" customWidth="1"/>
    <col min="4614" max="4615" width="9.140625" style="415"/>
    <col min="4616" max="4616" width="9.5703125" style="415" customWidth="1"/>
    <col min="4617" max="4864" width="9.140625" style="415"/>
    <col min="4865" max="4865" width="44.140625" style="415" bestFit="1" customWidth="1"/>
    <col min="4866" max="4866" width="11.140625" style="415" customWidth="1"/>
    <col min="4867" max="4867" width="10.28515625" style="415" customWidth="1"/>
    <col min="4868" max="4868" width="10.85546875" style="415" customWidth="1"/>
    <col min="4869" max="4869" width="9.28515625" style="415" customWidth="1"/>
    <col min="4870" max="4871" width="9.140625" style="415"/>
    <col min="4872" max="4872" width="9.5703125" style="415" customWidth="1"/>
    <col min="4873" max="5120" width="9.140625" style="415"/>
    <col min="5121" max="5121" width="44.140625" style="415" bestFit="1" customWidth="1"/>
    <col min="5122" max="5122" width="11.140625" style="415" customWidth="1"/>
    <col min="5123" max="5123" width="10.28515625" style="415" customWidth="1"/>
    <col min="5124" max="5124" width="10.85546875" style="415" customWidth="1"/>
    <col min="5125" max="5125" width="9.28515625" style="415" customWidth="1"/>
    <col min="5126" max="5127" width="9.140625" style="415"/>
    <col min="5128" max="5128" width="9.5703125" style="415" customWidth="1"/>
    <col min="5129" max="5376" width="9.140625" style="415"/>
    <col min="5377" max="5377" width="44.140625" style="415" bestFit="1" customWidth="1"/>
    <col min="5378" max="5378" width="11.140625" style="415" customWidth="1"/>
    <col min="5379" max="5379" width="10.28515625" style="415" customWidth="1"/>
    <col min="5380" max="5380" width="10.85546875" style="415" customWidth="1"/>
    <col min="5381" max="5381" width="9.28515625" style="415" customWidth="1"/>
    <col min="5382" max="5383" width="9.140625" style="415"/>
    <col min="5384" max="5384" width="9.5703125" style="415" customWidth="1"/>
    <col min="5385" max="5632" width="9.140625" style="415"/>
    <col min="5633" max="5633" width="44.140625" style="415" bestFit="1" customWidth="1"/>
    <col min="5634" max="5634" width="11.140625" style="415" customWidth="1"/>
    <col min="5635" max="5635" width="10.28515625" style="415" customWidth="1"/>
    <col min="5636" max="5636" width="10.85546875" style="415" customWidth="1"/>
    <col min="5637" max="5637" width="9.28515625" style="415" customWidth="1"/>
    <col min="5638" max="5639" width="9.140625" style="415"/>
    <col min="5640" max="5640" width="9.5703125" style="415" customWidth="1"/>
    <col min="5641" max="5888" width="9.140625" style="415"/>
    <col min="5889" max="5889" width="44.140625" style="415" bestFit="1" customWidth="1"/>
    <col min="5890" max="5890" width="11.140625" style="415" customWidth="1"/>
    <col min="5891" max="5891" width="10.28515625" style="415" customWidth="1"/>
    <col min="5892" max="5892" width="10.85546875" style="415" customWidth="1"/>
    <col min="5893" max="5893" width="9.28515625" style="415" customWidth="1"/>
    <col min="5894" max="5895" width="9.140625" style="415"/>
    <col min="5896" max="5896" width="9.5703125" style="415" customWidth="1"/>
    <col min="5897" max="6144" width="9.140625" style="415"/>
    <col min="6145" max="6145" width="44.140625" style="415" bestFit="1" customWidth="1"/>
    <col min="6146" max="6146" width="11.140625" style="415" customWidth="1"/>
    <col min="6147" max="6147" width="10.28515625" style="415" customWidth="1"/>
    <col min="6148" max="6148" width="10.85546875" style="415" customWidth="1"/>
    <col min="6149" max="6149" width="9.28515625" style="415" customWidth="1"/>
    <col min="6150" max="6151" width="9.140625" style="415"/>
    <col min="6152" max="6152" width="9.5703125" style="415" customWidth="1"/>
    <col min="6153" max="6400" width="9.140625" style="415"/>
    <col min="6401" max="6401" width="44.140625" style="415" bestFit="1" customWidth="1"/>
    <col min="6402" max="6402" width="11.140625" style="415" customWidth="1"/>
    <col min="6403" max="6403" width="10.28515625" style="415" customWidth="1"/>
    <col min="6404" max="6404" width="10.85546875" style="415" customWidth="1"/>
    <col min="6405" max="6405" width="9.28515625" style="415" customWidth="1"/>
    <col min="6406" max="6407" width="9.140625" style="415"/>
    <col min="6408" max="6408" width="9.5703125" style="415" customWidth="1"/>
    <col min="6409" max="6656" width="9.140625" style="415"/>
    <col min="6657" max="6657" width="44.140625" style="415" bestFit="1" customWidth="1"/>
    <col min="6658" max="6658" width="11.140625" style="415" customWidth="1"/>
    <col min="6659" max="6659" width="10.28515625" style="415" customWidth="1"/>
    <col min="6660" max="6660" width="10.85546875" style="415" customWidth="1"/>
    <col min="6661" max="6661" width="9.28515625" style="415" customWidth="1"/>
    <col min="6662" max="6663" width="9.140625" style="415"/>
    <col min="6664" max="6664" width="9.5703125" style="415" customWidth="1"/>
    <col min="6665" max="6912" width="9.140625" style="415"/>
    <col min="6913" max="6913" width="44.140625" style="415" bestFit="1" customWidth="1"/>
    <col min="6914" max="6914" width="11.140625" style="415" customWidth="1"/>
    <col min="6915" max="6915" width="10.28515625" style="415" customWidth="1"/>
    <col min="6916" max="6916" width="10.85546875" style="415" customWidth="1"/>
    <col min="6917" max="6917" width="9.28515625" style="415" customWidth="1"/>
    <col min="6918" max="6919" width="9.140625" style="415"/>
    <col min="6920" max="6920" width="9.5703125" style="415" customWidth="1"/>
    <col min="6921" max="7168" width="9.140625" style="415"/>
    <col min="7169" max="7169" width="44.140625" style="415" bestFit="1" customWidth="1"/>
    <col min="7170" max="7170" width="11.140625" style="415" customWidth="1"/>
    <col min="7171" max="7171" width="10.28515625" style="415" customWidth="1"/>
    <col min="7172" max="7172" width="10.85546875" style="415" customWidth="1"/>
    <col min="7173" max="7173" width="9.28515625" style="415" customWidth="1"/>
    <col min="7174" max="7175" width="9.140625" style="415"/>
    <col min="7176" max="7176" width="9.5703125" style="415" customWidth="1"/>
    <col min="7177" max="7424" width="9.140625" style="415"/>
    <col min="7425" max="7425" width="44.140625" style="415" bestFit="1" customWidth="1"/>
    <col min="7426" max="7426" width="11.140625" style="415" customWidth="1"/>
    <col min="7427" max="7427" width="10.28515625" style="415" customWidth="1"/>
    <col min="7428" max="7428" width="10.85546875" style="415" customWidth="1"/>
    <col min="7429" max="7429" width="9.28515625" style="415" customWidth="1"/>
    <col min="7430" max="7431" width="9.140625" style="415"/>
    <col min="7432" max="7432" width="9.5703125" style="415" customWidth="1"/>
    <col min="7433" max="7680" width="9.140625" style="415"/>
    <col min="7681" max="7681" width="44.140625" style="415" bestFit="1" customWidth="1"/>
    <col min="7682" max="7682" width="11.140625" style="415" customWidth="1"/>
    <col min="7683" max="7683" width="10.28515625" style="415" customWidth="1"/>
    <col min="7684" max="7684" width="10.85546875" style="415" customWidth="1"/>
    <col min="7685" max="7685" width="9.28515625" style="415" customWidth="1"/>
    <col min="7686" max="7687" width="9.140625" style="415"/>
    <col min="7688" max="7688" width="9.5703125" style="415" customWidth="1"/>
    <col min="7689" max="7936" width="9.140625" style="415"/>
    <col min="7937" max="7937" width="44.140625" style="415" bestFit="1" customWidth="1"/>
    <col min="7938" max="7938" width="11.140625" style="415" customWidth="1"/>
    <col min="7939" max="7939" width="10.28515625" style="415" customWidth="1"/>
    <col min="7940" max="7940" width="10.85546875" style="415" customWidth="1"/>
    <col min="7941" max="7941" width="9.28515625" style="415" customWidth="1"/>
    <col min="7942" max="7943" width="9.140625" style="415"/>
    <col min="7944" max="7944" width="9.5703125" style="415" customWidth="1"/>
    <col min="7945" max="8192" width="9.140625" style="415"/>
    <col min="8193" max="8193" width="44.140625" style="415" bestFit="1" customWidth="1"/>
    <col min="8194" max="8194" width="11.140625" style="415" customWidth="1"/>
    <col min="8195" max="8195" width="10.28515625" style="415" customWidth="1"/>
    <col min="8196" max="8196" width="10.85546875" style="415" customWidth="1"/>
    <col min="8197" max="8197" width="9.28515625" style="415" customWidth="1"/>
    <col min="8198" max="8199" width="9.140625" style="415"/>
    <col min="8200" max="8200" width="9.5703125" style="415" customWidth="1"/>
    <col min="8201" max="8448" width="9.140625" style="415"/>
    <col min="8449" max="8449" width="44.140625" style="415" bestFit="1" customWidth="1"/>
    <col min="8450" max="8450" width="11.140625" style="415" customWidth="1"/>
    <col min="8451" max="8451" width="10.28515625" style="415" customWidth="1"/>
    <col min="8452" max="8452" width="10.85546875" style="415" customWidth="1"/>
    <col min="8453" max="8453" width="9.28515625" style="415" customWidth="1"/>
    <col min="8454" max="8455" width="9.140625" style="415"/>
    <col min="8456" max="8456" width="9.5703125" style="415" customWidth="1"/>
    <col min="8457" max="8704" width="9.140625" style="415"/>
    <col min="8705" max="8705" width="44.140625" style="415" bestFit="1" customWidth="1"/>
    <col min="8706" max="8706" width="11.140625" style="415" customWidth="1"/>
    <col min="8707" max="8707" width="10.28515625" style="415" customWidth="1"/>
    <col min="8708" max="8708" width="10.85546875" style="415" customWidth="1"/>
    <col min="8709" max="8709" width="9.28515625" style="415" customWidth="1"/>
    <col min="8710" max="8711" width="9.140625" style="415"/>
    <col min="8712" max="8712" width="9.5703125" style="415" customWidth="1"/>
    <col min="8713" max="8960" width="9.140625" style="415"/>
    <col min="8961" max="8961" width="44.140625" style="415" bestFit="1" customWidth="1"/>
    <col min="8962" max="8962" width="11.140625" style="415" customWidth="1"/>
    <col min="8963" max="8963" width="10.28515625" style="415" customWidth="1"/>
    <col min="8964" max="8964" width="10.85546875" style="415" customWidth="1"/>
    <col min="8965" max="8965" width="9.28515625" style="415" customWidth="1"/>
    <col min="8966" max="8967" width="9.140625" style="415"/>
    <col min="8968" max="8968" width="9.5703125" style="415" customWidth="1"/>
    <col min="8969" max="9216" width="9.140625" style="415"/>
    <col min="9217" max="9217" width="44.140625" style="415" bestFit="1" customWidth="1"/>
    <col min="9218" max="9218" width="11.140625" style="415" customWidth="1"/>
    <col min="9219" max="9219" width="10.28515625" style="415" customWidth="1"/>
    <col min="9220" max="9220" width="10.85546875" style="415" customWidth="1"/>
    <col min="9221" max="9221" width="9.28515625" style="415" customWidth="1"/>
    <col min="9222" max="9223" width="9.140625" style="415"/>
    <col min="9224" max="9224" width="9.5703125" style="415" customWidth="1"/>
    <col min="9225" max="9472" width="9.140625" style="415"/>
    <col min="9473" max="9473" width="44.140625" style="415" bestFit="1" customWidth="1"/>
    <col min="9474" max="9474" width="11.140625" style="415" customWidth="1"/>
    <col min="9475" max="9475" width="10.28515625" style="415" customWidth="1"/>
    <col min="9476" max="9476" width="10.85546875" style="415" customWidth="1"/>
    <col min="9477" max="9477" width="9.28515625" style="415" customWidth="1"/>
    <col min="9478" max="9479" width="9.140625" style="415"/>
    <col min="9480" max="9480" width="9.5703125" style="415" customWidth="1"/>
    <col min="9481" max="9728" width="9.140625" style="415"/>
    <col min="9729" max="9729" width="44.140625" style="415" bestFit="1" customWidth="1"/>
    <col min="9730" max="9730" width="11.140625" style="415" customWidth="1"/>
    <col min="9731" max="9731" width="10.28515625" style="415" customWidth="1"/>
    <col min="9732" max="9732" width="10.85546875" style="415" customWidth="1"/>
    <col min="9733" max="9733" width="9.28515625" style="415" customWidth="1"/>
    <col min="9734" max="9735" width="9.140625" style="415"/>
    <col min="9736" max="9736" width="9.5703125" style="415" customWidth="1"/>
    <col min="9737" max="9984" width="9.140625" style="415"/>
    <col min="9985" max="9985" width="44.140625" style="415" bestFit="1" customWidth="1"/>
    <col min="9986" max="9986" width="11.140625" style="415" customWidth="1"/>
    <col min="9987" max="9987" width="10.28515625" style="415" customWidth="1"/>
    <col min="9988" max="9988" width="10.85546875" style="415" customWidth="1"/>
    <col min="9989" max="9989" width="9.28515625" style="415" customWidth="1"/>
    <col min="9990" max="9991" width="9.140625" style="415"/>
    <col min="9992" max="9992" width="9.5703125" style="415" customWidth="1"/>
    <col min="9993" max="10240" width="9.140625" style="415"/>
    <col min="10241" max="10241" width="44.140625" style="415" bestFit="1" customWidth="1"/>
    <col min="10242" max="10242" width="11.140625" style="415" customWidth="1"/>
    <col min="10243" max="10243" width="10.28515625" style="415" customWidth="1"/>
    <col min="10244" max="10244" width="10.85546875" style="415" customWidth="1"/>
    <col min="10245" max="10245" width="9.28515625" style="415" customWidth="1"/>
    <col min="10246" max="10247" width="9.140625" style="415"/>
    <col min="10248" max="10248" width="9.5703125" style="415" customWidth="1"/>
    <col min="10249" max="10496" width="9.140625" style="415"/>
    <col min="10497" max="10497" width="44.140625" style="415" bestFit="1" customWidth="1"/>
    <col min="10498" max="10498" width="11.140625" style="415" customWidth="1"/>
    <col min="10499" max="10499" width="10.28515625" style="415" customWidth="1"/>
    <col min="10500" max="10500" width="10.85546875" style="415" customWidth="1"/>
    <col min="10501" max="10501" width="9.28515625" style="415" customWidth="1"/>
    <col min="10502" max="10503" width="9.140625" style="415"/>
    <col min="10504" max="10504" width="9.5703125" style="415" customWidth="1"/>
    <col min="10505" max="10752" width="9.140625" style="415"/>
    <col min="10753" max="10753" width="44.140625" style="415" bestFit="1" customWidth="1"/>
    <col min="10754" max="10754" width="11.140625" style="415" customWidth="1"/>
    <col min="10755" max="10755" width="10.28515625" style="415" customWidth="1"/>
    <col min="10756" max="10756" width="10.85546875" style="415" customWidth="1"/>
    <col min="10757" max="10757" width="9.28515625" style="415" customWidth="1"/>
    <col min="10758" max="10759" width="9.140625" style="415"/>
    <col min="10760" max="10760" width="9.5703125" style="415" customWidth="1"/>
    <col min="10761" max="11008" width="9.140625" style="415"/>
    <col min="11009" max="11009" width="44.140625" style="415" bestFit="1" customWidth="1"/>
    <col min="11010" max="11010" width="11.140625" style="415" customWidth="1"/>
    <col min="11011" max="11011" width="10.28515625" style="415" customWidth="1"/>
    <col min="11012" max="11012" width="10.85546875" style="415" customWidth="1"/>
    <col min="11013" max="11013" width="9.28515625" style="415" customWidth="1"/>
    <col min="11014" max="11015" width="9.140625" style="415"/>
    <col min="11016" max="11016" width="9.5703125" style="415" customWidth="1"/>
    <col min="11017" max="11264" width="9.140625" style="415"/>
    <col min="11265" max="11265" width="44.140625" style="415" bestFit="1" customWidth="1"/>
    <col min="11266" max="11266" width="11.140625" style="415" customWidth="1"/>
    <col min="11267" max="11267" width="10.28515625" style="415" customWidth="1"/>
    <col min="11268" max="11268" width="10.85546875" style="415" customWidth="1"/>
    <col min="11269" max="11269" width="9.28515625" style="415" customWidth="1"/>
    <col min="11270" max="11271" width="9.140625" style="415"/>
    <col min="11272" max="11272" width="9.5703125" style="415" customWidth="1"/>
    <col min="11273" max="11520" width="9.140625" style="415"/>
    <col min="11521" max="11521" width="44.140625" style="415" bestFit="1" customWidth="1"/>
    <col min="11522" max="11522" width="11.140625" style="415" customWidth="1"/>
    <col min="11523" max="11523" width="10.28515625" style="415" customWidth="1"/>
    <col min="11524" max="11524" width="10.85546875" style="415" customWidth="1"/>
    <col min="11525" max="11525" width="9.28515625" style="415" customWidth="1"/>
    <col min="11526" max="11527" width="9.140625" style="415"/>
    <col min="11528" max="11528" width="9.5703125" style="415" customWidth="1"/>
    <col min="11529" max="11776" width="9.140625" style="415"/>
    <col min="11777" max="11777" width="44.140625" style="415" bestFit="1" customWidth="1"/>
    <col min="11778" max="11778" width="11.140625" style="415" customWidth="1"/>
    <col min="11779" max="11779" width="10.28515625" style="415" customWidth="1"/>
    <col min="11780" max="11780" width="10.85546875" style="415" customWidth="1"/>
    <col min="11781" max="11781" width="9.28515625" style="415" customWidth="1"/>
    <col min="11782" max="11783" width="9.140625" style="415"/>
    <col min="11784" max="11784" width="9.5703125" style="415" customWidth="1"/>
    <col min="11785" max="12032" width="9.140625" style="415"/>
    <col min="12033" max="12033" width="44.140625" style="415" bestFit="1" customWidth="1"/>
    <col min="12034" max="12034" width="11.140625" style="415" customWidth="1"/>
    <col min="12035" max="12035" width="10.28515625" style="415" customWidth="1"/>
    <col min="12036" max="12036" width="10.85546875" style="415" customWidth="1"/>
    <col min="12037" max="12037" width="9.28515625" style="415" customWidth="1"/>
    <col min="12038" max="12039" width="9.140625" style="415"/>
    <col min="12040" max="12040" width="9.5703125" style="415" customWidth="1"/>
    <col min="12041" max="12288" width="9.140625" style="415"/>
    <col min="12289" max="12289" width="44.140625" style="415" bestFit="1" customWidth="1"/>
    <col min="12290" max="12290" width="11.140625" style="415" customWidth="1"/>
    <col min="12291" max="12291" width="10.28515625" style="415" customWidth="1"/>
    <col min="12292" max="12292" width="10.85546875" style="415" customWidth="1"/>
    <col min="12293" max="12293" width="9.28515625" style="415" customWidth="1"/>
    <col min="12294" max="12295" width="9.140625" style="415"/>
    <col min="12296" max="12296" width="9.5703125" style="415" customWidth="1"/>
    <col min="12297" max="12544" width="9.140625" style="415"/>
    <col min="12545" max="12545" width="44.140625" style="415" bestFit="1" customWidth="1"/>
    <col min="12546" max="12546" width="11.140625" style="415" customWidth="1"/>
    <col min="12547" max="12547" width="10.28515625" style="415" customWidth="1"/>
    <col min="12548" max="12548" width="10.85546875" style="415" customWidth="1"/>
    <col min="12549" max="12549" width="9.28515625" style="415" customWidth="1"/>
    <col min="12550" max="12551" width="9.140625" style="415"/>
    <col min="12552" max="12552" width="9.5703125" style="415" customWidth="1"/>
    <col min="12553" max="12800" width="9.140625" style="415"/>
    <col min="12801" max="12801" width="44.140625" style="415" bestFit="1" customWidth="1"/>
    <col min="12802" max="12802" width="11.140625" style="415" customWidth="1"/>
    <col min="12803" max="12803" width="10.28515625" style="415" customWidth="1"/>
    <col min="12804" max="12804" width="10.85546875" style="415" customWidth="1"/>
    <col min="12805" max="12805" width="9.28515625" style="415" customWidth="1"/>
    <col min="12806" max="12807" width="9.140625" style="415"/>
    <col min="12808" max="12808" width="9.5703125" style="415" customWidth="1"/>
    <col min="12809" max="13056" width="9.140625" style="415"/>
    <col min="13057" max="13057" width="44.140625" style="415" bestFit="1" customWidth="1"/>
    <col min="13058" max="13058" width="11.140625" style="415" customWidth="1"/>
    <col min="13059" max="13059" width="10.28515625" style="415" customWidth="1"/>
    <col min="13060" max="13060" width="10.85546875" style="415" customWidth="1"/>
    <col min="13061" max="13061" width="9.28515625" style="415" customWidth="1"/>
    <col min="13062" max="13063" width="9.140625" style="415"/>
    <col min="13064" max="13064" width="9.5703125" style="415" customWidth="1"/>
    <col min="13065" max="13312" width="9.140625" style="415"/>
    <col min="13313" max="13313" width="44.140625" style="415" bestFit="1" customWidth="1"/>
    <col min="13314" max="13314" width="11.140625" style="415" customWidth="1"/>
    <col min="13315" max="13315" width="10.28515625" style="415" customWidth="1"/>
    <col min="13316" max="13316" width="10.85546875" style="415" customWidth="1"/>
    <col min="13317" max="13317" width="9.28515625" style="415" customWidth="1"/>
    <col min="13318" max="13319" width="9.140625" style="415"/>
    <col min="13320" max="13320" width="9.5703125" style="415" customWidth="1"/>
    <col min="13321" max="13568" width="9.140625" style="415"/>
    <col min="13569" max="13569" width="44.140625" style="415" bestFit="1" customWidth="1"/>
    <col min="13570" max="13570" width="11.140625" style="415" customWidth="1"/>
    <col min="13571" max="13571" width="10.28515625" style="415" customWidth="1"/>
    <col min="13572" max="13572" width="10.85546875" style="415" customWidth="1"/>
    <col min="13573" max="13573" width="9.28515625" style="415" customWidth="1"/>
    <col min="13574" max="13575" width="9.140625" style="415"/>
    <col min="13576" max="13576" width="9.5703125" style="415" customWidth="1"/>
    <col min="13577" max="13824" width="9.140625" style="415"/>
    <col min="13825" max="13825" width="44.140625" style="415" bestFit="1" customWidth="1"/>
    <col min="13826" max="13826" width="11.140625" style="415" customWidth="1"/>
    <col min="13827" max="13827" width="10.28515625" style="415" customWidth="1"/>
    <col min="13828" max="13828" width="10.85546875" style="415" customWidth="1"/>
    <col min="13829" max="13829" width="9.28515625" style="415" customWidth="1"/>
    <col min="13830" max="13831" width="9.140625" style="415"/>
    <col min="13832" max="13832" width="9.5703125" style="415" customWidth="1"/>
    <col min="13833" max="14080" width="9.140625" style="415"/>
    <col min="14081" max="14081" width="44.140625" style="415" bestFit="1" customWidth="1"/>
    <col min="14082" max="14082" width="11.140625" style="415" customWidth="1"/>
    <col min="14083" max="14083" width="10.28515625" style="415" customWidth="1"/>
    <col min="14084" max="14084" width="10.85546875" style="415" customWidth="1"/>
    <col min="14085" max="14085" width="9.28515625" style="415" customWidth="1"/>
    <col min="14086" max="14087" width="9.140625" style="415"/>
    <col min="14088" max="14088" width="9.5703125" style="415" customWidth="1"/>
    <col min="14089" max="14336" width="9.140625" style="415"/>
    <col min="14337" max="14337" width="44.140625" style="415" bestFit="1" customWidth="1"/>
    <col min="14338" max="14338" width="11.140625" style="415" customWidth="1"/>
    <col min="14339" max="14339" width="10.28515625" style="415" customWidth="1"/>
    <col min="14340" max="14340" width="10.85546875" style="415" customWidth="1"/>
    <col min="14341" max="14341" width="9.28515625" style="415" customWidth="1"/>
    <col min="14342" max="14343" width="9.140625" style="415"/>
    <col min="14344" max="14344" width="9.5703125" style="415" customWidth="1"/>
    <col min="14345" max="14592" width="9.140625" style="415"/>
    <col min="14593" max="14593" width="44.140625" style="415" bestFit="1" customWidth="1"/>
    <col min="14594" max="14594" width="11.140625" style="415" customWidth="1"/>
    <col min="14595" max="14595" width="10.28515625" style="415" customWidth="1"/>
    <col min="14596" max="14596" width="10.85546875" style="415" customWidth="1"/>
    <col min="14597" max="14597" width="9.28515625" style="415" customWidth="1"/>
    <col min="14598" max="14599" width="9.140625" style="415"/>
    <col min="14600" max="14600" width="9.5703125" style="415" customWidth="1"/>
    <col min="14601" max="14848" width="9.140625" style="415"/>
    <col min="14849" max="14849" width="44.140625" style="415" bestFit="1" customWidth="1"/>
    <col min="14850" max="14850" width="11.140625" style="415" customWidth="1"/>
    <col min="14851" max="14851" width="10.28515625" style="415" customWidth="1"/>
    <col min="14852" max="14852" width="10.85546875" style="415" customWidth="1"/>
    <col min="14853" max="14853" width="9.28515625" style="415" customWidth="1"/>
    <col min="14854" max="14855" width="9.140625" style="415"/>
    <col min="14856" max="14856" width="9.5703125" style="415" customWidth="1"/>
    <col min="14857" max="15104" width="9.140625" style="415"/>
    <col min="15105" max="15105" width="44.140625" style="415" bestFit="1" customWidth="1"/>
    <col min="15106" max="15106" width="11.140625" style="415" customWidth="1"/>
    <col min="15107" max="15107" width="10.28515625" style="415" customWidth="1"/>
    <col min="15108" max="15108" width="10.85546875" style="415" customWidth="1"/>
    <col min="15109" max="15109" width="9.28515625" style="415" customWidth="1"/>
    <col min="15110" max="15111" width="9.140625" style="415"/>
    <col min="15112" max="15112" width="9.5703125" style="415" customWidth="1"/>
    <col min="15113" max="15360" width="9.140625" style="415"/>
    <col min="15361" max="15361" width="44.140625" style="415" bestFit="1" customWidth="1"/>
    <col min="15362" max="15362" width="11.140625" style="415" customWidth="1"/>
    <col min="15363" max="15363" width="10.28515625" style="415" customWidth="1"/>
    <col min="15364" max="15364" width="10.85546875" style="415" customWidth="1"/>
    <col min="15365" max="15365" width="9.28515625" style="415" customWidth="1"/>
    <col min="15366" max="15367" width="9.140625" style="415"/>
    <col min="15368" max="15368" width="9.5703125" style="415" customWidth="1"/>
    <col min="15369" max="15616" width="9.140625" style="415"/>
    <col min="15617" max="15617" width="44.140625" style="415" bestFit="1" customWidth="1"/>
    <col min="15618" max="15618" width="11.140625" style="415" customWidth="1"/>
    <col min="15619" max="15619" width="10.28515625" style="415" customWidth="1"/>
    <col min="15620" max="15620" width="10.85546875" style="415" customWidth="1"/>
    <col min="15621" max="15621" width="9.28515625" style="415" customWidth="1"/>
    <col min="15622" max="15623" width="9.140625" style="415"/>
    <col min="15624" max="15624" width="9.5703125" style="415" customWidth="1"/>
    <col min="15625" max="15872" width="9.140625" style="415"/>
    <col min="15873" max="15873" width="44.140625" style="415" bestFit="1" customWidth="1"/>
    <col min="15874" max="15874" width="11.140625" style="415" customWidth="1"/>
    <col min="15875" max="15875" width="10.28515625" style="415" customWidth="1"/>
    <col min="15876" max="15876" width="10.85546875" style="415" customWidth="1"/>
    <col min="15877" max="15877" width="9.28515625" style="415" customWidth="1"/>
    <col min="15878" max="15879" width="9.140625" style="415"/>
    <col min="15880" max="15880" width="9.5703125" style="415" customWidth="1"/>
    <col min="15881" max="16128" width="9.140625" style="415"/>
    <col min="16129" max="16129" width="44.140625" style="415" bestFit="1" customWidth="1"/>
    <col min="16130" max="16130" width="11.140625" style="415" customWidth="1"/>
    <col min="16131" max="16131" width="10.28515625" style="415" customWidth="1"/>
    <col min="16132" max="16132" width="10.85546875" style="415" customWidth="1"/>
    <col min="16133" max="16133" width="9.28515625" style="415" customWidth="1"/>
    <col min="16134" max="16135" width="9.140625" style="415"/>
    <col min="16136" max="16136" width="9.5703125" style="415" customWidth="1"/>
    <col min="16137" max="16384" width="9.140625" style="415"/>
  </cols>
  <sheetData>
    <row r="1" spans="1:22">
      <c r="A1" s="3104" t="s">
        <v>681</v>
      </c>
      <c r="B1" s="3104"/>
      <c r="C1" s="3104"/>
      <c r="D1" s="3104"/>
      <c r="E1" s="3104"/>
      <c r="F1" s="3104"/>
      <c r="G1" s="3104"/>
      <c r="H1" s="3104"/>
      <c r="I1" s="500"/>
      <c r="J1" s="500"/>
      <c r="K1" s="500"/>
    </row>
    <row r="2" spans="1:22">
      <c r="A2" s="3123" t="s">
        <v>41</v>
      </c>
      <c r="B2" s="3123"/>
      <c r="C2" s="3123"/>
      <c r="D2" s="3123"/>
      <c r="E2" s="3123"/>
      <c r="F2" s="3123"/>
      <c r="G2" s="3123"/>
      <c r="H2" s="3123"/>
      <c r="I2" s="555"/>
      <c r="J2" s="555"/>
      <c r="K2" s="555"/>
    </row>
    <row r="3" spans="1:22">
      <c r="A3" s="3123" t="s">
        <v>579</v>
      </c>
      <c r="B3" s="3123"/>
      <c r="C3" s="3123"/>
      <c r="D3" s="3123"/>
      <c r="E3" s="3123"/>
      <c r="F3" s="3123"/>
      <c r="G3" s="3123"/>
      <c r="H3" s="3123"/>
      <c r="I3" s="555"/>
      <c r="J3" s="555"/>
      <c r="K3" s="555"/>
    </row>
    <row r="4" spans="1:22" ht="16.5" thickBot="1">
      <c r="B4" s="471"/>
      <c r="C4" s="471"/>
      <c r="D4" s="471"/>
      <c r="G4" s="3106" t="s">
        <v>578</v>
      </c>
      <c r="H4" s="3106"/>
    </row>
    <row r="5" spans="1:22" ht="19.5" customHeight="1" thickTop="1">
      <c r="A5" s="3124" t="s">
        <v>66</v>
      </c>
      <c r="B5" s="554">
        <v>2019</v>
      </c>
      <c r="C5" s="554">
        <v>2020</v>
      </c>
      <c r="D5" s="554">
        <v>2021</v>
      </c>
      <c r="E5" s="3109" t="s">
        <v>584</v>
      </c>
      <c r="F5" s="3110"/>
      <c r="G5" s="3110"/>
      <c r="H5" s="3111"/>
    </row>
    <row r="6" spans="1:22" ht="19.5" customHeight="1">
      <c r="A6" s="3125"/>
      <c r="B6" s="3119" t="s">
        <v>574</v>
      </c>
      <c r="C6" s="3119" t="s">
        <v>574</v>
      </c>
      <c r="D6" s="3119" t="s">
        <v>572</v>
      </c>
      <c r="E6" s="3112" t="s">
        <v>73</v>
      </c>
      <c r="F6" s="3114"/>
      <c r="G6" s="3113" t="s">
        <v>263</v>
      </c>
      <c r="H6" s="3115"/>
    </row>
    <row r="7" spans="1:22" ht="19.5" customHeight="1">
      <c r="A7" s="3125"/>
      <c r="B7" s="3120"/>
      <c r="C7" s="3120"/>
      <c r="D7" s="3120"/>
      <c r="E7" s="496" t="s">
        <v>396</v>
      </c>
      <c r="F7" s="473" t="s">
        <v>571</v>
      </c>
      <c r="G7" s="496" t="s">
        <v>396</v>
      </c>
      <c r="H7" s="472" t="s">
        <v>571</v>
      </c>
    </row>
    <row r="8" spans="1:22" ht="24.75" customHeight="1">
      <c r="A8" s="494" t="s">
        <v>676</v>
      </c>
      <c r="B8" s="590">
        <v>3331565.3882900197</v>
      </c>
      <c r="C8" s="590">
        <v>4027371.4719348815</v>
      </c>
      <c r="D8" s="590">
        <v>4718830.039238208</v>
      </c>
      <c r="E8" s="578">
        <v>695806.08364486182</v>
      </c>
      <c r="F8" s="579">
        <v>20.885259706758919</v>
      </c>
      <c r="G8" s="578">
        <v>691458.56730332645</v>
      </c>
      <c r="H8" s="577">
        <v>17.168979125015429</v>
      </c>
      <c r="K8" s="420"/>
      <c r="P8" s="420"/>
      <c r="Q8" s="420"/>
      <c r="R8" s="420"/>
      <c r="S8" s="420"/>
      <c r="T8" s="420"/>
      <c r="U8" s="420"/>
      <c r="V8" s="420"/>
    </row>
    <row r="9" spans="1:22" ht="24.75" customHeight="1">
      <c r="A9" s="489" t="s">
        <v>675</v>
      </c>
      <c r="B9" s="582">
        <v>272507.43884889281</v>
      </c>
      <c r="C9" s="582">
        <v>364983.90724877408</v>
      </c>
      <c r="D9" s="582">
        <v>365212.89586941176</v>
      </c>
      <c r="E9" s="582">
        <v>92476.468399881269</v>
      </c>
      <c r="F9" s="583">
        <v>33.935392292597228</v>
      </c>
      <c r="G9" s="582">
        <v>228.9886206376832</v>
      </c>
      <c r="H9" s="581">
        <v>6.2739374555931829E-2</v>
      </c>
      <c r="J9" s="421"/>
      <c r="K9" s="421"/>
      <c r="L9" s="421"/>
      <c r="P9" s="420"/>
      <c r="Q9" s="420"/>
      <c r="R9" s="420"/>
      <c r="S9" s="420"/>
      <c r="T9" s="420"/>
      <c r="U9" s="420"/>
      <c r="V9" s="420"/>
    </row>
    <row r="10" spans="1:22" ht="24.75" customHeight="1">
      <c r="A10" s="489" t="s">
        <v>671</v>
      </c>
      <c r="B10" s="582">
        <v>251773.14511958632</v>
      </c>
      <c r="C10" s="582">
        <v>326106.09435035847</v>
      </c>
      <c r="D10" s="582">
        <v>342927.12745496113</v>
      </c>
      <c r="E10" s="582">
        <v>74332.949230772152</v>
      </c>
      <c r="F10" s="583">
        <v>29.523779907291441</v>
      </c>
      <c r="G10" s="582">
        <v>16821.033104602655</v>
      </c>
      <c r="H10" s="581">
        <v>5.1581474238045519</v>
      </c>
      <c r="J10" s="421"/>
      <c r="K10" s="421"/>
      <c r="L10" s="421"/>
      <c r="P10" s="420"/>
      <c r="Q10" s="420"/>
      <c r="R10" s="420"/>
      <c r="S10" s="420"/>
      <c r="T10" s="420"/>
      <c r="U10" s="420"/>
      <c r="V10" s="420"/>
    </row>
    <row r="11" spans="1:22" ht="24.75" customHeight="1">
      <c r="A11" s="489" t="s">
        <v>670</v>
      </c>
      <c r="B11" s="582">
        <v>20734.293729306493</v>
      </c>
      <c r="C11" s="582">
        <v>38877.812898415614</v>
      </c>
      <c r="D11" s="582">
        <v>22285.768414450649</v>
      </c>
      <c r="E11" s="582">
        <v>18143.51916910912</v>
      </c>
      <c r="F11" s="583">
        <v>87.504881555065978</v>
      </c>
      <c r="G11" s="582">
        <v>-16592.044483964964</v>
      </c>
      <c r="H11" s="581">
        <v>-42.677412248776832</v>
      </c>
      <c r="J11" s="421"/>
      <c r="K11" s="421"/>
      <c r="L11" s="421"/>
      <c r="P11" s="420"/>
      <c r="Q11" s="420"/>
      <c r="R11" s="420"/>
      <c r="S11" s="420"/>
      <c r="T11" s="420"/>
      <c r="U11" s="420"/>
      <c r="V11" s="420"/>
    </row>
    <row r="12" spans="1:22" ht="24.75" customHeight="1">
      <c r="A12" s="489" t="s">
        <v>674</v>
      </c>
      <c r="B12" s="582">
        <v>1097922.5246591477</v>
      </c>
      <c r="C12" s="582">
        <v>1321033.3428790199</v>
      </c>
      <c r="D12" s="582">
        <v>1624846.6762990723</v>
      </c>
      <c r="E12" s="582">
        <v>223110.81821987219</v>
      </c>
      <c r="F12" s="583">
        <v>20.321180521288369</v>
      </c>
      <c r="G12" s="582">
        <v>303813.33342005243</v>
      </c>
      <c r="H12" s="581">
        <v>22.998157848001842</v>
      </c>
      <c r="J12" s="421"/>
      <c r="K12" s="421"/>
      <c r="L12" s="421"/>
      <c r="P12" s="420"/>
      <c r="Q12" s="420"/>
      <c r="R12" s="420"/>
      <c r="S12" s="420"/>
      <c r="T12" s="420"/>
      <c r="U12" s="420"/>
      <c r="V12" s="420"/>
    </row>
    <row r="13" spans="1:22" ht="24.75" customHeight="1">
      <c r="A13" s="489" t="s">
        <v>671</v>
      </c>
      <c r="B13" s="582">
        <v>1086117.3041479685</v>
      </c>
      <c r="C13" s="582">
        <v>1308168.5695393214</v>
      </c>
      <c r="D13" s="582">
        <v>1611239.1520154008</v>
      </c>
      <c r="E13" s="582">
        <v>222051.26539135282</v>
      </c>
      <c r="F13" s="583">
        <v>20.444501210257986</v>
      </c>
      <c r="G13" s="582">
        <v>303070.58247607946</v>
      </c>
      <c r="H13" s="581">
        <v>23.167548092277389</v>
      </c>
      <c r="J13" s="421"/>
      <c r="K13" s="421"/>
      <c r="L13" s="421"/>
      <c r="P13" s="420"/>
      <c r="Q13" s="420"/>
      <c r="R13" s="420"/>
      <c r="S13" s="420"/>
      <c r="T13" s="420"/>
      <c r="U13" s="420"/>
      <c r="V13" s="420"/>
    </row>
    <row r="14" spans="1:22" ht="24.75" customHeight="1">
      <c r="A14" s="489" t="s">
        <v>670</v>
      </c>
      <c r="B14" s="582">
        <v>11805.220511179121</v>
      </c>
      <c r="C14" s="582">
        <v>12864.773339698564</v>
      </c>
      <c r="D14" s="582">
        <v>13607.524283671541</v>
      </c>
      <c r="E14" s="582">
        <v>1059.5528285194432</v>
      </c>
      <c r="F14" s="583">
        <v>8.9752904447323498</v>
      </c>
      <c r="G14" s="582">
        <v>742.75094397297653</v>
      </c>
      <c r="H14" s="581">
        <v>5.7735253032478218</v>
      </c>
      <c r="J14" s="421"/>
      <c r="K14" s="421"/>
      <c r="L14" s="421"/>
      <c r="P14" s="420"/>
      <c r="Q14" s="420"/>
      <c r="R14" s="420"/>
      <c r="S14" s="420"/>
      <c r="T14" s="420"/>
      <c r="U14" s="420"/>
      <c r="V14" s="420"/>
    </row>
    <row r="15" spans="1:22" ht="24.75" customHeight="1">
      <c r="A15" s="489" t="s">
        <v>673</v>
      </c>
      <c r="B15" s="582">
        <v>1593199.5036222783</v>
      </c>
      <c r="C15" s="582">
        <v>1991691.3136079186</v>
      </c>
      <c r="D15" s="582">
        <v>2374547.8175809151</v>
      </c>
      <c r="E15" s="582">
        <v>398491.80998564023</v>
      </c>
      <c r="F15" s="583">
        <v>25.012047083848209</v>
      </c>
      <c r="G15" s="582">
        <v>382856.50397299649</v>
      </c>
      <c r="H15" s="581">
        <v>19.222682820233711</v>
      </c>
      <c r="J15" s="421"/>
      <c r="K15" s="421"/>
      <c r="L15" s="421"/>
      <c r="P15" s="420"/>
      <c r="Q15" s="420"/>
      <c r="R15" s="420"/>
      <c r="S15" s="420"/>
      <c r="T15" s="420"/>
      <c r="U15" s="420"/>
      <c r="V15" s="420"/>
    </row>
    <row r="16" spans="1:22" ht="24.75" customHeight="1">
      <c r="A16" s="489" t="s">
        <v>671</v>
      </c>
      <c r="B16" s="582">
        <v>1565045.8531773391</v>
      </c>
      <c r="C16" s="582">
        <v>1967574.479462221</v>
      </c>
      <c r="D16" s="582">
        <v>2340610.7313351799</v>
      </c>
      <c r="E16" s="582">
        <v>402528.62628488196</v>
      </c>
      <c r="F16" s="583">
        <v>25.719925423761403</v>
      </c>
      <c r="G16" s="582">
        <v>373036.25187295885</v>
      </c>
      <c r="H16" s="581">
        <v>18.959193451976333</v>
      </c>
      <c r="J16" s="421"/>
      <c r="K16" s="421"/>
      <c r="L16" s="421"/>
      <c r="P16" s="420"/>
      <c r="Q16" s="420"/>
      <c r="R16" s="420"/>
      <c r="S16" s="420"/>
      <c r="T16" s="420"/>
      <c r="U16" s="420"/>
      <c r="V16" s="420"/>
    </row>
    <row r="17" spans="1:22" ht="24.75" customHeight="1">
      <c r="A17" s="489" t="s">
        <v>670</v>
      </c>
      <c r="B17" s="582">
        <v>28153.650444939281</v>
      </c>
      <c r="C17" s="582">
        <v>24116.834145697525</v>
      </c>
      <c r="D17" s="582">
        <v>33937.086245735234</v>
      </c>
      <c r="E17" s="582">
        <v>-4036.8162992417565</v>
      </c>
      <c r="F17" s="583">
        <v>-14.338518222127705</v>
      </c>
      <c r="G17" s="582">
        <v>9820.2521000377092</v>
      </c>
      <c r="H17" s="581">
        <v>40.719490961004325</v>
      </c>
      <c r="J17" s="421"/>
      <c r="K17" s="421"/>
      <c r="L17" s="421"/>
      <c r="P17" s="420"/>
      <c r="Q17" s="420"/>
      <c r="R17" s="420"/>
      <c r="S17" s="420"/>
      <c r="T17" s="420"/>
      <c r="U17" s="420"/>
      <c r="V17" s="420"/>
    </row>
    <row r="18" spans="1:22" ht="24.75" customHeight="1">
      <c r="A18" s="489" t="s">
        <v>672</v>
      </c>
      <c r="B18" s="582">
        <v>342215.151872897</v>
      </c>
      <c r="C18" s="582">
        <v>323163.50086905574</v>
      </c>
      <c r="D18" s="582">
        <v>319159.21486569557</v>
      </c>
      <c r="E18" s="582">
        <v>-19051.651003841253</v>
      </c>
      <c r="F18" s="583">
        <v>-5.5671558958082823</v>
      </c>
      <c r="G18" s="582">
        <v>-4004.2860033601755</v>
      </c>
      <c r="H18" s="581">
        <v>-1.2390898082833595</v>
      </c>
      <c r="J18" s="421"/>
      <c r="K18" s="421"/>
      <c r="L18" s="421"/>
      <c r="P18" s="420"/>
      <c r="Q18" s="420"/>
      <c r="R18" s="420"/>
      <c r="S18" s="420"/>
      <c r="T18" s="420"/>
      <c r="U18" s="420"/>
      <c r="V18" s="420"/>
    </row>
    <row r="19" spans="1:22" ht="24.75" customHeight="1">
      <c r="A19" s="489" t="s">
        <v>671</v>
      </c>
      <c r="B19" s="582">
        <v>304735.70409884688</v>
      </c>
      <c r="C19" s="582">
        <v>300093.66985098307</v>
      </c>
      <c r="D19" s="582">
        <v>299141.25985062198</v>
      </c>
      <c r="E19" s="582">
        <v>-4642.0342478638049</v>
      </c>
      <c r="F19" s="583">
        <v>-1.5232984469578503</v>
      </c>
      <c r="G19" s="582">
        <v>-952.41000036109472</v>
      </c>
      <c r="H19" s="581">
        <v>-0.3173709065019702</v>
      </c>
      <c r="J19" s="421"/>
      <c r="K19" s="421"/>
      <c r="L19" s="421"/>
      <c r="P19" s="420"/>
      <c r="Q19" s="420"/>
      <c r="R19" s="420"/>
      <c r="S19" s="420"/>
      <c r="T19" s="420"/>
      <c r="U19" s="420"/>
      <c r="V19" s="420"/>
    </row>
    <row r="20" spans="1:22" ht="24.75" customHeight="1">
      <c r="A20" s="489" t="s">
        <v>670</v>
      </c>
      <c r="B20" s="582">
        <v>37479.447774050102</v>
      </c>
      <c r="C20" s="582">
        <v>23069.831018072648</v>
      </c>
      <c r="D20" s="582">
        <v>20017.955015073559</v>
      </c>
      <c r="E20" s="582">
        <v>-14409.616755977455</v>
      </c>
      <c r="F20" s="583">
        <v>-38.446715764991438</v>
      </c>
      <c r="G20" s="582">
        <v>-3051.8760029990881</v>
      </c>
      <c r="H20" s="581">
        <v>-13.228861540460709</v>
      </c>
      <c r="J20" s="421"/>
      <c r="K20" s="421"/>
      <c r="L20" s="421"/>
      <c r="P20" s="420"/>
      <c r="Q20" s="420"/>
      <c r="R20" s="420"/>
      <c r="S20" s="420"/>
      <c r="T20" s="420"/>
      <c r="U20" s="420"/>
      <c r="V20" s="420"/>
    </row>
    <row r="21" spans="1:22" ht="24.75" customHeight="1">
      <c r="A21" s="489" t="s">
        <v>669</v>
      </c>
      <c r="B21" s="582">
        <v>25720.769286803501</v>
      </c>
      <c r="C21" s="582">
        <v>26499.407330113507</v>
      </c>
      <c r="D21" s="582">
        <v>35063.434623112509</v>
      </c>
      <c r="E21" s="582">
        <v>778.63804331000574</v>
      </c>
      <c r="F21" s="583">
        <v>3.0272735415790999</v>
      </c>
      <c r="G21" s="582">
        <v>8564.0272929990024</v>
      </c>
      <c r="H21" s="581">
        <v>32.31780690908878</v>
      </c>
      <c r="J21" s="421"/>
      <c r="K21" s="421"/>
      <c r="L21" s="421"/>
      <c r="P21" s="420"/>
      <c r="Q21" s="420"/>
      <c r="R21" s="420"/>
      <c r="S21" s="420"/>
      <c r="T21" s="420"/>
      <c r="U21" s="420"/>
      <c r="V21" s="420"/>
    </row>
    <row r="22" spans="1:22" ht="24.75" customHeight="1">
      <c r="A22" s="494" t="s">
        <v>680</v>
      </c>
      <c r="B22" s="578">
        <v>28218.17034638</v>
      </c>
      <c r="C22" s="578">
        <v>3837.9871088600003</v>
      </c>
      <c r="D22" s="578">
        <v>221326.79067282</v>
      </c>
      <c r="E22" s="578">
        <v>-24380.183237519999</v>
      </c>
      <c r="F22" s="579">
        <v>-86.398880360602959</v>
      </c>
      <c r="G22" s="578">
        <v>217488.80356396001</v>
      </c>
      <c r="H22" s="577">
        <v>5666.7413775801042</v>
      </c>
      <c r="K22" s="420"/>
      <c r="P22" s="420"/>
      <c r="Q22" s="420"/>
      <c r="R22" s="420"/>
      <c r="S22" s="420"/>
      <c r="T22" s="420"/>
      <c r="U22" s="420"/>
      <c r="V22" s="420"/>
    </row>
    <row r="23" spans="1:22" ht="24.75" customHeight="1">
      <c r="A23" s="494" t="s">
        <v>667</v>
      </c>
      <c r="B23" s="578">
        <v>5691.5</v>
      </c>
      <c r="C23" s="578">
        <v>12210.4</v>
      </c>
      <c r="D23" s="578">
        <v>25990.799999999999</v>
      </c>
      <c r="E23" s="578">
        <v>6518.9</v>
      </c>
      <c r="F23" s="579">
        <v>114.53746815426513</v>
      </c>
      <c r="G23" s="578">
        <v>13780.4</v>
      </c>
      <c r="H23" s="577">
        <v>112.85789163336173</v>
      </c>
      <c r="K23" s="420"/>
      <c r="P23" s="420"/>
      <c r="Q23" s="420"/>
      <c r="R23" s="420"/>
      <c r="S23" s="420"/>
      <c r="T23" s="420"/>
      <c r="U23" s="420"/>
      <c r="V23" s="420"/>
    </row>
    <row r="24" spans="1:22" ht="24.75" customHeight="1">
      <c r="A24" s="589" t="s">
        <v>666</v>
      </c>
      <c r="B24" s="578">
        <v>872721.19118782156</v>
      </c>
      <c r="C24" s="578">
        <v>1021778.0435449305</v>
      </c>
      <c r="D24" s="578">
        <v>1204430.5066753281</v>
      </c>
      <c r="E24" s="578">
        <v>149056.85235710896</v>
      </c>
      <c r="F24" s="579">
        <v>17.079550016911401</v>
      </c>
      <c r="G24" s="578">
        <v>182652.46313039761</v>
      </c>
      <c r="H24" s="577">
        <v>17.875943242693669</v>
      </c>
      <c r="K24" s="420"/>
      <c r="P24" s="420"/>
      <c r="Q24" s="420"/>
      <c r="R24" s="420"/>
      <c r="S24" s="420"/>
      <c r="T24" s="420"/>
      <c r="U24" s="420"/>
      <c r="V24" s="420"/>
    </row>
    <row r="25" spans="1:22" ht="24.75" customHeight="1">
      <c r="A25" s="588" t="s">
        <v>665</v>
      </c>
      <c r="B25" s="582">
        <v>309971.70360661158</v>
      </c>
      <c r="C25" s="582">
        <v>330937.81643544993</v>
      </c>
      <c r="D25" s="582">
        <v>366118.86731217999</v>
      </c>
      <c r="E25" s="582">
        <v>20966.112828838348</v>
      </c>
      <c r="F25" s="583">
        <v>6.7638796009092061</v>
      </c>
      <c r="G25" s="582">
        <v>35181.050876730063</v>
      </c>
      <c r="H25" s="581">
        <v>10.630713423949903</v>
      </c>
      <c r="K25" s="420"/>
      <c r="P25" s="420"/>
      <c r="Q25" s="420"/>
      <c r="R25" s="420"/>
      <c r="S25" s="420"/>
      <c r="T25" s="420"/>
      <c r="U25" s="420"/>
      <c r="V25" s="420"/>
    </row>
    <row r="26" spans="1:22" ht="24.75" customHeight="1">
      <c r="A26" s="588" t="s">
        <v>664</v>
      </c>
      <c r="B26" s="582">
        <v>277764.6984182797</v>
      </c>
      <c r="C26" s="582">
        <v>309816.31957950565</v>
      </c>
      <c r="D26" s="582">
        <v>374434.53202066547</v>
      </c>
      <c r="E26" s="582">
        <v>32051.62116122595</v>
      </c>
      <c r="F26" s="583">
        <v>11.53912694584397</v>
      </c>
      <c r="G26" s="582">
        <v>64618.21244115982</v>
      </c>
      <c r="H26" s="581">
        <v>20.856942761718326</v>
      </c>
      <c r="K26" s="420"/>
      <c r="P26" s="420"/>
      <c r="Q26" s="420"/>
      <c r="R26" s="420"/>
      <c r="S26" s="420"/>
      <c r="T26" s="420"/>
      <c r="U26" s="420"/>
      <c r="V26" s="420"/>
    </row>
    <row r="27" spans="1:22" ht="24.75" customHeight="1">
      <c r="A27" s="588" t="s">
        <v>679</v>
      </c>
      <c r="B27" s="582">
        <v>36943.856024918954</v>
      </c>
      <c r="C27" s="582">
        <v>57676.455265292352</v>
      </c>
      <c r="D27" s="582">
        <v>113104.7350304459</v>
      </c>
      <c r="E27" s="582">
        <v>20732.599240373398</v>
      </c>
      <c r="F27" s="583">
        <v>56.119207552100349</v>
      </c>
      <c r="G27" s="582">
        <v>55428.279765153544</v>
      </c>
      <c r="H27" s="581">
        <v>96.102091417029783</v>
      </c>
      <c r="K27" s="420"/>
      <c r="P27" s="420"/>
      <c r="Q27" s="420"/>
      <c r="R27" s="420"/>
      <c r="S27" s="420"/>
      <c r="T27" s="420"/>
      <c r="U27" s="420"/>
      <c r="V27" s="420"/>
    </row>
    <row r="28" spans="1:22" ht="24.75" customHeight="1">
      <c r="A28" s="588" t="s">
        <v>662</v>
      </c>
      <c r="B28" s="582">
        <v>248040.9331380114</v>
      </c>
      <c r="C28" s="582">
        <v>323347.45226468262</v>
      </c>
      <c r="D28" s="582">
        <v>350772.37231203675</v>
      </c>
      <c r="E28" s="582">
        <v>75306.519126671221</v>
      </c>
      <c r="F28" s="583">
        <v>30.360520811607429</v>
      </c>
      <c r="G28" s="582">
        <v>27424.920047354128</v>
      </c>
      <c r="H28" s="581">
        <v>8.4815636725366552</v>
      </c>
      <c r="K28" s="420"/>
      <c r="P28" s="420"/>
      <c r="Q28" s="420"/>
      <c r="R28" s="420"/>
      <c r="S28" s="420"/>
      <c r="T28" s="420"/>
      <c r="U28" s="420"/>
      <c r="V28" s="420"/>
    </row>
    <row r="29" spans="1:22" ht="24.75" customHeight="1">
      <c r="A29" s="494" t="s">
        <v>661</v>
      </c>
      <c r="B29" s="578">
        <v>4238196.2498242212</v>
      </c>
      <c r="C29" s="578">
        <v>5065197.902588672</v>
      </c>
      <c r="D29" s="578">
        <v>6170578.136586356</v>
      </c>
      <c r="E29" s="578">
        <v>827001.65276445076</v>
      </c>
      <c r="F29" s="579">
        <v>19.513057065225581</v>
      </c>
      <c r="G29" s="578">
        <v>1105380.233997684</v>
      </c>
      <c r="H29" s="577">
        <v>21.823041374805062</v>
      </c>
      <c r="J29" s="587"/>
      <c r="K29" s="420"/>
      <c r="P29" s="420"/>
      <c r="Q29" s="420"/>
      <c r="R29" s="420"/>
      <c r="S29" s="420"/>
      <c r="T29" s="420"/>
      <c r="U29" s="420"/>
      <c r="V29" s="420"/>
    </row>
    <row r="30" spans="1:22" ht="24.75" customHeight="1">
      <c r="A30" s="585" t="s">
        <v>660</v>
      </c>
      <c r="B30" s="578">
        <v>398672.60250588128</v>
      </c>
      <c r="C30" s="578">
        <v>543482.96262245555</v>
      </c>
      <c r="D30" s="578">
        <v>443025.76249950356</v>
      </c>
      <c r="E30" s="578">
        <v>144810.36011657427</v>
      </c>
      <c r="F30" s="579">
        <v>36.323128102197096</v>
      </c>
      <c r="G30" s="578">
        <v>-100457.200122952</v>
      </c>
      <c r="H30" s="577">
        <v>-18.483964913677926</v>
      </c>
      <c r="K30" s="420"/>
      <c r="P30" s="420"/>
      <c r="Q30" s="420"/>
      <c r="R30" s="420"/>
      <c r="S30" s="420"/>
      <c r="T30" s="420"/>
      <c r="U30" s="420"/>
      <c r="V30" s="420"/>
    </row>
    <row r="31" spans="1:22" ht="24.75" customHeight="1">
      <c r="A31" s="489" t="s">
        <v>659</v>
      </c>
      <c r="B31" s="582">
        <v>96048.789123205512</v>
      </c>
      <c r="C31" s="582">
        <v>78794.927362397022</v>
      </c>
      <c r="D31" s="582">
        <v>90645.815456087003</v>
      </c>
      <c r="E31" s="582">
        <v>-17253.86176080849</v>
      </c>
      <c r="F31" s="583">
        <v>-17.963643184169964</v>
      </c>
      <c r="G31" s="582">
        <v>11850.88809368998</v>
      </c>
      <c r="H31" s="581">
        <v>15.040166277690526</v>
      </c>
      <c r="K31" s="420"/>
      <c r="P31" s="420"/>
      <c r="Q31" s="420"/>
      <c r="R31" s="420"/>
      <c r="S31" s="420"/>
      <c r="T31" s="420"/>
      <c r="U31" s="420"/>
      <c r="V31" s="420"/>
    </row>
    <row r="32" spans="1:22" ht="24.75" customHeight="1">
      <c r="A32" s="489" t="s">
        <v>678</v>
      </c>
      <c r="B32" s="582">
        <v>158357.20478504986</v>
      </c>
      <c r="C32" s="582">
        <v>282857.36125018005</v>
      </c>
      <c r="D32" s="582">
        <v>178024.27081137002</v>
      </c>
      <c r="E32" s="582">
        <v>124500.15646513019</v>
      </c>
      <c r="F32" s="583">
        <v>78.619824487381933</v>
      </c>
      <c r="G32" s="582">
        <v>-104833.09043881003</v>
      </c>
      <c r="H32" s="581">
        <v>-37.062175074909177</v>
      </c>
      <c r="K32" s="420"/>
      <c r="P32" s="420"/>
      <c r="Q32" s="420"/>
      <c r="R32" s="420"/>
      <c r="S32" s="420"/>
      <c r="T32" s="420"/>
      <c r="U32" s="420"/>
      <c r="V32" s="420"/>
    </row>
    <row r="33" spans="1:22" ht="24.75" customHeight="1">
      <c r="A33" s="489" t="s">
        <v>657</v>
      </c>
      <c r="B33" s="586">
        <v>4285.6178503374995</v>
      </c>
      <c r="C33" s="586">
        <v>4244.2423010407038</v>
      </c>
      <c r="D33" s="586">
        <v>7937.3432130138663</v>
      </c>
      <c r="E33" s="582">
        <v>-41.375549296795725</v>
      </c>
      <c r="F33" s="583">
        <v>-0.96545120777713145</v>
      </c>
      <c r="G33" s="582">
        <v>3693.1009119731625</v>
      </c>
      <c r="H33" s="581">
        <v>87.01437500558346</v>
      </c>
      <c r="K33" s="420"/>
      <c r="P33" s="420"/>
      <c r="Q33" s="420"/>
      <c r="R33" s="420"/>
      <c r="S33" s="420"/>
      <c r="T33" s="420"/>
      <c r="U33" s="420"/>
      <c r="V33" s="420"/>
    </row>
    <row r="34" spans="1:22" ht="24.75" customHeight="1">
      <c r="A34" s="489" t="s">
        <v>656</v>
      </c>
      <c r="B34" s="582">
        <v>139536.74493078847</v>
      </c>
      <c r="C34" s="582">
        <v>177455.42769233778</v>
      </c>
      <c r="D34" s="582">
        <v>166052.87900253275</v>
      </c>
      <c r="E34" s="582">
        <v>37918.682761549309</v>
      </c>
      <c r="F34" s="583">
        <v>27.174693504823644</v>
      </c>
      <c r="G34" s="582">
        <v>-11402.548689805029</v>
      </c>
      <c r="H34" s="581">
        <v>-6.4255846316372613</v>
      </c>
      <c r="K34" s="420"/>
      <c r="P34" s="420"/>
      <c r="Q34" s="420"/>
      <c r="R34" s="420"/>
      <c r="S34" s="420"/>
      <c r="T34" s="420"/>
      <c r="U34" s="420"/>
      <c r="V34" s="420"/>
    </row>
    <row r="35" spans="1:22" ht="24.75" customHeight="1">
      <c r="A35" s="489" t="s">
        <v>655</v>
      </c>
      <c r="B35" s="582">
        <v>444.24581649999999</v>
      </c>
      <c r="C35" s="582">
        <v>131.00401649999995</v>
      </c>
      <c r="D35" s="582">
        <v>365.45401650000002</v>
      </c>
      <c r="E35" s="582">
        <v>-313.24180000000001</v>
      </c>
      <c r="F35" s="583">
        <v>-70.510917236741165</v>
      </c>
      <c r="G35" s="582">
        <v>234.45000000000007</v>
      </c>
      <c r="H35" s="581">
        <v>178.96397855862699</v>
      </c>
      <c r="K35" s="420"/>
      <c r="P35" s="420"/>
      <c r="Q35" s="420"/>
      <c r="R35" s="420"/>
      <c r="S35" s="420"/>
      <c r="T35" s="420"/>
      <c r="U35" s="420"/>
      <c r="V35" s="420"/>
    </row>
    <row r="36" spans="1:22" ht="24.75" customHeight="1">
      <c r="A36" s="585" t="s">
        <v>654</v>
      </c>
      <c r="B36" s="578">
        <v>3464332.1498126741</v>
      </c>
      <c r="C36" s="578">
        <v>4037584.8928998038</v>
      </c>
      <c r="D36" s="578">
        <v>5231056.2592077907</v>
      </c>
      <c r="E36" s="578">
        <v>573252.74308712967</v>
      </c>
      <c r="F36" s="579">
        <v>16.547280061414639</v>
      </c>
      <c r="G36" s="578">
        <v>1193471.3663079869</v>
      </c>
      <c r="H36" s="577">
        <v>29.559040811915477</v>
      </c>
      <c r="K36" s="420"/>
      <c r="P36" s="420"/>
      <c r="Q36" s="420"/>
      <c r="R36" s="420"/>
      <c r="S36" s="420"/>
      <c r="T36" s="420"/>
      <c r="U36" s="420"/>
      <c r="V36" s="420"/>
    </row>
    <row r="37" spans="1:22" ht="24.75" customHeight="1">
      <c r="A37" s="489" t="s">
        <v>653</v>
      </c>
      <c r="B37" s="582">
        <v>376921.49999999994</v>
      </c>
      <c r="C37" s="582">
        <v>563033.59999999998</v>
      </c>
      <c r="D37" s="582">
        <v>698761.00000000012</v>
      </c>
      <c r="E37" s="582">
        <v>186112.10000000003</v>
      </c>
      <c r="F37" s="583">
        <v>49.376886168605417</v>
      </c>
      <c r="G37" s="582">
        <v>135727.40000000014</v>
      </c>
      <c r="H37" s="581">
        <v>24.106447643622005</v>
      </c>
      <c r="K37" s="420"/>
      <c r="P37" s="420"/>
      <c r="Q37" s="420"/>
      <c r="R37" s="420"/>
      <c r="S37" s="420"/>
      <c r="T37" s="420"/>
      <c r="U37" s="420"/>
      <c r="V37" s="420"/>
    </row>
    <row r="38" spans="1:22" ht="24.75" customHeight="1">
      <c r="A38" s="490" t="s">
        <v>652</v>
      </c>
      <c r="B38" s="582">
        <v>9077.9591202600022</v>
      </c>
      <c r="C38" s="582">
        <v>10023.517168959999</v>
      </c>
      <c r="D38" s="582">
        <v>8748.6911570099983</v>
      </c>
      <c r="E38" s="582">
        <v>945.55804869999702</v>
      </c>
      <c r="F38" s="583">
        <v>10.41597605996837</v>
      </c>
      <c r="G38" s="582">
        <v>-1274.826011950001</v>
      </c>
      <c r="H38" s="581">
        <v>-12.718350160538227</v>
      </c>
      <c r="K38" s="420"/>
      <c r="P38" s="420"/>
      <c r="Q38" s="420"/>
      <c r="R38" s="420"/>
      <c r="S38" s="420"/>
      <c r="T38" s="420"/>
      <c r="U38" s="420"/>
      <c r="V38" s="420"/>
    </row>
    <row r="39" spans="1:22" ht="24.75" customHeight="1">
      <c r="A39" s="584" t="s">
        <v>651</v>
      </c>
      <c r="B39" s="582">
        <v>43708.91662548235</v>
      </c>
      <c r="C39" s="582">
        <v>54278.010629127399</v>
      </c>
      <c r="D39" s="582">
        <v>64307.410177049111</v>
      </c>
      <c r="E39" s="582">
        <v>10569.094003645048</v>
      </c>
      <c r="F39" s="583">
        <v>24.180635942560183</v>
      </c>
      <c r="G39" s="582">
        <v>10029.399547921712</v>
      </c>
      <c r="H39" s="581">
        <v>18.477831872746641</v>
      </c>
      <c r="K39" s="420"/>
      <c r="P39" s="420"/>
      <c r="Q39" s="420"/>
      <c r="R39" s="420"/>
      <c r="S39" s="420"/>
      <c r="T39" s="420"/>
      <c r="U39" s="420"/>
      <c r="V39" s="420"/>
    </row>
    <row r="40" spans="1:22" ht="24.75" customHeight="1">
      <c r="A40" s="584" t="s">
        <v>650</v>
      </c>
      <c r="B40" s="582">
        <v>1018.5186163600001</v>
      </c>
      <c r="C40" s="582">
        <v>831.67381790000002</v>
      </c>
      <c r="D40" s="582">
        <v>1273.1740467100001</v>
      </c>
      <c r="E40" s="582">
        <v>-186.84479846000011</v>
      </c>
      <c r="F40" s="583">
        <v>-18.344760268373822</v>
      </c>
      <c r="G40" s="582">
        <v>441.50022881000007</v>
      </c>
      <c r="H40" s="581">
        <v>53.085743389734297</v>
      </c>
      <c r="K40" s="420"/>
      <c r="P40" s="420"/>
      <c r="Q40" s="420"/>
      <c r="R40" s="420"/>
      <c r="S40" s="420"/>
      <c r="T40" s="420"/>
      <c r="U40" s="420"/>
      <c r="V40" s="420"/>
    </row>
    <row r="41" spans="1:22" ht="24.75" customHeight="1">
      <c r="A41" s="489" t="s">
        <v>649</v>
      </c>
      <c r="B41" s="582">
        <v>42690.398009122349</v>
      </c>
      <c r="C41" s="582">
        <v>53446.336811227397</v>
      </c>
      <c r="D41" s="582">
        <v>63034.236130339108</v>
      </c>
      <c r="E41" s="582">
        <v>10755.938802105047</v>
      </c>
      <c r="F41" s="583">
        <v>25.19521790311407</v>
      </c>
      <c r="G41" s="582">
        <v>9587.8993191117115</v>
      </c>
      <c r="H41" s="581">
        <v>17.93930115917242</v>
      </c>
      <c r="K41" s="420"/>
      <c r="P41" s="420"/>
      <c r="Q41" s="420"/>
      <c r="R41" s="420"/>
      <c r="S41" s="420"/>
      <c r="T41" s="420"/>
      <c r="U41" s="420"/>
      <c r="V41" s="420"/>
    </row>
    <row r="42" spans="1:22" ht="24.75" customHeight="1">
      <c r="A42" s="490" t="s">
        <v>648</v>
      </c>
      <c r="B42" s="582">
        <v>3034545.9731098115</v>
      </c>
      <c r="C42" s="582">
        <v>3410234.7829676364</v>
      </c>
      <c r="D42" s="582">
        <v>4459194.1830881564</v>
      </c>
      <c r="E42" s="582">
        <v>375688.80985782482</v>
      </c>
      <c r="F42" s="583">
        <v>12.380396052224505</v>
      </c>
      <c r="G42" s="582">
        <v>1048959.40012052</v>
      </c>
      <c r="H42" s="581">
        <v>30.75915492269128</v>
      </c>
      <c r="K42" s="420"/>
      <c r="P42" s="420"/>
      <c r="Q42" s="420"/>
      <c r="R42" s="420"/>
      <c r="S42" s="420"/>
      <c r="T42" s="420"/>
      <c r="U42" s="420"/>
      <c r="V42" s="420"/>
    </row>
    <row r="43" spans="1:22" ht="24.75" customHeight="1">
      <c r="A43" s="490" t="s">
        <v>647</v>
      </c>
      <c r="B43" s="582">
        <v>2988755.079614684</v>
      </c>
      <c r="C43" s="582">
        <v>3339662.9383795201</v>
      </c>
      <c r="D43" s="582">
        <v>4399839.4940137416</v>
      </c>
      <c r="E43" s="582">
        <v>350907.8587648361</v>
      </c>
      <c r="F43" s="583">
        <v>11.740937260408632</v>
      </c>
      <c r="G43" s="582">
        <v>1060176.5556342215</v>
      </c>
      <c r="H43" s="581">
        <v>31.74501664376475</v>
      </c>
      <c r="K43" s="420"/>
      <c r="P43" s="420"/>
      <c r="Q43" s="420"/>
      <c r="R43" s="420"/>
      <c r="S43" s="420"/>
      <c r="T43" s="420"/>
      <c r="U43" s="420"/>
      <c r="V43" s="420"/>
    </row>
    <row r="44" spans="1:22" ht="24.75" customHeight="1">
      <c r="A44" s="489" t="s">
        <v>646</v>
      </c>
      <c r="B44" s="582">
        <v>45790.893495127522</v>
      </c>
      <c r="C44" s="582">
        <v>70571.844588116248</v>
      </c>
      <c r="D44" s="582">
        <v>59354.689074414367</v>
      </c>
      <c r="E44" s="582">
        <v>24780.951092988726</v>
      </c>
      <c r="F44" s="583">
        <v>54.117640433518943</v>
      </c>
      <c r="G44" s="582">
        <v>-11217.15551370188</v>
      </c>
      <c r="H44" s="581">
        <v>-15.89466107789786</v>
      </c>
      <c r="K44" s="420"/>
      <c r="P44" s="420"/>
      <c r="Q44" s="420"/>
      <c r="R44" s="420"/>
      <c r="S44" s="420"/>
      <c r="T44" s="420"/>
      <c r="U44" s="420"/>
      <c r="V44" s="420"/>
    </row>
    <row r="45" spans="1:22" ht="24.75" customHeight="1">
      <c r="A45" s="490" t="s">
        <v>645</v>
      </c>
      <c r="B45" s="582">
        <v>77.800957119999993</v>
      </c>
      <c r="C45" s="582">
        <v>14.982134079999993</v>
      </c>
      <c r="D45" s="582">
        <v>44.974785574999899</v>
      </c>
      <c r="E45" s="582">
        <v>-62.818823039999998</v>
      </c>
      <c r="F45" s="583">
        <v>-80.742995157641076</v>
      </c>
      <c r="G45" s="582">
        <v>29.992651494999905</v>
      </c>
      <c r="H45" s="581">
        <v>200.18944787737419</v>
      </c>
      <c r="K45" s="420"/>
      <c r="P45" s="420"/>
      <c r="Q45" s="420"/>
      <c r="R45" s="420"/>
      <c r="S45" s="420"/>
      <c r="T45" s="420"/>
      <c r="U45" s="420"/>
      <c r="V45" s="420"/>
    </row>
    <row r="46" spans="1:22" ht="24.75" customHeight="1">
      <c r="A46" s="580" t="s">
        <v>644</v>
      </c>
      <c r="B46" s="578">
        <v>0</v>
      </c>
      <c r="C46" s="578">
        <v>3.5989800001407276E-3</v>
      </c>
      <c r="D46" s="578">
        <v>0</v>
      </c>
      <c r="E46" s="578">
        <v>3.5989800001407276E-3</v>
      </c>
      <c r="F46" s="579"/>
      <c r="G46" s="578">
        <v>-3.5989800001407276E-3</v>
      </c>
      <c r="H46" s="577"/>
      <c r="K46" s="420"/>
      <c r="P46" s="420"/>
      <c r="Q46" s="420"/>
      <c r="R46" s="420"/>
      <c r="S46" s="420"/>
      <c r="T46" s="420"/>
      <c r="U46" s="420"/>
      <c r="V46" s="420"/>
    </row>
    <row r="47" spans="1:22" ht="16.5" thickBot="1">
      <c r="A47" s="576" t="s">
        <v>643</v>
      </c>
      <c r="B47" s="574">
        <v>375191.49759606301</v>
      </c>
      <c r="C47" s="574">
        <v>484130.04333561868</v>
      </c>
      <c r="D47" s="574">
        <v>496496.10884300928</v>
      </c>
      <c r="E47" s="574">
        <v>108938.54573955567</v>
      </c>
      <c r="F47" s="575">
        <v>29.035451612723008</v>
      </c>
      <c r="G47" s="574">
        <v>12366.065507390595</v>
      </c>
      <c r="H47" s="573">
        <v>2.5542859150383141</v>
      </c>
      <c r="K47" s="420"/>
      <c r="P47" s="420"/>
      <c r="Q47" s="420"/>
      <c r="R47" s="420"/>
      <c r="S47" s="420"/>
      <c r="T47" s="420"/>
      <c r="U47" s="420"/>
      <c r="V47" s="420"/>
    </row>
    <row r="48" spans="1:22" ht="16.5" thickTop="1">
      <c r="P48" s="420"/>
      <c r="Q48" s="420"/>
      <c r="R48" s="420"/>
      <c r="S48" s="420"/>
      <c r="T48" s="420"/>
      <c r="U48" s="420"/>
      <c r="V48" s="420"/>
    </row>
    <row r="49" spans="16:16">
      <c r="P49" s="420"/>
    </row>
    <row r="50" spans="16:16">
      <c r="P50" s="420"/>
    </row>
    <row r="51" spans="16:16">
      <c r="P51" s="420"/>
    </row>
    <row r="52" spans="16:16">
      <c r="P52" s="420"/>
    </row>
    <row r="53" spans="16:16">
      <c r="P53" s="420"/>
    </row>
    <row r="54" spans="16:16">
      <c r="P54" s="420"/>
    </row>
    <row r="55" spans="16:16">
      <c r="P55" s="420"/>
    </row>
    <row r="56" spans="16:16">
      <c r="P56" s="420"/>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M38" sqref="M38"/>
    </sheetView>
  </sheetViews>
  <sheetFormatPr defaultColWidth="11" defaultRowHeight="17.100000000000001" customHeight="1"/>
  <cols>
    <col min="1" max="1" width="51.42578125" style="416" bestFit="1" customWidth="1"/>
    <col min="2" max="2" width="11.85546875" style="416" customWidth="1"/>
    <col min="3" max="3" width="12.42578125" style="416" customWidth="1"/>
    <col min="4" max="4" width="12.5703125" style="416" customWidth="1"/>
    <col min="5" max="5" width="11.7109375" style="416" customWidth="1"/>
    <col min="6" max="6" width="11.140625" style="416" bestFit="1" customWidth="1"/>
    <col min="7" max="7" width="8.5703125" style="416" customWidth="1"/>
    <col min="8" max="8" width="12.42578125" style="416" customWidth="1"/>
    <col min="9" max="9" width="9.42578125" style="416" customWidth="1"/>
    <col min="10" max="250" width="11" style="415"/>
    <col min="251" max="251" width="46.7109375" style="415" bestFit="1" customWidth="1"/>
    <col min="252" max="252" width="11.85546875" style="415" customWidth="1"/>
    <col min="253" max="253" width="12.42578125" style="415" customWidth="1"/>
    <col min="254" max="254" width="12.5703125" style="415" customWidth="1"/>
    <col min="255" max="255" width="11.7109375" style="415" customWidth="1"/>
    <col min="256" max="256" width="10.7109375" style="415" customWidth="1"/>
    <col min="257" max="257" width="2.42578125" style="415" bestFit="1" customWidth="1"/>
    <col min="258" max="258" width="8.5703125" style="415" customWidth="1"/>
    <col min="259" max="259" width="12.42578125" style="415" customWidth="1"/>
    <col min="260" max="260" width="2.140625" style="415" customWidth="1"/>
    <col min="261" max="261" width="9.42578125" style="415" customWidth="1"/>
    <col min="262" max="506" width="11" style="415"/>
    <col min="507" max="507" width="46.7109375" style="415" bestFit="1" customWidth="1"/>
    <col min="508" max="508" width="11.85546875" style="415" customWidth="1"/>
    <col min="509" max="509" width="12.42578125" style="415" customWidth="1"/>
    <col min="510" max="510" width="12.5703125" style="415" customWidth="1"/>
    <col min="511" max="511" width="11.7109375" style="415" customWidth="1"/>
    <col min="512" max="512" width="10.7109375" style="415" customWidth="1"/>
    <col min="513" max="513" width="2.42578125" style="415" bestFit="1" customWidth="1"/>
    <col min="514" max="514" width="8.5703125" style="415" customWidth="1"/>
    <col min="515" max="515" width="12.42578125" style="415" customWidth="1"/>
    <col min="516" max="516" width="2.140625" style="415" customWidth="1"/>
    <col min="517" max="517" width="9.42578125" style="415" customWidth="1"/>
    <col min="518" max="762" width="11" style="415"/>
    <col min="763" max="763" width="46.7109375" style="415" bestFit="1" customWidth="1"/>
    <col min="764" max="764" width="11.85546875" style="415" customWidth="1"/>
    <col min="765" max="765" width="12.42578125" style="415" customWidth="1"/>
    <col min="766" max="766" width="12.5703125" style="415" customWidth="1"/>
    <col min="767" max="767" width="11.7109375" style="415" customWidth="1"/>
    <col min="768" max="768" width="10.7109375" style="415" customWidth="1"/>
    <col min="769" max="769" width="2.42578125" style="415" bestFit="1" customWidth="1"/>
    <col min="770" max="770" width="8.5703125" style="415" customWidth="1"/>
    <col min="771" max="771" width="12.42578125" style="415" customWidth="1"/>
    <col min="772" max="772" width="2.140625" style="415" customWidth="1"/>
    <col min="773" max="773" width="9.42578125" style="415" customWidth="1"/>
    <col min="774" max="1018" width="11" style="415"/>
    <col min="1019" max="1019" width="46.7109375" style="415" bestFit="1" customWidth="1"/>
    <col min="1020" max="1020" width="11.85546875" style="415" customWidth="1"/>
    <col min="1021" max="1021" width="12.42578125" style="415" customWidth="1"/>
    <col min="1022" max="1022" width="12.5703125" style="415" customWidth="1"/>
    <col min="1023" max="1023" width="11.7109375" style="415" customWidth="1"/>
    <col min="1024" max="1024" width="10.7109375" style="415" customWidth="1"/>
    <col min="1025" max="1025" width="2.42578125" style="415" bestFit="1" customWidth="1"/>
    <col min="1026" max="1026" width="8.5703125" style="415" customWidth="1"/>
    <col min="1027" max="1027" width="12.42578125" style="415" customWidth="1"/>
    <col min="1028" max="1028" width="2.140625" style="415" customWidth="1"/>
    <col min="1029" max="1029" width="9.42578125" style="415" customWidth="1"/>
    <col min="1030" max="1274" width="11" style="415"/>
    <col min="1275" max="1275" width="46.7109375" style="415" bestFit="1" customWidth="1"/>
    <col min="1276" max="1276" width="11.85546875" style="415" customWidth="1"/>
    <col min="1277" max="1277" width="12.42578125" style="415" customWidth="1"/>
    <col min="1278" max="1278" width="12.5703125" style="415" customWidth="1"/>
    <col min="1279" max="1279" width="11.7109375" style="415" customWidth="1"/>
    <col min="1280" max="1280" width="10.7109375" style="415" customWidth="1"/>
    <col min="1281" max="1281" width="2.42578125" style="415" bestFit="1" customWidth="1"/>
    <col min="1282" max="1282" width="8.5703125" style="415" customWidth="1"/>
    <col min="1283" max="1283" width="12.42578125" style="415" customWidth="1"/>
    <col min="1284" max="1284" width="2.140625" style="415" customWidth="1"/>
    <col min="1285" max="1285" width="9.42578125" style="415" customWidth="1"/>
    <col min="1286" max="1530" width="11" style="415"/>
    <col min="1531" max="1531" width="46.7109375" style="415" bestFit="1" customWidth="1"/>
    <col min="1532" max="1532" width="11.85546875" style="415" customWidth="1"/>
    <col min="1533" max="1533" width="12.42578125" style="415" customWidth="1"/>
    <col min="1534" max="1534" width="12.5703125" style="415" customWidth="1"/>
    <col min="1535" max="1535" width="11.7109375" style="415" customWidth="1"/>
    <col min="1536" max="1536" width="10.7109375" style="415" customWidth="1"/>
    <col min="1537" max="1537" width="2.42578125" style="415" bestFit="1" customWidth="1"/>
    <col min="1538" max="1538" width="8.5703125" style="415" customWidth="1"/>
    <col min="1539" max="1539" width="12.42578125" style="415" customWidth="1"/>
    <col min="1540" max="1540" width="2.140625" style="415" customWidth="1"/>
    <col min="1541" max="1541" width="9.42578125" style="415" customWidth="1"/>
    <col min="1542" max="1786" width="11" style="415"/>
    <col min="1787" max="1787" width="46.7109375" style="415" bestFit="1" customWidth="1"/>
    <col min="1788" max="1788" width="11.85546875" style="415" customWidth="1"/>
    <col min="1789" max="1789" width="12.42578125" style="415" customWidth="1"/>
    <col min="1790" max="1790" width="12.5703125" style="415" customWidth="1"/>
    <col min="1791" max="1791" width="11.7109375" style="415" customWidth="1"/>
    <col min="1792" max="1792" width="10.7109375" style="415" customWidth="1"/>
    <col min="1793" max="1793" width="2.42578125" style="415" bestFit="1" customWidth="1"/>
    <col min="1794" max="1794" width="8.5703125" style="415" customWidth="1"/>
    <col min="1795" max="1795" width="12.42578125" style="415" customWidth="1"/>
    <col min="1796" max="1796" width="2.140625" style="415" customWidth="1"/>
    <col min="1797" max="1797" width="9.42578125" style="415" customWidth="1"/>
    <col min="1798" max="2042" width="11" style="415"/>
    <col min="2043" max="2043" width="46.7109375" style="415" bestFit="1" customWidth="1"/>
    <col min="2044" max="2044" width="11.85546875" style="415" customWidth="1"/>
    <col min="2045" max="2045" width="12.42578125" style="415" customWidth="1"/>
    <col min="2046" max="2046" width="12.5703125" style="415" customWidth="1"/>
    <col min="2047" max="2047" width="11.7109375" style="415" customWidth="1"/>
    <col min="2048" max="2048" width="10.7109375" style="415" customWidth="1"/>
    <col min="2049" max="2049" width="2.42578125" style="415" bestFit="1" customWidth="1"/>
    <col min="2050" max="2050" width="8.5703125" style="415" customWidth="1"/>
    <col min="2051" max="2051" width="12.42578125" style="415" customWidth="1"/>
    <col min="2052" max="2052" width="2.140625" style="415" customWidth="1"/>
    <col min="2053" max="2053" width="9.42578125" style="415" customWidth="1"/>
    <col min="2054" max="2298" width="11" style="415"/>
    <col min="2299" max="2299" width="46.7109375" style="415" bestFit="1" customWidth="1"/>
    <col min="2300" max="2300" width="11.85546875" style="415" customWidth="1"/>
    <col min="2301" max="2301" width="12.42578125" style="415" customWidth="1"/>
    <col min="2302" max="2302" width="12.5703125" style="415" customWidth="1"/>
    <col min="2303" max="2303" width="11.7109375" style="415" customWidth="1"/>
    <col min="2304" max="2304" width="10.7109375" style="415" customWidth="1"/>
    <col min="2305" max="2305" width="2.42578125" style="415" bestFit="1" customWidth="1"/>
    <col min="2306" max="2306" width="8.5703125" style="415" customWidth="1"/>
    <col min="2307" max="2307" width="12.42578125" style="415" customWidth="1"/>
    <col min="2308" max="2308" width="2.140625" style="415" customWidth="1"/>
    <col min="2309" max="2309" width="9.42578125" style="415" customWidth="1"/>
    <col min="2310" max="2554" width="11" style="415"/>
    <col min="2555" max="2555" width="46.7109375" style="415" bestFit="1" customWidth="1"/>
    <col min="2556" max="2556" width="11.85546875" style="415" customWidth="1"/>
    <col min="2557" max="2557" width="12.42578125" style="415" customWidth="1"/>
    <col min="2558" max="2558" width="12.5703125" style="415" customWidth="1"/>
    <col min="2559" max="2559" width="11.7109375" style="415" customWidth="1"/>
    <col min="2560" max="2560" width="10.7109375" style="415" customWidth="1"/>
    <col min="2561" max="2561" width="2.42578125" style="415" bestFit="1" customWidth="1"/>
    <col min="2562" max="2562" width="8.5703125" style="415" customWidth="1"/>
    <col min="2563" max="2563" width="12.42578125" style="415" customWidth="1"/>
    <col min="2564" max="2564" width="2.140625" style="415" customWidth="1"/>
    <col min="2565" max="2565" width="9.42578125" style="415" customWidth="1"/>
    <col min="2566" max="2810" width="11" style="415"/>
    <col min="2811" max="2811" width="46.7109375" style="415" bestFit="1" customWidth="1"/>
    <col min="2812" max="2812" width="11.85546875" style="415" customWidth="1"/>
    <col min="2813" max="2813" width="12.42578125" style="415" customWidth="1"/>
    <col min="2814" max="2814" width="12.5703125" style="415" customWidth="1"/>
    <col min="2815" max="2815" width="11.7109375" style="415" customWidth="1"/>
    <col min="2816" max="2816" width="10.7109375" style="415" customWidth="1"/>
    <col min="2817" max="2817" width="2.42578125" style="415" bestFit="1" customWidth="1"/>
    <col min="2818" max="2818" width="8.5703125" style="415" customWidth="1"/>
    <col min="2819" max="2819" width="12.42578125" style="415" customWidth="1"/>
    <col min="2820" max="2820" width="2.140625" style="415" customWidth="1"/>
    <col min="2821" max="2821" width="9.42578125" style="415" customWidth="1"/>
    <col min="2822" max="3066" width="11" style="415"/>
    <col min="3067" max="3067" width="46.7109375" style="415" bestFit="1" customWidth="1"/>
    <col min="3068" max="3068" width="11.85546875" style="415" customWidth="1"/>
    <col min="3069" max="3069" width="12.42578125" style="415" customWidth="1"/>
    <col min="3070" max="3070" width="12.5703125" style="415" customWidth="1"/>
    <col min="3071" max="3071" width="11.7109375" style="415" customWidth="1"/>
    <col min="3072" max="3072" width="10.7109375" style="415" customWidth="1"/>
    <col min="3073" max="3073" width="2.42578125" style="415" bestFit="1" customWidth="1"/>
    <col min="3074" max="3074" width="8.5703125" style="415" customWidth="1"/>
    <col min="3075" max="3075" width="12.42578125" style="415" customWidth="1"/>
    <col min="3076" max="3076" width="2.140625" style="415" customWidth="1"/>
    <col min="3077" max="3077" width="9.42578125" style="415" customWidth="1"/>
    <col min="3078" max="3322" width="11" style="415"/>
    <col min="3323" max="3323" width="46.7109375" style="415" bestFit="1" customWidth="1"/>
    <col min="3324" max="3324" width="11.85546875" style="415" customWidth="1"/>
    <col min="3325" max="3325" width="12.42578125" style="415" customWidth="1"/>
    <col min="3326" max="3326" width="12.5703125" style="415" customWidth="1"/>
    <col min="3327" max="3327" width="11.7109375" style="415" customWidth="1"/>
    <col min="3328" max="3328" width="10.7109375" style="415" customWidth="1"/>
    <col min="3329" max="3329" width="2.42578125" style="415" bestFit="1" customWidth="1"/>
    <col min="3330" max="3330" width="8.5703125" style="415" customWidth="1"/>
    <col min="3331" max="3331" width="12.42578125" style="415" customWidth="1"/>
    <col min="3332" max="3332" width="2.140625" style="415" customWidth="1"/>
    <col min="3333" max="3333" width="9.42578125" style="415" customWidth="1"/>
    <col min="3334" max="3578" width="11" style="415"/>
    <col min="3579" max="3579" width="46.7109375" style="415" bestFit="1" customWidth="1"/>
    <col min="3580" max="3580" width="11.85546875" style="415" customWidth="1"/>
    <col min="3581" max="3581" width="12.42578125" style="415" customWidth="1"/>
    <col min="3582" max="3582" width="12.5703125" style="415" customWidth="1"/>
    <col min="3583" max="3583" width="11.7109375" style="415" customWidth="1"/>
    <col min="3584" max="3584" width="10.7109375" style="415" customWidth="1"/>
    <col min="3585" max="3585" width="2.42578125" style="415" bestFit="1" customWidth="1"/>
    <col min="3586" max="3586" width="8.5703125" style="415" customWidth="1"/>
    <col min="3587" max="3587" width="12.42578125" style="415" customWidth="1"/>
    <col min="3588" max="3588" width="2.140625" style="415" customWidth="1"/>
    <col min="3589" max="3589" width="9.42578125" style="415" customWidth="1"/>
    <col min="3590" max="3834" width="11" style="415"/>
    <col min="3835" max="3835" width="46.7109375" style="415" bestFit="1" customWidth="1"/>
    <col min="3836" max="3836" width="11.85546875" style="415" customWidth="1"/>
    <col min="3837" max="3837" width="12.42578125" style="415" customWidth="1"/>
    <col min="3838" max="3838" width="12.5703125" style="415" customWidth="1"/>
    <col min="3839" max="3839" width="11.7109375" style="415" customWidth="1"/>
    <col min="3840" max="3840" width="10.7109375" style="415" customWidth="1"/>
    <col min="3841" max="3841" width="2.42578125" style="415" bestFit="1" customWidth="1"/>
    <col min="3842" max="3842" width="8.5703125" style="415" customWidth="1"/>
    <col min="3843" max="3843" width="12.42578125" style="415" customWidth="1"/>
    <col min="3844" max="3844" width="2.140625" style="415" customWidth="1"/>
    <col min="3845" max="3845" width="9.42578125" style="415" customWidth="1"/>
    <col min="3846" max="4090" width="11" style="415"/>
    <col min="4091" max="4091" width="46.7109375" style="415" bestFit="1" customWidth="1"/>
    <col min="4092" max="4092" width="11.85546875" style="415" customWidth="1"/>
    <col min="4093" max="4093" width="12.42578125" style="415" customWidth="1"/>
    <col min="4094" max="4094" width="12.5703125" style="415" customWidth="1"/>
    <col min="4095" max="4095" width="11.7109375" style="415" customWidth="1"/>
    <col min="4096" max="4096" width="10.7109375" style="415" customWidth="1"/>
    <col min="4097" max="4097" width="2.42578125" style="415" bestFit="1" customWidth="1"/>
    <col min="4098" max="4098" width="8.5703125" style="415" customWidth="1"/>
    <col min="4099" max="4099" width="12.42578125" style="415" customWidth="1"/>
    <col min="4100" max="4100" width="2.140625" style="415" customWidth="1"/>
    <col min="4101" max="4101" width="9.42578125" style="415" customWidth="1"/>
    <col min="4102" max="4346" width="11" style="415"/>
    <col min="4347" max="4347" width="46.7109375" style="415" bestFit="1" customWidth="1"/>
    <col min="4348" max="4348" width="11.85546875" style="415" customWidth="1"/>
    <col min="4349" max="4349" width="12.42578125" style="415" customWidth="1"/>
    <col min="4350" max="4350" width="12.5703125" style="415" customWidth="1"/>
    <col min="4351" max="4351" width="11.7109375" style="415" customWidth="1"/>
    <col min="4352" max="4352" width="10.7109375" style="415" customWidth="1"/>
    <col min="4353" max="4353" width="2.42578125" style="415" bestFit="1" customWidth="1"/>
    <col min="4354" max="4354" width="8.5703125" style="415" customWidth="1"/>
    <col min="4355" max="4355" width="12.42578125" style="415" customWidth="1"/>
    <col min="4356" max="4356" width="2.140625" style="415" customWidth="1"/>
    <col min="4357" max="4357" width="9.42578125" style="415" customWidth="1"/>
    <col min="4358" max="4602" width="11" style="415"/>
    <col min="4603" max="4603" width="46.7109375" style="415" bestFit="1" customWidth="1"/>
    <col min="4604" max="4604" width="11.85546875" style="415" customWidth="1"/>
    <col min="4605" max="4605" width="12.42578125" style="415" customWidth="1"/>
    <col min="4606" max="4606" width="12.5703125" style="415" customWidth="1"/>
    <col min="4607" max="4607" width="11.7109375" style="415" customWidth="1"/>
    <col min="4608" max="4608" width="10.7109375" style="415" customWidth="1"/>
    <col min="4609" max="4609" width="2.42578125" style="415" bestFit="1" customWidth="1"/>
    <col min="4610" max="4610" width="8.5703125" style="415" customWidth="1"/>
    <col min="4611" max="4611" width="12.42578125" style="415" customWidth="1"/>
    <col min="4612" max="4612" width="2.140625" style="415" customWidth="1"/>
    <col min="4613" max="4613" width="9.42578125" style="415" customWidth="1"/>
    <col min="4614" max="4858" width="11" style="415"/>
    <col min="4859" max="4859" width="46.7109375" style="415" bestFit="1" customWidth="1"/>
    <col min="4860" max="4860" width="11.85546875" style="415" customWidth="1"/>
    <col min="4861" max="4861" width="12.42578125" style="415" customWidth="1"/>
    <col min="4862" max="4862" width="12.5703125" style="415" customWidth="1"/>
    <col min="4863" max="4863" width="11.7109375" style="415" customWidth="1"/>
    <col min="4864" max="4864" width="10.7109375" style="415" customWidth="1"/>
    <col min="4865" max="4865" width="2.42578125" style="415" bestFit="1" customWidth="1"/>
    <col min="4866" max="4866" width="8.5703125" style="415" customWidth="1"/>
    <col min="4867" max="4867" width="12.42578125" style="415" customWidth="1"/>
    <col min="4868" max="4868" width="2.140625" style="415" customWidth="1"/>
    <col min="4869" max="4869" width="9.42578125" style="415" customWidth="1"/>
    <col min="4870" max="5114" width="11" style="415"/>
    <col min="5115" max="5115" width="46.7109375" style="415" bestFit="1" customWidth="1"/>
    <col min="5116" max="5116" width="11.85546875" style="415" customWidth="1"/>
    <col min="5117" max="5117" width="12.42578125" style="415" customWidth="1"/>
    <col min="5118" max="5118" width="12.5703125" style="415" customWidth="1"/>
    <col min="5119" max="5119" width="11.7109375" style="415" customWidth="1"/>
    <col min="5120" max="5120" width="10.7109375" style="415" customWidth="1"/>
    <col min="5121" max="5121" width="2.42578125" style="415" bestFit="1" customWidth="1"/>
    <col min="5122" max="5122" width="8.5703125" style="415" customWidth="1"/>
    <col min="5123" max="5123" width="12.42578125" style="415" customWidth="1"/>
    <col min="5124" max="5124" width="2.140625" style="415" customWidth="1"/>
    <col min="5125" max="5125" width="9.42578125" style="415" customWidth="1"/>
    <col min="5126" max="5370" width="11" style="415"/>
    <col min="5371" max="5371" width="46.7109375" style="415" bestFit="1" customWidth="1"/>
    <col min="5372" max="5372" width="11.85546875" style="415" customWidth="1"/>
    <col min="5373" max="5373" width="12.42578125" style="415" customWidth="1"/>
    <col min="5374" max="5374" width="12.5703125" style="415" customWidth="1"/>
    <col min="5375" max="5375" width="11.7109375" style="415" customWidth="1"/>
    <col min="5376" max="5376" width="10.7109375" style="415" customWidth="1"/>
    <col min="5377" max="5377" width="2.42578125" style="415" bestFit="1" customWidth="1"/>
    <col min="5378" max="5378" width="8.5703125" style="415" customWidth="1"/>
    <col min="5379" max="5379" width="12.42578125" style="415" customWidth="1"/>
    <col min="5380" max="5380" width="2.140625" style="415" customWidth="1"/>
    <col min="5381" max="5381" width="9.42578125" style="415" customWidth="1"/>
    <col min="5382" max="5626" width="11" style="415"/>
    <col min="5627" max="5627" width="46.7109375" style="415" bestFit="1" customWidth="1"/>
    <col min="5628" max="5628" width="11.85546875" style="415" customWidth="1"/>
    <col min="5629" max="5629" width="12.42578125" style="415" customWidth="1"/>
    <col min="5630" max="5630" width="12.5703125" style="415" customWidth="1"/>
    <col min="5631" max="5631" width="11.7109375" style="415" customWidth="1"/>
    <col min="5632" max="5632" width="10.7109375" style="415" customWidth="1"/>
    <col min="5633" max="5633" width="2.42578125" style="415" bestFit="1" customWidth="1"/>
    <col min="5634" max="5634" width="8.5703125" style="415" customWidth="1"/>
    <col min="5635" max="5635" width="12.42578125" style="415" customWidth="1"/>
    <col min="5636" max="5636" width="2.140625" style="415" customWidth="1"/>
    <col min="5637" max="5637" width="9.42578125" style="415" customWidth="1"/>
    <col min="5638" max="5882" width="11" style="415"/>
    <col min="5883" max="5883" width="46.7109375" style="415" bestFit="1" customWidth="1"/>
    <col min="5884" max="5884" width="11.85546875" style="415" customWidth="1"/>
    <col min="5885" max="5885" width="12.42578125" style="415" customWidth="1"/>
    <col min="5886" max="5886" width="12.5703125" style="415" customWidth="1"/>
    <col min="5887" max="5887" width="11.7109375" style="415" customWidth="1"/>
    <col min="5888" max="5888" width="10.7109375" style="415" customWidth="1"/>
    <col min="5889" max="5889" width="2.42578125" style="415" bestFit="1" customWidth="1"/>
    <col min="5890" max="5890" width="8.5703125" style="415" customWidth="1"/>
    <col min="5891" max="5891" width="12.42578125" style="415" customWidth="1"/>
    <col min="5892" max="5892" width="2.140625" style="415" customWidth="1"/>
    <col min="5893" max="5893" width="9.42578125" style="415" customWidth="1"/>
    <col min="5894" max="6138" width="11" style="415"/>
    <col min="6139" max="6139" width="46.7109375" style="415" bestFit="1" customWidth="1"/>
    <col min="6140" max="6140" width="11.85546875" style="415" customWidth="1"/>
    <col min="6141" max="6141" width="12.42578125" style="415" customWidth="1"/>
    <col min="6142" max="6142" width="12.5703125" style="415" customWidth="1"/>
    <col min="6143" max="6143" width="11.7109375" style="415" customWidth="1"/>
    <col min="6144" max="6144" width="10.7109375" style="415" customWidth="1"/>
    <col min="6145" max="6145" width="2.42578125" style="415" bestFit="1" customWidth="1"/>
    <col min="6146" max="6146" width="8.5703125" style="415" customWidth="1"/>
    <col min="6147" max="6147" width="12.42578125" style="415" customWidth="1"/>
    <col min="6148" max="6148" width="2.140625" style="415" customWidth="1"/>
    <col min="6149" max="6149" width="9.42578125" style="415" customWidth="1"/>
    <col min="6150" max="6394" width="11" style="415"/>
    <col min="6395" max="6395" width="46.7109375" style="415" bestFit="1" customWidth="1"/>
    <col min="6396" max="6396" width="11.85546875" style="415" customWidth="1"/>
    <col min="6397" max="6397" width="12.42578125" style="415" customWidth="1"/>
    <col min="6398" max="6398" width="12.5703125" style="415" customWidth="1"/>
    <col min="6399" max="6399" width="11.7109375" style="415" customWidth="1"/>
    <col min="6400" max="6400" width="10.7109375" style="415" customWidth="1"/>
    <col min="6401" max="6401" width="2.42578125" style="415" bestFit="1" customWidth="1"/>
    <col min="6402" max="6402" width="8.5703125" style="415" customWidth="1"/>
    <col min="6403" max="6403" width="12.42578125" style="415" customWidth="1"/>
    <col min="6404" max="6404" width="2.140625" style="415" customWidth="1"/>
    <col min="6405" max="6405" width="9.42578125" style="415" customWidth="1"/>
    <col min="6406" max="6650" width="11" style="415"/>
    <col min="6651" max="6651" width="46.7109375" style="415" bestFit="1" customWidth="1"/>
    <col min="6652" max="6652" width="11.85546875" style="415" customWidth="1"/>
    <col min="6653" max="6653" width="12.42578125" style="415" customWidth="1"/>
    <col min="6654" max="6654" width="12.5703125" style="415" customWidth="1"/>
    <col min="6655" max="6655" width="11.7109375" style="415" customWidth="1"/>
    <col min="6656" max="6656" width="10.7109375" style="415" customWidth="1"/>
    <col min="6657" max="6657" width="2.42578125" style="415" bestFit="1" customWidth="1"/>
    <col min="6658" max="6658" width="8.5703125" style="415" customWidth="1"/>
    <col min="6659" max="6659" width="12.42578125" style="415" customWidth="1"/>
    <col min="6660" max="6660" width="2.140625" style="415" customWidth="1"/>
    <col min="6661" max="6661" width="9.42578125" style="415" customWidth="1"/>
    <col min="6662" max="6906" width="11" style="415"/>
    <col min="6907" max="6907" width="46.7109375" style="415" bestFit="1" customWidth="1"/>
    <col min="6908" max="6908" width="11.85546875" style="415" customWidth="1"/>
    <col min="6909" max="6909" width="12.42578125" style="415" customWidth="1"/>
    <col min="6910" max="6910" width="12.5703125" style="415" customWidth="1"/>
    <col min="6911" max="6911" width="11.7109375" style="415" customWidth="1"/>
    <col min="6912" max="6912" width="10.7109375" style="415" customWidth="1"/>
    <col min="6913" max="6913" width="2.42578125" style="415" bestFit="1" customWidth="1"/>
    <col min="6914" max="6914" width="8.5703125" style="415" customWidth="1"/>
    <col min="6915" max="6915" width="12.42578125" style="415" customWidth="1"/>
    <col min="6916" max="6916" width="2.140625" style="415" customWidth="1"/>
    <col min="6917" max="6917" width="9.42578125" style="415" customWidth="1"/>
    <col min="6918" max="7162" width="11" style="415"/>
    <col min="7163" max="7163" width="46.7109375" style="415" bestFit="1" customWidth="1"/>
    <col min="7164" max="7164" width="11.85546875" style="415" customWidth="1"/>
    <col min="7165" max="7165" width="12.42578125" style="415" customWidth="1"/>
    <col min="7166" max="7166" width="12.5703125" style="415" customWidth="1"/>
    <col min="7167" max="7167" width="11.7109375" style="415" customWidth="1"/>
    <col min="7168" max="7168" width="10.7109375" style="415" customWidth="1"/>
    <col min="7169" max="7169" width="2.42578125" style="415" bestFit="1" customWidth="1"/>
    <col min="7170" max="7170" width="8.5703125" style="415" customWidth="1"/>
    <col min="7171" max="7171" width="12.42578125" style="415" customWidth="1"/>
    <col min="7172" max="7172" width="2.140625" style="415" customWidth="1"/>
    <col min="7173" max="7173" width="9.42578125" style="415" customWidth="1"/>
    <col min="7174" max="7418" width="11" style="415"/>
    <col min="7419" max="7419" width="46.7109375" style="415" bestFit="1" customWidth="1"/>
    <col min="7420" max="7420" width="11.85546875" style="415" customWidth="1"/>
    <col min="7421" max="7421" width="12.42578125" style="415" customWidth="1"/>
    <col min="7422" max="7422" width="12.5703125" style="415" customWidth="1"/>
    <col min="7423" max="7423" width="11.7109375" style="415" customWidth="1"/>
    <col min="7424" max="7424" width="10.7109375" style="415" customWidth="1"/>
    <col min="7425" max="7425" width="2.42578125" style="415" bestFit="1" customWidth="1"/>
    <col min="7426" max="7426" width="8.5703125" style="415" customWidth="1"/>
    <col min="7427" max="7427" width="12.42578125" style="415" customWidth="1"/>
    <col min="7428" max="7428" width="2.140625" style="415" customWidth="1"/>
    <col min="7429" max="7429" width="9.42578125" style="415" customWidth="1"/>
    <col min="7430" max="7674" width="11" style="415"/>
    <col min="7675" max="7675" width="46.7109375" style="415" bestFit="1" customWidth="1"/>
    <col min="7676" max="7676" width="11.85546875" style="415" customWidth="1"/>
    <col min="7677" max="7677" width="12.42578125" style="415" customWidth="1"/>
    <col min="7678" max="7678" width="12.5703125" style="415" customWidth="1"/>
    <col min="7679" max="7679" width="11.7109375" style="415" customWidth="1"/>
    <col min="7680" max="7680" width="10.7109375" style="415" customWidth="1"/>
    <col min="7681" max="7681" width="2.42578125" style="415" bestFit="1" customWidth="1"/>
    <col min="7682" max="7682" width="8.5703125" style="415" customWidth="1"/>
    <col min="7683" max="7683" width="12.42578125" style="415" customWidth="1"/>
    <col min="7684" max="7684" width="2.140625" style="415" customWidth="1"/>
    <col min="7685" max="7685" width="9.42578125" style="415" customWidth="1"/>
    <col min="7686" max="7930" width="11" style="415"/>
    <col min="7931" max="7931" width="46.7109375" style="415" bestFit="1" customWidth="1"/>
    <col min="7932" max="7932" width="11.85546875" style="415" customWidth="1"/>
    <col min="7933" max="7933" width="12.42578125" style="415" customWidth="1"/>
    <col min="7934" max="7934" width="12.5703125" style="415" customWidth="1"/>
    <col min="7935" max="7935" width="11.7109375" style="415" customWidth="1"/>
    <col min="7936" max="7936" width="10.7109375" style="415" customWidth="1"/>
    <col min="7937" max="7937" width="2.42578125" style="415" bestFit="1" customWidth="1"/>
    <col min="7938" max="7938" width="8.5703125" style="415" customWidth="1"/>
    <col min="7939" max="7939" width="12.42578125" style="415" customWidth="1"/>
    <col min="7940" max="7940" width="2.140625" style="415" customWidth="1"/>
    <col min="7941" max="7941" width="9.42578125" style="415" customWidth="1"/>
    <col min="7942" max="8186" width="11" style="415"/>
    <col min="8187" max="8187" width="46.7109375" style="415" bestFit="1" customWidth="1"/>
    <col min="8188" max="8188" width="11.85546875" style="415" customWidth="1"/>
    <col min="8189" max="8189" width="12.42578125" style="415" customWidth="1"/>
    <col min="8190" max="8190" width="12.5703125" style="415" customWidth="1"/>
    <col min="8191" max="8191" width="11.7109375" style="415" customWidth="1"/>
    <col min="8192" max="8192" width="10.7109375" style="415" customWidth="1"/>
    <col min="8193" max="8193" width="2.42578125" style="415" bestFit="1" customWidth="1"/>
    <col min="8194" max="8194" width="8.5703125" style="415" customWidth="1"/>
    <col min="8195" max="8195" width="12.42578125" style="415" customWidth="1"/>
    <col min="8196" max="8196" width="2.140625" style="415" customWidth="1"/>
    <col min="8197" max="8197" width="9.42578125" style="415" customWidth="1"/>
    <col min="8198" max="8442" width="11" style="415"/>
    <col min="8443" max="8443" width="46.7109375" style="415" bestFit="1" customWidth="1"/>
    <col min="8444" max="8444" width="11.85546875" style="415" customWidth="1"/>
    <col min="8445" max="8445" width="12.42578125" style="415" customWidth="1"/>
    <col min="8446" max="8446" width="12.5703125" style="415" customWidth="1"/>
    <col min="8447" max="8447" width="11.7109375" style="415" customWidth="1"/>
    <col min="8448" max="8448" width="10.7109375" style="415" customWidth="1"/>
    <col min="8449" max="8449" width="2.42578125" style="415" bestFit="1" customWidth="1"/>
    <col min="8450" max="8450" width="8.5703125" style="415" customWidth="1"/>
    <col min="8451" max="8451" width="12.42578125" style="415" customWidth="1"/>
    <col min="8452" max="8452" width="2.140625" style="415" customWidth="1"/>
    <col min="8453" max="8453" width="9.42578125" style="415" customWidth="1"/>
    <col min="8454" max="8698" width="11" style="415"/>
    <col min="8699" max="8699" width="46.7109375" style="415" bestFit="1" customWidth="1"/>
    <col min="8700" max="8700" width="11.85546875" style="415" customWidth="1"/>
    <col min="8701" max="8701" width="12.42578125" style="415" customWidth="1"/>
    <col min="8702" max="8702" width="12.5703125" style="415" customWidth="1"/>
    <col min="8703" max="8703" width="11.7109375" style="415" customWidth="1"/>
    <col min="8704" max="8704" width="10.7109375" style="415" customWidth="1"/>
    <col min="8705" max="8705" width="2.42578125" style="415" bestFit="1" customWidth="1"/>
    <col min="8706" max="8706" width="8.5703125" style="415" customWidth="1"/>
    <col min="8707" max="8707" width="12.42578125" style="415" customWidth="1"/>
    <col min="8708" max="8708" width="2.140625" style="415" customWidth="1"/>
    <col min="8709" max="8709" width="9.42578125" style="415" customWidth="1"/>
    <col min="8710" max="8954" width="11" style="415"/>
    <col min="8955" max="8955" width="46.7109375" style="415" bestFit="1" customWidth="1"/>
    <col min="8956" max="8956" width="11.85546875" style="415" customWidth="1"/>
    <col min="8957" max="8957" width="12.42578125" style="415" customWidth="1"/>
    <col min="8958" max="8958" width="12.5703125" style="415" customWidth="1"/>
    <col min="8959" max="8959" width="11.7109375" style="415" customWidth="1"/>
    <col min="8960" max="8960" width="10.7109375" style="415" customWidth="1"/>
    <col min="8961" max="8961" width="2.42578125" style="415" bestFit="1" customWidth="1"/>
    <col min="8962" max="8962" width="8.5703125" style="415" customWidth="1"/>
    <col min="8963" max="8963" width="12.42578125" style="415" customWidth="1"/>
    <col min="8964" max="8964" width="2.140625" style="415" customWidth="1"/>
    <col min="8965" max="8965" width="9.42578125" style="415" customWidth="1"/>
    <col min="8966" max="9210" width="11" style="415"/>
    <col min="9211" max="9211" width="46.7109375" style="415" bestFit="1" customWidth="1"/>
    <col min="9212" max="9212" width="11.85546875" style="415" customWidth="1"/>
    <col min="9213" max="9213" width="12.42578125" style="415" customWidth="1"/>
    <col min="9214" max="9214" width="12.5703125" style="415" customWidth="1"/>
    <col min="9215" max="9215" width="11.7109375" style="415" customWidth="1"/>
    <col min="9216" max="9216" width="10.7109375" style="415" customWidth="1"/>
    <col min="9217" max="9217" width="2.42578125" style="415" bestFit="1" customWidth="1"/>
    <col min="9218" max="9218" width="8.5703125" style="415" customWidth="1"/>
    <col min="9219" max="9219" width="12.42578125" style="415" customWidth="1"/>
    <col min="9220" max="9220" width="2.140625" style="415" customWidth="1"/>
    <col min="9221" max="9221" width="9.42578125" style="415" customWidth="1"/>
    <col min="9222" max="9466" width="11" style="415"/>
    <col min="9467" max="9467" width="46.7109375" style="415" bestFit="1" customWidth="1"/>
    <col min="9468" max="9468" width="11.85546875" style="415" customWidth="1"/>
    <col min="9469" max="9469" width="12.42578125" style="415" customWidth="1"/>
    <col min="9470" max="9470" width="12.5703125" style="415" customWidth="1"/>
    <col min="9471" max="9471" width="11.7109375" style="415" customWidth="1"/>
    <col min="9472" max="9472" width="10.7109375" style="415" customWidth="1"/>
    <col min="9473" max="9473" width="2.42578125" style="415" bestFit="1" customWidth="1"/>
    <col min="9474" max="9474" width="8.5703125" style="415" customWidth="1"/>
    <col min="9475" max="9475" width="12.42578125" style="415" customWidth="1"/>
    <col min="9476" max="9476" width="2.140625" style="415" customWidth="1"/>
    <col min="9477" max="9477" width="9.42578125" style="415" customWidth="1"/>
    <col min="9478" max="9722" width="11" style="415"/>
    <col min="9723" max="9723" width="46.7109375" style="415" bestFit="1" customWidth="1"/>
    <col min="9724" max="9724" width="11.85546875" style="415" customWidth="1"/>
    <col min="9725" max="9725" width="12.42578125" style="415" customWidth="1"/>
    <col min="9726" max="9726" width="12.5703125" style="415" customWidth="1"/>
    <col min="9727" max="9727" width="11.7109375" style="415" customWidth="1"/>
    <col min="9728" max="9728" width="10.7109375" style="415" customWidth="1"/>
    <col min="9729" max="9729" width="2.42578125" style="415" bestFit="1" customWidth="1"/>
    <col min="9730" max="9730" width="8.5703125" style="415" customWidth="1"/>
    <col min="9731" max="9731" width="12.42578125" style="415" customWidth="1"/>
    <col min="9732" max="9732" width="2.140625" style="415" customWidth="1"/>
    <col min="9733" max="9733" width="9.42578125" style="415" customWidth="1"/>
    <col min="9734" max="9978" width="11" style="415"/>
    <col min="9979" max="9979" width="46.7109375" style="415" bestFit="1" customWidth="1"/>
    <col min="9980" max="9980" width="11.85546875" style="415" customWidth="1"/>
    <col min="9981" max="9981" width="12.42578125" style="415" customWidth="1"/>
    <col min="9982" max="9982" width="12.5703125" style="415" customWidth="1"/>
    <col min="9983" max="9983" width="11.7109375" style="415" customWidth="1"/>
    <col min="9984" max="9984" width="10.7109375" style="415" customWidth="1"/>
    <col min="9985" max="9985" width="2.42578125" style="415" bestFit="1" customWidth="1"/>
    <col min="9986" max="9986" width="8.5703125" style="415" customWidth="1"/>
    <col min="9987" max="9987" width="12.42578125" style="415" customWidth="1"/>
    <col min="9988" max="9988" width="2.140625" style="415" customWidth="1"/>
    <col min="9989" max="9989" width="9.42578125" style="415" customWidth="1"/>
    <col min="9990" max="10234" width="11" style="415"/>
    <col min="10235" max="10235" width="46.7109375" style="415" bestFit="1" customWidth="1"/>
    <col min="10236" max="10236" width="11.85546875" style="415" customWidth="1"/>
    <col min="10237" max="10237" width="12.42578125" style="415" customWidth="1"/>
    <col min="10238" max="10238" width="12.5703125" style="415" customWidth="1"/>
    <col min="10239" max="10239" width="11.7109375" style="415" customWidth="1"/>
    <col min="10240" max="10240" width="10.7109375" style="415" customWidth="1"/>
    <col min="10241" max="10241" width="2.42578125" style="415" bestFit="1" customWidth="1"/>
    <col min="10242" max="10242" width="8.5703125" style="415" customWidth="1"/>
    <col min="10243" max="10243" width="12.42578125" style="415" customWidth="1"/>
    <col min="10244" max="10244" width="2.140625" style="415" customWidth="1"/>
    <col min="10245" max="10245" width="9.42578125" style="415" customWidth="1"/>
    <col min="10246" max="10490" width="11" style="415"/>
    <col min="10491" max="10491" width="46.7109375" style="415" bestFit="1" customWidth="1"/>
    <col min="10492" max="10492" width="11.85546875" style="415" customWidth="1"/>
    <col min="10493" max="10493" width="12.42578125" style="415" customWidth="1"/>
    <col min="10494" max="10494" width="12.5703125" style="415" customWidth="1"/>
    <col min="10495" max="10495" width="11.7109375" style="415" customWidth="1"/>
    <col min="10496" max="10496" width="10.7109375" style="415" customWidth="1"/>
    <col min="10497" max="10497" width="2.42578125" style="415" bestFit="1" customWidth="1"/>
    <col min="10498" max="10498" width="8.5703125" style="415" customWidth="1"/>
    <col min="10499" max="10499" width="12.42578125" style="415" customWidth="1"/>
    <col min="10500" max="10500" width="2.140625" style="415" customWidth="1"/>
    <col min="10501" max="10501" width="9.42578125" style="415" customWidth="1"/>
    <col min="10502" max="10746" width="11" style="415"/>
    <col min="10747" max="10747" width="46.7109375" style="415" bestFit="1" customWidth="1"/>
    <col min="10748" max="10748" width="11.85546875" style="415" customWidth="1"/>
    <col min="10749" max="10749" width="12.42578125" style="415" customWidth="1"/>
    <col min="10750" max="10750" width="12.5703125" style="415" customWidth="1"/>
    <col min="10751" max="10751" width="11.7109375" style="415" customWidth="1"/>
    <col min="10752" max="10752" width="10.7109375" style="415" customWidth="1"/>
    <col min="10753" max="10753" width="2.42578125" style="415" bestFit="1" customWidth="1"/>
    <col min="10754" max="10754" width="8.5703125" style="415" customWidth="1"/>
    <col min="10755" max="10755" width="12.42578125" style="415" customWidth="1"/>
    <col min="10756" max="10756" width="2.140625" style="415" customWidth="1"/>
    <col min="10757" max="10757" width="9.42578125" style="415" customWidth="1"/>
    <col min="10758" max="11002" width="11" style="415"/>
    <col min="11003" max="11003" width="46.7109375" style="415" bestFit="1" customWidth="1"/>
    <col min="11004" max="11004" width="11.85546875" style="415" customWidth="1"/>
    <col min="11005" max="11005" width="12.42578125" style="415" customWidth="1"/>
    <col min="11006" max="11006" width="12.5703125" style="415" customWidth="1"/>
    <col min="11007" max="11007" width="11.7109375" style="415" customWidth="1"/>
    <col min="11008" max="11008" width="10.7109375" style="415" customWidth="1"/>
    <col min="11009" max="11009" width="2.42578125" style="415" bestFit="1" customWidth="1"/>
    <col min="11010" max="11010" width="8.5703125" style="415" customWidth="1"/>
    <col min="11011" max="11011" width="12.42578125" style="415" customWidth="1"/>
    <col min="11012" max="11012" width="2.140625" style="415" customWidth="1"/>
    <col min="11013" max="11013" width="9.42578125" style="415" customWidth="1"/>
    <col min="11014" max="11258" width="11" style="415"/>
    <col min="11259" max="11259" width="46.7109375" style="415" bestFit="1" customWidth="1"/>
    <col min="11260" max="11260" width="11.85546875" style="415" customWidth="1"/>
    <col min="11261" max="11261" width="12.42578125" style="415" customWidth="1"/>
    <col min="11262" max="11262" width="12.5703125" style="415" customWidth="1"/>
    <col min="11263" max="11263" width="11.7109375" style="415" customWidth="1"/>
    <col min="11264" max="11264" width="10.7109375" style="415" customWidth="1"/>
    <col min="11265" max="11265" width="2.42578125" style="415" bestFit="1" customWidth="1"/>
    <col min="11266" max="11266" width="8.5703125" style="415" customWidth="1"/>
    <col min="11267" max="11267" width="12.42578125" style="415" customWidth="1"/>
    <col min="11268" max="11268" width="2.140625" style="415" customWidth="1"/>
    <col min="11269" max="11269" width="9.42578125" style="415" customWidth="1"/>
    <col min="11270" max="11514" width="11" style="415"/>
    <col min="11515" max="11515" width="46.7109375" style="415" bestFit="1" customWidth="1"/>
    <col min="11516" max="11516" width="11.85546875" style="415" customWidth="1"/>
    <col min="11517" max="11517" width="12.42578125" style="415" customWidth="1"/>
    <col min="11518" max="11518" width="12.5703125" style="415" customWidth="1"/>
    <col min="11519" max="11519" width="11.7109375" style="415" customWidth="1"/>
    <col min="11520" max="11520" width="10.7109375" style="415" customWidth="1"/>
    <col min="11521" max="11521" width="2.42578125" style="415" bestFit="1" customWidth="1"/>
    <col min="11522" max="11522" width="8.5703125" style="415" customWidth="1"/>
    <col min="11523" max="11523" width="12.42578125" style="415" customWidth="1"/>
    <col min="11524" max="11524" width="2.140625" style="415" customWidth="1"/>
    <col min="11525" max="11525" width="9.42578125" style="415" customWidth="1"/>
    <col min="11526" max="11770" width="11" style="415"/>
    <col min="11771" max="11771" width="46.7109375" style="415" bestFit="1" customWidth="1"/>
    <col min="11772" max="11772" width="11.85546875" style="415" customWidth="1"/>
    <col min="11773" max="11773" width="12.42578125" style="415" customWidth="1"/>
    <col min="11774" max="11774" width="12.5703125" style="415" customWidth="1"/>
    <col min="11775" max="11775" width="11.7109375" style="415" customWidth="1"/>
    <col min="11776" max="11776" width="10.7109375" style="415" customWidth="1"/>
    <col min="11777" max="11777" width="2.42578125" style="415" bestFit="1" customWidth="1"/>
    <col min="11778" max="11778" width="8.5703125" style="415" customWidth="1"/>
    <col min="11779" max="11779" width="12.42578125" style="415" customWidth="1"/>
    <col min="11780" max="11780" width="2.140625" style="415" customWidth="1"/>
    <col min="11781" max="11781" width="9.42578125" style="415" customWidth="1"/>
    <col min="11782" max="12026" width="11" style="415"/>
    <col min="12027" max="12027" width="46.7109375" style="415" bestFit="1" customWidth="1"/>
    <col min="12028" max="12028" width="11.85546875" style="415" customWidth="1"/>
    <col min="12029" max="12029" width="12.42578125" style="415" customWidth="1"/>
    <col min="12030" max="12030" width="12.5703125" style="415" customWidth="1"/>
    <col min="12031" max="12031" width="11.7109375" style="415" customWidth="1"/>
    <col min="12032" max="12032" width="10.7109375" style="415" customWidth="1"/>
    <col min="12033" max="12033" width="2.42578125" style="415" bestFit="1" customWidth="1"/>
    <col min="12034" max="12034" width="8.5703125" style="415" customWidth="1"/>
    <col min="12035" max="12035" width="12.42578125" style="415" customWidth="1"/>
    <col min="12036" max="12036" width="2.140625" style="415" customWidth="1"/>
    <col min="12037" max="12037" width="9.42578125" style="415" customWidth="1"/>
    <col min="12038" max="12282" width="11" style="415"/>
    <col min="12283" max="12283" width="46.7109375" style="415" bestFit="1" customWidth="1"/>
    <col min="12284" max="12284" width="11.85546875" style="415" customWidth="1"/>
    <col min="12285" max="12285" width="12.42578125" style="415" customWidth="1"/>
    <col min="12286" max="12286" width="12.5703125" style="415" customWidth="1"/>
    <col min="12287" max="12287" width="11.7109375" style="415" customWidth="1"/>
    <col min="12288" max="12288" width="10.7109375" style="415" customWidth="1"/>
    <col min="12289" max="12289" width="2.42578125" style="415" bestFit="1" customWidth="1"/>
    <col min="12290" max="12290" width="8.5703125" style="415" customWidth="1"/>
    <col min="12291" max="12291" width="12.42578125" style="415" customWidth="1"/>
    <col min="12292" max="12292" width="2.140625" style="415" customWidth="1"/>
    <col min="12293" max="12293" width="9.42578125" style="415" customWidth="1"/>
    <col min="12294" max="12538" width="11" style="415"/>
    <col min="12539" max="12539" width="46.7109375" style="415" bestFit="1" customWidth="1"/>
    <col min="12540" max="12540" width="11.85546875" style="415" customWidth="1"/>
    <col min="12541" max="12541" width="12.42578125" style="415" customWidth="1"/>
    <col min="12542" max="12542" width="12.5703125" style="415" customWidth="1"/>
    <col min="12543" max="12543" width="11.7109375" style="415" customWidth="1"/>
    <col min="12544" max="12544" width="10.7109375" style="415" customWidth="1"/>
    <col min="12545" max="12545" width="2.42578125" style="415" bestFit="1" customWidth="1"/>
    <col min="12546" max="12546" width="8.5703125" style="415" customWidth="1"/>
    <col min="12547" max="12547" width="12.42578125" style="415" customWidth="1"/>
    <col min="12548" max="12548" width="2.140625" style="415" customWidth="1"/>
    <col min="12549" max="12549" width="9.42578125" style="415" customWidth="1"/>
    <col min="12550" max="12794" width="11" style="415"/>
    <col min="12795" max="12795" width="46.7109375" style="415" bestFit="1" customWidth="1"/>
    <col min="12796" max="12796" width="11.85546875" style="415" customWidth="1"/>
    <col min="12797" max="12797" width="12.42578125" style="415" customWidth="1"/>
    <col min="12798" max="12798" width="12.5703125" style="415" customWidth="1"/>
    <col min="12799" max="12799" width="11.7109375" style="415" customWidth="1"/>
    <col min="12800" max="12800" width="10.7109375" style="415" customWidth="1"/>
    <col min="12801" max="12801" width="2.42578125" style="415" bestFit="1" customWidth="1"/>
    <col min="12802" max="12802" width="8.5703125" style="415" customWidth="1"/>
    <col min="12803" max="12803" width="12.42578125" style="415" customWidth="1"/>
    <col min="12804" max="12804" width="2.140625" style="415" customWidth="1"/>
    <col min="12805" max="12805" width="9.42578125" style="415" customWidth="1"/>
    <col min="12806" max="13050" width="11" style="415"/>
    <col min="13051" max="13051" width="46.7109375" style="415" bestFit="1" customWidth="1"/>
    <col min="13052" max="13052" width="11.85546875" style="415" customWidth="1"/>
    <col min="13053" max="13053" width="12.42578125" style="415" customWidth="1"/>
    <col min="13054" max="13054" width="12.5703125" style="415" customWidth="1"/>
    <col min="13055" max="13055" width="11.7109375" style="415" customWidth="1"/>
    <col min="13056" max="13056" width="10.7109375" style="415" customWidth="1"/>
    <col min="13057" max="13057" width="2.42578125" style="415" bestFit="1" customWidth="1"/>
    <col min="13058" max="13058" width="8.5703125" style="415" customWidth="1"/>
    <col min="13059" max="13059" width="12.42578125" style="415" customWidth="1"/>
    <col min="13060" max="13060" width="2.140625" style="415" customWidth="1"/>
    <col min="13061" max="13061" width="9.42578125" style="415" customWidth="1"/>
    <col min="13062" max="13306" width="11" style="415"/>
    <col min="13307" max="13307" width="46.7109375" style="415" bestFit="1" customWidth="1"/>
    <col min="13308" max="13308" width="11.85546875" style="415" customWidth="1"/>
    <col min="13309" max="13309" width="12.42578125" style="415" customWidth="1"/>
    <col min="13310" max="13310" width="12.5703125" style="415" customWidth="1"/>
    <col min="13311" max="13311" width="11.7109375" style="415" customWidth="1"/>
    <col min="13312" max="13312" width="10.7109375" style="415" customWidth="1"/>
    <col min="13313" max="13313" width="2.42578125" style="415" bestFit="1" customWidth="1"/>
    <col min="13314" max="13314" width="8.5703125" style="415" customWidth="1"/>
    <col min="13315" max="13315" width="12.42578125" style="415" customWidth="1"/>
    <col min="13316" max="13316" width="2.140625" style="415" customWidth="1"/>
    <col min="13317" max="13317" width="9.42578125" style="415" customWidth="1"/>
    <col min="13318" max="13562" width="11" style="415"/>
    <col min="13563" max="13563" width="46.7109375" style="415" bestFit="1" customWidth="1"/>
    <col min="13564" max="13564" width="11.85546875" style="415" customWidth="1"/>
    <col min="13565" max="13565" width="12.42578125" style="415" customWidth="1"/>
    <col min="13566" max="13566" width="12.5703125" style="415" customWidth="1"/>
    <col min="13567" max="13567" width="11.7109375" style="415" customWidth="1"/>
    <col min="13568" max="13568" width="10.7109375" style="415" customWidth="1"/>
    <col min="13569" max="13569" width="2.42578125" style="415" bestFit="1" customWidth="1"/>
    <col min="13570" max="13570" width="8.5703125" style="415" customWidth="1"/>
    <col min="13571" max="13571" width="12.42578125" style="415" customWidth="1"/>
    <col min="13572" max="13572" width="2.140625" style="415" customWidth="1"/>
    <col min="13573" max="13573" width="9.42578125" style="415" customWidth="1"/>
    <col min="13574" max="13818" width="11" style="415"/>
    <col min="13819" max="13819" width="46.7109375" style="415" bestFit="1" customWidth="1"/>
    <col min="13820" max="13820" width="11.85546875" style="415" customWidth="1"/>
    <col min="13821" max="13821" width="12.42578125" style="415" customWidth="1"/>
    <col min="13822" max="13822" width="12.5703125" style="415" customWidth="1"/>
    <col min="13823" max="13823" width="11.7109375" style="415" customWidth="1"/>
    <col min="13824" max="13824" width="10.7109375" style="415" customWidth="1"/>
    <col min="13825" max="13825" width="2.42578125" style="415" bestFit="1" customWidth="1"/>
    <col min="13826" max="13826" width="8.5703125" style="415" customWidth="1"/>
    <col min="13827" max="13827" width="12.42578125" style="415" customWidth="1"/>
    <col min="13828" max="13828" width="2.140625" style="415" customWidth="1"/>
    <col min="13829" max="13829" width="9.42578125" style="415" customWidth="1"/>
    <col min="13830" max="14074" width="11" style="415"/>
    <col min="14075" max="14075" width="46.7109375" style="415" bestFit="1" customWidth="1"/>
    <col min="14076" max="14076" width="11.85546875" style="415" customWidth="1"/>
    <col min="14077" max="14077" width="12.42578125" style="415" customWidth="1"/>
    <col min="14078" max="14078" width="12.5703125" style="415" customWidth="1"/>
    <col min="14079" max="14079" width="11.7109375" style="415" customWidth="1"/>
    <col min="14080" max="14080" width="10.7109375" style="415" customWidth="1"/>
    <col min="14081" max="14081" width="2.42578125" style="415" bestFit="1" customWidth="1"/>
    <col min="14082" max="14082" width="8.5703125" style="415" customWidth="1"/>
    <col min="14083" max="14083" width="12.42578125" style="415" customWidth="1"/>
    <col min="14084" max="14084" width="2.140625" style="415" customWidth="1"/>
    <col min="14085" max="14085" width="9.42578125" style="415" customWidth="1"/>
    <col min="14086" max="14330" width="11" style="415"/>
    <col min="14331" max="14331" width="46.7109375" style="415" bestFit="1" customWidth="1"/>
    <col min="14332" max="14332" width="11.85546875" style="415" customWidth="1"/>
    <col min="14333" max="14333" width="12.42578125" style="415" customWidth="1"/>
    <col min="14334" max="14334" width="12.5703125" style="415" customWidth="1"/>
    <col min="14335" max="14335" width="11.7109375" style="415" customWidth="1"/>
    <col min="14336" max="14336" width="10.7109375" style="415" customWidth="1"/>
    <col min="14337" max="14337" width="2.42578125" style="415" bestFit="1" customWidth="1"/>
    <col min="14338" max="14338" width="8.5703125" style="415" customWidth="1"/>
    <col min="14339" max="14339" width="12.42578125" style="415" customWidth="1"/>
    <col min="14340" max="14340" width="2.140625" style="415" customWidth="1"/>
    <col min="14341" max="14341" width="9.42578125" style="415" customWidth="1"/>
    <col min="14342" max="14586" width="11" style="415"/>
    <col min="14587" max="14587" width="46.7109375" style="415" bestFit="1" customWidth="1"/>
    <col min="14588" max="14588" width="11.85546875" style="415" customWidth="1"/>
    <col min="14589" max="14589" width="12.42578125" style="415" customWidth="1"/>
    <col min="14590" max="14590" width="12.5703125" style="415" customWidth="1"/>
    <col min="14591" max="14591" width="11.7109375" style="415" customWidth="1"/>
    <col min="14592" max="14592" width="10.7109375" style="415" customWidth="1"/>
    <col min="14593" max="14593" width="2.42578125" style="415" bestFit="1" customWidth="1"/>
    <col min="14594" max="14594" width="8.5703125" style="415" customWidth="1"/>
    <col min="14595" max="14595" width="12.42578125" style="415" customWidth="1"/>
    <col min="14596" max="14596" width="2.140625" style="415" customWidth="1"/>
    <col min="14597" max="14597" width="9.42578125" style="415" customWidth="1"/>
    <col min="14598" max="14842" width="11" style="415"/>
    <col min="14843" max="14843" width="46.7109375" style="415" bestFit="1" customWidth="1"/>
    <col min="14844" max="14844" width="11.85546875" style="415" customWidth="1"/>
    <col min="14845" max="14845" width="12.42578125" style="415" customWidth="1"/>
    <col min="14846" max="14846" width="12.5703125" style="415" customWidth="1"/>
    <col min="14847" max="14847" width="11.7109375" style="415" customWidth="1"/>
    <col min="14848" max="14848" width="10.7109375" style="415" customWidth="1"/>
    <col min="14849" max="14849" width="2.42578125" style="415" bestFit="1" customWidth="1"/>
    <col min="14850" max="14850" width="8.5703125" style="415" customWidth="1"/>
    <col min="14851" max="14851" width="12.42578125" style="415" customWidth="1"/>
    <col min="14852" max="14852" width="2.140625" style="415" customWidth="1"/>
    <col min="14853" max="14853" width="9.42578125" style="415" customWidth="1"/>
    <col min="14854" max="15098" width="11" style="415"/>
    <col min="15099" max="15099" width="46.7109375" style="415" bestFit="1" customWidth="1"/>
    <col min="15100" max="15100" width="11.85546875" style="415" customWidth="1"/>
    <col min="15101" max="15101" width="12.42578125" style="415" customWidth="1"/>
    <col min="15102" max="15102" width="12.5703125" style="415" customWidth="1"/>
    <col min="15103" max="15103" width="11.7109375" style="415" customWidth="1"/>
    <col min="15104" max="15104" width="10.7109375" style="415" customWidth="1"/>
    <col min="15105" max="15105" width="2.42578125" style="415" bestFit="1" customWidth="1"/>
    <col min="15106" max="15106" width="8.5703125" style="415" customWidth="1"/>
    <col min="15107" max="15107" width="12.42578125" style="415" customWidth="1"/>
    <col min="15108" max="15108" width="2.140625" style="415" customWidth="1"/>
    <col min="15109" max="15109" width="9.42578125" style="415" customWidth="1"/>
    <col min="15110" max="15354" width="11" style="415"/>
    <col min="15355" max="15355" width="46.7109375" style="415" bestFit="1" customWidth="1"/>
    <col min="15356" max="15356" width="11.85546875" style="415" customWidth="1"/>
    <col min="15357" max="15357" width="12.42578125" style="415" customWidth="1"/>
    <col min="15358" max="15358" width="12.5703125" style="415" customWidth="1"/>
    <col min="15359" max="15359" width="11.7109375" style="415" customWidth="1"/>
    <col min="15360" max="15360" width="10.7109375" style="415" customWidth="1"/>
    <col min="15361" max="15361" width="2.42578125" style="415" bestFit="1" customWidth="1"/>
    <col min="15362" max="15362" width="8.5703125" style="415" customWidth="1"/>
    <col min="15363" max="15363" width="12.42578125" style="415" customWidth="1"/>
    <col min="15364" max="15364" width="2.140625" style="415" customWidth="1"/>
    <col min="15365" max="15365" width="9.42578125" style="415" customWidth="1"/>
    <col min="15366" max="15610" width="11" style="415"/>
    <col min="15611" max="15611" width="46.7109375" style="415" bestFit="1" customWidth="1"/>
    <col min="15612" max="15612" width="11.85546875" style="415" customWidth="1"/>
    <col min="15613" max="15613" width="12.42578125" style="415" customWidth="1"/>
    <col min="15614" max="15614" width="12.5703125" style="415" customWidth="1"/>
    <col min="15615" max="15615" width="11.7109375" style="415" customWidth="1"/>
    <col min="15616" max="15616" width="10.7109375" style="415" customWidth="1"/>
    <col min="15617" max="15617" width="2.42578125" style="415" bestFit="1" customWidth="1"/>
    <col min="15618" max="15618" width="8.5703125" style="415" customWidth="1"/>
    <col min="15619" max="15619" width="12.42578125" style="415" customWidth="1"/>
    <col min="15620" max="15620" width="2.140625" style="415" customWidth="1"/>
    <col min="15621" max="15621" width="9.42578125" style="415" customWidth="1"/>
    <col min="15622" max="15866" width="11" style="415"/>
    <col min="15867" max="15867" width="46.7109375" style="415" bestFit="1" customWidth="1"/>
    <col min="15868" max="15868" width="11.85546875" style="415" customWidth="1"/>
    <col min="15869" max="15869" width="12.42578125" style="415" customWidth="1"/>
    <col min="15870" max="15870" width="12.5703125" style="415" customWidth="1"/>
    <col min="15871" max="15871" width="11.7109375" style="415" customWidth="1"/>
    <col min="15872" max="15872" width="10.7109375" style="415" customWidth="1"/>
    <col min="15873" max="15873" width="2.42578125" style="415" bestFit="1" customWidth="1"/>
    <col min="15874" max="15874" width="8.5703125" style="415" customWidth="1"/>
    <col min="15875" max="15875" width="12.42578125" style="415" customWidth="1"/>
    <col min="15876" max="15876" width="2.140625" style="415" customWidth="1"/>
    <col min="15877" max="15877" width="9.42578125" style="415" customWidth="1"/>
    <col min="15878" max="16122" width="11" style="415"/>
    <col min="16123" max="16123" width="46.7109375" style="415" bestFit="1" customWidth="1"/>
    <col min="16124" max="16124" width="11.85546875" style="415" customWidth="1"/>
    <col min="16125" max="16125" width="12.42578125" style="415" customWidth="1"/>
    <col min="16126" max="16126" width="12.5703125" style="415" customWidth="1"/>
    <col min="16127" max="16127" width="11.7109375" style="415" customWidth="1"/>
    <col min="16128" max="16128" width="10.7109375" style="415" customWidth="1"/>
    <col min="16129" max="16129" width="2.42578125" style="415" bestFit="1" customWidth="1"/>
    <col min="16130" max="16130" width="8.5703125" style="415" customWidth="1"/>
    <col min="16131" max="16131" width="12.42578125" style="415" customWidth="1"/>
    <col min="16132" max="16132" width="2.140625" style="415" customWidth="1"/>
    <col min="16133" max="16133" width="9.42578125" style="415" customWidth="1"/>
    <col min="16134" max="16384" width="11" style="415"/>
  </cols>
  <sheetData>
    <row r="1" spans="1:25" s="416" customFormat="1" ht="17.100000000000001" customHeight="1">
      <c r="A1" s="3104" t="s">
        <v>684</v>
      </c>
      <c r="B1" s="3104"/>
      <c r="C1" s="3104"/>
      <c r="D1" s="3104"/>
      <c r="E1" s="3104"/>
      <c r="F1" s="3104"/>
      <c r="G1" s="3104"/>
      <c r="H1" s="3104"/>
      <c r="I1" s="3104"/>
    </row>
    <row r="2" spans="1:25" s="416" customFormat="1" ht="17.100000000000001" customHeight="1">
      <c r="A2" s="3123" t="s">
        <v>42</v>
      </c>
      <c r="B2" s="3123"/>
      <c r="C2" s="3123"/>
      <c r="D2" s="3123"/>
      <c r="E2" s="3123"/>
      <c r="F2" s="3123"/>
      <c r="G2" s="3123"/>
      <c r="H2" s="3123"/>
      <c r="I2" s="3123"/>
    </row>
    <row r="3" spans="1:25" s="416" customFormat="1" ht="17.100000000000001" customHeight="1">
      <c r="A3" s="3123" t="s">
        <v>579</v>
      </c>
      <c r="B3" s="3123"/>
      <c r="C3" s="3123"/>
      <c r="D3" s="3123"/>
      <c r="E3" s="3123"/>
      <c r="F3" s="3123"/>
      <c r="G3" s="3123"/>
      <c r="H3" s="3123"/>
      <c r="I3" s="3123"/>
    </row>
    <row r="4" spans="1:25" s="416" customFormat="1" ht="17.100000000000001" customHeight="1" thickBot="1">
      <c r="B4" s="418"/>
      <c r="C4" s="418"/>
      <c r="D4" s="418"/>
      <c r="E4" s="418"/>
      <c r="H4" s="3106" t="s">
        <v>578</v>
      </c>
      <c r="I4" s="3106"/>
    </row>
    <row r="5" spans="1:25" s="416" customFormat="1" ht="20.25" customHeight="1" thickTop="1">
      <c r="A5" s="3130" t="s">
        <v>66</v>
      </c>
      <c r="B5" s="3121">
        <v>2020</v>
      </c>
      <c r="C5" s="3122"/>
      <c r="D5" s="3121">
        <v>2021</v>
      </c>
      <c r="E5" s="3122"/>
      <c r="F5" s="3133" t="s">
        <v>576</v>
      </c>
      <c r="G5" s="3133"/>
      <c r="H5" s="3133"/>
      <c r="I5" s="3134"/>
    </row>
    <row r="6" spans="1:25" s="416" customFormat="1" ht="15.75">
      <c r="A6" s="3131"/>
      <c r="B6" s="3119" t="s">
        <v>683</v>
      </c>
      <c r="C6" s="3119" t="s">
        <v>574</v>
      </c>
      <c r="D6" s="3119" t="s">
        <v>573</v>
      </c>
      <c r="E6" s="3119" t="s">
        <v>572</v>
      </c>
      <c r="F6" s="3135" t="s">
        <v>73</v>
      </c>
      <c r="G6" s="3135"/>
      <c r="H6" s="3135" t="s">
        <v>263</v>
      </c>
      <c r="I6" s="3136"/>
    </row>
    <row r="7" spans="1:25" s="416" customFormat="1" ht="15.75">
      <c r="A7" s="3132"/>
      <c r="B7" s="3137"/>
      <c r="C7" s="3137"/>
      <c r="D7" s="3137"/>
      <c r="E7" s="3137"/>
      <c r="F7" s="496" t="s">
        <v>396</v>
      </c>
      <c r="G7" s="572" t="s">
        <v>571</v>
      </c>
      <c r="H7" s="496" t="s">
        <v>396</v>
      </c>
      <c r="I7" s="571" t="s">
        <v>571</v>
      </c>
    </row>
    <row r="8" spans="1:25" s="416" customFormat="1" ht="24.75" customHeight="1">
      <c r="A8" s="531" t="s">
        <v>676</v>
      </c>
      <c r="B8" s="459">
        <v>3465151.0217002635</v>
      </c>
      <c r="C8" s="459">
        <v>3634283.4098437838</v>
      </c>
      <c r="D8" s="459">
        <v>4167463.2587729897</v>
      </c>
      <c r="E8" s="459">
        <v>4201150.0973195406</v>
      </c>
      <c r="F8" s="459">
        <v>169132.38814352034</v>
      </c>
      <c r="G8" s="568">
        <v>4.880952867114325</v>
      </c>
      <c r="H8" s="459">
        <v>33686.838546550833</v>
      </c>
      <c r="I8" s="453">
        <v>0.80832958696483193</v>
      </c>
      <c r="K8" s="501"/>
      <c r="N8" s="501"/>
      <c r="O8" s="501"/>
      <c r="P8" s="501"/>
      <c r="Q8" s="501"/>
      <c r="R8" s="502"/>
      <c r="S8" s="502"/>
      <c r="T8" s="502"/>
      <c r="U8" s="502"/>
      <c r="V8" s="502"/>
      <c r="W8" s="502"/>
      <c r="X8" s="502"/>
      <c r="Y8" s="502"/>
    </row>
    <row r="9" spans="1:25" s="416" customFormat="1" ht="24.75" customHeight="1">
      <c r="A9" s="449" t="s">
        <v>675</v>
      </c>
      <c r="B9" s="448">
        <v>388445.86524005543</v>
      </c>
      <c r="C9" s="448">
        <v>363130.74054071098</v>
      </c>
      <c r="D9" s="448">
        <v>474641.3855329568</v>
      </c>
      <c r="E9" s="448">
        <v>354559.38769927429</v>
      </c>
      <c r="F9" s="448">
        <v>-25315.124699344451</v>
      </c>
      <c r="G9" s="564">
        <v>-6.517027715998462</v>
      </c>
      <c r="H9" s="448">
        <v>-120081.99783368252</v>
      </c>
      <c r="I9" s="563">
        <v>-25.299521174043221</v>
      </c>
      <c r="K9" s="501"/>
      <c r="N9" s="501"/>
      <c r="O9" s="501"/>
      <c r="P9" s="501"/>
      <c r="Q9" s="501"/>
      <c r="R9" s="502"/>
      <c r="S9" s="502"/>
      <c r="T9" s="502"/>
      <c r="U9" s="502"/>
      <c r="V9" s="502"/>
      <c r="W9" s="502"/>
      <c r="X9" s="502"/>
      <c r="Y9" s="502"/>
    </row>
    <row r="10" spans="1:25" s="416" customFormat="1" ht="24.75" customHeight="1">
      <c r="A10" s="449" t="s">
        <v>671</v>
      </c>
      <c r="B10" s="448">
        <v>360935.09418044548</v>
      </c>
      <c r="C10" s="448">
        <v>324254.79834634537</v>
      </c>
      <c r="D10" s="448">
        <v>453926.88305266033</v>
      </c>
      <c r="E10" s="448">
        <v>332260.1840224106</v>
      </c>
      <c r="F10" s="448">
        <v>-36680.295834100107</v>
      </c>
      <c r="G10" s="564">
        <v>-10.162573943491957</v>
      </c>
      <c r="H10" s="448">
        <v>-121666.69903024973</v>
      </c>
      <c r="I10" s="563">
        <v>-26.803149047274012</v>
      </c>
      <c r="K10" s="501"/>
      <c r="N10" s="501"/>
      <c r="O10" s="501"/>
      <c r="P10" s="501"/>
      <c r="Q10" s="501"/>
      <c r="R10" s="502"/>
      <c r="S10" s="502"/>
      <c r="T10" s="502"/>
      <c r="U10" s="502"/>
      <c r="V10" s="502"/>
      <c r="W10" s="502"/>
      <c r="X10" s="502"/>
      <c r="Y10" s="502"/>
    </row>
    <row r="11" spans="1:25" s="416" customFormat="1" ht="24.75" customHeight="1">
      <c r="A11" s="449" t="s">
        <v>670</v>
      </c>
      <c r="B11" s="448">
        <v>27510.77105960995</v>
      </c>
      <c r="C11" s="448">
        <v>38875.942194365613</v>
      </c>
      <c r="D11" s="448">
        <v>20714.502480296502</v>
      </c>
      <c r="E11" s="448">
        <v>22299.203676863697</v>
      </c>
      <c r="F11" s="448">
        <v>11365.171134755663</v>
      </c>
      <c r="G11" s="564">
        <v>41.311714274128377</v>
      </c>
      <c r="H11" s="448">
        <v>1584.7011965671954</v>
      </c>
      <c r="I11" s="563">
        <v>7.6502015825605891</v>
      </c>
      <c r="K11" s="501"/>
      <c r="N11" s="501"/>
      <c r="O11" s="501"/>
      <c r="P11" s="501"/>
      <c r="Q11" s="501"/>
      <c r="R11" s="502"/>
      <c r="S11" s="502"/>
      <c r="T11" s="502"/>
      <c r="U11" s="502"/>
      <c r="V11" s="502"/>
      <c r="W11" s="502"/>
      <c r="X11" s="502"/>
      <c r="Y11" s="502"/>
    </row>
    <row r="12" spans="1:25" s="416" customFormat="1" ht="24.75" customHeight="1">
      <c r="A12" s="449" t="s">
        <v>674</v>
      </c>
      <c r="B12" s="448">
        <v>1087516.8439835072</v>
      </c>
      <c r="C12" s="448">
        <v>1174337.0194257479</v>
      </c>
      <c r="D12" s="448">
        <v>1426354.0935485177</v>
      </c>
      <c r="E12" s="448">
        <v>1452786.1725030812</v>
      </c>
      <c r="F12" s="448">
        <v>86820.175442240667</v>
      </c>
      <c r="G12" s="564">
        <v>7.9833407567485306</v>
      </c>
      <c r="H12" s="448">
        <v>26432.078954563476</v>
      </c>
      <c r="I12" s="563">
        <v>1.8531218211604892</v>
      </c>
      <c r="K12" s="501"/>
      <c r="N12" s="501"/>
      <c r="O12" s="501"/>
      <c r="P12" s="501"/>
      <c r="Q12" s="501"/>
      <c r="R12" s="502"/>
      <c r="S12" s="502"/>
      <c r="T12" s="502"/>
      <c r="U12" s="502"/>
      <c r="V12" s="502"/>
      <c r="W12" s="502"/>
      <c r="X12" s="502"/>
      <c r="Y12" s="502"/>
    </row>
    <row r="13" spans="1:25" s="416" customFormat="1" ht="24.75" customHeight="1">
      <c r="A13" s="449" t="s">
        <v>671</v>
      </c>
      <c r="B13" s="448">
        <v>1075115.6610362704</v>
      </c>
      <c r="C13" s="448">
        <v>1161475.3562766977</v>
      </c>
      <c r="D13" s="448">
        <v>1411828.1146087358</v>
      </c>
      <c r="E13" s="448">
        <v>1439182.7015345206</v>
      </c>
      <c r="F13" s="448">
        <v>86359.695240427274</v>
      </c>
      <c r="G13" s="564">
        <v>8.0325957820378004</v>
      </c>
      <c r="H13" s="448">
        <v>27354.586925784824</v>
      </c>
      <c r="I13" s="563">
        <v>1.9375295507106176</v>
      </c>
      <c r="K13" s="501"/>
      <c r="N13" s="501"/>
      <c r="O13" s="501"/>
      <c r="P13" s="501"/>
      <c r="Q13" s="501"/>
      <c r="R13" s="502"/>
      <c r="S13" s="502"/>
      <c r="T13" s="502"/>
      <c r="U13" s="502"/>
      <c r="V13" s="502"/>
      <c r="W13" s="502"/>
      <c r="X13" s="502"/>
      <c r="Y13" s="502"/>
    </row>
    <row r="14" spans="1:25" s="416" customFormat="1" ht="24.75" customHeight="1">
      <c r="A14" s="449" t="s">
        <v>670</v>
      </c>
      <c r="B14" s="448">
        <v>12401.182947236777</v>
      </c>
      <c r="C14" s="448">
        <v>12861.663149050113</v>
      </c>
      <c r="D14" s="448">
        <v>14525.978939781993</v>
      </c>
      <c r="E14" s="448">
        <v>13603.47096856049</v>
      </c>
      <c r="F14" s="448">
        <v>460.48020181333595</v>
      </c>
      <c r="G14" s="564">
        <v>3.7131957795682693</v>
      </c>
      <c r="H14" s="448">
        <v>-922.50797122150288</v>
      </c>
      <c r="I14" s="563">
        <v>-6.35074561959504</v>
      </c>
      <c r="K14" s="501"/>
      <c r="N14" s="501"/>
      <c r="O14" s="501"/>
      <c r="P14" s="501"/>
      <c r="Q14" s="501"/>
      <c r="R14" s="502"/>
      <c r="S14" s="502"/>
      <c r="T14" s="502"/>
      <c r="U14" s="502"/>
      <c r="V14" s="502"/>
      <c r="W14" s="502"/>
      <c r="X14" s="502"/>
      <c r="Y14" s="502"/>
    </row>
    <row r="15" spans="1:25" s="416" customFormat="1" ht="24.75" customHeight="1">
      <c r="A15" s="449" t="s">
        <v>673</v>
      </c>
      <c r="B15" s="448">
        <v>1633374.1996753572</v>
      </c>
      <c r="C15" s="448">
        <v>1738919.9578788972</v>
      </c>
      <c r="D15" s="448">
        <v>1896158.4936243813</v>
      </c>
      <c r="E15" s="448">
        <v>2050589.9324547558</v>
      </c>
      <c r="F15" s="448">
        <v>105545.75820354</v>
      </c>
      <c r="G15" s="564">
        <v>6.4618235199575116</v>
      </c>
      <c r="H15" s="448">
        <v>154431.43883037451</v>
      </c>
      <c r="I15" s="563">
        <v>8.1444372582583568</v>
      </c>
      <c r="K15" s="501"/>
      <c r="N15" s="501"/>
      <c r="O15" s="501"/>
      <c r="P15" s="501"/>
      <c r="Q15" s="501"/>
      <c r="R15" s="502"/>
      <c r="S15" s="502"/>
      <c r="T15" s="502"/>
      <c r="U15" s="502"/>
      <c r="V15" s="502"/>
      <c r="W15" s="502"/>
      <c r="X15" s="502"/>
      <c r="Y15" s="502"/>
    </row>
    <row r="16" spans="1:25" s="416" customFormat="1" ht="24.75" customHeight="1">
      <c r="A16" s="449" t="s">
        <v>671</v>
      </c>
      <c r="B16" s="448">
        <v>1604306.1264900973</v>
      </c>
      <c r="C16" s="448">
        <v>1714803.1237331997</v>
      </c>
      <c r="D16" s="448">
        <v>1864001.8121004095</v>
      </c>
      <c r="E16" s="448">
        <v>2016351.8462090206</v>
      </c>
      <c r="F16" s="448">
        <v>110496.99724310241</v>
      </c>
      <c r="G16" s="564">
        <v>6.8875257295718155</v>
      </c>
      <c r="H16" s="448">
        <v>152350.03410861106</v>
      </c>
      <c r="I16" s="563">
        <v>8.1732771459561384</v>
      </c>
      <c r="K16" s="501"/>
      <c r="N16" s="501"/>
      <c r="O16" s="501"/>
      <c r="P16" s="501"/>
      <c r="Q16" s="501"/>
      <c r="R16" s="502"/>
      <c r="S16" s="502"/>
      <c r="T16" s="502"/>
      <c r="U16" s="502"/>
      <c r="V16" s="502"/>
      <c r="W16" s="502"/>
      <c r="X16" s="502"/>
      <c r="Y16" s="502"/>
    </row>
    <row r="17" spans="1:25" s="416" customFormat="1" ht="24.75" customHeight="1">
      <c r="A17" s="449" t="s">
        <v>670</v>
      </c>
      <c r="B17" s="448">
        <v>29068.073185259938</v>
      </c>
      <c r="C17" s="448">
        <v>24116.834145697525</v>
      </c>
      <c r="D17" s="448">
        <v>32156.681523971787</v>
      </c>
      <c r="E17" s="448">
        <v>34238.086245735227</v>
      </c>
      <c r="F17" s="448">
        <v>-4951.2390395624134</v>
      </c>
      <c r="G17" s="564">
        <v>-17.033255035538875</v>
      </c>
      <c r="H17" s="448">
        <v>2081.4047217634397</v>
      </c>
      <c r="I17" s="563">
        <v>6.4726975021095337</v>
      </c>
      <c r="K17" s="501"/>
      <c r="N17" s="501"/>
      <c r="O17" s="501"/>
      <c r="P17" s="501"/>
      <c r="Q17" s="501"/>
      <c r="R17" s="502"/>
      <c r="S17" s="502"/>
      <c r="T17" s="502"/>
      <c r="U17" s="502"/>
      <c r="V17" s="502"/>
      <c r="W17" s="502"/>
      <c r="X17" s="502"/>
      <c r="Y17" s="502"/>
    </row>
    <row r="18" spans="1:25" s="416" customFormat="1" ht="24.75" customHeight="1">
      <c r="A18" s="449" t="s">
        <v>672</v>
      </c>
      <c r="B18" s="448">
        <v>332086.85973101022</v>
      </c>
      <c r="C18" s="448">
        <v>331575.03759573412</v>
      </c>
      <c r="D18" s="448">
        <v>337684.24512737244</v>
      </c>
      <c r="E18" s="448">
        <v>308361.58670303749</v>
      </c>
      <c r="F18" s="448">
        <v>-511.82213527610293</v>
      </c>
      <c r="G18" s="564">
        <v>-0.15412297122827384</v>
      </c>
      <c r="H18" s="448">
        <v>-29322.65842433495</v>
      </c>
      <c r="I18" s="563">
        <v>-8.6834546910160473</v>
      </c>
      <c r="K18" s="501"/>
      <c r="N18" s="501"/>
      <c r="O18" s="501"/>
      <c r="P18" s="501"/>
      <c r="Q18" s="501"/>
      <c r="R18" s="502"/>
      <c r="S18" s="502"/>
      <c r="T18" s="502"/>
      <c r="U18" s="502"/>
      <c r="V18" s="502"/>
      <c r="W18" s="502"/>
      <c r="X18" s="502"/>
      <c r="Y18" s="502"/>
    </row>
    <row r="19" spans="1:25" s="416" customFormat="1" ht="24.75" customHeight="1">
      <c r="A19" s="449" t="s">
        <v>671</v>
      </c>
      <c r="B19" s="448">
        <v>294378.84953421442</v>
      </c>
      <c r="C19" s="448">
        <v>308505.20653189498</v>
      </c>
      <c r="D19" s="448">
        <v>313273.15263708367</v>
      </c>
      <c r="E19" s="448">
        <v>288342.89448100392</v>
      </c>
      <c r="F19" s="448">
        <v>14126.356997680559</v>
      </c>
      <c r="G19" s="564">
        <v>4.7986997095858657</v>
      </c>
      <c r="H19" s="448">
        <v>-24930.258156079741</v>
      </c>
      <c r="I19" s="563">
        <v>-7.9579938294171662</v>
      </c>
      <c r="K19" s="501"/>
      <c r="N19" s="501"/>
      <c r="O19" s="501"/>
      <c r="P19" s="501"/>
      <c r="Q19" s="501"/>
      <c r="R19" s="502"/>
      <c r="S19" s="502"/>
      <c r="T19" s="502"/>
      <c r="U19" s="502"/>
      <c r="V19" s="502"/>
      <c r="W19" s="502"/>
      <c r="X19" s="502"/>
      <c r="Y19" s="502"/>
    </row>
    <row r="20" spans="1:25" s="416" customFormat="1" ht="24.75" customHeight="1">
      <c r="A20" s="449" t="s">
        <v>670</v>
      </c>
      <c r="B20" s="448">
        <v>37708.010196795818</v>
      </c>
      <c r="C20" s="448">
        <v>23069.831063839149</v>
      </c>
      <c r="D20" s="448">
        <v>24411.092490288789</v>
      </c>
      <c r="E20" s="448">
        <v>20018.692222033558</v>
      </c>
      <c r="F20" s="448">
        <v>-14638.179132956669</v>
      </c>
      <c r="G20" s="564">
        <v>-38.819813234803163</v>
      </c>
      <c r="H20" s="448">
        <v>-4392.4002682552309</v>
      </c>
      <c r="I20" s="563">
        <v>-17.99346043198441</v>
      </c>
      <c r="K20" s="501"/>
      <c r="N20" s="501"/>
      <c r="O20" s="501"/>
      <c r="P20" s="501"/>
      <c r="Q20" s="501"/>
      <c r="R20" s="502"/>
      <c r="S20" s="502"/>
      <c r="T20" s="502"/>
      <c r="U20" s="502"/>
      <c r="V20" s="502"/>
      <c r="W20" s="502"/>
      <c r="X20" s="502"/>
      <c r="Y20" s="502"/>
    </row>
    <row r="21" spans="1:25" s="416" customFormat="1" ht="24.75" customHeight="1">
      <c r="A21" s="449" t="s">
        <v>669</v>
      </c>
      <c r="B21" s="448">
        <v>23727.253070333503</v>
      </c>
      <c r="C21" s="448">
        <v>26320.654402693504</v>
      </c>
      <c r="D21" s="448">
        <v>32625.040939761519</v>
      </c>
      <c r="E21" s="448">
        <v>34853.017959392506</v>
      </c>
      <c r="F21" s="448">
        <v>2593.4013323600011</v>
      </c>
      <c r="G21" s="564">
        <v>10.930052984525904</v>
      </c>
      <c r="H21" s="448">
        <v>2227.9770196309873</v>
      </c>
      <c r="I21" s="563">
        <v>6.8290397665544607</v>
      </c>
      <c r="K21" s="501"/>
      <c r="N21" s="501"/>
      <c r="O21" s="501"/>
      <c r="P21" s="501"/>
      <c r="Q21" s="501"/>
      <c r="R21" s="502"/>
      <c r="S21" s="502"/>
      <c r="T21" s="502"/>
      <c r="U21" s="502"/>
      <c r="V21" s="502"/>
      <c r="W21" s="502"/>
      <c r="X21" s="502"/>
      <c r="Y21" s="502"/>
    </row>
    <row r="22" spans="1:25" s="416" customFormat="1" ht="24.75" customHeight="1">
      <c r="A22" s="531" t="s">
        <v>668</v>
      </c>
      <c r="B22" s="459">
        <v>7305.8062967999995</v>
      </c>
      <c r="C22" s="459">
        <v>3826.1835338300002</v>
      </c>
      <c r="D22" s="459">
        <v>113365.46701867</v>
      </c>
      <c r="E22" s="459">
        <v>193549.67166918999</v>
      </c>
      <c r="F22" s="459">
        <v>-3479.6227629699993</v>
      </c>
      <c r="G22" s="568">
        <v>-47.628182593536614</v>
      </c>
      <c r="H22" s="459">
        <v>80184.204650519998</v>
      </c>
      <c r="I22" s="453">
        <v>70.730714351765144</v>
      </c>
      <c r="K22" s="501"/>
      <c r="N22" s="501"/>
      <c r="O22" s="501"/>
      <c r="P22" s="501"/>
      <c r="Q22" s="501"/>
      <c r="R22" s="502"/>
      <c r="S22" s="502"/>
      <c r="T22" s="502"/>
      <c r="U22" s="502"/>
      <c r="V22" s="502"/>
      <c r="W22" s="502"/>
      <c r="X22" s="502"/>
      <c r="Y22" s="502"/>
    </row>
    <row r="23" spans="1:25" s="416" customFormat="1" ht="24.75" customHeight="1">
      <c r="A23" s="531" t="s">
        <v>667</v>
      </c>
      <c r="B23" s="459">
        <v>14775.7</v>
      </c>
      <c r="C23" s="459">
        <v>12210.4</v>
      </c>
      <c r="D23" s="459">
        <v>25748</v>
      </c>
      <c r="E23" s="459">
        <v>25990.799999999999</v>
      </c>
      <c r="F23" s="459">
        <v>-2565.3000000000011</v>
      </c>
      <c r="G23" s="568">
        <v>-17.361614001367116</v>
      </c>
      <c r="H23" s="459">
        <v>242.79999999999927</v>
      </c>
      <c r="I23" s="453">
        <v>0.94298586297964604</v>
      </c>
      <c r="K23" s="501"/>
      <c r="N23" s="501"/>
      <c r="O23" s="501"/>
      <c r="P23" s="501"/>
      <c r="Q23" s="501"/>
      <c r="R23" s="502"/>
      <c r="S23" s="502"/>
      <c r="T23" s="502"/>
      <c r="U23" s="502"/>
      <c r="V23" s="502"/>
      <c r="W23" s="502"/>
      <c r="X23" s="502"/>
      <c r="Y23" s="502"/>
    </row>
    <row r="24" spans="1:25" s="416" customFormat="1" ht="24.75" customHeight="1">
      <c r="A24" s="599" t="s">
        <v>666</v>
      </c>
      <c r="B24" s="459">
        <v>882356.35632747831</v>
      </c>
      <c r="C24" s="459">
        <v>926397.30257089506</v>
      </c>
      <c r="D24" s="459">
        <v>1085949.8654342839</v>
      </c>
      <c r="E24" s="459">
        <v>1109071.5301900809</v>
      </c>
      <c r="F24" s="459">
        <v>44040.946243416751</v>
      </c>
      <c r="G24" s="568">
        <v>4.9912879221183246</v>
      </c>
      <c r="H24" s="459">
        <v>23121.664755797014</v>
      </c>
      <c r="I24" s="453">
        <v>2.1291650279408056</v>
      </c>
      <c r="K24" s="501"/>
      <c r="N24" s="501"/>
      <c r="O24" s="501"/>
      <c r="P24" s="501"/>
      <c r="Q24" s="501"/>
      <c r="R24" s="502"/>
      <c r="S24" s="502"/>
      <c r="T24" s="502"/>
      <c r="U24" s="502"/>
      <c r="V24" s="502"/>
      <c r="W24" s="502"/>
      <c r="X24" s="502"/>
      <c r="Y24" s="502"/>
    </row>
    <row r="25" spans="1:25" s="416" customFormat="1" ht="24.75" customHeight="1">
      <c r="A25" s="565" t="s">
        <v>665</v>
      </c>
      <c r="B25" s="448">
        <v>285293.43317606999</v>
      </c>
      <c r="C25" s="448">
        <v>285307.37517946993</v>
      </c>
      <c r="D25" s="448">
        <v>320629.07600300998</v>
      </c>
      <c r="E25" s="448">
        <v>320629.07600300998</v>
      </c>
      <c r="F25" s="448">
        <v>13.94200339994859</v>
      </c>
      <c r="G25" s="564">
        <v>4.8868995142079645E-3</v>
      </c>
      <c r="H25" s="448">
        <v>0</v>
      </c>
      <c r="I25" s="563">
        <v>0</v>
      </c>
      <c r="K25" s="501"/>
      <c r="N25" s="501"/>
      <c r="O25" s="501"/>
      <c r="P25" s="501"/>
      <c r="Q25" s="501"/>
      <c r="R25" s="502"/>
      <c r="S25" s="502"/>
      <c r="T25" s="502"/>
      <c r="U25" s="502"/>
      <c r="V25" s="502"/>
      <c r="W25" s="502"/>
      <c r="X25" s="502"/>
      <c r="Y25" s="502"/>
    </row>
    <row r="26" spans="1:25" s="416" customFormat="1" ht="24.75" customHeight="1">
      <c r="A26" s="565" t="s">
        <v>664</v>
      </c>
      <c r="B26" s="448">
        <v>223379.77583761961</v>
      </c>
      <c r="C26" s="448">
        <v>281566.3238480587</v>
      </c>
      <c r="D26" s="448">
        <v>263123.04731813452</v>
      </c>
      <c r="E26" s="448">
        <v>337873.47776926501</v>
      </c>
      <c r="F26" s="448">
        <v>58186.548010439088</v>
      </c>
      <c r="G26" s="564">
        <v>26.048261438285426</v>
      </c>
      <c r="H26" s="448">
        <v>74750.430451130494</v>
      </c>
      <c r="I26" s="563">
        <v>28.408925486771174</v>
      </c>
      <c r="K26" s="501"/>
      <c r="N26" s="501"/>
      <c r="O26" s="501"/>
      <c r="P26" s="501"/>
      <c r="Q26" s="501"/>
      <c r="R26" s="502"/>
      <c r="S26" s="502"/>
      <c r="T26" s="502"/>
      <c r="U26" s="502"/>
      <c r="V26" s="502"/>
      <c r="W26" s="502"/>
      <c r="X26" s="502"/>
      <c r="Y26" s="502"/>
    </row>
    <row r="27" spans="1:25" s="416" customFormat="1" ht="24.75" customHeight="1">
      <c r="A27" s="565" t="s">
        <v>679</v>
      </c>
      <c r="B27" s="448">
        <v>53225.958561200379</v>
      </c>
      <c r="C27" s="448">
        <v>57226.455265292352</v>
      </c>
      <c r="D27" s="448">
        <v>98433.531226560081</v>
      </c>
      <c r="E27" s="448">
        <v>107658.00414967589</v>
      </c>
      <c r="F27" s="448">
        <v>4000.4967040919728</v>
      </c>
      <c r="G27" s="564">
        <v>7.5160632372493836</v>
      </c>
      <c r="H27" s="448">
        <v>9224.4729231158126</v>
      </c>
      <c r="I27" s="563">
        <v>9.3712709563210268</v>
      </c>
      <c r="K27" s="501"/>
      <c r="N27" s="501"/>
      <c r="O27" s="501"/>
      <c r="P27" s="501"/>
      <c r="Q27" s="501"/>
      <c r="R27" s="502"/>
      <c r="S27" s="502"/>
      <c r="T27" s="502"/>
      <c r="U27" s="502"/>
      <c r="V27" s="502"/>
      <c r="W27" s="502"/>
      <c r="X27" s="502"/>
      <c r="Y27" s="502"/>
    </row>
    <row r="28" spans="1:25" s="416" customFormat="1" ht="24.75" customHeight="1">
      <c r="A28" s="565" t="s">
        <v>662</v>
      </c>
      <c r="B28" s="448">
        <v>320457.18875258829</v>
      </c>
      <c r="C28" s="448">
        <v>302297.14827807411</v>
      </c>
      <c r="D28" s="448">
        <v>403764.2108865793</v>
      </c>
      <c r="E28" s="448">
        <v>342910.97226812987</v>
      </c>
      <c r="F28" s="448">
        <v>-18160.040474514186</v>
      </c>
      <c r="G28" s="564">
        <v>-5.6669162408882023</v>
      </c>
      <c r="H28" s="448">
        <v>-60853.238618449424</v>
      </c>
      <c r="I28" s="563">
        <v>-15.071479090439643</v>
      </c>
      <c r="K28" s="501"/>
      <c r="N28" s="501"/>
      <c r="O28" s="501"/>
      <c r="P28" s="501"/>
      <c r="Q28" s="501"/>
      <c r="R28" s="502"/>
      <c r="S28" s="502"/>
      <c r="T28" s="502"/>
      <c r="U28" s="502"/>
      <c r="V28" s="502"/>
      <c r="W28" s="502"/>
      <c r="X28" s="502"/>
      <c r="Y28" s="502"/>
    </row>
    <row r="29" spans="1:25" s="416" customFormat="1" ht="24.75" customHeight="1">
      <c r="A29" s="531" t="s">
        <v>661</v>
      </c>
      <c r="B29" s="459">
        <v>4369588.8843245413</v>
      </c>
      <c r="C29" s="459">
        <v>4576717.2959485091</v>
      </c>
      <c r="D29" s="459">
        <v>5392526.5912259445</v>
      </c>
      <c r="E29" s="459">
        <v>5529762.0991788115</v>
      </c>
      <c r="F29" s="459">
        <v>207128.41162396781</v>
      </c>
      <c r="G29" s="568">
        <v>4.7402265317686991</v>
      </c>
      <c r="H29" s="459">
        <v>137235.50795286708</v>
      </c>
      <c r="I29" s="453">
        <v>2.5449203751013449</v>
      </c>
      <c r="K29" s="501"/>
      <c r="N29" s="501"/>
      <c r="O29" s="501"/>
      <c r="P29" s="501"/>
      <c r="Q29" s="501"/>
      <c r="R29" s="502"/>
      <c r="S29" s="502"/>
      <c r="T29" s="502"/>
      <c r="U29" s="502"/>
      <c r="V29" s="502"/>
      <c r="W29" s="502"/>
      <c r="X29" s="502"/>
      <c r="Y29" s="502"/>
    </row>
    <row r="30" spans="1:25" s="416" customFormat="1" ht="24.75" customHeight="1">
      <c r="A30" s="598" t="s">
        <v>660</v>
      </c>
      <c r="B30" s="459">
        <v>532194.19515923108</v>
      </c>
      <c r="C30" s="459">
        <v>516049.23744965956</v>
      </c>
      <c r="D30" s="459">
        <v>474058.5552322453</v>
      </c>
      <c r="E30" s="459">
        <v>409926.63379886752</v>
      </c>
      <c r="F30" s="459">
        <v>-16144.957709571521</v>
      </c>
      <c r="G30" s="568">
        <v>-3.0336591147411882</v>
      </c>
      <c r="H30" s="459">
        <v>-64131.921433377778</v>
      </c>
      <c r="I30" s="453">
        <v>-13.528270026043304</v>
      </c>
      <c r="K30" s="501"/>
      <c r="N30" s="501"/>
      <c r="O30" s="501"/>
      <c r="P30" s="501"/>
      <c r="Q30" s="501"/>
      <c r="R30" s="502"/>
      <c r="S30" s="502"/>
      <c r="T30" s="502"/>
      <c r="U30" s="502"/>
      <c r="V30" s="502"/>
      <c r="W30" s="502"/>
      <c r="X30" s="502"/>
      <c r="Y30" s="502"/>
    </row>
    <row r="31" spans="1:25" s="416" customFormat="1" ht="24.75" customHeight="1">
      <c r="A31" s="449" t="s">
        <v>659</v>
      </c>
      <c r="B31" s="448">
        <v>81731.766043876996</v>
      </c>
      <c r="C31" s="448">
        <v>70459.966005407012</v>
      </c>
      <c r="D31" s="448">
        <v>90132.884610875757</v>
      </c>
      <c r="E31" s="448">
        <v>81694.644242166993</v>
      </c>
      <c r="F31" s="448">
        <v>-11271.800038469984</v>
      </c>
      <c r="G31" s="564">
        <v>-13.791210668834458</v>
      </c>
      <c r="H31" s="448">
        <v>-8438.2403687087644</v>
      </c>
      <c r="I31" s="563">
        <v>-9.361999679848898</v>
      </c>
      <c r="K31" s="501"/>
      <c r="N31" s="501"/>
      <c r="O31" s="501"/>
      <c r="P31" s="501"/>
      <c r="Q31" s="501"/>
      <c r="R31" s="502"/>
      <c r="S31" s="502"/>
      <c r="T31" s="502"/>
      <c r="U31" s="502"/>
      <c r="V31" s="502"/>
      <c r="W31" s="502"/>
      <c r="X31" s="502"/>
      <c r="Y31" s="502"/>
    </row>
    <row r="32" spans="1:25" s="416" customFormat="1" ht="24.75" customHeight="1">
      <c r="A32" s="449" t="s">
        <v>682</v>
      </c>
      <c r="B32" s="448">
        <v>274907.33102370036</v>
      </c>
      <c r="C32" s="448">
        <v>263745.29367793008</v>
      </c>
      <c r="D32" s="448">
        <v>229681.87686006</v>
      </c>
      <c r="E32" s="448">
        <v>154144.30742914003</v>
      </c>
      <c r="F32" s="448">
        <v>-11162.037345770281</v>
      </c>
      <c r="G32" s="564">
        <v>-4.0602909002844951</v>
      </c>
      <c r="H32" s="448">
        <v>-75537.569430919975</v>
      </c>
      <c r="I32" s="563">
        <v>-32.887910210235397</v>
      </c>
      <c r="K32" s="501"/>
      <c r="N32" s="501"/>
      <c r="O32" s="501"/>
      <c r="P32" s="501"/>
      <c r="Q32" s="501"/>
      <c r="R32" s="502"/>
      <c r="S32" s="502"/>
      <c r="T32" s="502"/>
      <c r="U32" s="502"/>
      <c r="V32" s="502"/>
      <c r="W32" s="502"/>
      <c r="X32" s="502"/>
      <c r="Y32" s="502"/>
    </row>
    <row r="33" spans="1:25" s="416" customFormat="1" ht="24.75" customHeight="1">
      <c r="A33" s="449" t="s">
        <v>657</v>
      </c>
      <c r="B33" s="448">
        <v>4533.9621742528188</v>
      </c>
      <c r="C33" s="448">
        <v>4163.2919226907043</v>
      </c>
      <c r="D33" s="448">
        <v>2660.1819641862753</v>
      </c>
      <c r="E33" s="448">
        <v>7744.3532733796665</v>
      </c>
      <c r="F33" s="448">
        <v>-370.67025156211457</v>
      </c>
      <c r="G33" s="564">
        <v>-8.1754156147806807</v>
      </c>
      <c r="H33" s="448">
        <v>5084.1713091933907</v>
      </c>
      <c r="I33" s="563">
        <v>191.12118560463179</v>
      </c>
      <c r="K33" s="501"/>
      <c r="N33" s="501"/>
      <c r="O33" s="501"/>
      <c r="P33" s="501"/>
      <c r="Q33" s="501"/>
      <c r="R33" s="502"/>
      <c r="S33" s="502"/>
      <c r="T33" s="502"/>
      <c r="U33" s="502"/>
      <c r="V33" s="502"/>
      <c r="W33" s="502"/>
      <c r="X33" s="502"/>
      <c r="Y33" s="502"/>
    </row>
    <row r="34" spans="1:25" s="416" customFormat="1" ht="24.75" customHeight="1">
      <c r="A34" s="449" t="s">
        <v>656</v>
      </c>
      <c r="B34" s="448">
        <v>171006.09111740082</v>
      </c>
      <c r="C34" s="448">
        <v>177550.16104363179</v>
      </c>
      <c r="D34" s="448">
        <v>151568.5669971233</v>
      </c>
      <c r="E34" s="448">
        <v>165978.35405418076</v>
      </c>
      <c r="F34" s="448">
        <v>6544.0699262309645</v>
      </c>
      <c r="G34" s="564">
        <v>3.8268051643483645</v>
      </c>
      <c r="H34" s="448">
        <v>14409.78705705746</v>
      </c>
      <c r="I34" s="563">
        <v>9.5071078011385772</v>
      </c>
      <c r="K34" s="501"/>
      <c r="N34" s="501"/>
      <c r="O34" s="501"/>
      <c r="P34" s="501"/>
      <c r="Q34" s="501"/>
      <c r="R34" s="502"/>
      <c r="S34" s="502"/>
      <c r="T34" s="502"/>
      <c r="U34" s="502"/>
      <c r="V34" s="502"/>
      <c r="W34" s="502"/>
      <c r="X34" s="502"/>
      <c r="Y34" s="502"/>
    </row>
    <row r="35" spans="1:25" s="416" customFormat="1" ht="24.75" customHeight="1">
      <c r="A35" s="449" t="s">
        <v>655</v>
      </c>
      <c r="B35" s="448">
        <v>15.044799999999999</v>
      </c>
      <c r="C35" s="448">
        <v>130.52479999999997</v>
      </c>
      <c r="D35" s="448">
        <v>15.044799999999999</v>
      </c>
      <c r="E35" s="448">
        <v>364.97480000000002</v>
      </c>
      <c r="F35" s="448">
        <v>115.47999999999998</v>
      </c>
      <c r="G35" s="564">
        <v>767.57417845368491</v>
      </c>
      <c r="H35" s="448">
        <v>349.93</v>
      </c>
      <c r="I35" s="563">
        <v>2325.9199191747316</v>
      </c>
      <c r="K35" s="501"/>
      <c r="N35" s="501"/>
      <c r="O35" s="501"/>
      <c r="P35" s="501"/>
      <c r="Q35" s="501"/>
      <c r="R35" s="502"/>
      <c r="S35" s="502"/>
      <c r="T35" s="502"/>
      <c r="U35" s="502"/>
      <c r="V35" s="502"/>
      <c r="W35" s="502"/>
      <c r="X35" s="502"/>
      <c r="Y35" s="502"/>
    </row>
    <row r="36" spans="1:25" s="416" customFormat="1" ht="24.75" customHeight="1">
      <c r="A36" s="598" t="s">
        <v>654</v>
      </c>
      <c r="B36" s="459">
        <v>3435870.4898878424</v>
      </c>
      <c r="C36" s="459">
        <v>3577207.5415051761</v>
      </c>
      <c r="D36" s="459">
        <v>4387958.2920030765</v>
      </c>
      <c r="E36" s="459">
        <v>4641692.2907933956</v>
      </c>
      <c r="F36" s="459">
        <v>141337.05161733367</v>
      </c>
      <c r="G36" s="568">
        <v>4.1135733152138494</v>
      </c>
      <c r="H36" s="459">
        <v>253733.99879031908</v>
      </c>
      <c r="I36" s="453">
        <v>5.782507077442868</v>
      </c>
      <c r="K36" s="501"/>
      <c r="N36" s="501"/>
      <c r="O36" s="501"/>
      <c r="P36" s="501"/>
      <c r="Q36" s="501"/>
      <c r="R36" s="502"/>
      <c r="S36" s="502"/>
      <c r="T36" s="502"/>
      <c r="U36" s="502"/>
      <c r="V36" s="502"/>
      <c r="W36" s="502"/>
      <c r="X36" s="502"/>
      <c r="Y36" s="502"/>
    </row>
    <row r="37" spans="1:25" s="416" customFormat="1" ht="24.75" customHeight="1">
      <c r="A37" s="449" t="s">
        <v>653</v>
      </c>
      <c r="B37" s="448">
        <v>491382.30000000005</v>
      </c>
      <c r="C37" s="448">
        <v>506289.6</v>
      </c>
      <c r="D37" s="448">
        <v>651641.60000000009</v>
      </c>
      <c r="E37" s="448">
        <v>620093.40000000014</v>
      </c>
      <c r="F37" s="448">
        <v>14907.29999999993</v>
      </c>
      <c r="G37" s="564">
        <v>3.0337478578288084</v>
      </c>
      <c r="H37" s="448">
        <v>-31548.199999999953</v>
      </c>
      <c r="I37" s="563">
        <v>-4.8413422347498916</v>
      </c>
      <c r="K37" s="501"/>
      <c r="N37" s="501"/>
      <c r="O37" s="501"/>
      <c r="P37" s="501"/>
      <c r="Q37" s="501"/>
      <c r="R37" s="502"/>
      <c r="S37" s="502"/>
      <c r="T37" s="502"/>
      <c r="U37" s="502"/>
      <c r="V37" s="502"/>
      <c r="W37" s="502"/>
      <c r="X37" s="502"/>
      <c r="Y37" s="502"/>
    </row>
    <row r="38" spans="1:25" s="416" customFormat="1" ht="24.75" customHeight="1">
      <c r="A38" s="451" t="s">
        <v>652</v>
      </c>
      <c r="B38" s="448">
        <v>7919.2585571099999</v>
      </c>
      <c r="C38" s="448">
        <v>9568.6593547899993</v>
      </c>
      <c r="D38" s="448">
        <v>7332.9753332899991</v>
      </c>
      <c r="E38" s="448">
        <v>8552.8724570099985</v>
      </c>
      <c r="F38" s="448">
        <v>1649.4007976799994</v>
      </c>
      <c r="G38" s="564">
        <v>20.82771746603915</v>
      </c>
      <c r="H38" s="448">
        <v>1219.8971237199994</v>
      </c>
      <c r="I38" s="563">
        <v>16.635772906284721</v>
      </c>
      <c r="K38" s="501"/>
      <c r="N38" s="501"/>
      <c r="O38" s="501"/>
      <c r="P38" s="501"/>
      <c r="Q38" s="501"/>
      <c r="R38" s="502"/>
      <c r="S38" s="502"/>
      <c r="T38" s="502"/>
      <c r="U38" s="502"/>
      <c r="V38" s="502"/>
      <c r="W38" s="502"/>
      <c r="X38" s="502"/>
      <c r="Y38" s="502"/>
    </row>
    <row r="39" spans="1:25" s="416" customFormat="1" ht="24.75" customHeight="1">
      <c r="A39" s="567" t="s">
        <v>651</v>
      </c>
      <c r="B39" s="448">
        <v>35890.632221932654</v>
      </c>
      <c r="C39" s="448">
        <v>39082.592869196145</v>
      </c>
      <c r="D39" s="448">
        <v>46402.454382980402</v>
      </c>
      <c r="E39" s="448">
        <v>54158.066001355168</v>
      </c>
      <c r="F39" s="448">
        <v>3191.9606472634914</v>
      </c>
      <c r="G39" s="564">
        <v>8.8935759825175058</v>
      </c>
      <c r="H39" s="448">
        <v>7755.6116183747654</v>
      </c>
      <c r="I39" s="563">
        <v>16.713796115964474</v>
      </c>
      <c r="K39" s="501"/>
      <c r="N39" s="501"/>
      <c r="O39" s="501"/>
      <c r="P39" s="501"/>
      <c r="Q39" s="501"/>
      <c r="R39" s="502"/>
      <c r="S39" s="502"/>
      <c r="T39" s="502"/>
      <c r="U39" s="502"/>
      <c r="V39" s="502"/>
      <c r="W39" s="502"/>
      <c r="X39" s="502"/>
      <c r="Y39" s="502"/>
    </row>
    <row r="40" spans="1:25" s="416" customFormat="1" ht="24.75" customHeight="1">
      <c r="A40" s="566" t="s">
        <v>650</v>
      </c>
      <c r="B40" s="448">
        <v>982.70395756000016</v>
      </c>
      <c r="C40" s="448">
        <v>831.67381790000002</v>
      </c>
      <c r="D40" s="448">
        <v>971.99749324000004</v>
      </c>
      <c r="E40" s="448">
        <v>1273.1740467100001</v>
      </c>
      <c r="F40" s="448">
        <v>-151.03013966000015</v>
      </c>
      <c r="G40" s="564">
        <v>-15.368833970608978</v>
      </c>
      <c r="H40" s="448">
        <v>301.17655347000004</v>
      </c>
      <c r="I40" s="563">
        <v>30.985322036796166</v>
      </c>
      <c r="K40" s="501"/>
      <c r="N40" s="501"/>
      <c r="O40" s="501"/>
      <c r="P40" s="501"/>
      <c r="Q40" s="501"/>
      <c r="R40" s="502"/>
      <c r="S40" s="502"/>
      <c r="T40" s="502"/>
      <c r="U40" s="502"/>
      <c r="V40" s="502"/>
      <c r="W40" s="502"/>
      <c r="X40" s="502"/>
      <c r="Y40" s="502"/>
    </row>
    <row r="41" spans="1:25" s="416" customFormat="1" ht="24.75" customHeight="1">
      <c r="A41" s="449" t="s">
        <v>649</v>
      </c>
      <c r="B41" s="448">
        <v>34907.928264372655</v>
      </c>
      <c r="C41" s="448">
        <v>38250.919051296143</v>
      </c>
      <c r="D41" s="448">
        <v>45430.456889740402</v>
      </c>
      <c r="E41" s="448">
        <v>52884.891954645165</v>
      </c>
      <c r="F41" s="448">
        <v>3342.9907869234885</v>
      </c>
      <c r="G41" s="564">
        <v>9.5765946394916099</v>
      </c>
      <c r="H41" s="448">
        <v>7454.4350649047628</v>
      </c>
      <c r="I41" s="563">
        <v>16.408452776507744</v>
      </c>
      <c r="K41" s="501"/>
      <c r="N41" s="501"/>
      <c r="O41" s="501"/>
      <c r="P41" s="501"/>
      <c r="Q41" s="501"/>
      <c r="R41" s="502"/>
      <c r="S41" s="502"/>
      <c r="T41" s="502"/>
      <c r="U41" s="502"/>
      <c r="V41" s="502"/>
      <c r="W41" s="502"/>
      <c r="X41" s="502"/>
      <c r="Y41" s="502"/>
    </row>
    <row r="42" spans="1:25" s="416" customFormat="1" ht="24.75" customHeight="1">
      <c r="A42" s="451" t="s">
        <v>648</v>
      </c>
      <c r="B42" s="448">
        <v>2900662.3825134998</v>
      </c>
      <c r="C42" s="448">
        <v>3022251.7071471103</v>
      </c>
      <c r="D42" s="448">
        <v>3682557.0177286267</v>
      </c>
      <c r="E42" s="448">
        <v>3958842.9775494551</v>
      </c>
      <c r="F42" s="448">
        <v>121589.32463361043</v>
      </c>
      <c r="G42" s="564">
        <v>4.191777897579728</v>
      </c>
      <c r="H42" s="448">
        <v>276285.9598208284</v>
      </c>
      <c r="I42" s="563">
        <v>7.5025575569021186</v>
      </c>
      <c r="K42" s="501"/>
      <c r="N42" s="501"/>
      <c r="O42" s="501"/>
      <c r="P42" s="501"/>
      <c r="Q42" s="501"/>
      <c r="R42" s="502"/>
      <c r="S42" s="502"/>
      <c r="T42" s="502"/>
      <c r="U42" s="502"/>
      <c r="V42" s="502"/>
      <c r="W42" s="502"/>
      <c r="X42" s="502"/>
      <c r="Y42" s="502"/>
    </row>
    <row r="43" spans="1:25" s="416" customFormat="1" ht="24.75" customHeight="1">
      <c r="A43" s="451" t="s">
        <v>647</v>
      </c>
      <c r="B43" s="448">
        <v>2850128.1527536041</v>
      </c>
      <c r="C43" s="448">
        <v>2965331.4542038501</v>
      </c>
      <c r="D43" s="448">
        <v>3642346.0340747489</v>
      </c>
      <c r="E43" s="448">
        <v>3912241.6440676572</v>
      </c>
      <c r="F43" s="448">
        <v>115203.30145024601</v>
      </c>
      <c r="G43" s="564">
        <v>4.0420393496672862</v>
      </c>
      <c r="H43" s="448">
        <v>269895.60999290831</v>
      </c>
      <c r="I43" s="563">
        <v>7.4099387446439815</v>
      </c>
      <c r="K43" s="501"/>
      <c r="N43" s="501"/>
      <c r="O43" s="501"/>
      <c r="P43" s="501"/>
      <c r="Q43" s="501"/>
      <c r="R43" s="502"/>
      <c r="S43" s="502"/>
      <c r="T43" s="502"/>
      <c r="U43" s="502"/>
      <c r="V43" s="502"/>
      <c r="W43" s="502"/>
      <c r="X43" s="502"/>
      <c r="Y43" s="502"/>
    </row>
    <row r="44" spans="1:25" s="416" customFormat="1" ht="24.75" customHeight="1">
      <c r="A44" s="449" t="s">
        <v>646</v>
      </c>
      <c r="B44" s="448">
        <v>50534.229759895701</v>
      </c>
      <c r="C44" s="448">
        <v>56920.252943260093</v>
      </c>
      <c r="D44" s="448">
        <v>40210.983653877818</v>
      </c>
      <c r="E44" s="448">
        <v>46601.333481797999</v>
      </c>
      <c r="F44" s="448">
        <v>6386.023183364392</v>
      </c>
      <c r="G44" s="564">
        <v>12.637024871471144</v>
      </c>
      <c r="H44" s="448">
        <v>6390.3498279201813</v>
      </c>
      <c r="I44" s="563">
        <v>15.892050497759749</v>
      </c>
      <c r="K44" s="501"/>
      <c r="N44" s="501"/>
      <c r="O44" s="501"/>
      <c r="P44" s="501"/>
      <c r="Q44" s="501"/>
      <c r="R44" s="502"/>
      <c r="S44" s="502"/>
      <c r="T44" s="502"/>
      <c r="U44" s="502"/>
      <c r="V44" s="502"/>
      <c r="W44" s="502"/>
      <c r="X44" s="502"/>
      <c r="Y44" s="502"/>
    </row>
    <row r="45" spans="1:25" s="416" customFormat="1" ht="24.75" customHeight="1">
      <c r="A45" s="565" t="s">
        <v>645</v>
      </c>
      <c r="B45" s="448">
        <v>15.916595299999999</v>
      </c>
      <c r="C45" s="448">
        <v>14.982134079999993</v>
      </c>
      <c r="D45" s="448">
        <v>24.24455817999997</v>
      </c>
      <c r="E45" s="448">
        <v>44.974785574999899</v>
      </c>
      <c r="F45" s="448">
        <v>-0.93446122000000642</v>
      </c>
      <c r="G45" s="564">
        <v>-5.8709868686552991</v>
      </c>
      <c r="H45" s="448">
        <v>20.730227394999929</v>
      </c>
      <c r="I45" s="563">
        <v>85.504661462962389</v>
      </c>
      <c r="K45" s="501"/>
      <c r="N45" s="501"/>
      <c r="O45" s="501"/>
      <c r="P45" s="501"/>
      <c r="Q45" s="501"/>
      <c r="R45" s="502"/>
      <c r="S45" s="502"/>
      <c r="T45" s="502"/>
      <c r="U45" s="502"/>
      <c r="V45" s="502"/>
      <c r="W45" s="502"/>
      <c r="X45" s="502"/>
      <c r="Y45" s="502"/>
    </row>
    <row r="46" spans="1:25" s="416" customFormat="1" ht="24.75" customHeight="1">
      <c r="A46" s="597" t="s">
        <v>644</v>
      </c>
      <c r="B46" s="459">
        <v>0</v>
      </c>
      <c r="C46" s="459">
        <v>3.5889800001314143E-3</v>
      </c>
      <c r="D46" s="459">
        <v>0</v>
      </c>
      <c r="E46" s="459">
        <v>0</v>
      </c>
      <c r="F46" s="459">
        <v>3.5889800001314143E-3</v>
      </c>
      <c r="G46" s="568"/>
      <c r="H46" s="459">
        <v>0</v>
      </c>
      <c r="I46" s="453"/>
      <c r="K46" s="501"/>
      <c r="N46" s="501"/>
      <c r="O46" s="501"/>
      <c r="P46" s="501"/>
      <c r="Q46" s="501"/>
      <c r="R46" s="502"/>
      <c r="S46" s="502"/>
      <c r="T46" s="502"/>
      <c r="U46" s="502"/>
      <c r="V46" s="502"/>
      <c r="W46" s="502"/>
      <c r="X46" s="502"/>
      <c r="Y46" s="502"/>
    </row>
    <row r="47" spans="1:25" s="416" customFormat="1" ht="20.25" customHeight="1" thickBot="1">
      <c r="A47" s="596" t="s">
        <v>643</v>
      </c>
      <c r="B47" s="595">
        <v>401524.20477732667</v>
      </c>
      <c r="C47" s="594">
        <v>483460.51328979427</v>
      </c>
      <c r="D47" s="592">
        <v>530509.75454297883</v>
      </c>
      <c r="E47" s="592">
        <v>478143.1685523378</v>
      </c>
      <c r="F47" s="592">
        <v>81936.3085124676</v>
      </c>
      <c r="G47" s="593">
        <v>20.406318607344488</v>
      </c>
      <c r="H47" s="592">
        <v>-52366.585990641033</v>
      </c>
      <c r="I47" s="591">
        <v>-9.8709939906295538</v>
      </c>
      <c r="K47" s="501"/>
      <c r="N47" s="501"/>
      <c r="O47" s="501"/>
      <c r="P47" s="501"/>
      <c r="Q47" s="501"/>
      <c r="R47" s="502"/>
      <c r="S47" s="502"/>
      <c r="T47" s="502"/>
      <c r="U47" s="502"/>
      <c r="V47" s="502"/>
      <c r="W47" s="502"/>
      <c r="X47" s="502"/>
      <c r="Y47" s="502"/>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M38" sqref="M38"/>
    </sheetView>
  </sheetViews>
  <sheetFormatPr defaultColWidth="11" defaultRowHeight="17.100000000000001" customHeight="1"/>
  <cols>
    <col min="1" max="1" width="51.42578125" style="416" bestFit="1" customWidth="1"/>
    <col min="2" max="6" width="12.7109375" style="416" customWidth="1"/>
    <col min="7" max="7" width="9.140625" style="416" bestFit="1" customWidth="1"/>
    <col min="8" max="8" width="12.5703125" style="416" customWidth="1"/>
    <col min="9" max="9" width="9.42578125" style="416" customWidth="1"/>
    <col min="10" max="252" width="11" style="415"/>
    <col min="253" max="253" width="46.7109375" style="415" bestFit="1" customWidth="1"/>
    <col min="254" max="254" width="11.85546875" style="415" customWidth="1"/>
    <col min="255" max="255" width="12.42578125" style="415" customWidth="1"/>
    <col min="256" max="256" width="12.5703125" style="415" customWidth="1"/>
    <col min="257" max="257" width="11.7109375" style="415" customWidth="1"/>
    <col min="258" max="258" width="10.7109375" style="415" customWidth="1"/>
    <col min="259" max="259" width="2.42578125" style="415" bestFit="1" customWidth="1"/>
    <col min="260" max="260" width="8.5703125" style="415" customWidth="1"/>
    <col min="261" max="261" width="12.42578125" style="415" customWidth="1"/>
    <col min="262" max="262" width="2.140625" style="415" customWidth="1"/>
    <col min="263" max="263" width="9.42578125" style="415" customWidth="1"/>
    <col min="264" max="508" width="11" style="415"/>
    <col min="509" max="509" width="46.7109375" style="415" bestFit="1" customWidth="1"/>
    <col min="510" max="510" width="11.85546875" style="415" customWidth="1"/>
    <col min="511" max="511" width="12.42578125" style="415" customWidth="1"/>
    <col min="512" max="512" width="12.5703125" style="415" customWidth="1"/>
    <col min="513" max="513" width="11.7109375" style="415" customWidth="1"/>
    <col min="514" max="514" width="10.7109375" style="415" customWidth="1"/>
    <col min="515" max="515" width="2.42578125" style="415" bestFit="1" customWidth="1"/>
    <col min="516" max="516" width="8.5703125" style="415" customWidth="1"/>
    <col min="517" max="517" width="12.42578125" style="415" customWidth="1"/>
    <col min="518" max="518" width="2.140625" style="415" customWidth="1"/>
    <col min="519" max="519" width="9.42578125" style="415" customWidth="1"/>
    <col min="520" max="764" width="11" style="415"/>
    <col min="765" max="765" width="46.7109375" style="415" bestFit="1" customWidth="1"/>
    <col min="766" max="766" width="11.85546875" style="415" customWidth="1"/>
    <col min="767" max="767" width="12.42578125" style="415" customWidth="1"/>
    <col min="768" max="768" width="12.5703125" style="415" customWidth="1"/>
    <col min="769" max="769" width="11.7109375" style="415" customWidth="1"/>
    <col min="770" max="770" width="10.7109375" style="415" customWidth="1"/>
    <col min="771" max="771" width="2.42578125" style="415" bestFit="1" customWidth="1"/>
    <col min="772" max="772" width="8.5703125" style="415" customWidth="1"/>
    <col min="773" max="773" width="12.42578125" style="415" customWidth="1"/>
    <col min="774" max="774" width="2.140625" style="415" customWidth="1"/>
    <col min="775" max="775" width="9.42578125" style="415" customWidth="1"/>
    <col min="776" max="1020" width="11" style="415"/>
    <col min="1021" max="1021" width="46.7109375" style="415" bestFit="1" customWidth="1"/>
    <col min="1022" max="1022" width="11.85546875" style="415" customWidth="1"/>
    <col min="1023" max="1023" width="12.42578125" style="415" customWidth="1"/>
    <col min="1024" max="1024" width="12.5703125" style="415" customWidth="1"/>
    <col min="1025" max="1025" width="11.7109375" style="415" customWidth="1"/>
    <col min="1026" max="1026" width="10.7109375" style="415" customWidth="1"/>
    <col min="1027" max="1027" width="2.42578125" style="415" bestFit="1" customWidth="1"/>
    <col min="1028" max="1028" width="8.5703125" style="415" customWidth="1"/>
    <col min="1029" max="1029" width="12.42578125" style="415" customWidth="1"/>
    <col min="1030" max="1030" width="2.140625" style="415" customWidth="1"/>
    <col min="1031" max="1031" width="9.42578125" style="415" customWidth="1"/>
    <col min="1032" max="1276" width="11" style="415"/>
    <col min="1277" max="1277" width="46.7109375" style="415" bestFit="1" customWidth="1"/>
    <col min="1278" max="1278" width="11.85546875" style="415" customWidth="1"/>
    <col min="1279" max="1279" width="12.42578125" style="415" customWidth="1"/>
    <col min="1280" max="1280" width="12.5703125" style="415" customWidth="1"/>
    <col min="1281" max="1281" width="11.7109375" style="415" customWidth="1"/>
    <col min="1282" max="1282" width="10.7109375" style="415" customWidth="1"/>
    <col min="1283" max="1283" width="2.42578125" style="415" bestFit="1" customWidth="1"/>
    <col min="1284" max="1284" width="8.5703125" style="415" customWidth="1"/>
    <col min="1285" max="1285" width="12.42578125" style="415" customWidth="1"/>
    <col min="1286" max="1286" width="2.140625" style="415" customWidth="1"/>
    <col min="1287" max="1287" width="9.42578125" style="415" customWidth="1"/>
    <col min="1288" max="1532" width="11" style="415"/>
    <col min="1533" max="1533" width="46.7109375" style="415" bestFit="1" customWidth="1"/>
    <col min="1534" max="1534" width="11.85546875" style="415" customWidth="1"/>
    <col min="1535" max="1535" width="12.42578125" style="415" customWidth="1"/>
    <col min="1536" max="1536" width="12.5703125" style="415" customWidth="1"/>
    <col min="1537" max="1537" width="11.7109375" style="415" customWidth="1"/>
    <col min="1538" max="1538" width="10.7109375" style="415" customWidth="1"/>
    <col min="1539" max="1539" width="2.42578125" style="415" bestFit="1" customWidth="1"/>
    <col min="1540" max="1540" width="8.5703125" style="415" customWidth="1"/>
    <col min="1541" max="1541" width="12.42578125" style="415" customWidth="1"/>
    <col min="1542" max="1542" width="2.140625" style="415" customWidth="1"/>
    <col min="1543" max="1543" width="9.42578125" style="415" customWidth="1"/>
    <col min="1544" max="1788" width="11" style="415"/>
    <col min="1789" max="1789" width="46.7109375" style="415" bestFit="1" customWidth="1"/>
    <col min="1790" max="1790" width="11.85546875" style="415" customWidth="1"/>
    <col min="1791" max="1791" width="12.42578125" style="415" customWidth="1"/>
    <col min="1792" max="1792" width="12.5703125" style="415" customWidth="1"/>
    <col min="1793" max="1793" width="11.7109375" style="415" customWidth="1"/>
    <col min="1794" max="1794" width="10.7109375" style="415" customWidth="1"/>
    <col min="1795" max="1795" width="2.42578125" style="415" bestFit="1" customWidth="1"/>
    <col min="1796" max="1796" width="8.5703125" style="415" customWidth="1"/>
    <col min="1797" max="1797" width="12.42578125" style="415" customWidth="1"/>
    <col min="1798" max="1798" width="2.140625" style="415" customWidth="1"/>
    <col min="1799" max="1799" width="9.42578125" style="415" customWidth="1"/>
    <col min="1800" max="2044" width="11" style="415"/>
    <col min="2045" max="2045" width="46.7109375" style="415" bestFit="1" customWidth="1"/>
    <col min="2046" max="2046" width="11.85546875" style="415" customWidth="1"/>
    <col min="2047" max="2047" width="12.42578125" style="415" customWidth="1"/>
    <col min="2048" max="2048" width="12.5703125" style="415" customWidth="1"/>
    <col min="2049" max="2049" width="11.7109375" style="415" customWidth="1"/>
    <col min="2050" max="2050" width="10.7109375" style="415" customWidth="1"/>
    <col min="2051" max="2051" width="2.42578125" style="415" bestFit="1" customWidth="1"/>
    <col min="2052" max="2052" width="8.5703125" style="415" customWidth="1"/>
    <col min="2053" max="2053" width="12.42578125" style="415" customWidth="1"/>
    <col min="2054" max="2054" width="2.140625" style="415" customWidth="1"/>
    <col min="2055" max="2055" width="9.42578125" style="415" customWidth="1"/>
    <col min="2056" max="2300" width="11" style="415"/>
    <col min="2301" max="2301" width="46.7109375" style="415" bestFit="1" customWidth="1"/>
    <col min="2302" max="2302" width="11.85546875" style="415" customWidth="1"/>
    <col min="2303" max="2303" width="12.42578125" style="415" customWidth="1"/>
    <col min="2304" max="2304" width="12.5703125" style="415" customWidth="1"/>
    <col min="2305" max="2305" width="11.7109375" style="415" customWidth="1"/>
    <col min="2306" max="2306" width="10.7109375" style="415" customWidth="1"/>
    <col min="2307" max="2307" width="2.42578125" style="415" bestFit="1" customWidth="1"/>
    <col min="2308" max="2308" width="8.5703125" style="415" customWidth="1"/>
    <col min="2309" max="2309" width="12.42578125" style="415" customWidth="1"/>
    <col min="2310" max="2310" width="2.140625" style="415" customWidth="1"/>
    <col min="2311" max="2311" width="9.42578125" style="415" customWidth="1"/>
    <col min="2312" max="2556" width="11" style="415"/>
    <col min="2557" max="2557" width="46.7109375" style="415" bestFit="1" customWidth="1"/>
    <col min="2558" max="2558" width="11.85546875" style="415" customWidth="1"/>
    <col min="2559" max="2559" width="12.42578125" style="415" customWidth="1"/>
    <col min="2560" max="2560" width="12.5703125" style="415" customWidth="1"/>
    <col min="2561" max="2561" width="11.7109375" style="415" customWidth="1"/>
    <col min="2562" max="2562" width="10.7109375" style="415" customWidth="1"/>
    <col min="2563" max="2563" width="2.42578125" style="415" bestFit="1" customWidth="1"/>
    <col min="2564" max="2564" width="8.5703125" style="415" customWidth="1"/>
    <col min="2565" max="2565" width="12.42578125" style="415" customWidth="1"/>
    <col min="2566" max="2566" width="2.140625" style="415" customWidth="1"/>
    <col min="2567" max="2567" width="9.42578125" style="415" customWidth="1"/>
    <col min="2568" max="2812" width="11" style="415"/>
    <col min="2813" max="2813" width="46.7109375" style="415" bestFit="1" customWidth="1"/>
    <col min="2814" max="2814" width="11.85546875" style="415" customWidth="1"/>
    <col min="2815" max="2815" width="12.42578125" style="415" customWidth="1"/>
    <col min="2816" max="2816" width="12.5703125" style="415" customWidth="1"/>
    <col min="2817" max="2817" width="11.7109375" style="415" customWidth="1"/>
    <col min="2818" max="2818" width="10.7109375" style="415" customWidth="1"/>
    <col min="2819" max="2819" width="2.42578125" style="415" bestFit="1" customWidth="1"/>
    <col min="2820" max="2820" width="8.5703125" style="415" customWidth="1"/>
    <col min="2821" max="2821" width="12.42578125" style="415" customWidth="1"/>
    <col min="2822" max="2822" width="2.140625" style="415" customWidth="1"/>
    <col min="2823" max="2823" width="9.42578125" style="415" customWidth="1"/>
    <col min="2824" max="3068" width="11" style="415"/>
    <col min="3069" max="3069" width="46.7109375" style="415" bestFit="1" customWidth="1"/>
    <col min="3070" max="3070" width="11.85546875" style="415" customWidth="1"/>
    <col min="3071" max="3071" width="12.42578125" style="415" customWidth="1"/>
    <col min="3072" max="3072" width="12.5703125" style="415" customWidth="1"/>
    <col min="3073" max="3073" width="11.7109375" style="415" customWidth="1"/>
    <col min="3074" max="3074" width="10.7109375" style="415" customWidth="1"/>
    <col min="3075" max="3075" width="2.42578125" style="415" bestFit="1" customWidth="1"/>
    <col min="3076" max="3076" width="8.5703125" style="415" customWidth="1"/>
    <col min="3077" max="3077" width="12.42578125" style="415" customWidth="1"/>
    <col min="3078" max="3078" width="2.140625" style="415" customWidth="1"/>
    <col min="3079" max="3079" width="9.42578125" style="415" customWidth="1"/>
    <col min="3080" max="3324" width="11" style="415"/>
    <col min="3325" max="3325" width="46.7109375" style="415" bestFit="1" customWidth="1"/>
    <col min="3326" max="3326" width="11.85546875" style="415" customWidth="1"/>
    <col min="3327" max="3327" width="12.42578125" style="415" customWidth="1"/>
    <col min="3328" max="3328" width="12.5703125" style="415" customWidth="1"/>
    <col min="3329" max="3329" width="11.7109375" style="415" customWidth="1"/>
    <col min="3330" max="3330" width="10.7109375" style="415" customWidth="1"/>
    <col min="3331" max="3331" width="2.42578125" style="415" bestFit="1" customWidth="1"/>
    <col min="3332" max="3332" width="8.5703125" style="415" customWidth="1"/>
    <col min="3333" max="3333" width="12.42578125" style="415" customWidth="1"/>
    <col min="3334" max="3334" width="2.140625" style="415" customWidth="1"/>
    <col min="3335" max="3335" width="9.42578125" style="415" customWidth="1"/>
    <col min="3336" max="3580" width="11" style="415"/>
    <col min="3581" max="3581" width="46.7109375" style="415" bestFit="1" customWidth="1"/>
    <col min="3582" max="3582" width="11.85546875" style="415" customWidth="1"/>
    <col min="3583" max="3583" width="12.42578125" style="415" customWidth="1"/>
    <col min="3584" max="3584" width="12.5703125" style="415" customWidth="1"/>
    <col min="3585" max="3585" width="11.7109375" style="415" customWidth="1"/>
    <col min="3586" max="3586" width="10.7109375" style="415" customWidth="1"/>
    <col min="3587" max="3587" width="2.42578125" style="415" bestFit="1" customWidth="1"/>
    <col min="3588" max="3588" width="8.5703125" style="415" customWidth="1"/>
    <col min="3589" max="3589" width="12.42578125" style="415" customWidth="1"/>
    <col min="3590" max="3590" width="2.140625" style="415" customWidth="1"/>
    <col min="3591" max="3591" width="9.42578125" style="415" customWidth="1"/>
    <col min="3592" max="3836" width="11" style="415"/>
    <col min="3837" max="3837" width="46.7109375" style="415" bestFit="1" customWidth="1"/>
    <col min="3838" max="3838" width="11.85546875" style="415" customWidth="1"/>
    <col min="3839" max="3839" width="12.42578125" style="415" customWidth="1"/>
    <col min="3840" max="3840" width="12.5703125" style="415" customWidth="1"/>
    <col min="3841" max="3841" width="11.7109375" style="415" customWidth="1"/>
    <col min="3842" max="3842" width="10.7109375" style="415" customWidth="1"/>
    <col min="3843" max="3843" width="2.42578125" style="415" bestFit="1" customWidth="1"/>
    <col min="3844" max="3844" width="8.5703125" style="415" customWidth="1"/>
    <col min="3845" max="3845" width="12.42578125" style="415" customWidth="1"/>
    <col min="3846" max="3846" width="2.140625" style="415" customWidth="1"/>
    <col min="3847" max="3847" width="9.42578125" style="415" customWidth="1"/>
    <col min="3848" max="4092" width="11" style="415"/>
    <col min="4093" max="4093" width="46.7109375" style="415" bestFit="1" customWidth="1"/>
    <col min="4094" max="4094" width="11.85546875" style="415" customWidth="1"/>
    <col min="4095" max="4095" width="12.42578125" style="415" customWidth="1"/>
    <col min="4096" max="4096" width="12.5703125" style="415" customWidth="1"/>
    <col min="4097" max="4097" width="11.7109375" style="415" customWidth="1"/>
    <col min="4098" max="4098" width="10.7109375" style="415" customWidth="1"/>
    <col min="4099" max="4099" width="2.42578125" style="415" bestFit="1" customWidth="1"/>
    <col min="4100" max="4100" width="8.5703125" style="415" customWidth="1"/>
    <col min="4101" max="4101" width="12.42578125" style="415" customWidth="1"/>
    <col min="4102" max="4102" width="2.140625" style="415" customWidth="1"/>
    <col min="4103" max="4103" width="9.42578125" style="415" customWidth="1"/>
    <col min="4104" max="4348" width="11" style="415"/>
    <col min="4349" max="4349" width="46.7109375" style="415" bestFit="1" customWidth="1"/>
    <col min="4350" max="4350" width="11.85546875" style="415" customWidth="1"/>
    <col min="4351" max="4351" width="12.42578125" style="415" customWidth="1"/>
    <col min="4352" max="4352" width="12.5703125" style="415" customWidth="1"/>
    <col min="4353" max="4353" width="11.7109375" style="415" customWidth="1"/>
    <col min="4354" max="4354" width="10.7109375" style="415" customWidth="1"/>
    <col min="4355" max="4355" width="2.42578125" style="415" bestFit="1" customWidth="1"/>
    <col min="4356" max="4356" width="8.5703125" style="415" customWidth="1"/>
    <col min="4357" max="4357" width="12.42578125" style="415" customWidth="1"/>
    <col min="4358" max="4358" width="2.140625" style="415" customWidth="1"/>
    <col min="4359" max="4359" width="9.42578125" style="415" customWidth="1"/>
    <col min="4360" max="4604" width="11" style="415"/>
    <col min="4605" max="4605" width="46.7109375" style="415" bestFit="1" customWidth="1"/>
    <col min="4606" max="4606" width="11.85546875" style="415" customWidth="1"/>
    <col min="4607" max="4607" width="12.42578125" style="415" customWidth="1"/>
    <col min="4608" max="4608" width="12.5703125" style="415" customWidth="1"/>
    <col min="4609" max="4609" width="11.7109375" style="415" customWidth="1"/>
    <col min="4610" max="4610" width="10.7109375" style="415" customWidth="1"/>
    <col min="4611" max="4611" width="2.42578125" style="415" bestFit="1" customWidth="1"/>
    <col min="4612" max="4612" width="8.5703125" style="415" customWidth="1"/>
    <col min="4613" max="4613" width="12.42578125" style="415" customWidth="1"/>
    <col min="4614" max="4614" width="2.140625" style="415" customWidth="1"/>
    <col min="4615" max="4615" width="9.42578125" style="415" customWidth="1"/>
    <col min="4616" max="4860" width="11" style="415"/>
    <col min="4861" max="4861" width="46.7109375" style="415" bestFit="1" customWidth="1"/>
    <col min="4862" max="4862" width="11.85546875" style="415" customWidth="1"/>
    <col min="4863" max="4863" width="12.42578125" style="415" customWidth="1"/>
    <col min="4864" max="4864" width="12.5703125" style="415" customWidth="1"/>
    <col min="4865" max="4865" width="11.7109375" style="415" customWidth="1"/>
    <col min="4866" max="4866" width="10.7109375" style="415" customWidth="1"/>
    <col min="4867" max="4867" width="2.42578125" style="415" bestFit="1" customWidth="1"/>
    <col min="4868" max="4868" width="8.5703125" style="415" customWidth="1"/>
    <col min="4869" max="4869" width="12.42578125" style="415" customWidth="1"/>
    <col min="4870" max="4870" width="2.140625" style="415" customWidth="1"/>
    <col min="4871" max="4871" width="9.42578125" style="415" customWidth="1"/>
    <col min="4872" max="5116" width="11" style="415"/>
    <col min="5117" max="5117" width="46.7109375" style="415" bestFit="1" customWidth="1"/>
    <col min="5118" max="5118" width="11.85546875" style="415" customWidth="1"/>
    <col min="5119" max="5119" width="12.42578125" style="415" customWidth="1"/>
    <col min="5120" max="5120" width="12.5703125" style="415" customWidth="1"/>
    <col min="5121" max="5121" width="11.7109375" style="415" customWidth="1"/>
    <col min="5122" max="5122" width="10.7109375" style="415" customWidth="1"/>
    <col min="5123" max="5123" width="2.42578125" style="415" bestFit="1" customWidth="1"/>
    <col min="5124" max="5124" width="8.5703125" style="415" customWidth="1"/>
    <col min="5125" max="5125" width="12.42578125" style="415" customWidth="1"/>
    <col min="5126" max="5126" width="2.140625" style="415" customWidth="1"/>
    <col min="5127" max="5127" width="9.42578125" style="415" customWidth="1"/>
    <col min="5128" max="5372" width="11" style="415"/>
    <col min="5373" max="5373" width="46.7109375" style="415" bestFit="1" customWidth="1"/>
    <col min="5374" max="5374" width="11.85546875" style="415" customWidth="1"/>
    <col min="5375" max="5375" width="12.42578125" style="415" customWidth="1"/>
    <col min="5376" max="5376" width="12.5703125" style="415" customWidth="1"/>
    <col min="5377" max="5377" width="11.7109375" style="415" customWidth="1"/>
    <col min="5378" max="5378" width="10.7109375" style="415" customWidth="1"/>
    <col min="5379" max="5379" width="2.42578125" style="415" bestFit="1" customWidth="1"/>
    <col min="5380" max="5380" width="8.5703125" style="415" customWidth="1"/>
    <col min="5381" max="5381" width="12.42578125" style="415" customWidth="1"/>
    <col min="5382" max="5382" width="2.140625" style="415" customWidth="1"/>
    <col min="5383" max="5383" width="9.42578125" style="415" customWidth="1"/>
    <col min="5384" max="5628" width="11" style="415"/>
    <col min="5629" max="5629" width="46.7109375" style="415" bestFit="1" customWidth="1"/>
    <col min="5630" max="5630" width="11.85546875" style="415" customWidth="1"/>
    <col min="5631" max="5631" width="12.42578125" style="415" customWidth="1"/>
    <col min="5632" max="5632" width="12.5703125" style="415" customWidth="1"/>
    <col min="5633" max="5633" width="11.7109375" style="415" customWidth="1"/>
    <col min="5634" max="5634" width="10.7109375" style="415" customWidth="1"/>
    <col min="5635" max="5635" width="2.42578125" style="415" bestFit="1" customWidth="1"/>
    <col min="5636" max="5636" width="8.5703125" style="415" customWidth="1"/>
    <col min="5637" max="5637" width="12.42578125" style="415" customWidth="1"/>
    <col min="5638" max="5638" width="2.140625" style="415" customWidth="1"/>
    <col min="5639" max="5639" width="9.42578125" style="415" customWidth="1"/>
    <col min="5640" max="5884" width="11" style="415"/>
    <col min="5885" max="5885" width="46.7109375" style="415" bestFit="1" customWidth="1"/>
    <col min="5886" max="5886" width="11.85546875" style="415" customWidth="1"/>
    <col min="5887" max="5887" width="12.42578125" style="415" customWidth="1"/>
    <col min="5888" max="5888" width="12.5703125" style="415" customWidth="1"/>
    <col min="5889" max="5889" width="11.7109375" style="415" customWidth="1"/>
    <col min="5890" max="5890" width="10.7109375" style="415" customWidth="1"/>
    <col min="5891" max="5891" width="2.42578125" style="415" bestFit="1" customWidth="1"/>
    <col min="5892" max="5892" width="8.5703125" style="415" customWidth="1"/>
    <col min="5893" max="5893" width="12.42578125" style="415" customWidth="1"/>
    <col min="5894" max="5894" width="2.140625" style="415" customWidth="1"/>
    <col min="5895" max="5895" width="9.42578125" style="415" customWidth="1"/>
    <col min="5896" max="6140" width="11" style="415"/>
    <col min="6141" max="6141" width="46.7109375" style="415" bestFit="1" customWidth="1"/>
    <col min="6142" max="6142" width="11.85546875" style="415" customWidth="1"/>
    <col min="6143" max="6143" width="12.42578125" style="415" customWidth="1"/>
    <col min="6144" max="6144" width="12.5703125" style="415" customWidth="1"/>
    <col min="6145" max="6145" width="11.7109375" style="415" customWidth="1"/>
    <col min="6146" max="6146" width="10.7109375" style="415" customWidth="1"/>
    <col min="6147" max="6147" width="2.42578125" style="415" bestFit="1" customWidth="1"/>
    <col min="6148" max="6148" width="8.5703125" style="415" customWidth="1"/>
    <col min="6149" max="6149" width="12.42578125" style="415" customWidth="1"/>
    <col min="6150" max="6150" width="2.140625" style="415" customWidth="1"/>
    <col min="6151" max="6151" width="9.42578125" style="415" customWidth="1"/>
    <col min="6152" max="6396" width="11" style="415"/>
    <col min="6397" max="6397" width="46.7109375" style="415" bestFit="1" customWidth="1"/>
    <col min="6398" max="6398" width="11.85546875" style="415" customWidth="1"/>
    <col min="6399" max="6399" width="12.42578125" style="415" customWidth="1"/>
    <col min="6400" max="6400" width="12.5703125" style="415" customWidth="1"/>
    <col min="6401" max="6401" width="11.7109375" style="415" customWidth="1"/>
    <col min="6402" max="6402" width="10.7109375" style="415" customWidth="1"/>
    <col min="6403" max="6403" width="2.42578125" style="415" bestFit="1" customWidth="1"/>
    <col min="6404" max="6404" width="8.5703125" style="415" customWidth="1"/>
    <col min="6405" max="6405" width="12.42578125" style="415" customWidth="1"/>
    <col min="6406" max="6406" width="2.140625" style="415" customWidth="1"/>
    <col min="6407" max="6407" width="9.42578125" style="415" customWidth="1"/>
    <col min="6408" max="6652" width="11" style="415"/>
    <col min="6653" max="6653" width="46.7109375" style="415" bestFit="1" customWidth="1"/>
    <col min="6654" max="6654" width="11.85546875" style="415" customWidth="1"/>
    <col min="6655" max="6655" width="12.42578125" style="415" customWidth="1"/>
    <col min="6656" max="6656" width="12.5703125" style="415" customWidth="1"/>
    <col min="6657" max="6657" width="11.7109375" style="415" customWidth="1"/>
    <col min="6658" max="6658" width="10.7109375" style="415" customWidth="1"/>
    <col min="6659" max="6659" width="2.42578125" style="415" bestFit="1" customWidth="1"/>
    <col min="6660" max="6660" width="8.5703125" style="415" customWidth="1"/>
    <col min="6661" max="6661" width="12.42578125" style="415" customWidth="1"/>
    <col min="6662" max="6662" width="2.140625" style="415" customWidth="1"/>
    <col min="6663" max="6663" width="9.42578125" style="415" customWidth="1"/>
    <col min="6664" max="6908" width="11" style="415"/>
    <col min="6909" max="6909" width="46.7109375" style="415" bestFit="1" customWidth="1"/>
    <col min="6910" max="6910" width="11.85546875" style="415" customWidth="1"/>
    <col min="6911" max="6911" width="12.42578125" style="415" customWidth="1"/>
    <col min="6912" max="6912" width="12.5703125" style="415" customWidth="1"/>
    <col min="6913" max="6913" width="11.7109375" style="415" customWidth="1"/>
    <col min="6914" max="6914" width="10.7109375" style="415" customWidth="1"/>
    <col min="6915" max="6915" width="2.42578125" style="415" bestFit="1" customWidth="1"/>
    <col min="6916" max="6916" width="8.5703125" style="415" customWidth="1"/>
    <col min="6917" max="6917" width="12.42578125" style="415" customWidth="1"/>
    <col min="6918" max="6918" width="2.140625" style="415" customWidth="1"/>
    <col min="6919" max="6919" width="9.42578125" style="415" customWidth="1"/>
    <col min="6920" max="7164" width="11" style="415"/>
    <col min="7165" max="7165" width="46.7109375" style="415" bestFit="1" customWidth="1"/>
    <col min="7166" max="7166" width="11.85546875" style="415" customWidth="1"/>
    <col min="7167" max="7167" width="12.42578125" style="415" customWidth="1"/>
    <col min="7168" max="7168" width="12.5703125" style="415" customWidth="1"/>
    <col min="7169" max="7169" width="11.7109375" style="415" customWidth="1"/>
    <col min="7170" max="7170" width="10.7109375" style="415" customWidth="1"/>
    <col min="7171" max="7171" width="2.42578125" style="415" bestFit="1" customWidth="1"/>
    <col min="7172" max="7172" width="8.5703125" style="415" customWidth="1"/>
    <col min="7173" max="7173" width="12.42578125" style="415" customWidth="1"/>
    <col min="7174" max="7174" width="2.140625" style="415" customWidth="1"/>
    <col min="7175" max="7175" width="9.42578125" style="415" customWidth="1"/>
    <col min="7176" max="7420" width="11" style="415"/>
    <col min="7421" max="7421" width="46.7109375" style="415" bestFit="1" customWidth="1"/>
    <col min="7422" max="7422" width="11.85546875" style="415" customWidth="1"/>
    <col min="7423" max="7423" width="12.42578125" style="415" customWidth="1"/>
    <col min="7424" max="7424" width="12.5703125" style="415" customWidth="1"/>
    <col min="7425" max="7425" width="11.7109375" style="415" customWidth="1"/>
    <col min="7426" max="7426" width="10.7109375" style="415" customWidth="1"/>
    <col min="7427" max="7427" width="2.42578125" style="415" bestFit="1" customWidth="1"/>
    <col min="7428" max="7428" width="8.5703125" style="415" customWidth="1"/>
    <col min="7429" max="7429" width="12.42578125" style="415" customWidth="1"/>
    <col min="7430" max="7430" width="2.140625" style="415" customWidth="1"/>
    <col min="7431" max="7431" width="9.42578125" style="415" customWidth="1"/>
    <col min="7432" max="7676" width="11" style="415"/>
    <col min="7677" max="7677" width="46.7109375" style="415" bestFit="1" customWidth="1"/>
    <col min="7678" max="7678" width="11.85546875" style="415" customWidth="1"/>
    <col min="7679" max="7679" width="12.42578125" style="415" customWidth="1"/>
    <col min="7680" max="7680" width="12.5703125" style="415" customWidth="1"/>
    <col min="7681" max="7681" width="11.7109375" style="415" customWidth="1"/>
    <col min="7682" max="7682" width="10.7109375" style="415" customWidth="1"/>
    <col min="7683" max="7683" width="2.42578125" style="415" bestFit="1" customWidth="1"/>
    <col min="7684" max="7684" width="8.5703125" style="415" customWidth="1"/>
    <col min="7685" max="7685" width="12.42578125" style="415" customWidth="1"/>
    <col min="7686" max="7686" width="2.140625" style="415" customWidth="1"/>
    <col min="7687" max="7687" width="9.42578125" style="415" customWidth="1"/>
    <col min="7688" max="7932" width="11" style="415"/>
    <col min="7933" max="7933" width="46.7109375" style="415" bestFit="1" customWidth="1"/>
    <col min="7934" max="7934" width="11.85546875" style="415" customWidth="1"/>
    <col min="7935" max="7935" width="12.42578125" style="415" customWidth="1"/>
    <col min="7936" max="7936" width="12.5703125" style="415" customWidth="1"/>
    <col min="7937" max="7937" width="11.7109375" style="415" customWidth="1"/>
    <col min="7938" max="7938" width="10.7109375" style="415" customWidth="1"/>
    <col min="7939" max="7939" width="2.42578125" style="415" bestFit="1" customWidth="1"/>
    <col min="7940" max="7940" width="8.5703125" style="415" customWidth="1"/>
    <col min="7941" max="7941" width="12.42578125" style="415" customWidth="1"/>
    <col min="7942" max="7942" width="2.140625" style="415" customWidth="1"/>
    <col min="7943" max="7943" width="9.42578125" style="415" customWidth="1"/>
    <col min="7944" max="8188" width="11" style="415"/>
    <col min="8189" max="8189" width="46.7109375" style="415" bestFit="1" customWidth="1"/>
    <col min="8190" max="8190" width="11.85546875" style="415" customWidth="1"/>
    <col min="8191" max="8191" width="12.42578125" style="415" customWidth="1"/>
    <col min="8192" max="8192" width="12.5703125" style="415" customWidth="1"/>
    <col min="8193" max="8193" width="11.7109375" style="415" customWidth="1"/>
    <col min="8194" max="8194" width="10.7109375" style="415" customWidth="1"/>
    <col min="8195" max="8195" width="2.42578125" style="415" bestFit="1" customWidth="1"/>
    <col min="8196" max="8196" width="8.5703125" style="415" customWidth="1"/>
    <col min="8197" max="8197" width="12.42578125" style="415" customWidth="1"/>
    <col min="8198" max="8198" width="2.140625" style="415" customWidth="1"/>
    <col min="8199" max="8199" width="9.42578125" style="415" customWidth="1"/>
    <col min="8200" max="8444" width="11" style="415"/>
    <col min="8445" max="8445" width="46.7109375" style="415" bestFit="1" customWidth="1"/>
    <col min="8446" max="8446" width="11.85546875" style="415" customWidth="1"/>
    <col min="8447" max="8447" width="12.42578125" style="415" customWidth="1"/>
    <col min="8448" max="8448" width="12.5703125" style="415" customWidth="1"/>
    <col min="8449" max="8449" width="11.7109375" style="415" customWidth="1"/>
    <col min="8450" max="8450" width="10.7109375" style="415" customWidth="1"/>
    <col min="8451" max="8451" width="2.42578125" style="415" bestFit="1" customWidth="1"/>
    <col min="8452" max="8452" width="8.5703125" style="415" customWidth="1"/>
    <col min="8453" max="8453" width="12.42578125" style="415" customWidth="1"/>
    <col min="8454" max="8454" width="2.140625" style="415" customWidth="1"/>
    <col min="8455" max="8455" width="9.42578125" style="415" customWidth="1"/>
    <col min="8456" max="8700" width="11" style="415"/>
    <col min="8701" max="8701" width="46.7109375" style="415" bestFit="1" customWidth="1"/>
    <col min="8702" max="8702" width="11.85546875" style="415" customWidth="1"/>
    <col min="8703" max="8703" width="12.42578125" style="415" customWidth="1"/>
    <col min="8704" max="8704" width="12.5703125" style="415" customWidth="1"/>
    <col min="8705" max="8705" width="11.7109375" style="415" customWidth="1"/>
    <col min="8706" max="8706" width="10.7109375" style="415" customWidth="1"/>
    <col min="8707" max="8707" width="2.42578125" style="415" bestFit="1" customWidth="1"/>
    <col min="8708" max="8708" width="8.5703125" style="415" customWidth="1"/>
    <col min="8709" max="8709" width="12.42578125" style="415" customWidth="1"/>
    <col min="8710" max="8710" width="2.140625" style="415" customWidth="1"/>
    <col min="8711" max="8711" width="9.42578125" style="415" customWidth="1"/>
    <col min="8712" max="8956" width="11" style="415"/>
    <col min="8957" max="8957" width="46.7109375" style="415" bestFit="1" customWidth="1"/>
    <col min="8958" max="8958" width="11.85546875" style="415" customWidth="1"/>
    <col min="8959" max="8959" width="12.42578125" style="415" customWidth="1"/>
    <col min="8960" max="8960" width="12.5703125" style="415" customWidth="1"/>
    <col min="8961" max="8961" width="11.7109375" style="415" customWidth="1"/>
    <col min="8962" max="8962" width="10.7109375" style="415" customWidth="1"/>
    <col min="8963" max="8963" width="2.42578125" style="415" bestFit="1" customWidth="1"/>
    <col min="8964" max="8964" width="8.5703125" style="415" customWidth="1"/>
    <col min="8965" max="8965" width="12.42578125" style="415" customWidth="1"/>
    <col min="8966" max="8966" width="2.140625" style="415" customWidth="1"/>
    <col min="8967" max="8967" width="9.42578125" style="415" customWidth="1"/>
    <col min="8968" max="9212" width="11" style="415"/>
    <col min="9213" max="9213" width="46.7109375" style="415" bestFit="1" customWidth="1"/>
    <col min="9214" max="9214" width="11.85546875" style="415" customWidth="1"/>
    <col min="9215" max="9215" width="12.42578125" style="415" customWidth="1"/>
    <col min="9216" max="9216" width="12.5703125" style="415" customWidth="1"/>
    <col min="9217" max="9217" width="11.7109375" style="415" customWidth="1"/>
    <col min="9218" max="9218" width="10.7109375" style="415" customWidth="1"/>
    <col min="9219" max="9219" width="2.42578125" style="415" bestFit="1" customWidth="1"/>
    <col min="9220" max="9220" width="8.5703125" style="415" customWidth="1"/>
    <col min="9221" max="9221" width="12.42578125" style="415" customWidth="1"/>
    <col min="9222" max="9222" width="2.140625" style="415" customWidth="1"/>
    <col min="9223" max="9223" width="9.42578125" style="415" customWidth="1"/>
    <col min="9224" max="9468" width="11" style="415"/>
    <col min="9469" max="9469" width="46.7109375" style="415" bestFit="1" customWidth="1"/>
    <col min="9470" max="9470" width="11.85546875" style="415" customWidth="1"/>
    <col min="9471" max="9471" width="12.42578125" style="415" customWidth="1"/>
    <col min="9472" max="9472" width="12.5703125" style="415" customWidth="1"/>
    <col min="9473" max="9473" width="11.7109375" style="415" customWidth="1"/>
    <col min="9474" max="9474" width="10.7109375" style="415" customWidth="1"/>
    <col min="9475" max="9475" width="2.42578125" style="415" bestFit="1" customWidth="1"/>
    <col min="9476" max="9476" width="8.5703125" style="415" customWidth="1"/>
    <col min="9477" max="9477" width="12.42578125" style="415" customWidth="1"/>
    <col min="9478" max="9478" width="2.140625" style="415" customWidth="1"/>
    <col min="9479" max="9479" width="9.42578125" style="415" customWidth="1"/>
    <col min="9480" max="9724" width="11" style="415"/>
    <col min="9725" max="9725" width="46.7109375" style="415" bestFit="1" customWidth="1"/>
    <col min="9726" max="9726" width="11.85546875" style="415" customWidth="1"/>
    <col min="9727" max="9727" width="12.42578125" style="415" customWidth="1"/>
    <col min="9728" max="9728" width="12.5703125" style="415" customWidth="1"/>
    <col min="9729" max="9729" width="11.7109375" style="415" customWidth="1"/>
    <col min="9730" max="9730" width="10.7109375" style="415" customWidth="1"/>
    <col min="9731" max="9731" width="2.42578125" style="415" bestFit="1" customWidth="1"/>
    <col min="9732" max="9732" width="8.5703125" style="415" customWidth="1"/>
    <col min="9733" max="9733" width="12.42578125" style="415" customWidth="1"/>
    <col min="9734" max="9734" width="2.140625" style="415" customWidth="1"/>
    <col min="9735" max="9735" width="9.42578125" style="415" customWidth="1"/>
    <col min="9736" max="9980" width="11" style="415"/>
    <col min="9981" max="9981" width="46.7109375" style="415" bestFit="1" customWidth="1"/>
    <col min="9982" max="9982" width="11.85546875" style="415" customWidth="1"/>
    <col min="9983" max="9983" width="12.42578125" style="415" customWidth="1"/>
    <col min="9984" max="9984" width="12.5703125" style="415" customWidth="1"/>
    <col min="9985" max="9985" width="11.7109375" style="415" customWidth="1"/>
    <col min="9986" max="9986" width="10.7109375" style="415" customWidth="1"/>
    <col min="9987" max="9987" width="2.42578125" style="415" bestFit="1" customWidth="1"/>
    <col min="9988" max="9988" width="8.5703125" style="415" customWidth="1"/>
    <col min="9989" max="9989" width="12.42578125" style="415" customWidth="1"/>
    <col min="9990" max="9990" width="2.140625" style="415" customWidth="1"/>
    <col min="9991" max="9991" width="9.42578125" style="415" customWidth="1"/>
    <col min="9992" max="10236" width="11" style="415"/>
    <col min="10237" max="10237" width="46.7109375" style="415" bestFit="1" customWidth="1"/>
    <col min="10238" max="10238" width="11.85546875" style="415" customWidth="1"/>
    <col min="10239" max="10239" width="12.42578125" style="415" customWidth="1"/>
    <col min="10240" max="10240" width="12.5703125" style="415" customWidth="1"/>
    <col min="10241" max="10241" width="11.7109375" style="415" customWidth="1"/>
    <col min="10242" max="10242" width="10.7109375" style="415" customWidth="1"/>
    <col min="10243" max="10243" width="2.42578125" style="415" bestFit="1" customWidth="1"/>
    <col min="10244" max="10244" width="8.5703125" style="415" customWidth="1"/>
    <col min="10245" max="10245" width="12.42578125" style="415" customWidth="1"/>
    <col min="10246" max="10246" width="2.140625" style="415" customWidth="1"/>
    <col min="10247" max="10247" width="9.42578125" style="415" customWidth="1"/>
    <col min="10248" max="10492" width="11" style="415"/>
    <col min="10493" max="10493" width="46.7109375" style="415" bestFit="1" customWidth="1"/>
    <col min="10494" max="10494" width="11.85546875" style="415" customWidth="1"/>
    <col min="10495" max="10495" width="12.42578125" style="415" customWidth="1"/>
    <col min="10496" max="10496" width="12.5703125" style="415" customWidth="1"/>
    <col min="10497" max="10497" width="11.7109375" style="415" customWidth="1"/>
    <col min="10498" max="10498" width="10.7109375" style="415" customWidth="1"/>
    <col min="10499" max="10499" width="2.42578125" style="415" bestFit="1" customWidth="1"/>
    <col min="10500" max="10500" width="8.5703125" style="415" customWidth="1"/>
    <col min="10501" max="10501" width="12.42578125" style="415" customWidth="1"/>
    <col min="10502" max="10502" width="2.140625" style="415" customWidth="1"/>
    <col min="10503" max="10503" width="9.42578125" style="415" customWidth="1"/>
    <col min="10504" max="10748" width="11" style="415"/>
    <col min="10749" max="10749" width="46.7109375" style="415" bestFit="1" customWidth="1"/>
    <col min="10750" max="10750" width="11.85546875" style="415" customWidth="1"/>
    <col min="10751" max="10751" width="12.42578125" style="415" customWidth="1"/>
    <col min="10752" max="10752" width="12.5703125" style="415" customWidth="1"/>
    <col min="10753" max="10753" width="11.7109375" style="415" customWidth="1"/>
    <col min="10754" max="10754" width="10.7109375" style="415" customWidth="1"/>
    <col min="10755" max="10755" width="2.42578125" style="415" bestFit="1" customWidth="1"/>
    <col min="10756" max="10756" width="8.5703125" style="415" customWidth="1"/>
    <col min="10757" max="10757" width="12.42578125" style="415" customWidth="1"/>
    <col min="10758" max="10758" width="2.140625" style="415" customWidth="1"/>
    <col min="10759" max="10759" width="9.42578125" style="415" customWidth="1"/>
    <col min="10760" max="11004" width="11" style="415"/>
    <col min="11005" max="11005" width="46.7109375" style="415" bestFit="1" customWidth="1"/>
    <col min="11006" max="11006" width="11.85546875" style="415" customWidth="1"/>
    <col min="11007" max="11007" width="12.42578125" style="415" customWidth="1"/>
    <col min="11008" max="11008" width="12.5703125" style="415" customWidth="1"/>
    <col min="11009" max="11009" width="11.7109375" style="415" customWidth="1"/>
    <col min="11010" max="11010" width="10.7109375" style="415" customWidth="1"/>
    <col min="11011" max="11011" width="2.42578125" style="415" bestFit="1" customWidth="1"/>
    <col min="11012" max="11012" width="8.5703125" style="415" customWidth="1"/>
    <col min="11013" max="11013" width="12.42578125" style="415" customWidth="1"/>
    <col min="11014" max="11014" width="2.140625" style="415" customWidth="1"/>
    <col min="11015" max="11015" width="9.42578125" style="415" customWidth="1"/>
    <col min="11016" max="11260" width="11" style="415"/>
    <col min="11261" max="11261" width="46.7109375" style="415" bestFit="1" customWidth="1"/>
    <col min="11262" max="11262" width="11.85546875" style="415" customWidth="1"/>
    <col min="11263" max="11263" width="12.42578125" style="415" customWidth="1"/>
    <col min="11264" max="11264" width="12.5703125" style="415" customWidth="1"/>
    <col min="11265" max="11265" width="11.7109375" style="415" customWidth="1"/>
    <col min="11266" max="11266" width="10.7109375" style="415" customWidth="1"/>
    <col min="11267" max="11267" width="2.42578125" style="415" bestFit="1" customWidth="1"/>
    <col min="11268" max="11268" width="8.5703125" style="415" customWidth="1"/>
    <col min="11269" max="11269" width="12.42578125" style="415" customWidth="1"/>
    <col min="11270" max="11270" width="2.140625" style="415" customWidth="1"/>
    <col min="11271" max="11271" width="9.42578125" style="415" customWidth="1"/>
    <col min="11272" max="11516" width="11" style="415"/>
    <col min="11517" max="11517" width="46.7109375" style="415" bestFit="1" customWidth="1"/>
    <col min="11518" max="11518" width="11.85546875" style="415" customWidth="1"/>
    <col min="11519" max="11519" width="12.42578125" style="415" customWidth="1"/>
    <col min="11520" max="11520" width="12.5703125" style="415" customWidth="1"/>
    <col min="11521" max="11521" width="11.7109375" style="415" customWidth="1"/>
    <col min="11522" max="11522" width="10.7109375" style="415" customWidth="1"/>
    <col min="11523" max="11523" width="2.42578125" style="415" bestFit="1" customWidth="1"/>
    <col min="11524" max="11524" width="8.5703125" style="415" customWidth="1"/>
    <col min="11525" max="11525" width="12.42578125" style="415" customWidth="1"/>
    <col min="11526" max="11526" width="2.140625" style="415" customWidth="1"/>
    <col min="11527" max="11527" width="9.42578125" style="415" customWidth="1"/>
    <col min="11528" max="11772" width="11" style="415"/>
    <col min="11773" max="11773" width="46.7109375" style="415" bestFit="1" customWidth="1"/>
    <col min="11774" max="11774" width="11.85546875" style="415" customWidth="1"/>
    <col min="11775" max="11775" width="12.42578125" style="415" customWidth="1"/>
    <col min="11776" max="11776" width="12.5703125" style="415" customWidth="1"/>
    <col min="11777" max="11777" width="11.7109375" style="415" customWidth="1"/>
    <col min="11778" max="11778" width="10.7109375" style="415" customWidth="1"/>
    <col min="11779" max="11779" width="2.42578125" style="415" bestFit="1" customWidth="1"/>
    <col min="11780" max="11780" width="8.5703125" style="415" customWidth="1"/>
    <col min="11781" max="11781" width="12.42578125" style="415" customWidth="1"/>
    <col min="11782" max="11782" width="2.140625" style="415" customWidth="1"/>
    <col min="11783" max="11783" width="9.42578125" style="415" customWidth="1"/>
    <col min="11784" max="12028" width="11" style="415"/>
    <col min="12029" max="12029" width="46.7109375" style="415" bestFit="1" customWidth="1"/>
    <col min="12030" max="12030" width="11.85546875" style="415" customWidth="1"/>
    <col min="12031" max="12031" width="12.42578125" style="415" customWidth="1"/>
    <col min="12032" max="12032" width="12.5703125" style="415" customWidth="1"/>
    <col min="12033" max="12033" width="11.7109375" style="415" customWidth="1"/>
    <col min="12034" max="12034" width="10.7109375" style="415" customWidth="1"/>
    <col min="12035" max="12035" width="2.42578125" style="415" bestFit="1" customWidth="1"/>
    <col min="12036" max="12036" width="8.5703125" style="415" customWidth="1"/>
    <col min="12037" max="12037" width="12.42578125" style="415" customWidth="1"/>
    <col min="12038" max="12038" width="2.140625" style="415" customWidth="1"/>
    <col min="12039" max="12039" width="9.42578125" style="415" customWidth="1"/>
    <col min="12040" max="12284" width="11" style="415"/>
    <col min="12285" max="12285" width="46.7109375" style="415" bestFit="1" customWidth="1"/>
    <col min="12286" max="12286" width="11.85546875" style="415" customWidth="1"/>
    <col min="12287" max="12287" width="12.42578125" style="415" customWidth="1"/>
    <col min="12288" max="12288" width="12.5703125" style="415" customWidth="1"/>
    <col min="12289" max="12289" width="11.7109375" style="415" customWidth="1"/>
    <col min="12290" max="12290" width="10.7109375" style="415" customWidth="1"/>
    <col min="12291" max="12291" width="2.42578125" style="415" bestFit="1" customWidth="1"/>
    <col min="12292" max="12292" width="8.5703125" style="415" customWidth="1"/>
    <col min="12293" max="12293" width="12.42578125" style="415" customWidth="1"/>
    <col min="12294" max="12294" width="2.140625" style="415" customWidth="1"/>
    <col min="12295" max="12295" width="9.42578125" style="415" customWidth="1"/>
    <col min="12296" max="12540" width="11" style="415"/>
    <col min="12541" max="12541" width="46.7109375" style="415" bestFit="1" customWidth="1"/>
    <col min="12542" max="12542" width="11.85546875" style="415" customWidth="1"/>
    <col min="12543" max="12543" width="12.42578125" style="415" customWidth="1"/>
    <col min="12544" max="12544" width="12.5703125" style="415" customWidth="1"/>
    <col min="12545" max="12545" width="11.7109375" style="415" customWidth="1"/>
    <col min="12546" max="12546" width="10.7109375" style="415" customWidth="1"/>
    <col min="12547" max="12547" width="2.42578125" style="415" bestFit="1" customWidth="1"/>
    <col min="12548" max="12548" width="8.5703125" style="415" customWidth="1"/>
    <col min="12549" max="12549" width="12.42578125" style="415" customWidth="1"/>
    <col min="12550" max="12550" width="2.140625" style="415" customWidth="1"/>
    <col min="12551" max="12551" width="9.42578125" style="415" customWidth="1"/>
    <col min="12552" max="12796" width="11" style="415"/>
    <col min="12797" max="12797" width="46.7109375" style="415" bestFit="1" customWidth="1"/>
    <col min="12798" max="12798" width="11.85546875" style="415" customWidth="1"/>
    <col min="12799" max="12799" width="12.42578125" style="415" customWidth="1"/>
    <col min="12800" max="12800" width="12.5703125" style="415" customWidth="1"/>
    <col min="12801" max="12801" width="11.7109375" style="415" customWidth="1"/>
    <col min="12802" max="12802" width="10.7109375" style="415" customWidth="1"/>
    <col min="12803" max="12803" width="2.42578125" style="415" bestFit="1" customWidth="1"/>
    <col min="12804" max="12804" width="8.5703125" style="415" customWidth="1"/>
    <col min="12805" max="12805" width="12.42578125" style="415" customWidth="1"/>
    <col min="12806" max="12806" width="2.140625" style="415" customWidth="1"/>
    <col min="12807" max="12807" width="9.42578125" style="415" customWidth="1"/>
    <col min="12808" max="13052" width="11" style="415"/>
    <col min="13053" max="13053" width="46.7109375" style="415" bestFit="1" customWidth="1"/>
    <col min="13054" max="13054" width="11.85546875" style="415" customWidth="1"/>
    <col min="13055" max="13055" width="12.42578125" style="415" customWidth="1"/>
    <col min="13056" max="13056" width="12.5703125" style="415" customWidth="1"/>
    <col min="13057" max="13057" width="11.7109375" style="415" customWidth="1"/>
    <col min="13058" max="13058" width="10.7109375" style="415" customWidth="1"/>
    <col min="13059" max="13059" width="2.42578125" style="415" bestFit="1" customWidth="1"/>
    <col min="13060" max="13060" width="8.5703125" style="415" customWidth="1"/>
    <col min="13061" max="13061" width="12.42578125" style="415" customWidth="1"/>
    <col min="13062" max="13062" width="2.140625" style="415" customWidth="1"/>
    <col min="13063" max="13063" width="9.42578125" style="415" customWidth="1"/>
    <col min="13064" max="13308" width="11" style="415"/>
    <col min="13309" max="13309" width="46.7109375" style="415" bestFit="1" customWidth="1"/>
    <col min="13310" max="13310" width="11.85546875" style="415" customWidth="1"/>
    <col min="13311" max="13311" width="12.42578125" style="415" customWidth="1"/>
    <col min="13312" max="13312" width="12.5703125" style="415" customWidth="1"/>
    <col min="13313" max="13313" width="11.7109375" style="415" customWidth="1"/>
    <col min="13314" max="13314" width="10.7109375" style="415" customWidth="1"/>
    <col min="13315" max="13315" width="2.42578125" style="415" bestFit="1" customWidth="1"/>
    <col min="13316" max="13316" width="8.5703125" style="415" customWidth="1"/>
    <col min="13317" max="13317" width="12.42578125" style="415" customWidth="1"/>
    <col min="13318" max="13318" width="2.140625" style="415" customWidth="1"/>
    <col min="13319" max="13319" width="9.42578125" style="415" customWidth="1"/>
    <col min="13320" max="13564" width="11" style="415"/>
    <col min="13565" max="13565" width="46.7109375" style="415" bestFit="1" customWidth="1"/>
    <col min="13566" max="13566" width="11.85546875" style="415" customWidth="1"/>
    <col min="13567" max="13567" width="12.42578125" style="415" customWidth="1"/>
    <col min="13568" max="13568" width="12.5703125" style="415" customWidth="1"/>
    <col min="13569" max="13569" width="11.7109375" style="415" customWidth="1"/>
    <col min="13570" max="13570" width="10.7109375" style="415" customWidth="1"/>
    <col min="13571" max="13571" width="2.42578125" style="415" bestFit="1" customWidth="1"/>
    <col min="13572" max="13572" width="8.5703125" style="415" customWidth="1"/>
    <col min="13573" max="13573" width="12.42578125" style="415" customWidth="1"/>
    <col min="13574" max="13574" width="2.140625" style="415" customWidth="1"/>
    <col min="13575" max="13575" width="9.42578125" style="415" customWidth="1"/>
    <col min="13576" max="13820" width="11" style="415"/>
    <col min="13821" max="13821" width="46.7109375" style="415" bestFit="1" customWidth="1"/>
    <col min="13822" max="13822" width="11.85546875" style="415" customWidth="1"/>
    <col min="13823" max="13823" width="12.42578125" style="415" customWidth="1"/>
    <col min="13824" max="13824" width="12.5703125" style="415" customWidth="1"/>
    <col min="13825" max="13825" width="11.7109375" style="415" customWidth="1"/>
    <col min="13826" max="13826" width="10.7109375" style="415" customWidth="1"/>
    <col min="13827" max="13827" width="2.42578125" style="415" bestFit="1" customWidth="1"/>
    <col min="13828" max="13828" width="8.5703125" style="415" customWidth="1"/>
    <col min="13829" max="13829" width="12.42578125" style="415" customWidth="1"/>
    <col min="13830" max="13830" width="2.140625" style="415" customWidth="1"/>
    <col min="13831" max="13831" width="9.42578125" style="415" customWidth="1"/>
    <col min="13832" max="14076" width="11" style="415"/>
    <col min="14077" max="14077" width="46.7109375" style="415" bestFit="1" customWidth="1"/>
    <col min="14078" max="14078" width="11.85546875" style="415" customWidth="1"/>
    <col min="14079" max="14079" width="12.42578125" style="415" customWidth="1"/>
    <col min="14080" max="14080" width="12.5703125" style="415" customWidth="1"/>
    <col min="14081" max="14081" width="11.7109375" style="415" customWidth="1"/>
    <col min="14082" max="14082" width="10.7109375" style="415" customWidth="1"/>
    <col min="14083" max="14083" width="2.42578125" style="415" bestFit="1" customWidth="1"/>
    <col min="14084" max="14084" width="8.5703125" style="415" customWidth="1"/>
    <col min="14085" max="14085" width="12.42578125" style="415" customWidth="1"/>
    <col min="14086" max="14086" width="2.140625" style="415" customWidth="1"/>
    <col min="14087" max="14087" width="9.42578125" style="415" customWidth="1"/>
    <col min="14088" max="14332" width="11" style="415"/>
    <col min="14333" max="14333" width="46.7109375" style="415" bestFit="1" customWidth="1"/>
    <col min="14334" max="14334" width="11.85546875" style="415" customWidth="1"/>
    <col min="14335" max="14335" width="12.42578125" style="415" customWidth="1"/>
    <col min="14336" max="14336" width="12.5703125" style="415" customWidth="1"/>
    <col min="14337" max="14337" width="11.7109375" style="415" customWidth="1"/>
    <col min="14338" max="14338" width="10.7109375" style="415" customWidth="1"/>
    <col min="14339" max="14339" width="2.42578125" style="415" bestFit="1" customWidth="1"/>
    <col min="14340" max="14340" width="8.5703125" style="415" customWidth="1"/>
    <col min="14341" max="14341" width="12.42578125" style="415" customWidth="1"/>
    <col min="14342" max="14342" width="2.140625" style="415" customWidth="1"/>
    <col min="14343" max="14343" width="9.42578125" style="415" customWidth="1"/>
    <col min="14344" max="14588" width="11" style="415"/>
    <col min="14589" max="14589" width="46.7109375" style="415" bestFit="1" customWidth="1"/>
    <col min="14590" max="14590" width="11.85546875" style="415" customWidth="1"/>
    <col min="14591" max="14591" width="12.42578125" style="415" customWidth="1"/>
    <col min="14592" max="14592" width="12.5703125" style="415" customWidth="1"/>
    <col min="14593" max="14593" width="11.7109375" style="415" customWidth="1"/>
    <col min="14594" max="14594" width="10.7109375" style="415" customWidth="1"/>
    <col min="14595" max="14595" width="2.42578125" style="415" bestFit="1" customWidth="1"/>
    <col min="14596" max="14596" width="8.5703125" style="415" customWidth="1"/>
    <col min="14597" max="14597" width="12.42578125" style="415" customWidth="1"/>
    <col min="14598" max="14598" width="2.140625" style="415" customWidth="1"/>
    <col min="14599" max="14599" width="9.42578125" style="415" customWidth="1"/>
    <col min="14600" max="14844" width="11" style="415"/>
    <col min="14845" max="14845" width="46.7109375" style="415" bestFit="1" customWidth="1"/>
    <col min="14846" max="14846" width="11.85546875" style="415" customWidth="1"/>
    <col min="14847" max="14847" width="12.42578125" style="415" customWidth="1"/>
    <col min="14848" max="14848" width="12.5703125" style="415" customWidth="1"/>
    <col min="14849" max="14849" width="11.7109375" style="415" customWidth="1"/>
    <col min="14850" max="14850" width="10.7109375" style="415" customWidth="1"/>
    <col min="14851" max="14851" width="2.42578125" style="415" bestFit="1" customWidth="1"/>
    <col min="14852" max="14852" width="8.5703125" style="415" customWidth="1"/>
    <col min="14853" max="14853" width="12.42578125" style="415" customWidth="1"/>
    <col min="14854" max="14854" width="2.140625" style="415" customWidth="1"/>
    <col min="14855" max="14855" width="9.42578125" style="415" customWidth="1"/>
    <col min="14856" max="15100" width="11" style="415"/>
    <col min="15101" max="15101" width="46.7109375" style="415" bestFit="1" customWidth="1"/>
    <col min="15102" max="15102" width="11.85546875" style="415" customWidth="1"/>
    <col min="15103" max="15103" width="12.42578125" style="415" customWidth="1"/>
    <col min="15104" max="15104" width="12.5703125" style="415" customWidth="1"/>
    <col min="15105" max="15105" width="11.7109375" style="415" customWidth="1"/>
    <col min="15106" max="15106" width="10.7109375" style="415" customWidth="1"/>
    <col min="15107" max="15107" width="2.42578125" style="415" bestFit="1" customWidth="1"/>
    <col min="15108" max="15108" width="8.5703125" style="415" customWidth="1"/>
    <col min="15109" max="15109" width="12.42578125" style="415" customWidth="1"/>
    <col min="15110" max="15110" width="2.140625" style="415" customWidth="1"/>
    <col min="15111" max="15111" width="9.42578125" style="415" customWidth="1"/>
    <col min="15112" max="15356" width="11" style="415"/>
    <col min="15357" max="15357" width="46.7109375" style="415" bestFit="1" customWidth="1"/>
    <col min="15358" max="15358" width="11.85546875" style="415" customWidth="1"/>
    <col min="15359" max="15359" width="12.42578125" style="415" customWidth="1"/>
    <col min="15360" max="15360" width="12.5703125" style="415" customWidth="1"/>
    <col min="15361" max="15361" width="11.7109375" style="415" customWidth="1"/>
    <col min="15362" max="15362" width="10.7109375" style="415" customWidth="1"/>
    <col min="15363" max="15363" width="2.42578125" style="415" bestFit="1" customWidth="1"/>
    <col min="15364" max="15364" width="8.5703125" style="415" customWidth="1"/>
    <col min="15365" max="15365" width="12.42578125" style="415" customWidth="1"/>
    <col min="15366" max="15366" width="2.140625" style="415" customWidth="1"/>
    <col min="15367" max="15367" width="9.42578125" style="415" customWidth="1"/>
    <col min="15368" max="15612" width="11" style="415"/>
    <col min="15613" max="15613" width="46.7109375" style="415" bestFit="1" customWidth="1"/>
    <col min="15614" max="15614" width="11.85546875" style="415" customWidth="1"/>
    <col min="15615" max="15615" width="12.42578125" style="415" customWidth="1"/>
    <col min="15616" max="15616" width="12.5703125" style="415" customWidth="1"/>
    <col min="15617" max="15617" width="11.7109375" style="415" customWidth="1"/>
    <col min="15618" max="15618" width="10.7109375" style="415" customWidth="1"/>
    <col min="15619" max="15619" width="2.42578125" style="415" bestFit="1" customWidth="1"/>
    <col min="15620" max="15620" width="8.5703125" style="415" customWidth="1"/>
    <col min="15621" max="15621" width="12.42578125" style="415" customWidth="1"/>
    <col min="15622" max="15622" width="2.140625" style="415" customWidth="1"/>
    <col min="15623" max="15623" width="9.42578125" style="415" customWidth="1"/>
    <col min="15624" max="15868" width="11" style="415"/>
    <col min="15869" max="15869" width="46.7109375" style="415" bestFit="1" customWidth="1"/>
    <col min="15870" max="15870" width="11.85546875" style="415" customWidth="1"/>
    <col min="15871" max="15871" width="12.42578125" style="415" customWidth="1"/>
    <col min="15872" max="15872" width="12.5703125" style="415" customWidth="1"/>
    <col min="15873" max="15873" width="11.7109375" style="415" customWidth="1"/>
    <col min="15874" max="15874" width="10.7109375" style="415" customWidth="1"/>
    <col min="15875" max="15875" width="2.42578125" style="415" bestFit="1" customWidth="1"/>
    <col min="15876" max="15876" width="8.5703125" style="415" customWidth="1"/>
    <col min="15877" max="15877" width="12.42578125" style="415" customWidth="1"/>
    <col min="15878" max="15878" width="2.140625" style="415" customWidth="1"/>
    <col min="15879" max="15879" width="9.42578125" style="415" customWidth="1"/>
    <col min="15880" max="16124" width="11" style="415"/>
    <col min="16125" max="16125" width="46.7109375" style="415" bestFit="1" customWidth="1"/>
    <col min="16126" max="16126" width="11.85546875" style="415" customWidth="1"/>
    <col min="16127" max="16127" width="12.42578125" style="415" customWidth="1"/>
    <col min="16128" max="16128" width="12.5703125" style="415" customWidth="1"/>
    <col min="16129" max="16129" width="11.7109375" style="415" customWidth="1"/>
    <col min="16130" max="16130" width="10.7109375" style="415" customWidth="1"/>
    <col min="16131" max="16131" width="2.42578125" style="415" bestFit="1" customWidth="1"/>
    <col min="16132" max="16132" width="8.5703125" style="415" customWidth="1"/>
    <col min="16133" max="16133" width="12.42578125" style="415" customWidth="1"/>
    <col min="16134" max="16134" width="2.140625" style="415" customWidth="1"/>
    <col min="16135" max="16135" width="9.42578125" style="415" customWidth="1"/>
    <col min="16136" max="16384" width="11" style="415"/>
  </cols>
  <sheetData>
    <row r="1" spans="1:25" s="416" customFormat="1" ht="17.100000000000001" customHeight="1">
      <c r="A1" s="3104" t="s">
        <v>685</v>
      </c>
      <c r="B1" s="3104"/>
      <c r="C1" s="3104"/>
      <c r="D1" s="3104"/>
      <c r="E1" s="3104"/>
      <c r="F1" s="3104"/>
      <c r="G1" s="3104"/>
      <c r="H1" s="3104"/>
      <c r="I1" s="3104"/>
    </row>
    <row r="2" spans="1:25" s="416" customFormat="1" ht="17.100000000000001" customHeight="1">
      <c r="A2" s="3123" t="s">
        <v>43</v>
      </c>
      <c r="B2" s="3123"/>
      <c r="C2" s="3123"/>
      <c r="D2" s="3123"/>
      <c r="E2" s="3123"/>
      <c r="F2" s="3123"/>
      <c r="G2" s="3123"/>
      <c r="H2" s="3123"/>
      <c r="I2" s="3123"/>
    </row>
    <row r="3" spans="1:25" s="416" customFormat="1" ht="17.100000000000001" customHeight="1">
      <c r="A3" s="3123" t="s">
        <v>579</v>
      </c>
      <c r="B3" s="3123"/>
      <c r="C3" s="3123"/>
      <c r="D3" s="3123"/>
      <c r="E3" s="3123"/>
      <c r="F3" s="3123"/>
      <c r="G3" s="3123"/>
      <c r="H3" s="3123"/>
      <c r="I3" s="3123"/>
    </row>
    <row r="4" spans="1:25" s="416" customFormat="1" ht="17.100000000000001" customHeight="1" thickBot="1">
      <c r="A4" s="435"/>
      <c r="B4" s="603"/>
      <c r="C4" s="418"/>
      <c r="D4" s="418"/>
      <c r="E4" s="418"/>
      <c r="F4" s="418"/>
      <c r="G4" s="418"/>
      <c r="H4" s="3106" t="s">
        <v>578</v>
      </c>
      <c r="I4" s="3106"/>
    </row>
    <row r="5" spans="1:25" s="416" customFormat="1" ht="21.75" customHeight="1" thickTop="1">
      <c r="A5" s="3130" t="s">
        <v>66</v>
      </c>
      <c r="B5" s="3138">
        <v>2020</v>
      </c>
      <c r="C5" s="3139"/>
      <c r="D5" s="3138">
        <v>2021</v>
      </c>
      <c r="E5" s="3139"/>
      <c r="F5" s="3140" t="s">
        <v>576</v>
      </c>
      <c r="G5" s="3140"/>
      <c r="H5" s="3140"/>
      <c r="I5" s="3141"/>
    </row>
    <row r="6" spans="1:25" s="416" customFormat="1" ht="15.75">
      <c r="A6" s="3131"/>
      <c r="B6" s="3119" t="s">
        <v>683</v>
      </c>
      <c r="C6" s="3119" t="s">
        <v>574</v>
      </c>
      <c r="D6" s="3119" t="s">
        <v>573</v>
      </c>
      <c r="E6" s="3119" t="s">
        <v>572</v>
      </c>
      <c r="F6" s="3135" t="s">
        <v>73</v>
      </c>
      <c r="G6" s="3135"/>
      <c r="H6" s="3135" t="s">
        <v>263</v>
      </c>
      <c r="I6" s="3136"/>
    </row>
    <row r="7" spans="1:25" s="416" customFormat="1" ht="15.75">
      <c r="A7" s="3132"/>
      <c r="B7" s="3137"/>
      <c r="C7" s="3137"/>
      <c r="D7" s="3137"/>
      <c r="E7" s="3137"/>
      <c r="F7" s="496" t="s">
        <v>396</v>
      </c>
      <c r="G7" s="572" t="s">
        <v>571</v>
      </c>
      <c r="H7" s="496" t="s">
        <v>396</v>
      </c>
      <c r="I7" s="571" t="s">
        <v>571</v>
      </c>
    </row>
    <row r="8" spans="1:25" s="416" customFormat="1" ht="24.75" customHeight="1">
      <c r="A8" s="531" t="s">
        <v>676</v>
      </c>
      <c r="B8" s="590">
        <v>351960.16146800818</v>
      </c>
      <c r="C8" s="590">
        <v>370022.49654906307</v>
      </c>
      <c r="D8" s="590">
        <v>441460.503055732</v>
      </c>
      <c r="E8" s="590">
        <v>461158.85171611834</v>
      </c>
      <c r="F8" s="590">
        <v>18062.335081054887</v>
      </c>
      <c r="G8" s="568">
        <v>5.1319260127958213</v>
      </c>
      <c r="H8" s="590">
        <v>19698.348660386342</v>
      </c>
      <c r="I8" s="453">
        <v>4.4620863076168629</v>
      </c>
      <c r="K8" s="502"/>
      <c r="N8" s="502"/>
      <c r="O8" s="502"/>
      <c r="P8" s="502"/>
      <c r="Q8" s="502"/>
      <c r="R8" s="502"/>
      <c r="S8" s="502"/>
      <c r="T8" s="502"/>
      <c r="U8" s="502"/>
      <c r="V8" s="502"/>
      <c r="W8" s="502"/>
      <c r="X8" s="502"/>
      <c r="Y8" s="502"/>
    </row>
    <row r="9" spans="1:25" s="416" customFormat="1" ht="24.75" customHeight="1">
      <c r="A9" s="449" t="s">
        <v>675</v>
      </c>
      <c r="B9" s="586">
        <v>9178.5920868638241</v>
      </c>
      <c r="C9" s="586">
        <v>8583.1922117331978</v>
      </c>
      <c r="D9" s="586">
        <v>13589.840167030396</v>
      </c>
      <c r="E9" s="586">
        <v>10368.540834909436</v>
      </c>
      <c r="F9" s="586">
        <v>-595.39987513062624</v>
      </c>
      <c r="G9" s="564">
        <v>-6.4868322886115397</v>
      </c>
      <c r="H9" s="586">
        <v>-3221.2993321209597</v>
      </c>
      <c r="I9" s="563">
        <v>-23.703732292127956</v>
      </c>
      <c r="K9" s="502"/>
      <c r="N9" s="502"/>
      <c r="O9" s="502"/>
      <c r="P9" s="502"/>
      <c r="Q9" s="502"/>
      <c r="R9" s="502"/>
      <c r="S9" s="502"/>
      <c r="T9" s="502"/>
      <c r="U9" s="502"/>
      <c r="V9" s="502"/>
      <c r="W9" s="502"/>
      <c r="X9" s="502"/>
      <c r="Y9" s="502"/>
    </row>
    <row r="10" spans="1:25" s="416" customFormat="1" ht="24.75" customHeight="1">
      <c r="A10" s="449" t="s">
        <v>671</v>
      </c>
      <c r="B10" s="586">
        <v>9176.7404655003666</v>
      </c>
      <c r="C10" s="586">
        <v>8581.3215076831984</v>
      </c>
      <c r="D10" s="586">
        <v>13587.994299790396</v>
      </c>
      <c r="E10" s="586">
        <v>10366.668622230485</v>
      </c>
      <c r="F10" s="586">
        <v>-595.41895781716812</v>
      </c>
      <c r="G10" s="564">
        <v>-6.4883491045172823</v>
      </c>
      <c r="H10" s="586">
        <v>-3221.3256775599111</v>
      </c>
      <c r="I10" s="563">
        <v>-23.707146223998656</v>
      </c>
      <c r="K10" s="502"/>
      <c r="N10" s="502"/>
      <c r="O10" s="502"/>
      <c r="P10" s="502"/>
      <c r="Q10" s="502"/>
      <c r="R10" s="502"/>
      <c r="S10" s="502"/>
      <c r="T10" s="502"/>
      <c r="U10" s="502"/>
      <c r="V10" s="502"/>
      <c r="W10" s="502"/>
      <c r="X10" s="502"/>
      <c r="Y10" s="502"/>
    </row>
    <row r="11" spans="1:25" s="416" customFormat="1" ht="24.75" customHeight="1">
      <c r="A11" s="449" t="s">
        <v>670</v>
      </c>
      <c r="B11" s="586">
        <v>1.851621363457731</v>
      </c>
      <c r="C11" s="586">
        <v>1.8707040499999998</v>
      </c>
      <c r="D11" s="586">
        <v>1.8458672399999998</v>
      </c>
      <c r="E11" s="586">
        <v>1.8722126789498916</v>
      </c>
      <c r="F11" s="586">
        <v>1.9082686542268856E-2</v>
      </c>
      <c r="G11" s="564">
        <v>1.0305933447772342</v>
      </c>
      <c r="H11" s="586">
        <v>2.6345438949891831E-2</v>
      </c>
      <c r="I11" s="563">
        <v>1.4272661857248106</v>
      </c>
      <c r="K11" s="502"/>
      <c r="N11" s="502"/>
      <c r="O11" s="502"/>
      <c r="P11" s="502"/>
      <c r="Q11" s="502"/>
      <c r="R11" s="502"/>
      <c r="S11" s="502"/>
      <c r="T11" s="502"/>
      <c r="U11" s="502"/>
      <c r="V11" s="502"/>
      <c r="W11" s="502"/>
      <c r="X11" s="502"/>
      <c r="Y11" s="502"/>
    </row>
    <row r="12" spans="1:25" s="416" customFormat="1" ht="24.75" customHeight="1">
      <c r="A12" s="449" t="s">
        <v>674</v>
      </c>
      <c r="B12" s="586">
        <v>113123.03206964639</v>
      </c>
      <c r="C12" s="586">
        <v>120490.26074383051</v>
      </c>
      <c r="D12" s="586">
        <v>140720.18292736361</v>
      </c>
      <c r="E12" s="586">
        <v>142542.6479841313</v>
      </c>
      <c r="F12" s="586">
        <v>7367.2286741841235</v>
      </c>
      <c r="G12" s="564">
        <v>6.5125806296001203</v>
      </c>
      <c r="H12" s="586">
        <v>1822.4650567676872</v>
      </c>
      <c r="I12" s="563">
        <v>1.2950985557689334</v>
      </c>
      <c r="K12" s="502"/>
      <c r="N12" s="502"/>
      <c r="O12" s="502"/>
      <c r="P12" s="502"/>
      <c r="Q12" s="502"/>
      <c r="R12" s="502"/>
      <c r="S12" s="502"/>
      <c r="T12" s="502"/>
      <c r="U12" s="502"/>
      <c r="V12" s="502"/>
      <c r="W12" s="502"/>
      <c r="X12" s="502"/>
      <c r="Y12" s="502"/>
    </row>
    <row r="13" spans="1:25" s="416" customFormat="1" ht="24.75" customHeight="1">
      <c r="A13" s="449" t="s">
        <v>671</v>
      </c>
      <c r="B13" s="586">
        <v>113119.67839715985</v>
      </c>
      <c r="C13" s="586">
        <v>120487.15055318206</v>
      </c>
      <c r="D13" s="586">
        <v>140716.97742683362</v>
      </c>
      <c r="E13" s="586">
        <v>142538.59466902024</v>
      </c>
      <c r="F13" s="586">
        <v>7367.4721560222097</v>
      </c>
      <c r="G13" s="564">
        <v>6.5129889515378858</v>
      </c>
      <c r="H13" s="586">
        <v>1821.6172421866213</v>
      </c>
      <c r="I13" s="563">
        <v>1.29452556151853</v>
      </c>
      <c r="K13" s="502"/>
      <c r="N13" s="502"/>
      <c r="O13" s="502"/>
      <c r="P13" s="502"/>
      <c r="Q13" s="502"/>
      <c r="R13" s="502"/>
      <c r="S13" s="502"/>
      <c r="T13" s="502"/>
      <c r="U13" s="502"/>
      <c r="V13" s="502"/>
      <c r="W13" s="502"/>
      <c r="X13" s="502"/>
      <c r="Y13" s="502"/>
    </row>
    <row r="14" spans="1:25" s="416" customFormat="1" ht="24.75" customHeight="1">
      <c r="A14" s="449" t="s">
        <v>670</v>
      </c>
      <c r="B14" s="586">
        <v>3.3536724865422691</v>
      </c>
      <c r="C14" s="586">
        <v>3.1101906484516544</v>
      </c>
      <c r="D14" s="586">
        <v>3.2055005300000001</v>
      </c>
      <c r="E14" s="586">
        <v>4.0533151110501082</v>
      </c>
      <c r="F14" s="586">
        <v>-0.24348183809061474</v>
      </c>
      <c r="G14" s="564">
        <v>-7.2601555180974566</v>
      </c>
      <c r="H14" s="586">
        <v>0.8478145810501081</v>
      </c>
      <c r="I14" s="563">
        <v>26.448742501069191</v>
      </c>
      <c r="K14" s="502"/>
      <c r="N14" s="502"/>
      <c r="O14" s="502"/>
      <c r="P14" s="502"/>
      <c r="Q14" s="502"/>
      <c r="R14" s="502"/>
      <c r="S14" s="502"/>
      <c r="T14" s="502"/>
      <c r="U14" s="502"/>
      <c r="V14" s="502"/>
      <c r="W14" s="502"/>
      <c r="X14" s="502"/>
      <c r="Y14" s="502"/>
    </row>
    <row r="15" spans="1:25" s="416" customFormat="1" ht="24.75" customHeight="1">
      <c r="A15" s="449" t="s">
        <v>673</v>
      </c>
      <c r="B15" s="586">
        <v>187415.85763478003</v>
      </c>
      <c r="C15" s="586">
        <v>204129.72053389138</v>
      </c>
      <c r="D15" s="586">
        <v>243409.0258915</v>
      </c>
      <c r="E15" s="586">
        <v>274354.67030528962</v>
      </c>
      <c r="F15" s="586">
        <v>16713.862899111351</v>
      </c>
      <c r="G15" s="564">
        <v>8.9180622760758563</v>
      </c>
      <c r="H15" s="586">
        <v>30945.644413789618</v>
      </c>
      <c r="I15" s="563">
        <v>12.713433407183386</v>
      </c>
      <c r="K15" s="502"/>
      <c r="N15" s="502"/>
      <c r="O15" s="502"/>
      <c r="P15" s="502"/>
      <c r="Q15" s="502"/>
      <c r="R15" s="502"/>
      <c r="S15" s="502"/>
      <c r="T15" s="502"/>
      <c r="U15" s="502"/>
      <c r="V15" s="502"/>
      <c r="W15" s="502"/>
      <c r="X15" s="502"/>
      <c r="Y15" s="502"/>
    </row>
    <row r="16" spans="1:25" s="416" customFormat="1" ht="24.75" customHeight="1">
      <c r="A16" s="449" t="s">
        <v>671</v>
      </c>
      <c r="B16" s="586">
        <v>187415.85763478003</v>
      </c>
      <c r="C16" s="586">
        <v>204129.72053389138</v>
      </c>
      <c r="D16" s="586">
        <v>243409.0258915</v>
      </c>
      <c r="E16" s="586">
        <v>274354.67030528962</v>
      </c>
      <c r="F16" s="586">
        <v>16713.862899111351</v>
      </c>
      <c r="G16" s="564">
        <v>8.9180622760758563</v>
      </c>
      <c r="H16" s="586">
        <v>30945.644413789618</v>
      </c>
      <c r="I16" s="563">
        <v>12.713433407183386</v>
      </c>
      <c r="K16" s="502"/>
      <c r="N16" s="502"/>
      <c r="O16" s="502"/>
      <c r="P16" s="502"/>
      <c r="Q16" s="502"/>
      <c r="R16" s="502"/>
      <c r="S16" s="502"/>
      <c r="T16" s="502"/>
      <c r="U16" s="502"/>
      <c r="V16" s="502"/>
      <c r="W16" s="502"/>
      <c r="X16" s="502"/>
      <c r="Y16" s="502"/>
    </row>
    <row r="17" spans="1:25" s="416" customFormat="1" ht="24.75" customHeight="1">
      <c r="A17" s="449" t="s">
        <v>670</v>
      </c>
      <c r="B17" s="586">
        <v>0</v>
      </c>
      <c r="C17" s="586">
        <v>0</v>
      </c>
      <c r="D17" s="586">
        <v>0</v>
      </c>
      <c r="E17" s="586">
        <v>0</v>
      </c>
      <c r="F17" s="586">
        <v>0</v>
      </c>
      <c r="G17" s="564"/>
      <c r="H17" s="586">
        <v>0</v>
      </c>
      <c r="I17" s="563"/>
      <c r="K17" s="502"/>
      <c r="N17" s="502"/>
      <c r="O17" s="502"/>
      <c r="P17" s="502"/>
      <c r="Q17" s="502"/>
      <c r="R17" s="502"/>
      <c r="S17" s="502"/>
      <c r="T17" s="502"/>
      <c r="U17" s="502"/>
      <c r="V17" s="502"/>
      <c r="W17" s="502"/>
      <c r="X17" s="502"/>
      <c r="Y17" s="502"/>
    </row>
    <row r="18" spans="1:25" s="416" customFormat="1" ht="24.75" customHeight="1">
      <c r="A18" s="449" t="s">
        <v>672</v>
      </c>
      <c r="B18" s="586">
        <v>42077.478884967997</v>
      </c>
      <c r="C18" s="586">
        <v>36656.569941258014</v>
      </c>
      <c r="D18" s="586">
        <v>43551.739335377999</v>
      </c>
      <c r="E18" s="586">
        <v>33698.222801188007</v>
      </c>
      <c r="F18" s="586">
        <v>-5420.9089437099829</v>
      </c>
      <c r="G18" s="564">
        <v>-12.883160035632695</v>
      </c>
      <c r="H18" s="586">
        <v>-9853.5165341899919</v>
      </c>
      <c r="I18" s="563">
        <v>-22.624851922241763</v>
      </c>
      <c r="K18" s="502"/>
      <c r="N18" s="502"/>
      <c r="O18" s="502"/>
      <c r="P18" s="502"/>
      <c r="Q18" s="502"/>
      <c r="R18" s="502"/>
      <c r="S18" s="502"/>
      <c r="T18" s="502"/>
      <c r="U18" s="502"/>
      <c r="V18" s="502"/>
      <c r="W18" s="502"/>
      <c r="X18" s="502"/>
      <c r="Y18" s="502"/>
    </row>
    <row r="19" spans="1:25" s="416" customFormat="1" ht="24.75" customHeight="1">
      <c r="A19" s="449" t="s">
        <v>671</v>
      </c>
      <c r="B19" s="586">
        <v>42077.478884967997</v>
      </c>
      <c r="C19" s="586">
        <v>36656.569941258014</v>
      </c>
      <c r="D19" s="586">
        <v>43551.739335377999</v>
      </c>
      <c r="E19" s="586">
        <v>33698.222801188007</v>
      </c>
      <c r="F19" s="586">
        <v>-5420.9089437099829</v>
      </c>
      <c r="G19" s="564">
        <v>-12.883160035632695</v>
      </c>
      <c r="H19" s="586">
        <v>-9853.5165341899919</v>
      </c>
      <c r="I19" s="563">
        <v>-22.624851922241763</v>
      </c>
      <c r="K19" s="502"/>
      <c r="N19" s="502"/>
      <c r="O19" s="502"/>
      <c r="P19" s="502"/>
      <c r="Q19" s="502"/>
      <c r="R19" s="502"/>
      <c r="S19" s="502"/>
      <c r="T19" s="502"/>
      <c r="U19" s="502"/>
      <c r="V19" s="502"/>
      <c r="W19" s="502"/>
      <c r="X19" s="502"/>
      <c r="Y19" s="502"/>
    </row>
    <row r="20" spans="1:25" s="416" customFormat="1" ht="24.75" customHeight="1">
      <c r="A20" s="449" t="s">
        <v>670</v>
      </c>
      <c r="B20" s="586">
        <v>0</v>
      </c>
      <c r="C20" s="586">
        <v>0</v>
      </c>
      <c r="D20" s="586">
        <v>0</v>
      </c>
      <c r="E20" s="586">
        <v>0</v>
      </c>
      <c r="F20" s="586">
        <v>0</v>
      </c>
      <c r="G20" s="564"/>
      <c r="H20" s="586">
        <v>0</v>
      </c>
      <c r="I20" s="563"/>
      <c r="K20" s="502"/>
      <c r="N20" s="502"/>
      <c r="O20" s="502"/>
      <c r="P20" s="502"/>
      <c r="Q20" s="502"/>
      <c r="R20" s="502"/>
      <c r="S20" s="502"/>
      <c r="T20" s="502"/>
      <c r="U20" s="502"/>
      <c r="V20" s="502"/>
      <c r="W20" s="502"/>
      <c r="X20" s="502"/>
      <c r="Y20" s="502"/>
    </row>
    <row r="21" spans="1:25" s="416" customFormat="1" ht="24.75" customHeight="1">
      <c r="A21" s="449" t="s">
        <v>669</v>
      </c>
      <c r="B21" s="586">
        <v>165.20079175000001</v>
      </c>
      <c r="C21" s="586">
        <v>162.75311834999999</v>
      </c>
      <c r="D21" s="586">
        <v>189.71473446000005</v>
      </c>
      <c r="E21" s="586">
        <v>194.76979059999994</v>
      </c>
      <c r="F21" s="586">
        <v>-2.4476734000000135</v>
      </c>
      <c r="G21" s="564">
        <v>-1.4816353929490254</v>
      </c>
      <c r="H21" s="586">
        <v>5.0550561399998912</v>
      </c>
      <c r="I21" s="563">
        <v>2.6645564217183737</v>
      </c>
      <c r="K21" s="502"/>
      <c r="N21" s="502"/>
      <c r="O21" s="502"/>
      <c r="P21" s="502"/>
      <c r="Q21" s="502"/>
      <c r="R21" s="502"/>
      <c r="S21" s="502"/>
      <c r="T21" s="502"/>
      <c r="U21" s="502"/>
      <c r="V21" s="502"/>
      <c r="W21" s="502"/>
      <c r="X21" s="502"/>
      <c r="Y21" s="502"/>
    </row>
    <row r="22" spans="1:25" s="416" customFormat="1" ht="24.75" customHeight="1">
      <c r="A22" s="531" t="s">
        <v>668</v>
      </c>
      <c r="B22" s="590">
        <v>135.90135688999999</v>
      </c>
      <c r="C22" s="590">
        <v>0</v>
      </c>
      <c r="D22" s="590">
        <v>7582.4731348000005</v>
      </c>
      <c r="E22" s="590">
        <v>21184.407403379999</v>
      </c>
      <c r="F22" s="590">
        <v>-135.90135688999999</v>
      </c>
      <c r="G22" s="568">
        <v>-100</v>
      </c>
      <c r="H22" s="590">
        <v>13601.934268579998</v>
      </c>
      <c r="I22" s="453">
        <v>179.38651448896655</v>
      </c>
      <c r="K22" s="502"/>
      <c r="N22" s="502"/>
      <c r="O22" s="502"/>
      <c r="P22" s="502"/>
      <c r="Q22" s="502"/>
      <c r="R22" s="502"/>
      <c r="S22" s="502"/>
      <c r="T22" s="502"/>
      <c r="U22" s="502"/>
      <c r="V22" s="502"/>
      <c r="W22" s="502"/>
      <c r="X22" s="502"/>
      <c r="Y22" s="502"/>
    </row>
    <row r="23" spans="1:25" s="416" customFormat="1" ht="24.75" customHeight="1">
      <c r="A23" s="531" t="s">
        <v>667</v>
      </c>
      <c r="B23" s="590">
        <v>0</v>
      </c>
      <c r="C23" s="590">
        <v>0</v>
      </c>
      <c r="D23" s="590">
        <v>0</v>
      </c>
      <c r="E23" s="590">
        <v>0</v>
      </c>
      <c r="F23" s="590">
        <v>0</v>
      </c>
      <c r="G23" s="568"/>
      <c r="H23" s="590">
        <v>0</v>
      </c>
      <c r="I23" s="453"/>
      <c r="K23" s="502"/>
      <c r="N23" s="502"/>
      <c r="O23" s="502"/>
      <c r="P23" s="502"/>
      <c r="Q23" s="502"/>
      <c r="R23" s="502"/>
      <c r="S23" s="502"/>
      <c r="T23" s="502"/>
      <c r="U23" s="502"/>
      <c r="V23" s="502"/>
      <c r="W23" s="502"/>
      <c r="X23" s="502"/>
      <c r="Y23" s="502"/>
    </row>
    <row r="24" spans="1:25" s="416" customFormat="1" ht="24.75" customHeight="1">
      <c r="A24" s="599" t="s">
        <v>666</v>
      </c>
      <c r="B24" s="590">
        <v>60047.698391233753</v>
      </c>
      <c r="C24" s="590">
        <v>62268.195242856673</v>
      </c>
      <c r="D24" s="590">
        <v>69298.27944643129</v>
      </c>
      <c r="E24" s="590">
        <v>76151.376880603275</v>
      </c>
      <c r="F24" s="590">
        <v>2220.4968516229201</v>
      </c>
      <c r="G24" s="568">
        <v>3.6978883639395015</v>
      </c>
      <c r="H24" s="590">
        <v>6853.0974341719848</v>
      </c>
      <c r="I24" s="453">
        <v>9.8892750136308099</v>
      </c>
      <c r="K24" s="502"/>
      <c r="N24" s="502"/>
      <c r="O24" s="502"/>
      <c r="P24" s="502"/>
      <c r="Q24" s="502"/>
      <c r="R24" s="502"/>
      <c r="S24" s="502"/>
      <c r="T24" s="502"/>
      <c r="U24" s="502"/>
      <c r="V24" s="502"/>
      <c r="W24" s="502"/>
      <c r="X24" s="502"/>
      <c r="Y24" s="502"/>
    </row>
    <row r="25" spans="1:25" s="416" customFormat="1" ht="24.75" customHeight="1">
      <c r="A25" s="565" t="s">
        <v>665</v>
      </c>
      <c r="B25" s="586">
        <v>31964.134007840003</v>
      </c>
      <c r="C25" s="586">
        <v>31379.70380784</v>
      </c>
      <c r="D25" s="586">
        <v>32101.792666199999</v>
      </c>
      <c r="E25" s="586">
        <v>32339.504233170002</v>
      </c>
      <c r="F25" s="586">
        <v>-584.43020000000251</v>
      </c>
      <c r="G25" s="564">
        <v>-1.8283936610222455</v>
      </c>
      <c r="H25" s="586">
        <v>237.71156697000333</v>
      </c>
      <c r="I25" s="563">
        <v>0.740493122741678</v>
      </c>
      <c r="K25" s="502"/>
      <c r="N25" s="502"/>
      <c r="O25" s="502"/>
      <c r="P25" s="502"/>
      <c r="Q25" s="502"/>
      <c r="R25" s="502"/>
      <c r="S25" s="502"/>
      <c r="T25" s="502"/>
      <c r="U25" s="502"/>
      <c r="V25" s="502"/>
      <c r="W25" s="502"/>
      <c r="X25" s="502"/>
      <c r="Y25" s="502"/>
    </row>
    <row r="26" spans="1:25" s="416" customFormat="1" ht="24.75" customHeight="1">
      <c r="A26" s="565" t="s">
        <v>664</v>
      </c>
      <c r="B26" s="586">
        <v>14569.863972679252</v>
      </c>
      <c r="C26" s="586">
        <v>18886.160522108916</v>
      </c>
      <c r="D26" s="586">
        <v>17070.329850261402</v>
      </c>
      <c r="E26" s="586">
        <v>26496.119552640565</v>
      </c>
      <c r="F26" s="586">
        <v>4316.2965494296641</v>
      </c>
      <c r="G26" s="564">
        <v>29.624823934687296</v>
      </c>
      <c r="H26" s="586">
        <v>9425.7897023791629</v>
      </c>
      <c r="I26" s="563">
        <v>55.217384696493276</v>
      </c>
      <c r="K26" s="502"/>
      <c r="N26" s="502"/>
      <c r="O26" s="502"/>
      <c r="P26" s="502"/>
      <c r="Q26" s="502"/>
      <c r="R26" s="502"/>
      <c r="S26" s="502"/>
      <c r="T26" s="502"/>
      <c r="U26" s="502"/>
      <c r="V26" s="502"/>
      <c r="W26" s="502"/>
      <c r="X26" s="502"/>
      <c r="Y26" s="502"/>
    </row>
    <row r="27" spans="1:25" s="416" customFormat="1" ht="24.75" customHeight="1">
      <c r="A27" s="565" t="s">
        <v>663</v>
      </c>
      <c r="B27" s="586">
        <v>0</v>
      </c>
      <c r="C27" s="586">
        <v>0</v>
      </c>
      <c r="D27" s="586">
        <v>1000</v>
      </c>
      <c r="E27" s="586">
        <v>4500</v>
      </c>
      <c r="F27" s="586">
        <v>0</v>
      </c>
      <c r="G27" s="564"/>
      <c r="H27" s="586">
        <v>3500</v>
      </c>
      <c r="I27" s="563">
        <v>350</v>
      </c>
      <c r="K27" s="502"/>
      <c r="N27" s="502"/>
      <c r="O27" s="502"/>
      <c r="P27" s="502"/>
      <c r="Q27" s="502"/>
      <c r="R27" s="502"/>
      <c r="S27" s="502"/>
      <c r="T27" s="502"/>
      <c r="U27" s="502"/>
      <c r="V27" s="502"/>
      <c r="W27" s="502"/>
      <c r="X27" s="502"/>
      <c r="Y27" s="502"/>
    </row>
    <row r="28" spans="1:25" s="416" customFormat="1" ht="24.75" customHeight="1">
      <c r="A28" s="565" t="s">
        <v>662</v>
      </c>
      <c r="B28" s="586">
        <v>13513.700410714495</v>
      </c>
      <c r="C28" s="586">
        <v>12002.330912907753</v>
      </c>
      <c r="D28" s="586">
        <v>19126.156929969897</v>
      </c>
      <c r="E28" s="586">
        <v>12815.753094792706</v>
      </c>
      <c r="F28" s="586">
        <v>-1511.3694978067415</v>
      </c>
      <c r="G28" s="564">
        <v>-11.183979604938072</v>
      </c>
      <c r="H28" s="586">
        <v>-6310.4038351771906</v>
      </c>
      <c r="I28" s="563">
        <v>-32.993579725831111</v>
      </c>
      <c r="K28" s="502"/>
      <c r="N28" s="502"/>
      <c r="O28" s="502"/>
      <c r="P28" s="502"/>
      <c r="Q28" s="502"/>
      <c r="R28" s="502"/>
      <c r="S28" s="502"/>
      <c r="T28" s="502"/>
      <c r="U28" s="502"/>
      <c r="V28" s="502"/>
      <c r="W28" s="502"/>
      <c r="X28" s="502"/>
      <c r="Y28" s="502"/>
    </row>
    <row r="29" spans="1:25" s="416" customFormat="1" ht="24.75" customHeight="1">
      <c r="A29" s="531" t="s">
        <v>661</v>
      </c>
      <c r="B29" s="590">
        <v>412143.76121613191</v>
      </c>
      <c r="C29" s="590">
        <v>432290.69179191976</v>
      </c>
      <c r="D29" s="590">
        <v>518341.25563696329</v>
      </c>
      <c r="E29" s="590">
        <v>558494.63600010157</v>
      </c>
      <c r="F29" s="590">
        <v>20146.930575787846</v>
      </c>
      <c r="G29" s="568">
        <v>4.8883259851706491</v>
      </c>
      <c r="H29" s="590">
        <v>40153.380363138276</v>
      </c>
      <c r="I29" s="453">
        <v>7.7465144683102301</v>
      </c>
      <c r="K29" s="502"/>
      <c r="N29" s="502"/>
      <c r="O29" s="502"/>
      <c r="P29" s="502"/>
      <c r="Q29" s="502"/>
      <c r="R29" s="502"/>
      <c r="S29" s="502"/>
      <c r="T29" s="502"/>
      <c r="U29" s="502"/>
      <c r="V29" s="502"/>
      <c r="W29" s="502"/>
      <c r="X29" s="502"/>
      <c r="Y29" s="502"/>
    </row>
    <row r="30" spans="1:25" s="416" customFormat="1" ht="24.75" customHeight="1">
      <c r="A30" s="598" t="s">
        <v>660</v>
      </c>
      <c r="B30" s="590">
        <v>25389.042698296005</v>
      </c>
      <c r="C30" s="590">
        <v>21679.157323376003</v>
      </c>
      <c r="D30" s="590">
        <v>22145.014543916201</v>
      </c>
      <c r="E30" s="590">
        <v>26152.0223894562</v>
      </c>
      <c r="F30" s="590">
        <v>-3709.8853749200025</v>
      </c>
      <c r="G30" s="568">
        <v>-14.612151466305553</v>
      </c>
      <c r="H30" s="590">
        <v>4007.0078455399998</v>
      </c>
      <c r="I30" s="453">
        <v>18.094401507813988</v>
      </c>
      <c r="K30" s="502"/>
      <c r="N30" s="502"/>
      <c r="O30" s="502"/>
      <c r="P30" s="502"/>
      <c r="Q30" s="502"/>
      <c r="R30" s="502"/>
      <c r="S30" s="502"/>
      <c r="T30" s="502"/>
      <c r="U30" s="502"/>
      <c r="V30" s="502"/>
      <c r="W30" s="502"/>
      <c r="X30" s="502"/>
      <c r="Y30" s="502"/>
    </row>
    <row r="31" spans="1:25" s="416" customFormat="1" ht="24.75" customHeight="1">
      <c r="A31" s="449" t="s">
        <v>659</v>
      </c>
      <c r="B31" s="586">
        <v>7764.9902454000012</v>
      </c>
      <c r="C31" s="586">
        <v>6781.18008457</v>
      </c>
      <c r="D31" s="586">
        <v>8058.6565419300014</v>
      </c>
      <c r="E31" s="586">
        <v>7496.2218850600002</v>
      </c>
      <c r="F31" s="586">
        <v>-983.81016083000122</v>
      </c>
      <c r="G31" s="564">
        <v>-12.66981837372961</v>
      </c>
      <c r="H31" s="586">
        <v>-562.43465687000116</v>
      </c>
      <c r="I31" s="563">
        <v>-6.9792607979208068</v>
      </c>
      <c r="K31" s="502"/>
      <c r="N31" s="502"/>
      <c r="O31" s="502"/>
      <c r="P31" s="502"/>
      <c r="Q31" s="502"/>
      <c r="R31" s="502"/>
      <c r="S31" s="502"/>
      <c r="T31" s="502"/>
      <c r="U31" s="502"/>
      <c r="V31" s="502"/>
      <c r="W31" s="502"/>
      <c r="X31" s="502"/>
      <c r="Y31" s="502"/>
    </row>
    <row r="32" spans="1:25" s="416" customFormat="1" ht="24.75" customHeight="1">
      <c r="A32" s="449" t="s">
        <v>658</v>
      </c>
      <c r="B32" s="586">
        <v>17466.215976840002</v>
      </c>
      <c r="C32" s="586">
        <v>14811.86389525</v>
      </c>
      <c r="D32" s="586">
        <v>14002.991811440001</v>
      </c>
      <c r="E32" s="586">
        <v>18455.210630500002</v>
      </c>
      <c r="F32" s="586">
        <v>-2654.352081590001</v>
      </c>
      <c r="G32" s="564">
        <v>-15.197064350455994</v>
      </c>
      <c r="H32" s="586">
        <v>4452.2188190600009</v>
      </c>
      <c r="I32" s="563">
        <v>31.794768425292368</v>
      </c>
      <c r="K32" s="502"/>
      <c r="N32" s="502"/>
      <c r="O32" s="502"/>
      <c r="P32" s="502"/>
      <c r="Q32" s="502"/>
      <c r="R32" s="502"/>
      <c r="S32" s="502"/>
      <c r="T32" s="502"/>
      <c r="U32" s="502"/>
      <c r="V32" s="502"/>
      <c r="W32" s="502"/>
      <c r="X32" s="502"/>
      <c r="Y32" s="502"/>
    </row>
    <row r="33" spans="1:25" s="416" customFormat="1" ht="24.75" customHeight="1">
      <c r="A33" s="449" t="s">
        <v>657</v>
      </c>
      <c r="B33" s="586">
        <v>152.53461085000004</v>
      </c>
      <c r="C33" s="586">
        <v>80.811478349999987</v>
      </c>
      <c r="D33" s="586">
        <v>75.818396304199979</v>
      </c>
      <c r="E33" s="586">
        <v>192.89727963420003</v>
      </c>
      <c r="F33" s="586">
        <v>-71.723132500000048</v>
      </c>
      <c r="G33" s="564">
        <v>-47.020890603334195</v>
      </c>
      <c r="H33" s="586">
        <v>117.07888333000005</v>
      </c>
      <c r="I33" s="563">
        <v>154.42015267673821</v>
      </c>
      <c r="K33" s="502"/>
      <c r="N33" s="502"/>
      <c r="O33" s="502"/>
      <c r="P33" s="502"/>
      <c r="Q33" s="502"/>
      <c r="R33" s="502"/>
      <c r="S33" s="502"/>
      <c r="T33" s="502"/>
      <c r="U33" s="502"/>
      <c r="V33" s="502"/>
      <c r="W33" s="502"/>
      <c r="X33" s="502"/>
      <c r="Y33" s="502"/>
    </row>
    <row r="34" spans="1:25" s="416" customFormat="1" ht="24.75" customHeight="1">
      <c r="A34" s="449" t="s">
        <v>656</v>
      </c>
      <c r="B34" s="586">
        <v>5.2666487059999998</v>
      </c>
      <c r="C34" s="586">
        <v>5.2666487059999998</v>
      </c>
      <c r="D34" s="586">
        <v>7.5125777420000004</v>
      </c>
      <c r="E34" s="586">
        <v>7.6573777620000003</v>
      </c>
      <c r="F34" s="586">
        <v>0</v>
      </c>
      <c r="G34" s="564">
        <v>0</v>
      </c>
      <c r="H34" s="586">
        <v>0.14480001999999992</v>
      </c>
      <c r="I34" s="563">
        <v>1.9274345633786578</v>
      </c>
      <c r="K34" s="502"/>
      <c r="N34" s="502"/>
      <c r="O34" s="502"/>
      <c r="P34" s="502"/>
      <c r="Q34" s="502"/>
      <c r="R34" s="502"/>
      <c r="S34" s="502"/>
      <c r="T34" s="502"/>
      <c r="U34" s="502"/>
      <c r="V34" s="502"/>
      <c r="W34" s="502"/>
      <c r="X34" s="502"/>
      <c r="Y34" s="502"/>
    </row>
    <row r="35" spans="1:25" s="416" customFormat="1" ht="24.75" customHeight="1">
      <c r="A35" s="449" t="s">
        <v>655</v>
      </c>
      <c r="B35" s="586">
        <v>3.5216500000000005E-2</v>
      </c>
      <c r="C35" s="586">
        <v>3.5216500000000005E-2</v>
      </c>
      <c r="D35" s="586">
        <v>3.5216500000000005E-2</v>
      </c>
      <c r="E35" s="586">
        <v>3.5216500000000005E-2</v>
      </c>
      <c r="F35" s="586">
        <v>0</v>
      </c>
      <c r="G35" s="564">
        <v>0</v>
      </c>
      <c r="H35" s="586">
        <v>0</v>
      </c>
      <c r="I35" s="563">
        <v>0</v>
      </c>
      <c r="K35" s="502"/>
      <c r="N35" s="502"/>
      <c r="O35" s="502"/>
      <c r="P35" s="502"/>
      <c r="Q35" s="502"/>
      <c r="R35" s="502"/>
      <c r="S35" s="502"/>
      <c r="T35" s="502"/>
      <c r="U35" s="502"/>
      <c r="V35" s="502"/>
      <c r="W35" s="502"/>
      <c r="X35" s="502"/>
      <c r="Y35" s="502"/>
    </row>
    <row r="36" spans="1:25" s="416" customFormat="1" ht="24.75" customHeight="1">
      <c r="A36" s="598" t="s">
        <v>654</v>
      </c>
      <c r="B36" s="590">
        <v>378970.8470577785</v>
      </c>
      <c r="C36" s="590">
        <v>409232.8009248969</v>
      </c>
      <c r="D36" s="590">
        <v>481229.77885410236</v>
      </c>
      <c r="E36" s="590">
        <v>518396.39172729576</v>
      </c>
      <c r="F36" s="590">
        <v>30261.953867118398</v>
      </c>
      <c r="G36" s="568">
        <v>7.985298632352217</v>
      </c>
      <c r="H36" s="590">
        <v>37166.6128731934</v>
      </c>
      <c r="I36" s="453">
        <v>7.7232570606278816</v>
      </c>
      <c r="K36" s="502"/>
      <c r="N36" s="502"/>
      <c r="O36" s="502"/>
      <c r="P36" s="502"/>
      <c r="Q36" s="502"/>
      <c r="R36" s="502"/>
      <c r="S36" s="502"/>
      <c r="T36" s="502"/>
      <c r="U36" s="502"/>
      <c r="V36" s="502"/>
      <c r="W36" s="502"/>
      <c r="X36" s="502"/>
      <c r="Y36" s="502"/>
    </row>
    <row r="37" spans="1:25" s="416" customFormat="1" ht="24.75" customHeight="1">
      <c r="A37" s="449" t="s">
        <v>653</v>
      </c>
      <c r="B37" s="586">
        <v>31387.699999999997</v>
      </c>
      <c r="C37" s="586">
        <v>40712.699999999997</v>
      </c>
      <c r="D37" s="586">
        <v>56758.25</v>
      </c>
      <c r="E37" s="586">
        <v>58031.45</v>
      </c>
      <c r="F37" s="586">
        <v>9325</v>
      </c>
      <c r="G37" s="564">
        <v>29.70908986641264</v>
      </c>
      <c r="H37" s="586">
        <v>1273.1999999999971</v>
      </c>
      <c r="I37" s="563">
        <v>2.2431981253826483</v>
      </c>
      <c r="K37" s="502"/>
      <c r="N37" s="502"/>
      <c r="O37" s="502"/>
      <c r="P37" s="502"/>
      <c r="Q37" s="502"/>
      <c r="R37" s="502"/>
      <c r="S37" s="502"/>
      <c r="T37" s="502"/>
      <c r="U37" s="502"/>
      <c r="V37" s="502"/>
      <c r="W37" s="502"/>
      <c r="X37" s="502"/>
      <c r="Y37" s="502"/>
    </row>
    <row r="38" spans="1:25" s="416" customFormat="1" ht="24.75" customHeight="1">
      <c r="A38" s="451" t="s">
        <v>652</v>
      </c>
      <c r="B38" s="586">
        <v>366.64260932000002</v>
      </c>
      <c r="C38" s="586">
        <v>22.214321390000002</v>
      </c>
      <c r="D38" s="586">
        <v>0.61870000000000003</v>
      </c>
      <c r="E38" s="586">
        <v>0.67749999999999999</v>
      </c>
      <c r="F38" s="586">
        <v>-344.42828793000001</v>
      </c>
      <c r="G38" s="564">
        <v>-93.941151185019066</v>
      </c>
      <c r="H38" s="586">
        <v>5.8799999999999963E-2</v>
      </c>
      <c r="I38" s="563">
        <v>9.503798286730234</v>
      </c>
      <c r="K38" s="502"/>
      <c r="N38" s="502"/>
      <c r="O38" s="502"/>
      <c r="P38" s="502"/>
      <c r="Q38" s="502"/>
      <c r="R38" s="502"/>
      <c r="S38" s="502"/>
      <c r="T38" s="502"/>
      <c r="U38" s="502"/>
      <c r="V38" s="502"/>
      <c r="W38" s="502"/>
      <c r="X38" s="502"/>
      <c r="Y38" s="502"/>
    </row>
    <row r="39" spans="1:25" s="416" customFormat="1" ht="24.75" customHeight="1">
      <c r="A39" s="451" t="s">
        <v>651</v>
      </c>
      <c r="B39" s="586">
        <v>56719.652626526797</v>
      </c>
      <c r="C39" s="586">
        <v>62083.134589340523</v>
      </c>
      <c r="D39" s="586">
        <v>47650.526896138465</v>
      </c>
      <c r="E39" s="586">
        <v>44332.423790951209</v>
      </c>
      <c r="F39" s="586">
        <v>5363.4819628137266</v>
      </c>
      <c r="G39" s="564">
        <v>9.4561262533284971</v>
      </c>
      <c r="H39" s="586">
        <v>-3318.103105187256</v>
      </c>
      <c r="I39" s="563">
        <v>-6.9634132533719182</v>
      </c>
      <c r="K39" s="502"/>
      <c r="N39" s="502"/>
      <c r="O39" s="502"/>
      <c r="P39" s="502"/>
      <c r="Q39" s="502"/>
      <c r="R39" s="502"/>
      <c r="S39" s="502"/>
      <c r="T39" s="502"/>
      <c r="U39" s="502"/>
      <c r="V39" s="502"/>
      <c r="W39" s="502"/>
      <c r="X39" s="502"/>
      <c r="Y39" s="502"/>
    </row>
    <row r="40" spans="1:25" s="416" customFormat="1" ht="24.75" customHeight="1">
      <c r="A40" s="566" t="s">
        <v>650</v>
      </c>
      <c r="B40" s="586">
        <v>0</v>
      </c>
      <c r="C40" s="586">
        <v>0</v>
      </c>
      <c r="D40" s="586">
        <v>0</v>
      </c>
      <c r="E40" s="586">
        <v>0</v>
      </c>
      <c r="F40" s="586">
        <v>0</v>
      </c>
      <c r="G40" s="564"/>
      <c r="H40" s="586">
        <v>0</v>
      </c>
      <c r="I40" s="563"/>
      <c r="K40" s="502"/>
      <c r="N40" s="502"/>
      <c r="O40" s="502"/>
      <c r="P40" s="502"/>
      <c r="Q40" s="502"/>
      <c r="R40" s="502"/>
      <c r="S40" s="502"/>
      <c r="T40" s="502"/>
      <c r="U40" s="502"/>
      <c r="V40" s="502"/>
      <c r="W40" s="502"/>
      <c r="X40" s="502"/>
      <c r="Y40" s="502"/>
    </row>
    <row r="41" spans="1:25" s="416" customFormat="1" ht="24.75" customHeight="1">
      <c r="A41" s="449" t="s">
        <v>649</v>
      </c>
      <c r="B41" s="586">
        <v>56719.652626526797</v>
      </c>
      <c r="C41" s="586">
        <v>62083.134589340523</v>
      </c>
      <c r="D41" s="586">
        <v>47650.526896138465</v>
      </c>
      <c r="E41" s="586">
        <v>44332.423790951209</v>
      </c>
      <c r="F41" s="586">
        <v>5363.4819628137266</v>
      </c>
      <c r="G41" s="564">
        <v>9.4561262533284971</v>
      </c>
      <c r="H41" s="586">
        <v>-3318.103105187256</v>
      </c>
      <c r="I41" s="563">
        <v>-6.9634132533719182</v>
      </c>
      <c r="K41" s="502"/>
      <c r="N41" s="502"/>
      <c r="O41" s="502"/>
      <c r="P41" s="502"/>
      <c r="Q41" s="502"/>
      <c r="R41" s="502"/>
      <c r="S41" s="502"/>
      <c r="T41" s="502"/>
      <c r="U41" s="502"/>
      <c r="V41" s="502"/>
      <c r="W41" s="502"/>
      <c r="X41" s="502"/>
      <c r="Y41" s="502"/>
    </row>
    <row r="42" spans="1:25" s="416" customFormat="1" ht="24.75" customHeight="1">
      <c r="A42" s="451" t="s">
        <v>648</v>
      </c>
      <c r="B42" s="586">
        <v>290496.85182193172</v>
      </c>
      <c r="C42" s="586">
        <v>306414.75201416638</v>
      </c>
      <c r="D42" s="586">
        <v>376820.38325796387</v>
      </c>
      <c r="E42" s="586">
        <v>416031.84043634456</v>
      </c>
      <c r="F42" s="586">
        <v>15917.900192234665</v>
      </c>
      <c r="G42" s="564">
        <v>5.4795430974212387</v>
      </c>
      <c r="H42" s="586">
        <v>39211.45717838069</v>
      </c>
      <c r="I42" s="563">
        <v>10.405874767007308</v>
      </c>
      <c r="K42" s="502"/>
      <c r="N42" s="502"/>
      <c r="O42" s="502"/>
      <c r="P42" s="502"/>
      <c r="Q42" s="502"/>
      <c r="R42" s="502"/>
      <c r="S42" s="502"/>
      <c r="T42" s="502"/>
      <c r="U42" s="502"/>
      <c r="V42" s="502"/>
      <c r="W42" s="502"/>
      <c r="X42" s="502"/>
      <c r="Y42" s="502"/>
    </row>
    <row r="43" spans="1:25" s="416" customFormat="1" ht="24.75" customHeight="1">
      <c r="A43" s="451" t="s">
        <v>647</v>
      </c>
      <c r="B43" s="586">
        <v>286801.46938038943</v>
      </c>
      <c r="C43" s="586">
        <v>301830.44054613408</v>
      </c>
      <c r="D43" s="586">
        <v>374184.21874706377</v>
      </c>
      <c r="E43" s="586">
        <v>412203.20907473745</v>
      </c>
      <c r="F43" s="586">
        <v>15028.971165744646</v>
      </c>
      <c r="G43" s="564">
        <v>5.2402001977930865</v>
      </c>
      <c r="H43" s="586">
        <v>38018.990327673673</v>
      </c>
      <c r="I43" s="563">
        <v>10.160500743451518</v>
      </c>
      <c r="K43" s="502"/>
      <c r="N43" s="502"/>
      <c r="O43" s="502"/>
      <c r="P43" s="502"/>
      <c r="Q43" s="502"/>
      <c r="R43" s="502"/>
      <c r="S43" s="502"/>
      <c r="T43" s="502"/>
      <c r="U43" s="502"/>
      <c r="V43" s="502"/>
      <c r="W43" s="502"/>
      <c r="X43" s="502"/>
      <c r="Y43" s="502"/>
    </row>
    <row r="44" spans="1:25" s="416" customFormat="1" ht="24.75" customHeight="1">
      <c r="A44" s="449" t="s">
        <v>646</v>
      </c>
      <c r="B44" s="586">
        <v>3695.3824415422982</v>
      </c>
      <c r="C44" s="586">
        <v>4584.3114680322988</v>
      </c>
      <c r="D44" s="586">
        <v>2636.1645109000983</v>
      </c>
      <c r="E44" s="586">
        <v>3828.6313616070988</v>
      </c>
      <c r="F44" s="586">
        <v>888.92902649000052</v>
      </c>
      <c r="G44" s="564">
        <v>24.055129355407086</v>
      </c>
      <c r="H44" s="586">
        <v>1192.4668507070005</v>
      </c>
      <c r="I44" s="563">
        <v>45.234917842811022</v>
      </c>
      <c r="K44" s="502"/>
      <c r="N44" s="502"/>
      <c r="O44" s="502"/>
      <c r="P44" s="502"/>
      <c r="Q44" s="502"/>
      <c r="R44" s="502"/>
      <c r="S44" s="502"/>
      <c r="T44" s="502"/>
      <c r="U44" s="502"/>
      <c r="V44" s="502"/>
      <c r="W44" s="502"/>
      <c r="X44" s="502"/>
      <c r="Y44" s="502"/>
    </row>
    <row r="45" spans="1:25" s="416" customFormat="1" ht="24.75" customHeight="1">
      <c r="A45" s="565" t="s">
        <v>645</v>
      </c>
      <c r="B45" s="586">
        <v>0</v>
      </c>
      <c r="C45" s="586">
        <v>0</v>
      </c>
      <c r="D45" s="586">
        <v>0</v>
      </c>
      <c r="E45" s="586">
        <v>0</v>
      </c>
      <c r="F45" s="586">
        <v>0</v>
      </c>
      <c r="G45" s="564"/>
      <c r="H45" s="586">
        <v>0</v>
      </c>
      <c r="I45" s="563"/>
      <c r="K45" s="502"/>
      <c r="N45" s="502"/>
      <c r="O45" s="502"/>
      <c r="P45" s="502"/>
      <c r="Q45" s="502"/>
      <c r="R45" s="502"/>
      <c r="S45" s="502"/>
      <c r="T45" s="502"/>
      <c r="U45" s="502"/>
      <c r="V45" s="502"/>
      <c r="W45" s="502"/>
      <c r="X45" s="502"/>
      <c r="Y45" s="502"/>
    </row>
    <row r="46" spans="1:25" s="416" customFormat="1" ht="24.75" customHeight="1">
      <c r="A46" s="597" t="s">
        <v>644</v>
      </c>
      <c r="B46" s="590">
        <v>0</v>
      </c>
      <c r="C46" s="590">
        <v>1.0000000009313226E-5</v>
      </c>
      <c r="D46" s="590">
        <v>0</v>
      </c>
      <c r="E46" s="590">
        <v>0</v>
      </c>
      <c r="F46" s="590">
        <v>1.0000000009313226E-5</v>
      </c>
      <c r="G46" s="568"/>
      <c r="H46" s="590">
        <v>0</v>
      </c>
      <c r="I46" s="453"/>
      <c r="K46" s="502"/>
      <c r="N46" s="502"/>
      <c r="O46" s="502"/>
      <c r="P46" s="502"/>
      <c r="Q46" s="502"/>
      <c r="R46" s="502"/>
      <c r="S46" s="502"/>
      <c r="T46" s="502"/>
      <c r="U46" s="502"/>
      <c r="V46" s="502"/>
      <c r="W46" s="502"/>
      <c r="X46" s="502"/>
      <c r="Y46" s="502"/>
    </row>
    <row r="47" spans="1:25" s="416" customFormat="1" ht="21.75" customHeight="1" thickBot="1">
      <c r="A47" s="596" t="s">
        <v>643</v>
      </c>
      <c r="B47" s="602">
        <v>7783.871458671143</v>
      </c>
      <c r="C47" s="601">
        <v>1378.7335232901387</v>
      </c>
      <c r="D47" s="600">
        <v>14966.462232503376</v>
      </c>
      <c r="E47" s="600">
        <v>13946.221880570367</v>
      </c>
      <c r="F47" s="600">
        <v>-6405.1379353810044</v>
      </c>
      <c r="G47" s="593">
        <v>-82.287303553115009</v>
      </c>
      <c r="H47" s="600">
        <v>-1020.2403519330092</v>
      </c>
      <c r="I47" s="591">
        <v>-6.8168437943691513</v>
      </c>
      <c r="K47" s="502"/>
      <c r="R47" s="502"/>
      <c r="S47" s="502"/>
      <c r="T47" s="502"/>
      <c r="U47" s="502"/>
      <c r="V47" s="502"/>
      <c r="W47" s="502"/>
      <c r="X47" s="502"/>
      <c r="Y47" s="502"/>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M38" sqref="M38"/>
    </sheetView>
  </sheetViews>
  <sheetFormatPr defaultColWidth="11" defaultRowHeight="17.100000000000001" customHeight="1"/>
  <cols>
    <col min="1" max="1" width="51.42578125" style="416" bestFit="1" customWidth="1"/>
    <col min="2" max="2" width="11.85546875" style="416" customWidth="1"/>
    <col min="3" max="3" width="12.42578125" style="416" customWidth="1"/>
    <col min="4" max="4" width="12.5703125" style="416" customWidth="1"/>
    <col min="5" max="5" width="11.7109375" style="416" customWidth="1"/>
    <col min="6" max="6" width="10.7109375" style="416" customWidth="1"/>
    <col min="7" max="7" width="8.5703125" style="416" customWidth="1"/>
    <col min="8" max="8" width="12.42578125" style="416" customWidth="1"/>
    <col min="9" max="9" width="9.42578125" style="416" customWidth="1"/>
    <col min="10" max="252" width="11" style="415"/>
    <col min="253" max="253" width="46.7109375" style="415" bestFit="1" customWidth="1"/>
    <col min="254" max="254" width="11.85546875" style="415" customWidth="1"/>
    <col min="255" max="255" width="12.42578125" style="415" customWidth="1"/>
    <col min="256" max="256" width="12.5703125" style="415" customWidth="1"/>
    <col min="257" max="257" width="11.7109375" style="415" customWidth="1"/>
    <col min="258" max="258" width="10.7109375" style="415" customWidth="1"/>
    <col min="259" max="259" width="2.42578125" style="415" bestFit="1" customWidth="1"/>
    <col min="260" max="260" width="8.5703125" style="415" customWidth="1"/>
    <col min="261" max="261" width="12.42578125" style="415" customWidth="1"/>
    <col min="262" max="262" width="2.140625" style="415" customWidth="1"/>
    <col min="263" max="263" width="9.42578125" style="415" customWidth="1"/>
    <col min="264" max="508" width="11" style="415"/>
    <col min="509" max="509" width="46.7109375" style="415" bestFit="1" customWidth="1"/>
    <col min="510" max="510" width="11.85546875" style="415" customWidth="1"/>
    <col min="511" max="511" width="12.42578125" style="415" customWidth="1"/>
    <col min="512" max="512" width="12.5703125" style="415" customWidth="1"/>
    <col min="513" max="513" width="11.7109375" style="415" customWidth="1"/>
    <col min="514" max="514" width="10.7109375" style="415" customWidth="1"/>
    <col min="515" max="515" width="2.42578125" style="415" bestFit="1" customWidth="1"/>
    <col min="516" max="516" width="8.5703125" style="415" customWidth="1"/>
    <col min="517" max="517" width="12.42578125" style="415" customWidth="1"/>
    <col min="518" max="518" width="2.140625" style="415" customWidth="1"/>
    <col min="519" max="519" width="9.42578125" style="415" customWidth="1"/>
    <col min="520" max="764" width="11" style="415"/>
    <col min="765" max="765" width="46.7109375" style="415" bestFit="1" customWidth="1"/>
    <col min="766" max="766" width="11.85546875" style="415" customWidth="1"/>
    <col min="767" max="767" width="12.42578125" style="415" customWidth="1"/>
    <col min="768" max="768" width="12.5703125" style="415" customWidth="1"/>
    <col min="769" max="769" width="11.7109375" style="415" customWidth="1"/>
    <col min="770" max="770" width="10.7109375" style="415" customWidth="1"/>
    <col min="771" max="771" width="2.42578125" style="415" bestFit="1" customWidth="1"/>
    <col min="772" max="772" width="8.5703125" style="415" customWidth="1"/>
    <col min="773" max="773" width="12.42578125" style="415" customWidth="1"/>
    <col min="774" max="774" width="2.140625" style="415" customWidth="1"/>
    <col min="775" max="775" width="9.42578125" style="415" customWidth="1"/>
    <col min="776" max="1020" width="11" style="415"/>
    <col min="1021" max="1021" width="46.7109375" style="415" bestFit="1" customWidth="1"/>
    <col min="1022" max="1022" width="11.85546875" style="415" customWidth="1"/>
    <col min="1023" max="1023" width="12.42578125" style="415" customWidth="1"/>
    <col min="1024" max="1024" width="12.5703125" style="415" customWidth="1"/>
    <col min="1025" max="1025" width="11.7109375" style="415" customWidth="1"/>
    <col min="1026" max="1026" width="10.7109375" style="415" customWidth="1"/>
    <col min="1027" max="1027" width="2.42578125" style="415" bestFit="1" customWidth="1"/>
    <col min="1028" max="1028" width="8.5703125" style="415" customWidth="1"/>
    <col min="1029" max="1029" width="12.42578125" style="415" customWidth="1"/>
    <col min="1030" max="1030" width="2.140625" style="415" customWidth="1"/>
    <col min="1031" max="1031" width="9.42578125" style="415" customWidth="1"/>
    <col min="1032" max="1276" width="11" style="415"/>
    <col min="1277" max="1277" width="46.7109375" style="415" bestFit="1" customWidth="1"/>
    <col min="1278" max="1278" width="11.85546875" style="415" customWidth="1"/>
    <col min="1279" max="1279" width="12.42578125" style="415" customWidth="1"/>
    <col min="1280" max="1280" width="12.5703125" style="415" customWidth="1"/>
    <col min="1281" max="1281" width="11.7109375" style="415" customWidth="1"/>
    <col min="1282" max="1282" width="10.7109375" style="415" customWidth="1"/>
    <col min="1283" max="1283" width="2.42578125" style="415" bestFit="1" customWidth="1"/>
    <col min="1284" max="1284" width="8.5703125" style="415" customWidth="1"/>
    <col min="1285" max="1285" width="12.42578125" style="415" customWidth="1"/>
    <col min="1286" max="1286" width="2.140625" style="415" customWidth="1"/>
    <col min="1287" max="1287" width="9.42578125" style="415" customWidth="1"/>
    <col min="1288" max="1532" width="11" style="415"/>
    <col min="1533" max="1533" width="46.7109375" style="415" bestFit="1" customWidth="1"/>
    <col min="1534" max="1534" width="11.85546875" style="415" customWidth="1"/>
    <col min="1535" max="1535" width="12.42578125" style="415" customWidth="1"/>
    <col min="1536" max="1536" width="12.5703125" style="415" customWidth="1"/>
    <col min="1537" max="1537" width="11.7109375" style="415" customWidth="1"/>
    <col min="1538" max="1538" width="10.7109375" style="415" customWidth="1"/>
    <col min="1539" max="1539" width="2.42578125" style="415" bestFit="1" customWidth="1"/>
    <col min="1540" max="1540" width="8.5703125" style="415" customWidth="1"/>
    <col min="1541" max="1541" width="12.42578125" style="415" customWidth="1"/>
    <col min="1542" max="1542" width="2.140625" style="415" customWidth="1"/>
    <col min="1543" max="1543" width="9.42578125" style="415" customWidth="1"/>
    <col min="1544" max="1788" width="11" style="415"/>
    <col min="1789" max="1789" width="46.7109375" style="415" bestFit="1" customWidth="1"/>
    <col min="1790" max="1790" width="11.85546875" style="415" customWidth="1"/>
    <col min="1791" max="1791" width="12.42578125" style="415" customWidth="1"/>
    <col min="1792" max="1792" width="12.5703125" style="415" customWidth="1"/>
    <col min="1793" max="1793" width="11.7109375" style="415" customWidth="1"/>
    <col min="1794" max="1794" width="10.7109375" style="415" customWidth="1"/>
    <col min="1795" max="1795" width="2.42578125" style="415" bestFit="1" customWidth="1"/>
    <col min="1796" max="1796" width="8.5703125" style="415" customWidth="1"/>
    <col min="1797" max="1797" width="12.42578125" style="415" customWidth="1"/>
    <col min="1798" max="1798" width="2.140625" style="415" customWidth="1"/>
    <col min="1799" max="1799" width="9.42578125" style="415" customWidth="1"/>
    <col min="1800" max="2044" width="11" style="415"/>
    <col min="2045" max="2045" width="46.7109375" style="415" bestFit="1" customWidth="1"/>
    <col min="2046" max="2046" width="11.85546875" style="415" customWidth="1"/>
    <col min="2047" max="2047" width="12.42578125" style="415" customWidth="1"/>
    <col min="2048" max="2048" width="12.5703125" style="415" customWidth="1"/>
    <col min="2049" max="2049" width="11.7109375" style="415" customWidth="1"/>
    <col min="2050" max="2050" width="10.7109375" style="415" customWidth="1"/>
    <col min="2051" max="2051" width="2.42578125" style="415" bestFit="1" customWidth="1"/>
    <col min="2052" max="2052" width="8.5703125" style="415" customWidth="1"/>
    <col min="2053" max="2053" width="12.42578125" style="415" customWidth="1"/>
    <col min="2054" max="2054" width="2.140625" style="415" customWidth="1"/>
    <col min="2055" max="2055" width="9.42578125" style="415" customWidth="1"/>
    <col min="2056" max="2300" width="11" style="415"/>
    <col min="2301" max="2301" width="46.7109375" style="415" bestFit="1" customWidth="1"/>
    <col min="2302" max="2302" width="11.85546875" style="415" customWidth="1"/>
    <col min="2303" max="2303" width="12.42578125" style="415" customWidth="1"/>
    <col min="2304" max="2304" width="12.5703125" style="415" customWidth="1"/>
    <col min="2305" max="2305" width="11.7109375" style="415" customWidth="1"/>
    <col min="2306" max="2306" width="10.7109375" style="415" customWidth="1"/>
    <col min="2307" max="2307" width="2.42578125" style="415" bestFit="1" customWidth="1"/>
    <col min="2308" max="2308" width="8.5703125" style="415" customWidth="1"/>
    <col min="2309" max="2309" width="12.42578125" style="415" customWidth="1"/>
    <col min="2310" max="2310" width="2.140625" style="415" customWidth="1"/>
    <col min="2311" max="2311" width="9.42578125" style="415" customWidth="1"/>
    <col min="2312" max="2556" width="11" style="415"/>
    <col min="2557" max="2557" width="46.7109375" style="415" bestFit="1" customWidth="1"/>
    <col min="2558" max="2558" width="11.85546875" style="415" customWidth="1"/>
    <col min="2559" max="2559" width="12.42578125" style="415" customWidth="1"/>
    <col min="2560" max="2560" width="12.5703125" style="415" customWidth="1"/>
    <col min="2561" max="2561" width="11.7109375" style="415" customWidth="1"/>
    <col min="2562" max="2562" width="10.7109375" style="415" customWidth="1"/>
    <col min="2563" max="2563" width="2.42578125" style="415" bestFit="1" customWidth="1"/>
    <col min="2564" max="2564" width="8.5703125" style="415" customWidth="1"/>
    <col min="2565" max="2565" width="12.42578125" style="415" customWidth="1"/>
    <col min="2566" max="2566" width="2.140625" style="415" customWidth="1"/>
    <col min="2567" max="2567" width="9.42578125" style="415" customWidth="1"/>
    <col min="2568" max="2812" width="11" style="415"/>
    <col min="2813" max="2813" width="46.7109375" style="415" bestFit="1" customWidth="1"/>
    <col min="2814" max="2814" width="11.85546875" style="415" customWidth="1"/>
    <col min="2815" max="2815" width="12.42578125" style="415" customWidth="1"/>
    <col min="2816" max="2816" width="12.5703125" style="415" customWidth="1"/>
    <col min="2817" max="2817" width="11.7109375" style="415" customWidth="1"/>
    <col min="2818" max="2818" width="10.7109375" style="415" customWidth="1"/>
    <col min="2819" max="2819" width="2.42578125" style="415" bestFit="1" customWidth="1"/>
    <col min="2820" max="2820" width="8.5703125" style="415" customWidth="1"/>
    <col min="2821" max="2821" width="12.42578125" style="415" customWidth="1"/>
    <col min="2822" max="2822" width="2.140625" style="415" customWidth="1"/>
    <col min="2823" max="2823" width="9.42578125" style="415" customWidth="1"/>
    <col min="2824" max="3068" width="11" style="415"/>
    <col min="3069" max="3069" width="46.7109375" style="415" bestFit="1" customWidth="1"/>
    <col min="3070" max="3070" width="11.85546875" style="415" customWidth="1"/>
    <col min="3071" max="3071" width="12.42578125" style="415" customWidth="1"/>
    <col min="3072" max="3072" width="12.5703125" style="415" customWidth="1"/>
    <col min="3073" max="3073" width="11.7109375" style="415" customWidth="1"/>
    <col min="3074" max="3074" width="10.7109375" style="415" customWidth="1"/>
    <col min="3075" max="3075" width="2.42578125" style="415" bestFit="1" customWidth="1"/>
    <col min="3076" max="3076" width="8.5703125" style="415" customWidth="1"/>
    <col min="3077" max="3077" width="12.42578125" style="415" customWidth="1"/>
    <col min="3078" max="3078" width="2.140625" style="415" customWidth="1"/>
    <col min="3079" max="3079" width="9.42578125" style="415" customWidth="1"/>
    <col min="3080" max="3324" width="11" style="415"/>
    <col min="3325" max="3325" width="46.7109375" style="415" bestFit="1" customWidth="1"/>
    <col min="3326" max="3326" width="11.85546875" style="415" customWidth="1"/>
    <col min="3327" max="3327" width="12.42578125" style="415" customWidth="1"/>
    <col min="3328" max="3328" width="12.5703125" style="415" customWidth="1"/>
    <col min="3329" max="3329" width="11.7109375" style="415" customWidth="1"/>
    <col min="3330" max="3330" width="10.7109375" style="415" customWidth="1"/>
    <col min="3331" max="3331" width="2.42578125" style="415" bestFit="1" customWidth="1"/>
    <col min="3332" max="3332" width="8.5703125" style="415" customWidth="1"/>
    <col min="3333" max="3333" width="12.42578125" style="415" customWidth="1"/>
    <col min="3334" max="3334" width="2.140625" style="415" customWidth="1"/>
    <col min="3335" max="3335" width="9.42578125" style="415" customWidth="1"/>
    <col min="3336" max="3580" width="11" style="415"/>
    <col min="3581" max="3581" width="46.7109375" style="415" bestFit="1" customWidth="1"/>
    <col min="3582" max="3582" width="11.85546875" style="415" customWidth="1"/>
    <col min="3583" max="3583" width="12.42578125" style="415" customWidth="1"/>
    <col min="3584" max="3584" width="12.5703125" style="415" customWidth="1"/>
    <col min="3585" max="3585" width="11.7109375" style="415" customWidth="1"/>
    <col min="3586" max="3586" width="10.7109375" style="415" customWidth="1"/>
    <col min="3587" max="3587" width="2.42578125" style="415" bestFit="1" customWidth="1"/>
    <col min="3588" max="3588" width="8.5703125" style="415" customWidth="1"/>
    <col min="3589" max="3589" width="12.42578125" style="415" customWidth="1"/>
    <col min="3590" max="3590" width="2.140625" style="415" customWidth="1"/>
    <col min="3591" max="3591" width="9.42578125" style="415" customWidth="1"/>
    <col min="3592" max="3836" width="11" style="415"/>
    <col min="3837" max="3837" width="46.7109375" style="415" bestFit="1" customWidth="1"/>
    <col min="3838" max="3838" width="11.85546875" style="415" customWidth="1"/>
    <col min="3839" max="3839" width="12.42578125" style="415" customWidth="1"/>
    <col min="3840" max="3840" width="12.5703125" style="415" customWidth="1"/>
    <col min="3841" max="3841" width="11.7109375" style="415" customWidth="1"/>
    <col min="3842" max="3842" width="10.7109375" style="415" customWidth="1"/>
    <col min="3843" max="3843" width="2.42578125" style="415" bestFit="1" customWidth="1"/>
    <col min="3844" max="3844" width="8.5703125" style="415" customWidth="1"/>
    <col min="3845" max="3845" width="12.42578125" style="415" customWidth="1"/>
    <col min="3846" max="3846" width="2.140625" style="415" customWidth="1"/>
    <col min="3847" max="3847" width="9.42578125" style="415" customWidth="1"/>
    <col min="3848" max="4092" width="11" style="415"/>
    <col min="4093" max="4093" width="46.7109375" style="415" bestFit="1" customWidth="1"/>
    <col min="4094" max="4094" width="11.85546875" style="415" customWidth="1"/>
    <col min="4095" max="4095" width="12.42578125" style="415" customWidth="1"/>
    <col min="4096" max="4096" width="12.5703125" style="415" customWidth="1"/>
    <col min="4097" max="4097" width="11.7109375" style="415" customWidth="1"/>
    <col min="4098" max="4098" width="10.7109375" style="415" customWidth="1"/>
    <col min="4099" max="4099" width="2.42578125" style="415" bestFit="1" customWidth="1"/>
    <col min="4100" max="4100" width="8.5703125" style="415" customWidth="1"/>
    <col min="4101" max="4101" width="12.42578125" style="415" customWidth="1"/>
    <col min="4102" max="4102" width="2.140625" style="415" customWidth="1"/>
    <col min="4103" max="4103" width="9.42578125" style="415" customWidth="1"/>
    <col min="4104" max="4348" width="11" style="415"/>
    <col min="4349" max="4349" width="46.7109375" style="415" bestFit="1" customWidth="1"/>
    <col min="4350" max="4350" width="11.85546875" style="415" customWidth="1"/>
    <col min="4351" max="4351" width="12.42578125" style="415" customWidth="1"/>
    <col min="4352" max="4352" width="12.5703125" style="415" customWidth="1"/>
    <col min="4353" max="4353" width="11.7109375" style="415" customWidth="1"/>
    <col min="4354" max="4354" width="10.7109375" style="415" customWidth="1"/>
    <col min="4355" max="4355" width="2.42578125" style="415" bestFit="1" customWidth="1"/>
    <col min="4356" max="4356" width="8.5703125" style="415" customWidth="1"/>
    <col min="4357" max="4357" width="12.42578125" style="415" customWidth="1"/>
    <col min="4358" max="4358" width="2.140625" style="415" customWidth="1"/>
    <col min="4359" max="4359" width="9.42578125" style="415" customWidth="1"/>
    <col min="4360" max="4604" width="11" style="415"/>
    <col min="4605" max="4605" width="46.7109375" style="415" bestFit="1" customWidth="1"/>
    <col min="4606" max="4606" width="11.85546875" style="415" customWidth="1"/>
    <col min="4607" max="4607" width="12.42578125" style="415" customWidth="1"/>
    <col min="4608" max="4608" width="12.5703125" style="415" customWidth="1"/>
    <col min="4609" max="4609" width="11.7109375" style="415" customWidth="1"/>
    <col min="4610" max="4610" width="10.7109375" style="415" customWidth="1"/>
    <col min="4611" max="4611" width="2.42578125" style="415" bestFit="1" customWidth="1"/>
    <col min="4612" max="4612" width="8.5703125" style="415" customWidth="1"/>
    <col min="4613" max="4613" width="12.42578125" style="415" customWidth="1"/>
    <col min="4614" max="4614" width="2.140625" style="415" customWidth="1"/>
    <col min="4615" max="4615" width="9.42578125" style="415" customWidth="1"/>
    <col min="4616" max="4860" width="11" style="415"/>
    <col min="4861" max="4861" width="46.7109375" style="415" bestFit="1" customWidth="1"/>
    <col min="4862" max="4862" width="11.85546875" style="415" customWidth="1"/>
    <col min="4863" max="4863" width="12.42578125" style="415" customWidth="1"/>
    <col min="4864" max="4864" width="12.5703125" style="415" customWidth="1"/>
    <col min="4865" max="4865" width="11.7109375" style="415" customWidth="1"/>
    <col min="4866" max="4866" width="10.7109375" style="415" customWidth="1"/>
    <col min="4867" max="4867" width="2.42578125" style="415" bestFit="1" customWidth="1"/>
    <col min="4868" max="4868" width="8.5703125" style="415" customWidth="1"/>
    <col min="4869" max="4869" width="12.42578125" style="415" customWidth="1"/>
    <col min="4870" max="4870" width="2.140625" style="415" customWidth="1"/>
    <col min="4871" max="4871" width="9.42578125" style="415" customWidth="1"/>
    <col min="4872" max="5116" width="11" style="415"/>
    <col min="5117" max="5117" width="46.7109375" style="415" bestFit="1" customWidth="1"/>
    <col min="5118" max="5118" width="11.85546875" style="415" customWidth="1"/>
    <col min="5119" max="5119" width="12.42578125" style="415" customWidth="1"/>
    <col min="5120" max="5120" width="12.5703125" style="415" customWidth="1"/>
    <col min="5121" max="5121" width="11.7109375" style="415" customWidth="1"/>
    <col min="5122" max="5122" width="10.7109375" style="415" customWidth="1"/>
    <col min="5123" max="5123" width="2.42578125" style="415" bestFit="1" customWidth="1"/>
    <col min="5124" max="5124" width="8.5703125" style="415" customWidth="1"/>
    <col min="5125" max="5125" width="12.42578125" style="415" customWidth="1"/>
    <col min="5126" max="5126" width="2.140625" style="415" customWidth="1"/>
    <col min="5127" max="5127" width="9.42578125" style="415" customWidth="1"/>
    <col min="5128" max="5372" width="11" style="415"/>
    <col min="5373" max="5373" width="46.7109375" style="415" bestFit="1" customWidth="1"/>
    <col min="5374" max="5374" width="11.85546875" style="415" customWidth="1"/>
    <col min="5375" max="5375" width="12.42578125" style="415" customWidth="1"/>
    <col min="5376" max="5376" width="12.5703125" style="415" customWidth="1"/>
    <col min="5377" max="5377" width="11.7109375" style="415" customWidth="1"/>
    <col min="5378" max="5378" width="10.7109375" style="415" customWidth="1"/>
    <col min="5379" max="5379" width="2.42578125" style="415" bestFit="1" customWidth="1"/>
    <col min="5380" max="5380" width="8.5703125" style="415" customWidth="1"/>
    <col min="5381" max="5381" width="12.42578125" style="415" customWidth="1"/>
    <col min="5382" max="5382" width="2.140625" style="415" customWidth="1"/>
    <col min="5383" max="5383" width="9.42578125" style="415" customWidth="1"/>
    <col min="5384" max="5628" width="11" style="415"/>
    <col min="5629" max="5629" width="46.7109375" style="415" bestFit="1" customWidth="1"/>
    <col min="5630" max="5630" width="11.85546875" style="415" customWidth="1"/>
    <col min="5631" max="5631" width="12.42578125" style="415" customWidth="1"/>
    <col min="5632" max="5632" width="12.5703125" style="415" customWidth="1"/>
    <col min="5633" max="5633" width="11.7109375" style="415" customWidth="1"/>
    <col min="5634" max="5634" width="10.7109375" style="415" customWidth="1"/>
    <col min="5635" max="5635" width="2.42578125" style="415" bestFit="1" customWidth="1"/>
    <col min="5636" max="5636" width="8.5703125" style="415" customWidth="1"/>
    <col min="5637" max="5637" width="12.42578125" style="415" customWidth="1"/>
    <col min="5638" max="5638" width="2.140625" style="415" customWidth="1"/>
    <col min="5639" max="5639" width="9.42578125" style="415" customWidth="1"/>
    <col min="5640" max="5884" width="11" style="415"/>
    <col min="5885" max="5885" width="46.7109375" style="415" bestFit="1" customWidth="1"/>
    <col min="5886" max="5886" width="11.85546875" style="415" customWidth="1"/>
    <col min="5887" max="5887" width="12.42578125" style="415" customWidth="1"/>
    <col min="5888" max="5888" width="12.5703125" style="415" customWidth="1"/>
    <col min="5889" max="5889" width="11.7109375" style="415" customWidth="1"/>
    <col min="5890" max="5890" width="10.7109375" style="415" customWidth="1"/>
    <col min="5891" max="5891" width="2.42578125" style="415" bestFit="1" customWidth="1"/>
    <col min="5892" max="5892" width="8.5703125" style="415" customWidth="1"/>
    <col min="5893" max="5893" width="12.42578125" style="415" customWidth="1"/>
    <col min="5894" max="5894" width="2.140625" style="415" customWidth="1"/>
    <col min="5895" max="5895" width="9.42578125" style="415" customWidth="1"/>
    <col min="5896" max="6140" width="11" style="415"/>
    <col min="6141" max="6141" width="46.7109375" style="415" bestFit="1" customWidth="1"/>
    <col min="6142" max="6142" width="11.85546875" style="415" customWidth="1"/>
    <col min="6143" max="6143" width="12.42578125" style="415" customWidth="1"/>
    <col min="6144" max="6144" width="12.5703125" style="415" customWidth="1"/>
    <col min="6145" max="6145" width="11.7109375" style="415" customWidth="1"/>
    <col min="6146" max="6146" width="10.7109375" style="415" customWidth="1"/>
    <col min="6147" max="6147" width="2.42578125" style="415" bestFit="1" customWidth="1"/>
    <col min="6148" max="6148" width="8.5703125" style="415" customWidth="1"/>
    <col min="6149" max="6149" width="12.42578125" style="415" customWidth="1"/>
    <col min="6150" max="6150" width="2.140625" style="415" customWidth="1"/>
    <col min="6151" max="6151" width="9.42578125" style="415" customWidth="1"/>
    <col min="6152" max="6396" width="11" style="415"/>
    <col min="6397" max="6397" width="46.7109375" style="415" bestFit="1" customWidth="1"/>
    <col min="6398" max="6398" width="11.85546875" style="415" customWidth="1"/>
    <col min="6399" max="6399" width="12.42578125" style="415" customWidth="1"/>
    <col min="6400" max="6400" width="12.5703125" style="415" customWidth="1"/>
    <col min="6401" max="6401" width="11.7109375" style="415" customWidth="1"/>
    <col min="6402" max="6402" width="10.7109375" style="415" customWidth="1"/>
    <col min="6403" max="6403" width="2.42578125" style="415" bestFit="1" customWidth="1"/>
    <col min="6404" max="6404" width="8.5703125" style="415" customWidth="1"/>
    <col min="6405" max="6405" width="12.42578125" style="415" customWidth="1"/>
    <col min="6406" max="6406" width="2.140625" style="415" customWidth="1"/>
    <col min="6407" max="6407" width="9.42578125" style="415" customWidth="1"/>
    <col min="6408" max="6652" width="11" style="415"/>
    <col min="6653" max="6653" width="46.7109375" style="415" bestFit="1" customWidth="1"/>
    <col min="6654" max="6654" width="11.85546875" style="415" customWidth="1"/>
    <col min="6655" max="6655" width="12.42578125" style="415" customWidth="1"/>
    <col min="6656" max="6656" width="12.5703125" style="415" customWidth="1"/>
    <col min="6657" max="6657" width="11.7109375" style="415" customWidth="1"/>
    <col min="6658" max="6658" width="10.7109375" style="415" customWidth="1"/>
    <col min="6659" max="6659" width="2.42578125" style="415" bestFit="1" customWidth="1"/>
    <col min="6660" max="6660" width="8.5703125" style="415" customWidth="1"/>
    <col min="6661" max="6661" width="12.42578125" style="415" customWidth="1"/>
    <col min="6662" max="6662" width="2.140625" style="415" customWidth="1"/>
    <col min="6663" max="6663" width="9.42578125" style="415" customWidth="1"/>
    <col min="6664" max="6908" width="11" style="415"/>
    <col min="6909" max="6909" width="46.7109375" style="415" bestFit="1" customWidth="1"/>
    <col min="6910" max="6910" width="11.85546875" style="415" customWidth="1"/>
    <col min="6911" max="6911" width="12.42578125" style="415" customWidth="1"/>
    <col min="6912" max="6912" width="12.5703125" style="415" customWidth="1"/>
    <col min="6913" max="6913" width="11.7109375" style="415" customWidth="1"/>
    <col min="6914" max="6914" width="10.7109375" style="415" customWidth="1"/>
    <col min="6915" max="6915" width="2.42578125" style="415" bestFit="1" customWidth="1"/>
    <col min="6916" max="6916" width="8.5703125" style="415" customWidth="1"/>
    <col min="6917" max="6917" width="12.42578125" style="415" customWidth="1"/>
    <col min="6918" max="6918" width="2.140625" style="415" customWidth="1"/>
    <col min="6919" max="6919" width="9.42578125" style="415" customWidth="1"/>
    <col min="6920" max="7164" width="11" style="415"/>
    <col min="7165" max="7165" width="46.7109375" style="415" bestFit="1" customWidth="1"/>
    <col min="7166" max="7166" width="11.85546875" style="415" customWidth="1"/>
    <col min="7167" max="7167" width="12.42578125" style="415" customWidth="1"/>
    <col min="7168" max="7168" width="12.5703125" style="415" customWidth="1"/>
    <col min="7169" max="7169" width="11.7109375" style="415" customWidth="1"/>
    <col min="7170" max="7170" width="10.7109375" style="415" customWidth="1"/>
    <col min="7171" max="7171" width="2.42578125" style="415" bestFit="1" customWidth="1"/>
    <col min="7172" max="7172" width="8.5703125" style="415" customWidth="1"/>
    <col min="7173" max="7173" width="12.42578125" style="415" customWidth="1"/>
    <col min="7174" max="7174" width="2.140625" style="415" customWidth="1"/>
    <col min="7175" max="7175" width="9.42578125" style="415" customWidth="1"/>
    <col min="7176" max="7420" width="11" style="415"/>
    <col min="7421" max="7421" width="46.7109375" style="415" bestFit="1" customWidth="1"/>
    <col min="7422" max="7422" width="11.85546875" style="415" customWidth="1"/>
    <col min="7423" max="7423" width="12.42578125" style="415" customWidth="1"/>
    <col min="7424" max="7424" width="12.5703125" style="415" customWidth="1"/>
    <col min="7425" max="7425" width="11.7109375" style="415" customWidth="1"/>
    <col min="7426" max="7426" width="10.7109375" style="415" customWidth="1"/>
    <col min="7427" max="7427" width="2.42578125" style="415" bestFit="1" customWidth="1"/>
    <col min="7428" max="7428" width="8.5703125" style="415" customWidth="1"/>
    <col min="7429" max="7429" width="12.42578125" style="415" customWidth="1"/>
    <col min="7430" max="7430" width="2.140625" style="415" customWidth="1"/>
    <col min="7431" max="7431" width="9.42578125" style="415" customWidth="1"/>
    <col min="7432" max="7676" width="11" style="415"/>
    <col min="7677" max="7677" width="46.7109375" style="415" bestFit="1" customWidth="1"/>
    <col min="7678" max="7678" width="11.85546875" style="415" customWidth="1"/>
    <col min="7679" max="7679" width="12.42578125" style="415" customWidth="1"/>
    <col min="7680" max="7680" width="12.5703125" style="415" customWidth="1"/>
    <col min="7681" max="7681" width="11.7109375" style="415" customWidth="1"/>
    <col min="7682" max="7682" width="10.7109375" style="415" customWidth="1"/>
    <col min="7683" max="7683" width="2.42578125" style="415" bestFit="1" customWidth="1"/>
    <col min="7684" max="7684" width="8.5703125" style="415" customWidth="1"/>
    <col min="7685" max="7685" width="12.42578125" style="415" customWidth="1"/>
    <col min="7686" max="7686" width="2.140625" style="415" customWidth="1"/>
    <col min="7687" max="7687" width="9.42578125" style="415" customWidth="1"/>
    <col min="7688" max="7932" width="11" style="415"/>
    <col min="7933" max="7933" width="46.7109375" style="415" bestFit="1" customWidth="1"/>
    <col min="7934" max="7934" width="11.85546875" style="415" customWidth="1"/>
    <col min="7935" max="7935" width="12.42578125" style="415" customWidth="1"/>
    <col min="7936" max="7936" width="12.5703125" style="415" customWidth="1"/>
    <col min="7937" max="7937" width="11.7109375" style="415" customWidth="1"/>
    <col min="7938" max="7938" width="10.7109375" style="415" customWidth="1"/>
    <col min="7939" max="7939" width="2.42578125" style="415" bestFit="1" customWidth="1"/>
    <col min="7940" max="7940" width="8.5703125" style="415" customWidth="1"/>
    <col min="7941" max="7941" width="12.42578125" style="415" customWidth="1"/>
    <col min="7942" max="7942" width="2.140625" style="415" customWidth="1"/>
    <col min="7943" max="7943" width="9.42578125" style="415" customWidth="1"/>
    <col min="7944" max="8188" width="11" style="415"/>
    <col min="8189" max="8189" width="46.7109375" style="415" bestFit="1" customWidth="1"/>
    <col min="8190" max="8190" width="11.85546875" style="415" customWidth="1"/>
    <col min="8191" max="8191" width="12.42578125" style="415" customWidth="1"/>
    <col min="8192" max="8192" width="12.5703125" style="415" customWidth="1"/>
    <col min="8193" max="8193" width="11.7109375" style="415" customWidth="1"/>
    <col min="8194" max="8194" width="10.7109375" style="415" customWidth="1"/>
    <col min="8195" max="8195" width="2.42578125" style="415" bestFit="1" customWidth="1"/>
    <col min="8196" max="8196" width="8.5703125" style="415" customWidth="1"/>
    <col min="8197" max="8197" width="12.42578125" style="415" customWidth="1"/>
    <col min="8198" max="8198" width="2.140625" style="415" customWidth="1"/>
    <col min="8199" max="8199" width="9.42578125" style="415" customWidth="1"/>
    <col min="8200" max="8444" width="11" style="415"/>
    <col min="8445" max="8445" width="46.7109375" style="415" bestFit="1" customWidth="1"/>
    <col min="8446" max="8446" width="11.85546875" style="415" customWidth="1"/>
    <col min="8447" max="8447" width="12.42578125" style="415" customWidth="1"/>
    <col min="8448" max="8448" width="12.5703125" style="415" customWidth="1"/>
    <col min="8449" max="8449" width="11.7109375" style="415" customWidth="1"/>
    <col min="8450" max="8450" width="10.7109375" style="415" customWidth="1"/>
    <col min="8451" max="8451" width="2.42578125" style="415" bestFit="1" customWidth="1"/>
    <col min="8452" max="8452" width="8.5703125" style="415" customWidth="1"/>
    <col min="8453" max="8453" width="12.42578125" style="415" customWidth="1"/>
    <col min="8454" max="8454" width="2.140625" style="415" customWidth="1"/>
    <col min="8455" max="8455" width="9.42578125" style="415" customWidth="1"/>
    <col min="8456" max="8700" width="11" style="415"/>
    <col min="8701" max="8701" width="46.7109375" style="415" bestFit="1" customWidth="1"/>
    <col min="8702" max="8702" width="11.85546875" style="415" customWidth="1"/>
    <col min="8703" max="8703" width="12.42578125" style="415" customWidth="1"/>
    <col min="8704" max="8704" width="12.5703125" style="415" customWidth="1"/>
    <col min="8705" max="8705" width="11.7109375" style="415" customWidth="1"/>
    <col min="8706" max="8706" width="10.7109375" style="415" customWidth="1"/>
    <col min="8707" max="8707" width="2.42578125" style="415" bestFit="1" customWidth="1"/>
    <col min="8708" max="8708" width="8.5703125" style="415" customWidth="1"/>
    <col min="8709" max="8709" width="12.42578125" style="415" customWidth="1"/>
    <col min="8710" max="8710" width="2.140625" style="415" customWidth="1"/>
    <col min="8711" max="8711" width="9.42578125" style="415" customWidth="1"/>
    <col min="8712" max="8956" width="11" style="415"/>
    <col min="8957" max="8957" width="46.7109375" style="415" bestFit="1" customWidth="1"/>
    <col min="8958" max="8958" width="11.85546875" style="415" customWidth="1"/>
    <col min="8959" max="8959" width="12.42578125" style="415" customWidth="1"/>
    <col min="8960" max="8960" width="12.5703125" style="415" customWidth="1"/>
    <col min="8961" max="8961" width="11.7109375" style="415" customWidth="1"/>
    <col min="8962" max="8962" width="10.7109375" style="415" customWidth="1"/>
    <col min="8963" max="8963" width="2.42578125" style="415" bestFit="1" customWidth="1"/>
    <col min="8964" max="8964" width="8.5703125" style="415" customWidth="1"/>
    <col min="8965" max="8965" width="12.42578125" style="415" customWidth="1"/>
    <col min="8966" max="8966" width="2.140625" style="415" customWidth="1"/>
    <col min="8967" max="8967" width="9.42578125" style="415" customWidth="1"/>
    <col min="8968" max="9212" width="11" style="415"/>
    <col min="9213" max="9213" width="46.7109375" style="415" bestFit="1" customWidth="1"/>
    <col min="9214" max="9214" width="11.85546875" style="415" customWidth="1"/>
    <col min="9215" max="9215" width="12.42578125" style="415" customWidth="1"/>
    <col min="9216" max="9216" width="12.5703125" style="415" customWidth="1"/>
    <col min="9217" max="9217" width="11.7109375" style="415" customWidth="1"/>
    <col min="9218" max="9218" width="10.7109375" style="415" customWidth="1"/>
    <col min="9219" max="9219" width="2.42578125" style="415" bestFit="1" customWidth="1"/>
    <col min="9220" max="9220" width="8.5703125" style="415" customWidth="1"/>
    <col min="9221" max="9221" width="12.42578125" style="415" customWidth="1"/>
    <col min="9222" max="9222" width="2.140625" style="415" customWidth="1"/>
    <col min="9223" max="9223" width="9.42578125" style="415" customWidth="1"/>
    <col min="9224" max="9468" width="11" style="415"/>
    <col min="9469" max="9469" width="46.7109375" style="415" bestFit="1" customWidth="1"/>
    <col min="9470" max="9470" width="11.85546875" style="415" customWidth="1"/>
    <col min="9471" max="9471" width="12.42578125" style="415" customWidth="1"/>
    <col min="9472" max="9472" width="12.5703125" style="415" customWidth="1"/>
    <col min="9473" max="9473" width="11.7109375" style="415" customWidth="1"/>
    <col min="9474" max="9474" width="10.7109375" style="415" customWidth="1"/>
    <col min="9475" max="9475" width="2.42578125" style="415" bestFit="1" customWidth="1"/>
    <col min="9476" max="9476" width="8.5703125" style="415" customWidth="1"/>
    <col min="9477" max="9477" width="12.42578125" style="415" customWidth="1"/>
    <col min="9478" max="9478" width="2.140625" style="415" customWidth="1"/>
    <col min="9479" max="9479" width="9.42578125" style="415" customWidth="1"/>
    <col min="9480" max="9724" width="11" style="415"/>
    <col min="9725" max="9725" width="46.7109375" style="415" bestFit="1" customWidth="1"/>
    <col min="9726" max="9726" width="11.85546875" style="415" customWidth="1"/>
    <col min="9727" max="9727" width="12.42578125" style="415" customWidth="1"/>
    <col min="9728" max="9728" width="12.5703125" style="415" customWidth="1"/>
    <col min="9729" max="9729" width="11.7109375" style="415" customWidth="1"/>
    <col min="9730" max="9730" width="10.7109375" style="415" customWidth="1"/>
    <col min="9731" max="9731" width="2.42578125" style="415" bestFit="1" customWidth="1"/>
    <col min="9732" max="9732" width="8.5703125" style="415" customWidth="1"/>
    <col min="9733" max="9733" width="12.42578125" style="415" customWidth="1"/>
    <col min="9734" max="9734" width="2.140625" style="415" customWidth="1"/>
    <col min="9735" max="9735" width="9.42578125" style="415" customWidth="1"/>
    <col min="9736" max="9980" width="11" style="415"/>
    <col min="9981" max="9981" width="46.7109375" style="415" bestFit="1" customWidth="1"/>
    <col min="9982" max="9982" width="11.85546875" style="415" customWidth="1"/>
    <col min="9983" max="9983" width="12.42578125" style="415" customWidth="1"/>
    <col min="9984" max="9984" width="12.5703125" style="415" customWidth="1"/>
    <col min="9985" max="9985" width="11.7109375" style="415" customWidth="1"/>
    <col min="9986" max="9986" width="10.7109375" style="415" customWidth="1"/>
    <col min="9987" max="9987" width="2.42578125" style="415" bestFit="1" customWidth="1"/>
    <col min="9988" max="9988" width="8.5703125" style="415" customWidth="1"/>
    <col min="9989" max="9989" width="12.42578125" style="415" customWidth="1"/>
    <col min="9990" max="9990" width="2.140625" style="415" customWidth="1"/>
    <col min="9991" max="9991" width="9.42578125" style="415" customWidth="1"/>
    <col min="9992" max="10236" width="11" style="415"/>
    <col min="10237" max="10237" width="46.7109375" style="415" bestFit="1" customWidth="1"/>
    <col min="10238" max="10238" width="11.85546875" style="415" customWidth="1"/>
    <col min="10239" max="10239" width="12.42578125" style="415" customWidth="1"/>
    <col min="10240" max="10240" width="12.5703125" style="415" customWidth="1"/>
    <col min="10241" max="10241" width="11.7109375" style="415" customWidth="1"/>
    <col min="10242" max="10242" width="10.7109375" style="415" customWidth="1"/>
    <col min="10243" max="10243" width="2.42578125" style="415" bestFit="1" customWidth="1"/>
    <col min="10244" max="10244" width="8.5703125" style="415" customWidth="1"/>
    <col min="10245" max="10245" width="12.42578125" style="415" customWidth="1"/>
    <col min="10246" max="10246" width="2.140625" style="415" customWidth="1"/>
    <col min="10247" max="10247" width="9.42578125" style="415" customWidth="1"/>
    <col min="10248" max="10492" width="11" style="415"/>
    <col min="10493" max="10493" width="46.7109375" style="415" bestFit="1" customWidth="1"/>
    <col min="10494" max="10494" width="11.85546875" style="415" customWidth="1"/>
    <col min="10495" max="10495" width="12.42578125" style="415" customWidth="1"/>
    <col min="10496" max="10496" width="12.5703125" style="415" customWidth="1"/>
    <col min="10497" max="10497" width="11.7109375" style="415" customWidth="1"/>
    <col min="10498" max="10498" width="10.7109375" style="415" customWidth="1"/>
    <col min="10499" max="10499" width="2.42578125" style="415" bestFit="1" customWidth="1"/>
    <col min="10500" max="10500" width="8.5703125" style="415" customWidth="1"/>
    <col min="10501" max="10501" width="12.42578125" style="415" customWidth="1"/>
    <col min="10502" max="10502" width="2.140625" style="415" customWidth="1"/>
    <col min="10503" max="10503" width="9.42578125" style="415" customWidth="1"/>
    <col min="10504" max="10748" width="11" style="415"/>
    <col min="10749" max="10749" width="46.7109375" style="415" bestFit="1" customWidth="1"/>
    <col min="10750" max="10750" width="11.85546875" style="415" customWidth="1"/>
    <col min="10751" max="10751" width="12.42578125" style="415" customWidth="1"/>
    <col min="10752" max="10752" width="12.5703125" style="415" customWidth="1"/>
    <col min="10753" max="10753" width="11.7109375" style="415" customWidth="1"/>
    <col min="10754" max="10754" width="10.7109375" style="415" customWidth="1"/>
    <col min="10755" max="10755" width="2.42578125" style="415" bestFit="1" customWidth="1"/>
    <col min="10756" max="10756" width="8.5703125" style="415" customWidth="1"/>
    <col min="10757" max="10757" width="12.42578125" style="415" customWidth="1"/>
    <col min="10758" max="10758" width="2.140625" style="415" customWidth="1"/>
    <col min="10759" max="10759" width="9.42578125" style="415" customWidth="1"/>
    <col min="10760" max="11004" width="11" style="415"/>
    <col min="11005" max="11005" width="46.7109375" style="415" bestFit="1" customWidth="1"/>
    <col min="11006" max="11006" width="11.85546875" style="415" customWidth="1"/>
    <col min="11007" max="11007" width="12.42578125" style="415" customWidth="1"/>
    <col min="11008" max="11008" width="12.5703125" style="415" customWidth="1"/>
    <col min="11009" max="11009" width="11.7109375" style="415" customWidth="1"/>
    <col min="11010" max="11010" width="10.7109375" style="415" customWidth="1"/>
    <col min="11011" max="11011" width="2.42578125" style="415" bestFit="1" customWidth="1"/>
    <col min="11012" max="11012" width="8.5703125" style="415" customWidth="1"/>
    <col min="11013" max="11013" width="12.42578125" style="415" customWidth="1"/>
    <col min="11014" max="11014" width="2.140625" style="415" customWidth="1"/>
    <col min="11015" max="11015" width="9.42578125" style="415" customWidth="1"/>
    <col min="11016" max="11260" width="11" style="415"/>
    <col min="11261" max="11261" width="46.7109375" style="415" bestFit="1" customWidth="1"/>
    <col min="11262" max="11262" width="11.85546875" style="415" customWidth="1"/>
    <col min="11263" max="11263" width="12.42578125" style="415" customWidth="1"/>
    <col min="11264" max="11264" width="12.5703125" style="415" customWidth="1"/>
    <col min="11265" max="11265" width="11.7109375" style="415" customWidth="1"/>
    <col min="11266" max="11266" width="10.7109375" style="415" customWidth="1"/>
    <col min="11267" max="11267" width="2.42578125" style="415" bestFit="1" customWidth="1"/>
    <col min="11268" max="11268" width="8.5703125" style="415" customWidth="1"/>
    <col min="11269" max="11269" width="12.42578125" style="415" customWidth="1"/>
    <col min="11270" max="11270" width="2.140625" style="415" customWidth="1"/>
    <col min="11271" max="11271" width="9.42578125" style="415" customWidth="1"/>
    <col min="11272" max="11516" width="11" style="415"/>
    <col min="11517" max="11517" width="46.7109375" style="415" bestFit="1" customWidth="1"/>
    <col min="11518" max="11518" width="11.85546875" style="415" customWidth="1"/>
    <col min="11519" max="11519" width="12.42578125" style="415" customWidth="1"/>
    <col min="11520" max="11520" width="12.5703125" style="415" customWidth="1"/>
    <col min="11521" max="11521" width="11.7109375" style="415" customWidth="1"/>
    <col min="11522" max="11522" width="10.7109375" style="415" customWidth="1"/>
    <col min="11523" max="11523" width="2.42578125" style="415" bestFit="1" customWidth="1"/>
    <col min="11524" max="11524" width="8.5703125" style="415" customWidth="1"/>
    <col min="11525" max="11525" width="12.42578125" style="415" customWidth="1"/>
    <col min="11526" max="11526" width="2.140625" style="415" customWidth="1"/>
    <col min="11527" max="11527" width="9.42578125" style="415" customWidth="1"/>
    <col min="11528" max="11772" width="11" style="415"/>
    <col min="11773" max="11773" width="46.7109375" style="415" bestFit="1" customWidth="1"/>
    <col min="11774" max="11774" width="11.85546875" style="415" customWidth="1"/>
    <col min="11775" max="11775" width="12.42578125" style="415" customWidth="1"/>
    <col min="11776" max="11776" width="12.5703125" style="415" customWidth="1"/>
    <col min="11777" max="11777" width="11.7109375" style="415" customWidth="1"/>
    <col min="11778" max="11778" width="10.7109375" style="415" customWidth="1"/>
    <col min="11779" max="11779" width="2.42578125" style="415" bestFit="1" customWidth="1"/>
    <col min="11780" max="11780" width="8.5703125" style="415" customWidth="1"/>
    <col min="11781" max="11781" width="12.42578125" style="415" customWidth="1"/>
    <col min="11782" max="11782" width="2.140625" style="415" customWidth="1"/>
    <col min="11783" max="11783" width="9.42578125" style="415" customWidth="1"/>
    <col min="11784" max="12028" width="11" style="415"/>
    <col min="12029" max="12029" width="46.7109375" style="415" bestFit="1" customWidth="1"/>
    <col min="12030" max="12030" width="11.85546875" style="415" customWidth="1"/>
    <col min="12031" max="12031" width="12.42578125" style="415" customWidth="1"/>
    <col min="12032" max="12032" width="12.5703125" style="415" customWidth="1"/>
    <col min="12033" max="12033" width="11.7109375" style="415" customWidth="1"/>
    <col min="12034" max="12034" width="10.7109375" style="415" customWidth="1"/>
    <col min="12035" max="12035" width="2.42578125" style="415" bestFit="1" customWidth="1"/>
    <col min="12036" max="12036" width="8.5703125" style="415" customWidth="1"/>
    <col min="12037" max="12037" width="12.42578125" style="415" customWidth="1"/>
    <col min="12038" max="12038" width="2.140625" style="415" customWidth="1"/>
    <col min="12039" max="12039" width="9.42578125" style="415" customWidth="1"/>
    <col min="12040" max="12284" width="11" style="415"/>
    <col min="12285" max="12285" width="46.7109375" style="415" bestFit="1" customWidth="1"/>
    <col min="12286" max="12286" width="11.85546875" style="415" customWidth="1"/>
    <col min="12287" max="12287" width="12.42578125" style="415" customWidth="1"/>
    <col min="12288" max="12288" width="12.5703125" style="415" customWidth="1"/>
    <col min="12289" max="12289" width="11.7109375" style="415" customWidth="1"/>
    <col min="12290" max="12290" width="10.7109375" style="415" customWidth="1"/>
    <col min="12291" max="12291" width="2.42578125" style="415" bestFit="1" customWidth="1"/>
    <col min="12292" max="12292" width="8.5703125" style="415" customWidth="1"/>
    <col min="12293" max="12293" width="12.42578125" style="415" customWidth="1"/>
    <col min="12294" max="12294" width="2.140625" style="415" customWidth="1"/>
    <col min="12295" max="12295" width="9.42578125" style="415" customWidth="1"/>
    <col min="12296" max="12540" width="11" style="415"/>
    <col min="12541" max="12541" width="46.7109375" style="415" bestFit="1" customWidth="1"/>
    <col min="12542" max="12542" width="11.85546875" style="415" customWidth="1"/>
    <col min="12543" max="12543" width="12.42578125" style="415" customWidth="1"/>
    <col min="12544" max="12544" width="12.5703125" style="415" customWidth="1"/>
    <col min="12545" max="12545" width="11.7109375" style="415" customWidth="1"/>
    <col min="12546" max="12546" width="10.7109375" style="415" customWidth="1"/>
    <col min="12547" max="12547" width="2.42578125" style="415" bestFit="1" customWidth="1"/>
    <col min="12548" max="12548" width="8.5703125" style="415" customWidth="1"/>
    <col min="12549" max="12549" width="12.42578125" style="415" customWidth="1"/>
    <col min="12550" max="12550" width="2.140625" style="415" customWidth="1"/>
    <col min="12551" max="12551" width="9.42578125" style="415" customWidth="1"/>
    <col min="12552" max="12796" width="11" style="415"/>
    <col min="12797" max="12797" width="46.7109375" style="415" bestFit="1" customWidth="1"/>
    <col min="12798" max="12798" width="11.85546875" style="415" customWidth="1"/>
    <col min="12799" max="12799" width="12.42578125" style="415" customWidth="1"/>
    <col min="12800" max="12800" width="12.5703125" style="415" customWidth="1"/>
    <col min="12801" max="12801" width="11.7109375" style="415" customWidth="1"/>
    <col min="12802" max="12802" width="10.7109375" style="415" customWidth="1"/>
    <col min="12803" max="12803" width="2.42578125" style="415" bestFit="1" customWidth="1"/>
    <col min="12804" max="12804" width="8.5703125" style="415" customWidth="1"/>
    <col min="12805" max="12805" width="12.42578125" style="415" customWidth="1"/>
    <col min="12806" max="12806" width="2.140625" style="415" customWidth="1"/>
    <col min="12807" max="12807" width="9.42578125" style="415" customWidth="1"/>
    <col min="12808" max="13052" width="11" style="415"/>
    <col min="13053" max="13053" width="46.7109375" style="415" bestFit="1" customWidth="1"/>
    <col min="13054" max="13054" width="11.85546875" style="415" customWidth="1"/>
    <col min="13055" max="13055" width="12.42578125" style="415" customWidth="1"/>
    <col min="13056" max="13056" width="12.5703125" style="415" customWidth="1"/>
    <col min="13057" max="13057" width="11.7109375" style="415" customWidth="1"/>
    <col min="13058" max="13058" width="10.7109375" style="415" customWidth="1"/>
    <col min="13059" max="13059" width="2.42578125" style="415" bestFit="1" customWidth="1"/>
    <col min="13060" max="13060" width="8.5703125" style="415" customWidth="1"/>
    <col min="13061" max="13061" width="12.42578125" style="415" customWidth="1"/>
    <col min="13062" max="13062" width="2.140625" style="415" customWidth="1"/>
    <col min="13063" max="13063" width="9.42578125" style="415" customWidth="1"/>
    <col min="13064" max="13308" width="11" style="415"/>
    <col min="13309" max="13309" width="46.7109375" style="415" bestFit="1" customWidth="1"/>
    <col min="13310" max="13310" width="11.85546875" style="415" customWidth="1"/>
    <col min="13311" max="13311" width="12.42578125" style="415" customWidth="1"/>
    <col min="13312" max="13312" width="12.5703125" style="415" customWidth="1"/>
    <col min="13313" max="13313" width="11.7109375" style="415" customWidth="1"/>
    <col min="13314" max="13314" width="10.7109375" style="415" customWidth="1"/>
    <col min="13315" max="13315" width="2.42578125" style="415" bestFit="1" customWidth="1"/>
    <col min="13316" max="13316" width="8.5703125" style="415" customWidth="1"/>
    <col min="13317" max="13317" width="12.42578125" style="415" customWidth="1"/>
    <col min="13318" max="13318" width="2.140625" style="415" customWidth="1"/>
    <col min="13319" max="13319" width="9.42578125" style="415" customWidth="1"/>
    <col min="13320" max="13564" width="11" style="415"/>
    <col min="13565" max="13565" width="46.7109375" style="415" bestFit="1" customWidth="1"/>
    <col min="13566" max="13566" width="11.85546875" style="415" customWidth="1"/>
    <col min="13567" max="13567" width="12.42578125" style="415" customWidth="1"/>
    <col min="13568" max="13568" width="12.5703125" style="415" customWidth="1"/>
    <col min="13569" max="13569" width="11.7109375" style="415" customWidth="1"/>
    <col min="13570" max="13570" width="10.7109375" style="415" customWidth="1"/>
    <col min="13571" max="13571" width="2.42578125" style="415" bestFit="1" customWidth="1"/>
    <col min="13572" max="13572" width="8.5703125" style="415" customWidth="1"/>
    <col min="13573" max="13573" width="12.42578125" style="415" customWidth="1"/>
    <col min="13574" max="13574" width="2.140625" style="415" customWidth="1"/>
    <col min="13575" max="13575" width="9.42578125" style="415" customWidth="1"/>
    <col min="13576" max="13820" width="11" style="415"/>
    <col min="13821" max="13821" width="46.7109375" style="415" bestFit="1" customWidth="1"/>
    <col min="13822" max="13822" width="11.85546875" style="415" customWidth="1"/>
    <col min="13823" max="13823" width="12.42578125" style="415" customWidth="1"/>
    <col min="13824" max="13824" width="12.5703125" style="415" customWidth="1"/>
    <col min="13825" max="13825" width="11.7109375" style="415" customWidth="1"/>
    <col min="13826" max="13826" width="10.7109375" style="415" customWidth="1"/>
    <col min="13827" max="13827" width="2.42578125" style="415" bestFit="1" customWidth="1"/>
    <col min="13828" max="13828" width="8.5703125" style="415" customWidth="1"/>
    <col min="13829" max="13829" width="12.42578125" style="415" customWidth="1"/>
    <col min="13830" max="13830" width="2.140625" style="415" customWidth="1"/>
    <col min="13831" max="13831" width="9.42578125" style="415" customWidth="1"/>
    <col min="13832" max="14076" width="11" style="415"/>
    <col min="14077" max="14077" width="46.7109375" style="415" bestFit="1" customWidth="1"/>
    <col min="14078" max="14078" width="11.85546875" style="415" customWidth="1"/>
    <col min="14079" max="14079" width="12.42578125" style="415" customWidth="1"/>
    <col min="14080" max="14080" width="12.5703125" style="415" customWidth="1"/>
    <col min="14081" max="14081" width="11.7109375" style="415" customWidth="1"/>
    <col min="14082" max="14082" width="10.7109375" style="415" customWidth="1"/>
    <col min="14083" max="14083" width="2.42578125" style="415" bestFit="1" customWidth="1"/>
    <col min="14084" max="14084" width="8.5703125" style="415" customWidth="1"/>
    <col min="14085" max="14085" width="12.42578125" style="415" customWidth="1"/>
    <col min="14086" max="14086" width="2.140625" style="415" customWidth="1"/>
    <col min="14087" max="14087" width="9.42578125" style="415" customWidth="1"/>
    <col min="14088" max="14332" width="11" style="415"/>
    <col min="14333" max="14333" width="46.7109375" style="415" bestFit="1" customWidth="1"/>
    <col min="14334" max="14334" width="11.85546875" style="415" customWidth="1"/>
    <col min="14335" max="14335" width="12.42578125" style="415" customWidth="1"/>
    <col min="14336" max="14336" width="12.5703125" style="415" customWidth="1"/>
    <col min="14337" max="14337" width="11.7109375" style="415" customWidth="1"/>
    <col min="14338" max="14338" width="10.7109375" style="415" customWidth="1"/>
    <col min="14339" max="14339" width="2.42578125" style="415" bestFit="1" customWidth="1"/>
    <col min="14340" max="14340" width="8.5703125" style="415" customWidth="1"/>
    <col min="14341" max="14341" width="12.42578125" style="415" customWidth="1"/>
    <col min="14342" max="14342" width="2.140625" style="415" customWidth="1"/>
    <col min="14343" max="14343" width="9.42578125" style="415" customWidth="1"/>
    <col min="14344" max="14588" width="11" style="415"/>
    <col min="14589" max="14589" width="46.7109375" style="415" bestFit="1" customWidth="1"/>
    <col min="14590" max="14590" width="11.85546875" style="415" customWidth="1"/>
    <col min="14591" max="14591" width="12.42578125" style="415" customWidth="1"/>
    <col min="14592" max="14592" width="12.5703125" style="415" customWidth="1"/>
    <col min="14593" max="14593" width="11.7109375" style="415" customWidth="1"/>
    <col min="14594" max="14594" width="10.7109375" style="415" customWidth="1"/>
    <col min="14595" max="14595" width="2.42578125" style="415" bestFit="1" customWidth="1"/>
    <col min="14596" max="14596" width="8.5703125" style="415" customWidth="1"/>
    <col min="14597" max="14597" width="12.42578125" style="415" customWidth="1"/>
    <col min="14598" max="14598" width="2.140625" style="415" customWidth="1"/>
    <col min="14599" max="14599" width="9.42578125" style="415" customWidth="1"/>
    <col min="14600" max="14844" width="11" style="415"/>
    <col min="14845" max="14845" width="46.7109375" style="415" bestFit="1" customWidth="1"/>
    <col min="14846" max="14846" width="11.85546875" style="415" customWidth="1"/>
    <col min="14847" max="14847" width="12.42578125" style="415" customWidth="1"/>
    <col min="14848" max="14848" width="12.5703125" style="415" customWidth="1"/>
    <col min="14849" max="14849" width="11.7109375" style="415" customWidth="1"/>
    <col min="14850" max="14850" width="10.7109375" style="415" customWidth="1"/>
    <col min="14851" max="14851" width="2.42578125" style="415" bestFit="1" customWidth="1"/>
    <col min="14852" max="14852" width="8.5703125" style="415" customWidth="1"/>
    <col min="14853" max="14853" width="12.42578125" style="415" customWidth="1"/>
    <col min="14854" max="14854" width="2.140625" style="415" customWidth="1"/>
    <col min="14855" max="14855" width="9.42578125" style="415" customWidth="1"/>
    <col min="14856" max="15100" width="11" style="415"/>
    <col min="15101" max="15101" width="46.7109375" style="415" bestFit="1" customWidth="1"/>
    <col min="15102" max="15102" width="11.85546875" style="415" customWidth="1"/>
    <col min="15103" max="15103" width="12.42578125" style="415" customWidth="1"/>
    <col min="15104" max="15104" width="12.5703125" style="415" customWidth="1"/>
    <col min="15105" max="15105" width="11.7109375" style="415" customWidth="1"/>
    <col min="15106" max="15106" width="10.7109375" style="415" customWidth="1"/>
    <col min="15107" max="15107" width="2.42578125" style="415" bestFit="1" customWidth="1"/>
    <col min="15108" max="15108" width="8.5703125" style="415" customWidth="1"/>
    <col min="15109" max="15109" width="12.42578125" style="415" customWidth="1"/>
    <col min="15110" max="15110" width="2.140625" style="415" customWidth="1"/>
    <col min="15111" max="15111" width="9.42578125" style="415" customWidth="1"/>
    <col min="15112" max="15356" width="11" style="415"/>
    <col min="15357" max="15357" width="46.7109375" style="415" bestFit="1" customWidth="1"/>
    <col min="15358" max="15358" width="11.85546875" style="415" customWidth="1"/>
    <col min="15359" max="15359" width="12.42578125" style="415" customWidth="1"/>
    <col min="15360" max="15360" width="12.5703125" style="415" customWidth="1"/>
    <col min="15361" max="15361" width="11.7109375" style="415" customWidth="1"/>
    <col min="15362" max="15362" width="10.7109375" style="415" customWidth="1"/>
    <col min="15363" max="15363" width="2.42578125" style="415" bestFit="1" customWidth="1"/>
    <col min="15364" max="15364" width="8.5703125" style="415" customWidth="1"/>
    <col min="15365" max="15365" width="12.42578125" style="415" customWidth="1"/>
    <col min="15366" max="15366" width="2.140625" style="415" customWidth="1"/>
    <col min="15367" max="15367" width="9.42578125" style="415" customWidth="1"/>
    <col min="15368" max="15612" width="11" style="415"/>
    <col min="15613" max="15613" width="46.7109375" style="415" bestFit="1" customWidth="1"/>
    <col min="15614" max="15614" width="11.85546875" style="415" customWidth="1"/>
    <col min="15615" max="15615" width="12.42578125" style="415" customWidth="1"/>
    <col min="15616" max="15616" width="12.5703125" style="415" customWidth="1"/>
    <col min="15617" max="15617" width="11.7109375" style="415" customWidth="1"/>
    <col min="15618" max="15618" width="10.7109375" style="415" customWidth="1"/>
    <col min="15619" max="15619" width="2.42578125" style="415" bestFit="1" customWidth="1"/>
    <col min="15620" max="15620" width="8.5703125" style="415" customWidth="1"/>
    <col min="15621" max="15621" width="12.42578125" style="415" customWidth="1"/>
    <col min="15622" max="15622" width="2.140625" style="415" customWidth="1"/>
    <col min="15623" max="15623" width="9.42578125" style="415" customWidth="1"/>
    <col min="15624" max="15868" width="11" style="415"/>
    <col min="15869" max="15869" width="46.7109375" style="415" bestFit="1" customWidth="1"/>
    <col min="15870" max="15870" width="11.85546875" style="415" customWidth="1"/>
    <col min="15871" max="15871" width="12.42578125" style="415" customWidth="1"/>
    <col min="15872" max="15872" width="12.5703125" style="415" customWidth="1"/>
    <col min="15873" max="15873" width="11.7109375" style="415" customWidth="1"/>
    <col min="15874" max="15874" width="10.7109375" style="415" customWidth="1"/>
    <col min="15875" max="15875" width="2.42578125" style="415" bestFit="1" customWidth="1"/>
    <col min="15876" max="15876" width="8.5703125" style="415" customWidth="1"/>
    <col min="15877" max="15877" width="12.42578125" style="415" customWidth="1"/>
    <col min="15878" max="15878" width="2.140625" style="415" customWidth="1"/>
    <col min="15879" max="15879" width="9.42578125" style="415" customWidth="1"/>
    <col min="15880" max="16124" width="11" style="415"/>
    <col min="16125" max="16125" width="46.7109375" style="415" bestFit="1" customWidth="1"/>
    <col min="16126" max="16126" width="11.85546875" style="415" customWidth="1"/>
    <col min="16127" max="16127" width="12.42578125" style="415" customWidth="1"/>
    <col min="16128" max="16128" width="12.5703125" style="415" customWidth="1"/>
    <col min="16129" max="16129" width="11.7109375" style="415" customWidth="1"/>
    <col min="16130" max="16130" width="10.7109375" style="415" customWidth="1"/>
    <col min="16131" max="16131" width="2.42578125" style="415" bestFit="1" customWidth="1"/>
    <col min="16132" max="16132" width="8.5703125" style="415" customWidth="1"/>
    <col min="16133" max="16133" width="12.42578125" style="415" customWidth="1"/>
    <col min="16134" max="16134" width="2.140625" style="415" customWidth="1"/>
    <col min="16135" max="16135" width="9.42578125" style="415" customWidth="1"/>
    <col min="16136" max="16384" width="11" style="415"/>
  </cols>
  <sheetData>
    <row r="1" spans="1:24" s="416" customFormat="1" ht="17.100000000000001" customHeight="1">
      <c r="A1" s="3104" t="s">
        <v>686</v>
      </c>
      <c r="B1" s="3104"/>
      <c r="C1" s="3104"/>
      <c r="D1" s="3104"/>
      <c r="E1" s="3104"/>
      <c r="F1" s="3104"/>
      <c r="G1" s="3104"/>
      <c r="H1" s="3104"/>
      <c r="I1" s="3104"/>
    </row>
    <row r="2" spans="1:24" s="416" customFormat="1" ht="17.100000000000001" customHeight="1">
      <c r="A2" s="3123" t="s">
        <v>44</v>
      </c>
      <c r="B2" s="3123"/>
      <c r="C2" s="3123"/>
      <c r="D2" s="3123"/>
      <c r="E2" s="3123"/>
      <c r="F2" s="3123"/>
      <c r="G2" s="3123"/>
      <c r="H2" s="3123"/>
      <c r="I2" s="3123"/>
    </row>
    <row r="3" spans="1:24" s="416" customFormat="1" ht="17.100000000000001" customHeight="1">
      <c r="A3" s="3123" t="s">
        <v>579</v>
      </c>
      <c r="B3" s="3123"/>
      <c r="C3" s="3123"/>
      <c r="D3" s="3123"/>
      <c r="E3" s="3123"/>
      <c r="F3" s="3123"/>
      <c r="G3" s="3123"/>
      <c r="H3" s="3123"/>
      <c r="I3" s="3123"/>
    </row>
    <row r="4" spans="1:24" s="416" customFormat="1" ht="17.100000000000001" customHeight="1" thickBot="1">
      <c r="A4" s="435"/>
      <c r="B4" s="603"/>
      <c r="C4" s="418"/>
      <c r="D4" s="418"/>
      <c r="E4" s="418"/>
      <c r="F4" s="418"/>
      <c r="G4" s="418"/>
      <c r="H4" s="3106" t="s">
        <v>578</v>
      </c>
      <c r="I4" s="3106"/>
    </row>
    <row r="5" spans="1:24" s="416" customFormat="1" ht="21.75" customHeight="1" thickTop="1">
      <c r="A5" s="3130" t="s">
        <v>66</v>
      </c>
      <c r="B5" s="3138">
        <v>2020</v>
      </c>
      <c r="C5" s="3139"/>
      <c r="D5" s="3138">
        <v>2021</v>
      </c>
      <c r="E5" s="3139"/>
      <c r="F5" s="3140" t="s">
        <v>576</v>
      </c>
      <c r="G5" s="3140"/>
      <c r="H5" s="3140"/>
      <c r="I5" s="3141"/>
    </row>
    <row r="6" spans="1:24" s="416" customFormat="1" ht="15.75">
      <c r="A6" s="3131"/>
      <c r="B6" s="3119" t="s">
        <v>575</v>
      </c>
      <c r="C6" s="3119" t="s">
        <v>574</v>
      </c>
      <c r="D6" s="3119" t="s">
        <v>573</v>
      </c>
      <c r="E6" s="3119" t="s">
        <v>572</v>
      </c>
      <c r="F6" s="3135" t="s">
        <v>73</v>
      </c>
      <c r="G6" s="3135"/>
      <c r="H6" s="3135" t="s">
        <v>263</v>
      </c>
      <c r="I6" s="3136"/>
    </row>
    <row r="7" spans="1:24" s="416" customFormat="1" ht="15.75">
      <c r="A7" s="3132"/>
      <c r="B7" s="3137"/>
      <c r="C7" s="3137"/>
      <c r="D7" s="3137"/>
      <c r="E7" s="3137"/>
      <c r="F7" s="496" t="s">
        <v>396</v>
      </c>
      <c r="G7" s="572" t="s">
        <v>571</v>
      </c>
      <c r="H7" s="496" t="s">
        <v>396</v>
      </c>
      <c r="I7" s="571" t="s">
        <v>571</v>
      </c>
    </row>
    <row r="8" spans="1:24" s="416" customFormat="1" ht="24.75" customHeight="1">
      <c r="A8" s="531" t="s">
        <v>676</v>
      </c>
      <c r="B8" s="610">
        <v>86837.010759135461</v>
      </c>
      <c r="C8" s="610">
        <v>91909.882290530935</v>
      </c>
      <c r="D8" s="610">
        <v>87261.314078099662</v>
      </c>
      <c r="E8" s="610">
        <v>89462.12957225983</v>
      </c>
      <c r="F8" s="610">
        <v>5072.8715313954744</v>
      </c>
      <c r="G8" s="611">
        <v>5.8418311351900103</v>
      </c>
      <c r="H8" s="610">
        <v>2200.8154941601679</v>
      </c>
      <c r="I8" s="609">
        <v>2.5220975840341096</v>
      </c>
      <c r="K8" s="502"/>
      <c r="N8" s="502"/>
      <c r="O8" s="502"/>
      <c r="P8" s="502"/>
      <c r="Q8" s="502"/>
      <c r="R8" s="502"/>
      <c r="S8" s="502"/>
      <c r="T8" s="502"/>
      <c r="U8" s="502"/>
      <c r="V8" s="502"/>
      <c r="W8" s="502"/>
      <c r="X8" s="502"/>
    </row>
    <row r="9" spans="1:24" s="416" customFormat="1" ht="24.75" customHeight="1">
      <c r="A9" s="449" t="s">
        <v>675</v>
      </c>
      <c r="B9" s="613">
        <v>4253.21804901</v>
      </c>
      <c r="C9" s="613">
        <v>2757.7084023500001</v>
      </c>
      <c r="D9" s="613">
        <v>2867.09233533</v>
      </c>
      <c r="E9" s="613">
        <v>2654.0535140900001</v>
      </c>
      <c r="F9" s="613">
        <v>-1495.5096466599998</v>
      </c>
      <c r="G9" s="614">
        <v>-35.161838152363288</v>
      </c>
      <c r="H9" s="613">
        <v>-213.03882123999983</v>
      </c>
      <c r="I9" s="612">
        <v>-7.4304834418762882</v>
      </c>
      <c r="K9" s="502"/>
      <c r="N9" s="502"/>
      <c r="O9" s="502"/>
      <c r="P9" s="502"/>
      <c r="Q9" s="502"/>
      <c r="R9" s="502"/>
      <c r="S9" s="502"/>
      <c r="T9" s="502"/>
      <c r="U9" s="502"/>
      <c r="V9" s="502"/>
      <c r="W9" s="502"/>
      <c r="X9" s="502"/>
    </row>
    <row r="10" spans="1:24" s="416" customFormat="1" ht="24.75" customHeight="1">
      <c r="A10" s="449" t="s">
        <v>671</v>
      </c>
      <c r="B10" s="613">
        <v>4253.21804901</v>
      </c>
      <c r="C10" s="613">
        <v>2757.7084023500001</v>
      </c>
      <c r="D10" s="613">
        <v>2867.09233533</v>
      </c>
      <c r="E10" s="613">
        <v>2654.0535140900001</v>
      </c>
      <c r="F10" s="613">
        <v>-1495.5096466599998</v>
      </c>
      <c r="G10" s="614">
        <v>-35.161838152363288</v>
      </c>
      <c r="H10" s="613">
        <v>-213.03882123999983</v>
      </c>
      <c r="I10" s="612">
        <v>-7.4304834418762882</v>
      </c>
      <c r="K10" s="502"/>
      <c r="N10" s="502"/>
      <c r="O10" s="502"/>
      <c r="P10" s="502"/>
      <c r="Q10" s="502"/>
      <c r="R10" s="502"/>
      <c r="S10" s="502"/>
      <c r="T10" s="502"/>
      <c r="U10" s="502"/>
      <c r="V10" s="502"/>
      <c r="W10" s="502"/>
      <c r="X10" s="502"/>
    </row>
    <row r="11" spans="1:24" s="416" customFormat="1" ht="24.75" customHeight="1">
      <c r="A11" s="449" t="s">
        <v>670</v>
      </c>
      <c r="B11" s="613">
        <v>0</v>
      </c>
      <c r="C11" s="613">
        <v>0</v>
      </c>
      <c r="D11" s="613">
        <v>0</v>
      </c>
      <c r="E11" s="613">
        <v>0</v>
      </c>
      <c r="F11" s="613">
        <v>0</v>
      </c>
      <c r="G11" s="614"/>
      <c r="H11" s="613">
        <v>0</v>
      </c>
      <c r="I11" s="612"/>
      <c r="K11" s="502"/>
      <c r="N11" s="502"/>
      <c r="O11" s="502"/>
      <c r="P11" s="502"/>
      <c r="Q11" s="502"/>
      <c r="R11" s="502"/>
      <c r="S11" s="502"/>
      <c r="T11" s="502"/>
      <c r="U11" s="502"/>
      <c r="V11" s="502"/>
      <c r="W11" s="502"/>
      <c r="X11" s="502"/>
    </row>
    <row r="12" spans="1:24" s="416" customFormat="1" ht="24.75" customHeight="1">
      <c r="A12" s="449" t="s">
        <v>674</v>
      </c>
      <c r="B12" s="613">
        <v>23816.056000325465</v>
      </c>
      <c r="C12" s="613">
        <v>26206.961965250943</v>
      </c>
      <c r="D12" s="613">
        <v>25934.543834009673</v>
      </c>
      <c r="E12" s="613">
        <v>29518.435226329824</v>
      </c>
      <c r="F12" s="613">
        <v>2390.9059649254777</v>
      </c>
      <c r="G12" s="614">
        <v>10.039050818879517</v>
      </c>
      <c r="H12" s="613">
        <v>3583.8913923201508</v>
      </c>
      <c r="I12" s="612">
        <v>13.818987583735165</v>
      </c>
      <c r="K12" s="502"/>
      <c r="N12" s="502"/>
      <c r="O12" s="502"/>
      <c r="P12" s="502"/>
      <c r="Q12" s="502"/>
      <c r="R12" s="502"/>
      <c r="S12" s="502"/>
      <c r="T12" s="502"/>
      <c r="U12" s="502"/>
      <c r="V12" s="502"/>
      <c r="W12" s="502"/>
      <c r="X12" s="502"/>
    </row>
    <row r="13" spans="1:24" s="416" customFormat="1" ht="24.75" customHeight="1">
      <c r="A13" s="449" t="s">
        <v>671</v>
      </c>
      <c r="B13" s="613">
        <v>23816.056000325465</v>
      </c>
      <c r="C13" s="613">
        <v>26206.961965250943</v>
      </c>
      <c r="D13" s="613">
        <v>25934.543834009673</v>
      </c>
      <c r="E13" s="613">
        <v>29518.435226329824</v>
      </c>
      <c r="F13" s="613">
        <v>2390.9059649254777</v>
      </c>
      <c r="G13" s="614">
        <v>10.039050818879517</v>
      </c>
      <c r="H13" s="613">
        <v>3583.8913923201508</v>
      </c>
      <c r="I13" s="612">
        <v>13.818987583735165</v>
      </c>
      <c r="K13" s="502"/>
      <c r="N13" s="502"/>
      <c r="O13" s="502"/>
      <c r="P13" s="502"/>
      <c r="Q13" s="502"/>
      <c r="R13" s="502"/>
      <c r="S13" s="502"/>
      <c r="T13" s="502"/>
      <c r="U13" s="502"/>
      <c r="V13" s="502"/>
      <c r="W13" s="502"/>
      <c r="X13" s="502"/>
    </row>
    <row r="14" spans="1:24" s="416" customFormat="1" ht="24.75" customHeight="1">
      <c r="A14" s="449" t="s">
        <v>670</v>
      </c>
      <c r="B14" s="613">
        <v>0</v>
      </c>
      <c r="C14" s="613">
        <v>0</v>
      </c>
      <c r="D14" s="613">
        <v>0</v>
      </c>
      <c r="E14" s="613">
        <v>0</v>
      </c>
      <c r="F14" s="613">
        <v>0</v>
      </c>
      <c r="G14" s="614"/>
      <c r="H14" s="613">
        <v>0</v>
      </c>
      <c r="I14" s="612"/>
      <c r="K14" s="502"/>
      <c r="N14" s="502"/>
      <c r="O14" s="502"/>
      <c r="P14" s="502"/>
      <c r="Q14" s="502"/>
      <c r="R14" s="502"/>
      <c r="S14" s="502"/>
      <c r="T14" s="502"/>
      <c r="U14" s="502"/>
      <c r="V14" s="502"/>
      <c r="W14" s="502"/>
      <c r="X14" s="502"/>
    </row>
    <row r="15" spans="1:24" s="416" customFormat="1" ht="24.75" customHeight="1">
      <c r="A15" s="449" t="s">
        <v>673</v>
      </c>
      <c r="B15" s="613">
        <v>49766.445358140001</v>
      </c>
      <c r="C15" s="613">
        <v>53049.442481109989</v>
      </c>
      <c r="D15" s="613">
        <v>50528.948061049996</v>
      </c>
      <c r="E15" s="613">
        <v>50846.894387420005</v>
      </c>
      <c r="F15" s="613">
        <v>3282.9971229699877</v>
      </c>
      <c r="G15" s="614">
        <v>6.5968085511114518</v>
      </c>
      <c r="H15" s="613">
        <v>317.94632637000905</v>
      </c>
      <c r="I15" s="612">
        <v>0.62923598960710703</v>
      </c>
      <c r="K15" s="502"/>
      <c r="N15" s="502"/>
      <c r="O15" s="502"/>
      <c r="P15" s="502"/>
      <c r="Q15" s="502"/>
      <c r="R15" s="502"/>
      <c r="S15" s="502"/>
      <c r="T15" s="502"/>
      <c r="U15" s="502"/>
      <c r="V15" s="502"/>
      <c r="W15" s="502"/>
      <c r="X15" s="502"/>
    </row>
    <row r="16" spans="1:24" s="416" customFormat="1" ht="24.75" customHeight="1">
      <c r="A16" s="449" t="s">
        <v>671</v>
      </c>
      <c r="B16" s="613">
        <v>49766.445358140001</v>
      </c>
      <c r="C16" s="613">
        <v>53049.442481109989</v>
      </c>
      <c r="D16" s="613">
        <v>50528.948061049996</v>
      </c>
      <c r="E16" s="613">
        <v>50846.894387420005</v>
      </c>
      <c r="F16" s="613">
        <v>3282.9971229699877</v>
      </c>
      <c r="G16" s="614">
        <v>6.5968085511114518</v>
      </c>
      <c r="H16" s="613">
        <v>317.94632637000905</v>
      </c>
      <c r="I16" s="612">
        <v>0.62923598960710703</v>
      </c>
      <c r="K16" s="502"/>
      <c r="N16" s="502"/>
      <c r="O16" s="502"/>
      <c r="P16" s="502"/>
      <c r="Q16" s="502"/>
      <c r="R16" s="502"/>
      <c r="S16" s="502"/>
      <c r="T16" s="502"/>
      <c r="U16" s="502"/>
      <c r="V16" s="502"/>
      <c r="W16" s="502"/>
      <c r="X16" s="502"/>
    </row>
    <row r="17" spans="1:24" s="416" customFormat="1" ht="24.75" customHeight="1">
      <c r="A17" s="449" t="s">
        <v>670</v>
      </c>
      <c r="B17" s="613">
        <v>0</v>
      </c>
      <c r="C17" s="613">
        <v>0</v>
      </c>
      <c r="D17" s="613">
        <v>0</v>
      </c>
      <c r="E17" s="613">
        <v>0</v>
      </c>
      <c r="F17" s="613">
        <v>0</v>
      </c>
      <c r="G17" s="614"/>
      <c r="H17" s="613">
        <v>0</v>
      </c>
      <c r="I17" s="612"/>
      <c r="K17" s="502"/>
      <c r="N17" s="502"/>
      <c r="O17" s="502"/>
      <c r="P17" s="502"/>
      <c r="Q17" s="502"/>
      <c r="R17" s="502"/>
      <c r="S17" s="502"/>
      <c r="T17" s="502"/>
      <c r="U17" s="502"/>
      <c r="V17" s="502"/>
      <c r="W17" s="502"/>
      <c r="X17" s="502"/>
    </row>
    <row r="18" spans="1:24" s="416" customFormat="1" ht="24.75" customHeight="1">
      <c r="A18" s="449" t="s">
        <v>672</v>
      </c>
      <c r="B18" s="613">
        <v>8999.2615425899967</v>
      </c>
      <c r="C18" s="613">
        <v>9879.7696327499962</v>
      </c>
      <c r="D18" s="613">
        <v>7918.0341234800035</v>
      </c>
      <c r="E18" s="613">
        <v>6427.0995712999984</v>
      </c>
      <c r="F18" s="613">
        <v>880.50809015999948</v>
      </c>
      <c r="G18" s="614">
        <v>9.7842260278012585</v>
      </c>
      <c r="H18" s="613">
        <v>-1490.9345521800051</v>
      </c>
      <c r="I18" s="612">
        <v>-18.829605037427321</v>
      </c>
      <c r="K18" s="502"/>
      <c r="N18" s="502"/>
      <c r="O18" s="502"/>
      <c r="P18" s="502"/>
      <c r="Q18" s="502"/>
      <c r="R18" s="502"/>
      <c r="S18" s="502"/>
      <c r="T18" s="502"/>
      <c r="U18" s="502"/>
      <c r="V18" s="502"/>
      <c r="W18" s="502"/>
      <c r="X18" s="502"/>
    </row>
    <row r="19" spans="1:24" s="416" customFormat="1" ht="24.75" customHeight="1">
      <c r="A19" s="449" t="s">
        <v>671</v>
      </c>
      <c r="B19" s="613">
        <v>8999.2615425899967</v>
      </c>
      <c r="C19" s="613">
        <v>9879.7696327499962</v>
      </c>
      <c r="D19" s="613">
        <v>7918.0341234800035</v>
      </c>
      <c r="E19" s="613">
        <v>6427.0995712999984</v>
      </c>
      <c r="F19" s="613">
        <v>880.50809015999948</v>
      </c>
      <c r="G19" s="614">
        <v>9.7842260278012585</v>
      </c>
      <c r="H19" s="613">
        <v>-1490.9345521800051</v>
      </c>
      <c r="I19" s="612">
        <v>-18.829605037427321</v>
      </c>
      <c r="K19" s="502"/>
      <c r="N19" s="502"/>
      <c r="O19" s="502"/>
      <c r="P19" s="502"/>
      <c r="Q19" s="502"/>
      <c r="R19" s="502"/>
      <c r="S19" s="502"/>
      <c r="T19" s="502"/>
      <c r="U19" s="502"/>
      <c r="V19" s="502"/>
      <c r="W19" s="502"/>
      <c r="X19" s="502"/>
    </row>
    <row r="20" spans="1:24" s="416" customFormat="1" ht="24.75" customHeight="1">
      <c r="A20" s="449" t="s">
        <v>670</v>
      </c>
      <c r="B20" s="613">
        <v>0</v>
      </c>
      <c r="C20" s="613">
        <v>0</v>
      </c>
      <c r="D20" s="613">
        <v>0</v>
      </c>
      <c r="E20" s="613">
        <v>0</v>
      </c>
      <c r="F20" s="613">
        <v>0</v>
      </c>
      <c r="G20" s="614"/>
      <c r="H20" s="613">
        <v>0</v>
      </c>
      <c r="I20" s="612"/>
      <c r="K20" s="502"/>
      <c r="N20" s="502"/>
      <c r="O20" s="502"/>
      <c r="P20" s="502"/>
      <c r="Q20" s="502"/>
      <c r="R20" s="502"/>
      <c r="S20" s="502"/>
      <c r="T20" s="502"/>
      <c r="U20" s="502"/>
      <c r="V20" s="502"/>
      <c r="W20" s="502"/>
      <c r="X20" s="502"/>
    </row>
    <row r="21" spans="1:24" s="416" customFormat="1" ht="24.75" customHeight="1">
      <c r="A21" s="449" t="s">
        <v>669</v>
      </c>
      <c r="B21" s="613">
        <v>2.0298090700000002</v>
      </c>
      <c r="C21" s="613">
        <v>15.99980907</v>
      </c>
      <c r="D21" s="613">
        <v>12.69572423</v>
      </c>
      <c r="E21" s="613">
        <v>15.64687312</v>
      </c>
      <c r="F21" s="613">
        <v>13.969999999999999</v>
      </c>
      <c r="G21" s="614">
        <v>688.2420719501464</v>
      </c>
      <c r="H21" s="613">
        <v>2.9511488900000007</v>
      </c>
      <c r="I21" s="612">
        <v>23.245218914147767</v>
      </c>
      <c r="K21" s="502"/>
      <c r="N21" s="502"/>
      <c r="O21" s="502"/>
      <c r="P21" s="502"/>
      <c r="Q21" s="502"/>
      <c r="R21" s="502"/>
      <c r="S21" s="502"/>
      <c r="T21" s="502"/>
      <c r="U21" s="502"/>
      <c r="V21" s="502"/>
      <c r="W21" s="502"/>
      <c r="X21" s="502"/>
    </row>
    <row r="22" spans="1:24" s="416" customFormat="1" ht="24.75" customHeight="1">
      <c r="A22" s="531" t="s">
        <v>668</v>
      </c>
      <c r="B22" s="610">
        <v>45.766049030000005</v>
      </c>
      <c r="C22" s="610">
        <v>11.803575029999999</v>
      </c>
      <c r="D22" s="610">
        <v>1755.9922122800001</v>
      </c>
      <c r="E22" s="610">
        <v>6592.7116002499997</v>
      </c>
      <c r="F22" s="610">
        <v>-33.962474000000007</v>
      </c>
      <c r="G22" s="611">
        <v>-74.208883484211924</v>
      </c>
      <c r="H22" s="610">
        <v>4836.7193879699998</v>
      </c>
      <c r="I22" s="609">
        <v>275.44082223974948</v>
      </c>
      <c r="K22" s="502"/>
      <c r="N22" s="502"/>
      <c r="O22" s="502"/>
      <c r="P22" s="502"/>
      <c r="Q22" s="502"/>
      <c r="R22" s="502"/>
      <c r="S22" s="502"/>
      <c r="T22" s="502"/>
      <c r="U22" s="502"/>
      <c r="V22" s="502"/>
      <c r="W22" s="502"/>
      <c r="X22" s="502"/>
    </row>
    <row r="23" spans="1:24" s="416" customFormat="1" ht="24.75" customHeight="1">
      <c r="A23" s="531" t="s">
        <v>667</v>
      </c>
      <c r="B23" s="610">
        <v>0</v>
      </c>
      <c r="C23" s="610">
        <v>0</v>
      </c>
      <c r="D23" s="610">
        <v>0</v>
      </c>
      <c r="E23" s="610">
        <v>0</v>
      </c>
      <c r="F23" s="610">
        <v>0</v>
      </c>
      <c r="G23" s="611"/>
      <c r="H23" s="610">
        <v>0</v>
      </c>
      <c r="I23" s="609"/>
      <c r="K23" s="502"/>
      <c r="N23" s="502"/>
      <c r="O23" s="502"/>
      <c r="P23" s="502"/>
      <c r="Q23" s="502"/>
      <c r="R23" s="502"/>
      <c r="S23" s="502"/>
      <c r="T23" s="502"/>
      <c r="U23" s="502"/>
      <c r="V23" s="502"/>
      <c r="W23" s="502"/>
      <c r="X23" s="502"/>
    </row>
    <row r="24" spans="1:24" s="416" customFormat="1" ht="24.75" customHeight="1">
      <c r="A24" s="599" t="s">
        <v>666</v>
      </c>
      <c r="B24" s="610">
        <v>37503.544249183527</v>
      </c>
      <c r="C24" s="610">
        <v>39101.262453518779</v>
      </c>
      <c r="D24" s="610">
        <v>37005.930957304714</v>
      </c>
      <c r="E24" s="610">
        <v>36409.953476529983</v>
      </c>
      <c r="F24" s="610">
        <v>1597.7182043352514</v>
      </c>
      <c r="G24" s="611">
        <v>4.2601792345800344</v>
      </c>
      <c r="H24" s="610">
        <v>-595.97748077473079</v>
      </c>
      <c r="I24" s="609">
        <v>-1.6104917924165585</v>
      </c>
      <c r="K24" s="502"/>
      <c r="N24" s="502"/>
      <c r="O24" s="502"/>
      <c r="P24" s="502"/>
      <c r="Q24" s="502"/>
      <c r="R24" s="502"/>
      <c r="S24" s="502"/>
      <c r="T24" s="502"/>
      <c r="U24" s="502"/>
      <c r="V24" s="502"/>
      <c r="W24" s="502"/>
      <c r="X24" s="502"/>
    </row>
    <row r="25" spans="1:24" s="416" customFormat="1" ht="24.75" customHeight="1">
      <c r="A25" s="565" t="s">
        <v>665</v>
      </c>
      <c r="B25" s="613">
        <v>14345.227450459999</v>
      </c>
      <c r="C25" s="613">
        <v>14250.73744814</v>
      </c>
      <c r="D25" s="613">
        <v>13032.68040264</v>
      </c>
      <c r="E25" s="613">
        <v>13150.287076000001</v>
      </c>
      <c r="F25" s="613">
        <v>-94.490002319998894</v>
      </c>
      <c r="G25" s="614">
        <v>-0.65868598212410323</v>
      </c>
      <c r="H25" s="613">
        <v>117.60667336000006</v>
      </c>
      <c r="I25" s="612">
        <v>0.90239819996028403</v>
      </c>
      <c r="K25" s="502"/>
      <c r="N25" s="502"/>
      <c r="O25" s="502"/>
      <c r="P25" s="502"/>
      <c r="Q25" s="502"/>
      <c r="R25" s="502"/>
      <c r="S25" s="502"/>
      <c r="T25" s="502"/>
      <c r="U25" s="502"/>
      <c r="V25" s="502"/>
      <c r="W25" s="502"/>
      <c r="X25" s="502"/>
    </row>
    <row r="26" spans="1:24" s="416" customFormat="1" ht="24.75" customHeight="1">
      <c r="A26" s="565" t="s">
        <v>664</v>
      </c>
      <c r="B26" s="613">
        <v>8272.6693606337067</v>
      </c>
      <c r="C26" s="613">
        <v>9363.8352093379926</v>
      </c>
      <c r="D26" s="613">
        <v>7597.4378153954349</v>
      </c>
      <c r="E26" s="613">
        <v>10064.934698759873</v>
      </c>
      <c r="F26" s="613">
        <v>1091.165848704286</v>
      </c>
      <c r="G26" s="614">
        <v>13.190009187321127</v>
      </c>
      <c r="H26" s="613">
        <v>2467.496883364438</v>
      </c>
      <c r="I26" s="612">
        <v>32.478013552994227</v>
      </c>
      <c r="K26" s="502"/>
      <c r="N26" s="502"/>
      <c r="O26" s="502"/>
      <c r="P26" s="502"/>
      <c r="Q26" s="502"/>
      <c r="R26" s="502"/>
      <c r="S26" s="502"/>
      <c r="T26" s="502"/>
      <c r="U26" s="502"/>
      <c r="V26" s="502"/>
      <c r="W26" s="502"/>
      <c r="X26" s="502"/>
    </row>
    <row r="27" spans="1:24" s="416" customFormat="1" ht="24.75" customHeight="1">
      <c r="A27" s="565" t="s">
        <v>663</v>
      </c>
      <c r="B27" s="613">
        <v>450</v>
      </c>
      <c r="C27" s="613">
        <v>450</v>
      </c>
      <c r="D27" s="613">
        <v>946.73088076999989</v>
      </c>
      <c r="E27" s="613">
        <v>946.73088076999989</v>
      </c>
      <c r="F27" s="613">
        <v>0</v>
      </c>
      <c r="G27" s="614">
        <v>0</v>
      </c>
      <c r="H27" s="613">
        <v>0</v>
      </c>
      <c r="I27" s="612">
        <v>0</v>
      </c>
      <c r="K27" s="502"/>
      <c r="N27" s="502"/>
      <c r="O27" s="502"/>
      <c r="P27" s="502"/>
      <c r="Q27" s="502"/>
      <c r="R27" s="502"/>
      <c r="S27" s="502"/>
      <c r="T27" s="502"/>
      <c r="U27" s="502"/>
      <c r="V27" s="502"/>
      <c r="W27" s="502"/>
      <c r="X27" s="502"/>
    </row>
    <row r="28" spans="1:24" s="416" customFormat="1" ht="24.75" customHeight="1">
      <c r="A28" s="565" t="s">
        <v>662</v>
      </c>
      <c r="B28" s="613">
        <v>14435.647438089818</v>
      </c>
      <c r="C28" s="613">
        <v>15036.689796040788</v>
      </c>
      <c r="D28" s="613">
        <v>15429.081858499278</v>
      </c>
      <c r="E28" s="613">
        <v>12248.000821000111</v>
      </c>
      <c r="F28" s="613">
        <v>601.04235795096974</v>
      </c>
      <c r="G28" s="614">
        <v>4.1635982073451228</v>
      </c>
      <c r="H28" s="613">
        <v>-3181.081037499167</v>
      </c>
      <c r="I28" s="612">
        <v>-20.617435740331068</v>
      </c>
      <c r="K28" s="502"/>
      <c r="N28" s="502"/>
      <c r="O28" s="502"/>
      <c r="P28" s="502"/>
      <c r="Q28" s="502"/>
      <c r="R28" s="502"/>
      <c r="S28" s="502"/>
      <c r="T28" s="502"/>
      <c r="U28" s="502"/>
      <c r="V28" s="502"/>
      <c r="W28" s="502"/>
      <c r="X28" s="502"/>
    </row>
    <row r="29" spans="1:24" s="416" customFormat="1" ht="24.75" customHeight="1">
      <c r="A29" s="531" t="s">
        <v>661</v>
      </c>
      <c r="B29" s="610">
        <v>124386.32105734899</v>
      </c>
      <c r="C29" s="610">
        <v>131022.94831907972</v>
      </c>
      <c r="D29" s="610">
        <v>126023.23724768439</v>
      </c>
      <c r="E29" s="610">
        <v>132464.7946490398</v>
      </c>
      <c r="F29" s="610">
        <v>6636.6272617307259</v>
      </c>
      <c r="G29" s="611">
        <v>5.3354960620395495</v>
      </c>
      <c r="H29" s="610">
        <v>6441.5574013554142</v>
      </c>
      <c r="I29" s="609">
        <v>5.1114044854245915</v>
      </c>
      <c r="K29" s="502"/>
      <c r="N29" s="502"/>
      <c r="O29" s="502"/>
      <c r="P29" s="502"/>
      <c r="Q29" s="502"/>
      <c r="R29" s="502"/>
      <c r="S29" s="502"/>
      <c r="T29" s="502"/>
      <c r="U29" s="502"/>
      <c r="V29" s="502"/>
      <c r="W29" s="502"/>
      <c r="X29" s="502"/>
    </row>
    <row r="30" spans="1:24" s="416" customFormat="1" ht="24.75" customHeight="1">
      <c r="A30" s="598" t="s">
        <v>660</v>
      </c>
      <c r="B30" s="610">
        <v>6060.61503008</v>
      </c>
      <c r="C30" s="610">
        <v>5854.567849420001</v>
      </c>
      <c r="D30" s="610">
        <v>5852.3504271800002</v>
      </c>
      <c r="E30" s="610">
        <v>6947.1063111799995</v>
      </c>
      <c r="F30" s="610">
        <v>-206.04718065999896</v>
      </c>
      <c r="G30" s="611">
        <v>-3.3997734493503891</v>
      </c>
      <c r="H30" s="610">
        <v>1094.7558839999992</v>
      </c>
      <c r="I30" s="609">
        <v>18.706259948407013</v>
      </c>
      <c r="K30" s="502"/>
      <c r="N30" s="502"/>
      <c r="O30" s="502"/>
      <c r="P30" s="502"/>
      <c r="Q30" s="502"/>
      <c r="R30" s="502"/>
      <c r="S30" s="502"/>
      <c r="T30" s="502"/>
      <c r="U30" s="502"/>
      <c r="V30" s="502"/>
      <c r="W30" s="502"/>
      <c r="X30" s="502"/>
    </row>
    <row r="31" spans="1:24" s="416" customFormat="1" ht="24.75" customHeight="1">
      <c r="A31" s="449" t="s">
        <v>659</v>
      </c>
      <c r="B31" s="613">
        <v>1896.9427697799997</v>
      </c>
      <c r="C31" s="613">
        <v>1553.7812724200003</v>
      </c>
      <c r="D31" s="613">
        <v>1437.6446078400002</v>
      </c>
      <c r="E31" s="613">
        <v>1454.9493288599999</v>
      </c>
      <c r="F31" s="613">
        <v>-343.16149735999943</v>
      </c>
      <c r="G31" s="614">
        <v>-18.090239875808063</v>
      </c>
      <c r="H31" s="613">
        <v>17.304721019999761</v>
      </c>
      <c r="I31" s="612">
        <v>1.2036855927835579</v>
      </c>
      <c r="K31" s="502"/>
      <c r="N31" s="502"/>
      <c r="O31" s="502"/>
      <c r="P31" s="502"/>
      <c r="Q31" s="502"/>
      <c r="R31" s="502"/>
      <c r="S31" s="502"/>
      <c r="T31" s="502"/>
      <c r="U31" s="502"/>
      <c r="V31" s="502"/>
      <c r="W31" s="502"/>
      <c r="X31" s="502"/>
    </row>
    <row r="32" spans="1:24" s="416" customFormat="1" ht="24.75" customHeight="1">
      <c r="A32" s="449" t="s">
        <v>682</v>
      </c>
      <c r="B32" s="613">
        <v>4163.0639203000001</v>
      </c>
      <c r="C32" s="613">
        <v>4300.2036770000004</v>
      </c>
      <c r="D32" s="613">
        <v>4358.9089121199995</v>
      </c>
      <c r="E32" s="613">
        <v>5424.7527517299995</v>
      </c>
      <c r="F32" s="613">
        <v>137.13975670000036</v>
      </c>
      <c r="G32" s="614">
        <v>3.2942025230810712</v>
      </c>
      <c r="H32" s="613">
        <v>1065.84383961</v>
      </c>
      <c r="I32" s="612">
        <v>24.452078744898937</v>
      </c>
      <c r="K32" s="502"/>
      <c r="N32" s="502"/>
      <c r="O32" s="502"/>
      <c r="P32" s="502"/>
      <c r="Q32" s="502"/>
      <c r="R32" s="502"/>
      <c r="S32" s="502"/>
      <c r="T32" s="502"/>
      <c r="U32" s="502"/>
      <c r="V32" s="502"/>
      <c r="W32" s="502"/>
      <c r="X32" s="502"/>
    </row>
    <row r="33" spans="1:24" s="416" customFormat="1" ht="24.75" customHeight="1">
      <c r="A33" s="449" t="s">
        <v>657</v>
      </c>
      <c r="B33" s="613">
        <v>0.16434000000000001</v>
      </c>
      <c r="C33" s="613">
        <v>0.1389</v>
      </c>
      <c r="D33" s="613">
        <v>0.10274</v>
      </c>
      <c r="E33" s="613">
        <v>9.2659999999999992E-2</v>
      </c>
      <c r="F33" s="613">
        <v>-2.5440000000000018E-2</v>
      </c>
      <c r="G33" s="614">
        <v>-15.480102227090189</v>
      </c>
      <c r="H33" s="613">
        <v>-1.0080000000000006E-2</v>
      </c>
      <c r="I33" s="612">
        <v>-9.8111738368697736</v>
      </c>
      <c r="K33" s="502"/>
      <c r="N33" s="502"/>
      <c r="O33" s="502"/>
      <c r="P33" s="502"/>
      <c r="Q33" s="502"/>
      <c r="R33" s="502"/>
      <c r="S33" s="502"/>
      <c r="T33" s="502"/>
      <c r="U33" s="502"/>
      <c r="V33" s="502"/>
      <c r="W33" s="502"/>
      <c r="X33" s="502"/>
    </row>
    <row r="34" spans="1:24" s="416" customFormat="1" ht="24.75" customHeight="1">
      <c r="A34" s="449" t="s">
        <v>656</v>
      </c>
      <c r="B34" s="613">
        <v>0</v>
      </c>
      <c r="C34" s="613">
        <v>0</v>
      </c>
      <c r="D34" s="613">
        <v>55.250167219999994</v>
      </c>
      <c r="E34" s="613">
        <v>66.86757059</v>
      </c>
      <c r="F34" s="613">
        <v>0</v>
      </c>
      <c r="G34" s="614"/>
      <c r="H34" s="613">
        <v>11.617403370000005</v>
      </c>
      <c r="I34" s="612">
        <v>21.026910785157995</v>
      </c>
      <c r="K34" s="502"/>
      <c r="N34" s="502"/>
      <c r="O34" s="502"/>
      <c r="P34" s="502"/>
      <c r="Q34" s="502"/>
      <c r="R34" s="502"/>
      <c r="S34" s="502"/>
      <c r="T34" s="502"/>
      <c r="U34" s="502"/>
      <c r="V34" s="502"/>
      <c r="W34" s="502"/>
      <c r="X34" s="502"/>
    </row>
    <row r="35" spans="1:24" s="416" customFormat="1" ht="24.75" customHeight="1">
      <c r="A35" s="449" t="s">
        <v>655</v>
      </c>
      <c r="B35" s="613">
        <v>0.44400000000000001</v>
      </c>
      <c r="C35" s="613">
        <v>0.44400000000000001</v>
      </c>
      <c r="D35" s="613">
        <v>0.44400000000000001</v>
      </c>
      <c r="E35" s="613">
        <v>0.44400000000000001</v>
      </c>
      <c r="F35" s="613">
        <v>0</v>
      </c>
      <c r="G35" s="614">
        <v>0</v>
      </c>
      <c r="H35" s="613">
        <v>0</v>
      </c>
      <c r="I35" s="612">
        <v>0</v>
      </c>
      <c r="K35" s="502"/>
      <c r="N35" s="502"/>
      <c r="O35" s="502"/>
      <c r="P35" s="502"/>
      <c r="Q35" s="502"/>
      <c r="R35" s="502"/>
      <c r="S35" s="502"/>
      <c r="T35" s="502"/>
      <c r="U35" s="502"/>
      <c r="V35" s="502"/>
      <c r="W35" s="502"/>
      <c r="X35" s="502"/>
    </row>
    <row r="36" spans="1:24" s="416" customFormat="1" ht="24.75" customHeight="1">
      <c r="A36" s="598" t="s">
        <v>654</v>
      </c>
      <c r="B36" s="610">
        <v>116815.78366976154</v>
      </c>
      <c r="C36" s="610">
        <v>125587.68306260002</v>
      </c>
      <c r="D36" s="610">
        <v>116013.81076958404</v>
      </c>
      <c r="E36" s="610">
        <v>120804.04080708</v>
      </c>
      <c r="F36" s="610">
        <v>8771.8993928384734</v>
      </c>
      <c r="G36" s="611">
        <v>7.5091730905445546</v>
      </c>
      <c r="H36" s="610">
        <v>4790.2300374959596</v>
      </c>
      <c r="I36" s="609">
        <v>4.1290170590205619</v>
      </c>
      <c r="K36" s="502"/>
      <c r="N36" s="502"/>
      <c r="O36" s="502"/>
      <c r="P36" s="502"/>
      <c r="Q36" s="502"/>
      <c r="R36" s="502"/>
      <c r="S36" s="502"/>
      <c r="T36" s="502"/>
      <c r="U36" s="502"/>
      <c r="V36" s="502"/>
      <c r="W36" s="502"/>
      <c r="X36" s="502"/>
    </row>
    <row r="37" spans="1:24" s="416" customFormat="1" ht="24.75" customHeight="1">
      <c r="A37" s="449" t="s">
        <v>653</v>
      </c>
      <c r="B37" s="613">
        <v>12623.6</v>
      </c>
      <c r="C37" s="613">
        <v>16031.3</v>
      </c>
      <c r="D37" s="613">
        <v>22441.149999999998</v>
      </c>
      <c r="E37" s="613">
        <v>20636.150000000001</v>
      </c>
      <c r="F37" s="613">
        <v>3407.6999999999989</v>
      </c>
      <c r="G37" s="614">
        <v>26.994676637409288</v>
      </c>
      <c r="H37" s="613">
        <v>-1804.9999999999964</v>
      </c>
      <c r="I37" s="612">
        <v>-8.0432598151164125</v>
      </c>
      <c r="K37" s="502"/>
      <c r="N37" s="502"/>
      <c r="O37" s="502"/>
      <c r="P37" s="502"/>
      <c r="Q37" s="502"/>
      <c r="R37" s="502"/>
      <c r="S37" s="502"/>
      <c r="T37" s="502"/>
      <c r="U37" s="502"/>
      <c r="V37" s="502"/>
      <c r="W37" s="502"/>
      <c r="X37" s="502"/>
    </row>
    <row r="38" spans="1:24" s="416" customFormat="1" ht="24.75" customHeight="1">
      <c r="A38" s="451" t="s">
        <v>652</v>
      </c>
      <c r="B38" s="613">
        <v>385.72604943999994</v>
      </c>
      <c r="C38" s="613">
        <v>432.64349277999997</v>
      </c>
      <c r="D38" s="613">
        <v>145.39420000000001</v>
      </c>
      <c r="E38" s="613">
        <v>195.14120000000003</v>
      </c>
      <c r="F38" s="613">
        <v>46.917443340000034</v>
      </c>
      <c r="G38" s="614">
        <v>12.163410640301619</v>
      </c>
      <c r="H38" s="613">
        <v>49.747000000000014</v>
      </c>
      <c r="I38" s="612">
        <v>34.21525755497813</v>
      </c>
      <c r="K38" s="502"/>
      <c r="N38" s="502"/>
      <c r="O38" s="502"/>
      <c r="P38" s="502"/>
      <c r="Q38" s="502"/>
      <c r="R38" s="502"/>
      <c r="S38" s="502"/>
      <c r="T38" s="502"/>
      <c r="U38" s="502"/>
      <c r="V38" s="502"/>
      <c r="W38" s="502"/>
      <c r="X38" s="502"/>
    </row>
    <row r="39" spans="1:24" s="416" customFormat="1" ht="24.75" customHeight="1">
      <c r="A39" s="566" t="s">
        <v>651</v>
      </c>
      <c r="B39" s="613">
        <v>21589.383735209733</v>
      </c>
      <c r="C39" s="613">
        <v>27555.415763460725</v>
      </c>
      <c r="D39" s="613">
        <v>16644.266131352673</v>
      </c>
      <c r="E39" s="613">
        <v>15653.384504723737</v>
      </c>
      <c r="F39" s="613">
        <v>5966.0320282509929</v>
      </c>
      <c r="G39" s="614">
        <v>27.634100636791686</v>
      </c>
      <c r="H39" s="613">
        <v>-990.88162662893592</v>
      </c>
      <c r="I39" s="612">
        <v>-5.9532911743247121</v>
      </c>
      <c r="K39" s="502"/>
      <c r="N39" s="502"/>
      <c r="O39" s="502"/>
      <c r="P39" s="502"/>
      <c r="Q39" s="502"/>
      <c r="R39" s="502"/>
      <c r="S39" s="502"/>
      <c r="T39" s="502"/>
      <c r="U39" s="502"/>
      <c r="V39" s="502"/>
      <c r="W39" s="502"/>
      <c r="X39" s="502"/>
    </row>
    <row r="40" spans="1:24" s="416" customFormat="1" ht="24.75" customHeight="1">
      <c r="A40" s="566" t="s">
        <v>650</v>
      </c>
      <c r="B40" s="613">
        <v>0</v>
      </c>
      <c r="C40" s="613">
        <v>0</v>
      </c>
      <c r="D40" s="613">
        <v>0</v>
      </c>
      <c r="E40" s="613">
        <v>0</v>
      </c>
      <c r="F40" s="613">
        <v>0</v>
      </c>
      <c r="G40" s="614"/>
      <c r="H40" s="613">
        <v>0</v>
      </c>
      <c r="I40" s="612"/>
      <c r="K40" s="502"/>
      <c r="N40" s="502"/>
      <c r="O40" s="502"/>
      <c r="P40" s="502"/>
      <c r="Q40" s="502"/>
      <c r="R40" s="502"/>
      <c r="S40" s="502"/>
      <c r="T40" s="502"/>
      <c r="U40" s="502"/>
      <c r="V40" s="502"/>
      <c r="W40" s="502"/>
      <c r="X40" s="502"/>
    </row>
    <row r="41" spans="1:24" s="416" customFormat="1" ht="24.75" customHeight="1">
      <c r="A41" s="449" t="s">
        <v>649</v>
      </c>
      <c r="B41" s="613">
        <v>21589.383735209733</v>
      </c>
      <c r="C41" s="613">
        <v>27555.415763460725</v>
      </c>
      <c r="D41" s="613">
        <v>16644.266131352673</v>
      </c>
      <c r="E41" s="613">
        <v>15653.384504723737</v>
      </c>
      <c r="F41" s="613">
        <v>5966.0320282509929</v>
      </c>
      <c r="G41" s="614">
        <v>27.634100636791686</v>
      </c>
      <c r="H41" s="613">
        <v>-990.88162662893592</v>
      </c>
      <c r="I41" s="612">
        <v>-5.9532911743247121</v>
      </c>
      <c r="K41" s="502"/>
      <c r="N41" s="502"/>
      <c r="O41" s="502"/>
      <c r="P41" s="502"/>
      <c r="Q41" s="502"/>
      <c r="R41" s="502"/>
      <c r="S41" s="502"/>
      <c r="T41" s="502"/>
      <c r="U41" s="502"/>
      <c r="V41" s="502"/>
      <c r="W41" s="502"/>
      <c r="X41" s="502"/>
    </row>
    <row r="42" spans="1:24" s="416" customFormat="1" ht="24.75" customHeight="1">
      <c r="A42" s="451" t="s">
        <v>648</v>
      </c>
      <c r="B42" s="613">
        <v>82217.073885111808</v>
      </c>
      <c r="C42" s="613">
        <v>81568.323806359287</v>
      </c>
      <c r="D42" s="613">
        <v>76783.000438231378</v>
      </c>
      <c r="E42" s="613">
        <v>84319.365102356271</v>
      </c>
      <c r="F42" s="613">
        <v>-648.75007875252049</v>
      </c>
      <c r="G42" s="614">
        <v>-0.78906977358385255</v>
      </c>
      <c r="H42" s="613">
        <v>7536.3646641248924</v>
      </c>
      <c r="I42" s="612">
        <v>9.815147390844114</v>
      </c>
      <c r="K42" s="502"/>
      <c r="N42" s="502"/>
      <c r="O42" s="502"/>
      <c r="P42" s="502"/>
      <c r="Q42" s="502"/>
      <c r="R42" s="502"/>
      <c r="S42" s="502"/>
      <c r="T42" s="502"/>
      <c r="U42" s="502"/>
      <c r="V42" s="502"/>
      <c r="W42" s="502"/>
      <c r="X42" s="502"/>
    </row>
    <row r="43" spans="1:24" s="416" customFormat="1" ht="24.75" customHeight="1">
      <c r="A43" s="451" t="s">
        <v>647</v>
      </c>
      <c r="B43" s="613">
        <v>72861.408152945136</v>
      </c>
      <c r="C43" s="613">
        <v>72501.043629535445</v>
      </c>
      <c r="D43" s="613">
        <v>68279.9353201341</v>
      </c>
      <c r="E43" s="613">
        <v>75394.640871346986</v>
      </c>
      <c r="F43" s="613">
        <v>-360.36452340969117</v>
      </c>
      <c r="G43" s="614">
        <v>-0.49458901844614556</v>
      </c>
      <c r="H43" s="613">
        <v>7114.7055512128863</v>
      </c>
      <c r="I43" s="612">
        <v>10.41990669419239</v>
      </c>
      <c r="K43" s="502"/>
      <c r="N43" s="502"/>
      <c r="O43" s="502"/>
      <c r="P43" s="502"/>
      <c r="Q43" s="502"/>
      <c r="R43" s="502"/>
      <c r="S43" s="502"/>
      <c r="T43" s="502"/>
      <c r="U43" s="502"/>
      <c r="V43" s="502"/>
      <c r="W43" s="502"/>
      <c r="X43" s="502"/>
    </row>
    <row r="44" spans="1:24" s="416" customFormat="1" ht="24.75" customHeight="1">
      <c r="A44" s="449" t="s">
        <v>646</v>
      </c>
      <c r="B44" s="613">
        <v>9355.6657321666662</v>
      </c>
      <c r="C44" s="613">
        <v>9067.2801768238496</v>
      </c>
      <c r="D44" s="613">
        <v>8503.0651180972836</v>
      </c>
      <c r="E44" s="613">
        <v>8924.7242310092806</v>
      </c>
      <c r="F44" s="613">
        <v>-288.38555534281659</v>
      </c>
      <c r="G44" s="614">
        <v>-3.0824696349644993</v>
      </c>
      <c r="H44" s="613">
        <v>421.659112911997</v>
      </c>
      <c r="I44" s="612">
        <v>4.9589072535099072</v>
      </c>
      <c r="K44" s="502"/>
      <c r="N44" s="502"/>
      <c r="O44" s="502"/>
      <c r="P44" s="502"/>
      <c r="Q44" s="502"/>
      <c r="R44" s="502"/>
      <c r="S44" s="502"/>
      <c r="T44" s="502"/>
      <c r="U44" s="502"/>
      <c r="V44" s="502"/>
      <c r="W44" s="502"/>
      <c r="X44" s="502"/>
    </row>
    <row r="45" spans="1:24" s="416" customFormat="1" ht="24.75" customHeight="1">
      <c r="A45" s="565" t="s">
        <v>645</v>
      </c>
      <c r="B45" s="613">
        <v>0</v>
      </c>
      <c r="C45" s="613">
        <v>0</v>
      </c>
      <c r="D45" s="613">
        <v>0</v>
      </c>
      <c r="E45" s="613">
        <v>0</v>
      </c>
      <c r="F45" s="613">
        <v>0</v>
      </c>
      <c r="G45" s="614"/>
      <c r="H45" s="613">
        <v>0</v>
      </c>
      <c r="I45" s="612"/>
      <c r="K45" s="502"/>
      <c r="N45" s="502"/>
      <c r="O45" s="502"/>
      <c r="P45" s="502"/>
      <c r="Q45" s="502"/>
      <c r="R45" s="502"/>
      <c r="S45" s="502"/>
      <c r="T45" s="502"/>
      <c r="U45" s="502"/>
      <c r="V45" s="502"/>
      <c r="W45" s="502"/>
      <c r="X45" s="502"/>
    </row>
    <row r="46" spans="1:24" s="416" customFormat="1" ht="24.75" customHeight="1">
      <c r="A46" s="597" t="s">
        <v>644</v>
      </c>
      <c r="B46" s="610">
        <v>0</v>
      </c>
      <c r="C46" s="610">
        <v>0</v>
      </c>
      <c r="D46" s="610">
        <v>0</v>
      </c>
      <c r="E46" s="610">
        <v>0</v>
      </c>
      <c r="F46" s="610">
        <v>0</v>
      </c>
      <c r="G46" s="611"/>
      <c r="H46" s="610">
        <v>0</v>
      </c>
      <c r="I46" s="609"/>
      <c r="K46" s="502"/>
      <c r="N46" s="502"/>
      <c r="O46" s="502"/>
      <c r="P46" s="502"/>
      <c r="Q46" s="502"/>
      <c r="R46" s="502"/>
      <c r="S46" s="502"/>
      <c r="T46" s="502"/>
      <c r="U46" s="502"/>
      <c r="V46" s="502"/>
      <c r="W46" s="502"/>
      <c r="X46" s="502"/>
    </row>
    <row r="47" spans="1:24" s="416" customFormat="1" ht="21.75" customHeight="1" thickBot="1">
      <c r="A47" s="596" t="s">
        <v>643</v>
      </c>
      <c r="B47" s="608">
        <v>1509.9223549581702</v>
      </c>
      <c r="C47" s="607">
        <v>-419.30259949992887</v>
      </c>
      <c r="D47" s="605">
        <v>4157.0760573761399</v>
      </c>
      <c r="E47" s="605">
        <v>4713.6475317179438</v>
      </c>
      <c r="F47" s="605">
        <v>-1929.2249544580991</v>
      </c>
      <c r="G47" s="606">
        <v>-127.7698120120584</v>
      </c>
      <c r="H47" s="605">
        <v>556.57147434180388</v>
      </c>
      <c r="I47" s="604">
        <v>13.388532388149285</v>
      </c>
      <c r="K47" s="502"/>
      <c r="R47" s="502"/>
      <c r="S47" s="502"/>
      <c r="T47" s="502"/>
      <c r="U47" s="502"/>
      <c r="V47" s="502"/>
      <c r="W47" s="502"/>
      <c r="X47" s="502"/>
    </row>
    <row r="48" spans="1:24"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topLeftCell="A7" zoomScale="90" zoomScaleNormal="90" workbookViewId="0">
      <selection activeCell="M38" sqref="M38"/>
    </sheetView>
  </sheetViews>
  <sheetFormatPr defaultRowHeight="15.75"/>
  <cols>
    <col min="1" max="1" width="32.42578125" style="501" customWidth="1"/>
    <col min="2" max="6" width="12.7109375" style="501" customWidth="1"/>
    <col min="7" max="7" width="8.85546875" style="615" customWidth="1"/>
    <col min="8" max="8" width="12.28515625" style="501" customWidth="1"/>
    <col min="9" max="9" width="10.140625" style="615" customWidth="1"/>
    <col min="10" max="256" width="9.140625" style="501"/>
    <col min="257" max="257" width="32.42578125" style="501" customWidth="1"/>
    <col min="258" max="261" width="9.42578125" style="501" bestFit="1" customWidth="1"/>
    <col min="262" max="262" width="8.42578125" style="501" bestFit="1" customWidth="1"/>
    <col min="263" max="263" width="7.140625" style="501" bestFit="1" customWidth="1"/>
    <col min="264" max="264" width="8.85546875" style="501" customWidth="1"/>
    <col min="265" max="265" width="7.140625" style="501" bestFit="1" customWidth="1"/>
    <col min="266" max="512" width="9.140625" style="501"/>
    <col min="513" max="513" width="32.42578125" style="501" customWidth="1"/>
    <col min="514" max="517" width="9.42578125" style="501" bestFit="1" customWidth="1"/>
    <col min="518" max="518" width="8.42578125" style="501" bestFit="1" customWidth="1"/>
    <col min="519" max="519" width="7.140625" style="501" bestFit="1" customWidth="1"/>
    <col min="520" max="520" width="8.85546875" style="501" customWidth="1"/>
    <col min="521" max="521" width="7.140625" style="501" bestFit="1" customWidth="1"/>
    <col min="522" max="768" width="9.140625" style="501"/>
    <col min="769" max="769" width="32.42578125" style="501" customWidth="1"/>
    <col min="770" max="773" width="9.42578125" style="501" bestFit="1" customWidth="1"/>
    <col min="774" max="774" width="8.42578125" style="501" bestFit="1" customWidth="1"/>
    <col min="775" max="775" width="7.140625" style="501" bestFit="1" customWidth="1"/>
    <col min="776" max="776" width="8.85546875" style="501" customWidth="1"/>
    <col min="777" max="777" width="7.140625" style="501" bestFit="1" customWidth="1"/>
    <col min="778" max="1024" width="9.140625" style="501"/>
    <col min="1025" max="1025" width="32.42578125" style="501" customWidth="1"/>
    <col min="1026" max="1029" width="9.42578125" style="501" bestFit="1" customWidth="1"/>
    <col min="1030" max="1030" width="8.42578125" style="501" bestFit="1" customWidth="1"/>
    <col min="1031" max="1031" width="7.140625" style="501" bestFit="1" customWidth="1"/>
    <col min="1032" max="1032" width="8.85546875" style="501" customWidth="1"/>
    <col min="1033" max="1033" width="7.140625" style="501" bestFit="1" customWidth="1"/>
    <col min="1034" max="1280" width="9.140625" style="501"/>
    <col min="1281" max="1281" width="32.42578125" style="501" customWidth="1"/>
    <col min="1282" max="1285" width="9.42578125" style="501" bestFit="1" customWidth="1"/>
    <col min="1286" max="1286" width="8.42578125" style="501" bestFit="1" customWidth="1"/>
    <col min="1287" max="1287" width="7.140625" style="501" bestFit="1" customWidth="1"/>
    <col min="1288" max="1288" width="8.85546875" style="501" customWidth="1"/>
    <col min="1289" max="1289" width="7.140625" style="501" bestFit="1" customWidth="1"/>
    <col min="1290" max="1536" width="9.140625" style="501"/>
    <col min="1537" max="1537" width="32.42578125" style="501" customWidth="1"/>
    <col min="1538" max="1541" width="9.42578125" style="501" bestFit="1" customWidth="1"/>
    <col min="1542" max="1542" width="8.42578125" style="501" bestFit="1" customWidth="1"/>
    <col min="1543" max="1543" width="7.140625" style="501" bestFit="1" customWidth="1"/>
    <col min="1544" max="1544" width="8.85546875" style="501" customWidth="1"/>
    <col min="1545" max="1545" width="7.140625" style="501" bestFit="1" customWidth="1"/>
    <col min="1546" max="1792" width="9.140625" style="501"/>
    <col min="1793" max="1793" width="32.42578125" style="501" customWidth="1"/>
    <col min="1794" max="1797" width="9.42578125" style="501" bestFit="1" customWidth="1"/>
    <col min="1798" max="1798" width="8.42578125" style="501" bestFit="1" customWidth="1"/>
    <col min="1799" max="1799" width="7.140625" style="501" bestFit="1" customWidth="1"/>
    <col min="1800" max="1800" width="8.85546875" style="501" customWidth="1"/>
    <col min="1801" max="1801" width="7.140625" style="501" bestFit="1" customWidth="1"/>
    <col min="1802" max="2048" width="9.140625" style="501"/>
    <col min="2049" max="2049" width="32.42578125" style="501" customWidth="1"/>
    <col min="2050" max="2053" width="9.42578125" style="501" bestFit="1" customWidth="1"/>
    <col min="2054" max="2054" width="8.42578125" style="501" bestFit="1" customWidth="1"/>
    <col min="2055" max="2055" width="7.140625" style="501" bestFit="1" customWidth="1"/>
    <col min="2056" max="2056" width="8.85546875" style="501" customWidth="1"/>
    <col min="2057" max="2057" width="7.140625" style="501" bestFit="1" customWidth="1"/>
    <col min="2058" max="2304" width="9.140625" style="501"/>
    <col min="2305" max="2305" width="32.42578125" style="501" customWidth="1"/>
    <col min="2306" max="2309" width="9.42578125" style="501" bestFit="1" customWidth="1"/>
    <col min="2310" max="2310" width="8.42578125" style="501" bestFit="1" customWidth="1"/>
    <col min="2311" max="2311" width="7.140625" style="501" bestFit="1" customWidth="1"/>
    <col min="2312" max="2312" width="8.85546875" style="501" customWidth="1"/>
    <col min="2313" max="2313" width="7.140625" style="501" bestFit="1" customWidth="1"/>
    <col min="2314" max="2560" width="9.140625" style="501"/>
    <col min="2561" max="2561" width="32.42578125" style="501" customWidth="1"/>
    <col min="2562" max="2565" width="9.42578125" style="501" bestFit="1" customWidth="1"/>
    <col min="2566" max="2566" width="8.42578125" style="501" bestFit="1" customWidth="1"/>
    <col min="2567" max="2567" width="7.140625" style="501" bestFit="1" customWidth="1"/>
    <col min="2568" max="2568" width="8.85546875" style="501" customWidth="1"/>
    <col min="2569" max="2569" width="7.140625" style="501" bestFit="1" customWidth="1"/>
    <col min="2570" max="2816" width="9.140625" style="501"/>
    <col min="2817" max="2817" width="32.42578125" style="501" customWidth="1"/>
    <col min="2818" max="2821" width="9.42578125" style="501" bestFit="1" customWidth="1"/>
    <col min="2822" max="2822" width="8.42578125" style="501" bestFit="1" customWidth="1"/>
    <col min="2823" max="2823" width="7.140625" style="501" bestFit="1" customWidth="1"/>
    <col min="2824" max="2824" width="8.85546875" style="501" customWidth="1"/>
    <col min="2825" max="2825" width="7.140625" style="501" bestFit="1" customWidth="1"/>
    <col min="2826" max="3072" width="9.140625" style="501"/>
    <col min="3073" max="3073" width="32.42578125" style="501" customWidth="1"/>
    <col min="3074" max="3077" width="9.42578125" style="501" bestFit="1" customWidth="1"/>
    <col min="3078" max="3078" width="8.42578125" style="501" bestFit="1" customWidth="1"/>
    <col min="3079" max="3079" width="7.140625" style="501" bestFit="1" customWidth="1"/>
    <col min="3080" max="3080" width="8.85546875" style="501" customWidth="1"/>
    <col min="3081" max="3081" width="7.140625" style="501" bestFit="1" customWidth="1"/>
    <col min="3082" max="3328" width="9.140625" style="501"/>
    <col min="3329" max="3329" width="32.42578125" style="501" customWidth="1"/>
    <col min="3330" max="3333" width="9.42578125" style="501" bestFit="1" customWidth="1"/>
    <col min="3334" max="3334" width="8.42578125" style="501" bestFit="1" customWidth="1"/>
    <col min="3335" max="3335" width="7.140625" style="501" bestFit="1" customWidth="1"/>
    <col min="3336" max="3336" width="8.85546875" style="501" customWidth="1"/>
    <col min="3337" max="3337" width="7.140625" style="501" bestFit="1" customWidth="1"/>
    <col min="3338" max="3584" width="9.140625" style="501"/>
    <col min="3585" max="3585" width="32.42578125" style="501" customWidth="1"/>
    <col min="3586" max="3589" width="9.42578125" style="501" bestFit="1" customWidth="1"/>
    <col min="3590" max="3590" width="8.42578125" style="501" bestFit="1" customWidth="1"/>
    <col min="3591" max="3591" width="7.140625" style="501" bestFit="1" customWidth="1"/>
    <col min="3592" max="3592" width="8.85546875" style="501" customWidth="1"/>
    <col min="3593" max="3593" width="7.140625" style="501" bestFit="1" customWidth="1"/>
    <col min="3594" max="3840" width="9.140625" style="501"/>
    <col min="3841" max="3841" width="32.42578125" style="501" customWidth="1"/>
    <col min="3842" max="3845" width="9.42578125" style="501" bestFit="1" customWidth="1"/>
    <col min="3846" max="3846" width="8.42578125" style="501" bestFit="1" customWidth="1"/>
    <col min="3847" max="3847" width="7.140625" style="501" bestFit="1" customWidth="1"/>
    <col min="3848" max="3848" width="8.85546875" style="501" customWidth="1"/>
    <col min="3849" max="3849" width="7.140625" style="501" bestFit="1" customWidth="1"/>
    <col min="3850" max="4096" width="9.140625" style="501"/>
    <col min="4097" max="4097" width="32.42578125" style="501" customWidth="1"/>
    <col min="4098" max="4101" width="9.42578125" style="501" bestFit="1" customWidth="1"/>
    <col min="4102" max="4102" width="8.42578125" style="501" bestFit="1" customWidth="1"/>
    <col min="4103" max="4103" width="7.140625" style="501" bestFit="1" customWidth="1"/>
    <col min="4104" max="4104" width="8.85546875" style="501" customWidth="1"/>
    <col min="4105" max="4105" width="7.140625" style="501" bestFit="1" customWidth="1"/>
    <col min="4106" max="4352" width="9.140625" style="501"/>
    <col min="4353" max="4353" width="32.42578125" style="501" customWidth="1"/>
    <col min="4354" max="4357" width="9.42578125" style="501" bestFit="1" customWidth="1"/>
    <col min="4358" max="4358" width="8.42578125" style="501" bestFit="1" customWidth="1"/>
    <col min="4359" max="4359" width="7.140625" style="501" bestFit="1" customWidth="1"/>
    <col min="4360" max="4360" width="8.85546875" style="501" customWidth="1"/>
    <col min="4361" max="4361" width="7.140625" style="501" bestFit="1" customWidth="1"/>
    <col min="4362" max="4608" width="9.140625" style="501"/>
    <col min="4609" max="4609" width="32.42578125" style="501" customWidth="1"/>
    <col min="4610" max="4613" width="9.42578125" style="501" bestFit="1" customWidth="1"/>
    <col min="4614" max="4614" width="8.42578125" style="501" bestFit="1" customWidth="1"/>
    <col min="4615" max="4615" width="7.140625" style="501" bestFit="1" customWidth="1"/>
    <col min="4616" max="4616" width="8.85546875" style="501" customWidth="1"/>
    <col min="4617" max="4617" width="7.140625" style="501" bestFit="1" customWidth="1"/>
    <col min="4618" max="4864" width="9.140625" style="501"/>
    <col min="4865" max="4865" width="32.42578125" style="501" customWidth="1"/>
    <col min="4866" max="4869" width="9.42578125" style="501" bestFit="1" customWidth="1"/>
    <col min="4870" max="4870" width="8.42578125" style="501" bestFit="1" customWidth="1"/>
    <col min="4871" max="4871" width="7.140625" style="501" bestFit="1" customWidth="1"/>
    <col min="4872" max="4872" width="8.85546875" style="501" customWidth="1"/>
    <col min="4873" max="4873" width="7.140625" style="501" bestFit="1" customWidth="1"/>
    <col min="4874" max="5120" width="9.140625" style="501"/>
    <col min="5121" max="5121" width="32.42578125" style="501" customWidth="1"/>
    <col min="5122" max="5125" width="9.42578125" style="501" bestFit="1" customWidth="1"/>
    <col min="5126" max="5126" width="8.42578125" style="501" bestFit="1" customWidth="1"/>
    <col min="5127" max="5127" width="7.140625" style="501" bestFit="1" customWidth="1"/>
    <col min="5128" max="5128" width="8.85546875" style="501" customWidth="1"/>
    <col min="5129" max="5129" width="7.140625" style="501" bestFit="1" customWidth="1"/>
    <col min="5130" max="5376" width="9.140625" style="501"/>
    <col min="5377" max="5377" width="32.42578125" style="501" customWidth="1"/>
    <col min="5378" max="5381" width="9.42578125" style="501" bestFit="1" customWidth="1"/>
    <col min="5382" max="5382" width="8.42578125" style="501" bestFit="1" customWidth="1"/>
    <col min="5383" max="5383" width="7.140625" style="501" bestFit="1" customWidth="1"/>
    <col min="5384" max="5384" width="8.85546875" style="501" customWidth="1"/>
    <col min="5385" max="5385" width="7.140625" style="501" bestFit="1" customWidth="1"/>
    <col min="5386" max="5632" width="9.140625" style="501"/>
    <col min="5633" max="5633" width="32.42578125" style="501" customWidth="1"/>
    <col min="5634" max="5637" width="9.42578125" style="501" bestFit="1" customWidth="1"/>
    <col min="5638" max="5638" width="8.42578125" style="501" bestFit="1" customWidth="1"/>
    <col min="5639" max="5639" width="7.140625" style="501" bestFit="1" customWidth="1"/>
    <col min="5640" max="5640" width="8.85546875" style="501" customWidth="1"/>
    <col min="5641" max="5641" width="7.140625" style="501" bestFit="1" customWidth="1"/>
    <col min="5642" max="5888" width="9.140625" style="501"/>
    <col min="5889" max="5889" width="32.42578125" style="501" customWidth="1"/>
    <col min="5890" max="5893" width="9.42578125" style="501" bestFit="1" customWidth="1"/>
    <col min="5894" max="5894" width="8.42578125" style="501" bestFit="1" customWidth="1"/>
    <col min="5895" max="5895" width="7.140625" style="501" bestFit="1" customWidth="1"/>
    <col min="5896" max="5896" width="8.85546875" style="501" customWidth="1"/>
    <col min="5897" max="5897" width="7.140625" style="501" bestFit="1" customWidth="1"/>
    <col min="5898" max="6144" width="9.140625" style="501"/>
    <col min="6145" max="6145" width="32.42578125" style="501" customWidth="1"/>
    <col min="6146" max="6149" width="9.42578125" style="501" bestFit="1" customWidth="1"/>
    <col min="6150" max="6150" width="8.42578125" style="501" bestFit="1" customWidth="1"/>
    <col min="6151" max="6151" width="7.140625" style="501" bestFit="1" customWidth="1"/>
    <col min="6152" max="6152" width="8.85546875" style="501" customWidth="1"/>
    <col min="6153" max="6153" width="7.140625" style="501" bestFit="1" customWidth="1"/>
    <col min="6154" max="6400" width="9.140625" style="501"/>
    <col min="6401" max="6401" width="32.42578125" style="501" customWidth="1"/>
    <col min="6402" max="6405" width="9.42578125" style="501" bestFit="1" customWidth="1"/>
    <col min="6406" max="6406" width="8.42578125" style="501" bestFit="1" customWidth="1"/>
    <col min="6407" max="6407" width="7.140625" style="501" bestFit="1" customWidth="1"/>
    <col min="6408" max="6408" width="8.85546875" style="501" customWidth="1"/>
    <col min="6409" max="6409" width="7.140625" style="501" bestFit="1" customWidth="1"/>
    <col min="6410" max="6656" width="9.140625" style="501"/>
    <col min="6657" max="6657" width="32.42578125" style="501" customWidth="1"/>
    <col min="6658" max="6661" width="9.42578125" style="501" bestFit="1" customWidth="1"/>
    <col min="6662" max="6662" width="8.42578125" style="501" bestFit="1" customWidth="1"/>
    <col min="6663" max="6663" width="7.140625" style="501" bestFit="1" customWidth="1"/>
    <col min="6664" max="6664" width="8.85546875" style="501" customWidth="1"/>
    <col min="6665" max="6665" width="7.140625" style="501" bestFit="1" customWidth="1"/>
    <col min="6666" max="6912" width="9.140625" style="501"/>
    <col min="6913" max="6913" width="32.42578125" style="501" customWidth="1"/>
    <col min="6914" max="6917" width="9.42578125" style="501" bestFit="1" customWidth="1"/>
    <col min="6918" max="6918" width="8.42578125" style="501" bestFit="1" customWidth="1"/>
    <col min="6919" max="6919" width="7.140625" style="501" bestFit="1" customWidth="1"/>
    <col min="6920" max="6920" width="8.85546875" style="501" customWidth="1"/>
    <col min="6921" max="6921" width="7.140625" style="501" bestFit="1" customWidth="1"/>
    <col min="6922" max="7168" width="9.140625" style="501"/>
    <col min="7169" max="7169" width="32.42578125" style="501" customWidth="1"/>
    <col min="7170" max="7173" width="9.42578125" style="501" bestFit="1" customWidth="1"/>
    <col min="7174" max="7174" width="8.42578125" style="501" bestFit="1" customWidth="1"/>
    <col min="7175" max="7175" width="7.140625" style="501" bestFit="1" customWidth="1"/>
    <col min="7176" max="7176" width="8.85546875" style="501" customWidth="1"/>
    <col min="7177" max="7177" width="7.140625" style="501" bestFit="1" customWidth="1"/>
    <col min="7178" max="7424" width="9.140625" style="501"/>
    <col min="7425" max="7425" width="32.42578125" style="501" customWidth="1"/>
    <col min="7426" max="7429" width="9.42578125" style="501" bestFit="1" customWidth="1"/>
    <col min="7430" max="7430" width="8.42578125" style="501" bestFit="1" customWidth="1"/>
    <col min="7431" max="7431" width="7.140625" style="501" bestFit="1" customWidth="1"/>
    <col min="7432" max="7432" width="8.85546875" style="501" customWidth="1"/>
    <col min="7433" max="7433" width="7.140625" style="501" bestFit="1" customWidth="1"/>
    <col min="7434" max="7680" width="9.140625" style="501"/>
    <col min="7681" max="7681" width="32.42578125" style="501" customWidth="1"/>
    <col min="7682" max="7685" width="9.42578125" style="501" bestFit="1" customWidth="1"/>
    <col min="7686" max="7686" width="8.42578125" style="501" bestFit="1" customWidth="1"/>
    <col min="7687" max="7687" width="7.140625" style="501" bestFit="1" customWidth="1"/>
    <col min="7688" max="7688" width="8.85546875" style="501" customWidth="1"/>
    <col min="7689" max="7689" width="7.140625" style="501" bestFit="1" customWidth="1"/>
    <col min="7690" max="7936" width="9.140625" style="501"/>
    <col min="7937" max="7937" width="32.42578125" style="501" customWidth="1"/>
    <col min="7938" max="7941" width="9.42578125" style="501" bestFit="1" customWidth="1"/>
    <col min="7942" max="7942" width="8.42578125" style="501" bestFit="1" customWidth="1"/>
    <col min="7943" max="7943" width="7.140625" style="501" bestFit="1" customWidth="1"/>
    <col min="7944" max="7944" width="8.85546875" style="501" customWidth="1"/>
    <col min="7945" max="7945" width="7.140625" style="501" bestFit="1" customWidth="1"/>
    <col min="7946" max="8192" width="9.140625" style="501"/>
    <col min="8193" max="8193" width="32.42578125" style="501" customWidth="1"/>
    <col min="8194" max="8197" width="9.42578125" style="501" bestFit="1" customWidth="1"/>
    <col min="8198" max="8198" width="8.42578125" style="501" bestFit="1" customWidth="1"/>
    <col min="8199" max="8199" width="7.140625" style="501" bestFit="1" customWidth="1"/>
    <col min="8200" max="8200" width="8.85546875" style="501" customWidth="1"/>
    <col min="8201" max="8201" width="7.140625" style="501" bestFit="1" customWidth="1"/>
    <col min="8202" max="8448" width="9.140625" style="501"/>
    <col min="8449" max="8449" width="32.42578125" style="501" customWidth="1"/>
    <col min="8450" max="8453" width="9.42578125" style="501" bestFit="1" customWidth="1"/>
    <col min="8454" max="8454" width="8.42578125" style="501" bestFit="1" customWidth="1"/>
    <col min="8455" max="8455" width="7.140625" style="501" bestFit="1" customWidth="1"/>
    <col min="8456" max="8456" width="8.85546875" style="501" customWidth="1"/>
    <col min="8457" max="8457" width="7.140625" style="501" bestFit="1" customWidth="1"/>
    <col min="8458" max="8704" width="9.140625" style="501"/>
    <col min="8705" max="8705" width="32.42578125" style="501" customWidth="1"/>
    <col min="8706" max="8709" width="9.42578125" style="501" bestFit="1" customWidth="1"/>
    <col min="8710" max="8710" width="8.42578125" style="501" bestFit="1" customWidth="1"/>
    <col min="8711" max="8711" width="7.140625" style="501" bestFit="1" customWidth="1"/>
    <col min="8712" max="8712" width="8.85546875" style="501" customWidth="1"/>
    <col min="8713" max="8713" width="7.140625" style="501" bestFit="1" customWidth="1"/>
    <col min="8714" max="8960" width="9.140625" style="501"/>
    <col min="8961" max="8961" width="32.42578125" style="501" customWidth="1"/>
    <col min="8962" max="8965" width="9.42578125" style="501" bestFit="1" customWidth="1"/>
    <col min="8966" max="8966" width="8.42578125" style="501" bestFit="1" customWidth="1"/>
    <col min="8967" max="8967" width="7.140625" style="501" bestFit="1" customWidth="1"/>
    <col min="8968" max="8968" width="8.85546875" style="501" customWidth="1"/>
    <col min="8969" max="8969" width="7.140625" style="501" bestFit="1" customWidth="1"/>
    <col min="8970" max="9216" width="9.140625" style="501"/>
    <col min="9217" max="9217" width="32.42578125" style="501" customWidth="1"/>
    <col min="9218" max="9221" width="9.42578125" style="501" bestFit="1" customWidth="1"/>
    <col min="9222" max="9222" width="8.42578125" style="501" bestFit="1" customWidth="1"/>
    <col min="9223" max="9223" width="7.140625" style="501" bestFit="1" customWidth="1"/>
    <col min="9224" max="9224" width="8.85546875" style="501" customWidth="1"/>
    <col min="9225" max="9225" width="7.140625" style="501" bestFit="1" customWidth="1"/>
    <col min="9226" max="9472" width="9.140625" style="501"/>
    <col min="9473" max="9473" width="32.42578125" style="501" customWidth="1"/>
    <col min="9474" max="9477" width="9.42578125" style="501" bestFit="1" customWidth="1"/>
    <col min="9478" max="9478" width="8.42578125" style="501" bestFit="1" customWidth="1"/>
    <col min="9479" max="9479" width="7.140625" style="501" bestFit="1" customWidth="1"/>
    <col min="9480" max="9480" width="8.85546875" style="501" customWidth="1"/>
    <col min="9481" max="9481" width="7.140625" style="501" bestFit="1" customWidth="1"/>
    <col min="9482" max="9728" width="9.140625" style="501"/>
    <col min="9729" max="9729" width="32.42578125" style="501" customWidth="1"/>
    <col min="9730" max="9733" width="9.42578125" style="501" bestFit="1" customWidth="1"/>
    <col min="9734" max="9734" width="8.42578125" style="501" bestFit="1" customWidth="1"/>
    <col min="9735" max="9735" width="7.140625" style="501" bestFit="1" customWidth="1"/>
    <col min="9736" max="9736" width="8.85546875" style="501" customWidth="1"/>
    <col min="9737" max="9737" width="7.140625" style="501" bestFit="1" customWidth="1"/>
    <col min="9738" max="9984" width="9.140625" style="501"/>
    <col min="9985" max="9985" width="32.42578125" style="501" customWidth="1"/>
    <col min="9986" max="9989" width="9.42578125" style="501" bestFit="1" customWidth="1"/>
    <col min="9990" max="9990" width="8.42578125" style="501" bestFit="1" customWidth="1"/>
    <col min="9991" max="9991" width="7.140625" style="501" bestFit="1" customWidth="1"/>
    <col min="9992" max="9992" width="8.85546875" style="501" customWidth="1"/>
    <col min="9993" max="9993" width="7.140625" style="501" bestFit="1" customWidth="1"/>
    <col min="9994" max="10240" width="9.140625" style="501"/>
    <col min="10241" max="10241" width="32.42578125" style="501" customWidth="1"/>
    <col min="10242" max="10245" width="9.42578125" style="501" bestFit="1" customWidth="1"/>
    <col min="10246" max="10246" width="8.42578125" style="501" bestFit="1" customWidth="1"/>
    <col min="10247" max="10247" width="7.140625" style="501" bestFit="1" customWidth="1"/>
    <col min="10248" max="10248" width="8.85546875" style="501" customWidth="1"/>
    <col min="10249" max="10249" width="7.140625" style="501" bestFit="1" customWidth="1"/>
    <col min="10250" max="10496" width="9.140625" style="501"/>
    <col min="10497" max="10497" width="32.42578125" style="501" customWidth="1"/>
    <col min="10498" max="10501" width="9.42578125" style="501" bestFit="1" customWidth="1"/>
    <col min="10502" max="10502" width="8.42578125" style="501" bestFit="1" customWidth="1"/>
    <col min="10503" max="10503" width="7.140625" style="501" bestFit="1" customWidth="1"/>
    <col min="10504" max="10504" width="8.85546875" style="501" customWidth="1"/>
    <col min="10505" max="10505" width="7.140625" style="501" bestFit="1" customWidth="1"/>
    <col min="10506" max="10752" width="9.140625" style="501"/>
    <col min="10753" max="10753" width="32.42578125" style="501" customWidth="1"/>
    <col min="10754" max="10757" width="9.42578125" style="501" bestFit="1" customWidth="1"/>
    <col min="10758" max="10758" width="8.42578125" style="501" bestFit="1" customWidth="1"/>
    <col min="10759" max="10759" width="7.140625" style="501" bestFit="1" customWidth="1"/>
    <col min="10760" max="10760" width="8.85546875" style="501" customWidth="1"/>
    <col min="10761" max="10761" width="7.140625" style="501" bestFit="1" customWidth="1"/>
    <col min="10762" max="11008" width="9.140625" style="501"/>
    <col min="11009" max="11009" width="32.42578125" style="501" customWidth="1"/>
    <col min="11010" max="11013" width="9.42578125" style="501" bestFit="1" customWidth="1"/>
    <col min="11014" max="11014" width="8.42578125" style="501" bestFit="1" customWidth="1"/>
    <col min="11015" max="11015" width="7.140625" style="501" bestFit="1" customWidth="1"/>
    <col min="11016" max="11016" width="8.85546875" style="501" customWidth="1"/>
    <col min="11017" max="11017" width="7.140625" style="501" bestFit="1" customWidth="1"/>
    <col min="11018" max="11264" width="9.140625" style="501"/>
    <col min="11265" max="11265" width="32.42578125" style="501" customWidth="1"/>
    <col min="11266" max="11269" width="9.42578125" style="501" bestFit="1" customWidth="1"/>
    <col min="11270" max="11270" width="8.42578125" style="501" bestFit="1" customWidth="1"/>
    <col min="11271" max="11271" width="7.140625" style="501" bestFit="1" customWidth="1"/>
    <col min="11272" max="11272" width="8.85546875" style="501" customWidth="1"/>
    <col min="11273" max="11273" width="7.140625" style="501" bestFit="1" customWidth="1"/>
    <col min="11274" max="11520" width="9.140625" style="501"/>
    <col min="11521" max="11521" width="32.42578125" style="501" customWidth="1"/>
    <col min="11522" max="11525" width="9.42578125" style="501" bestFit="1" customWidth="1"/>
    <col min="11526" max="11526" width="8.42578125" style="501" bestFit="1" customWidth="1"/>
    <col min="11527" max="11527" width="7.140625" style="501" bestFit="1" customWidth="1"/>
    <col min="11528" max="11528" width="8.85546875" style="501" customWidth="1"/>
    <col min="11529" max="11529" width="7.140625" style="501" bestFit="1" customWidth="1"/>
    <col min="11530" max="11776" width="9.140625" style="501"/>
    <col min="11777" max="11777" width="32.42578125" style="501" customWidth="1"/>
    <col min="11778" max="11781" width="9.42578125" style="501" bestFit="1" customWidth="1"/>
    <col min="11782" max="11782" width="8.42578125" style="501" bestFit="1" customWidth="1"/>
    <col min="11783" max="11783" width="7.140625" style="501" bestFit="1" customWidth="1"/>
    <col min="11784" max="11784" width="8.85546875" style="501" customWidth="1"/>
    <col min="11785" max="11785" width="7.140625" style="501" bestFit="1" customWidth="1"/>
    <col min="11786" max="12032" width="9.140625" style="501"/>
    <col min="12033" max="12033" width="32.42578125" style="501" customWidth="1"/>
    <col min="12034" max="12037" width="9.42578125" style="501" bestFit="1" customWidth="1"/>
    <col min="12038" max="12038" width="8.42578125" style="501" bestFit="1" customWidth="1"/>
    <col min="12039" max="12039" width="7.140625" style="501" bestFit="1" customWidth="1"/>
    <col min="12040" max="12040" width="8.85546875" style="501" customWidth="1"/>
    <col min="12041" max="12041" width="7.140625" style="501" bestFit="1" customWidth="1"/>
    <col min="12042" max="12288" width="9.140625" style="501"/>
    <col min="12289" max="12289" width="32.42578125" style="501" customWidth="1"/>
    <col min="12290" max="12293" width="9.42578125" style="501" bestFit="1" customWidth="1"/>
    <col min="12294" max="12294" width="8.42578125" style="501" bestFit="1" customWidth="1"/>
    <col min="12295" max="12295" width="7.140625" style="501" bestFit="1" customWidth="1"/>
    <col min="12296" max="12296" width="8.85546875" style="501" customWidth="1"/>
    <col min="12297" max="12297" width="7.140625" style="501" bestFit="1" customWidth="1"/>
    <col min="12298" max="12544" width="9.140625" style="501"/>
    <col min="12545" max="12545" width="32.42578125" style="501" customWidth="1"/>
    <col min="12546" max="12549" width="9.42578125" style="501" bestFit="1" customWidth="1"/>
    <col min="12550" max="12550" width="8.42578125" style="501" bestFit="1" customWidth="1"/>
    <col min="12551" max="12551" width="7.140625" style="501" bestFit="1" customWidth="1"/>
    <col min="12552" max="12552" width="8.85546875" style="501" customWidth="1"/>
    <col min="12553" max="12553" width="7.140625" style="501" bestFit="1" customWidth="1"/>
    <col min="12554" max="12800" width="9.140625" style="501"/>
    <col min="12801" max="12801" width="32.42578125" style="501" customWidth="1"/>
    <col min="12802" max="12805" width="9.42578125" style="501" bestFit="1" customWidth="1"/>
    <col min="12806" max="12806" width="8.42578125" style="501" bestFit="1" customWidth="1"/>
    <col min="12807" max="12807" width="7.140625" style="501" bestFit="1" customWidth="1"/>
    <col min="12808" max="12808" width="8.85546875" style="501" customWidth="1"/>
    <col min="12809" max="12809" width="7.140625" style="501" bestFit="1" customWidth="1"/>
    <col min="12810" max="13056" width="9.140625" style="501"/>
    <col min="13057" max="13057" width="32.42578125" style="501" customWidth="1"/>
    <col min="13058" max="13061" width="9.42578125" style="501" bestFit="1" customWidth="1"/>
    <col min="13062" max="13062" width="8.42578125" style="501" bestFit="1" customWidth="1"/>
    <col min="13063" max="13063" width="7.140625" style="501" bestFit="1" customWidth="1"/>
    <col min="13064" max="13064" width="8.85546875" style="501" customWidth="1"/>
    <col min="13065" max="13065" width="7.140625" style="501" bestFit="1" customWidth="1"/>
    <col min="13066" max="13312" width="9.140625" style="501"/>
    <col min="13313" max="13313" width="32.42578125" style="501" customWidth="1"/>
    <col min="13314" max="13317" width="9.42578125" style="501" bestFit="1" customWidth="1"/>
    <col min="13318" max="13318" width="8.42578125" style="501" bestFit="1" customWidth="1"/>
    <col min="13319" max="13319" width="7.140625" style="501" bestFit="1" customWidth="1"/>
    <col min="13320" max="13320" width="8.85546875" style="501" customWidth="1"/>
    <col min="13321" max="13321" width="7.140625" style="501" bestFit="1" customWidth="1"/>
    <col min="13322" max="13568" width="9.140625" style="501"/>
    <col min="13569" max="13569" width="32.42578125" style="501" customWidth="1"/>
    <col min="13570" max="13573" width="9.42578125" style="501" bestFit="1" customWidth="1"/>
    <col min="13574" max="13574" width="8.42578125" style="501" bestFit="1" customWidth="1"/>
    <col min="13575" max="13575" width="7.140625" style="501" bestFit="1" customWidth="1"/>
    <col min="13576" max="13576" width="8.85546875" style="501" customWidth="1"/>
    <col min="13577" max="13577" width="7.140625" style="501" bestFit="1" customWidth="1"/>
    <col min="13578" max="13824" width="9.140625" style="501"/>
    <col min="13825" max="13825" width="32.42578125" style="501" customWidth="1"/>
    <col min="13826" max="13829" width="9.42578125" style="501" bestFit="1" customWidth="1"/>
    <col min="13830" max="13830" width="8.42578125" style="501" bestFit="1" customWidth="1"/>
    <col min="13831" max="13831" width="7.140625" style="501" bestFit="1" customWidth="1"/>
    <col min="13832" max="13832" width="8.85546875" style="501" customWidth="1"/>
    <col min="13833" max="13833" width="7.140625" style="501" bestFit="1" customWidth="1"/>
    <col min="13834" max="14080" width="9.140625" style="501"/>
    <col min="14081" max="14081" width="32.42578125" style="501" customWidth="1"/>
    <col min="14082" max="14085" width="9.42578125" style="501" bestFit="1" customWidth="1"/>
    <col min="14086" max="14086" width="8.42578125" style="501" bestFit="1" customWidth="1"/>
    <col min="14087" max="14087" width="7.140625" style="501" bestFit="1" customWidth="1"/>
    <col min="14088" max="14088" width="8.85546875" style="501" customWidth="1"/>
    <col min="14089" max="14089" width="7.140625" style="501" bestFit="1" customWidth="1"/>
    <col min="14090" max="14336" width="9.140625" style="501"/>
    <col min="14337" max="14337" width="32.42578125" style="501" customWidth="1"/>
    <col min="14338" max="14341" width="9.42578125" style="501" bestFit="1" customWidth="1"/>
    <col min="14342" max="14342" width="8.42578125" style="501" bestFit="1" customWidth="1"/>
    <col min="14343" max="14343" width="7.140625" style="501" bestFit="1" customWidth="1"/>
    <col min="14344" max="14344" width="8.85546875" style="501" customWidth="1"/>
    <col min="14345" max="14345" width="7.140625" style="501" bestFit="1" customWidth="1"/>
    <col min="14346" max="14592" width="9.140625" style="501"/>
    <col min="14593" max="14593" width="32.42578125" style="501" customWidth="1"/>
    <col min="14594" max="14597" width="9.42578125" style="501" bestFit="1" customWidth="1"/>
    <col min="14598" max="14598" width="8.42578125" style="501" bestFit="1" customWidth="1"/>
    <col min="14599" max="14599" width="7.140625" style="501" bestFit="1" customWidth="1"/>
    <col min="14600" max="14600" width="8.85546875" style="501" customWidth="1"/>
    <col min="14601" max="14601" width="7.140625" style="501" bestFit="1" customWidth="1"/>
    <col min="14602" max="14848" width="9.140625" style="501"/>
    <col min="14849" max="14849" width="32.42578125" style="501" customWidth="1"/>
    <col min="14850" max="14853" width="9.42578125" style="501" bestFit="1" customWidth="1"/>
    <col min="14854" max="14854" width="8.42578125" style="501" bestFit="1" customWidth="1"/>
    <col min="14855" max="14855" width="7.140625" style="501" bestFit="1" customWidth="1"/>
    <col min="14856" max="14856" width="8.85546875" style="501" customWidth="1"/>
    <col min="14857" max="14857" width="7.140625" style="501" bestFit="1" customWidth="1"/>
    <col min="14858" max="15104" width="9.140625" style="501"/>
    <col min="15105" max="15105" width="32.42578125" style="501" customWidth="1"/>
    <col min="15106" max="15109" width="9.42578125" style="501" bestFit="1" customWidth="1"/>
    <col min="15110" max="15110" width="8.42578125" style="501" bestFit="1" customWidth="1"/>
    <col min="15111" max="15111" width="7.140625" style="501" bestFit="1" customWidth="1"/>
    <col min="15112" max="15112" width="8.85546875" style="501" customWidth="1"/>
    <col min="15113" max="15113" width="7.140625" style="501" bestFit="1" customWidth="1"/>
    <col min="15114" max="15360" width="9.140625" style="501"/>
    <col min="15361" max="15361" width="32.42578125" style="501" customWidth="1"/>
    <col min="15362" max="15365" width="9.42578125" style="501" bestFit="1" customWidth="1"/>
    <col min="15366" max="15366" width="8.42578125" style="501" bestFit="1" customWidth="1"/>
    <col min="15367" max="15367" width="7.140625" style="501" bestFit="1" customWidth="1"/>
    <col min="15368" max="15368" width="8.85546875" style="501" customWidth="1"/>
    <col min="15369" max="15369" width="7.140625" style="501" bestFit="1" customWidth="1"/>
    <col min="15370" max="15616" width="9.140625" style="501"/>
    <col min="15617" max="15617" width="32.42578125" style="501" customWidth="1"/>
    <col min="15618" max="15621" width="9.42578125" style="501" bestFit="1" customWidth="1"/>
    <col min="15622" max="15622" width="8.42578125" style="501" bestFit="1" customWidth="1"/>
    <col min="15623" max="15623" width="7.140625" style="501" bestFit="1" customWidth="1"/>
    <col min="15624" max="15624" width="8.85546875" style="501" customWidth="1"/>
    <col min="15625" max="15625" width="7.140625" style="501" bestFit="1" customWidth="1"/>
    <col min="15626" max="15872" width="9.140625" style="501"/>
    <col min="15873" max="15873" width="32.42578125" style="501" customWidth="1"/>
    <col min="15874" max="15877" width="9.42578125" style="501" bestFit="1" customWidth="1"/>
    <col min="15878" max="15878" width="8.42578125" style="501" bestFit="1" customWidth="1"/>
    <col min="15879" max="15879" width="7.140625" style="501" bestFit="1" customWidth="1"/>
    <col min="15880" max="15880" width="8.85546875" style="501" customWidth="1"/>
    <col min="15881" max="15881" width="7.140625" style="501" bestFit="1" customWidth="1"/>
    <col min="15882" max="16128" width="9.140625" style="501"/>
    <col min="16129" max="16129" width="32.42578125" style="501" customWidth="1"/>
    <col min="16130" max="16133" width="9.42578125" style="501" bestFit="1" customWidth="1"/>
    <col min="16134" max="16134" width="8.42578125" style="501" bestFit="1" customWidth="1"/>
    <col min="16135" max="16135" width="7.140625" style="501" bestFit="1" customWidth="1"/>
    <col min="16136" max="16136" width="8.85546875" style="501" customWidth="1"/>
    <col min="16137" max="16137" width="7.140625" style="501" bestFit="1" customWidth="1"/>
    <col min="16138" max="16384" width="9.140625" style="501"/>
  </cols>
  <sheetData>
    <row r="1" spans="1:14" ht="22.5" customHeight="1">
      <c r="A1" s="3144" t="s">
        <v>707</v>
      </c>
      <c r="B1" s="3144"/>
      <c r="C1" s="3144"/>
      <c r="D1" s="3144"/>
      <c r="E1" s="3144"/>
      <c r="F1" s="3144"/>
      <c r="G1" s="3144"/>
      <c r="H1" s="3144"/>
      <c r="I1" s="3144"/>
    </row>
    <row r="2" spans="1:14" ht="22.5" customHeight="1">
      <c r="A2" s="3144" t="s">
        <v>46</v>
      </c>
      <c r="B2" s="3144"/>
      <c r="C2" s="3144"/>
      <c r="D2" s="3144"/>
      <c r="E2" s="3144"/>
      <c r="F2" s="3144"/>
      <c r="G2" s="3144"/>
      <c r="H2" s="3144"/>
      <c r="I2" s="3144"/>
    </row>
    <row r="3" spans="1:14" ht="16.5" customHeight="1">
      <c r="A3" s="3144" t="s">
        <v>579</v>
      </c>
      <c r="B3" s="3144"/>
      <c r="C3" s="3144"/>
      <c r="D3" s="3144"/>
      <c r="E3" s="3144"/>
      <c r="F3" s="3144"/>
      <c r="G3" s="3144"/>
      <c r="H3" s="3144"/>
      <c r="I3" s="3144"/>
    </row>
    <row r="4" spans="1:14" ht="16.5" thickBot="1">
      <c r="H4" s="3145" t="s">
        <v>140</v>
      </c>
      <c r="I4" s="3146"/>
    </row>
    <row r="5" spans="1:14" ht="27.75" customHeight="1" thickTop="1">
      <c r="A5" s="3147" t="s">
        <v>66</v>
      </c>
      <c r="B5" s="3109">
        <v>2020</v>
      </c>
      <c r="C5" s="3118"/>
      <c r="D5" s="3138">
        <v>2021</v>
      </c>
      <c r="E5" s="3139"/>
      <c r="F5" s="3149" t="s">
        <v>576</v>
      </c>
      <c r="G5" s="3150"/>
      <c r="H5" s="3150"/>
      <c r="I5" s="3151"/>
    </row>
    <row r="6" spans="1:14" ht="27.75" customHeight="1">
      <c r="A6" s="3148"/>
      <c r="B6" s="3119" t="s">
        <v>575</v>
      </c>
      <c r="C6" s="3119" t="s">
        <v>574</v>
      </c>
      <c r="D6" s="3119" t="s">
        <v>573</v>
      </c>
      <c r="E6" s="3119" t="s">
        <v>572</v>
      </c>
      <c r="F6" s="3152" t="s">
        <v>73</v>
      </c>
      <c r="G6" s="3153"/>
      <c r="H6" s="3152" t="s">
        <v>263</v>
      </c>
      <c r="I6" s="3154"/>
    </row>
    <row r="7" spans="1:14" s="639" customFormat="1" ht="27.75" customHeight="1">
      <c r="A7" s="3148"/>
      <c r="B7" s="3137"/>
      <c r="C7" s="3137"/>
      <c r="D7" s="3137"/>
      <c r="E7" s="3137"/>
      <c r="F7" s="642" t="s">
        <v>396</v>
      </c>
      <c r="G7" s="643" t="s">
        <v>571</v>
      </c>
      <c r="H7" s="642" t="s">
        <v>396</v>
      </c>
      <c r="I7" s="641" t="s">
        <v>571</v>
      </c>
      <c r="K7" s="640"/>
      <c r="L7" s="640"/>
      <c r="M7" s="640"/>
    </row>
    <row r="8" spans="1:14" ht="30.75" customHeight="1">
      <c r="A8" s="635" t="s">
        <v>706</v>
      </c>
      <c r="B8" s="633">
        <v>106693.26971086701</v>
      </c>
      <c r="C8" s="633">
        <v>98929.250664921827</v>
      </c>
      <c r="D8" s="633">
        <v>91794.606003800101</v>
      </c>
      <c r="E8" s="633">
        <v>89848.377831897</v>
      </c>
      <c r="F8" s="633">
        <v>-7764.0190459451842</v>
      </c>
      <c r="G8" s="634">
        <v>-7.2769529577500585</v>
      </c>
      <c r="H8" s="633">
        <v>-1946.2281719031016</v>
      </c>
      <c r="I8" s="632">
        <v>-2.1201988402483387</v>
      </c>
      <c r="K8" s="627"/>
      <c r="L8" s="618"/>
      <c r="M8" s="618"/>
    </row>
    <row r="9" spans="1:14" ht="30.75" customHeight="1">
      <c r="A9" s="635" t="s">
        <v>705</v>
      </c>
      <c r="B9" s="633">
        <v>55376.669820910014</v>
      </c>
      <c r="C9" s="633">
        <v>48797.878635497509</v>
      </c>
      <c r="D9" s="633">
        <v>51287.355221927508</v>
      </c>
      <c r="E9" s="633">
        <v>43441.36371820249</v>
      </c>
      <c r="F9" s="633">
        <v>-6578.791185412505</v>
      </c>
      <c r="G9" s="634">
        <v>-11.880077308167019</v>
      </c>
      <c r="H9" s="633">
        <v>-7845.9915037250175</v>
      </c>
      <c r="I9" s="632">
        <v>-15.29810119818876</v>
      </c>
      <c r="K9" s="627"/>
      <c r="L9" s="618"/>
      <c r="M9" s="618"/>
    </row>
    <row r="10" spans="1:14" ht="30.75" customHeight="1">
      <c r="A10" s="635" t="s">
        <v>704</v>
      </c>
      <c r="B10" s="633">
        <v>685914.33285345277</v>
      </c>
      <c r="C10" s="633">
        <v>732657.61961888173</v>
      </c>
      <c r="D10" s="633">
        <v>867133.64693481883</v>
      </c>
      <c r="E10" s="633">
        <v>833467.0850970411</v>
      </c>
      <c r="F10" s="633">
        <v>46743.286765428958</v>
      </c>
      <c r="G10" s="634">
        <v>6.8147412186261702</v>
      </c>
      <c r="H10" s="633">
        <v>-33666.561837777728</v>
      </c>
      <c r="I10" s="632">
        <v>-3.8825113010876393</v>
      </c>
      <c r="K10" s="627"/>
      <c r="L10" s="618"/>
      <c r="M10" s="618"/>
      <c r="N10" s="618"/>
    </row>
    <row r="11" spans="1:14" ht="30.75" customHeight="1">
      <c r="A11" s="638" t="s">
        <v>703</v>
      </c>
      <c r="B11" s="637">
        <v>281559.4751879446</v>
      </c>
      <c r="C11" s="637">
        <v>302154.46629976918</v>
      </c>
      <c r="D11" s="637">
        <v>353818.06261226803</v>
      </c>
      <c r="E11" s="637">
        <v>358783.96496767993</v>
      </c>
      <c r="F11" s="637">
        <v>20594.99111182458</v>
      </c>
      <c r="G11" s="407">
        <v>7.3146148244796789</v>
      </c>
      <c r="H11" s="637">
        <v>4965.9023554119049</v>
      </c>
      <c r="I11" s="636">
        <v>1.4035186103129493</v>
      </c>
      <c r="K11" s="627"/>
      <c r="L11" s="618"/>
      <c r="M11" s="618"/>
    </row>
    <row r="12" spans="1:14" ht="30.75" customHeight="1">
      <c r="A12" s="638" t="s">
        <v>702</v>
      </c>
      <c r="B12" s="637">
        <v>104190.33150082042</v>
      </c>
      <c r="C12" s="637">
        <v>103650.98550334727</v>
      </c>
      <c r="D12" s="637">
        <v>128878.10980402488</v>
      </c>
      <c r="E12" s="637">
        <v>126165.2041717219</v>
      </c>
      <c r="F12" s="637">
        <v>-539.34599747315224</v>
      </c>
      <c r="G12" s="407">
        <v>-0.51765455556584461</v>
      </c>
      <c r="H12" s="637">
        <v>-2712.9056323029799</v>
      </c>
      <c r="I12" s="636">
        <v>-2.1050166210757504</v>
      </c>
      <c r="K12" s="627"/>
      <c r="L12" s="618"/>
      <c r="M12" s="618"/>
    </row>
    <row r="13" spans="1:14" ht="30.75" customHeight="1">
      <c r="A13" s="638" t="s">
        <v>701</v>
      </c>
      <c r="B13" s="637">
        <v>90100.283129927193</v>
      </c>
      <c r="C13" s="637">
        <v>87432.270861454992</v>
      </c>
      <c r="D13" s="637">
        <v>105491.2452452416</v>
      </c>
      <c r="E13" s="637">
        <v>100135.37131705972</v>
      </c>
      <c r="F13" s="637">
        <v>-2668.012268472201</v>
      </c>
      <c r="G13" s="407">
        <v>-2.9611585844018391</v>
      </c>
      <c r="H13" s="637">
        <v>-5355.8739281818853</v>
      </c>
      <c r="I13" s="636">
        <v>-5.0770790654056412</v>
      </c>
      <c r="K13" s="627"/>
      <c r="L13" s="618"/>
      <c r="M13" s="618"/>
    </row>
    <row r="14" spans="1:14" ht="30.75" customHeight="1">
      <c r="A14" s="638" t="s">
        <v>700</v>
      </c>
      <c r="B14" s="637">
        <v>210064.24303476061</v>
      </c>
      <c r="C14" s="637">
        <v>239419.89695431021</v>
      </c>
      <c r="D14" s="637">
        <v>278946.22927328432</v>
      </c>
      <c r="E14" s="637">
        <v>248382.54464057952</v>
      </c>
      <c r="F14" s="637">
        <v>29355.653919549601</v>
      </c>
      <c r="G14" s="407">
        <v>13.974607717836083</v>
      </c>
      <c r="H14" s="637">
        <v>-30563.684632704797</v>
      </c>
      <c r="I14" s="636">
        <v>-10.956837349022374</v>
      </c>
      <c r="K14" s="627"/>
      <c r="L14" s="618"/>
      <c r="M14" s="618"/>
    </row>
    <row r="15" spans="1:14" ht="30.75" customHeight="1">
      <c r="A15" s="635" t="s">
        <v>699</v>
      </c>
      <c r="B15" s="633">
        <v>340116.65665790596</v>
      </c>
      <c r="C15" s="633">
        <v>331250.75567602128</v>
      </c>
      <c r="D15" s="633">
        <v>379654.5572393061</v>
      </c>
      <c r="E15" s="633">
        <v>331089.00351668382</v>
      </c>
      <c r="F15" s="633">
        <v>-8865.9009818846826</v>
      </c>
      <c r="G15" s="634">
        <v>-2.6067235486211806</v>
      </c>
      <c r="H15" s="633">
        <v>-48565.55372262228</v>
      </c>
      <c r="I15" s="632">
        <v>-12.792037602754272</v>
      </c>
      <c r="K15" s="627"/>
      <c r="L15" s="618"/>
      <c r="M15" s="618"/>
    </row>
    <row r="16" spans="1:14" ht="30.75" customHeight="1">
      <c r="A16" s="635" t="s">
        <v>698</v>
      </c>
      <c r="B16" s="633">
        <v>283769.75313958147</v>
      </c>
      <c r="C16" s="633">
        <v>298526.40346375981</v>
      </c>
      <c r="D16" s="633">
        <v>365663.91493827605</v>
      </c>
      <c r="E16" s="633">
        <v>362231.41947585333</v>
      </c>
      <c r="F16" s="633">
        <v>14756.650324178336</v>
      </c>
      <c r="G16" s="634">
        <v>5.2002196008958688</v>
      </c>
      <c r="H16" s="633">
        <v>-3432.4954624227248</v>
      </c>
      <c r="I16" s="632">
        <v>-0.93870226790142219</v>
      </c>
      <c r="K16" s="627"/>
      <c r="L16" s="618"/>
      <c r="M16" s="618"/>
    </row>
    <row r="17" spans="1:13" ht="30.75" customHeight="1">
      <c r="A17" s="635" t="s">
        <v>697</v>
      </c>
      <c r="B17" s="633">
        <v>90445.62308738014</v>
      </c>
      <c r="C17" s="633">
        <v>91159.649688175588</v>
      </c>
      <c r="D17" s="633">
        <v>78166.657263766552</v>
      </c>
      <c r="E17" s="633">
        <v>114179.63078988525</v>
      </c>
      <c r="F17" s="633">
        <v>714.02660079544876</v>
      </c>
      <c r="G17" s="634">
        <v>0.7894540127227857</v>
      </c>
      <c r="H17" s="633">
        <v>36012.973526118702</v>
      </c>
      <c r="I17" s="632">
        <v>46.072039903914622</v>
      </c>
      <c r="K17" s="627"/>
      <c r="L17" s="618"/>
      <c r="M17" s="618"/>
    </row>
    <row r="18" spans="1:13" ht="30.75" customHeight="1">
      <c r="A18" s="635" t="s">
        <v>696</v>
      </c>
      <c r="B18" s="633">
        <v>134213.97661709384</v>
      </c>
      <c r="C18" s="633">
        <v>136194.91141515292</v>
      </c>
      <c r="D18" s="633">
        <v>152407.10226098984</v>
      </c>
      <c r="E18" s="633">
        <v>123319.96553745182</v>
      </c>
      <c r="F18" s="633">
        <v>1980.9347980590828</v>
      </c>
      <c r="G18" s="634">
        <v>1.4759526898682069</v>
      </c>
      <c r="H18" s="633">
        <v>-29087.136723538017</v>
      </c>
      <c r="I18" s="632">
        <v>-19.085158297759438</v>
      </c>
      <c r="K18" s="627"/>
      <c r="L18" s="618"/>
      <c r="M18" s="618"/>
    </row>
    <row r="19" spans="1:13" ht="30.75" customHeight="1">
      <c r="A19" s="635" t="s">
        <v>695</v>
      </c>
      <c r="B19" s="633">
        <v>2170441.408356342</v>
      </c>
      <c r="C19" s="633">
        <v>2324931.2752850745</v>
      </c>
      <c r="D19" s="633">
        <v>2646646.6244019521</v>
      </c>
      <c r="E19" s="633">
        <v>2809848.7744646491</v>
      </c>
      <c r="F19" s="633">
        <v>154489.86692873249</v>
      </c>
      <c r="G19" s="634">
        <v>7.1179008257922254</v>
      </c>
      <c r="H19" s="633">
        <v>163202.15006269701</v>
      </c>
      <c r="I19" s="632">
        <v>6.1663747837728389</v>
      </c>
      <c r="K19" s="627"/>
      <c r="L19" s="618"/>
      <c r="M19" s="618"/>
    </row>
    <row r="20" spans="1:13" ht="30.75" customHeight="1">
      <c r="A20" s="635" t="s">
        <v>694</v>
      </c>
      <c r="B20" s="633">
        <v>63201.352167743491</v>
      </c>
      <c r="C20" s="633">
        <v>56083.342951983403</v>
      </c>
      <c r="D20" s="633">
        <v>108141.50321065799</v>
      </c>
      <c r="E20" s="633">
        <v>125584.029391068</v>
      </c>
      <c r="F20" s="633">
        <v>-7118.0092157600884</v>
      </c>
      <c r="G20" s="634">
        <v>-11.262431849350458</v>
      </c>
      <c r="H20" s="633">
        <v>17442.526180410016</v>
      </c>
      <c r="I20" s="632">
        <v>16.129354283555912</v>
      </c>
      <c r="K20" s="627"/>
      <c r="L20" s="618"/>
      <c r="M20" s="618"/>
    </row>
    <row r="21" spans="1:13" ht="30.75" customHeight="1" thickBot="1">
      <c r="A21" s="631" t="s">
        <v>360</v>
      </c>
      <c r="B21" s="629">
        <v>3930173.0424112771</v>
      </c>
      <c r="C21" s="629">
        <v>4118531.0873994683</v>
      </c>
      <c r="D21" s="629">
        <v>4740895.9674754953</v>
      </c>
      <c r="E21" s="629">
        <v>4833009.6498227324</v>
      </c>
      <c r="F21" s="629">
        <v>188358.04498819122</v>
      </c>
      <c r="G21" s="630">
        <v>4.7926145478985838</v>
      </c>
      <c r="H21" s="629">
        <v>92113.682347237132</v>
      </c>
      <c r="I21" s="628">
        <v>1.9429593684226576</v>
      </c>
      <c r="K21" s="627"/>
      <c r="L21" s="618"/>
      <c r="M21" s="618"/>
    </row>
    <row r="22" spans="1:13" ht="21" hidden="1" customHeight="1" thickTop="1">
      <c r="A22" s="626" t="s">
        <v>693</v>
      </c>
      <c r="B22" s="623"/>
      <c r="C22" s="623"/>
      <c r="D22" s="623"/>
      <c r="E22" s="623"/>
      <c r="F22" s="623"/>
      <c r="G22" s="624"/>
      <c r="H22" s="623"/>
      <c r="I22" s="617"/>
      <c r="K22" s="618"/>
      <c r="L22" s="618"/>
      <c r="M22" s="618"/>
    </row>
    <row r="23" spans="1:13" ht="21" hidden="1" customHeight="1">
      <c r="A23" s="625" t="s">
        <v>692</v>
      </c>
      <c r="B23" s="623"/>
      <c r="C23" s="623"/>
      <c r="D23" s="623"/>
      <c r="E23" s="623"/>
      <c r="F23" s="623"/>
      <c r="G23" s="624"/>
      <c r="H23" s="623"/>
      <c r="I23" s="617"/>
      <c r="K23" s="618"/>
      <c r="L23" s="618"/>
      <c r="M23" s="618"/>
    </row>
    <row r="24" spans="1:13" ht="21" hidden="1" customHeight="1">
      <c r="A24" s="622" t="s">
        <v>691</v>
      </c>
      <c r="G24" s="621"/>
      <c r="I24" s="617"/>
      <c r="K24" s="618"/>
      <c r="L24" s="618"/>
      <c r="M24" s="618"/>
    </row>
    <row r="25" spans="1:13" ht="21" hidden="1" customHeight="1">
      <c r="A25" s="501" t="s">
        <v>690</v>
      </c>
      <c r="G25" s="621"/>
      <c r="I25" s="617"/>
      <c r="K25" s="618"/>
      <c r="L25" s="618"/>
      <c r="M25" s="618"/>
    </row>
    <row r="26" spans="1:13" ht="21" hidden="1" customHeight="1">
      <c r="A26" s="622" t="s">
        <v>689</v>
      </c>
      <c r="G26" s="621"/>
      <c r="I26" s="617"/>
      <c r="K26" s="618"/>
      <c r="L26" s="618"/>
      <c r="M26" s="618"/>
    </row>
    <row r="27" spans="1:13" ht="21" hidden="1" customHeight="1">
      <c r="A27" s="501" t="s">
        <v>688</v>
      </c>
      <c r="G27" s="621"/>
      <c r="I27" s="617"/>
      <c r="K27" s="618"/>
      <c r="L27" s="618"/>
      <c r="M27" s="618"/>
    </row>
    <row r="28" spans="1:13" ht="21" hidden="1" customHeight="1" thickTop="1">
      <c r="I28" s="617"/>
      <c r="K28" s="618"/>
      <c r="L28" s="618"/>
      <c r="M28" s="618"/>
    </row>
    <row r="29" spans="1:13" s="619" customFormat="1" ht="21" customHeight="1" thickTop="1">
      <c r="A29" s="3142" t="s">
        <v>541</v>
      </c>
      <c r="B29" s="3142"/>
      <c r="C29" s="3142"/>
      <c r="D29" s="3142"/>
      <c r="E29" s="3142"/>
      <c r="F29" s="3142"/>
      <c r="G29" s="3142"/>
      <c r="H29" s="3142"/>
      <c r="I29" s="3142"/>
      <c r="K29" s="620"/>
      <c r="L29" s="620"/>
      <c r="M29" s="620"/>
    </row>
    <row r="30" spans="1:13" ht="21" customHeight="1">
      <c r="A30" s="3143" t="s">
        <v>687</v>
      </c>
      <c r="B30" s="3143"/>
      <c r="C30" s="3143"/>
      <c r="D30" s="3143"/>
      <c r="E30" s="3143"/>
      <c r="F30" s="3143"/>
      <c r="G30" s="3143"/>
      <c r="H30" s="3143"/>
      <c r="I30" s="3143"/>
      <c r="K30" s="618"/>
      <c r="L30" s="618"/>
      <c r="M30" s="618"/>
    </row>
    <row r="31" spans="1:13">
      <c r="I31" s="617"/>
      <c r="K31" s="618"/>
      <c r="L31" s="618"/>
      <c r="M31" s="618"/>
    </row>
    <row r="32" spans="1:13">
      <c r="I32" s="617"/>
      <c r="K32" s="618"/>
      <c r="L32" s="618"/>
      <c r="M32" s="618"/>
    </row>
    <row r="33" spans="9:9" s="501" customFormat="1">
      <c r="I33" s="617"/>
    </row>
    <row r="34" spans="9:9" s="501" customFormat="1">
      <c r="I34" s="617"/>
    </row>
    <row r="35" spans="9:9" s="501" customFormat="1">
      <c r="I35" s="617"/>
    </row>
    <row r="36" spans="9:9" s="501" customFormat="1">
      <c r="I36" s="617"/>
    </row>
    <row r="37" spans="9:9" s="501" customFormat="1">
      <c r="I37" s="617"/>
    </row>
    <row r="38" spans="9:9" s="501" customFormat="1">
      <c r="I38" s="617"/>
    </row>
    <row r="39" spans="9:9" s="501" customFormat="1">
      <c r="I39" s="617"/>
    </row>
    <row r="40" spans="9:9" s="501" customFormat="1">
      <c r="I40" s="617"/>
    </row>
    <row r="41" spans="9:9" s="501" customFormat="1">
      <c r="I41" s="617"/>
    </row>
    <row r="42" spans="9:9" s="501" customFormat="1">
      <c r="I42" s="617"/>
    </row>
    <row r="43" spans="9:9" s="501" customFormat="1">
      <c r="I43" s="617"/>
    </row>
    <row r="44" spans="9:9" s="501" customFormat="1">
      <c r="I44" s="617"/>
    </row>
    <row r="45" spans="9:9" s="501" customFormat="1">
      <c r="I45" s="617"/>
    </row>
    <row r="46" spans="9:9" s="501" customFormat="1">
      <c r="I46" s="617"/>
    </row>
    <row r="47" spans="9:9" s="501" customFormat="1">
      <c r="I47" s="617"/>
    </row>
    <row r="48" spans="9:9" s="501" customFormat="1">
      <c r="I48" s="617"/>
    </row>
    <row r="49" spans="9:9" s="501" customFormat="1">
      <c r="I49" s="617"/>
    </row>
    <row r="50" spans="9:9" s="501" customFormat="1">
      <c r="I50" s="617"/>
    </row>
    <row r="51" spans="9:9" s="501" customFormat="1">
      <c r="I51" s="617"/>
    </row>
    <row r="52" spans="9:9" s="501" customFormat="1">
      <c r="I52" s="617"/>
    </row>
    <row r="53" spans="9:9" s="501" customFormat="1">
      <c r="I53" s="617"/>
    </row>
    <row r="54" spans="9:9" s="501" customFormat="1">
      <c r="I54" s="617"/>
    </row>
    <row r="55" spans="9:9" s="501" customFormat="1">
      <c r="I55" s="617"/>
    </row>
    <row r="56" spans="9:9" s="501" customFormat="1">
      <c r="I56" s="617"/>
    </row>
    <row r="57" spans="9:9" s="501" customFormat="1">
      <c r="I57" s="617"/>
    </row>
    <row r="58" spans="9:9" s="501" customFormat="1">
      <c r="I58" s="617"/>
    </row>
    <row r="59" spans="9:9" s="501" customFormat="1">
      <c r="I59" s="617"/>
    </row>
    <row r="60" spans="9:9" s="501" customFormat="1">
      <c r="I60" s="617"/>
    </row>
    <row r="61" spans="9:9" s="501" customFormat="1">
      <c r="I61" s="617"/>
    </row>
    <row r="62" spans="9:9" s="501" customFormat="1">
      <c r="I62" s="617"/>
    </row>
    <row r="63" spans="9:9" s="501" customFormat="1">
      <c r="I63" s="617"/>
    </row>
    <row r="64" spans="9:9" s="501" customFormat="1">
      <c r="I64" s="617"/>
    </row>
    <row r="65" spans="9:9" s="501" customFormat="1">
      <c r="I65" s="617"/>
    </row>
    <row r="66" spans="9:9" s="501" customFormat="1">
      <c r="I66" s="617"/>
    </row>
    <row r="67" spans="9:9" s="501" customFormat="1">
      <c r="I67" s="617"/>
    </row>
    <row r="68" spans="9:9" s="501" customFormat="1">
      <c r="I68" s="617"/>
    </row>
    <row r="69" spans="9:9" s="501" customFormat="1">
      <c r="I69" s="617"/>
    </row>
    <row r="70" spans="9:9" s="501" customFormat="1">
      <c r="I70" s="617"/>
    </row>
    <row r="71" spans="9:9" s="501" customFormat="1">
      <c r="I71" s="617"/>
    </row>
    <row r="72" spans="9:9" s="501" customFormat="1">
      <c r="I72" s="617"/>
    </row>
    <row r="73" spans="9:9" s="501" customFormat="1">
      <c r="I73" s="617"/>
    </row>
    <row r="74" spans="9:9" s="501" customFormat="1">
      <c r="I74" s="617"/>
    </row>
    <row r="75" spans="9:9" s="501" customFormat="1">
      <c r="I75" s="617"/>
    </row>
    <row r="76" spans="9:9" s="501" customFormat="1">
      <c r="I76" s="617"/>
    </row>
    <row r="77" spans="9:9" s="501" customFormat="1">
      <c r="I77" s="617"/>
    </row>
    <row r="78" spans="9:9" s="501" customFormat="1">
      <c r="I78" s="617"/>
    </row>
    <row r="79" spans="9:9" s="501" customFormat="1">
      <c r="I79" s="617"/>
    </row>
    <row r="80" spans="9:9" s="501" customFormat="1">
      <c r="I80" s="617"/>
    </row>
    <row r="81" spans="9:9" s="501" customFormat="1">
      <c r="I81" s="617"/>
    </row>
    <row r="82" spans="9:9" s="501" customFormat="1">
      <c r="I82" s="617"/>
    </row>
    <row r="83" spans="9:9" s="501" customFormat="1">
      <c r="I83" s="617"/>
    </row>
    <row r="84" spans="9:9" s="501" customFormat="1">
      <c r="I84" s="617"/>
    </row>
    <row r="85" spans="9:9" s="501" customFormat="1">
      <c r="I85" s="617"/>
    </row>
    <row r="86" spans="9:9" s="501" customFormat="1">
      <c r="I86" s="617"/>
    </row>
    <row r="87" spans="9:9" s="501" customFormat="1">
      <c r="I87" s="617"/>
    </row>
    <row r="88" spans="9:9" s="501" customFormat="1">
      <c r="I88" s="617"/>
    </row>
    <row r="89" spans="9:9" s="501" customFormat="1">
      <c r="I89" s="617"/>
    </row>
    <row r="90" spans="9:9" s="501" customFormat="1">
      <c r="I90" s="617"/>
    </row>
    <row r="91" spans="9:9" s="501" customFormat="1">
      <c r="I91" s="617"/>
    </row>
    <row r="92" spans="9:9" s="501" customFormat="1">
      <c r="I92" s="617"/>
    </row>
    <row r="93" spans="9:9" s="501" customFormat="1">
      <c r="I93" s="617"/>
    </row>
    <row r="94" spans="9:9" s="501" customFormat="1">
      <c r="I94" s="617"/>
    </row>
    <row r="95" spans="9:9" s="501" customFormat="1">
      <c r="I95" s="617"/>
    </row>
    <row r="96" spans="9:9" s="501" customFormat="1">
      <c r="I96" s="617"/>
    </row>
    <row r="97" spans="9:9" s="501" customFormat="1">
      <c r="I97" s="617"/>
    </row>
    <row r="98" spans="9:9" s="501" customFormat="1">
      <c r="I98" s="617"/>
    </row>
    <row r="99" spans="9:9" s="501" customFormat="1">
      <c r="I99" s="617"/>
    </row>
    <row r="100" spans="9:9" s="501" customFormat="1">
      <c r="I100" s="617"/>
    </row>
    <row r="101" spans="9:9" s="501" customFormat="1">
      <c r="I101" s="617"/>
    </row>
    <row r="102" spans="9:9" s="501" customFormat="1">
      <c r="I102" s="617"/>
    </row>
    <row r="103" spans="9:9" s="501" customFormat="1">
      <c r="I103" s="617"/>
    </row>
    <row r="104" spans="9:9" s="501" customFormat="1">
      <c r="I104" s="617"/>
    </row>
    <row r="105" spans="9:9" s="501" customFormat="1">
      <c r="I105" s="617"/>
    </row>
    <row r="106" spans="9:9" s="501" customFormat="1">
      <c r="I106" s="617"/>
    </row>
    <row r="107" spans="9:9" s="501" customFormat="1">
      <c r="I107" s="617"/>
    </row>
    <row r="108" spans="9:9" s="501" customFormat="1">
      <c r="I108" s="617"/>
    </row>
    <row r="109" spans="9:9" s="501" customFormat="1">
      <c r="I109" s="617"/>
    </row>
    <row r="110" spans="9:9" s="501" customFormat="1">
      <c r="I110" s="617"/>
    </row>
    <row r="111" spans="9:9" s="501" customFormat="1">
      <c r="I111" s="617"/>
    </row>
    <row r="112" spans="9:9" s="501" customFormat="1">
      <c r="I112" s="617"/>
    </row>
    <row r="113" spans="9:9" s="501" customFormat="1">
      <c r="I113" s="617"/>
    </row>
    <row r="114" spans="9:9" s="501" customFormat="1">
      <c r="I114" s="617"/>
    </row>
    <row r="115" spans="9:9" s="501" customFormat="1">
      <c r="I115" s="617"/>
    </row>
    <row r="116" spans="9:9" s="501" customFormat="1">
      <c r="I116" s="617"/>
    </row>
    <row r="117" spans="9:9" s="501" customFormat="1">
      <c r="I117" s="617"/>
    </row>
    <row r="118" spans="9:9" s="501" customFormat="1">
      <c r="I118" s="617"/>
    </row>
    <row r="119" spans="9:9" s="501" customFormat="1">
      <c r="I119" s="617"/>
    </row>
    <row r="120" spans="9:9" s="501" customFormat="1">
      <c r="I120" s="617"/>
    </row>
    <row r="121" spans="9:9" s="501" customFormat="1">
      <c r="I121" s="617"/>
    </row>
    <row r="122" spans="9:9" s="501" customFormat="1">
      <c r="I122" s="617"/>
    </row>
    <row r="123" spans="9:9" s="501" customFormat="1">
      <c r="I123" s="617"/>
    </row>
    <row r="124" spans="9:9" s="501" customFormat="1">
      <c r="I124" s="617"/>
    </row>
    <row r="125" spans="9:9" s="501" customFormat="1">
      <c r="I125" s="617"/>
    </row>
    <row r="126" spans="9:9" s="501" customFormat="1">
      <c r="I126" s="617"/>
    </row>
    <row r="127" spans="9:9" s="501" customFormat="1">
      <c r="I127" s="617"/>
    </row>
    <row r="128" spans="9:9" s="501" customFormat="1">
      <c r="I128" s="617"/>
    </row>
    <row r="129" spans="9:9" s="501" customFormat="1">
      <c r="I129" s="617"/>
    </row>
    <row r="130" spans="9:9" s="501" customFormat="1">
      <c r="I130" s="617"/>
    </row>
    <row r="131" spans="9:9" s="501" customFormat="1">
      <c r="I131" s="617"/>
    </row>
    <row r="132" spans="9:9" s="501" customFormat="1">
      <c r="I132" s="617"/>
    </row>
    <row r="133" spans="9:9" s="501" customFormat="1">
      <c r="I133" s="617"/>
    </row>
    <row r="134" spans="9:9" s="501" customFormat="1">
      <c r="I134" s="617"/>
    </row>
    <row r="135" spans="9:9" s="501" customFormat="1">
      <c r="I135" s="617"/>
    </row>
    <row r="136" spans="9:9" s="501" customFormat="1">
      <c r="I136" s="617"/>
    </row>
    <row r="137" spans="9:9" s="501" customFormat="1">
      <c r="I137" s="617"/>
    </row>
    <row r="138" spans="9:9" s="501" customFormat="1">
      <c r="I138" s="617"/>
    </row>
    <row r="139" spans="9:9" s="501" customFormat="1">
      <c r="I139" s="617"/>
    </row>
    <row r="140" spans="9:9" s="501" customFormat="1">
      <c r="I140" s="617"/>
    </row>
    <row r="141" spans="9:9" s="501" customFormat="1">
      <c r="I141" s="617"/>
    </row>
    <row r="142" spans="9:9" s="501" customFormat="1">
      <c r="I142" s="617"/>
    </row>
    <row r="143" spans="9:9" s="501" customFormat="1">
      <c r="I143" s="617"/>
    </row>
    <row r="144" spans="9:9" s="501" customFormat="1">
      <c r="I144" s="617"/>
    </row>
    <row r="145" spans="9:9" s="501" customFormat="1">
      <c r="I145" s="617"/>
    </row>
    <row r="146" spans="9:9" s="501" customFormat="1">
      <c r="I146" s="617"/>
    </row>
    <row r="147" spans="9:9" s="501" customFormat="1">
      <c r="I147" s="617"/>
    </row>
    <row r="148" spans="9:9" s="501" customFormat="1">
      <c r="I148" s="617"/>
    </row>
    <row r="149" spans="9:9" s="501" customFormat="1">
      <c r="I149" s="617"/>
    </row>
    <row r="150" spans="9:9" s="501" customFormat="1">
      <c r="I150" s="617"/>
    </row>
    <row r="151" spans="9:9" s="501" customFormat="1">
      <c r="I151" s="617"/>
    </row>
    <row r="152" spans="9:9" s="501" customFormat="1">
      <c r="I152" s="617"/>
    </row>
    <row r="153" spans="9:9" s="501" customFormat="1">
      <c r="I153" s="617"/>
    </row>
    <row r="154" spans="9:9" s="501" customFormat="1">
      <c r="I154" s="617"/>
    </row>
    <row r="155" spans="9:9" s="501" customFormat="1">
      <c r="I155" s="617"/>
    </row>
    <row r="156" spans="9:9" s="501" customFormat="1">
      <c r="I156" s="617"/>
    </row>
    <row r="157" spans="9:9" s="501" customFormat="1">
      <c r="I157" s="617"/>
    </row>
    <row r="158" spans="9:9" s="501" customFormat="1">
      <c r="I158" s="617"/>
    </row>
    <row r="159" spans="9:9" s="501" customFormat="1">
      <c r="I159" s="617"/>
    </row>
    <row r="160" spans="9:9" s="501" customFormat="1">
      <c r="I160" s="617"/>
    </row>
    <row r="161" spans="9:9" s="501" customFormat="1">
      <c r="I161" s="617"/>
    </row>
    <row r="162" spans="9:9" s="501" customFormat="1">
      <c r="I162" s="617"/>
    </row>
    <row r="163" spans="9:9" s="501" customFormat="1">
      <c r="I163" s="617"/>
    </row>
    <row r="164" spans="9:9" s="501" customFormat="1">
      <c r="I164" s="617"/>
    </row>
    <row r="165" spans="9:9" s="501" customFormat="1">
      <c r="I165" s="617"/>
    </row>
    <row r="166" spans="9:9" s="501" customFormat="1">
      <c r="I166" s="617"/>
    </row>
    <row r="167" spans="9:9" s="501" customFormat="1">
      <c r="I167" s="617"/>
    </row>
    <row r="168" spans="9:9" s="501" customFormat="1">
      <c r="I168" s="617"/>
    </row>
    <row r="169" spans="9:9" s="501" customFormat="1">
      <c r="I169" s="617"/>
    </row>
    <row r="170" spans="9:9" s="501" customFormat="1">
      <c r="I170" s="617"/>
    </row>
    <row r="171" spans="9:9" s="501" customFormat="1">
      <c r="I171" s="617"/>
    </row>
    <row r="172" spans="9:9" s="501" customFormat="1">
      <c r="I172" s="617"/>
    </row>
    <row r="173" spans="9:9" s="501" customFormat="1">
      <c r="I173" s="617"/>
    </row>
    <row r="174" spans="9:9" s="501" customFormat="1">
      <c r="I174" s="617"/>
    </row>
    <row r="175" spans="9:9" s="501" customFormat="1">
      <c r="I175" s="617"/>
    </row>
    <row r="176" spans="9:9" s="501" customFormat="1">
      <c r="I176" s="617"/>
    </row>
    <row r="177" spans="9:9" s="501" customFormat="1">
      <c r="I177" s="617"/>
    </row>
    <row r="178" spans="9:9" s="501" customFormat="1">
      <c r="I178" s="617"/>
    </row>
    <row r="179" spans="9:9" s="501" customFormat="1">
      <c r="I179" s="617"/>
    </row>
    <row r="180" spans="9:9" s="501" customFormat="1">
      <c r="I180" s="617"/>
    </row>
    <row r="181" spans="9:9" s="501" customFormat="1">
      <c r="I181" s="617"/>
    </row>
    <row r="182" spans="9:9" s="501" customFormat="1">
      <c r="I182" s="617"/>
    </row>
    <row r="183" spans="9:9" s="501" customFormat="1">
      <c r="I183" s="617"/>
    </row>
    <row r="184" spans="9:9" s="501" customFormat="1">
      <c r="I184" s="617"/>
    </row>
    <row r="185" spans="9:9" s="501" customFormat="1">
      <c r="I185" s="617"/>
    </row>
    <row r="186" spans="9:9" s="501" customFormat="1">
      <c r="I186" s="617"/>
    </row>
    <row r="187" spans="9:9" s="501" customFormat="1">
      <c r="I187" s="617"/>
    </row>
    <row r="188" spans="9:9" s="501" customFormat="1">
      <c r="I188" s="617"/>
    </row>
    <row r="189" spans="9:9" s="501" customFormat="1">
      <c r="I189" s="617"/>
    </row>
    <row r="190" spans="9:9" s="501" customFormat="1">
      <c r="I190" s="617"/>
    </row>
    <row r="191" spans="9:9" s="501" customFormat="1">
      <c r="I191" s="617"/>
    </row>
    <row r="192" spans="9:9" s="501" customFormat="1">
      <c r="I192" s="617"/>
    </row>
    <row r="193" spans="9:9" s="501" customFormat="1">
      <c r="I193" s="617"/>
    </row>
    <row r="194" spans="9:9" s="501" customFormat="1">
      <c r="I194" s="617"/>
    </row>
    <row r="195" spans="9:9" s="501" customFormat="1">
      <c r="I195" s="617"/>
    </row>
    <row r="196" spans="9:9" s="501" customFormat="1">
      <c r="I196" s="617"/>
    </row>
    <row r="197" spans="9:9" s="501" customFormat="1">
      <c r="I197" s="617"/>
    </row>
    <row r="198" spans="9:9" s="501" customFormat="1">
      <c r="I198" s="617"/>
    </row>
    <row r="199" spans="9:9" s="501" customFormat="1">
      <c r="I199" s="617"/>
    </row>
    <row r="200" spans="9:9" s="501" customFormat="1">
      <c r="I200" s="617"/>
    </row>
    <row r="201" spans="9:9" s="501" customFormat="1">
      <c r="I201" s="617"/>
    </row>
    <row r="202" spans="9:9" s="501" customFormat="1">
      <c r="I202" s="617"/>
    </row>
    <row r="203" spans="9:9" s="501" customFormat="1">
      <c r="I203" s="617"/>
    </row>
    <row r="204" spans="9:9" s="501" customFormat="1">
      <c r="I204" s="617"/>
    </row>
    <row r="205" spans="9:9" s="501" customFormat="1">
      <c r="I205" s="617"/>
    </row>
    <row r="206" spans="9:9" s="501" customFormat="1">
      <c r="I206" s="617"/>
    </row>
    <row r="207" spans="9:9" s="501" customFormat="1">
      <c r="I207" s="617"/>
    </row>
    <row r="208" spans="9:9" s="501" customFormat="1">
      <c r="I208" s="617"/>
    </row>
    <row r="209" spans="9:9" s="501" customFormat="1">
      <c r="I209" s="617"/>
    </row>
    <row r="210" spans="9:9" s="501" customFormat="1">
      <c r="I210" s="617"/>
    </row>
    <row r="211" spans="9:9" s="501" customFormat="1">
      <c r="I211" s="617"/>
    </row>
    <row r="212" spans="9:9" s="501" customFormat="1">
      <c r="I212" s="617"/>
    </row>
    <row r="213" spans="9:9" s="501" customFormat="1">
      <c r="I213" s="617"/>
    </row>
    <row r="214" spans="9:9" s="501" customFormat="1">
      <c r="I214" s="617"/>
    </row>
    <row r="215" spans="9:9" s="501" customFormat="1">
      <c r="I215" s="617"/>
    </row>
    <row r="216" spans="9:9" s="501" customFormat="1">
      <c r="I216" s="617"/>
    </row>
    <row r="217" spans="9:9" s="501" customFormat="1">
      <c r="I217" s="617"/>
    </row>
    <row r="218" spans="9:9" s="501" customFormat="1">
      <c r="I218" s="617"/>
    </row>
    <row r="219" spans="9:9" s="501" customFormat="1">
      <c r="I219" s="617"/>
    </row>
    <row r="220" spans="9:9" s="501" customFormat="1">
      <c r="I220" s="617"/>
    </row>
    <row r="221" spans="9:9" s="501" customFormat="1">
      <c r="I221" s="617"/>
    </row>
    <row r="222" spans="9:9" s="501" customFormat="1">
      <c r="I222" s="617"/>
    </row>
    <row r="223" spans="9:9" s="501" customFormat="1">
      <c r="I223" s="617"/>
    </row>
    <row r="224" spans="9:9" s="501" customFormat="1">
      <c r="I224" s="617"/>
    </row>
    <row r="225" spans="9:9" s="501" customFormat="1">
      <c r="I225" s="617"/>
    </row>
    <row r="226" spans="9:9" s="501" customFormat="1">
      <c r="I226" s="617"/>
    </row>
    <row r="227" spans="9:9" s="501" customFormat="1">
      <c r="I227" s="617"/>
    </row>
    <row r="228" spans="9:9" s="501" customFormat="1">
      <c r="I228" s="617"/>
    </row>
    <row r="229" spans="9:9" s="501" customFormat="1">
      <c r="I229" s="617"/>
    </row>
    <row r="230" spans="9:9" s="501" customFormat="1">
      <c r="I230" s="617"/>
    </row>
    <row r="231" spans="9:9" s="501" customFormat="1">
      <c r="I231" s="617"/>
    </row>
    <row r="232" spans="9:9" s="501" customFormat="1">
      <c r="I232" s="617"/>
    </row>
    <row r="233" spans="9:9" s="501" customFormat="1">
      <c r="I233" s="617"/>
    </row>
    <row r="234" spans="9:9" s="501" customFormat="1">
      <c r="I234" s="617"/>
    </row>
    <row r="235" spans="9:9" s="501" customFormat="1">
      <c r="I235" s="617"/>
    </row>
    <row r="236" spans="9:9" s="501" customFormat="1">
      <c r="I236" s="617"/>
    </row>
    <row r="237" spans="9:9" s="501" customFormat="1">
      <c r="I237" s="617"/>
    </row>
    <row r="238" spans="9:9" s="501" customFormat="1">
      <c r="I238" s="617"/>
    </row>
    <row r="239" spans="9:9" s="501" customFormat="1">
      <c r="I239" s="617"/>
    </row>
    <row r="240" spans="9:9" s="501" customFormat="1">
      <c r="I240" s="617"/>
    </row>
    <row r="241" spans="9:9" s="501" customFormat="1">
      <c r="I241" s="617"/>
    </row>
    <row r="242" spans="9:9" s="501" customFormat="1">
      <c r="I242" s="617"/>
    </row>
    <row r="243" spans="9:9" s="501" customFormat="1">
      <c r="I243" s="617"/>
    </row>
    <row r="244" spans="9:9" s="501" customFormat="1">
      <c r="I244" s="617"/>
    </row>
    <row r="245" spans="9:9" s="501" customFormat="1">
      <c r="I245" s="617"/>
    </row>
    <row r="246" spans="9:9" s="501" customFormat="1">
      <c r="I246" s="617"/>
    </row>
    <row r="247" spans="9:9" s="501" customFormat="1">
      <c r="I247" s="617"/>
    </row>
    <row r="248" spans="9:9" s="501" customFormat="1">
      <c r="I248" s="617"/>
    </row>
    <row r="249" spans="9:9" s="501" customFormat="1">
      <c r="I249" s="617"/>
    </row>
    <row r="250" spans="9:9" s="501" customFormat="1">
      <c r="I250" s="617"/>
    </row>
    <row r="251" spans="9:9" s="501" customFormat="1">
      <c r="I251" s="617"/>
    </row>
    <row r="252" spans="9:9" s="501" customFormat="1">
      <c r="I252" s="617"/>
    </row>
    <row r="253" spans="9:9" s="501" customFormat="1">
      <c r="I253" s="617"/>
    </row>
    <row r="254" spans="9:9" s="501" customFormat="1">
      <c r="I254" s="617"/>
    </row>
    <row r="255" spans="9:9" s="501" customFormat="1">
      <c r="I255" s="617"/>
    </row>
    <row r="256" spans="9:9" s="501" customFormat="1">
      <c r="I256" s="617"/>
    </row>
    <row r="257" spans="9:9" s="501" customFormat="1">
      <c r="I257" s="617"/>
    </row>
    <row r="258" spans="9:9" s="501" customFormat="1">
      <c r="I258" s="617"/>
    </row>
    <row r="259" spans="9:9" s="501" customFormat="1">
      <c r="I259" s="617"/>
    </row>
    <row r="260" spans="9:9" s="501" customFormat="1">
      <c r="I260" s="617"/>
    </row>
    <row r="261" spans="9:9" s="501" customFormat="1">
      <c r="I261" s="617"/>
    </row>
    <row r="262" spans="9:9" s="501" customFormat="1">
      <c r="I262" s="617"/>
    </row>
    <row r="263" spans="9:9" s="501" customFormat="1">
      <c r="I263" s="617"/>
    </row>
    <row r="264" spans="9:9" s="501" customFormat="1">
      <c r="I264" s="617"/>
    </row>
    <row r="265" spans="9:9" s="501" customFormat="1">
      <c r="I265" s="617"/>
    </row>
    <row r="266" spans="9:9" s="501" customFormat="1">
      <c r="I266" s="617"/>
    </row>
    <row r="267" spans="9:9" s="501" customFormat="1">
      <c r="I267" s="617"/>
    </row>
    <row r="268" spans="9:9" s="501" customFormat="1">
      <c r="I268" s="617"/>
    </row>
    <row r="269" spans="9:9" s="501" customFormat="1">
      <c r="I269" s="617"/>
    </row>
    <row r="270" spans="9:9" s="501" customFormat="1">
      <c r="I270" s="617"/>
    </row>
    <row r="271" spans="9:9" s="501" customFormat="1">
      <c r="I271" s="617"/>
    </row>
    <row r="272" spans="9:9" s="501" customFormat="1">
      <c r="I272" s="617"/>
    </row>
    <row r="273" spans="9:9" s="501" customFormat="1">
      <c r="I273" s="617"/>
    </row>
    <row r="274" spans="9:9" s="501" customFormat="1">
      <c r="I274" s="617"/>
    </row>
    <row r="275" spans="9:9" s="501" customFormat="1">
      <c r="I275" s="617"/>
    </row>
    <row r="276" spans="9:9" s="501" customFormat="1">
      <c r="I276" s="617"/>
    </row>
    <row r="277" spans="9:9" s="501" customFormat="1">
      <c r="I277" s="617"/>
    </row>
    <row r="278" spans="9:9" s="501" customFormat="1">
      <c r="I278" s="617"/>
    </row>
    <row r="279" spans="9:9" s="501" customFormat="1">
      <c r="I279" s="617"/>
    </row>
    <row r="280" spans="9:9" s="501" customFormat="1">
      <c r="I280" s="617"/>
    </row>
    <row r="281" spans="9:9" s="501" customFormat="1">
      <c r="I281" s="617"/>
    </row>
    <row r="282" spans="9:9" s="501" customFormat="1">
      <c r="I282" s="617"/>
    </row>
    <row r="283" spans="9:9" s="501" customFormat="1">
      <c r="I283" s="617"/>
    </row>
    <row r="284" spans="9:9" s="501" customFormat="1">
      <c r="I284" s="617"/>
    </row>
    <row r="285" spans="9:9" s="501" customFormat="1">
      <c r="I285" s="617"/>
    </row>
    <row r="286" spans="9:9" s="501" customFormat="1">
      <c r="I286" s="617"/>
    </row>
    <row r="287" spans="9:9" s="501" customFormat="1">
      <c r="I287" s="617"/>
    </row>
    <row r="288" spans="9:9" s="501" customFormat="1">
      <c r="I288" s="617"/>
    </row>
    <row r="289" spans="9:9" s="501" customFormat="1">
      <c r="I289" s="617"/>
    </row>
    <row r="290" spans="9:9" s="501" customFormat="1">
      <c r="I290" s="617"/>
    </row>
    <row r="291" spans="9:9" s="501" customFormat="1">
      <c r="I291" s="617"/>
    </row>
    <row r="292" spans="9:9" s="501" customFormat="1">
      <c r="I292" s="617"/>
    </row>
    <row r="293" spans="9:9" s="501" customFormat="1">
      <c r="I293" s="617"/>
    </row>
    <row r="294" spans="9:9" s="501" customFormat="1">
      <c r="I294" s="617"/>
    </row>
    <row r="295" spans="9:9" s="501" customFormat="1">
      <c r="I295" s="617"/>
    </row>
    <row r="296" spans="9:9" s="501" customFormat="1">
      <c r="I296" s="617"/>
    </row>
    <row r="297" spans="9:9" s="501" customFormat="1">
      <c r="I297" s="617"/>
    </row>
    <row r="298" spans="9:9" s="501" customFormat="1">
      <c r="I298" s="617"/>
    </row>
    <row r="299" spans="9:9" s="501" customFormat="1">
      <c r="I299" s="617"/>
    </row>
    <row r="300" spans="9:9" s="501" customFormat="1">
      <c r="I300" s="617"/>
    </row>
    <row r="301" spans="9:9" s="501" customFormat="1">
      <c r="I301" s="617"/>
    </row>
    <row r="302" spans="9:9" s="501" customFormat="1">
      <c r="I302" s="617"/>
    </row>
    <row r="303" spans="9:9" s="501" customFormat="1">
      <c r="I303" s="617"/>
    </row>
    <row r="304" spans="9:9" s="501" customFormat="1">
      <c r="I304" s="617"/>
    </row>
    <row r="305" spans="9:9" s="501" customFormat="1">
      <c r="I305" s="617"/>
    </row>
    <row r="306" spans="9:9" s="501" customFormat="1">
      <c r="I306" s="617"/>
    </row>
    <row r="307" spans="9:9" s="501" customFormat="1">
      <c r="I307" s="617"/>
    </row>
    <row r="308" spans="9:9" s="501" customFormat="1">
      <c r="I308" s="617"/>
    </row>
    <row r="309" spans="9:9" s="501" customFormat="1">
      <c r="I309" s="617"/>
    </row>
    <row r="310" spans="9:9" s="501" customFormat="1">
      <c r="I310" s="617"/>
    </row>
    <row r="311" spans="9:9" s="501" customFormat="1">
      <c r="I311" s="617"/>
    </row>
    <row r="312" spans="9:9" s="501" customFormat="1">
      <c r="I312" s="617"/>
    </row>
    <row r="313" spans="9:9" s="501" customFormat="1">
      <c r="I313" s="617"/>
    </row>
    <row r="314" spans="9:9" s="501" customFormat="1">
      <c r="I314" s="617"/>
    </row>
    <row r="315" spans="9:9" s="501" customFormat="1">
      <c r="I315" s="617"/>
    </row>
    <row r="316" spans="9:9" s="501" customFormat="1">
      <c r="I316" s="617"/>
    </row>
    <row r="317" spans="9:9" s="501" customFormat="1">
      <c r="I317" s="617"/>
    </row>
    <row r="318" spans="9:9" s="501" customFormat="1">
      <c r="I318" s="617"/>
    </row>
    <row r="319" spans="9:9" s="501" customFormat="1">
      <c r="I319" s="617"/>
    </row>
    <row r="320" spans="9:9" s="501" customFormat="1">
      <c r="I320" s="617"/>
    </row>
    <row r="321" spans="9:9" s="501" customFormat="1">
      <c r="I321" s="617"/>
    </row>
    <row r="322" spans="9:9" s="501" customFormat="1">
      <c r="I322" s="617"/>
    </row>
    <row r="323" spans="9:9" s="501" customFormat="1">
      <c r="I323" s="617"/>
    </row>
    <row r="324" spans="9:9" s="501" customFormat="1">
      <c r="I324" s="617"/>
    </row>
    <row r="325" spans="9:9" s="501" customFormat="1">
      <c r="I325" s="617"/>
    </row>
    <row r="326" spans="9:9" s="501" customFormat="1">
      <c r="I326" s="617"/>
    </row>
    <row r="327" spans="9:9" s="501" customFormat="1">
      <c r="I327" s="617"/>
    </row>
    <row r="328" spans="9:9" s="501" customFormat="1">
      <c r="I328" s="617"/>
    </row>
    <row r="329" spans="9:9" s="501" customFormat="1">
      <c r="I329" s="617"/>
    </row>
    <row r="330" spans="9:9" s="501" customFormat="1">
      <c r="I330" s="617"/>
    </row>
    <row r="331" spans="9:9" s="501" customFormat="1">
      <c r="I331" s="617"/>
    </row>
    <row r="332" spans="9:9" s="501" customFormat="1">
      <c r="I332" s="616"/>
    </row>
    <row r="333" spans="9:9" s="501" customFormat="1">
      <c r="I333" s="616"/>
    </row>
    <row r="334" spans="9:9" s="501" customFormat="1">
      <c r="I334" s="616"/>
    </row>
    <row r="335" spans="9:9" s="501" customFormat="1">
      <c r="I335" s="616"/>
    </row>
    <row r="336" spans="9:9" s="501" customFormat="1">
      <c r="I336" s="616"/>
    </row>
    <row r="337" spans="9:9" s="501" customFormat="1">
      <c r="I337" s="616"/>
    </row>
    <row r="338" spans="9:9" s="501" customFormat="1">
      <c r="I338" s="616"/>
    </row>
    <row r="339" spans="9:9" s="501" customFormat="1">
      <c r="I339" s="616"/>
    </row>
    <row r="340" spans="9:9" s="501" customFormat="1">
      <c r="I340" s="616"/>
    </row>
    <row r="341" spans="9:9" s="501" customFormat="1">
      <c r="I341" s="616"/>
    </row>
    <row r="342" spans="9:9" s="501" customFormat="1">
      <c r="I342" s="616"/>
    </row>
    <row r="343" spans="9:9" s="501" customFormat="1">
      <c r="I343" s="616"/>
    </row>
    <row r="344" spans="9:9" s="501" customFormat="1">
      <c r="I344" s="616"/>
    </row>
    <row r="345" spans="9:9" s="501" customFormat="1">
      <c r="I345" s="616"/>
    </row>
    <row r="346" spans="9:9" s="501" customFormat="1">
      <c r="I346" s="616"/>
    </row>
    <row r="347" spans="9:9" s="501" customFormat="1">
      <c r="I347" s="616"/>
    </row>
    <row r="348" spans="9:9" s="501" customFormat="1">
      <c r="I348" s="616"/>
    </row>
    <row r="349" spans="9:9" s="501" customFormat="1">
      <c r="I349" s="616"/>
    </row>
    <row r="350" spans="9:9" s="501" customFormat="1">
      <c r="I350" s="616"/>
    </row>
    <row r="351" spans="9:9" s="501" customFormat="1">
      <c r="I351" s="616"/>
    </row>
    <row r="352" spans="9:9" s="501" customFormat="1">
      <c r="I352" s="616"/>
    </row>
    <row r="353" spans="9:9" s="501" customFormat="1">
      <c r="I353" s="616"/>
    </row>
    <row r="354" spans="9:9" s="501" customFormat="1">
      <c r="I354" s="616"/>
    </row>
    <row r="355" spans="9:9" s="501" customFormat="1">
      <c r="I355" s="616"/>
    </row>
    <row r="356" spans="9:9" s="501" customFormat="1">
      <c r="I356" s="616"/>
    </row>
    <row r="357" spans="9:9" s="501" customFormat="1">
      <c r="I357" s="616"/>
    </row>
    <row r="358" spans="9:9" s="501" customFormat="1">
      <c r="I358" s="616"/>
    </row>
    <row r="359" spans="9:9" s="501" customFormat="1">
      <c r="I359" s="616"/>
    </row>
    <row r="360" spans="9:9" s="501" customFormat="1">
      <c r="I360" s="616"/>
    </row>
    <row r="361" spans="9:9" s="501" customFormat="1">
      <c r="I361" s="616"/>
    </row>
    <row r="362" spans="9:9" s="501" customFormat="1">
      <c r="I362" s="616"/>
    </row>
    <row r="363" spans="9:9" s="501" customFormat="1">
      <c r="I363" s="616"/>
    </row>
    <row r="364" spans="9:9" s="501" customFormat="1">
      <c r="I364" s="616"/>
    </row>
    <row r="365" spans="9:9" s="501" customFormat="1">
      <c r="I365" s="616"/>
    </row>
    <row r="366" spans="9:9" s="501" customFormat="1">
      <c r="I366" s="616"/>
    </row>
    <row r="367" spans="9:9" s="501" customFormat="1">
      <c r="I367" s="616"/>
    </row>
    <row r="368" spans="9:9" s="501" customFormat="1">
      <c r="I368" s="616"/>
    </row>
    <row r="369" spans="9:9" s="501" customFormat="1">
      <c r="I369" s="616"/>
    </row>
    <row r="370" spans="9:9" s="501" customFormat="1">
      <c r="I370" s="616"/>
    </row>
    <row r="371" spans="9:9" s="501" customFormat="1">
      <c r="I371" s="616"/>
    </row>
    <row r="372" spans="9:9" s="501" customFormat="1">
      <c r="I372" s="616"/>
    </row>
    <row r="373" spans="9:9" s="501" customFormat="1">
      <c r="I373" s="616"/>
    </row>
    <row r="374" spans="9:9" s="501" customFormat="1">
      <c r="I374" s="616"/>
    </row>
    <row r="375" spans="9:9" s="501" customFormat="1">
      <c r="I375" s="616"/>
    </row>
    <row r="376" spans="9:9" s="501" customFormat="1">
      <c r="I376" s="616"/>
    </row>
    <row r="377" spans="9:9" s="501" customFormat="1">
      <c r="I377" s="616"/>
    </row>
    <row r="378" spans="9:9" s="501" customFormat="1">
      <c r="I378" s="616"/>
    </row>
    <row r="379" spans="9:9" s="501" customFormat="1">
      <c r="I379" s="616"/>
    </row>
    <row r="380" spans="9:9" s="501" customFormat="1">
      <c r="I380" s="616"/>
    </row>
    <row r="381" spans="9:9" s="501" customFormat="1">
      <c r="I381" s="616"/>
    </row>
    <row r="382" spans="9:9" s="501" customFormat="1">
      <c r="I382" s="616"/>
    </row>
    <row r="383" spans="9:9" s="501" customFormat="1">
      <c r="I383" s="616"/>
    </row>
    <row r="384" spans="9:9" s="501" customFormat="1">
      <c r="I384" s="616"/>
    </row>
    <row r="385" spans="9:9" s="501" customFormat="1">
      <c r="I385" s="616"/>
    </row>
    <row r="386" spans="9:9" s="501" customFormat="1">
      <c r="I386" s="616"/>
    </row>
    <row r="387" spans="9:9" s="501" customFormat="1">
      <c r="I387" s="616"/>
    </row>
    <row r="388" spans="9:9" s="501" customFormat="1">
      <c r="I388" s="616"/>
    </row>
    <row r="389" spans="9:9" s="501" customFormat="1">
      <c r="I389" s="616"/>
    </row>
    <row r="390" spans="9:9" s="501" customFormat="1">
      <c r="I390" s="616"/>
    </row>
    <row r="391" spans="9:9" s="501" customFormat="1">
      <c r="I391" s="616"/>
    </row>
    <row r="392" spans="9:9" s="501" customFormat="1">
      <c r="I392" s="616"/>
    </row>
    <row r="393" spans="9:9" s="501" customFormat="1">
      <c r="I393" s="616"/>
    </row>
    <row r="394" spans="9:9" s="501" customFormat="1">
      <c r="I394" s="616"/>
    </row>
    <row r="395" spans="9:9" s="501" customFormat="1">
      <c r="I395" s="616"/>
    </row>
    <row r="396" spans="9:9" s="501" customFormat="1">
      <c r="I396" s="616"/>
    </row>
    <row r="397" spans="9:9" s="501" customFormat="1">
      <c r="I397" s="616"/>
    </row>
    <row r="398" spans="9:9" s="501" customFormat="1">
      <c r="I398" s="616"/>
    </row>
    <row r="399" spans="9:9" s="501" customFormat="1">
      <c r="I399" s="616"/>
    </row>
    <row r="400" spans="9:9" s="501" customFormat="1">
      <c r="I400" s="616"/>
    </row>
    <row r="401" spans="9:9" s="501" customFormat="1">
      <c r="I401" s="616"/>
    </row>
    <row r="402" spans="9:9" s="501" customFormat="1">
      <c r="I402" s="616"/>
    </row>
    <row r="403" spans="9:9" s="501" customFormat="1">
      <c r="I403" s="616"/>
    </row>
    <row r="404" spans="9:9" s="501" customFormat="1">
      <c r="I404" s="616"/>
    </row>
    <row r="405" spans="9:9" s="501" customFormat="1">
      <c r="I405" s="616"/>
    </row>
    <row r="406" spans="9:9" s="501" customFormat="1">
      <c r="I406" s="616"/>
    </row>
    <row r="407" spans="9:9" s="501" customFormat="1">
      <c r="I407" s="616"/>
    </row>
    <row r="408" spans="9:9" s="501" customFormat="1">
      <c r="I408" s="616"/>
    </row>
    <row r="409" spans="9:9" s="501" customFormat="1">
      <c r="I409" s="616"/>
    </row>
    <row r="410" spans="9:9" s="501" customFormat="1">
      <c r="I410" s="616"/>
    </row>
    <row r="411" spans="9:9" s="501" customFormat="1">
      <c r="I411" s="616"/>
    </row>
    <row r="412" spans="9:9" s="501" customFormat="1">
      <c r="I412" s="616"/>
    </row>
    <row r="413" spans="9:9" s="501" customFormat="1">
      <c r="I413" s="616"/>
    </row>
    <row r="414" spans="9:9" s="501" customFormat="1">
      <c r="I414" s="616"/>
    </row>
    <row r="415" spans="9:9" s="501" customFormat="1">
      <c r="I415" s="616"/>
    </row>
    <row r="416" spans="9:9" s="501" customFormat="1">
      <c r="I416" s="616"/>
    </row>
    <row r="417" spans="9:9" s="501" customFormat="1">
      <c r="I417" s="616"/>
    </row>
    <row r="418" spans="9:9" s="501" customFormat="1">
      <c r="I418" s="616"/>
    </row>
    <row r="419" spans="9:9" s="501" customFormat="1">
      <c r="I419" s="616"/>
    </row>
    <row r="420" spans="9:9" s="501" customFormat="1">
      <c r="I420" s="616"/>
    </row>
    <row r="421" spans="9:9" s="501" customFormat="1">
      <c r="I421" s="616"/>
    </row>
    <row r="422" spans="9:9" s="501" customFormat="1">
      <c r="I422" s="616"/>
    </row>
    <row r="423" spans="9:9" s="501" customFormat="1">
      <c r="I423" s="616"/>
    </row>
    <row r="424" spans="9:9" s="501" customFormat="1">
      <c r="I424" s="616"/>
    </row>
    <row r="425" spans="9:9" s="501" customFormat="1">
      <c r="I425" s="616"/>
    </row>
    <row r="426" spans="9:9" s="501" customFormat="1">
      <c r="I426" s="616"/>
    </row>
    <row r="427" spans="9:9" s="501" customFormat="1">
      <c r="I427" s="616"/>
    </row>
    <row r="428" spans="9:9" s="501" customFormat="1">
      <c r="I428" s="616"/>
    </row>
    <row r="429" spans="9:9" s="501" customFormat="1">
      <c r="I429" s="616"/>
    </row>
    <row r="430" spans="9:9" s="501" customFormat="1">
      <c r="I430" s="616"/>
    </row>
    <row r="431" spans="9:9" s="501" customFormat="1">
      <c r="I431" s="616"/>
    </row>
    <row r="432" spans="9:9" s="501" customFormat="1">
      <c r="I432" s="616"/>
    </row>
    <row r="433" spans="9:9" s="501" customFormat="1">
      <c r="I433" s="616"/>
    </row>
    <row r="434" spans="9:9" s="501" customFormat="1">
      <c r="I434" s="616"/>
    </row>
    <row r="435" spans="9:9" s="501" customFormat="1">
      <c r="I435" s="616"/>
    </row>
    <row r="436" spans="9:9" s="501" customFormat="1">
      <c r="I436" s="616"/>
    </row>
    <row r="437" spans="9:9" s="501" customFormat="1">
      <c r="I437" s="616"/>
    </row>
    <row r="438" spans="9:9" s="501" customFormat="1">
      <c r="I438" s="616"/>
    </row>
    <row r="439" spans="9:9" s="501" customFormat="1">
      <c r="I439" s="616"/>
    </row>
    <row r="440" spans="9:9" s="501" customFormat="1">
      <c r="I440" s="616"/>
    </row>
    <row r="441" spans="9:9" s="501" customFormat="1">
      <c r="I441" s="616"/>
    </row>
    <row r="442" spans="9:9" s="501" customFormat="1">
      <c r="I442" s="616"/>
    </row>
    <row r="443" spans="9:9" s="501" customFormat="1">
      <c r="I443" s="616"/>
    </row>
    <row r="444" spans="9:9" s="501" customFormat="1">
      <c r="I444" s="616"/>
    </row>
    <row r="445" spans="9:9" s="501" customFormat="1">
      <c r="I445" s="616"/>
    </row>
    <row r="446" spans="9:9" s="501" customFormat="1">
      <c r="I446" s="616"/>
    </row>
    <row r="447" spans="9:9" s="501" customFormat="1">
      <c r="I447" s="616"/>
    </row>
    <row r="448" spans="9:9" s="501" customFormat="1">
      <c r="I448" s="616"/>
    </row>
    <row r="449" spans="9:9" s="501" customFormat="1">
      <c r="I449" s="616"/>
    </row>
    <row r="450" spans="9:9" s="501" customFormat="1">
      <c r="I450" s="616"/>
    </row>
    <row r="451" spans="9:9" s="501" customFormat="1">
      <c r="I451" s="616"/>
    </row>
    <row r="452" spans="9:9" s="501" customFormat="1">
      <c r="I452" s="616"/>
    </row>
    <row r="453" spans="9:9" s="501" customFormat="1">
      <c r="I453" s="616"/>
    </row>
    <row r="454" spans="9:9" s="501" customFormat="1">
      <c r="I454" s="616"/>
    </row>
    <row r="455" spans="9:9" s="501" customFormat="1">
      <c r="I455" s="616"/>
    </row>
    <row r="456" spans="9:9" s="501" customFormat="1">
      <c r="I456" s="616"/>
    </row>
    <row r="457" spans="9:9" s="501" customFormat="1">
      <c r="I457" s="616"/>
    </row>
    <row r="458" spans="9:9" s="501" customFormat="1">
      <c r="I458" s="616"/>
    </row>
    <row r="459" spans="9:9" s="501" customFormat="1">
      <c r="I459" s="616"/>
    </row>
    <row r="460" spans="9:9" s="501" customFormat="1">
      <c r="I460" s="616"/>
    </row>
    <row r="461" spans="9:9" s="501" customFormat="1">
      <c r="I461" s="616"/>
    </row>
    <row r="462" spans="9:9" s="501" customFormat="1">
      <c r="I462" s="616"/>
    </row>
    <row r="463" spans="9:9" s="501" customFormat="1">
      <c r="I463" s="616"/>
    </row>
    <row r="464" spans="9:9" s="501" customFormat="1">
      <c r="I464" s="616"/>
    </row>
    <row r="465" spans="9:9" s="501" customFormat="1">
      <c r="I465" s="616"/>
    </row>
    <row r="466" spans="9:9" s="501" customFormat="1">
      <c r="I466" s="616"/>
    </row>
    <row r="467" spans="9:9" s="501" customFormat="1">
      <c r="I467" s="616"/>
    </row>
    <row r="468" spans="9:9" s="501" customFormat="1">
      <c r="I468" s="616"/>
    </row>
    <row r="469" spans="9:9" s="501" customFormat="1">
      <c r="I469" s="616"/>
    </row>
    <row r="470" spans="9:9" s="501" customFormat="1">
      <c r="I470" s="616"/>
    </row>
    <row r="471" spans="9:9" s="501" customFormat="1">
      <c r="I471" s="616"/>
    </row>
    <row r="472" spans="9:9" s="501" customFormat="1">
      <c r="I472" s="616"/>
    </row>
    <row r="473" spans="9:9" s="501" customFormat="1">
      <c r="I473" s="616"/>
    </row>
    <row r="474" spans="9:9" s="501" customFormat="1">
      <c r="I474" s="616"/>
    </row>
    <row r="475" spans="9:9" s="501" customFormat="1">
      <c r="I475" s="616"/>
    </row>
    <row r="476" spans="9:9" s="501" customFormat="1">
      <c r="I476" s="616"/>
    </row>
    <row r="477" spans="9:9" s="501" customFormat="1">
      <c r="I477" s="616"/>
    </row>
    <row r="478" spans="9:9" s="501" customFormat="1">
      <c r="I478" s="616"/>
    </row>
    <row r="479" spans="9:9" s="501" customFormat="1">
      <c r="I479" s="616"/>
    </row>
    <row r="480" spans="9:9" s="501" customFormat="1">
      <c r="I480" s="616"/>
    </row>
    <row r="481" spans="9:9" s="501" customFormat="1">
      <c r="I481" s="616"/>
    </row>
    <row r="482" spans="9:9" s="501" customFormat="1">
      <c r="I482" s="616"/>
    </row>
    <row r="483" spans="9:9" s="501" customFormat="1">
      <c r="I483" s="616"/>
    </row>
    <row r="484" spans="9:9" s="501" customFormat="1">
      <c r="I484" s="616"/>
    </row>
    <row r="485" spans="9:9" s="501" customFormat="1">
      <c r="I485" s="616"/>
    </row>
    <row r="486" spans="9:9" s="501" customFormat="1">
      <c r="I486" s="616"/>
    </row>
    <row r="487" spans="9:9" s="501" customFormat="1">
      <c r="I487" s="616"/>
    </row>
    <row r="488" spans="9:9" s="501" customFormat="1">
      <c r="I488" s="616"/>
    </row>
    <row r="489" spans="9:9" s="501" customFormat="1">
      <c r="I489" s="616"/>
    </row>
    <row r="490" spans="9:9" s="501" customFormat="1">
      <c r="I490" s="616"/>
    </row>
    <row r="491" spans="9:9" s="501" customFormat="1">
      <c r="I491" s="616"/>
    </row>
    <row r="492" spans="9:9" s="501" customFormat="1">
      <c r="I492" s="616"/>
    </row>
    <row r="493" spans="9:9" s="501" customFormat="1">
      <c r="I493" s="616"/>
    </row>
    <row r="494" spans="9:9" s="501" customFormat="1">
      <c r="I494" s="616"/>
    </row>
    <row r="495" spans="9:9" s="501" customFormat="1">
      <c r="I495" s="616"/>
    </row>
    <row r="496" spans="9:9" s="501" customFormat="1">
      <c r="I496" s="616"/>
    </row>
    <row r="497" spans="9:9" s="501" customFormat="1">
      <c r="I497" s="616"/>
    </row>
    <row r="498" spans="9:9" s="501" customFormat="1">
      <c r="I498" s="616"/>
    </row>
    <row r="499" spans="9:9" s="501" customFormat="1">
      <c r="I499" s="616"/>
    </row>
    <row r="500" spans="9:9" s="501" customFormat="1">
      <c r="I500" s="616"/>
    </row>
    <row r="501" spans="9:9" s="501" customFormat="1">
      <c r="I501" s="616"/>
    </row>
    <row r="502" spans="9:9" s="501" customFormat="1">
      <c r="I502" s="616"/>
    </row>
    <row r="503" spans="9:9" s="501" customFormat="1">
      <c r="I503" s="616"/>
    </row>
    <row r="504" spans="9:9" s="501" customFormat="1">
      <c r="I504" s="616"/>
    </row>
    <row r="505" spans="9:9" s="501" customFormat="1">
      <c r="I505" s="616"/>
    </row>
    <row r="506" spans="9:9" s="501" customFormat="1">
      <c r="I506" s="616"/>
    </row>
    <row r="507" spans="9:9" s="501" customFormat="1">
      <c r="I507" s="616"/>
    </row>
    <row r="508" spans="9:9" s="501" customFormat="1">
      <c r="I508" s="616"/>
    </row>
    <row r="509" spans="9:9" s="501" customFormat="1">
      <c r="I509" s="616"/>
    </row>
    <row r="510" spans="9:9" s="501" customFormat="1">
      <c r="I510" s="616"/>
    </row>
    <row r="511" spans="9:9" s="501" customFormat="1">
      <c r="I511" s="616"/>
    </row>
    <row r="512" spans="9:9" s="501" customFormat="1">
      <c r="I512" s="616"/>
    </row>
    <row r="513" spans="9:9" s="501" customFormat="1">
      <c r="I513" s="616"/>
    </row>
    <row r="514" spans="9:9" s="501" customFormat="1">
      <c r="I514" s="616"/>
    </row>
    <row r="515" spans="9:9" s="501" customFormat="1">
      <c r="I515" s="616"/>
    </row>
    <row r="516" spans="9:9" s="501" customFormat="1">
      <c r="I516" s="616"/>
    </row>
    <row r="517" spans="9:9" s="501" customFormat="1">
      <c r="I517" s="616"/>
    </row>
    <row r="518" spans="9:9" s="501" customFormat="1">
      <c r="I518" s="616"/>
    </row>
    <row r="519" spans="9:9" s="501" customFormat="1">
      <c r="I519" s="616"/>
    </row>
    <row r="520" spans="9:9" s="501" customFormat="1">
      <c r="I520" s="616"/>
    </row>
    <row r="521" spans="9:9" s="501" customFormat="1">
      <c r="I521" s="616"/>
    </row>
    <row r="522" spans="9:9" s="501" customFormat="1">
      <c r="I522" s="616"/>
    </row>
    <row r="523" spans="9:9" s="501" customFormat="1">
      <c r="I523" s="616"/>
    </row>
    <row r="524" spans="9:9" s="501" customFormat="1">
      <c r="I524" s="616"/>
    </row>
    <row r="525" spans="9:9" s="501" customFormat="1">
      <c r="I525" s="616"/>
    </row>
    <row r="526" spans="9:9" s="501" customFormat="1">
      <c r="I526" s="616"/>
    </row>
    <row r="527" spans="9:9" s="501" customFormat="1">
      <c r="I527" s="616"/>
    </row>
    <row r="528" spans="9:9" s="501" customFormat="1">
      <c r="I528" s="616"/>
    </row>
    <row r="529" spans="9:9" s="501" customFormat="1">
      <c r="I529" s="616"/>
    </row>
    <row r="530" spans="9:9" s="501" customFormat="1">
      <c r="I530" s="616"/>
    </row>
    <row r="531" spans="9:9" s="501" customFormat="1">
      <c r="I531" s="616"/>
    </row>
    <row r="532" spans="9:9" s="501" customFormat="1">
      <c r="I532" s="616"/>
    </row>
    <row r="533" spans="9:9" s="501" customFormat="1">
      <c r="I533" s="616"/>
    </row>
    <row r="534" spans="9:9" s="501" customFormat="1">
      <c r="I534" s="616"/>
    </row>
    <row r="535" spans="9:9" s="501" customFormat="1">
      <c r="I535" s="616"/>
    </row>
    <row r="536" spans="9:9" s="501" customFormat="1">
      <c r="I536" s="616"/>
    </row>
    <row r="537" spans="9:9" s="501" customFormat="1">
      <c r="I537" s="616"/>
    </row>
    <row r="538" spans="9:9" s="501" customFormat="1">
      <c r="I538" s="616"/>
    </row>
    <row r="539" spans="9:9" s="501" customFormat="1">
      <c r="I539" s="616"/>
    </row>
    <row r="540" spans="9:9" s="501" customFormat="1">
      <c r="I540" s="616"/>
    </row>
    <row r="541" spans="9:9" s="501" customFormat="1">
      <c r="I541" s="616"/>
    </row>
    <row r="542" spans="9:9" s="501" customFormat="1">
      <c r="I542" s="616"/>
    </row>
    <row r="543" spans="9:9" s="501" customFormat="1">
      <c r="I543" s="616"/>
    </row>
    <row r="544" spans="9:9" s="501" customFormat="1">
      <c r="I544" s="616"/>
    </row>
    <row r="545" spans="9:9" s="501" customFormat="1">
      <c r="I545" s="616"/>
    </row>
    <row r="546" spans="9:9" s="501" customFormat="1">
      <c r="I546" s="616"/>
    </row>
    <row r="547" spans="9:9" s="501" customFormat="1">
      <c r="I547" s="616"/>
    </row>
    <row r="548" spans="9:9" s="501" customFormat="1">
      <c r="I548" s="616"/>
    </row>
    <row r="549" spans="9:9" s="501" customFormat="1">
      <c r="I549" s="616"/>
    </row>
    <row r="550" spans="9:9" s="501" customFormat="1">
      <c r="I550" s="616"/>
    </row>
    <row r="551" spans="9:9" s="501" customFormat="1">
      <c r="I551" s="616"/>
    </row>
    <row r="552" spans="9:9" s="501" customFormat="1">
      <c r="I552" s="616"/>
    </row>
    <row r="553" spans="9:9" s="501" customFormat="1">
      <c r="I553" s="616"/>
    </row>
    <row r="554" spans="9:9" s="501" customFormat="1">
      <c r="I554" s="616"/>
    </row>
    <row r="555" spans="9:9" s="501" customFormat="1">
      <c r="I555" s="616"/>
    </row>
    <row r="556" spans="9:9" s="501" customFormat="1">
      <c r="I556" s="616"/>
    </row>
    <row r="557" spans="9:9" s="501" customFormat="1">
      <c r="I557" s="616"/>
    </row>
    <row r="558" spans="9:9" s="501" customFormat="1">
      <c r="I558" s="616"/>
    </row>
    <row r="559" spans="9:9" s="501" customFormat="1">
      <c r="I559" s="616"/>
    </row>
    <row r="560" spans="9:9" s="501" customFormat="1">
      <c r="I560" s="616"/>
    </row>
    <row r="561" spans="9:9" s="501" customFormat="1">
      <c r="I561" s="616"/>
    </row>
    <row r="562" spans="9:9" s="501" customFormat="1">
      <c r="I562" s="616"/>
    </row>
    <row r="563" spans="9:9" s="501" customFormat="1">
      <c r="I563" s="616"/>
    </row>
    <row r="564" spans="9:9" s="501" customFormat="1">
      <c r="I564" s="616"/>
    </row>
    <row r="565" spans="9:9" s="501" customFormat="1">
      <c r="I565" s="616"/>
    </row>
    <row r="566" spans="9:9" s="501" customFormat="1">
      <c r="I566" s="616"/>
    </row>
    <row r="567" spans="9:9" s="501" customFormat="1">
      <c r="I567" s="616"/>
    </row>
    <row r="568" spans="9:9" s="501" customFormat="1">
      <c r="I568" s="616"/>
    </row>
    <row r="569" spans="9:9" s="501" customFormat="1">
      <c r="I569" s="616"/>
    </row>
    <row r="570" spans="9:9" s="501" customFormat="1">
      <c r="I570" s="616"/>
    </row>
    <row r="571" spans="9:9" s="501" customFormat="1">
      <c r="I571" s="616"/>
    </row>
    <row r="572" spans="9:9" s="501" customFormat="1">
      <c r="I572" s="616"/>
    </row>
    <row r="573" spans="9:9" s="501" customFormat="1">
      <c r="I573" s="616"/>
    </row>
    <row r="574" spans="9:9" s="501" customFormat="1">
      <c r="I574" s="616"/>
    </row>
    <row r="575" spans="9:9" s="501" customFormat="1">
      <c r="I575" s="616"/>
    </row>
    <row r="576" spans="9:9" s="501" customFormat="1">
      <c r="I576" s="616"/>
    </row>
    <row r="577" spans="9:9" s="501" customFormat="1">
      <c r="I577" s="616"/>
    </row>
    <row r="578" spans="9:9" s="501" customFormat="1">
      <c r="I578" s="616"/>
    </row>
    <row r="579" spans="9:9" s="501" customFormat="1">
      <c r="I579" s="616"/>
    </row>
    <row r="580" spans="9:9" s="501" customFormat="1">
      <c r="I580" s="616"/>
    </row>
    <row r="581" spans="9:9" s="501" customFormat="1">
      <c r="I581" s="616"/>
    </row>
    <row r="582" spans="9:9" s="501" customFormat="1">
      <c r="I582" s="616"/>
    </row>
    <row r="583" spans="9:9" s="501" customFormat="1">
      <c r="I583" s="616"/>
    </row>
    <row r="584" spans="9:9" s="501" customFormat="1">
      <c r="I584" s="616"/>
    </row>
    <row r="585" spans="9:9" s="501" customFormat="1">
      <c r="I585" s="616"/>
    </row>
    <row r="586" spans="9:9" s="501" customFormat="1">
      <c r="I586" s="616"/>
    </row>
    <row r="587" spans="9:9" s="501" customFormat="1">
      <c r="I587" s="616"/>
    </row>
    <row r="588" spans="9:9" s="501" customFormat="1">
      <c r="I588" s="616"/>
    </row>
    <row r="589" spans="9:9" s="501" customFormat="1">
      <c r="I589" s="616"/>
    </row>
    <row r="590" spans="9:9" s="501" customFormat="1">
      <c r="I590" s="616"/>
    </row>
    <row r="591" spans="9:9" s="501" customFormat="1">
      <c r="I591" s="616"/>
    </row>
    <row r="592" spans="9:9" s="501" customFormat="1">
      <c r="I592" s="616"/>
    </row>
    <row r="593" spans="9:9" s="501" customFormat="1">
      <c r="I593" s="616"/>
    </row>
    <row r="594" spans="9:9" s="501" customFormat="1">
      <c r="I594" s="616"/>
    </row>
    <row r="595" spans="9:9" s="501" customFormat="1">
      <c r="I595" s="616"/>
    </row>
    <row r="596" spans="9:9" s="501" customFormat="1">
      <c r="I596" s="616"/>
    </row>
    <row r="597" spans="9:9" s="501" customFormat="1">
      <c r="I597" s="616"/>
    </row>
    <row r="598" spans="9:9" s="501" customFormat="1">
      <c r="I598" s="616"/>
    </row>
    <row r="599" spans="9:9" s="501" customFormat="1">
      <c r="I599" s="616"/>
    </row>
    <row r="600" spans="9:9" s="501" customFormat="1">
      <c r="I600" s="616"/>
    </row>
    <row r="601" spans="9:9" s="501" customFormat="1">
      <c r="I601" s="616"/>
    </row>
    <row r="602" spans="9:9" s="501" customFormat="1">
      <c r="I602" s="616"/>
    </row>
    <row r="603" spans="9:9" s="501" customFormat="1">
      <c r="I603" s="616"/>
    </row>
    <row r="604" spans="9:9" s="501" customFormat="1">
      <c r="I604" s="616"/>
    </row>
    <row r="605" spans="9:9" s="501" customFormat="1">
      <c r="I605" s="616"/>
    </row>
    <row r="606" spans="9:9" s="501" customFormat="1">
      <c r="I606" s="616"/>
    </row>
    <row r="607" spans="9:9" s="501" customFormat="1">
      <c r="I607" s="616"/>
    </row>
    <row r="608" spans="9:9" s="501" customFormat="1">
      <c r="I608" s="616"/>
    </row>
    <row r="609" spans="9:9" s="501" customFormat="1">
      <c r="I609" s="616"/>
    </row>
    <row r="610" spans="9:9" s="501" customFormat="1">
      <c r="I610" s="616"/>
    </row>
    <row r="611" spans="9:9" s="501" customFormat="1">
      <c r="I611" s="616"/>
    </row>
    <row r="612" spans="9:9" s="501" customFormat="1">
      <c r="I612" s="616"/>
    </row>
    <row r="613" spans="9:9" s="501" customFormat="1">
      <c r="I613" s="616"/>
    </row>
    <row r="614" spans="9:9" s="501" customFormat="1">
      <c r="I614" s="616"/>
    </row>
    <row r="615" spans="9:9" s="501" customFormat="1">
      <c r="I615" s="616"/>
    </row>
    <row r="616" spans="9:9" s="501" customFormat="1">
      <c r="I616" s="616"/>
    </row>
    <row r="617" spans="9:9" s="501" customFormat="1">
      <c r="I617" s="616"/>
    </row>
    <row r="618" spans="9:9" s="501" customFormat="1">
      <c r="I618" s="616"/>
    </row>
    <row r="619" spans="9:9" s="501" customFormat="1">
      <c r="I619" s="616"/>
    </row>
    <row r="620" spans="9:9" s="501" customFormat="1">
      <c r="I620" s="616"/>
    </row>
    <row r="621" spans="9:9" s="501" customFormat="1">
      <c r="I621" s="616"/>
    </row>
    <row r="622" spans="9:9" s="501" customFormat="1">
      <c r="I622" s="616"/>
    </row>
    <row r="623" spans="9:9" s="501" customFormat="1">
      <c r="I623" s="616"/>
    </row>
    <row r="624" spans="9:9" s="501" customFormat="1">
      <c r="I624" s="616"/>
    </row>
    <row r="625" spans="9:9" s="501" customFormat="1">
      <c r="I625" s="616"/>
    </row>
    <row r="626" spans="9:9" s="501" customFormat="1">
      <c r="I626" s="616"/>
    </row>
    <row r="627" spans="9:9" s="501" customFormat="1">
      <c r="I627" s="616"/>
    </row>
    <row r="628" spans="9:9" s="501" customFormat="1">
      <c r="I628" s="616"/>
    </row>
    <row r="629" spans="9:9" s="501" customFormat="1">
      <c r="I629" s="616"/>
    </row>
    <row r="630" spans="9:9" s="501" customFormat="1">
      <c r="I630" s="616"/>
    </row>
    <row r="631" spans="9:9" s="501" customFormat="1">
      <c r="I631" s="616"/>
    </row>
    <row r="632" spans="9:9" s="501" customFormat="1">
      <c r="I632" s="616"/>
    </row>
    <row r="633" spans="9:9" s="501" customFormat="1">
      <c r="I633" s="616"/>
    </row>
    <row r="634" spans="9:9" s="501" customFormat="1">
      <c r="I634" s="616"/>
    </row>
    <row r="635" spans="9:9" s="501" customFormat="1">
      <c r="I635" s="616"/>
    </row>
    <row r="636" spans="9:9" s="501" customFormat="1">
      <c r="I636" s="616"/>
    </row>
    <row r="637" spans="9:9" s="501" customFormat="1">
      <c r="I637" s="616"/>
    </row>
    <row r="638" spans="9:9" s="501" customFormat="1">
      <c r="I638" s="616"/>
    </row>
    <row r="639" spans="9:9" s="501" customFormat="1">
      <c r="I639" s="616"/>
    </row>
    <row r="640" spans="9:9" s="501" customFormat="1">
      <c r="I640" s="616"/>
    </row>
    <row r="641" spans="9:9" s="501" customFormat="1">
      <c r="I641" s="616"/>
    </row>
    <row r="642" spans="9:9" s="501" customFormat="1">
      <c r="I642" s="616"/>
    </row>
    <row r="643" spans="9:9" s="501" customFormat="1">
      <c r="I643" s="616"/>
    </row>
    <row r="644" spans="9:9" s="501" customFormat="1">
      <c r="I644" s="616"/>
    </row>
    <row r="645" spans="9:9" s="501" customFormat="1">
      <c r="I645" s="616"/>
    </row>
    <row r="646" spans="9:9" s="501" customFormat="1">
      <c r="I646" s="616"/>
    </row>
    <row r="647" spans="9:9" s="501" customFormat="1">
      <c r="I647" s="616"/>
    </row>
    <row r="648" spans="9:9" s="501" customFormat="1">
      <c r="I648" s="616"/>
    </row>
    <row r="649" spans="9:9" s="501" customFormat="1">
      <c r="I649" s="616"/>
    </row>
    <row r="650" spans="9:9" s="501" customFormat="1">
      <c r="I650" s="616"/>
    </row>
    <row r="651" spans="9:9" s="501" customFormat="1">
      <c r="I651" s="616"/>
    </row>
    <row r="652" spans="9:9" s="501" customFormat="1">
      <c r="I652" s="616"/>
    </row>
    <row r="653" spans="9:9" s="501" customFormat="1">
      <c r="I653" s="616"/>
    </row>
    <row r="654" spans="9:9" s="501" customFormat="1">
      <c r="I654" s="616"/>
    </row>
    <row r="655" spans="9:9" s="501" customFormat="1">
      <c r="I655" s="616"/>
    </row>
    <row r="656" spans="9:9" s="501" customFormat="1">
      <c r="I656" s="616"/>
    </row>
    <row r="657" spans="9:9" s="501" customFormat="1">
      <c r="I657" s="616"/>
    </row>
    <row r="658" spans="9:9" s="501" customFormat="1">
      <c r="I658" s="616"/>
    </row>
    <row r="659" spans="9:9" s="501" customFormat="1">
      <c r="I659" s="616"/>
    </row>
    <row r="660" spans="9:9" s="501" customFormat="1">
      <c r="I660" s="616"/>
    </row>
    <row r="661" spans="9:9" s="501" customFormat="1">
      <c r="I661" s="616"/>
    </row>
    <row r="662" spans="9:9" s="501" customFormat="1">
      <c r="I662" s="616"/>
    </row>
    <row r="663" spans="9:9" s="501" customFormat="1">
      <c r="I663" s="616"/>
    </row>
    <row r="664" spans="9:9" s="501" customFormat="1">
      <c r="I664" s="616"/>
    </row>
    <row r="665" spans="9:9" s="501" customFormat="1">
      <c r="I665" s="616"/>
    </row>
    <row r="666" spans="9:9" s="501" customFormat="1">
      <c r="I666" s="616"/>
    </row>
    <row r="667" spans="9:9" s="501" customFormat="1">
      <c r="I667" s="616"/>
    </row>
    <row r="668" spans="9:9" s="501" customFormat="1">
      <c r="I668" s="616"/>
    </row>
    <row r="669" spans="9:9" s="501" customFormat="1">
      <c r="I669" s="616"/>
    </row>
    <row r="670" spans="9:9" s="501" customFormat="1">
      <c r="I670" s="616"/>
    </row>
    <row r="671" spans="9:9" s="501" customFormat="1">
      <c r="I671" s="616"/>
    </row>
    <row r="672" spans="9:9" s="501" customFormat="1">
      <c r="I672" s="616"/>
    </row>
    <row r="673" spans="9:9" s="501" customFormat="1">
      <c r="I673" s="616"/>
    </row>
    <row r="674" spans="9:9" s="501" customFormat="1">
      <c r="I674" s="616"/>
    </row>
    <row r="675" spans="9:9" s="501" customFormat="1">
      <c r="I675" s="616"/>
    </row>
    <row r="676" spans="9:9" s="501" customFormat="1">
      <c r="I676" s="616"/>
    </row>
    <row r="677" spans="9:9" s="501" customFormat="1">
      <c r="I677" s="616"/>
    </row>
    <row r="678" spans="9:9" s="501" customFormat="1">
      <c r="I678" s="616"/>
    </row>
    <row r="679" spans="9:9" s="501" customFormat="1">
      <c r="I679" s="616"/>
    </row>
    <row r="680" spans="9:9" s="501" customFormat="1">
      <c r="I680" s="616"/>
    </row>
    <row r="681" spans="9:9" s="501" customFormat="1">
      <c r="I681" s="616"/>
    </row>
    <row r="682" spans="9:9" s="501" customFormat="1">
      <c r="I682" s="616"/>
    </row>
    <row r="683" spans="9:9" s="501" customFormat="1">
      <c r="I683" s="616"/>
    </row>
    <row r="684" spans="9:9" s="501" customFormat="1">
      <c r="I684" s="616"/>
    </row>
    <row r="685" spans="9:9" s="501" customFormat="1">
      <c r="I685" s="616"/>
    </row>
    <row r="686" spans="9:9" s="501" customFormat="1">
      <c r="I686" s="616"/>
    </row>
    <row r="687" spans="9:9" s="501" customFormat="1">
      <c r="I687" s="616"/>
    </row>
    <row r="688" spans="9:9" s="501" customFormat="1">
      <c r="I688" s="616"/>
    </row>
    <row r="689" spans="9:9" s="501" customFormat="1">
      <c r="I689" s="616"/>
    </row>
    <row r="690" spans="9:9" s="501" customFormat="1">
      <c r="I690" s="616"/>
    </row>
    <row r="691" spans="9:9" s="501" customFormat="1">
      <c r="I691" s="616"/>
    </row>
    <row r="692" spans="9:9" s="501" customFormat="1">
      <c r="I692" s="616"/>
    </row>
    <row r="693" spans="9:9" s="501" customFormat="1">
      <c r="I693" s="616"/>
    </row>
    <row r="694" spans="9:9" s="501" customFormat="1">
      <c r="I694" s="616"/>
    </row>
    <row r="695" spans="9:9" s="501" customFormat="1">
      <c r="I695" s="616"/>
    </row>
    <row r="696" spans="9:9" s="501" customFormat="1">
      <c r="I696" s="616"/>
    </row>
    <row r="697" spans="9:9" s="501" customFormat="1">
      <c r="I697" s="616"/>
    </row>
    <row r="698" spans="9:9" s="501" customFormat="1">
      <c r="I698" s="616"/>
    </row>
    <row r="699" spans="9:9" s="501" customFormat="1">
      <c r="I699" s="616"/>
    </row>
    <row r="700" spans="9:9" s="501" customFormat="1">
      <c r="I700" s="616"/>
    </row>
    <row r="701" spans="9:9" s="501" customFormat="1">
      <c r="I701" s="616"/>
    </row>
    <row r="702" spans="9:9" s="501" customFormat="1">
      <c r="I702" s="616"/>
    </row>
    <row r="703" spans="9:9" s="501" customFormat="1">
      <c r="I703" s="616"/>
    </row>
    <row r="704" spans="9:9" s="501" customFormat="1">
      <c r="I704" s="616"/>
    </row>
    <row r="705" spans="9:9" s="501" customFormat="1">
      <c r="I705" s="616"/>
    </row>
    <row r="706" spans="9:9" s="501" customFormat="1">
      <c r="I706" s="616"/>
    </row>
    <row r="707" spans="9:9" s="501" customFormat="1">
      <c r="I707" s="616"/>
    </row>
    <row r="708" spans="9:9" s="501" customFormat="1">
      <c r="I708" s="616"/>
    </row>
    <row r="709" spans="9:9" s="501" customFormat="1">
      <c r="I709" s="616"/>
    </row>
    <row r="710" spans="9:9" s="501" customFormat="1">
      <c r="I710" s="616"/>
    </row>
    <row r="711" spans="9:9" s="501" customFormat="1">
      <c r="I711" s="616"/>
    </row>
    <row r="712" spans="9:9" s="501" customFormat="1">
      <c r="I712" s="616"/>
    </row>
    <row r="713" spans="9:9" s="501" customFormat="1">
      <c r="I713" s="616"/>
    </row>
    <row r="714" spans="9:9" s="501" customFormat="1">
      <c r="I714" s="616"/>
    </row>
    <row r="715" spans="9:9" s="501" customFormat="1">
      <c r="I715" s="616"/>
    </row>
    <row r="716" spans="9:9" s="501" customFormat="1">
      <c r="I716" s="616"/>
    </row>
    <row r="717" spans="9:9" s="501" customFormat="1">
      <c r="I717" s="616"/>
    </row>
    <row r="718" spans="9:9" s="501" customFormat="1">
      <c r="I718" s="616"/>
    </row>
    <row r="719" spans="9:9" s="501" customFormat="1">
      <c r="I719" s="616"/>
    </row>
    <row r="720" spans="9:9" s="501" customFormat="1">
      <c r="I720" s="616"/>
    </row>
    <row r="721" spans="9:9" s="501" customFormat="1">
      <c r="I721" s="616"/>
    </row>
    <row r="722" spans="9:9" s="501" customFormat="1">
      <c r="I722" s="616"/>
    </row>
    <row r="723" spans="9:9" s="501" customFormat="1">
      <c r="I723" s="616"/>
    </row>
    <row r="724" spans="9:9" s="501" customFormat="1">
      <c r="I724" s="616"/>
    </row>
    <row r="725" spans="9:9" s="501" customFormat="1">
      <c r="I725" s="616"/>
    </row>
    <row r="726" spans="9:9" s="501" customFormat="1">
      <c r="I726" s="616"/>
    </row>
    <row r="727" spans="9:9" s="501" customFormat="1">
      <c r="I727" s="616"/>
    </row>
    <row r="728" spans="9:9" s="501" customFormat="1">
      <c r="I728" s="616"/>
    </row>
    <row r="729" spans="9:9" s="501" customFormat="1">
      <c r="I729" s="616"/>
    </row>
    <row r="730" spans="9:9" s="501" customFormat="1">
      <c r="I730" s="616"/>
    </row>
    <row r="731" spans="9:9" s="501" customFormat="1">
      <c r="I731" s="616"/>
    </row>
    <row r="732" spans="9:9" s="501" customFormat="1">
      <c r="I732" s="616"/>
    </row>
    <row r="733" spans="9:9" s="501" customFormat="1">
      <c r="I733" s="616"/>
    </row>
    <row r="734" spans="9:9" s="501" customFormat="1">
      <c r="I734" s="616"/>
    </row>
    <row r="735" spans="9:9" s="501" customFormat="1">
      <c r="I735" s="616"/>
    </row>
    <row r="736" spans="9:9" s="501" customFormat="1">
      <c r="I736" s="616"/>
    </row>
    <row r="737" spans="9:9" s="501" customFormat="1">
      <c r="I737" s="616"/>
    </row>
    <row r="738" spans="9:9" s="501" customFormat="1">
      <c r="I738" s="616"/>
    </row>
    <row r="739" spans="9:9" s="501" customFormat="1">
      <c r="I739" s="616"/>
    </row>
    <row r="740" spans="9:9" s="501" customFormat="1">
      <c r="I740" s="616"/>
    </row>
    <row r="741" spans="9:9" s="501" customFormat="1">
      <c r="I741" s="616"/>
    </row>
    <row r="742" spans="9:9" s="501" customFormat="1">
      <c r="I742" s="616"/>
    </row>
    <row r="743" spans="9:9" s="501" customFormat="1">
      <c r="I743" s="616"/>
    </row>
    <row r="744" spans="9:9" s="501" customFormat="1">
      <c r="I744" s="616"/>
    </row>
    <row r="745" spans="9:9" s="501" customFormat="1">
      <c r="I745" s="616"/>
    </row>
    <row r="746" spans="9:9" s="501" customFormat="1">
      <c r="I746" s="616"/>
    </row>
    <row r="747" spans="9:9" s="501" customFormat="1">
      <c r="I747" s="616"/>
    </row>
    <row r="748" spans="9:9" s="501" customFormat="1">
      <c r="I748" s="616"/>
    </row>
    <row r="749" spans="9:9" s="501" customFormat="1">
      <c r="I749" s="616"/>
    </row>
    <row r="750" spans="9:9" s="501" customFormat="1">
      <c r="I750" s="616"/>
    </row>
    <row r="751" spans="9:9" s="501" customFormat="1">
      <c r="I751" s="616"/>
    </row>
    <row r="752" spans="9:9" s="501" customFormat="1">
      <c r="I752" s="616"/>
    </row>
    <row r="753" spans="9:9" s="501" customFormat="1">
      <c r="I753" s="616"/>
    </row>
    <row r="754" spans="9:9" s="501" customFormat="1">
      <c r="I754" s="616"/>
    </row>
    <row r="755" spans="9:9" s="501" customFormat="1">
      <c r="I755" s="616"/>
    </row>
    <row r="756" spans="9:9" s="501" customFormat="1">
      <c r="I756" s="616"/>
    </row>
    <row r="757" spans="9:9" s="501" customFormat="1">
      <c r="I757" s="616"/>
    </row>
    <row r="758" spans="9:9" s="501" customFormat="1">
      <c r="I758" s="616"/>
    </row>
    <row r="759" spans="9:9" s="501" customFormat="1">
      <c r="I759" s="616"/>
    </row>
    <row r="760" spans="9:9" s="501" customFormat="1">
      <c r="I760" s="616"/>
    </row>
    <row r="761" spans="9:9" s="501" customFormat="1">
      <c r="I761" s="616"/>
    </row>
    <row r="762" spans="9:9" s="501" customFormat="1">
      <c r="I762" s="616"/>
    </row>
    <row r="763" spans="9:9" s="501" customFormat="1">
      <c r="I763" s="616"/>
    </row>
    <row r="764" spans="9:9" s="501" customFormat="1">
      <c r="I764" s="616"/>
    </row>
    <row r="765" spans="9:9" s="501" customFormat="1">
      <c r="I765" s="616"/>
    </row>
    <row r="766" spans="9:9" s="501" customFormat="1">
      <c r="I766" s="616"/>
    </row>
    <row r="767" spans="9:9" s="501" customFormat="1">
      <c r="I767" s="616"/>
    </row>
    <row r="768" spans="9:9" s="501" customFormat="1">
      <c r="I768" s="616"/>
    </row>
    <row r="769" spans="9:9" s="501" customFormat="1">
      <c r="I769" s="616"/>
    </row>
    <row r="770" spans="9:9" s="501" customFormat="1">
      <c r="I770" s="616"/>
    </row>
    <row r="771" spans="9:9" s="501" customFormat="1">
      <c r="I771" s="616"/>
    </row>
    <row r="772" spans="9:9" s="501" customFormat="1">
      <c r="I772" s="616"/>
    </row>
    <row r="773" spans="9:9" s="501" customFormat="1">
      <c r="I773" s="616"/>
    </row>
    <row r="774" spans="9:9" s="501" customFormat="1">
      <c r="I774" s="616"/>
    </row>
  </sheetData>
  <mergeCells count="16">
    <mergeCell ref="A29:I29"/>
    <mergeCell ref="A30:I30"/>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M38" sqref="M38"/>
    </sheetView>
  </sheetViews>
  <sheetFormatPr defaultRowHeight="12.75"/>
  <cols>
    <col min="1" max="1" width="57" style="644" bestFit="1" customWidth="1"/>
    <col min="2" max="2" width="16.28515625" style="644" customWidth="1"/>
    <col min="3" max="3" width="13.5703125" style="644" customWidth="1"/>
    <col min="4" max="4" width="11.85546875" style="644" customWidth="1"/>
    <col min="5" max="5" width="13" style="644" customWidth="1"/>
    <col min="6" max="6" width="10.5703125" style="644" bestFit="1" customWidth="1"/>
    <col min="7" max="7" width="9.5703125" style="644" customWidth="1"/>
    <col min="8" max="8" width="8.7109375" style="644" customWidth="1"/>
    <col min="9" max="9" width="10.28515625" style="644" customWidth="1"/>
    <col min="10" max="10" width="12.140625" style="644" customWidth="1"/>
    <col min="11" max="13" width="9.42578125" style="644" bestFit="1" customWidth="1"/>
    <col min="14" max="14" width="10.28515625" style="644" customWidth="1"/>
    <col min="15" max="15" width="8.42578125" style="644" customWidth="1"/>
    <col min="16" max="16" width="6.85546875" style="644" customWidth="1"/>
    <col min="17" max="17" width="8.28515625" style="644" customWidth="1"/>
    <col min="18" max="18" width="6.85546875" style="644" bestFit="1" customWidth="1"/>
    <col min="19" max="255" width="9.140625" style="644"/>
    <col min="256" max="256" width="56.42578125" style="644" bestFit="1" customWidth="1"/>
    <col min="257" max="260" width="8.42578125" style="644" bestFit="1" customWidth="1"/>
    <col min="261" max="261" width="7.140625" style="644" bestFit="1" customWidth="1"/>
    <col min="262" max="262" width="7" style="644" bestFit="1" customWidth="1"/>
    <col min="263" max="263" width="7.140625" style="644" bestFit="1" customWidth="1"/>
    <col min="264" max="264" width="6.85546875" style="644" bestFit="1" customWidth="1"/>
    <col min="265" max="265" width="10.42578125" style="644" bestFit="1" customWidth="1"/>
    <col min="266" max="266" width="54.85546875" style="644" customWidth="1"/>
    <col min="267" max="269" width="9.42578125" style="644" bestFit="1" customWidth="1"/>
    <col min="270" max="270" width="10.28515625" style="644" customWidth="1"/>
    <col min="271" max="271" width="8.42578125" style="644" customWidth="1"/>
    <col min="272" max="272" width="6.85546875" style="644" customWidth="1"/>
    <col min="273" max="273" width="8.28515625" style="644" customWidth="1"/>
    <col min="274" max="274" width="6.85546875" style="644" bestFit="1" customWidth="1"/>
    <col min="275" max="511" width="9.140625" style="644"/>
    <col min="512" max="512" width="56.42578125" style="644" bestFit="1" customWidth="1"/>
    <col min="513" max="516" width="8.42578125" style="644" bestFit="1" customWidth="1"/>
    <col min="517" max="517" width="7.140625" style="644" bestFit="1" customWidth="1"/>
    <col min="518" max="518" width="7" style="644" bestFit="1" customWidth="1"/>
    <col min="519" max="519" width="7.140625" style="644" bestFit="1" customWidth="1"/>
    <col min="520" max="520" width="6.85546875" style="644" bestFit="1" customWidth="1"/>
    <col min="521" max="521" width="10.42578125" style="644" bestFit="1" customWidth="1"/>
    <col min="522" max="522" width="54.85546875" style="644" customWidth="1"/>
    <col min="523" max="525" width="9.42578125" style="644" bestFit="1" customWidth="1"/>
    <col min="526" max="526" width="10.28515625" style="644" customWidth="1"/>
    <col min="527" max="527" width="8.42578125" style="644" customWidth="1"/>
    <col min="528" max="528" width="6.85546875" style="644" customWidth="1"/>
    <col min="529" max="529" width="8.28515625" style="644" customWidth="1"/>
    <col min="530" max="530" width="6.85546875" style="644" bestFit="1" customWidth="1"/>
    <col min="531" max="767" width="9.140625" style="644"/>
    <col min="768" max="768" width="56.42578125" style="644" bestFit="1" customWidth="1"/>
    <col min="769" max="772" width="8.42578125" style="644" bestFit="1" customWidth="1"/>
    <col min="773" max="773" width="7.140625" style="644" bestFit="1" customWidth="1"/>
    <col min="774" max="774" width="7" style="644" bestFit="1" customWidth="1"/>
    <col min="775" max="775" width="7.140625" style="644" bestFit="1" customWidth="1"/>
    <col min="776" max="776" width="6.85546875" style="644" bestFit="1" customWidth="1"/>
    <col min="777" max="777" width="10.42578125" style="644" bestFit="1" customWidth="1"/>
    <col min="778" max="778" width="54.85546875" style="644" customWidth="1"/>
    <col min="779" max="781" width="9.42578125" style="644" bestFit="1" customWidth="1"/>
    <col min="782" max="782" width="10.28515625" style="644" customWidth="1"/>
    <col min="783" max="783" width="8.42578125" style="644" customWidth="1"/>
    <col min="784" max="784" width="6.85546875" style="644" customWidth="1"/>
    <col min="785" max="785" width="8.28515625" style="644" customWidth="1"/>
    <col min="786" max="786" width="6.85546875" style="644" bestFit="1" customWidth="1"/>
    <col min="787" max="1023" width="9.140625" style="644"/>
    <col min="1024" max="1024" width="56.42578125" style="644" bestFit="1" customWidth="1"/>
    <col min="1025" max="1028" width="8.42578125" style="644" bestFit="1" customWidth="1"/>
    <col min="1029" max="1029" width="7.140625" style="644" bestFit="1" customWidth="1"/>
    <col min="1030" max="1030" width="7" style="644" bestFit="1" customWidth="1"/>
    <col min="1031" max="1031" width="7.140625" style="644" bestFit="1" customWidth="1"/>
    <col min="1032" max="1032" width="6.85546875" style="644" bestFit="1" customWidth="1"/>
    <col min="1033" max="1033" width="10.42578125" style="644" bestFit="1" customWidth="1"/>
    <col min="1034" max="1034" width="54.85546875" style="644" customWidth="1"/>
    <col min="1035" max="1037" width="9.42578125" style="644" bestFit="1" customWidth="1"/>
    <col min="1038" max="1038" width="10.28515625" style="644" customWidth="1"/>
    <col min="1039" max="1039" width="8.42578125" style="644" customWidth="1"/>
    <col min="1040" max="1040" width="6.85546875" style="644" customWidth="1"/>
    <col min="1041" max="1041" width="8.28515625" style="644" customWidth="1"/>
    <col min="1042" max="1042" width="6.85546875" style="644" bestFit="1" customWidth="1"/>
    <col min="1043" max="1279" width="9.140625" style="644"/>
    <col min="1280" max="1280" width="56.42578125" style="644" bestFit="1" customWidth="1"/>
    <col min="1281" max="1284" width="8.42578125" style="644" bestFit="1" customWidth="1"/>
    <col min="1285" max="1285" width="7.140625" style="644" bestFit="1" customWidth="1"/>
    <col min="1286" max="1286" width="7" style="644" bestFit="1" customWidth="1"/>
    <col min="1287" max="1287" width="7.140625" style="644" bestFit="1" customWidth="1"/>
    <col min="1288" max="1288" width="6.85546875" style="644" bestFit="1" customWidth="1"/>
    <col min="1289" max="1289" width="10.42578125" style="644" bestFit="1" customWidth="1"/>
    <col min="1290" max="1290" width="54.85546875" style="644" customWidth="1"/>
    <col min="1291" max="1293" width="9.42578125" style="644" bestFit="1" customWidth="1"/>
    <col min="1294" max="1294" width="10.28515625" style="644" customWidth="1"/>
    <col min="1295" max="1295" width="8.42578125" style="644" customWidth="1"/>
    <col min="1296" max="1296" width="6.85546875" style="644" customWidth="1"/>
    <col min="1297" max="1297" width="8.28515625" style="644" customWidth="1"/>
    <col min="1298" max="1298" width="6.85546875" style="644" bestFit="1" customWidth="1"/>
    <col min="1299" max="1535" width="9.140625" style="644"/>
    <col min="1536" max="1536" width="56.42578125" style="644" bestFit="1" customWidth="1"/>
    <col min="1537" max="1540" width="8.42578125" style="644" bestFit="1" customWidth="1"/>
    <col min="1541" max="1541" width="7.140625" style="644" bestFit="1" customWidth="1"/>
    <col min="1542" max="1542" width="7" style="644" bestFit="1" customWidth="1"/>
    <col min="1543" max="1543" width="7.140625" style="644" bestFit="1" customWidth="1"/>
    <col min="1544" max="1544" width="6.85546875" style="644" bestFit="1" customWidth="1"/>
    <col min="1545" max="1545" width="10.42578125" style="644" bestFit="1" customWidth="1"/>
    <col min="1546" max="1546" width="54.85546875" style="644" customWidth="1"/>
    <col min="1547" max="1549" width="9.42578125" style="644" bestFit="1" customWidth="1"/>
    <col min="1550" max="1550" width="10.28515625" style="644" customWidth="1"/>
    <col min="1551" max="1551" width="8.42578125" style="644" customWidth="1"/>
    <col min="1552" max="1552" width="6.85546875" style="644" customWidth="1"/>
    <col min="1553" max="1553" width="8.28515625" style="644" customWidth="1"/>
    <col min="1554" max="1554" width="6.85546875" style="644" bestFit="1" customWidth="1"/>
    <col min="1555" max="1791" width="9.140625" style="644"/>
    <col min="1792" max="1792" width="56.42578125" style="644" bestFit="1" customWidth="1"/>
    <col min="1793" max="1796" width="8.42578125" style="644" bestFit="1" customWidth="1"/>
    <col min="1797" max="1797" width="7.140625" style="644" bestFit="1" customWidth="1"/>
    <col min="1798" max="1798" width="7" style="644" bestFit="1" customWidth="1"/>
    <col min="1799" max="1799" width="7.140625" style="644" bestFit="1" customWidth="1"/>
    <col min="1800" max="1800" width="6.85546875" style="644" bestFit="1" customWidth="1"/>
    <col min="1801" max="1801" width="10.42578125" style="644" bestFit="1" customWidth="1"/>
    <col min="1802" max="1802" width="54.85546875" style="644" customWidth="1"/>
    <col min="1803" max="1805" width="9.42578125" style="644" bestFit="1" customWidth="1"/>
    <col min="1806" max="1806" width="10.28515625" style="644" customWidth="1"/>
    <col min="1807" max="1807" width="8.42578125" style="644" customWidth="1"/>
    <col min="1808" max="1808" width="6.85546875" style="644" customWidth="1"/>
    <col min="1809" max="1809" width="8.28515625" style="644" customWidth="1"/>
    <col min="1810" max="1810" width="6.85546875" style="644" bestFit="1" customWidth="1"/>
    <col min="1811" max="2047" width="9.140625" style="644"/>
    <col min="2048" max="2048" width="56.42578125" style="644" bestFit="1" customWidth="1"/>
    <col min="2049" max="2052" width="8.42578125" style="644" bestFit="1" customWidth="1"/>
    <col min="2053" max="2053" width="7.140625" style="644" bestFit="1" customWidth="1"/>
    <col min="2054" max="2054" width="7" style="644" bestFit="1" customWidth="1"/>
    <col min="2055" max="2055" width="7.140625" style="644" bestFit="1" customWidth="1"/>
    <col min="2056" max="2056" width="6.85546875" style="644" bestFit="1" customWidth="1"/>
    <col min="2057" max="2057" width="10.42578125" style="644" bestFit="1" customWidth="1"/>
    <col min="2058" max="2058" width="54.85546875" style="644" customWidth="1"/>
    <col min="2059" max="2061" width="9.42578125" style="644" bestFit="1" customWidth="1"/>
    <col min="2062" max="2062" width="10.28515625" style="644" customWidth="1"/>
    <col min="2063" max="2063" width="8.42578125" style="644" customWidth="1"/>
    <col min="2064" max="2064" width="6.85546875" style="644" customWidth="1"/>
    <col min="2065" max="2065" width="8.28515625" style="644" customWidth="1"/>
    <col min="2066" max="2066" width="6.85546875" style="644" bestFit="1" customWidth="1"/>
    <col min="2067" max="2303" width="9.140625" style="644"/>
    <col min="2304" max="2304" width="56.42578125" style="644" bestFit="1" customWidth="1"/>
    <col min="2305" max="2308" width="8.42578125" style="644" bestFit="1" customWidth="1"/>
    <col min="2309" max="2309" width="7.140625" style="644" bestFit="1" customWidth="1"/>
    <col min="2310" max="2310" width="7" style="644" bestFit="1" customWidth="1"/>
    <col min="2311" max="2311" width="7.140625" style="644" bestFit="1" customWidth="1"/>
    <col min="2312" max="2312" width="6.85546875" style="644" bestFit="1" customWidth="1"/>
    <col min="2313" max="2313" width="10.42578125" style="644" bestFit="1" customWidth="1"/>
    <col min="2314" max="2314" width="54.85546875" style="644" customWidth="1"/>
    <col min="2315" max="2317" width="9.42578125" style="644" bestFit="1" customWidth="1"/>
    <col min="2318" max="2318" width="10.28515625" style="644" customWidth="1"/>
    <col min="2319" max="2319" width="8.42578125" style="644" customWidth="1"/>
    <col min="2320" max="2320" width="6.85546875" style="644" customWidth="1"/>
    <col min="2321" max="2321" width="8.28515625" style="644" customWidth="1"/>
    <col min="2322" max="2322" width="6.85546875" style="644" bestFit="1" customWidth="1"/>
    <col min="2323" max="2559" width="9.140625" style="644"/>
    <col min="2560" max="2560" width="56.42578125" style="644" bestFit="1" customWidth="1"/>
    <col min="2561" max="2564" width="8.42578125" style="644" bestFit="1" customWidth="1"/>
    <col min="2565" max="2565" width="7.140625" style="644" bestFit="1" customWidth="1"/>
    <col min="2566" max="2566" width="7" style="644" bestFit="1" customWidth="1"/>
    <col min="2567" max="2567" width="7.140625" style="644" bestFit="1" customWidth="1"/>
    <col min="2568" max="2568" width="6.85546875" style="644" bestFit="1" customWidth="1"/>
    <col min="2569" max="2569" width="10.42578125" style="644" bestFit="1" customWidth="1"/>
    <col min="2570" max="2570" width="54.85546875" style="644" customWidth="1"/>
    <col min="2571" max="2573" width="9.42578125" style="644" bestFit="1" customWidth="1"/>
    <col min="2574" max="2574" width="10.28515625" style="644" customWidth="1"/>
    <col min="2575" max="2575" width="8.42578125" style="644" customWidth="1"/>
    <col min="2576" max="2576" width="6.85546875" style="644" customWidth="1"/>
    <col min="2577" max="2577" width="8.28515625" style="644" customWidth="1"/>
    <col min="2578" max="2578" width="6.85546875" style="644" bestFit="1" customWidth="1"/>
    <col min="2579" max="2815" width="9.140625" style="644"/>
    <col min="2816" max="2816" width="56.42578125" style="644" bestFit="1" customWidth="1"/>
    <col min="2817" max="2820" width="8.42578125" style="644" bestFit="1" customWidth="1"/>
    <col min="2821" max="2821" width="7.140625" style="644" bestFit="1" customWidth="1"/>
    <col min="2822" max="2822" width="7" style="644" bestFit="1" customWidth="1"/>
    <col min="2823" max="2823" width="7.140625" style="644" bestFit="1" customWidth="1"/>
    <col min="2824" max="2824" width="6.85546875" style="644" bestFit="1" customWidth="1"/>
    <col min="2825" max="2825" width="10.42578125" style="644" bestFit="1" customWidth="1"/>
    <col min="2826" max="2826" width="54.85546875" style="644" customWidth="1"/>
    <col min="2827" max="2829" width="9.42578125" style="644" bestFit="1" customWidth="1"/>
    <col min="2830" max="2830" width="10.28515625" style="644" customWidth="1"/>
    <col min="2831" max="2831" width="8.42578125" style="644" customWidth="1"/>
    <col min="2832" max="2832" width="6.85546875" style="644" customWidth="1"/>
    <col min="2833" max="2833" width="8.28515625" style="644" customWidth="1"/>
    <col min="2834" max="2834" width="6.85546875" style="644" bestFit="1" customWidth="1"/>
    <col min="2835" max="3071" width="9.140625" style="644"/>
    <col min="3072" max="3072" width="56.42578125" style="644" bestFit="1" customWidth="1"/>
    <col min="3073" max="3076" width="8.42578125" style="644" bestFit="1" customWidth="1"/>
    <col min="3077" max="3077" width="7.140625" style="644" bestFit="1" customWidth="1"/>
    <col min="3078" max="3078" width="7" style="644" bestFit="1" customWidth="1"/>
    <col min="3079" max="3079" width="7.140625" style="644" bestFit="1" customWidth="1"/>
    <col min="3080" max="3080" width="6.85546875" style="644" bestFit="1" customWidth="1"/>
    <col min="3081" max="3081" width="10.42578125" style="644" bestFit="1" customWidth="1"/>
    <col min="3082" max="3082" width="54.85546875" style="644" customWidth="1"/>
    <col min="3083" max="3085" width="9.42578125" style="644" bestFit="1" customWidth="1"/>
    <col min="3086" max="3086" width="10.28515625" style="644" customWidth="1"/>
    <col min="3087" max="3087" width="8.42578125" style="644" customWidth="1"/>
    <col min="3088" max="3088" width="6.85546875" style="644" customWidth="1"/>
    <col min="3089" max="3089" width="8.28515625" style="644" customWidth="1"/>
    <col min="3090" max="3090" width="6.85546875" style="644" bestFit="1" customWidth="1"/>
    <col min="3091" max="3327" width="9.140625" style="644"/>
    <col min="3328" max="3328" width="56.42578125" style="644" bestFit="1" customWidth="1"/>
    <col min="3329" max="3332" width="8.42578125" style="644" bestFit="1" customWidth="1"/>
    <col min="3333" max="3333" width="7.140625" style="644" bestFit="1" customWidth="1"/>
    <col min="3334" max="3334" width="7" style="644" bestFit="1" customWidth="1"/>
    <col min="3335" max="3335" width="7.140625" style="644" bestFit="1" customWidth="1"/>
    <col min="3336" max="3336" width="6.85546875" style="644" bestFit="1" customWidth="1"/>
    <col min="3337" max="3337" width="10.42578125" style="644" bestFit="1" customWidth="1"/>
    <col min="3338" max="3338" width="54.85546875" style="644" customWidth="1"/>
    <col min="3339" max="3341" width="9.42578125" style="644" bestFit="1" customWidth="1"/>
    <col min="3342" max="3342" width="10.28515625" style="644" customWidth="1"/>
    <col min="3343" max="3343" width="8.42578125" style="644" customWidth="1"/>
    <col min="3344" max="3344" width="6.85546875" style="644" customWidth="1"/>
    <col min="3345" max="3345" width="8.28515625" style="644" customWidth="1"/>
    <col min="3346" max="3346" width="6.85546875" style="644" bestFit="1" customWidth="1"/>
    <col min="3347" max="3583" width="9.140625" style="644"/>
    <col min="3584" max="3584" width="56.42578125" style="644" bestFit="1" customWidth="1"/>
    <col min="3585" max="3588" width="8.42578125" style="644" bestFit="1" customWidth="1"/>
    <col min="3589" max="3589" width="7.140625" style="644" bestFit="1" customWidth="1"/>
    <col min="3590" max="3590" width="7" style="644" bestFit="1" customWidth="1"/>
    <col min="3591" max="3591" width="7.140625" style="644" bestFit="1" customWidth="1"/>
    <col min="3592" max="3592" width="6.85546875" style="644" bestFit="1" customWidth="1"/>
    <col min="3593" max="3593" width="10.42578125" style="644" bestFit="1" customWidth="1"/>
    <col min="3594" max="3594" width="54.85546875" style="644" customWidth="1"/>
    <col min="3595" max="3597" width="9.42578125" style="644" bestFit="1" customWidth="1"/>
    <col min="3598" max="3598" width="10.28515625" style="644" customWidth="1"/>
    <col min="3599" max="3599" width="8.42578125" style="644" customWidth="1"/>
    <col min="3600" max="3600" width="6.85546875" style="644" customWidth="1"/>
    <col min="3601" max="3601" width="8.28515625" style="644" customWidth="1"/>
    <col min="3602" max="3602" width="6.85546875" style="644" bestFit="1" customWidth="1"/>
    <col min="3603" max="3839" width="9.140625" style="644"/>
    <col min="3840" max="3840" width="56.42578125" style="644" bestFit="1" customWidth="1"/>
    <col min="3841" max="3844" width="8.42578125" style="644" bestFit="1" customWidth="1"/>
    <col min="3845" max="3845" width="7.140625" style="644" bestFit="1" customWidth="1"/>
    <col min="3846" max="3846" width="7" style="644" bestFit="1" customWidth="1"/>
    <col min="3847" max="3847" width="7.140625" style="644" bestFit="1" customWidth="1"/>
    <col min="3848" max="3848" width="6.85546875" style="644" bestFit="1" customWidth="1"/>
    <col min="3849" max="3849" width="10.42578125" style="644" bestFit="1" customWidth="1"/>
    <col min="3850" max="3850" width="54.85546875" style="644" customWidth="1"/>
    <col min="3851" max="3853" width="9.42578125" style="644" bestFit="1" customWidth="1"/>
    <col min="3854" max="3854" width="10.28515625" style="644" customWidth="1"/>
    <col min="3855" max="3855" width="8.42578125" style="644" customWidth="1"/>
    <col min="3856" max="3856" width="6.85546875" style="644" customWidth="1"/>
    <col min="3857" max="3857" width="8.28515625" style="644" customWidth="1"/>
    <col min="3858" max="3858" width="6.85546875" style="644" bestFit="1" customWidth="1"/>
    <col min="3859" max="4095" width="9.140625" style="644"/>
    <col min="4096" max="4096" width="56.42578125" style="644" bestFit="1" customWidth="1"/>
    <col min="4097" max="4100" width="8.42578125" style="644" bestFit="1" customWidth="1"/>
    <col min="4101" max="4101" width="7.140625" style="644" bestFit="1" customWidth="1"/>
    <col min="4102" max="4102" width="7" style="644" bestFit="1" customWidth="1"/>
    <col min="4103" max="4103" width="7.140625" style="644" bestFit="1" customWidth="1"/>
    <col min="4104" max="4104" width="6.85546875" style="644" bestFit="1" customWidth="1"/>
    <col min="4105" max="4105" width="10.42578125" style="644" bestFit="1" customWidth="1"/>
    <col min="4106" max="4106" width="54.85546875" style="644" customWidth="1"/>
    <col min="4107" max="4109" width="9.42578125" style="644" bestFit="1" customWidth="1"/>
    <col min="4110" max="4110" width="10.28515625" style="644" customWidth="1"/>
    <col min="4111" max="4111" width="8.42578125" style="644" customWidth="1"/>
    <col min="4112" max="4112" width="6.85546875" style="644" customWidth="1"/>
    <col min="4113" max="4113" width="8.28515625" style="644" customWidth="1"/>
    <col min="4114" max="4114" width="6.85546875" style="644" bestFit="1" customWidth="1"/>
    <col min="4115" max="4351" width="9.140625" style="644"/>
    <col min="4352" max="4352" width="56.42578125" style="644" bestFit="1" customWidth="1"/>
    <col min="4353" max="4356" width="8.42578125" style="644" bestFit="1" customWidth="1"/>
    <col min="4357" max="4357" width="7.140625" style="644" bestFit="1" customWidth="1"/>
    <col min="4358" max="4358" width="7" style="644" bestFit="1" customWidth="1"/>
    <col min="4359" max="4359" width="7.140625" style="644" bestFit="1" customWidth="1"/>
    <col min="4360" max="4360" width="6.85546875" style="644" bestFit="1" customWidth="1"/>
    <col min="4361" max="4361" width="10.42578125" style="644" bestFit="1" customWidth="1"/>
    <col min="4362" max="4362" width="54.85546875" style="644" customWidth="1"/>
    <col min="4363" max="4365" width="9.42578125" style="644" bestFit="1" customWidth="1"/>
    <col min="4366" max="4366" width="10.28515625" style="644" customWidth="1"/>
    <col min="4367" max="4367" width="8.42578125" style="644" customWidth="1"/>
    <col min="4368" max="4368" width="6.85546875" style="644" customWidth="1"/>
    <col min="4369" max="4369" width="8.28515625" style="644" customWidth="1"/>
    <col min="4370" max="4370" width="6.85546875" style="644" bestFit="1" customWidth="1"/>
    <col min="4371" max="4607" width="9.140625" style="644"/>
    <col min="4608" max="4608" width="56.42578125" style="644" bestFit="1" customWidth="1"/>
    <col min="4609" max="4612" width="8.42578125" style="644" bestFit="1" customWidth="1"/>
    <col min="4613" max="4613" width="7.140625" style="644" bestFit="1" customWidth="1"/>
    <col min="4614" max="4614" width="7" style="644" bestFit="1" customWidth="1"/>
    <col min="4615" max="4615" width="7.140625" style="644" bestFit="1" customWidth="1"/>
    <col min="4616" max="4616" width="6.85546875" style="644" bestFit="1" customWidth="1"/>
    <col min="4617" max="4617" width="10.42578125" style="644" bestFit="1" customWidth="1"/>
    <col min="4618" max="4618" width="54.85546875" style="644" customWidth="1"/>
    <col min="4619" max="4621" width="9.42578125" style="644" bestFit="1" customWidth="1"/>
    <col min="4622" max="4622" width="10.28515625" style="644" customWidth="1"/>
    <col min="4623" max="4623" width="8.42578125" style="644" customWidth="1"/>
    <col min="4624" max="4624" width="6.85546875" style="644" customWidth="1"/>
    <col min="4625" max="4625" width="8.28515625" style="644" customWidth="1"/>
    <col min="4626" max="4626" width="6.85546875" style="644" bestFit="1" customWidth="1"/>
    <col min="4627" max="4863" width="9.140625" style="644"/>
    <col min="4864" max="4864" width="56.42578125" style="644" bestFit="1" customWidth="1"/>
    <col min="4865" max="4868" width="8.42578125" style="644" bestFit="1" customWidth="1"/>
    <col min="4869" max="4869" width="7.140625" style="644" bestFit="1" customWidth="1"/>
    <col min="4870" max="4870" width="7" style="644" bestFit="1" customWidth="1"/>
    <col min="4871" max="4871" width="7.140625" style="644" bestFit="1" customWidth="1"/>
    <col min="4872" max="4872" width="6.85546875" style="644" bestFit="1" customWidth="1"/>
    <col min="4873" max="4873" width="10.42578125" style="644" bestFit="1" customWidth="1"/>
    <col min="4874" max="4874" width="54.85546875" style="644" customWidth="1"/>
    <col min="4875" max="4877" width="9.42578125" style="644" bestFit="1" customWidth="1"/>
    <col min="4878" max="4878" width="10.28515625" style="644" customWidth="1"/>
    <col min="4879" max="4879" width="8.42578125" style="644" customWidth="1"/>
    <col min="4880" max="4880" width="6.85546875" style="644" customWidth="1"/>
    <col min="4881" max="4881" width="8.28515625" style="644" customWidth="1"/>
    <col min="4882" max="4882" width="6.85546875" style="644" bestFit="1" customWidth="1"/>
    <col min="4883" max="5119" width="9.140625" style="644"/>
    <col min="5120" max="5120" width="56.42578125" style="644" bestFit="1" customWidth="1"/>
    <col min="5121" max="5124" width="8.42578125" style="644" bestFit="1" customWidth="1"/>
    <col min="5125" max="5125" width="7.140625" style="644" bestFit="1" customWidth="1"/>
    <col min="5126" max="5126" width="7" style="644" bestFit="1" customWidth="1"/>
    <col min="5127" max="5127" width="7.140625" style="644" bestFit="1" customWidth="1"/>
    <col min="5128" max="5128" width="6.85546875" style="644" bestFit="1" customWidth="1"/>
    <col min="5129" max="5129" width="10.42578125" style="644" bestFit="1" customWidth="1"/>
    <col min="5130" max="5130" width="54.85546875" style="644" customWidth="1"/>
    <col min="5131" max="5133" width="9.42578125" style="644" bestFit="1" customWidth="1"/>
    <col min="5134" max="5134" width="10.28515625" style="644" customWidth="1"/>
    <col min="5135" max="5135" width="8.42578125" style="644" customWidth="1"/>
    <col min="5136" max="5136" width="6.85546875" style="644" customWidth="1"/>
    <col min="5137" max="5137" width="8.28515625" style="644" customWidth="1"/>
    <col min="5138" max="5138" width="6.85546875" style="644" bestFit="1" customWidth="1"/>
    <col min="5139" max="5375" width="9.140625" style="644"/>
    <col min="5376" max="5376" width="56.42578125" style="644" bestFit="1" customWidth="1"/>
    <col min="5377" max="5380" width="8.42578125" style="644" bestFit="1" customWidth="1"/>
    <col min="5381" max="5381" width="7.140625" style="644" bestFit="1" customWidth="1"/>
    <col min="5382" max="5382" width="7" style="644" bestFit="1" customWidth="1"/>
    <col min="5383" max="5383" width="7.140625" style="644" bestFit="1" customWidth="1"/>
    <col min="5384" max="5384" width="6.85546875" style="644" bestFit="1" customWidth="1"/>
    <col min="5385" max="5385" width="10.42578125" style="644" bestFit="1" customWidth="1"/>
    <col min="5386" max="5386" width="54.85546875" style="644" customWidth="1"/>
    <col min="5387" max="5389" width="9.42578125" style="644" bestFit="1" customWidth="1"/>
    <col min="5390" max="5390" width="10.28515625" style="644" customWidth="1"/>
    <col min="5391" max="5391" width="8.42578125" style="644" customWidth="1"/>
    <col min="5392" max="5392" width="6.85546875" style="644" customWidth="1"/>
    <col min="5393" max="5393" width="8.28515625" style="644" customWidth="1"/>
    <col min="5394" max="5394" width="6.85546875" style="644" bestFit="1" customWidth="1"/>
    <col min="5395" max="5631" width="9.140625" style="644"/>
    <col min="5632" max="5632" width="56.42578125" style="644" bestFit="1" customWidth="1"/>
    <col min="5633" max="5636" width="8.42578125" style="644" bestFit="1" customWidth="1"/>
    <col min="5637" max="5637" width="7.140625" style="644" bestFit="1" customWidth="1"/>
    <col min="5638" max="5638" width="7" style="644" bestFit="1" customWidth="1"/>
    <col min="5639" max="5639" width="7.140625" style="644" bestFit="1" customWidth="1"/>
    <col min="5640" max="5640" width="6.85546875" style="644" bestFit="1" customWidth="1"/>
    <col min="5641" max="5641" width="10.42578125" style="644" bestFit="1" customWidth="1"/>
    <col min="5642" max="5642" width="54.85546875" style="644" customWidth="1"/>
    <col min="5643" max="5645" width="9.42578125" style="644" bestFit="1" customWidth="1"/>
    <col min="5646" max="5646" width="10.28515625" style="644" customWidth="1"/>
    <col min="5647" max="5647" width="8.42578125" style="644" customWidth="1"/>
    <col min="5648" max="5648" width="6.85546875" style="644" customWidth="1"/>
    <col min="5649" max="5649" width="8.28515625" style="644" customWidth="1"/>
    <col min="5650" max="5650" width="6.85546875" style="644" bestFit="1" customWidth="1"/>
    <col min="5651" max="5887" width="9.140625" style="644"/>
    <col min="5888" max="5888" width="56.42578125" style="644" bestFit="1" customWidth="1"/>
    <col min="5889" max="5892" width="8.42578125" style="644" bestFit="1" customWidth="1"/>
    <col min="5893" max="5893" width="7.140625" style="644" bestFit="1" customWidth="1"/>
    <col min="5894" max="5894" width="7" style="644" bestFit="1" customWidth="1"/>
    <col min="5895" max="5895" width="7.140625" style="644" bestFit="1" customWidth="1"/>
    <col min="5896" max="5896" width="6.85546875" style="644" bestFit="1" customWidth="1"/>
    <col min="5897" max="5897" width="10.42578125" style="644" bestFit="1" customWidth="1"/>
    <col min="5898" max="5898" width="54.85546875" style="644" customWidth="1"/>
    <col min="5899" max="5901" width="9.42578125" style="644" bestFit="1" customWidth="1"/>
    <col min="5902" max="5902" width="10.28515625" style="644" customWidth="1"/>
    <col min="5903" max="5903" width="8.42578125" style="644" customWidth="1"/>
    <col min="5904" max="5904" width="6.85546875" style="644" customWidth="1"/>
    <col min="5905" max="5905" width="8.28515625" style="644" customWidth="1"/>
    <col min="5906" max="5906" width="6.85546875" style="644" bestFit="1" customWidth="1"/>
    <col min="5907" max="6143" width="9.140625" style="644"/>
    <col min="6144" max="6144" width="56.42578125" style="644" bestFit="1" customWidth="1"/>
    <col min="6145" max="6148" width="8.42578125" style="644" bestFit="1" customWidth="1"/>
    <col min="6149" max="6149" width="7.140625" style="644" bestFit="1" customWidth="1"/>
    <col min="6150" max="6150" width="7" style="644" bestFit="1" customWidth="1"/>
    <col min="6151" max="6151" width="7.140625" style="644" bestFit="1" customWidth="1"/>
    <col min="6152" max="6152" width="6.85546875" style="644" bestFit="1" customWidth="1"/>
    <col min="6153" max="6153" width="10.42578125" style="644" bestFit="1" customWidth="1"/>
    <col min="6154" max="6154" width="54.85546875" style="644" customWidth="1"/>
    <col min="6155" max="6157" width="9.42578125" style="644" bestFit="1" customWidth="1"/>
    <col min="6158" max="6158" width="10.28515625" style="644" customWidth="1"/>
    <col min="6159" max="6159" width="8.42578125" style="644" customWidth="1"/>
    <col min="6160" max="6160" width="6.85546875" style="644" customWidth="1"/>
    <col min="6161" max="6161" width="8.28515625" style="644" customWidth="1"/>
    <col min="6162" max="6162" width="6.85546875" style="644" bestFit="1" customWidth="1"/>
    <col min="6163" max="6399" width="9.140625" style="644"/>
    <col min="6400" max="6400" width="56.42578125" style="644" bestFit="1" customWidth="1"/>
    <col min="6401" max="6404" width="8.42578125" style="644" bestFit="1" customWidth="1"/>
    <col min="6405" max="6405" width="7.140625" style="644" bestFit="1" customWidth="1"/>
    <col min="6406" max="6406" width="7" style="644" bestFit="1" customWidth="1"/>
    <col min="6407" max="6407" width="7.140625" style="644" bestFit="1" customWidth="1"/>
    <col min="6408" max="6408" width="6.85546875" style="644" bestFit="1" customWidth="1"/>
    <col min="6409" max="6409" width="10.42578125" style="644" bestFit="1" customWidth="1"/>
    <col min="6410" max="6410" width="54.85546875" style="644" customWidth="1"/>
    <col min="6411" max="6413" width="9.42578125" style="644" bestFit="1" customWidth="1"/>
    <col min="6414" max="6414" width="10.28515625" style="644" customWidth="1"/>
    <col min="6415" max="6415" width="8.42578125" style="644" customWidth="1"/>
    <col min="6416" max="6416" width="6.85546875" style="644" customWidth="1"/>
    <col min="6417" max="6417" width="8.28515625" style="644" customWidth="1"/>
    <col min="6418" max="6418" width="6.85546875" style="644" bestFit="1" customWidth="1"/>
    <col min="6419" max="6655" width="9.140625" style="644"/>
    <col min="6656" max="6656" width="56.42578125" style="644" bestFit="1" customWidth="1"/>
    <col min="6657" max="6660" width="8.42578125" style="644" bestFit="1" customWidth="1"/>
    <col min="6661" max="6661" width="7.140625" style="644" bestFit="1" customWidth="1"/>
    <col min="6662" max="6662" width="7" style="644" bestFit="1" customWidth="1"/>
    <col min="6663" max="6663" width="7.140625" style="644" bestFit="1" customWidth="1"/>
    <col min="6664" max="6664" width="6.85546875" style="644" bestFit="1" customWidth="1"/>
    <col min="6665" max="6665" width="10.42578125" style="644" bestFit="1" customWidth="1"/>
    <col min="6666" max="6666" width="54.85546875" style="644" customWidth="1"/>
    <col min="6667" max="6669" width="9.42578125" style="644" bestFit="1" customWidth="1"/>
    <col min="6670" max="6670" width="10.28515625" style="644" customWidth="1"/>
    <col min="6671" max="6671" width="8.42578125" style="644" customWidth="1"/>
    <col min="6672" max="6672" width="6.85546875" style="644" customWidth="1"/>
    <col min="6673" max="6673" width="8.28515625" style="644" customWidth="1"/>
    <col min="6674" max="6674" width="6.85546875" style="644" bestFit="1" customWidth="1"/>
    <col min="6675" max="6911" width="9.140625" style="644"/>
    <col min="6912" max="6912" width="56.42578125" style="644" bestFit="1" customWidth="1"/>
    <col min="6913" max="6916" width="8.42578125" style="644" bestFit="1" customWidth="1"/>
    <col min="6917" max="6917" width="7.140625" style="644" bestFit="1" customWidth="1"/>
    <col min="6918" max="6918" width="7" style="644" bestFit="1" customWidth="1"/>
    <col min="6919" max="6919" width="7.140625" style="644" bestFit="1" customWidth="1"/>
    <col min="6920" max="6920" width="6.85546875" style="644" bestFit="1" customWidth="1"/>
    <col min="6921" max="6921" width="10.42578125" style="644" bestFit="1" customWidth="1"/>
    <col min="6922" max="6922" width="54.85546875" style="644" customWidth="1"/>
    <col min="6923" max="6925" width="9.42578125" style="644" bestFit="1" customWidth="1"/>
    <col min="6926" max="6926" width="10.28515625" style="644" customWidth="1"/>
    <col min="6927" max="6927" width="8.42578125" style="644" customWidth="1"/>
    <col min="6928" max="6928" width="6.85546875" style="644" customWidth="1"/>
    <col min="6929" max="6929" width="8.28515625" style="644" customWidth="1"/>
    <col min="6930" max="6930" width="6.85546875" style="644" bestFit="1" customWidth="1"/>
    <col min="6931" max="7167" width="9.140625" style="644"/>
    <col min="7168" max="7168" width="56.42578125" style="644" bestFit="1" customWidth="1"/>
    <col min="7169" max="7172" width="8.42578125" style="644" bestFit="1" customWidth="1"/>
    <col min="7173" max="7173" width="7.140625" style="644" bestFit="1" customWidth="1"/>
    <col min="7174" max="7174" width="7" style="644" bestFit="1" customWidth="1"/>
    <col min="7175" max="7175" width="7.140625" style="644" bestFit="1" customWidth="1"/>
    <col min="7176" max="7176" width="6.85546875" style="644" bestFit="1" customWidth="1"/>
    <col min="7177" max="7177" width="10.42578125" style="644" bestFit="1" customWidth="1"/>
    <col min="7178" max="7178" width="54.85546875" style="644" customWidth="1"/>
    <col min="7179" max="7181" width="9.42578125" style="644" bestFit="1" customWidth="1"/>
    <col min="7182" max="7182" width="10.28515625" style="644" customWidth="1"/>
    <col min="7183" max="7183" width="8.42578125" style="644" customWidth="1"/>
    <col min="7184" max="7184" width="6.85546875" style="644" customWidth="1"/>
    <col min="7185" max="7185" width="8.28515625" style="644" customWidth="1"/>
    <col min="7186" max="7186" width="6.85546875" style="644" bestFit="1" customWidth="1"/>
    <col min="7187" max="7423" width="9.140625" style="644"/>
    <col min="7424" max="7424" width="56.42578125" style="644" bestFit="1" customWidth="1"/>
    <col min="7425" max="7428" width="8.42578125" style="644" bestFit="1" customWidth="1"/>
    <col min="7429" max="7429" width="7.140625" style="644" bestFit="1" customWidth="1"/>
    <col min="7430" max="7430" width="7" style="644" bestFit="1" customWidth="1"/>
    <col min="7431" max="7431" width="7.140625" style="644" bestFit="1" customWidth="1"/>
    <col min="7432" max="7432" width="6.85546875" style="644" bestFit="1" customWidth="1"/>
    <col min="7433" max="7433" width="10.42578125" style="644" bestFit="1" customWidth="1"/>
    <col min="7434" max="7434" width="54.85546875" style="644" customWidth="1"/>
    <col min="7435" max="7437" width="9.42578125" style="644" bestFit="1" customWidth="1"/>
    <col min="7438" max="7438" width="10.28515625" style="644" customWidth="1"/>
    <col min="7439" max="7439" width="8.42578125" style="644" customWidth="1"/>
    <col min="7440" max="7440" width="6.85546875" style="644" customWidth="1"/>
    <col min="7441" max="7441" width="8.28515625" style="644" customWidth="1"/>
    <col min="7442" max="7442" width="6.85546875" style="644" bestFit="1" customWidth="1"/>
    <col min="7443" max="7679" width="9.140625" style="644"/>
    <col min="7680" max="7680" width="56.42578125" style="644" bestFit="1" customWidth="1"/>
    <col min="7681" max="7684" width="8.42578125" style="644" bestFit="1" customWidth="1"/>
    <col min="7685" max="7685" width="7.140625" style="644" bestFit="1" customWidth="1"/>
    <col min="7686" max="7686" width="7" style="644" bestFit="1" customWidth="1"/>
    <col min="7687" max="7687" width="7.140625" style="644" bestFit="1" customWidth="1"/>
    <col min="7688" max="7688" width="6.85546875" style="644" bestFit="1" customWidth="1"/>
    <col min="7689" max="7689" width="10.42578125" style="644" bestFit="1" customWidth="1"/>
    <col min="7690" max="7690" width="54.85546875" style="644" customWidth="1"/>
    <col min="7691" max="7693" width="9.42578125" style="644" bestFit="1" customWidth="1"/>
    <col min="7694" max="7694" width="10.28515625" style="644" customWidth="1"/>
    <col min="7695" max="7695" width="8.42578125" style="644" customWidth="1"/>
    <col min="7696" max="7696" width="6.85546875" style="644" customWidth="1"/>
    <col min="7697" max="7697" width="8.28515625" style="644" customWidth="1"/>
    <col min="7698" max="7698" width="6.85546875" style="644" bestFit="1" customWidth="1"/>
    <col min="7699" max="7935" width="9.140625" style="644"/>
    <col min="7936" max="7936" width="56.42578125" style="644" bestFit="1" customWidth="1"/>
    <col min="7937" max="7940" width="8.42578125" style="644" bestFit="1" customWidth="1"/>
    <col min="7941" max="7941" width="7.140625" style="644" bestFit="1" customWidth="1"/>
    <col min="7942" max="7942" width="7" style="644" bestFit="1" customWidth="1"/>
    <col min="7943" max="7943" width="7.140625" style="644" bestFit="1" customWidth="1"/>
    <col min="7944" max="7944" width="6.85546875" style="644" bestFit="1" customWidth="1"/>
    <col min="7945" max="7945" width="10.42578125" style="644" bestFit="1" customWidth="1"/>
    <col min="7946" max="7946" width="54.85546875" style="644" customWidth="1"/>
    <col min="7947" max="7949" width="9.42578125" style="644" bestFit="1" customWidth="1"/>
    <col min="7950" max="7950" width="10.28515625" style="644" customWidth="1"/>
    <col min="7951" max="7951" width="8.42578125" style="644" customWidth="1"/>
    <col min="7952" max="7952" width="6.85546875" style="644" customWidth="1"/>
    <col min="7953" max="7953" width="8.28515625" style="644" customWidth="1"/>
    <col min="7954" max="7954" width="6.85546875" style="644" bestFit="1" customWidth="1"/>
    <col min="7955" max="8191" width="9.140625" style="644"/>
    <col min="8192" max="8192" width="56.42578125" style="644" bestFit="1" customWidth="1"/>
    <col min="8193" max="8196" width="8.42578125" style="644" bestFit="1" customWidth="1"/>
    <col min="8197" max="8197" width="7.140625" style="644" bestFit="1" customWidth="1"/>
    <col min="8198" max="8198" width="7" style="644" bestFit="1" customWidth="1"/>
    <col min="8199" max="8199" width="7.140625" style="644" bestFit="1" customWidth="1"/>
    <col min="8200" max="8200" width="6.85546875" style="644" bestFit="1" customWidth="1"/>
    <col min="8201" max="8201" width="10.42578125" style="644" bestFit="1" customWidth="1"/>
    <col min="8202" max="8202" width="54.85546875" style="644" customWidth="1"/>
    <col min="8203" max="8205" width="9.42578125" style="644" bestFit="1" customWidth="1"/>
    <col min="8206" max="8206" width="10.28515625" style="644" customWidth="1"/>
    <col min="8207" max="8207" width="8.42578125" style="644" customWidth="1"/>
    <col min="8208" max="8208" width="6.85546875" style="644" customWidth="1"/>
    <col min="8209" max="8209" width="8.28515625" style="644" customWidth="1"/>
    <col min="8210" max="8210" width="6.85546875" style="644" bestFit="1" customWidth="1"/>
    <col min="8211" max="8447" width="9.140625" style="644"/>
    <col min="8448" max="8448" width="56.42578125" style="644" bestFit="1" customWidth="1"/>
    <col min="8449" max="8452" width="8.42578125" style="644" bestFit="1" customWidth="1"/>
    <col min="8453" max="8453" width="7.140625" style="644" bestFit="1" customWidth="1"/>
    <col min="8454" max="8454" width="7" style="644" bestFit="1" customWidth="1"/>
    <col min="8455" max="8455" width="7.140625" style="644" bestFit="1" customWidth="1"/>
    <col min="8456" max="8456" width="6.85546875" style="644" bestFit="1" customWidth="1"/>
    <col min="8457" max="8457" width="10.42578125" style="644" bestFit="1" customWidth="1"/>
    <col min="8458" max="8458" width="54.85546875" style="644" customWidth="1"/>
    <col min="8459" max="8461" width="9.42578125" style="644" bestFit="1" customWidth="1"/>
    <col min="8462" max="8462" width="10.28515625" style="644" customWidth="1"/>
    <col min="8463" max="8463" width="8.42578125" style="644" customWidth="1"/>
    <col min="8464" max="8464" width="6.85546875" style="644" customWidth="1"/>
    <col min="8465" max="8465" width="8.28515625" style="644" customWidth="1"/>
    <col min="8466" max="8466" width="6.85546875" style="644" bestFit="1" customWidth="1"/>
    <col min="8467" max="8703" width="9.140625" style="644"/>
    <col min="8704" max="8704" width="56.42578125" style="644" bestFit="1" customWidth="1"/>
    <col min="8705" max="8708" width="8.42578125" style="644" bestFit="1" customWidth="1"/>
    <col min="8709" max="8709" width="7.140625" style="644" bestFit="1" customWidth="1"/>
    <col min="8710" max="8710" width="7" style="644" bestFit="1" customWidth="1"/>
    <col min="8711" max="8711" width="7.140625" style="644" bestFit="1" customWidth="1"/>
    <col min="8712" max="8712" width="6.85546875" style="644" bestFit="1" customWidth="1"/>
    <col min="8713" max="8713" width="10.42578125" style="644" bestFit="1" customWidth="1"/>
    <col min="8714" max="8714" width="54.85546875" style="644" customWidth="1"/>
    <col min="8715" max="8717" width="9.42578125" style="644" bestFit="1" customWidth="1"/>
    <col min="8718" max="8718" width="10.28515625" style="644" customWidth="1"/>
    <col min="8719" max="8719" width="8.42578125" style="644" customWidth="1"/>
    <col min="8720" max="8720" width="6.85546875" style="644" customWidth="1"/>
    <col min="8721" max="8721" width="8.28515625" style="644" customWidth="1"/>
    <col min="8722" max="8722" width="6.85546875" style="644" bestFit="1" customWidth="1"/>
    <col min="8723" max="8959" width="9.140625" style="644"/>
    <col min="8960" max="8960" width="56.42578125" style="644" bestFit="1" customWidth="1"/>
    <col min="8961" max="8964" width="8.42578125" style="644" bestFit="1" customWidth="1"/>
    <col min="8965" max="8965" width="7.140625" style="644" bestFit="1" customWidth="1"/>
    <col min="8966" max="8966" width="7" style="644" bestFit="1" customWidth="1"/>
    <col min="8967" max="8967" width="7.140625" style="644" bestFit="1" customWidth="1"/>
    <col min="8968" max="8968" width="6.85546875" style="644" bestFit="1" customWidth="1"/>
    <col min="8969" max="8969" width="10.42578125" style="644" bestFit="1" customWidth="1"/>
    <col min="8970" max="8970" width="54.85546875" style="644" customWidth="1"/>
    <col min="8971" max="8973" width="9.42578125" style="644" bestFit="1" customWidth="1"/>
    <col min="8974" max="8974" width="10.28515625" style="644" customWidth="1"/>
    <col min="8975" max="8975" width="8.42578125" style="644" customWidth="1"/>
    <col min="8976" max="8976" width="6.85546875" style="644" customWidth="1"/>
    <col min="8977" max="8977" width="8.28515625" style="644" customWidth="1"/>
    <col min="8978" max="8978" width="6.85546875" style="644" bestFit="1" customWidth="1"/>
    <col min="8979" max="9215" width="9.140625" style="644"/>
    <col min="9216" max="9216" width="56.42578125" style="644" bestFit="1" customWidth="1"/>
    <col min="9217" max="9220" width="8.42578125" style="644" bestFit="1" customWidth="1"/>
    <col min="9221" max="9221" width="7.140625" style="644" bestFit="1" customWidth="1"/>
    <col min="9222" max="9222" width="7" style="644" bestFit="1" customWidth="1"/>
    <col min="9223" max="9223" width="7.140625" style="644" bestFit="1" customWidth="1"/>
    <col min="9224" max="9224" width="6.85546875" style="644" bestFit="1" customWidth="1"/>
    <col min="9225" max="9225" width="10.42578125" style="644" bestFit="1" customWidth="1"/>
    <col min="9226" max="9226" width="54.85546875" style="644" customWidth="1"/>
    <col min="9227" max="9229" width="9.42578125" style="644" bestFit="1" customWidth="1"/>
    <col min="9230" max="9230" width="10.28515625" style="644" customWidth="1"/>
    <col min="9231" max="9231" width="8.42578125" style="644" customWidth="1"/>
    <col min="9232" max="9232" width="6.85546875" style="644" customWidth="1"/>
    <col min="9233" max="9233" width="8.28515625" style="644" customWidth="1"/>
    <col min="9234" max="9234" width="6.85546875" style="644" bestFit="1" customWidth="1"/>
    <col min="9235" max="9471" width="9.140625" style="644"/>
    <col min="9472" max="9472" width="56.42578125" style="644" bestFit="1" customWidth="1"/>
    <col min="9473" max="9476" width="8.42578125" style="644" bestFit="1" customWidth="1"/>
    <col min="9477" max="9477" width="7.140625" style="644" bestFit="1" customWidth="1"/>
    <col min="9478" max="9478" width="7" style="644" bestFit="1" customWidth="1"/>
    <col min="9479" max="9479" width="7.140625" style="644" bestFit="1" customWidth="1"/>
    <col min="9480" max="9480" width="6.85546875" style="644" bestFit="1" customWidth="1"/>
    <col min="9481" max="9481" width="10.42578125" style="644" bestFit="1" customWidth="1"/>
    <col min="9482" max="9482" width="54.85546875" style="644" customWidth="1"/>
    <col min="9483" max="9485" width="9.42578125" style="644" bestFit="1" customWidth="1"/>
    <col min="9486" max="9486" width="10.28515625" style="644" customWidth="1"/>
    <col min="9487" max="9487" width="8.42578125" style="644" customWidth="1"/>
    <col min="9488" max="9488" width="6.85546875" style="644" customWidth="1"/>
    <col min="9489" max="9489" width="8.28515625" style="644" customWidth="1"/>
    <col min="9490" max="9490" width="6.85546875" style="644" bestFit="1" customWidth="1"/>
    <col min="9491" max="9727" width="9.140625" style="644"/>
    <col min="9728" max="9728" width="56.42578125" style="644" bestFit="1" customWidth="1"/>
    <col min="9729" max="9732" width="8.42578125" style="644" bestFit="1" customWidth="1"/>
    <col min="9733" max="9733" width="7.140625" style="644" bestFit="1" customWidth="1"/>
    <col min="9734" max="9734" width="7" style="644" bestFit="1" customWidth="1"/>
    <col min="9735" max="9735" width="7.140625" style="644" bestFit="1" customWidth="1"/>
    <col min="9736" max="9736" width="6.85546875" style="644" bestFit="1" customWidth="1"/>
    <col min="9737" max="9737" width="10.42578125" style="644" bestFit="1" customWidth="1"/>
    <col min="9738" max="9738" width="54.85546875" style="644" customWidth="1"/>
    <col min="9739" max="9741" width="9.42578125" style="644" bestFit="1" customWidth="1"/>
    <col min="9742" max="9742" width="10.28515625" style="644" customWidth="1"/>
    <col min="9743" max="9743" width="8.42578125" style="644" customWidth="1"/>
    <col min="9744" max="9744" width="6.85546875" style="644" customWidth="1"/>
    <col min="9745" max="9745" width="8.28515625" style="644" customWidth="1"/>
    <col min="9746" max="9746" width="6.85546875" style="644" bestFit="1" customWidth="1"/>
    <col min="9747" max="9983" width="9.140625" style="644"/>
    <col min="9984" max="9984" width="56.42578125" style="644" bestFit="1" customWidth="1"/>
    <col min="9985" max="9988" width="8.42578125" style="644" bestFit="1" customWidth="1"/>
    <col min="9989" max="9989" width="7.140625" style="644" bestFit="1" customWidth="1"/>
    <col min="9990" max="9990" width="7" style="644" bestFit="1" customWidth="1"/>
    <col min="9991" max="9991" width="7.140625" style="644" bestFit="1" customWidth="1"/>
    <col min="9992" max="9992" width="6.85546875" style="644" bestFit="1" customWidth="1"/>
    <col min="9993" max="9993" width="10.42578125" style="644" bestFit="1" customWidth="1"/>
    <col min="9994" max="9994" width="54.85546875" style="644" customWidth="1"/>
    <col min="9995" max="9997" width="9.42578125" style="644" bestFit="1" customWidth="1"/>
    <col min="9998" max="9998" width="10.28515625" style="644" customWidth="1"/>
    <col min="9999" max="9999" width="8.42578125" style="644" customWidth="1"/>
    <col min="10000" max="10000" width="6.85546875" style="644" customWidth="1"/>
    <col min="10001" max="10001" width="8.28515625" style="644" customWidth="1"/>
    <col min="10002" max="10002" width="6.85546875" style="644" bestFit="1" customWidth="1"/>
    <col min="10003" max="10239" width="9.140625" style="644"/>
    <col min="10240" max="10240" width="56.42578125" style="644" bestFit="1" customWidth="1"/>
    <col min="10241" max="10244" width="8.42578125" style="644" bestFit="1" customWidth="1"/>
    <col min="10245" max="10245" width="7.140625" style="644" bestFit="1" customWidth="1"/>
    <col min="10246" max="10246" width="7" style="644" bestFit="1" customWidth="1"/>
    <col min="10247" max="10247" width="7.140625" style="644" bestFit="1" customWidth="1"/>
    <col min="10248" max="10248" width="6.85546875" style="644" bestFit="1" customWidth="1"/>
    <col min="10249" max="10249" width="10.42578125" style="644" bestFit="1" customWidth="1"/>
    <col min="10250" max="10250" width="54.85546875" style="644" customWidth="1"/>
    <col min="10251" max="10253" width="9.42578125" style="644" bestFit="1" customWidth="1"/>
    <col min="10254" max="10254" width="10.28515625" style="644" customWidth="1"/>
    <col min="10255" max="10255" width="8.42578125" style="644" customWidth="1"/>
    <col min="10256" max="10256" width="6.85546875" style="644" customWidth="1"/>
    <col min="10257" max="10257" width="8.28515625" style="644" customWidth="1"/>
    <col min="10258" max="10258" width="6.85546875" style="644" bestFit="1" customWidth="1"/>
    <col min="10259" max="10495" width="9.140625" style="644"/>
    <col min="10496" max="10496" width="56.42578125" style="644" bestFit="1" customWidth="1"/>
    <col min="10497" max="10500" width="8.42578125" style="644" bestFit="1" customWidth="1"/>
    <col min="10501" max="10501" width="7.140625" style="644" bestFit="1" customWidth="1"/>
    <col min="10502" max="10502" width="7" style="644" bestFit="1" customWidth="1"/>
    <col min="10503" max="10503" width="7.140625" style="644" bestFit="1" customWidth="1"/>
    <col min="10504" max="10504" width="6.85546875" style="644" bestFit="1" customWidth="1"/>
    <col min="10505" max="10505" width="10.42578125" style="644" bestFit="1" customWidth="1"/>
    <col min="10506" max="10506" width="54.85546875" style="644" customWidth="1"/>
    <col min="10507" max="10509" width="9.42578125" style="644" bestFit="1" customWidth="1"/>
    <col min="10510" max="10510" width="10.28515625" style="644" customWidth="1"/>
    <col min="10511" max="10511" width="8.42578125" style="644" customWidth="1"/>
    <col min="10512" max="10512" width="6.85546875" style="644" customWidth="1"/>
    <col min="10513" max="10513" width="8.28515625" style="644" customWidth="1"/>
    <col min="10514" max="10514" width="6.85546875" style="644" bestFit="1" customWidth="1"/>
    <col min="10515" max="10751" width="9.140625" style="644"/>
    <col min="10752" max="10752" width="56.42578125" style="644" bestFit="1" customWidth="1"/>
    <col min="10753" max="10756" width="8.42578125" style="644" bestFit="1" customWidth="1"/>
    <col min="10757" max="10757" width="7.140625" style="644" bestFit="1" customWidth="1"/>
    <col min="10758" max="10758" width="7" style="644" bestFit="1" customWidth="1"/>
    <col min="10759" max="10759" width="7.140625" style="644" bestFit="1" customWidth="1"/>
    <col min="10760" max="10760" width="6.85546875" style="644" bestFit="1" customWidth="1"/>
    <col min="10761" max="10761" width="10.42578125" style="644" bestFit="1" customWidth="1"/>
    <col min="10762" max="10762" width="54.85546875" style="644" customWidth="1"/>
    <col min="10763" max="10765" width="9.42578125" style="644" bestFit="1" customWidth="1"/>
    <col min="10766" max="10766" width="10.28515625" style="644" customWidth="1"/>
    <col min="10767" max="10767" width="8.42578125" style="644" customWidth="1"/>
    <col min="10768" max="10768" width="6.85546875" style="644" customWidth="1"/>
    <col min="10769" max="10769" width="8.28515625" style="644" customWidth="1"/>
    <col min="10770" max="10770" width="6.85546875" style="644" bestFit="1" customWidth="1"/>
    <col min="10771" max="11007" width="9.140625" style="644"/>
    <col min="11008" max="11008" width="56.42578125" style="644" bestFit="1" customWidth="1"/>
    <col min="11009" max="11012" width="8.42578125" style="644" bestFit="1" customWidth="1"/>
    <col min="11013" max="11013" width="7.140625" style="644" bestFit="1" customWidth="1"/>
    <col min="11014" max="11014" width="7" style="644" bestFit="1" customWidth="1"/>
    <col min="11015" max="11015" width="7.140625" style="644" bestFit="1" customWidth="1"/>
    <col min="11016" max="11016" width="6.85546875" style="644" bestFit="1" customWidth="1"/>
    <col min="11017" max="11017" width="10.42578125" style="644" bestFit="1" customWidth="1"/>
    <col min="11018" max="11018" width="54.85546875" style="644" customWidth="1"/>
    <col min="11019" max="11021" width="9.42578125" style="644" bestFit="1" customWidth="1"/>
    <col min="11022" max="11022" width="10.28515625" style="644" customWidth="1"/>
    <col min="11023" max="11023" width="8.42578125" style="644" customWidth="1"/>
    <col min="11024" max="11024" width="6.85546875" style="644" customWidth="1"/>
    <col min="11025" max="11025" width="8.28515625" style="644" customWidth="1"/>
    <col min="11026" max="11026" width="6.85546875" style="644" bestFit="1" customWidth="1"/>
    <col min="11027" max="11263" width="9.140625" style="644"/>
    <col min="11264" max="11264" width="56.42578125" style="644" bestFit="1" customWidth="1"/>
    <col min="11265" max="11268" width="8.42578125" style="644" bestFit="1" customWidth="1"/>
    <col min="11269" max="11269" width="7.140625" style="644" bestFit="1" customWidth="1"/>
    <col min="11270" max="11270" width="7" style="644" bestFit="1" customWidth="1"/>
    <col min="11271" max="11271" width="7.140625" style="644" bestFit="1" customWidth="1"/>
    <col min="11272" max="11272" width="6.85546875" style="644" bestFit="1" customWidth="1"/>
    <col min="11273" max="11273" width="10.42578125" style="644" bestFit="1" customWidth="1"/>
    <col min="11274" max="11274" width="54.85546875" style="644" customWidth="1"/>
    <col min="11275" max="11277" width="9.42578125" style="644" bestFit="1" customWidth="1"/>
    <col min="11278" max="11278" width="10.28515625" style="644" customWidth="1"/>
    <col min="11279" max="11279" width="8.42578125" style="644" customWidth="1"/>
    <col min="11280" max="11280" width="6.85546875" style="644" customWidth="1"/>
    <col min="11281" max="11281" width="8.28515625" style="644" customWidth="1"/>
    <col min="11282" max="11282" width="6.85546875" style="644" bestFit="1" customWidth="1"/>
    <col min="11283" max="11519" width="9.140625" style="644"/>
    <col min="11520" max="11520" width="56.42578125" style="644" bestFit="1" customWidth="1"/>
    <col min="11521" max="11524" width="8.42578125" style="644" bestFit="1" customWidth="1"/>
    <col min="11525" max="11525" width="7.140625" style="644" bestFit="1" customWidth="1"/>
    <col min="11526" max="11526" width="7" style="644" bestFit="1" customWidth="1"/>
    <col min="11527" max="11527" width="7.140625" style="644" bestFit="1" customWidth="1"/>
    <col min="11528" max="11528" width="6.85546875" style="644" bestFit="1" customWidth="1"/>
    <col min="11529" max="11529" width="10.42578125" style="644" bestFit="1" customWidth="1"/>
    <col min="11530" max="11530" width="54.85546875" style="644" customWidth="1"/>
    <col min="11531" max="11533" width="9.42578125" style="644" bestFit="1" customWidth="1"/>
    <col min="11534" max="11534" width="10.28515625" style="644" customWidth="1"/>
    <col min="11535" max="11535" width="8.42578125" style="644" customWidth="1"/>
    <col min="11536" max="11536" width="6.85546875" style="644" customWidth="1"/>
    <col min="11537" max="11537" width="8.28515625" style="644" customWidth="1"/>
    <col min="11538" max="11538" width="6.85546875" style="644" bestFit="1" customWidth="1"/>
    <col min="11539" max="11775" width="9.140625" style="644"/>
    <col min="11776" max="11776" width="56.42578125" style="644" bestFit="1" customWidth="1"/>
    <col min="11777" max="11780" width="8.42578125" style="644" bestFit="1" customWidth="1"/>
    <col min="11781" max="11781" width="7.140625" style="644" bestFit="1" customWidth="1"/>
    <col min="11782" max="11782" width="7" style="644" bestFit="1" customWidth="1"/>
    <col min="11783" max="11783" width="7.140625" style="644" bestFit="1" customWidth="1"/>
    <col min="11784" max="11784" width="6.85546875" style="644" bestFit="1" customWidth="1"/>
    <col min="11785" max="11785" width="10.42578125" style="644" bestFit="1" customWidth="1"/>
    <col min="11786" max="11786" width="54.85546875" style="644" customWidth="1"/>
    <col min="11787" max="11789" width="9.42578125" style="644" bestFit="1" customWidth="1"/>
    <col min="11790" max="11790" width="10.28515625" style="644" customWidth="1"/>
    <col min="11791" max="11791" width="8.42578125" style="644" customWidth="1"/>
    <col min="11792" max="11792" width="6.85546875" style="644" customWidth="1"/>
    <col min="11793" max="11793" width="8.28515625" style="644" customWidth="1"/>
    <col min="11794" max="11794" width="6.85546875" style="644" bestFit="1" customWidth="1"/>
    <col min="11795" max="12031" width="9.140625" style="644"/>
    <col min="12032" max="12032" width="56.42578125" style="644" bestFit="1" customWidth="1"/>
    <col min="12033" max="12036" width="8.42578125" style="644" bestFit="1" customWidth="1"/>
    <col min="12037" max="12037" width="7.140625" style="644" bestFit="1" customWidth="1"/>
    <col min="12038" max="12038" width="7" style="644" bestFit="1" customWidth="1"/>
    <col min="12039" max="12039" width="7.140625" style="644" bestFit="1" customWidth="1"/>
    <col min="12040" max="12040" width="6.85546875" style="644" bestFit="1" customWidth="1"/>
    <col min="12041" max="12041" width="10.42578125" style="644" bestFit="1" customWidth="1"/>
    <col min="12042" max="12042" width="54.85546875" style="644" customWidth="1"/>
    <col min="12043" max="12045" width="9.42578125" style="644" bestFit="1" customWidth="1"/>
    <col min="12046" max="12046" width="10.28515625" style="644" customWidth="1"/>
    <col min="12047" max="12047" width="8.42578125" style="644" customWidth="1"/>
    <col min="12048" max="12048" width="6.85546875" style="644" customWidth="1"/>
    <col min="12049" max="12049" width="8.28515625" style="644" customWidth="1"/>
    <col min="12050" max="12050" width="6.85546875" style="644" bestFit="1" customWidth="1"/>
    <col min="12051" max="12287" width="9.140625" style="644"/>
    <col min="12288" max="12288" width="56.42578125" style="644" bestFit="1" customWidth="1"/>
    <col min="12289" max="12292" width="8.42578125" style="644" bestFit="1" customWidth="1"/>
    <col min="12293" max="12293" width="7.140625" style="644" bestFit="1" customWidth="1"/>
    <col min="12294" max="12294" width="7" style="644" bestFit="1" customWidth="1"/>
    <col min="12295" max="12295" width="7.140625" style="644" bestFit="1" customWidth="1"/>
    <col min="12296" max="12296" width="6.85546875" style="644" bestFit="1" customWidth="1"/>
    <col min="12297" max="12297" width="10.42578125" style="644" bestFit="1" customWidth="1"/>
    <col min="12298" max="12298" width="54.85546875" style="644" customWidth="1"/>
    <col min="12299" max="12301" width="9.42578125" style="644" bestFit="1" customWidth="1"/>
    <col min="12302" max="12302" width="10.28515625" style="644" customWidth="1"/>
    <col min="12303" max="12303" width="8.42578125" style="644" customWidth="1"/>
    <col min="12304" max="12304" width="6.85546875" style="644" customWidth="1"/>
    <col min="12305" max="12305" width="8.28515625" style="644" customWidth="1"/>
    <col min="12306" max="12306" width="6.85546875" style="644" bestFit="1" customWidth="1"/>
    <col min="12307" max="12543" width="9.140625" style="644"/>
    <col min="12544" max="12544" width="56.42578125" style="644" bestFit="1" customWidth="1"/>
    <col min="12545" max="12548" width="8.42578125" style="644" bestFit="1" customWidth="1"/>
    <col min="12549" max="12549" width="7.140625" style="644" bestFit="1" customWidth="1"/>
    <col min="12550" max="12550" width="7" style="644" bestFit="1" customWidth="1"/>
    <col min="12551" max="12551" width="7.140625" style="644" bestFit="1" customWidth="1"/>
    <col min="12552" max="12552" width="6.85546875" style="644" bestFit="1" customWidth="1"/>
    <col min="12553" max="12553" width="10.42578125" style="644" bestFit="1" customWidth="1"/>
    <col min="12554" max="12554" width="54.85546875" style="644" customWidth="1"/>
    <col min="12555" max="12557" width="9.42578125" style="644" bestFit="1" customWidth="1"/>
    <col min="12558" max="12558" width="10.28515625" style="644" customWidth="1"/>
    <col min="12559" max="12559" width="8.42578125" style="644" customWidth="1"/>
    <col min="12560" max="12560" width="6.85546875" style="644" customWidth="1"/>
    <col min="12561" max="12561" width="8.28515625" style="644" customWidth="1"/>
    <col min="12562" max="12562" width="6.85546875" style="644" bestFit="1" customWidth="1"/>
    <col min="12563" max="12799" width="9.140625" style="644"/>
    <col min="12800" max="12800" width="56.42578125" style="644" bestFit="1" customWidth="1"/>
    <col min="12801" max="12804" width="8.42578125" style="644" bestFit="1" customWidth="1"/>
    <col min="12805" max="12805" width="7.140625" style="644" bestFit="1" customWidth="1"/>
    <col min="12806" max="12806" width="7" style="644" bestFit="1" customWidth="1"/>
    <col min="12807" max="12807" width="7.140625" style="644" bestFit="1" customWidth="1"/>
    <col min="12808" max="12808" width="6.85546875" style="644" bestFit="1" customWidth="1"/>
    <col min="12809" max="12809" width="10.42578125" style="644" bestFit="1" customWidth="1"/>
    <col min="12810" max="12810" width="54.85546875" style="644" customWidth="1"/>
    <col min="12811" max="12813" width="9.42578125" style="644" bestFit="1" customWidth="1"/>
    <col min="12814" max="12814" width="10.28515625" style="644" customWidth="1"/>
    <col min="12815" max="12815" width="8.42578125" style="644" customWidth="1"/>
    <col min="12816" max="12816" width="6.85546875" style="644" customWidth="1"/>
    <col min="12817" max="12817" width="8.28515625" style="644" customWidth="1"/>
    <col min="12818" max="12818" width="6.85546875" style="644" bestFit="1" customWidth="1"/>
    <col min="12819" max="13055" width="9.140625" style="644"/>
    <col min="13056" max="13056" width="56.42578125" style="644" bestFit="1" customWidth="1"/>
    <col min="13057" max="13060" width="8.42578125" style="644" bestFit="1" customWidth="1"/>
    <col min="13061" max="13061" width="7.140625" style="644" bestFit="1" customWidth="1"/>
    <col min="13062" max="13062" width="7" style="644" bestFit="1" customWidth="1"/>
    <col min="13063" max="13063" width="7.140625" style="644" bestFit="1" customWidth="1"/>
    <col min="13064" max="13064" width="6.85546875" style="644" bestFit="1" customWidth="1"/>
    <col min="13065" max="13065" width="10.42578125" style="644" bestFit="1" customWidth="1"/>
    <col min="13066" max="13066" width="54.85546875" style="644" customWidth="1"/>
    <col min="13067" max="13069" width="9.42578125" style="644" bestFit="1" customWidth="1"/>
    <col min="13070" max="13070" width="10.28515625" style="644" customWidth="1"/>
    <col min="13071" max="13071" width="8.42578125" style="644" customWidth="1"/>
    <col min="13072" max="13072" width="6.85546875" style="644" customWidth="1"/>
    <col min="13073" max="13073" width="8.28515625" style="644" customWidth="1"/>
    <col min="13074" max="13074" width="6.85546875" style="644" bestFit="1" customWidth="1"/>
    <col min="13075" max="13311" width="9.140625" style="644"/>
    <col min="13312" max="13312" width="56.42578125" style="644" bestFit="1" customWidth="1"/>
    <col min="13313" max="13316" width="8.42578125" style="644" bestFit="1" customWidth="1"/>
    <col min="13317" max="13317" width="7.140625" style="644" bestFit="1" customWidth="1"/>
    <col min="13318" max="13318" width="7" style="644" bestFit="1" customWidth="1"/>
    <col min="13319" max="13319" width="7.140625" style="644" bestFit="1" customWidth="1"/>
    <col min="13320" max="13320" width="6.85546875" style="644" bestFit="1" customWidth="1"/>
    <col min="13321" max="13321" width="10.42578125" style="644" bestFit="1" customWidth="1"/>
    <col min="13322" max="13322" width="54.85546875" style="644" customWidth="1"/>
    <col min="13323" max="13325" width="9.42578125" style="644" bestFit="1" customWidth="1"/>
    <col min="13326" max="13326" width="10.28515625" style="644" customWidth="1"/>
    <col min="13327" max="13327" width="8.42578125" style="644" customWidth="1"/>
    <col min="13328" max="13328" width="6.85546875" style="644" customWidth="1"/>
    <col min="13329" max="13329" width="8.28515625" style="644" customWidth="1"/>
    <col min="13330" max="13330" width="6.85546875" style="644" bestFit="1" customWidth="1"/>
    <col min="13331" max="13567" width="9.140625" style="644"/>
    <col min="13568" max="13568" width="56.42578125" style="644" bestFit="1" customWidth="1"/>
    <col min="13569" max="13572" width="8.42578125" style="644" bestFit="1" customWidth="1"/>
    <col min="13573" max="13573" width="7.140625" style="644" bestFit="1" customWidth="1"/>
    <col min="13574" max="13574" width="7" style="644" bestFit="1" customWidth="1"/>
    <col min="13575" max="13575" width="7.140625" style="644" bestFit="1" customWidth="1"/>
    <col min="13576" max="13576" width="6.85546875" style="644" bestFit="1" customWidth="1"/>
    <col min="13577" max="13577" width="10.42578125" style="644" bestFit="1" customWidth="1"/>
    <col min="13578" max="13578" width="54.85546875" style="644" customWidth="1"/>
    <col min="13579" max="13581" width="9.42578125" style="644" bestFit="1" customWidth="1"/>
    <col min="13582" max="13582" width="10.28515625" style="644" customWidth="1"/>
    <col min="13583" max="13583" width="8.42578125" style="644" customWidth="1"/>
    <col min="13584" max="13584" width="6.85546875" style="644" customWidth="1"/>
    <col min="13585" max="13585" width="8.28515625" style="644" customWidth="1"/>
    <col min="13586" max="13586" width="6.85546875" style="644" bestFit="1" customWidth="1"/>
    <col min="13587" max="13823" width="9.140625" style="644"/>
    <col min="13824" max="13824" width="56.42578125" style="644" bestFit="1" customWidth="1"/>
    <col min="13825" max="13828" width="8.42578125" style="644" bestFit="1" customWidth="1"/>
    <col min="13829" max="13829" width="7.140625" style="644" bestFit="1" customWidth="1"/>
    <col min="13830" max="13830" width="7" style="644" bestFit="1" customWidth="1"/>
    <col min="13831" max="13831" width="7.140625" style="644" bestFit="1" customWidth="1"/>
    <col min="13832" max="13832" width="6.85546875" style="644" bestFit="1" customWidth="1"/>
    <col min="13833" max="13833" width="10.42578125" style="644" bestFit="1" customWidth="1"/>
    <col min="13834" max="13834" width="54.85546875" style="644" customWidth="1"/>
    <col min="13835" max="13837" width="9.42578125" style="644" bestFit="1" customWidth="1"/>
    <col min="13838" max="13838" width="10.28515625" style="644" customWidth="1"/>
    <col min="13839" max="13839" width="8.42578125" style="644" customWidth="1"/>
    <col min="13840" max="13840" width="6.85546875" style="644" customWidth="1"/>
    <col min="13841" max="13841" width="8.28515625" style="644" customWidth="1"/>
    <col min="13842" max="13842" width="6.85546875" style="644" bestFit="1" customWidth="1"/>
    <col min="13843" max="14079" width="9.140625" style="644"/>
    <col min="14080" max="14080" width="56.42578125" style="644" bestFit="1" customWidth="1"/>
    <col min="14081" max="14084" width="8.42578125" style="644" bestFit="1" customWidth="1"/>
    <col min="14085" max="14085" width="7.140625" style="644" bestFit="1" customWidth="1"/>
    <col min="14086" max="14086" width="7" style="644" bestFit="1" customWidth="1"/>
    <col min="14087" max="14087" width="7.140625" style="644" bestFit="1" customWidth="1"/>
    <col min="14088" max="14088" width="6.85546875" style="644" bestFit="1" customWidth="1"/>
    <col min="14089" max="14089" width="10.42578125" style="644" bestFit="1" customWidth="1"/>
    <col min="14090" max="14090" width="54.85546875" style="644" customWidth="1"/>
    <col min="14091" max="14093" width="9.42578125" style="644" bestFit="1" customWidth="1"/>
    <col min="14094" max="14094" width="10.28515625" style="644" customWidth="1"/>
    <col min="14095" max="14095" width="8.42578125" style="644" customWidth="1"/>
    <col min="14096" max="14096" width="6.85546875" style="644" customWidth="1"/>
    <col min="14097" max="14097" width="8.28515625" style="644" customWidth="1"/>
    <col min="14098" max="14098" width="6.85546875" style="644" bestFit="1" customWidth="1"/>
    <col min="14099" max="14335" width="9.140625" style="644"/>
    <col min="14336" max="14336" width="56.42578125" style="644" bestFit="1" customWidth="1"/>
    <col min="14337" max="14340" width="8.42578125" style="644" bestFit="1" customWidth="1"/>
    <col min="14341" max="14341" width="7.140625" style="644" bestFit="1" customWidth="1"/>
    <col min="14342" max="14342" width="7" style="644" bestFit="1" customWidth="1"/>
    <col min="14343" max="14343" width="7.140625" style="644" bestFit="1" customWidth="1"/>
    <col min="14344" max="14344" width="6.85546875" style="644" bestFit="1" customWidth="1"/>
    <col min="14345" max="14345" width="10.42578125" style="644" bestFit="1" customWidth="1"/>
    <col min="14346" max="14346" width="54.85546875" style="644" customWidth="1"/>
    <col min="14347" max="14349" width="9.42578125" style="644" bestFit="1" customWidth="1"/>
    <col min="14350" max="14350" width="10.28515625" style="644" customWidth="1"/>
    <col min="14351" max="14351" width="8.42578125" style="644" customWidth="1"/>
    <col min="14352" max="14352" width="6.85546875" style="644" customWidth="1"/>
    <col min="14353" max="14353" width="8.28515625" style="644" customWidth="1"/>
    <col min="14354" max="14354" width="6.85546875" style="644" bestFit="1" customWidth="1"/>
    <col min="14355" max="14591" width="9.140625" style="644"/>
    <col min="14592" max="14592" width="56.42578125" style="644" bestFit="1" customWidth="1"/>
    <col min="14593" max="14596" width="8.42578125" style="644" bestFit="1" customWidth="1"/>
    <col min="14597" max="14597" width="7.140625" style="644" bestFit="1" customWidth="1"/>
    <col min="14598" max="14598" width="7" style="644" bestFit="1" customWidth="1"/>
    <col min="14599" max="14599" width="7.140625" style="644" bestFit="1" customWidth="1"/>
    <col min="14600" max="14600" width="6.85546875" style="644" bestFit="1" customWidth="1"/>
    <col min="14601" max="14601" width="10.42578125" style="644" bestFit="1" customWidth="1"/>
    <col min="14602" max="14602" width="54.85546875" style="644" customWidth="1"/>
    <col min="14603" max="14605" width="9.42578125" style="644" bestFit="1" customWidth="1"/>
    <col min="14606" max="14606" width="10.28515625" style="644" customWidth="1"/>
    <col min="14607" max="14607" width="8.42578125" style="644" customWidth="1"/>
    <col min="14608" max="14608" width="6.85546875" style="644" customWidth="1"/>
    <col min="14609" max="14609" width="8.28515625" style="644" customWidth="1"/>
    <col min="14610" max="14610" width="6.85546875" style="644" bestFit="1" customWidth="1"/>
    <col min="14611" max="14847" width="9.140625" style="644"/>
    <col min="14848" max="14848" width="56.42578125" style="644" bestFit="1" customWidth="1"/>
    <col min="14849" max="14852" width="8.42578125" style="644" bestFit="1" customWidth="1"/>
    <col min="14853" max="14853" width="7.140625" style="644" bestFit="1" customWidth="1"/>
    <col min="14854" max="14854" width="7" style="644" bestFit="1" customWidth="1"/>
    <col min="14855" max="14855" width="7.140625" style="644" bestFit="1" customWidth="1"/>
    <col min="14856" max="14856" width="6.85546875" style="644" bestFit="1" customWidth="1"/>
    <col min="14857" max="14857" width="10.42578125" style="644" bestFit="1" customWidth="1"/>
    <col min="14858" max="14858" width="54.85546875" style="644" customWidth="1"/>
    <col min="14859" max="14861" width="9.42578125" style="644" bestFit="1" customWidth="1"/>
    <col min="14862" max="14862" width="10.28515625" style="644" customWidth="1"/>
    <col min="14863" max="14863" width="8.42578125" style="644" customWidth="1"/>
    <col min="14864" max="14864" width="6.85546875" style="644" customWidth="1"/>
    <col min="14865" max="14865" width="8.28515625" style="644" customWidth="1"/>
    <col min="14866" max="14866" width="6.85546875" style="644" bestFit="1" customWidth="1"/>
    <col min="14867" max="15103" width="9.140625" style="644"/>
    <col min="15104" max="15104" width="56.42578125" style="644" bestFit="1" customWidth="1"/>
    <col min="15105" max="15108" width="8.42578125" style="644" bestFit="1" customWidth="1"/>
    <col min="15109" max="15109" width="7.140625" style="644" bestFit="1" customWidth="1"/>
    <col min="15110" max="15110" width="7" style="644" bestFit="1" customWidth="1"/>
    <col min="15111" max="15111" width="7.140625" style="644" bestFit="1" customWidth="1"/>
    <col min="15112" max="15112" width="6.85546875" style="644" bestFit="1" customWidth="1"/>
    <col min="15113" max="15113" width="10.42578125" style="644" bestFit="1" customWidth="1"/>
    <col min="15114" max="15114" width="54.85546875" style="644" customWidth="1"/>
    <col min="15115" max="15117" width="9.42578125" style="644" bestFit="1" customWidth="1"/>
    <col min="15118" max="15118" width="10.28515625" style="644" customWidth="1"/>
    <col min="15119" max="15119" width="8.42578125" style="644" customWidth="1"/>
    <col min="15120" max="15120" width="6.85546875" style="644" customWidth="1"/>
    <col min="15121" max="15121" width="8.28515625" style="644" customWidth="1"/>
    <col min="15122" max="15122" width="6.85546875" style="644" bestFit="1" customWidth="1"/>
    <col min="15123" max="15359" width="9.140625" style="644"/>
    <col min="15360" max="15360" width="56.42578125" style="644" bestFit="1" customWidth="1"/>
    <col min="15361" max="15364" width="8.42578125" style="644" bestFit="1" customWidth="1"/>
    <col min="15365" max="15365" width="7.140625" style="644" bestFit="1" customWidth="1"/>
    <col min="15366" max="15366" width="7" style="644" bestFit="1" customWidth="1"/>
    <col min="15367" max="15367" width="7.140625" style="644" bestFit="1" customWidth="1"/>
    <col min="15368" max="15368" width="6.85546875" style="644" bestFit="1" customWidth="1"/>
    <col min="15369" max="15369" width="10.42578125" style="644" bestFit="1" customWidth="1"/>
    <col min="15370" max="15370" width="54.85546875" style="644" customWidth="1"/>
    <col min="15371" max="15373" width="9.42578125" style="644" bestFit="1" customWidth="1"/>
    <col min="15374" max="15374" width="10.28515625" style="644" customWidth="1"/>
    <col min="15375" max="15375" width="8.42578125" style="644" customWidth="1"/>
    <col min="15376" max="15376" width="6.85546875" style="644" customWidth="1"/>
    <col min="15377" max="15377" width="8.28515625" style="644" customWidth="1"/>
    <col min="15378" max="15378" width="6.85546875" style="644" bestFit="1" customWidth="1"/>
    <col min="15379" max="15615" width="9.140625" style="644"/>
    <col min="15616" max="15616" width="56.42578125" style="644" bestFit="1" customWidth="1"/>
    <col min="15617" max="15620" width="8.42578125" style="644" bestFit="1" customWidth="1"/>
    <col min="15621" max="15621" width="7.140625" style="644" bestFit="1" customWidth="1"/>
    <col min="15622" max="15622" width="7" style="644" bestFit="1" customWidth="1"/>
    <col min="15623" max="15623" width="7.140625" style="644" bestFit="1" customWidth="1"/>
    <col min="15624" max="15624" width="6.85546875" style="644" bestFit="1" customWidth="1"/>
    <col min="15625" max="15625" width="10.42578125" style="644" bestFit="1" customWidth="1"/>
    <col min="15626" max="15626" width="54.85546875" style="644" customWidth="1"/>
    <col min="15627" max="15629" width="9.42578125" style="644" bestFit="1" customWidth="1"/>
    <col min="15630" max="15630" width="10.28515625" style="644" customWidth="1"/>
    <col min="15631" max="15631" width="8.42578125" style="644" customWidth="1"/>
    <col min="15632" max="15632" width="6.85546875" style="644" customWidth="1"/>
    <col min="15633" max="15633" width="8.28515625" style="644" customWidth="1"/>
    <col min="15634" max="15634" width="6.85546875" style="644" bestFit="1" customWidth="1"/>
    <col min="15635" max="15871" width="9.140625" style="644"/>
    <col min="15872" max="15872" width="56.42578125" style="644" bestFit="1" customWidth="1"/>
    <col min="15873" max="15876" width="8.42578125" style="644" bestFit="1" customWidth="1"/>
    <col min="15877" max="15877" width="7.140625" style="644" bestFit="1" customWidth="1"/>
    <col min="15878" max="15878" width="7" style="644" bestFit="1" customWidth="1"/>
    <col min="15879" max="15879" width="7.140625" style="644" bestFit="1" customWidth="1"/>
    <col min="15880" max="15880" width="6.85546875" style="644" bestFit="1" customWidth="1"/>
    <col min="15881" max="15881" width="10.42578125" style="644" bestFit="1" customWidth="1"/>
    <col min="15882" max="15882" width="54.85546875" style="644" customWidth="1"/>
    <col min="15883" max="15885" width="9.42578125" style="644" bestFit="1" customWidth="1"/>
    <col min="15886" max="15886" width="10.28515625" style="644" customWidth="1"/>
    <col min="15887" max="15887" width="8.42578125" style="644" customWidth="1"/>
    <col min="15888" max="15888" width="6.85546875" style="644" customWidth="1"/>
    <col min="15889" max="15889" width="8.28515625" style="644" customWidth="1"/>
    <col min="15890" max="15890" width="6.85546875" style="644" bestFit="1" customWidth="1"/>
    <col min="15891" max="16127" width="9.140625" style="644"/>
    <col min="16128" max="16128" width="56.42578125" style="644" bestFit="1" customWidth="1"/>
    <col min="16129" max="16132" width="8.42578125" style="644" bestFit="1" customWidth="1"/>
    <col min="16133" max="16133" width="7.140625" style="644" bestFit="1" customWidth="1"/>
    <col min="16134" max="16134" width="7" style="644" bestFit="1" customWidth="1"/>
    <col min="16135" max="16135" width="7.140625" style="644" bestFit="1" customWidth="1"/>
    <col min="16136" max="16136" width="6.85546875" style="644" bestFit="1" customWidth="1"/>
    <col min="16137" max="16137" width="10.42578125" style="644" bestFit="1" customWidth="1"/>
    <col min="16138" max="16138" width="54.85546875" style="644" customWidth="1"/>
    <col min="16139" max="16141" width="9.42578125" style="644" bestFit="1" customWidth="1"/>
    <col min="16142" max="16142" width="10.28515625" style="644" customWidth="1"/>
    <col min="16143" max="16143" width="8.42578125" style="644" customWidth="1"/>
    <col min="16144" max="16144" width="6.85546875" style="644" customWidth="1"/>
    <col min="16145" max="16145" width="8.28515625" style="644" customWidth="1"/>
    <col min="16146" max="16146" width="6.85546875" style="644" bestFit="1" customWidth="1"/>
    <col min="16147" max="16383" width="9.140625" style="644"/>
    <col min="16384" max="16384" width="10.28515625" style="644" customWidth="1"/>
  </cols>
  <sheetData>
    <row r="1" spans="1:22" ht="15.75">
      <c r="A1" s="3169" t="s">
        <v>819</v>
      </c>
      <c r="B1" s="3169"/>
      <c r="C1" s="3169"/>
      <c r="D1" s="3169"/>
      <c r="E1" s="3169"/>
      <c r="F1" s="3169"/>
      <c r="G1" s="3169"/>
      <c r="H1" s="3169"/>
      <c r="I1" s="3169"/>
      <c r="J1" s="698"/>
      <c r="K1" s="698"/>
      <c r="L1" s="698"/>
      <c r="M1" s="698"/>
      <c r="N1" s="698"/>
      <c r="O1" s="698"/>
      <c r="P1" s="698"/>
      <c r="Q1" s="698"/>
      <c r="R1" s="698"/>
    </row>
    <row r="2" spans="1:22" ht="15.75">
      <c r="A2" s="3169" t="s">
        <v>818</v>
      </c>
      <c r="B2" s="3169"/>
      <c r="C2" s="3169"/>
      <c r="D2" s="3169"/>
      <c r="E2" s="3169"/>
      <c r="F2" s="3169"/>
      <c r="G2" s="3169"/>
      <c r="H2" s="3169"/>
      <c r="I2" s="3169"/>
      <c r="J2" s="698"/>
      <c r="K2" s="698"/>
      <c r="L2" s="698"/>
      <c r="M2" s="698"/>
      <c r="N2" s="698"/>
      <c r="O2" s="698"/>
      <c r="P2" s="698"/>
      <c r="Q2" s="698"/>
      <c r="R2" s="698"/>
    </row>
    <row r="3" spans="1:22" ht="15.75">
      <c r="A3" s="3169" t="s">
        <v>579</v>
      </c>
      <c r="B3" s="3169"/>
      <c r="C3" s="3169"/>
      <c r="D3" s="3169"/>
      <c r="E3" s="3169"/>
      <c r="F3" s="3169"/>
      <c r="G3" s="3169"/>
      <c r="H3" s="3169"/>
      <c r="I3" s="3169"/>
      <c r="J3" s="698"/>
      <c r="K3" s="698"/>
      <c r="L3" s="698"/>
      <c r="M3" s="698"/>
      <c r="N3" s="698"/>
      <c r="O3" s="698"/>
      <c r="P3" s="698"/>
      <c r="Q3" s="697"/>
      <c r="R3" s="697"/>
      <c r="S3" s="672"/>
      <c r="T3" s="672"/>
    </row>
    <row r="4" spans="1:22" ht="13.5" thickBot="1">
      <c r="A4" s="682"/>
      <c r="B4" s="682"/>
      <c r="C4" s="682"/>
      <c r="D4" s="682"/>
      <c r="E4" s="682"/>
      <c r="F4" s="682"/>
      <c r="G4" s="682"/>
      <c r="H4" s="3168" t="s">
        <v>140</v>
      </c>
      <c r="I4" s="3168"/>
      <c r="K4" s="682"/>
      <c r="L4" s="682"/>
      <c r="M4" s="682"/>
      <c r="N4" s="682"/>
      <c r="O4" s="682"/>
      <c r="P4" s="682"/>
      <c r="Q4" s="3155"/>
      <c r="R4" s="3155"/>
      <c r="S4" s="672"/>
      <c r="T4" s="672"/>
    </row>
    <row r="5" spans="1:22" ht="13.5" customHeight="1" thickTop="1">
      <c r="A5" s="3156" t="s">
        <v>66</v>
      </c>
      <c r="B5" s="3170">
        <v>2020</v>
      </c>
      <c r="C5" s="3171"/>
      <c r="D5" s="3172">
        <v>2021</v>
      </c>
      <c r="E5" s="3173"/>
      <c r="F5" s="3158" t="s">
        <v>576</v>
      </c>
      <c r="G5" s="3159"/>
      <c r="H5" s="3159"/>
      <c r="I5" s="3160"/>
      <c r="Q5" s="672"/>
      <c r="R5" s="672"/>
      <c r="S5" s="672"/>
      <c r="T5" s="672"/>
    </row>
    <row r="6" spans="1:22">
      <c r="A6" s="3157"/>
      <c r="B6" s="3163" t="s">
        <v>575</v>
      </c>
      <c r="C6" s="3163" t="s">
        <v>574</v>
      </c>
      <c r="D6" s="3163" t="s">
        <v>573</v>
      </c>
      <c r="E6" s="3163" t="s">
        <v>572</v>
      </c>
      <c r="F6" s="3161" t="s">
        <v>73</v>
      </c>
      <c r="G6" s="3162"/>
      <c r="H6" s="3161" t="s">
        <v>263</v>
      </c>
      <c r="I6" s="3165"/>
      <c r="Q6" s="672"/>
      <c r="R6" s="672"/>
      <c r="S6" s="672"/>
      <c r="T6" s="672"/>
    </row>
    <row r="7" spans="1:22" ht="15.75" customHeight="1" thickBot="1">
      <c r="A7" s="3157"/>
      <c r="B7" s="3164"/>
      <c r="C7" s="3164"/>
      <c r="D7" s="3164"/>
      <c r="E7" s="3164"/>
      <c r="F7" s="695" t="s">
        <v>396</v>
      </c>
      <c r="G7" s="696" t="s">
        <v>571</v>
      </c>
      <c r="H7" s="695" t="s">
        <v>396</v>
      </c>
      <c r="I7" s="694" t="s">
        <v>571</v>
      </c>
      <c r="Q7" s="672"/>
      <c r="R7" s="672"/>
      <c r="S7" s="672"/>
      <c r="T7" s="672"/>
    </row>
    <row r="8" spans="1:22" s="682" customFormat="1" ht="13.5" thickBot="1">
      <c r="A8" s="687" t="s">
        <v>817</v>
      </c>
      <c r="B8" s="686">
        <v>225772.40449420045</v>
      </c>
      <c r="C8" s="684">
        <v>239257.34892797243</v>
      </c>
      <c r="D8" s="684">
        <v>324201.16102343623</v>
      </c>
      <c r="E8" s="684">
        <v>353663.68485419609</v>
      </c>
      <c r="F8" s="684">
        <v>13484.944433771976</v>
      </c>
      <c r="G8" s="685">
        <v>5.9728045435767028</v>
      </c>
      <c r="H8" s="684">
        <v>29462.523830759863</v>
      </c>
      <c r="I8" s="683">
        <v>9.0877292782520414</v>
      </c>
      <c r="J8" s="647"/>
      <c r="Q8" s="647"/>
      <c r="R8" s="647"/>
      <c r="S8" s="647"/>
      <c r="T8" s="647"/>
      <c r="U8" s="647"/>
      <c r="V8" s="647"/>
    </row>
    <row r="9" spans="1:22" s="672" customFormat="1">
      <c r="A9" s="681" t="s">
        <v>816</v>
      </c>
      <c r="B9" s="680">
        <v>36704.648175430797</v>
      </c>
      <c r="C9" s="678">
        <v>40158.808778210798</v>
      </c>
      <c r="D9" s="678">
        <v>69427.00515611998</v>
      </c>
      <c r="E9" s="678">
        <v>77655.199902751992</v>
      </c>
      <c r="F9" s="678">
        <v>3454.1606027800008</v>
      </c>
      <c r="G9" s="679">
        <v>9.4106898566926791</v>
      </c>
      <c r="H9" s="678">
        <v>8228.1947466320125</v>
      </c>
      <c r="I9" s="677">
        <v>11.851576671252538</v>
      </c>
      <c r="J9" s="693"/>
      <c r="Q9" s="647"/>
      <c r="R9" s="647"/>
      <c r="S9" s="647"/>
      <c r="T9" s="647"/>
      <c r="U9" s="647"/>
      <c r="V9" s="647"/>
    </row>
    <row r="10" spans="1:22" s="672" customFormat="1">
      <c r="A10" s="681" t="s">
        <v>815</v>
      </c>
      <c r="B10" s="680">
        <v>3742.1563855349996</v>
      </c>
      <c r="C10" s="678">
        <v>3610.4815510100002</v>
      </c>
      <c r="D10" s="678">
        <v>4289.4052119569988</v>
      </c>
      <c r="E10" s="678">
        <v>4749.3645908630006</v>
      </c>
      <c r="F10" s="680">
        <v>-131.67483452499937</v>
      </c>
      <c r="G10" s="679">
        <v>-3.5186887173924029</v>
      </c>
      <c r="H10" s="678">
        <v>459.9593789060018</v>
      </c>
      <c r="I10" s="677">
        <v>10.723150557653886</v>
      </c>
      <c r="Q10" s="647"/>
      <c r="R10" s="647"/>
      <c r="S10" s="647"/>
      <c r="T10" s="647"/>
      <c r="U10" s="647"/>
      <c r="V10" s="647"/>
    </row>
    <row r="11" spans="1:22" s="672" customFormat="1">
      <c r="A11" s="681" t="s">
        <v>814</v>
      </c>
      <c r="B11" s="680">
        <v>85603.478735093522</v>
      </c>
      <c r="C11" s="678">
        <v>87065.491746526022</v>
      </c>
      <c r="D11" s="678">
        <v>116460.67269449373</v>
      </c>
      <c r="E11" s="678">
        <v>130701.71930637553</v>
      </c>
      <c r="F11" s="680">
        <v>1462.0130114325002</v>
      </c>
      <c r="G11" s="679">
        <v>1.7078897178429051</v>
      </c>
      <c r="H11" s="678">
        <v>14241.0466118818</v>
      </c>
      <c r="I11" s="677">
        <v>12.228202261238629</v>
      </c>
      <c r="Q11" s="647"/>
      <c r="R11" s="647"/>
      <c r="S11" s="647"/>
      <c r="T11" s="647"/>
      <c r="U11" s="647"/>
      <c r="V11" s="647"/>
    </row>
    <row r="12" spans="1:22" s="672" customFormat="1">
      <c r="A12" s="681" t="s">
        <v>813</v>
      </c>
      <c r="B12" s="680">
        <v>2259.6693947399999</v>
      </c>
      <c r="C12" s="678">
        <v>2689.44042012</v>
      </c>
      <c r="D12" s="678">
        <v>2593.30690142</v>
      </c>
      <c r="E12" s="678">
        <v>3075.8620822400003</v>
      </c>
      <c r="F12" s="680">
        <v>429.77102538000008</v>
      </c>
      <c r="G12" s="679">
        <v>19.019199285541948</v>
      </c>
      <c r="H12" s="678">
        <v>482.55518082000026</v>
      </c>
      <c r="I12" s="677">
        <v>18.607715907275406</v>
      </c>
      <c r="Q12" s="647"/>
      <c r="R12" s="647"/>
      <c r="S12" s="647"/>
      <c r="T12" s="647"/>
      <c r="U12" s="647"/>
      <c r="V12" s="647"/>
    </row>
    <row r="13" spans="1:22" s="672" customFormat="1" ht="13.5" thickBot="1">
      <c r="A13" s="681" t="s">
        <v>812</v>
      </c>
      <c r="B13" s="680">
        <v>97462.451803401127</v>
      </c>
      <c r="C13" s="678">
        <v>105733.12643210559</v>
      </c>
      <c r="D13" s="678">
        <v>131430.77105944551</v>
      </c>
      <c r="E13" s="678">
        <v>137481.53897196555</v>
      </c>
      <c r="F13" s="678">
        <v>8270.6746287044662</v>
      </c>
      <c r="G13" s="679">
        <v>8.4860112542498598</v>
      </c>
      <c r="H13" s="678">
        <v>6050.7679125200375</v>
      </c>
      <c r="I13" s="677">
        <v>4.6037681006857252</v>
      </c>
      <c r="Q13" s="647"/>
      <c r="R13" s="647"/>
      <c r="S13" s="647"/>
      <c r="T13" s="647"/>
      <c r="U13" s="647"/>
      <c r="V13" s="647"/>
    </row>
    <row r="14" spans="1:22" s="682" customFormat="1" ht="13.5" thickBot="1">
      <c r="A14" s="687" t="s">
        <v>811</v>
      </c>
      <c r="B14" s="686">
        <v>6453.7501877599989</v>
      </c>
      <c r="C14" s="684">
        <v>6993.2249539220002</v>
      </c>
      <c r="D14" s="684">
        <v>8655.239427970002</v>
      </c>
      <c r="E14" s="684">
        <v>9231.7951079199993</v>
      </c>
      <c r="F14" s="684">
        <v>539.47476616200129</v>
      </c>
      <c r="G14" s="685">
        <v>8.3590896837803541</v>
      </c>
      <c r="H14" s="684">
        <v>576.55567994999728</v>
      </c>
      <c r="I14" s="683">
        <v>6.6613487096245763</v>
      </c>
      <c r="Q14" s="647"/>
      <c r="R14" s="647"/>
      <c r="S14" s="647"/>
      <c r="T14" s="647"/>
      <c r="U14" s="647"/>
      <c r="V14" s="647"/>
    </row>
    <row r="15" spans="1:22" s="672" customFormat="1">
      <c r="A15" s="681" t="s">
        <v>810</v>
      </c>
      <c r="B15" s="680">
        <v>3174.2286012899995</v>
      </c>
      <c r="C15" s="678">
        <v>3701.3410369800004</v>
      </c>
      <c r="D15" s="678">
        <v>4067.2107625799995</v>
      </c>
      <c r="E15" s="678">
        <v>4031.4031875399983</v>
      </c>
      <c r="F15" s="678">
        <v>527.11243569000089</v>
      </c>
      <c r="G15" s="679">
        <v>16.606001076160158</v>
      </c>
      <c r="H15" s="678">
        <v>-35.807575040001211</v>
      </c>
      <c r="I15" s="677">
        <v>-0.88039634851101223</v>
      </c>
      <c r="Q15" s="647"/>
      <c r="R15" s="647"/>
      <c r="S15" s="647"/>
      <c r="T15" s="647"/>
      <c r="U15" s="647"/>
      <c r="V15" s="647"/>
    </row>
    <row r="16" spans="1:22" s="672" customFormat="1">
      <c r="A16" s="681" t="s">
        <v>809</v>
      </c>
      <c r="B16" s="680">
        <v>196.00565411000005</v>
      </c>
      <c r="C16" s="678">
        <v>190.73594345000004</v>
      </c>
      <c r="D16" s="678">
        <v>283.39854250000002</v>
      </c>
      <c r="E16" s="678">
        <v>541.29906201000006</v>
      </c>
      <c r="F16" s="680">
        <v>-5.2697106600000154</v>
      </c>
      <c r="G16" s="679">
        <v>-2.6885503297994702</v>
      </c>
      <c r="H16" s="678">
        <v>257.90051951000004</v>
      </c>
      <c r="I16" s="677">
        <v>91.002768481069381</v>
      </c>
      <c r="Q16" s="647"/>
      <c r="R16" s="647"/>
      <c r="S16" s="647"/>
      <c r="T16" s="647"/>
      <c r="U16" s="647"/>
      <c r="V16" s="647"/>
    </row>
    <row r="17" spans="1:22" s="672" customFormat="1">
      <c r="A17" s="681" t="s">
        <v>808</v>
      </c>
      <c r="B17" s="680">
        <v>930.68175802000007</v>
      </c>
      <c r="C17" s="678">
        <v>914.79922594000016</v>
      </c>
      <c r="D17" s="678">
        <v>1195.4760452099999</v>
      </c>
      <c r="E17" s="678">
        <v>1071.7173918199996</v>
      </c>
      <c r="F17" s="680">
        <v>-15.882532079999919</v>
      </c>
      <c r="G17" s="679">
        <v>-1.7065481237957827</v>
      </c>
      <c r="H17" s="678">
        <v>-123.75865339000029</v>
      </c>
      <c r="I17" s="677">
        <v>-10.352248703424298</v>
      </c>
      <c r="Q17" s="647"/>
      <c r="R17" s="647"/>
      <c r="S17" s="647"/>
      <c r="T17" s="647"/>
      <c r="U17" s="647"/>
      <c r="V17" s="647"/>
    </row>
    <row r="18" spans="1:22" s="672" customFormat="1">
      <c r="A18" s="681" t="s">
        <v>807</v>
      </c>
      <c r="B18" s="680">
        <v>24.388314940000001</v>
      </c>
      <c r="C18" s="678">
        <v>24.333288410000002</v>
      </c>
      <c r="D18" s="678">
        <v>49.096667289999999</v>
      </c>
      <c r="E18" s="678">
        <v>48.596501379999999</v>
      </c>
      <c r="F18" s="680">
        <v>-5.5026529999999241E-2</v>
      </c>
      <c r="G18" s="679">
        <v>-0.22562661723606248</v>
      </c>
      <c r="H18" s="678">
        <v>-0.50016590999999977</v>
      </c>
      <c r="I18" s="677">
        <v>-1.0187369888991904</v>
      </c>
      <c r="J18" s="693"/>
      <c r="Q18" s="647"/>
      <c r="R18" s="647"/>
      <c r="S18" s="647"/>
      <c r="T18" s="647"/>
      <c r="U18" s="647"/>
      <c r="V18" s="647"/>
    </row>
    <row r="19" spans="1:22" s="672" customFormat="1">
      <c r="A19" s="681" t="s">
        <v>806</v>
      </c>
      <c r="B19" s="680">
        <v>53.363350769999997</v>
      </c>
      <c r="C19" s="678">
        <v>52.704194529999995</v>
      </c>
      <c r="D19" s="678">
        <v>53.108708800000002</v>
      </c>
      <c r="E19" s="678">
        <v>53.191489529999998</v>
      </c>
      <c r="F19" s="680">
        <v>-0.6591562400000015</v>
      </c>
      <c r="G19" s="679">
        <v>-1.2352227333718488</v>
      </c>
      <c r="H19" s="678">
        <v>8.2780729999996083E-2</v>
      </c>
      <c r="I19" s="677">
        <v>0.15587034945951478</v>
      </c>
      <c r="Q19" s="647"/>
      <c r="R19" s="647"/>
      <c r="S19" s="647"/>
      <c r="T19" s="647"/>
      <c r="U19" s="647"/>
      <c r="V19" s="647"/>
    </row>
    <row r="20" spans="1:22" s="672" customFormat="1">
      <c r="A20" s="681" t="s">
        <v>805</v>
      </c>
      <c r="B20" s="680">
        <v>275.87303648999995</v>
      </c>
      <c r="C20" s="678">
        <v>386.37159057199995</v>
      </c>
      <c r="D20" s="678">
        <v>520.00752469000145</v>
      </c>
      <c r="E20" s="678">
        <v>514.00178162000145</v>
      </c>
      <c r="F20" s="680">
        <v>110.498554082</v>
      </c>
      <c r="G20" s="679">
        <v>40.054133411478013</v>
      </c>
      <c r="H20" s="678">
        <v>-6.0057430699999941</v>
      </c>
      <c r="I20" s="677">
        <v>-1.1549338778473008</v>
      </c>
      <c r="Q20" s="647"/>
      <c r="R20" s="647"/>
      <c r="S20" s="647"/>
      <c r="T20" s="647"/>
      <c r="U20" s="647"/>
      <c r="V20" s="647"/>
    </row>
    <row r="21" spans="1:22" s="672" customFormat="1" ht="13.5" thickBot="1">
      <c r="A21" s="681" t="s">
        <v>804</v>
      </c>
      <c r="B21" s="680">
        <v>1799.2094721399997</v>
      </c>
      <c r="C21" s="678">
        <v>1722.93967404</v>
      </c>
      <c r="D21" s="678">
        <v>2486.9411769000008</v>
      </c>
      <c r="E21" s="678">
        <v>2971.5856940200001</v>
      </c>
      <c r="F21" s="678">
        <v>-76.269798099999662</v>
      </c>
      <c r="G21" s="679">
        <v>-4.2390727306078224</v>
      </c>
      <c r="H21" s="678">
        <v>484.64451711999936</v>
      </c>
      <c r="I21" s="677">
        <v>19.487574600542583</v>
      </c>
      <c r="J21" s="693"/>
      <c r="Q21" s="647"/>
      <c r="R21" s="647"/>
      <c r="S21" s="647"/>
      <c r="T21" s="647"/>
      <c r="U21" s="647"/>
      <c r="V21" s="647"/>
    </row>
    <row r="22" spans="1:22" s="682" customFormat="1" ht="13.5" thickBot="1">
      <c r="A22" s="687" t="s">
        <v>803</v>
      </c>
      <c r="B22" s="686">
        <v>533668.16091786162</v>
      </c>
      <c r="C22" s="684">
        <v>539221.6545812618</v>
      </c>
      <c r="D22" s="684">
        <v>643539.98330288345</v>
      </c>
      <c r="E22" s="684">
        <v>689105.52807730529</v>
      </c>
      <c r="F22" s="684">
        <v>5553.4936634001788</v>
      </c>
      <c r="G22" s="685">
        <v>1.0406267546200743</v>
      </c>
      <c r="H22" s="684">
        <v>45565.54477442184</v>
      </c>
      <c r="I22" s="683">
        <v>7.0804528011706029</v>
      </c>
      <c r="J22" s="647"/>
      <c r="Q22" s="647"/>
      <c r="R22" s="647"/>
      <c r="S22" s="647"/>
      <c r="T22" s="647"/>
      <c r="U22" s="647"/>
      <c r="V22" s="647"/>
    </row>
    <row r="23" spans="1:22" s="672" customFormat="1">
      <c r="A23" s="681" t="s">
        <v>802</v>
      </c>
      <c r="B23" s="680">
        <v>62450.768424613001</v>
      </c>
      <c r="C23" s="678">
        <v>64366.374757972808</v>
      </c>
      <c r="D23" s="678">
        <v>87680.402086549992</v>
      </c>
      <c r="E23" s="678">
        <v>102719.75849969299</v>
      </c>
      <c r="F23" s="678">
        <v>1915.6063333598067</v>
      </c>
      <c r="G23" s="679">
        <v>3.0673863295568848</v>
      </c>
      <c r="H23" s="678">
        <v>15039.356413143003</v>
      </c>
      <c r="I23" s="677">
        <v>17.152471995164369</v>
      </c>
      <c r="J23" s="693"/>
      <c r="Q23" s="647"/>
      <c r="R23" s="647"/>
      <c r="S23" s="647"/>
      <c r="T23" s="647"/>
      <c r="U23" s="647"/>
      <c r="V23" s="647"/>
    </row>
    <row r="24" spans="1:22" s="672" customFormat="1">
      <c r="A24" s="681" t="s">
        <v>801</v>
      </c>
      <c r="B24" s="680">
        <v>23740.352271216492</v>
      </c>
      <c r="C24" s="678">
        <v>25469.739380939991</v>
      </c>
      <c r="D24" s="678">
        <v>28994.801930699996</v>
      </c>
      <c r="E24" s="678">
        <v>29576.880442578</v>
      </c>
      <c r="F24" s="680">
        <v>1729.3871097234987</v>
      </c>
      <c r="G24" s="679">
        <v>7.284589082615506</v>
      </c>
      <c r="H24" s="678">
        <v>582.07851187800406</v>
      </c>
      <c r="I24" s="677">
        <v>2.0075271190650672</v>
      </c>
      <c r="Q24" s="647"/>
      <c r="R24" s="647"/>
      <c r="S24" s="647"/>
      <c r="T24" s="647"/>
      <c r="U24" s="647"/>
      <c r="V24" s="647"/>
    </row>
    <row r="25" spans="1:22" s="672" customFormat="1">
      <c r="A25" s="681" t="s">
        <v>800</v>
      </c>
      <c r="B25" s="680">
        <v>26455.909332539253</v>
      </c>
      <c r="C25" s="678">
        <v>26135.406980429998</v>
      </c>
      <c r="D25" s="678">
        <v>29195.633159545992</v>
      </c>
      <c r="E25" s="678">
        <v>28797.994592579998</v>
      </c>
      <c r="F25" s="680">
        <v>-320.5023521092553</v>
      </c>
      <c r="G25" s="679">
        <v>-1.2114584612484129</v>
      </c>
      <c r="H25" s="678">
        <v>-397.63856696599396</v>
      </c>
      <c r="I25" s="692">
        <v>-1.3619795974042079</v>
      </c>
      <c r="Q25" s="647"/>
      <c r="R25" s="647"/>
      <c r="S25" s="647"/>
      <c r="T25" s="647"/>
      <c r="U25" s="647"/>
      <c r="V25" s="647"/>
    </row>
    <row r="26" spans="1:22" s="672" customFormat="1">
      <c r="A26" s="681" t="s">
        <v>799</v>
      </c>
      <c r="B26" s="680">
        <v>18853.095795579244</v>
      </c>
      <c r="C26" s="678">
        <v>19886.177817269996</v>
      </c>
      <c r="D26" s="678">
        <v>22765.340153285993</v>
      </c>
      <c r="E26" s="678">
        <v>22821.728394170001</v>
      </c>
      <c r="F26" s="680">
        <v>1033.0820216907523</v>
      </c>
      <c r="G26" s="679">
        <v>5.4796412901747091</v>
      </c>
      <c r="H26" s="678">
        <v>56.388240884007246</v>
      </c>
      <c r="I26" s="677">
        <v>0.24769338171241012</v>
      </c>
      <c r="Q26" s="647"/>
      <c r="R26" s="647"/>
      <c r="S26" s="647"/>
      <c r="T26" s="647"/>
      <c r="U26" s="647"/>
      <c r="V26" s="647"/>
    </row>
    <row r="27" spans="1:22" s="672" customFormat="1">
      <c r="A27" s="681" t="s">
        <v>798</v>
      </c>
      <c r="B27" s="680">
        <v>7602.8135369600041</v>
      </c>
      <c r="C27" s="678">
        <v>6249.2291631600037</v>
      </c>
      <c r="D27" s="678">
        <v>6430.2930062599989</v>
      </c>
      <c r="E27" s="678">
        <v>5976.2661984099977</v>
      </c>
      <c r="F27" s="680">
        <v>-1353.5843738000003</v>
      </c>
      <c r="G27" s="679">
        <v>-17.803729727419213</v>
      </c>
      <c r="H27" s="678">
        <v>-454.02680785000121</v>
      </c>
      <c r="I27" s="677">
        <v>-7.0607483579363874</v>
      </c>
      <c r="Q27" s="647"/>
      <c r="R27" s="647"/>
      <c r="S27" s="647"/>
      <c r="T27" s="647"/>
      <c r="U27" s="647"/>
      <c r="V27" s="647"/>
    </row>
    <row r="28" spans="1:22" s="672" customFormat="1">
      <c r="A28" s="681" t="s">
        <v>797</v>
      </c>
      <c r="B28" s="680">
        <v>2760.7094635299959</v>
      </c>
      <c r="C28" s="678">
        <v>787.87174295000011</v>
      </c>
      <c r="D28" s="678">
        <v>737.92293309999991</v>
      </c>
      <c r="E28" s="678">
        <v>1570.0967842900002</v>
      </c>
      <c r="F28" s="680">
        <v>-1972.8377205799957</v>
      </c>
      <c r="G28" s="679">
        <v>-71.461258297619494</v>
      </c>
      <c r="H28" s="678">
        <v>832.17385119000028</v>
      </c>
      <c r="I28" s="677">
        <v>112.77246089832906</v>
      </c>
      <c r="Q28" s="647"/>
      <c r="R28" s="647"/>
      <c r="S28" s="647"/>
      <c r="T28" s="647"/>
      <c r="U28" s="647"/>
      <c r="V28" s="647"/>
    </row>
    <row r="29" spans="1:22" s="672" customFormat="1">
      <c r="A29" s="681" t="s">
        <v>796</v>
      </c>
      <c r="B29" s="680">
        <v>10335.196504193995</v>
      </c>
      <c r="C29" s="678">
        <v>10496.599749855379</v>
      </c>
      <c r="D29" s="678">
        <v>12206.274908355603</v>
      </c>
      <c r="E29" s="678">
        <v>12804.671951082399</v>
      </c>
      <c r="F29" s="680">
        <v>161.40324566138406</v>
      </c>
      <c r="G29" s="679">
        <v>1.5616853109264739</v>
      </c>
      <c r="H29" s="678">
        <v>598.39704272679592</v>
      </c>
      <c r="I29" s="677">
        <v>4.9023723225926457</v>
      </c>
      <c r="Q29" s="647"/>
      <c r="R29" s="647"/>
      <c r="S29" s="647"/>
      <c r="T29" s="647"/>
      <c r="U29" s="647"/>
      <c r="V29" s="647"/>
    </row>
    <row r="30" spans="1:22" s="672" customFormat="1">
      <c r="A30" s="681" t="s">
        <v>795</v>
      </c>
      <c r="B30" s="680">
        <v>0</v>
      </c>
      <c r="C30" s="678">
        <v>0</v>
      </c>
      <c r="D30" s="678">
        <v>0</v>
      </c>
      <c r="E30" s="678">
        <v>0</v>
      </c>
      <c r="F30" s="691">
        <v>0</v>
      </c>
      <c r="G30" s="690"/>
      <c r="H30" s="689">
        <v>0</v>
      </c>
      <c r="I30" s="688"/>
      <c r="J30" s="693"/>
      <c r="Q30" s="647"/>
      <c r="R30" s="647"/>
      <c r="S30" s="647"/>
      <c r="T30" s="647"/>
      <c r="U30" s="647"/>
      <c r="V30" s="647"/>
    </row>
    <row r="31" spans="1:22" s="672" customFormat="1">
      <c r="A31" s="681" t="s">
        <v>794</v>
      </c>
      <c r="B31" s="680">
        <v>19569.043435775198</v>
      </c>
      <c r="C31" s="678">
        <v>19926.915389842798</v>
      </c>
      <c r="D31" s="678">
        <v>24390.312246655496</v>
      </c>
      <c r="E31" s="678">
        <v>25202.927617959998</v>
      </c>
      <c r="F31" s="680">
        <v>357.87195406759929</v>
      </c>
      <c r="G31" s="679">
        <v>1.8287656994687576</v>
      </c>
      <c r="H31" s="678">
        <v>812.61537130450233</v>
      </c>
      <c r="I31" s="692">
        <v>3.3317136865106414</v>
      </c>
      <c r="Q31" s="647"/>
      <c r="R31" s="647"/>
      <c r="S31" s="647"/>
      <c r="T31" s="647"/>
      <c r="U31" s="647"/>
      <c r="V31" s="647"/>
    </row>
    <row r="32" spans="1:22" s="672" customFormat="1">
      <c r="A32" s="681" t="s">
        <v>793</v>
      </c>
      <c r="B32" s="680">
        <v>22019.125860562512</v>
      </c>
      <c r="C32" s="678">
        <v>22023.229190583508</v>
      </c>
      <c r="D32" s="678">
        <v>24984.61660767001</v>
      </c>
      <c r="E32" s="678">
        <v>27229.558052250512</v>
      </c>
      <c r="F32" s="680">
        <v>4.1033300209965091</v>
      </c>
      <c r="G32" s="679">
        <v>1.8635299361932454E-2</v>
      </c>
      <c r="H32" s="678">
        <v>2244.9414445805014</v>
      </c>
      <c r="I32" s="692">
        <v>8.985294750896152</v>
      </c>
      <c r="Q32" s="647"/>
      <c r="R32" s="647"/>
      <c r="S32" s="647"/>
      <c r="T32" s="647"/>
      <c r="U32" s="647"/>
      <c r="V32" s="647"/>
    </row>
    <row r="33" spans="1:22" s="672" customFormat="1">
      <c r="A33" s="681" t="s">
        <v>792</v>
      </c>
      <c r="B33" s="680">
        <v>11104.755975697601</v>
      </c>
      <c r="C33" s="678">
        <v>11663.663990677602</v>
      </c>
      <c r="D33" s="678">
        <v>13322.496349805999</v>
      </c>
      <c r="E33" s="678">
        <v>13828.286177166001</v>
      </c>
      <c r="F33" s="680">
        <v>558.9080149800011</v>
      </c>
      <c r="G33" s="679">
        <v>5.0330508495923114</v>
      </c>
      <c r="H33" s="678">
        <v>505.78982736000216</v>
      </c>
      <c r="I33" s="692">
        <v>3.7965094084440674</v>
      </c>
      <c r="Q33" s="647"/>
      <c r="R33" s="647"/>
      <c r="S33" s="647"/>
      <c r="T33" s="647"/>
      <c r="U33" s="647"/>
      <c r="V33" s="647"/>
    </row>
    <row r="34" spans="1:22" s="672" customFormat="1">
      <c r="A34" s="681" t="s">
        <v>791</v>
      </c>
      <c r="B34" s="680">
        <v>10199.524854239999</v>
      </c>
      <c r="C34" s="678">
        <v>10570.712528529999</v>
      </c>
      <c r="D34" s="678">
        <v>11304.828780768999</v>
      </c>
      <c r="E34" s="678">
        <v>11984.636590746</v>
      </c>
      <c r="F34" s="680">
        <v>371.18767429000036</v>
      </c>
      <c r="G34" s="679">
        <v>3.6392643735330044</v>
      </c>
      <c r="H34" s="678">
        <v>679.80780997700094</v>
      </c>
      <c r="I34" s="692">
        <v>6.0134286255926623</v>
      </c>
      <c r="Q34" s="647"/>
      <c r="R34" s="647"/>
      <c r="S34" s="647"/>
      <c r="T34" s="647"/>
      <c r="U34" s="647"/>
      <c r="V34" s="647"/>
    </row>
    <row r="35" spans="1:22" s="672" customFormat="1">
      <c r="A35" s="681" t="s">
        <v>790</v>
      </c>
      <c r="B35" s="680">
        <v>0</v>
      </c>
      <c r="C35" s="678">
        <v>0</v>
      </c>
      <c r="D35" s="678">
        <v>0</v>
      </c>
      <c r="E35" s="678">
        <v>0</v>
      </c>
      <c r="F35" s="691">
        <v>0</v>
      </c>
      <c r="G35" s="690"/>
      <c r="H35" s="689">
        <v>0</v>
      </c>
      <c r="I35" s="688"/>
      <c r="Q35" s="647"/>
      <c r="R35" s="647"/>
      <c r="S35" s="647"/>
      <c r="T35" s="647"/>
      <c r="U35" s="647"/>
      <c r="V35" s="647"/>
    </row>
    <row r="36" spans="1:22" s="672" customFormat="1">
      <c r="A36" s="681" t="s">
        <v>789</v>
      </c>
      <c r="B36" s="680">
        <v>20237.421418925005</v>
      </c>
      <c r="C36" s="678">
        <v>20637.452370094994</v>
      </c>
      <c r="D36" s="678">
        <v>23244.72194445899</v>
      </c>
      <c r="E36" s="678">
        <v>24438.158230903995</v>
      </c>
      <c r="F36" s="680">
        <v>400.03095116998884</v>
      </c>
      <c r="G36" s="679">
        <v>1.9766893364976839</v>
      </c>
      <c r="H36" s="678">
        <v>1193.436286445005</v>
      </c>
      <c r="I36" s="677">
        <v>5.1342248330464235</v>
      </c>
      <c r="Q36" s="647"/>
      <c r="R36" s="647"/>
      <c r="S36" s="647"/>
      <c r="T36" s="647"/>
      <c r="U36" s="647"/>
      <c r="V36" s="647"/>
    </row>
    <row r="37" spans="1:22" s="672" customFormat="1">
      <c r="A37" s="681" t="s">
        <v>788</v>
      </c>
      <c r="B37" s="680">
        <v>4276.6296578815</v>
      </c>
      <c r="C37" s="678">
        <v>4158.2912501767005</v>
      </c>
      <c r="D37" s="678">
        <v>5625.8879684494996</v>
      </c>
      <c r="E37" s="678">
        <v>5712.69097306</v>
      </c>
      <c r="F37" s="680">
        <v>-118.33840770479947</v>
      </c>
      <c r="G37" s="679">
        <v>-2.767095053150344</v>
      </c>
      <c r="H37" s="678">
        <v>86.803004610500466</v>
      </c>
      <c r="I37" s="677">
        <v>1.5429209592743358</v>
      </c>
      <c r="Q37" s="647"/>
      <c r="R37" s="647"/>
      <c r="S37" s="647"/>
      <c r="T37" s="647"/>
      <c r="U37" s="647"/>
      <c r="V37" s="647"/>
    </row>
    <row r="38" spans="1:22" s="672" customFormat="1">
      <c r="A38" s="681" t="s">
        <v>787</v>
      </c>
      <c r="B38" s="680">
        <v>1215.1047450300002</v>
      </c>
      <c r="C38" s="678">
        <v>1256.1401347499998</v>
      </c>
      <c r="D38" s="678">
        <v>997.20974521000028</v>
      </c>
      <c r="E38" s="678">
        <v>1038.75698674</v>
      </c>
      <c r="F38" s="680">
        <v>41.035389719999557</v>
      </c>
      <c r="G38" s="679">
        <v>3.3771071907867842</v>
      </c>
      <c r="H38" s="678">
        <v>41.547241529999724</v>
      </c>
      <c r="I38" s="677">
        <v>4.1663493291725073</v>
      </c>
      <c r="Q38" s="647"/>
      <c r="R38" s="647"/>
      <c r="S38" s="647"/>
      <c r="T38" s="647"/>
      <c r="U38" s="647"/>
      <c r="V38" s="647"/>
    </row>
    <row r="39" spans="1:22" s="672" customFormat="1">
      <c r="A39" s="681" t="s">
        <v>786</v>
      </c>
      <c r="B39" s="680">
        <v>1009.6902485940003</v>
      </c>
      <c r="C39" s="678">
        <v>1100.8675918849999</v>
      </c>
      <c r="D39" s="678">
        <v>1511.8622518100003</v>
      </c>
      <c r="E39" s="678">
        <v>1750.4199466000002</v>
      </c>
      <c r="F39" s="680">
        <v>91.177343290999602</v>
      </c>
      <c r="G39" s="679">
        <v>9.0302291636434635</v>
      </c>
      <c r="H39" s="678">
        <v>238.55769478999991</v>
      </c>
      <c r="I39" s="677">
        <v>15.779062841498876</v>
      </c>
      <c r="Q39" s="647"/>
      <c r="R39" s="647"/>
      <c r="S39" s="647"/>
      <c r="T39" s="647"/>
      <c r="U39" s="647"/>
      <c r="V39" s="647"/>
    </row>
    <row r="40" spans="1:22" s="672" customFormat="1">
      <c r="A40" s="681" t="s">
        <v>785</v>
      </c>
      <c r="B40" s="680">
        <v>1243.6465937799999</v>
      </c>
      <c r="C40" s="678">
        <v>1236.0117244299995</v>
      </c>
      <c r="D40" s="678">
        <v>2378.1867083800007</v>
      </c>
      <c r="E40" s="678">
        <v>2725.6934334400007</v>
      </c>
      <c r="F40" s="680">
        <v>-7.6348693500003719</v>
      </c>
      <c r="G40" s="679">
        <v>-0.61390988309585437</v>
      </c>
      <c r="H40" s="678">
        <v>347.50672506000001</v>
      </c>
      <c r="I40" s="677">
        <v>14.612255792848092</v>
      </c>
      <c r="Q40" s="647"/>
      <c r="R40" s="647"/>
      <c r="S40" s="647"/>
      <c r="T40" s="647"/>
      <c r="U40" s="647"/>
      <c r="V40" s="647"/>
    </row>
    <row r="41" spans="1:22" s="672" customFormat="1">
      <c r="A41" s="681" t="s">
        <v>784</v>
      </c>
      <c r="B41" s="680">
        <v>25226.711439133986</v>
      </c>
      <c r="C41" s="678">
        <v>25250.709339595978</v>
      </c>
      <c r="D41" s="678">
        <v>30458.995658705018</v>
      </c>
      <c r="E41" s="678">
        <v>31863.300973479003</v>
      </c>
      <c r="F41" s="680">
        <v>23.997900461992685</v>
      </c>
      <c r="G41" s="679">
        <v>9.512892919036979E-2</v>
      </c>
      <c r="H41" s="678">
        <v>1404.3053147739847</v>
      </c>
      <c r="I41" s="677">
        <v>4.6104780686445306</v>
      </c>
      <c r="Q41" s="647"/>
      <c r="R41" s="647"/>
      <c r="S41" s="647"/>
      <c r="T41" s="647"/>
      <c r="U41" s="647"/>
      <c r="V41" s="647"/>
    </row>
    <row r="42" spans="1:22" s="672" customFormat="1">
      <c r="A42" s="681" t="s">
        <v>783</v>
      </c>
      <c r="B42" s="680">
        <v>104683.99263000351</v>
      </c>
      <c r="C42" s="678">
        <v>105757.559652549</v>
      </c>
      <c r="D42" s="678">
        <v>117698.59213029</v>
      </c>
      <c r="E42" s="678">
        <v>122597.03865603001</v>
      </c>
      <c r="F42" s="680">
        <v>1073.5670225454814</v>
      </c>
      <c r="G42" s="679">
        <v>1.0255312159710137</v>
      </c>
      <c r="H42" s="678">
        <v>4898.4465257400152</v>
      </c>
      <c r="I42" s="677">
        <v>4.1618565159365142</v>
      </c>
      <c r="Q42" s="647"/>
      <c r="R42" s="647"/>
      <c r="S42" s="647"/>
      <c r="T42" s="647"/>
      <c r="U42" s="647"/>
      <c r="V42" s="647"/>
    </row>
    <row r="43" spans="1:22" s="672" customFormat="1">
      <c r="A43" s="681" t="s">
        <v>782</v>
      </c>
      <c r="B43" s="680">
        <v>17631.375948509998</v>
      </c>
      <c r="C43" s="678">
        <v>17425.900001310001</v>
      </c>
      <c r="D43" s="678">
        <v>19051.624331610001</v>
      </c>
      <c r="E43" s="678">
        <v>20017.428031392494</v>
      </c>
      <c r="F43" s="680">
        <v>-205.47594719999688</v>
      </c>
      <c r="G43" s="679">
        <v>-1.1653993868661248</v>
      </c>
      <c r="H43" s="678">
        <v>965.80369978249291</v>
      </c>
      <c r="I43" s="677">
        <v>5.0694034428342913</v>
      </c>
      <c r="Q43" s="647"/>
      <c r="R43" s="647"/>
      <c r="S43" s="647"/>
      <c r="T43" s="647"/>
      <c r="U43" s="647"/>
      <c r="V43" s="647"/>
    </row>
    <row r="44" spans="1:22" s="672" customFormat="1">
      <c r="A44" s="681" t="s">
        <v>781</v>
      </c>
      <c r="B44" s="680">
        <v>100136.39835579299</v>
      </c>
      <c r="C44" s="678">
        <v>99511.461444176501</v>
      </c>
      <c r="D44" s="678">
        <v>120155.60549134211</v>
      </c>
      <c r="E44" s="678">
        <v>130811.75177616617</v>
      </c>
      <c r="F44" s="680">
        <v>-624.93691161648894</v>
      </c>
      <c r="G44" s="679">
        <v>-0.62408566902519891</v>
      </c>
      <c r="H44" s="678">
        <v>10656.146284824063</v>
      </c>
      <c r="I44" s="677">
        <v>8.8686218518468518</v>
      </c>
      <c r="Q44" s="647"/>
      <c r="R44" s="647"/>
      <c r="S44" s="647"/>
      <c r="T44" s="647"/>
      <c r="U44" s="647"/>
      <c r="V44" s="647"/>
    </row>
    <row r="45" spans="1:22" s="672" customFormat="1">
      <c r="A45" s="681" t="s">
        <v>780</v>
      </c>
      <c r="B45" s="680">
        <v>8711.7459722274998</v>
      </c>
      <c r="C45" s="678">
        <v>8194.2037230979986</v>
      </c>
      <c r="D45" s="678">
        <v>10416.523435217998</v>
      </c>
      <c r="E45" s="678">
        <v>10845.085049306001</v>
      </c>
      <c r="F45" s="680">
        <v>-517.54224912950122</v>
      </c>
      <c r="G45" s="679">
        <v>-5.940740820260296</v>
      </c>
      <c r="H45" s="678">
        <v>428.5616140880029</v>
      </c>
      <c r="I45" s="677">
        <v>4.1142480670570674</v>
      </c>
      <c r="Q45" s="647"/>
      <c r="R45" s="647"/>
      <c r="S45" s="647"/>
      <c r="T45" s="647"/>
      <c r="U45" s="647"/>
      <c r="V45" s="647"/>
    </row>
    <row r="46" spans="1:22" s="672" customFormat="1" ht="13.5" thickBot="1">
      <c r="A46" s="681" t="s">
        <v>779</v>
      </c>
      <c r="B46" s="680">
        <v>60660.057785615056</v>
      </c>
      <c r="C46" s="678">
        <v>63252.54363741351</v>
      </c>
      <c r="D46" s="678">
        <v>79183.484634257868</v>
      </c>
      <c r="E46" s="678">
        <v>83590.393311841806</v>
      </c>
      <c r="F46" s="678">
        <v>2592.485851798454</v>
      </c>
      <c r="G46" s="679">
        <v>4.2737939039900432</v>
      </c>
      <c r="H46" s="678">
        <v>4406.9086775839387</v>
      </c>
      <c r="I46" s="677">
        <v>5.5654391795702027</v>
      </c>
      <c r="Q46" s="647"/>
      <c r="R46" s="647"/>
      <c r="S46" s="647"/>
      <c r="T46" s="647"/>
      <c r="U46" s="647"/>
      <c r="V46" s="647"/>
    </row>
    <row r="47" spans="1:22" s="682" customFormat="1" ht="13.5" thickBot="1">
      <c r="A47" s="687" t="s">
        <v>778</v>
      </c>
      <c r="B47" s="686">
        <v>347419.77141475672</v>
      </c>
      <c r="C47" s="684">
        <v>353591.25258992193</v>
      </c>
      <c r="D47" s="684">
        <v>411328.48496451293</v>
      </c>
      <c r="E47" s="684">
        <v>265579.17450727191</v>
      </c>
      <c r="F47" s="684">
        <v>6171.481175165216</v>
      </c>
      <c r="G47" s="685">
        <v>1.7763759241547532</v>
      </c>
      <c r="H47" s="684">
        <v>-145749.31045724102</v>
      </c>
      <c r="I47" s="683">
        <v>-35.433799453450312</v>
      </c>
      <c r="Q47" s="647"/>
      <c r="R47" s="647"/>
      <c r="S47" s="647"/>
      <c r="T47" s="647"/>
      <c r="U47" s="647"/>
      <c r="V47" s="647"/>
    </row>
    <row r="48" spans="1:22" s="672" customFormat="1">
      <c r="A48" s="681" t="s">
        <v>777</v>
      </c>
      <c r="B48" s="680">
        <v>276854.38656956865</v>
      </c>
      <c r="C48" s="678">
        <v>277087.66634037392</v>
      </c>
      <c r="D48" s="678">
        <v>316466.77911350981</v>
      </c>
      <c r="E48" s="678">
        <v>165543.79895902792</v>
      </c>
      <c r="F48" s="678">
        <v>233.27977080526762</v>
      </c>
      <c r="G48" s="679">
        <v>8.4260818004647547E-2</v>
      </c>
      <c r="H48" s="678">
        <v>-150922.98015448189</v>
      </c>
      <c r="I48" s="677">
        <v>-47.689991529995339</v>
      </c>
      <c r="Q48" s="647"/>
      <c r="R48" s="647"/>
      <c r="S48" s="647"/>
      <c r="T48" s="647"/>
      <c r="U48" s="647"/>
      <c r="V48" s="647"/>
    </row>
    <row r="49" spans="1:22" s="672" customFormat="1">
      <c r="A49" s="681" t="s">
        <v>776</v>
      </c>
      <c r="B49" s="680">
        <v>17059.275020330006</v>
      </c>
      <c r="C49" s="678">
        <v>17935.315202460002</v>
      </c>
      <c r="D49" s="678">
        <v>25076.228767990109</v>
      </c>
      <c r="E49" s="678">
        <v>26722.73399133002</v>
      </c>
      <c r="F49" s="680">
        <v>876.04018212999654</v>
      </c>
      <c r="G49" s="679">
        <v>5.1352720504593279</v>
      </c>
      <c r="H49" s="678">
        <v>1646.505223339911</v>
      </c>
      <c r="I49" s="677">
        <v>6.5660001692187482</v>
      </c>
      <c r="Q49" s="647"/>
      <c r="R49" s="647"/>
      <c r="S49" s="647"/>
      <c r="T49" s="647"/>
      <c r="U49" s="647"/>
      <c r="V49" s="647"/>
    </row>
    <row r="50" spans="1:22" s="672" customFormat="1" ht="13.5" thickBot="1">
      <c r="A50" s="681" t="s">
        <v>775</v>
      </c>
      <c r="B50" s="680">
        <v>53506.109824858031</v>
      </c>
      <c r="C50" s="678">
        <v>58568.271047088005</v>
      </c>
      <c r="D50" s="678">
        <v>69785.477083013</v>
      </c>
      <c r="E50" s="678">
        <v>73312.641556913964</v>
      </c>
      <c r="F50" s="678">
        <v>5062.1612222299736</v>
      </c>
      <c r="G50" s="679">
        <v>9.4609031357353128</v>
      </c>
      <c r="H50" s="678">
        <v>3527.1644739009644</v>
      </c>
      <c r="I50" s="677">
        <v>5.0542958525672068</v>
      </c>
      <c r="Q50" s="647"/>
      <c r="R50" s="647"/>
      <c r="S50" s="647"/>
      <c r="T50" s="647"/>
      <c r="U50" s="647"/>
      <c r="V50" s="647"/>
    </row>
    <row r="51" spans="1:22" s="682" customFormat="1" ht="13.5" thickBot="1">
      <c r="A51" s="687" t="s">
        <v>774</v>
      </c>
      <c r="B51" s="686">
        <v>46073.162782482905</v>
      </c>
      <c r="C51" s="684">
        <v>49255.264891717408</v>
      </c>
      <c r="D51" s="684">
        <v>61989.529179913014</v>
      </c>
      <c r="E51" s="684">
        <v>71725.033515193005</v>
      </c>
      <c r="F51" s="684">
        <v>3182.1021092345036</v>
      </c>
      <c r="G51" s="685">
        <v>6.9066283212585189</v>
      </c>
      <c r="H51" s="684">
        <v>9735.5043352799912</v>
      </c>
      <c r="I51" s="683">
        <v>15.705078686796462</v>
      </c>
      <c r="Q51" s="647"/>
      <c r="R51" s="647"/>
      <c r="S51" s="647"/>
      <c r="T51" s="647"/>
      <c r="U51" s="647"/>
      <c r="V51" s="647"/>
    </row>
    <row r="52" spans="1:22" s="672" customFormat="1">
      <c r="A52" s="681" t="s">
        <v>773</v>
      </c>
      <c r="B52" s="680">
        <v>9824.054771137502</v>
      </c>
      <c r="C52" s="678">
        <v>9753.6862401955004</v>
      </c>
      <c r="D52" s="678">
        <v>12427.784409877004</v>
      </c>
      <c r="E52" s="678">
        <v>12714.162407529499</v>
      </c>
      <c r="F52" s="678">
        <v>-70.368530942001598</v>
      </c>
      <c r="G52" s="679">
        <v>-0.71628805601471424</v>
      </c>
      <c r="H52" s="678">
        <v>286.37799765249474</v>
      </c>
      <c r="I52" s="677">
        <v>2.3043367040137528</v>
      </c>
      <c r="Q52" s="647"/>
      <c r="R52" s="647"/>
      <c r="S52" s="647"/>
      <c r="T52" s="647"/>
      <c r="U52" s="647"/>
      <c r="V52" s="647"/>
    </row>
    <row r="53" spans="1:22" s="672" customFormat="1">
      <c r="A53" s="681" t="s">
        <v>772</v>
      </c>
      <c r="B53" s="680">
        <v>169.98</v>
      </c>
      <c r="C53" s="678">
        <v>346</v>
      </c>
      <c r="D53" s="678">
        <v>107</v>
      </c>
      <c r="E53" s="678">
        <v>150</v>
      </c>
      <c r="F53" s="680">
        <v>176.02</v>
      </c>
      <c r="G53" s="679">
        <v>103.55335921873163</v>
      </c>
      <c r="H53" s="678">
        <v>43</v>
      </c>
      <c r="I53" s="677">
        <v>40.186915887850468</v>
      </c>
      <c r="Q53" s="647"/>
      <c r="R53" s="647"/>
      <c r="S53" s="647"/>
      <c r="T53" s="647"/>
      <c r="U53" s="647"/>
      <c r="V53" s="647"/>
    </row>
    <row r="54" spans="1:22" s="672" customFormat="1">
      <c r="A54" s="681" t="s">
        <v>771</v>
      </c>
      <c r="B54" s="680">
        <v>5542.2673524700003</v>
      </c>
      <c r="C54" s="678">
        <v>5338.4254008599983</v>
      </c>
      <c r="D54" s="678">
        <v>5553.0925060299996</v>
      </c>
      <c r="E54" s="678">
        <v>6801.032832840001</v>
      </c>
      <c r="F54" s="680">
        <v>-203.84195161000207</v>
      </c>
      <c r="G54" s="679">
        <v>-3.6779523369466585</v>
      </c>
      <c r="H54" s="678">
        <v>1247.9403268100014</v>
      </c>
      <c r="I54" s="677">
        <v>22.47288921362081</v>
      </c>
      <c r="Q54" s="647"/>
      <c r="R54" s="647"/>
      <c r="S54" s="647"/>
      <c r="T54" s="647"/>
      <c r="U54" s="647"/>
      <c r="V54" s="647"/>
    </row>
    <row r="55" spans="1:22" s="672" customFormat="1">
      <c r="A55" s="681" t="s">
        <v>770</v>
      </c>
      <c r="B55" s="680">
        <v>2404.6851764599996</v>
      </c>
      <c r="C55" s="678">
        <v>2941.1971742599994</v>
      </c>
      <c r="D55" s="678">
        <v>2539.4007530700005</v>
      </c>
      <c r="E55" s="678">
        <v>3164.3485639800001</v>
      </c>
      <c r="F55" s="680">
        <v>536.51199779999979</v>
      </c>
      <c r="G55" s="679">
        <v>22.311111785111649</v>
      </c>
      <c r="H55" s="678">
        <v>624.94781090999959</v>
      </c>
      <c r="I55" s="677">
        <v>24.610050625308784</v>
      </c>
      <c r="Q55" s="647"/>
      <c r="R55" s="647"/>
      <c r="S55" s="647"/>
      <c r="T55" s="647"/>
      <c r="U55" s="647"/>
      <c r="V55" s="647"/>
    </row>
    <row r="56" spans="1:22" s="672" customFormat="1">
      <c r="A56" s="681" t="s">
        <v>769</v>
      </c>
      <c r="B56" s="680">
        <v>857.99298139000007</v>
      </c>
      <c r="C56" s="678">
        <v>813.91061999999988</v>
      </c>
      <c r="D56" s="678">
        <v>792.25517959000013</v>
      </c>
      <c r="E56" s="678">
        <v>778.38467648999995</v>
      </c>
      <c r="F56" s="680">
        <v>-44.082361390000187</v>
      </c>
      <c r="G56" s="679">
        <v>-5.1378463864103079</v>
      </c>
      <c r="H56" s="678">
        <v>-13.870503100000178</v>
      </c>
      <c r="I56" s="677">
        <v>-1.7507620596659654</v>
      </c>
      <c r="Q56" s="647"/>
      <c r="R56" s="647"/>
      <c r="S56" s="647"/>
      <c r="T56" s="647"/>
      <c r="U56" s="647"/>
      <c r="V56" s="647"/>
    </row>
    <row r="57" spans="1:22" s="672" customFormat="1">
      <c r="A57" s="681" t="s">
        <v>768</v>
      </c>
      <c r="B57" s="680">
        <v>2909.8915590500001</v>
      </c>
      <c r="C57" s="678">
        <v>4802.9789026100016</v>
      </c>
      <c r="D57" s="678">
        <v>2425.4433109299953</v>
      </c>
      <c r="E57" s="678">
        <v>2327.4352287799948</v>
      </c>
      <c r="F57" s="680">
        <v>1893.0873435600015</v>
      </c>
      <c r="G57" s="679">
        <v>65.056972232258815</v>
      </c>
      <c r="H57" s="678">
        <v>-98.008082150000519</v>
      </c>
      <c r="I57" s="677">
        <v>-4.0408316990274651</v>
      </c>
      <c r="Q57" s="647"/>
      <c r="R57" s="647"/>
      <c r="S57" s="647"/>
      <c r="T57" s="647"/>
      <c r="U57" s="647"/>
      <c r="V57" s="647"/>
    </row>
    <row r="58" spans="1:22" s="672" customFormat="1">
      <c r="A58" s="681" t="s">
        <v>767</v>
      </c>
      <c r="B58" s="680">
        <v>7238.2456489776996</v>
      </c>
      <c r="C58" s="678">
        <v>8260.0861284752064</v>
      </c>
      <c r="D58" s="678">
        <v>11758.111811996008</v>
      </c>
      <c r="E58" s="678">
        <v>12111.943876628504</v>
      </c>
      <c r="F58" s="680">
        <v>1021.8404794975067</v>
      </c>
      <c r="G58" s="679">
        <v>14.117239577822662</v>
      </c>
      <c r="H58" s="678">
        <v>353.83206463249553</v>
      </c>
      <c r="I58" s="677">
        <v>3.0092592270767873</v>
      </c>
      <c r="Q58" s="647"/>
      <c r="R58" s="647"/>
      <c r="S58" s="647"/>
      <c r="T58" s="647"/>
      <c r="U58" s="647"/>
      <c r="V58" s="647"/>
    </row>
    <row r="59" spans="1:22" s="672" customFormat="1">
      <c r="A59" s="681" t="s">
        <v>766</v>
      </c>
      <c r="B59" s="680">
        <v>5921.6756606825011</v>
      </c>
      <c r="C59" s="678">
        <v>4172.5556855615014</v>
      </c>
      <c r="D59" s="678">
        <v>5578.5801747100004</v>
      </c>
      <c r="E59" s="678">
        <v>7077.8468045649988</v>
      </c>
      <c r="F59" s="680">
        <v>-1749.1199751209997</v>
      </c>
      <c r="G59" s="679">
        <v>-29.537584888926617</v>
      </c>
      <c r="H59" s="678">
        <v>1499.2666298549984</v>
      </c>
      <c r="I59" s="677">
        <v>26.875416018071963</v>
      </c>
      <c r="Q59" s="647"/>
      <c r="R59" s="647"/>
      <c r="S59" s="647"/>
      <c r="T59" s="647"/>
      <c r="U59" s="647"/>
      <c r="V59" s="647"/>
    </row>
    <row r="60" spans="1:22" s="672" customFormat="1">
      <c r="A60" s="681" t="s">
        <v>765</v>
      </c>
      <c r="B60" s="680">
        <v>5120.1511414600009</v>
      </c>
      <c r="C60" s="678">
        <v>5476.015726659999</v>
      </c>
      <c r="D60" s="678">
        <v>10475.98857533</v>
      </c>
      <c r="E60" s="678">
        <v>12161.672878930003</v>
      </c>
      <c r="F60" s="680">
        <v>355.86458519999815</v>
      </c>
      <c r="G60" s="679">
        <v>6.950275008845229</v>
      </c>
      <c r="H60" s="678">
        <v>1685.6843036000027</v>
      </c>
      <c r="I60" s="677">
        <v>16.090933008171046</v>
      </c>
      <c r="Q60" s="647"/>
      <c r="R60" s="647"/>
      <c r="S60" s="647"/>
      <c r="T60" s="647"/>
      <c r="U60" s="647"/>
      <c r="V60" s="647"/>
    </row>
    <row r="61" spans="1:22" s="672" customFormat="1">
      <c r="A61" s="681" t="s">
        <v>764</v>
      </c>
      <c r="B61" s="680">
        <v>4076.7183599851996</v>
      </c>
      <c r="C61" s="678">
        <v>5023.5227568052023</v>
      </c>
      <c r="D61" s="678">
        <v>6749.9845240599989</v>
      </c>
      <c r="E61" s="678">
        <v>9207.1866242100004</v>
      </c>
      <c r="F61" s="680">
        <v>946.80439682000269</v>
      </c>
      <c r="G61" s="679">
        <v>23.224670266980134</v>
      </c>
      <c r="H61" s="678">
        <v>2457.2021001500016</v>
      </c>
      <c r="I61" s="677">
        <v>36.403077538791706</v>
      </c>
      <c r="Q61" s="647"/>
      <c r="R61" s="647"/>
      <c r="S61" s="647"/>
      <c r="T61" s="647"/>
      <c r="U61" s="647"/>
      <c r="V61" s="647"/>
    </row>
    <row r="62" spans="1:22" s="672" customFormat="1">
      <c r="A62" s="681" t="s">
        <v>763</v>
      </c>
      <c r="B62" s="680">
        <v>1713.5814604299997</v>
      </c>
      <c r="C62" s="678">
        <v>2056.5699933599994</v>
      </c>
      <c r="D62" s="678">
        <v>3029.1098595499993</v>
      </c>
      <c r="E62" s="678">
        <v>4681.5269956099964</v>
      </c>
      <c r="F62" s="680">
        <v>342.98853292999979</v>
      </c>
      <c r="G62" s="679">
        <v>20.01588724261358</v>
      </c>
      <c r="H62" s="678">
        <v>1652.4171360599971</v>
      </c>
      <c r="I62" s="677">
        <v>54.551244843443151</v>
      </c>
      <c r="Q62" s="647"/>
      <c r="R62" s="647"/>
      <c r="S62" s="647"/>
      <c r="T62" s="647"/>
      <c r="U62" s="647"/>
      <c r="V62" s="647"/>
    </row>
    <row r="63" spans="1:22" s="672" customFormat="1">
      <c r="A63" s="681" t="s">
        <v>762</v>
      </c>
      <c r="B63" s="680">
        <v>287.74412720000004</v>
      </c>
      <c r="C63" s="678">
        <v>263.83847961000004</v>
      </c>
      <c r="D63" s="678">
        <v>543.81711812000003</v>
      </c>
      <c r="E63" s="678">
        <v>541.08509220999997</v>
      </c>
      <c r="F63" s="680">
        <v>-23.905647590000001</v>
      </c>
      <c r="G63" s="679">
        <v>-8.3079532578554041</v>
      </c>
      <c r="H63" s="678">
        <v>-2.7320259100000612</v>
      </c>
      <c r="I63" s="677">
        <v>-0.50237953513578171</v>
      </c>
      <c r="Q63" s="647"/>
      <c r="R63" s="647"/>
      <c r="S63" s="647"/>
      <c r="T63" s="647"/>
      <c r="U63" s="647"/>
      <c r="V63" s="647"/>
    </row>
    <row r="64" spans="1:22" s="672" customFormat="1" ht="13.5" thickBot="1">
      <c r="A64" s="676" t="s">
        <v>761</v>
      </c>
      <c r="B64" s="674">
        <v>6.1806999999999945</v>
      </c>
      <c r="C64" s="674">
        <v>6.4774999999999947</v>
      </c>
      <c r="D64" s="674">
        <v>8.9589999999999943</v>
      </c>
      <c r="E64" s="674">
        <v>8.4109999999999943</v>
      </c>
      <c r="F64" s="674">
        <v>0.29680000000000017</v>
      </c>
      <c r="G64" s="675">
        <v>4.8020450758004829</v>
      </c>
      <c r="H64" s="674">
        <v>-0.54800000000000004</v>
      </c>
      <c r="I64" s="673">
        <v>-6.1167541020203196</v>
      </c>
      <c r="Q64" s="647"/>
      <c r="R64" s="647"/>
      <c r="S64" s="647"/>
      <c r="T64" s="647"/>
      <c r="U64" s="647"/>
      <c r="V64" s="647"/>
    </row>
    <row r="65" spans="1:22" ht="14.25" thickTop="1" thickBot="1">
      <c r="A65" s="661" t="s">
        <v>760</v>
      </c>
      <c r="B65" s="660">
        <v>49821.968743165016</v>
      </c>
      <c r="C65" s="658">
        <v>46964.943651812013</v>
      </c>
      <c r="D65" s="658">
        <v>52951.328817296009</v>
      </c>
      <c r="E65" s="658">
        <v>54107.544920880515</v>
      </c>
      <c r="F65" s="658">
        <v>-2857.0250913530035</v>
      </c>
      <c r="G65" s="659">
        <v>-5.734468475304789</v>
      </c>
      <c r="H65" s="658">
        <v>1156.2161035845056</v>
      </c>
      <c r="I65" s="657">
        <v>2.1835450203222084</v>
      </c>
      <c r="Q65" s="647"/>
      <c r="R65" s="647"/>
      <c r="S65" s="647"/>
      <c r="T65" s="647"/>
      <c r="U65" s="647"/>
      <c r="V65" s="647"/>
    </row>
    <row r="66" spans="1:22">
      <c r="A66" s="666" t="s">
        <v>759</v>
      </c>
      <c r="B66" s="665">
        <v>32353.481272485507</v>
      </c>
      <c r="C66" s="663">
        <v>29828.248730356507</v>
      </c>
      <c r="D66" s="663">
        <v>33915.271390947019</v>
      </c>
      <c r="E66" s="663">
        <v>34685.134605783009</v>
      </c>
      <c r="F66" s="663">
        <v>-2525.2325421290006</v>
      </c>
      <c r="G66" s="664">
        <v>-7.8051339231816872</v>
      </c>
      <c r="H66" s="663">
        <v>769.86321483599022</v>
      </c>
      <c r="I66" s="662">
        <v>2.2699603549140086</v>
      </c>
      <c r="Q66" s="647"/>
      <c r="R66" s="647"/>
      <c r="S66" s="647"/>
      <c r="T66" s="647"/>
      <c r="U66" s="647"/>
      <c r="V66" s="647"/>
    </row>
    <row r="67" spans="1:22">
      <c r="A67" s="666" t="s">
        <v>758</v>
      </c>
      <c r="B67" s="665">
        <v>22.656918069999996</v>
      </c>
      <c r="C67" s="663">
        <v>32.682573579999996</v>
      </c>
      <c r="D67" s="663">
        <v>9.6165481999999951</v>
      </c>
      <c r="E67" s="663">
        <v>11.001037670000001</v>
      </c>
      <c r="F67" s="665">
        <v>10.02565551</v>
      </c>
      <c r="G67" s="664">
        <v>44.249864341765708</v>
      </c>
      <c r="H67" s="663">
        <v>1.3844894700000054</v>
      </c>
      <c r="I67" s="662">
        <v>14.396948272978097</v>
      </c>
      <c r="Q67" s="647"/>
      <c r="R67" s="647"/>
      <c r="S67" s="647"/>
      <c r="T67" s="647"/>
      <c r="U67" s="647"/>
      <c r="V67" s="647"/>
    </row>
    <row r="68" spans="1:22">
      <c r="A68" s="666" t="s">
        <v>757</v>
      </c>
      <c r="B68" s="665">
        <v>11158.98405721951</v>
      </c>
      <c r="C68" s="663">
        <v>11235.766573735509</v>
      </c>
      <c r="D68" s="663">
        <v>13044.928546719</v>
      </c>
      <c r="E68" s="663">
        <v>13146.3526483075</v>
      </c>
      <c r="F68" s="665">
        <v>76.782516515999305</v>
      </c>
      <c r="G68" s="664">
        <v>0.68807801966813864</v>
      </c>
      <c r="H68" s="663">
        <v>101.42410158849998</v>
      </c>
      <c r="I68" s="662">
        <v>0.77749832990851986</v>
      </c>
      <c r="Q68" s="647"/>
      <c r="R68" s="647"/>
      <c r="S68" s="647"/>
      <c r="T68" s="647"/>
      <c r="U68" s="647"/>
      <c r="V68" s="647"/>
    </row>
    <row r="69" spans="1:22" ht="13.5" thickBot="1">
      <c r="A69" s="666" t="s">
        <v>756</v>
      </c>
      <c r="B69" s="665">
        <v>6286.846495390002</v>
      </c>
      <c r="C69" s="663">
        <v>5868.2457741399994</v>
      </c>
      <c r="D69" s="663">
        <v>5981.5123314299981</v>
      </c>
      <c r="E69" s="663">
        <v>6265.0566291199975</v>
      </c>
      <c r="F69" s="663">
        <v>-418.60072125000261</v>
      </c>
      <c r="G69" s="664">
        <v>-6.6583575971984166</v>
      </c>
      <c r="H69" s="663">
        <v>283.54429768999944</v>
      </c>
      <c r="I69" s="662">
        <v>4.7403446148578379</v>
      </c>
      <c r="Q69" s="647"/>
      <c r="R69" s="647"/>
      <c r="S69" s="647"/>
      <c r="T69" s="647"/>
      <c r="U69" s="647"/>
      <c r="V69" s="647"/>
    </row>
    <row r="70" spans="1:22" ht="13.5" thickBot="1">
      <c r="A70" s="661" t="s">
        <v>755</v>
      </c>
      <c r="B70" s="660">
        <v>209752.89442714496</v>
      </c>
      <c r="C70" s="658">
        <v>220488.05823565149</v>
      </c>
      <c r="D70" s="658">
        <v>252462.78870833543</v>
      </c>
      <c r="E70" s="658">
        <v>264514.13191997306</v>
      </c>
      <c r="F70" s="658">
        <v>10735.163808506535</v>
      </c>
      <c r="G70" s="659">
        <v>5.1180050877606655</v>
      </c>
      <c r="H70" s="658">
        <v>12051.343211637635</v>
      </c>
      <c r="I70" s="657">
        <v>4.7735126722220755</v>
      </c>
      <c r="Q70" s="647"/>
      <c r="R70" s="647"/>
      <c r="S70" s="647"/>
      <c r="T70" s="647"/>
      <c r="U70" s="647"/>
      <c r="V70" s="647"/>
    </row>
    <row r="71" spans="1:22">
      <c r="A71" s="666" t="s">
        <v>754</v>
      </c>
      <c r="B71" s="665">
        <v>16118.168753889995</v>
      </c>
      <c r="C71" s="663">
        <v>15359.210436710997</v>
      </c>
      <c r="D71" s="663">
        <v>12937.655659382001</v>
      </c>
      <c r="E71" s="663">
        <v>12676.340045226003</v>
      </c>
      <c r="F71" s="663">
        <v>-758.95831717899819</v>
      </c>
      <c r="G71" s="664">
        <v>-4.7087130601969251</v>
      </c>
      <c r="H71" s="663">
        <v>-261.31561415599754</v>
      </c>
      <c r="I71" s="662">
        <v>-2.0198065324647843</v>
      </c>
      <c r="Q71" s="647"/>
      <c r="R71" s="647"/>
      <c r="S71" s="647"/>
      <c r="T71" s="647"/>
      <c r="U71" s="647"/>
      <c r="V71" s="647"/>
    </row>
    <row r="72" spans="1:22">
      <c r="A72" s="666" t="s">
        <v>753</v>
      </c>
      <c r="B72" s="665">
        <v>15177.191542675</v>
      </c>
      <c r="C72" s="663">
        <v>14269.96085498</v>
      </c>
      <c r="D72" s="663">
        <v>12387.923754950001</v>
      </c>
      <c r="E72" s="663">
        <v>13254.08313524</v>
      </c>
      <c r="F72" s="665">
        <v>-907.2306876950006</v>
      </c>
      <c r="G72" s="664">
        <v>-5.9775926603025527</v>
      </c>
      <c r="H72" s="663">
        <v>866.15938028999881</v>
      </c>
      <c r="I72" s="662">
        <v>6.991965703243018</v>
      </c>
      <c r="Q72" s="647"/>
      <c r="R72" s="647"/>
      <c r="S72" s="647"/>
      <c r="T72" s="647"/>
      <c r="U72" s="647"/>
      <c r="V72" s="647"/>
    </row>
    <row r="73" spans="1:22">
      <c r="A73" s="666" t="s">
        <v>752</v>
      </c>
      <c r="B73" s="665">
        <v>0</v>
      </c>
      <c r="C73" s="663">
        <v>0</v>
      </c>
      <c r="D73" s="663">
        <v>0</v>
      </c>
      <c r="E73" s="663">
        <v>0</v>
      </c>
      <c r="F73" s="670">
        <v>0</v>
      </c>
      <c r="G73" s="667"/>
      <c r="H73" s="669">
        <v>0</v>
      </c>
      <c r="I73" s="668"/>
      <c r="Q73" s="647"/>
      <c r="R73" s="647"/>
      <c r="S73" s="647"/>
      <c r="T73" s="647"/>
      <c r="U73" s="647"/>
      <c r="V73" s="647"/>
    </row>
    <row r="74" spans="1:22">
      <c r="A74" s="666" t="s">
        <v>751</v>
      </c>
      <c r="B74" s="665">
        <v>0</v>
      </c>
      <c r="C74" s="663">
        <v>0</v>
      </c>
      <c r="D74" s="663">
        <v>0</v>
      </c>
      <c r="E74" s="663">
        <v>0</v>
      </c>
      <c r="F74" s="670">
        <v>0</v>
      </c>
      <c r="G74" s="667"/>
      <c r="H74" s="669">
        <v>0</v>
      </c>
      <c r="I74" s="668"/>
      <c r="Q74" s="647"/>
      <c r="R74" s="647"/>
      <c r="S74" s="647"/>
      <c r="T74" s="647"/>
      <c r="U74" s="647"/>
      <c r="V74" s="647"/>
    </row>
    <row r="75" spans="1:22">
      <c r="A75" s="666" t="s">
        <v>750</v>
      </c>
      <c r="B75" s="665">
        <v>155007.39475894548</v>
      </c>
      <c r="C75" s="663">
        <v>166800.36777562351</v>
      </c>
      <c r="D75" s="663">
        <v>200142.08126435246</v>
      </c>
      <c r="E75" s="663">
        <v>211304.21891565004</v>
      </c>
      <c r="F75" s="665">
        <v>11792.973016678035</v>
      </c>
      <c r="G75" s="664">
        <v>7.6080067244646488</v>
      </c>
      <c r="H75" s="663">
        <v>11162.137651297584</v>
      </c>
      <c r="I75" s="662">
        <v>5.5771068137111879</v>
      </c>
      <c r="Q75" s="647"/>
      <c r="R75" s="647"/>
      <c r="S75" s="647"/>
      <c r="T75" s="647"/>
      <c r="U75" s="647"/>
      <c r="V75" s="647"/>
    </row>
    <row r="76" spans="1:22">
      <c r="A76" s="666" t="s">
        <v>749</v>
      </c>
      <c r="B76" s="665">
        <v>6964.7663895530013</v>
      </c>
      <c r="C76" s="663">
        <v>7699.5356068130022</v>
      </c>
      <c r="D76" s="663">
        <v>7871.101221500001</v>
      </c>
      <c r="E76" s="663">
        <v>7980.1638822659997</v>
      </c>
      <c r="F76" s="665">
        <v>734.76921726000091</v>
      </c>
      <c r="G76" s="664">
        <v>10.549804202509058</v>
      </c>
      <c r="H76" s="663">
        <v>109.06266076599877</v>
      </c>
      <c r="I76" s="662">
        <v>1.3856086676676562</v>
      </c>
      <c r="Q76" s="647"/>
      <c r="R76" s="647"/>
      <c r="S76" s="647"/>
      <c r="T76" s="647"/>
      <c r="U76" s="647"/>
      <c r="V76" s="647"/>
    </row>
    <row r="77" spans="1:22" ht="13.5" thickBot="1">
      <c r="A77" s="666" t="s">
        <v>748</v>
      </c>
      <c r="B77" s="665">
        <v>16485.372982081488</v>
      </c>
      <c r="C77" s="663">
        <v>16358.983561523981</v>
      </c>
      <c r="D77" s="663">
        <v>19124.026808150997</v>
      </c>
      <c r="E77" s="663">
        <v>19299.325941590992</v>
      </c>
      <c r="F77" s="663">
        <v>-126.38942055750704</v>
      </c>
      <c r="G77" s="664">
        <v>-0.7666761358380183</v>
      </c>
      <c r="H77" s="663">
        <v>175.29913343999579</v>
      </c>
      <c r="I77" s="662">
        <v>0.91664342033488577</v>
      </c>
      <c r="Q77" s="647"/>
      <c r="R77" s="647"/>
      <c r="S77" s="647"/>
      <c r="T77" s="647"/>
      <c r="U77" s="647"/>
      <c r="V77" s="647"/>
    </row>
    <row r="78" spans="1:22" ht="13.5" thickBot="1">
      <c r="A78" s="661" t="s">
        <v>747</v>
      </c>
      <c r="B78" s="660">
        <v>662828.19827746321</v>
      </c>
      <c r="C78" s="658">
        <v>693969.28138507006</v>
      </c>
      <c r="D78" s="658">
        <v>836742.35583558003</v>
      </c>
      <c r="E78" s="658">
        <v>899398.02613359247</v>
      </c>
      <c r="F78" s="658">
        <v>31141.083107606857</v>
      </c>
      <c r="G78" s="659">
        <v>4.6982133814667675</v>
      </c>
      <c r="H78" s="658">
        <v>62655.670298012439</v>
      </c>
      <c r="I78" s="657">
        <v>7.488048126288982</v>
      </c>
      <c r="Q78" s="647"/>
      <c r="R78" s="647"/>
      <c r="S78" s="647"/>
      <c r="T78" s="647"/>
      <c r="U78" s="647"/>
      <c r="V78" s="647"/>
    </row>
    <row r="79" spans="1:22">
      <c r="A79" s="666" t="s">
        <v>746</v>
      </c>
      <c r="B79" s="665">
        <v>120770.73548294647</v>
      </c>
      <c r="C79" s="663">
        <v>127988.62376504992</v>
      </c>
      <c r="D79" s="663">
        <v>148859.56599294671</v>
      </c>
      <c r="E79" s="663">
        <v>160513.97981260921</v>
      </c>
      <c r="F79" s="663">
        <v>7217.8882821034495</v>
      </c>
      <c r="G79" s="664">
        <v>5.9765209288823593</v>
      </c>
      <c r="H79" s="663">
        <v>11654.413819662499</v>
      </c>
      <c r="I79" s="662">
        <v>7.82913327868678</v>
      </c>
      <c r="Q79" s="647"/>
      <c r="R79" s="647"/>
      <c r="S79" s="647"/>
      <c r="T79" s="647"/>
      <c r="U79" s="647"/>
      <c r="V79" s="647"/>
    </row>
    <row r="80" spans="1:22">
      <c r="A80" s="666" t="s">
        <v>745</v>
      </c>
      <c r="B80" s="665">
        <v>93093.686721197038</v>
      </c>
      <c r="C80" s="663">
        <v>94866.620049073041</v>
      </c>
      <c r="D80" s="663">
        <v>107106.67529057304</v>
      </c>
      <c r="E80" s="663">
        <v>112684.58365680202</v>
      </c>
      <c r="F80" s="665">
        <v>1772.9333278760023</v>
      </c>
      <c r="G80" s="664">
        <v>1.9044613983176937</v>
      </c>
      <c r="H80" s="663">
        <v>5577.9083662289777</v>
      </c>
      <c r="I80" s="662">
        <v>5.2078064706018523</v>
      </c>
      <c r="Q80" s="647"/>
      <c r="R80" s="647"/>
      <c r="S80" s="647"/>
      <c r="T80" s="647"/>
      <c r="U80" s="647"/>
      <c r="V80" s="647"/>
    </row>
    <row r="81" spans="1:22">
      <c r="A81" s="666" t="s">
        <v>744</v>
      </c>
      <c r="B81" s="665">
        <v>69526.074417614596</v>
      </c>
      <c r="C81" s="663">
        <v>72793.978621403003</v>
      </c>
      <c r="D81" s="663">
        <v>79823.586621249997</v>
      </c>
      <c r="E81" s="663">
        <v>87410.852943665013</v>
      </c>
      <c r="F81" s="665">
        <v>3267.9042037884064</v>
      </c>
      <c r="G81" s="664">
        <v>4.7002570347341157</v>
      </c>
      <c r="H81" s="663">
        <v>7587.2663224150165</v>
      </c>
      <c r="I81" s="662">
        <v>9.505043112652114</v>
      </c>
      <c r="Q81" s="647"/>
      <c r="R81" s="647"/>
      <c r="S81" s="647"/>
      <c r="T81" s="647"/>
      <c r="U81" s="647"/>
      <c r="V81" s="647"/>
    </row>
    <row r="82" spans="1:22">
      <c r="A82" s="666" t="s">
        <v>743</v>
      </c>
      <c r="B82" s="665">
        <v>296317.3362368535</v>
      </c>
      <c r="C82" s="663">
        <v>313480.28830475023</v>
      </c>
      <c r="D82" s="663">
        <v>401088.58201823407</v>
      </c>
      <c r="E82" s="663">
        <v>431821.83141278167</v>
      </c>
      <c r="F82" s="665">
        <v>17162.952067896724</v>
      </c>
      <c r="G82" s="664">
        <v>5.7920850281193026</v>
      </c>
      <c r="H82" s="663">
        <v>30733.249394547602</v>
      </c>
      <c r="I82" s="662">
        <v>7.6624593100858753</v>
      </c>
      <c r="Q82" s="647"/>
      <c r="R82" s="647"/>
      <c r="S82" s="647"/>
      <c r="T82" s="647"/>
      <c r="U82" s="647"/>
      <c r="V82" s="647"/>
    </row>
    <row r="83" spans="1:22">
      <c r="A83" s="666" t="s">
        <v>742</v>
      </c>
      <c r="B83" s="665">
        <v>81620.811009034209</v>
      </c>
      <c r="C83" s="663">
        <v>83112.377466029298</v>
      </c>
      <c r="D83" s="663">
        <v>97720.606146254067</v>
      </c>
      <c r="E83" s="663">
        <v>104696.30257418749</v>
      </c>
      <c r="F83" s="665">
        <v>1491.5664569950895</v>
      </c>
      <c r="G83" s="664">
        <v>1.8274340067877974</v>
      </c>
      <c r="H83" s="663">
        <v>6975.6964279334206</v>
      </c>
      <c r="I83" s="662">
        <v>7.1384088812273703</v>
      </c>
      <c r="Q83" s="647"/>
      <c r="R83" s="647"/>
      <c r="S83" s="647"/>
      <c r="T83" s="647"/>
      <c r="U83" s="647"/>
      <c r="V83" s="647"/>
    </row>
    <row r="84" spans="1:22" ht="13.5" thickBot="1">
      <c r="A84" s="666" t="s">
        <v>741</v>
      </c>
      <c r="B84" s="665">
        <v>1499.5544098174</v>
      </c>
      <c r="C84" s="663">
        <v>1727.3931787646002</v>
      </c>
      <c r="D84" s="663">
        <v>2143.3397663220999</v>
      </c>
      <c r="E84" s="663">
        <v>2270.4757335469999</v>
      </c>
      <c r="F84" s="663">
        <v>227.83876894720015</v>
      </c>
      <c r="G84" s="664">
        <v>15.193764724745398</v>
      </c>
      <c r="H84" s="663">
        <v>127.13596722490001</v>
      </c>
      <c r="I84" s="662">
        <v>5.9316758463853407</v>
      </c>
      <c r="Q84" s="647"/>
      <c r="R84" s="647"/>
      <c r="S84" s="647"/>
      <c r="T84" s="647"/>
      <c r="U84" s="647"/>
      <c r="V84" s="647"/>
    </row>
    <row r="85" spans="1:22" ht="13.5" thickBot="1">
      <c r="A85" s="661" t="s">
        <v>740</v>
      </c>
      <c r="B85" s="660">
        <v>252637.87306097001</v>
      </c>
      <c r="C85" s="658">
        <v>282859.07744834805</v>
      </c>
      <c r="D85" s="658">
        <v>337198.1412241729</v>
      </c>
      <c r="E85" s="658">
        <v>369657.21234748804</v>
      </c>
      <c r="F85" s="658">
        <v>30221.204387378035</v>
      </c>
      <c r="G85" s="659">
        <v>11.962262039818805</v>
      </c>
      <c r="H85" s="658">
        <v>32459.071123315138</v>
      </c>
      <c r="I85" s="657">
        <v>9.6261121148161966</v>
      </c>
      <c r="Q85" s="647"/>
      <c r="R85" s="647"/>
      <c r="S85" s="647"/>
      <c r="T85" s="647"/>
      <c r="U85" s="647"/>
      <c r="V85" s="647"/>
    </row>
    <row r="86" spans="1:22">
      <c r="A86" s="666" t="s">
        <v>739</v>
      </c>
      <c r="B86" s="665">
        <v>903.77779634000001</v>
      </c>
      <c r="C86" s="663">
        <v>904.75052920000007</v>
      </c>
      <c r="D86" s="663">
        <v>888.48612819999994</v>
      </c>
      <c r="E86" s="663">
        <v>4241.1177806699998</v>
      </c>
      <c r="F86" s="663">
        <v>0.97273286000006465</v>
      </c>
      <c r="G86" s="664">
        <v>0.10762964790010439</v>
      </c>
      <c r="H86" s="663">
        <v>3352.6316524699996</v>
      </c>
      <c r="I86" s="662">
        <v>377.34203675888068</v>
      </c>
      <c r="Q86" s="647"/>
      <c r="R86" s="647"/>
      <c r="S86" s="647"/>
      <c r="T86" s="647"/>
      <c r="U86" s="647"/>
      <c r="V86" s="647"/>
    </row>
    <row r="87" spans="1:22">
      <c r="A87" s="671" t="s">
        <v>738</v>
      </c>
      <c r="B87" s="665">
        <v>1.66683771</v>
      </c>
      <c r="C87" s="663">
        <v>129.71374865999999</v>
      </c>
      <c r="D87" s="663">
        <v>96.928617009999996</v>
      </c>
      <c r="E87" s="663">
        <v>94.327747579999993</v>
      </c>
      <c r="F87" s="665">
        <v>128.04691094999998</v>
      </c>
      <c r="G87" s="664">
        <v>7682.0262813708468</v>
      </c>
      <c r="H87" s="663">
        <v>-2.600869430000003</v>
      </c>
      <c r="I87" s="662">
        <v>-2.6832833380173731</v>
      </c>
      <c r="Q87" s="647"/>
      <c r="R87" s="647"/>
      <c r="S87" s="647"/>
      <c r="T87" s="647"/>
      <c r="U87" s="647"/>
      <c r="V87" s="647"/>
    </row>
    <row r="88" spans="1:22">
      <c r="A88" s="666" t="s">
        <v>737</v>
      </c>
      <c r="B88" s="665">
        <v>0</v>
      </c>
      <c r="C88" s="663">
        <v>71.347500000000011</v>
      </c>
      <c r="D88" s="663">
        <v>173.61841896999999</v>
      </c>
      <c r="E88" s="663">
        <v>110.0802601</v>
      </c>
      <c r="F88" s="665">
        <v>71.347500000000011</v>
      </c>
      <c r="G88" s="664"/>
      <c r="H88" s="663">
        <v>-63.53815886999999</v>
      </c>
      <c r="I88" s="662">
        <v>-36.596439045432689</v>
      </c>
      <c r="Q88" s="647"/>
      <c r="R88" s="647"/>
      <c r="S88" s="647"/>
      <c r="T88" s="647"/>
      <c r="U88" s="647"/>
      <c r="V88" s="647"/>
    </row>
    <row r="89" spans="1:22">
      <c r="A89" s="666" t="s">
        <v>736</v>
      </c>
      <c r="B89" s="665">
        <v>112724.17050774</v>
      </c>
      <c r="C89" s="663">
        <v>132378.16604338001</v>
      </c>
      <c r="D89" s="663">
        <v>171423.54204700995</v>
      </c>
      <c r="E89" s="663">
        <v>189649.51646958996</v>
      </c>
      <c r="F89" s="665">
        <v>19653.995535640017</v>
      </c>
      <c r="G89" s="664">
        <v>17.435475858560885</v>
      </c>
      <c r="H89" s="663">
        <v>18225.97442258001</v>
      </c>
      <c r="I89" s="662">
        <v>10.632130339240016</v>
      </c>
      <c r="Q89" s="647"/>
      <c r="R89" s="647"/>
      <c r="S89" s="647"/>
      <c r="T89" s="647"/>
      <c r="U89" s="647"/>
      <c r="V89" s="647"/>
    </row>
    <row r="90" spans="1:22">
      <c r="A90" s="666" t="s">
        <v>735</v>
      </c>
      <c r="B90" s="665">
        <v>3223.1897251299993</v>
      </c>
      <c r="C90" s="663">
        <v>2851.0984435399996</v>
      </c>
      <c r="D90" s="663">
        <v>2669.0388157899997</v>
      </c>
      <c r="E90" s="663">
        <v>2442.9121428900003</v>
      </c>
      <c r="F90" s="665">
        <v>-372.09128158999965</v>
      </c>
      <c r="G90" s="664">
        <v>-11.544194208890147</v>
      </c>
      <c r="H90" s="663">
        <v>-226.12667289999945</v>
      </c>
      <c r="I90" s="662">
        <v>-8.4722137258640409</v>
      </c>
      <c r="Q90" s="647"/>
      <c r="R90" s="647"/>
      <c r="S90" s="647"/>
      <c r="T90" s="647"/>
      <c r="U90" s="647"/>
      <c r="V90" s="647"/>
    </row>
    <row r="91" spans="1:22">
      <c r="A91" s="666" t="s">
        <v>734</v>
      </c>
      <c r="B91" s="665">
        <v>126.32638704999999</v>
      </c>
      <c r="C91" s="663">
        <v>34.75631972</v>
      </c>
      <c r="D91" s="663">
        <v>126.60525042</v>
      </c>
      <c r="E91" s="663">
        <v>7.4878400000000003</v>
      </c>
      <c r="F91" s="665">
        <v>-91.570067330000001</v>
      </c>
      <c r="G91" s="664">
        <v>-72.48688850236536</v>
      </c>
      <c r="H91" s="663">
        <v>-119.11741042</v>
      </c>
      <c r="I91" s="662">
        <v>-94.085679720896366</v>
      </c>
      <c r="Q91" s="647"/>
      <c r="R91" s="647"/>
      <c r="S91" s="647"/>
      <c r="T91" s="647"/>
      <c r="U91" s="647"/>
      <c r="V91" s="647"/>
    </row>
    <row r="92" spans="1:22">
      <c r="A92" s="666" t="s">
        <v>733</v>
      </c>
      <c r="B92" s="665">
        <v>3846.4230314699998</v>
      </c>
      <c r="C92" s="663">
        <v>3432.8241023800006</v>
      </c>
      <c r="D92" s="663">
        <v>3617.224118019999</v>
      </c>
      <c r="E92" s="663">
        <v>5620.5364393199998</v>
      </c>
      <c r="F92" s="665">
        <v>-413.59892908999927</v>
      </c>
      <c r="G92" s="664">
        <v>-10.75281958604363</v>
      </c>
      <c r="H92" s="663">
        <v>2003.3123213000008</v>
      </c>
      <c r="I92" s="662">
        <v>55.382587750647218</v>
      </c>
      <c r="Q92" s="647"/>
      <c r="R92" s="647"/>
      <c r="S92" s="647"/>
      <c r="T92" s="647"/>
      <c r="U92" s="647"/>
      <c r="V92" s="647"/>
    </row>
    <row r="93" spans="1:22">
      <c r="A93" s="666" t="s">
        <v>732</v>
      </c>
      <c r="B93" s="665">
        <v>0</v>
      </c>
      <c r="C93" s="663">
        <v>0</v>
      </c>
      <c r="D93" s="663">
        <v>0</v>
      </c>
      <c r="E93" s="663">
        <v>0</v>
      </c>
      <c r="F93" s="670">
        <v>0</v>
      </c>
      <c r="G93" s="667"/>
      <c r="H93" s="669">
        <v>0</v>
      </c>
      <c r="I93" s="668"/>
      <c r="Q93" s="647"/>
      <c r="R93" s="647"/>
      <c r="S93" s="647"/>
      <c r="T93" s="647"/>
      <c r="U93" s="647"/>
      <c r="V93" s="647"/>
    </row>
    <row r="94" spans="1:22">
      <c r="A94" s="666" t="s">
        <v>731</v>
      </c>
      <c r="B94" s="665">
        <v>1131.9734761699999</v>
      </c>
      <c r="C94" s="663">
        <v>1313.821457</v>
      </c>
      <c r="D94" s="663">
        <v>1313.6393777799999</v>
      </c>
      <c r="E94" s="663">
        <v>1444.8625742800002</v>
      </c>
      <c r="F94" s="665">
        <v>181.8479808300001</v>
      </c>
      <c r="G94" s="664">
        <v>16.064685671370814</v>
      </c>
      <c r="H94" s="663">
        <v>131.22319650000031</v>
      </c>
      <c r="I94" s="662">
        <v>9.9892861556694879</v>
      </c>
      <c r="Q94" s="647"/>
      <c r="R94" s="647"/>
      <c r="S94" s="647"/>
      <c r="T94" s="647"/>
      <c r="U94" s="647"/>
      <c r="V94" s="647"/>
    </row>
    <row r="95" spans="1:22">
      <c r="A95" s="666" t="s">
        <v>730</v>
      </c>
      <c r="B95" s="665">
        <v>235.48045783000006</v>
      </c>
      <c r="C95" s="663">
        <v>230.16298700000004</v>
      </c>
      <c r="D95" s="663">
        <v>1212.06449845</v>
      </c>
      <c r="E95" s="663">
        <v>1217.2591604500001</v>
      </c>
      <c r="F95" s="665">
        <v>-5.3174708300000191</v>
      </c>
      <c r="G95" s="664">
        <v>-2.258136780861387</v>
      </c>
      <c r="H95" s="663">
        <v>5.1946620000001076</v>
      </c>
      <c r="I95" s="662">
        <v>0.42857966771925854</v>
      </c>
      <c r="Q95" s="647"/>
      <c r="R95" s="647"/>
      <c r="S95" s="647"/>
      <c r="T95" s="647"/>
      <c r="U95" s="647"/>
      <c r="V95" s="647"/>
    </row>
    <row r="96" spans="1:22">
      <c r="A96" s="666" t="s">
        <v>729</v>
      </c>
      <c r="B96" s="665">
        <v>112168.62680220001</v>
      </c>
      <c r="C96" s="663">
        <v>123512.08140167</v>
      </c>
      <c r="D96" s="663">
        <v>134854.07451856497</v>
      </c>
      <c r="E96" s="663">
        <v>145266.65401269004</v>
      </c>
      <c r="F96" s="665">
        <v>11343.454599469987</v>
      </c>
      <c r="G96" s="664">
        <v>10.112858579853366</v>
      </c>
      <c r="H96" s="663">
        <v>10412.579494125064</v>
      </c>
      <c r="I96" s="662">
        <v>7.721368102000949</v>
      </c>
      <c r="Q96" s="647"/>
      <c r="R96" s="647"/>
      <c r="S96" s="647"/>
      <c r="T96" s="647"/>
      <c r="U96" s="647"/>
      <c r="V96" s="647"/>
    </row>
    <row r="97" spans="1:22" ht="13.5" thickBot="1">
      <c r="A97" s="666" t="s">
        <v>728</v>
      </c>
      <c r="B97" s="665">
        <v>18276.238039329997</v>
      </c>
      <c r="C97" s="663">
        <v>18000.354915797991</v>
      </c>
      <c r="D97" s="663">
        <v>20822.919433958003</v>
      </c>
      <c r="E97" s="663">
        <v>19562.457919918001</v>
      </c>
      <c r="F97" s="663">
        <v>-275.88312353200672</v>
      </c>
      <c r="G97" s="664">
        <v>-1.5095181127446102</v>
      </c>
      <c r="H97" s="663">
        <v>-1260.4615140400019</v>
      </c>
      <c r="I97" s="662">
        <v>-6.0532410838820336</v>
      </c>
      <c r="Q97" s="647"/>
      <c r="R97" s="647"/>
      <c r="S97" s="647"/>
      <c r="T97" s="647"/>
      <c r="U97" s="647"/>
      <c r="V97" s="647"/>
    </row>
    <row r="98" spans="1:22" ht="13.5" thickBot="1">
      <c r="A98" s="661" t="s">
        <v>727</v>
      </c>
      <c r="B98" s="660">
        <v>299277.4211881659</v>
      </c>
      <c r="C98" s="658">
        <v>319369.5571731329</v>
      </c>
      <c r="D98" s="658">
        <v>361863.35373541852</v>
      </c>
      <c r="E98" s="658">
        <v>380001.31437839149</v>
      </c>
      <c r="F98" s="658">
        <v>20092.135984966997</v>
      </c>
      <c r="G98" s="659">
        <v>6.7135488889201529</v>
      </c>
      <c r="H98" s="658">
        <v>18137.960642972961</v>
      </c>
      <c r="I98" s="657">
        <v>5.0123784173610426</v>
      </c>
      <c r="Q98" s="647"/>
      <c r="R98" s="647"/>
      <c r="S98" s="647"/>
      <c r="T98" s="647"/>
      <c r="U98" s="647"/>
      <c r="V98" s="647"/>
    </row>
    <row r="99" spans="1:22">
      <c r="A99" s="666" t="s">
        <v>726</v>
      </c>
      <c r="B99" s="665">
        <v>26865.6819213085</v>
      </c>
      <c r="C99" s="663">
        <v>26851.053548123506</v>
      </c>
      <c r="D99" s="663">
        <v>25226.8213366335</v>
      </c>
      <c r="E99" s="663">
        <v>25668.23749164</v>
      </c>
      <c r="F99" s="663">
        <v>-14.628373184994416</v>
      </c>
      <c r="G99" s="664">
        <v>-5.4450034910120529E-2</v>
      </c>
      <c r="H99" s="663">
        <v>441.41615500650005</v>
      </c>
      <c r="I99" s="662">
        <v>1.749789040466589</v>
      </c>
      <c r="Q99" s="647"/>
      <c r="R99" s="647"/>
      <c r="S99" s="647"/>
      <c r="T99" s="647"/>
      <c r="U99" s="647"/>
      <c r="V99" s="647"/>
    </row>
    <row r="100" spans="1:22">
      <c r="A100" s="666" t="s">
        <v>725</v>
      </c>
      <c r="B100" s="665">
        <v>113897.70701070502</v>
      </c>
      <c r="C100" s="663">
        <v>120810.67129054101</v>
      </c>
      <c r="D100" s="663">
        <v>145750.87984840199</v>
      </c>
      <c r="E100" s="663">
        <v>153326.76944119146</v>
      </c>
      <c r="F100" s="665">
        <v>6912.9642798359855</v>
      </c>
      <c r="G100" s="664">
        <v>6.0694499136723179</v>
      </c>
      <c r="H100" s="663">
        <v>7575.8895927894628</v>
      </c>
      <c r="I100" s="662">
        <v>5.1978345521270795</v>
      </c>
      <c r="Q100" s="647"/>
      <c r="R100" s="647"/>
      <c r="S100" s="647"/>
      <c r="T100" s="647"/>
      <c r="U100" s="647"/>
      <c r="V100" s="647"/>
    </row>
    <row r="101" spans="1:22">
      <c r="A101" s="666" t="s">
        <v>724</v>
      </c>
      <c r="B101" s="665">
        <v>2223.7574287300026</v>
      </c>
      <c r="C101" s="663">
        <v>3209.32738135</v>
      </c>
      <c r="D101" s="663">
        <v>2926.5411501500002</v>
      </c>
      <c r="E101" s="663">
        <v>2835.0216083199998</v>
      </c>
      <c r="F101" s="665">
        <v>985.56995261999737</v>
      </c>
      <c r="G101" s="664">
        <v>44.320029688798414</v>
      </c>
      <c r="H101" s="663">
        <v>-91.519541830000435</v>
      </c>
      <c r="I101" s="662">
        <v>-3.1272255244150449</v>
      </c>
      <c r="Q101" s="647"/>
      <c r="R101" s="647"/>
      <c r="S101" s="647"/>
      <c r="T101" s="647"/>
      <c r="U101" s="647"/>
      <c r="V101" s="647"/>
    </row>
    <row r="102" spans="1:22">
      <c r="A102" s="666" t="s">
        <v>723</v>
      </c>
      <c r="B102" s="665">
        <v>4500.4894919849994</v>
      </c>
      <c r="C102" s="663">
        <v>3993.2629472910016</v>
      </c>
      <c r="D102" s="663">
        <v>5496.7316325610009</v>
      </c>
      <c r="E102" s="663">
        <v>5110.5317599</v>
      </c>
      <c r="F102" s="665">
        <v>-507.22654469399777</v>
      </c>
      <c r="G102" s="664">
        <v>-11.270475036044999</v>
      </c>
      <c r="H102" s="663">
        <v>-386.19987266100088</v>
      </c>
      <c r="I102" s="662">
        <v>-7.0259910520875319</v>
      </c>
      <c r="Q102" s="647"/>
      <c r="R102" s="647"/>
      <c r="S102" s="647"/>
      <c r="T102" s="647"/>
      <c r="U102" s="647"/>
      <c r="V102" s="647"/>
    </row>
    <row r="103" spans="1:22">
      <c r="A103" s="666" t="s">
        <v>722</v>
      </c>
      <c r="B103" s="665">
        <v>36127.434836100008</v>
      </c>
      <c r="C103" s="663">
        <v>39333.786892870005</v>
      </c>
      <c r="D103" s="663">
        <v>50637.846634559995</v>
      </c>
      <c r="E103" s="663">
        <v>51391.235607799987</v>
      </c>
      <c r="F103" s="665">
        <v>3206.3520567699961</v>
      </c>
      <c r="G103" s="664">
        <v>8.875116850438765</v>
      </c>
      <c r="H103" s="663">
        <v>753.38897323999117</v>
      </c>
      <c r="I103" s="662">
        <v>1.4877982049217082</v>
      </c>
      <c r="Q103" s="647"/>
      <c r="R103" s="647"/>
      <c r="S103" s="647"/>
      <c r="T103" s="647"/>
      <c r="U103" s="647"/>
      <c r="V103" s="647"/>
    </row>
    <row r="104" spans="1:22">
      <c r="A104" s="666" t="s">
        <v>721</v>
      </c>
      <c r="B104" s="665">
        <v>47952.253447420007</v>
      </c>
      <c r="C104" s="663">
        <v>50488.846278180012</v>
      </c>
      <c r="D104" s="663">
        <v>54679.06982917498</v>
      </c>
      <c r="E104" s="663">
        <v>57249.228073539976</v>
      </c>
      <c r="F104" s="665">
        <v>2536.5928307600043</v>
      </c>
      <c r="G104" s="664">
        <v>5.2898302965915809</v>
      </c>
      <c r="H104" s="663">
        <v>2570.1582443649968</v>
      </c>
      <c r="I104" s="662">
        <v>4.7004425137342842</v>
      </c>
      <c r="Q104" s="647"/>
      <c r="R104" s="647"/>
      <c r="S104" s="647"/>
      <c r="T104" s="647"/>
      <c r="U104" s="647"/>
      <c r="V104" s="647"/>
    </row>
    <row r="105" spans="1:22">
      <c r="A105" s="666" t="s">
        <v>720</v>
      </c>
      <c r="B105" s="665">
        <v>7893.9278817099994</v>
      </c>
      <c r="C105" s="663">
        <v>8797.5191581599993</v>
      </c>
      <c r="D105" s="663">
        <v>14113.485461599999</v>
      </c>
      <c r="E105" s="663">
        <v>14462.722877469998</v>
      </c>
      <c r="F105" s="665">
        <v>903.5912764499999</v>
      </c>
      <c r="G105" s="664">
        <v>11.44666242193059</v>
      </c>
      <c r="H105" s="663">
        <v>349.23741586999859</v>
      </c>
      <c r="I105" s="662">
        <v>2.4744944600694452</v>
      </c>
      <c r="Q105" s="647"/>
      <c r="R105" s="647"/>
      <c r="S105" s="647"/>
      <c r="T105" s="647"/>
      <c r="U105" s="647"/>
      <c r="V105" s="647"/>
    </row>
    <row r="106" spans="1:22" ht="13.5" thickBot="1">
      <c r="A106" s="666" t="s">
        <v>719</v>
      </c>
      <c r="B106" s="665">
        <v>59816.169170207402</v>
      </c>
      <c r="C106" s="663">
        <v>65885.089676617354</v>
      </c>
      <c r="D106" s="663">
        <v>63031.977842337015</v>
      </c>
      <c r="E106" s="663">
        <v>69957.567518530021</v>
      </c>
      <c r="F106" s="663">
        <v>6068.9205064099515</v>
      </c>
      <c r="G106" s="667">
        <v>10.145953160492088</v>
      </c>
      <c r="H106" s="663">
        <v>6925.5896761930053</v>
      </c>
      <c r="I106" s="662">
        <v>10.987422437411219</v>
      </c>
      <c r="Q106" s="647"/>
      <c r="R106" s="647"/>
      <c r="S106" s="647"/>
      <c r="T106" s="647"/>
      <c r="U106" s="647"/>
      <c r="V106" s="647"/>
    </row>
    <row r="107" spans="1:22" ht="13.5" thickBot="1">
      <c r="A107" s="661" t="s">
        <v>718</v>
      </c>
      <c r="B107" s="660">
        <v>91347.76374533739</v>
      </c>
      <c r="C107" s="658">
        <v>99405.880769265583</v>
      </c>
      <c r="D107" s="658">
        <v>152367.35340505521</v>
      </c>
      <c r="E107" s="658">
        <v>627288.74689571327</v>
      </c>
      <c r="F107" s="658">
        <v>8058.1170239281928</v>
      </c>
      <c r="G107" s="659">
        <v>8.8213621149970383</v>
      </c>
      <c r="H107" s="658">
        <v>474921.39349065803</v>
      </c>
      <c r="I107" s="657">
        <v>311.69498116051233</v>
      </c>
      <c r="Q107" s="647"/>
      <c r="R107" s="647"/>
      <c r="S107" s="647"/>
      <c r="T107" s="647"/>
      <c r="U107" s="647"/>
      <c r="V107" s="647"/>
    </row>
    <row r="108" spans="1:22">
      <c r="A108" s="666" t="s">
        <v>717</v>
      </c>
      <c r="B108" s="665">
        <v>39608.818920389996</v>
      </c>
      <c r="C108" s="663">
        <v>39843.540960425002</v>
      </c>
      <c r="D108" s="663">
        <v>45133.864251180014</v>
      </c>
      <c r="E108" s="663">
        <v>44252.443755450004</v>
      </c>
      <c r="F108" s="663">
        <v>234.72204003500519</v>
      </c>
      <c r="G108" s="664">
        <v>0.59260045220427915</v>
      </c>
      <c r="H108" s="663">
        <v>-881.42049573000986</v>
      </c>
      <c r="I108" s="662">
        <v>-1.952902793398563</v>
      </c>
      <c r="Q108" s="647"/>
      <c r="R108" s="647"/>
      <c r="S108" s="647"/>
      <c r="T108" s="647"/>
      <c r="U108" s="647"/>
      <c r="V108" s="647"/>
    </row>
    <row r="109" spans="1:22">
      <c r="A109" s="666" t="s">
        <v>716</v>
      </c>
      <c r="B109" s="665">
        <v>11574.284600776109</v>
      </c>
      <c r="C109" s="663">
        <v>10579.552679446097</v>
      </c>
      <c r="D109" s="663">
        <v>17546.14323596</v>
      </c>
      <c r="E109" s="663">
        <v>26237.940050340003</v>
      </c>
      <c r="F109" s="665">
        <v>-994.73192133001248</v>
      </c>
      <c r="G109" s="664">
        <v>-8.5943274737110844</v>
      </c>
      <c r="H109" s="663">
        <v>8691.7968143800026</v>
      </c>
      <c r="I109" s="662">
        <v>49.536793912445511</v>
      </c>
      <c r="Q109" s="647"/>
      <c r="R109" s="647"/>
      <c r="S109" s="647"/>
      <c r="T109" s="647"/>
      <c r="U109" s="647"/>
      <c r="V109" s="647"/>
    </row>
    <row r="110" spans="1:22">
      <c r="A110" s="666" t="s">
        <v>715</v>
      </c>
      <c r="B110" s="665">
        <v>38446.811440314181</v>
      </c>
      <c r="C110" s="663">
        <v>47146.509504969996</v>
      </c>
      <c r="D110" s="663">
        <v>87574.583763182512</v>
      </c>
      <c r="E110" s="663">
        <v>85634.488563922496</v>
      </c>
      <c r="F110" s="665">
        <v>8699.698064655815</v>
      </c>
      <c r="G110" s="664">
        <v>22.627879240808955</v>
      </c>
      <c r="H110" s="663">
        <v>-1940.0951992600167</v>
      </c>
      <c r="I110" s="662">
        <v>-2.2153633119243641</v>
      </c>
      <c r="Q110" s="647"/>
      <c r="R110" s="647"/>
      <c r="S110" s="647"/>
      <c r="T110" s="647"/>
      <c r="U110" s="647"/>
      <c r="V110" s="647"/>
    </row>
    <row r="111" spans="1:22">
      <c r="A111" s="666" t="s">
        <v>714</v>
      </c>
      <c r="B111" s="665">
        <v>1717.8487838571036</v>
      </c>
      <c r="C111" s="663">
        <v>1836.2776244245028</v>
      </c>
      <c r="D111" s="663">
        <v>2112.7621547326985</v>
      </c>
      <c r="E111" s="663">
        <v>2676.9092575579016</v>
      </c>
      <c r="F111" s="663">
        <v>118.42884056739922</v>
      </c>
      <c r="G111" s="664">
        <v>6.8940201070253533</v>
      </c>
      <c r="H111" s="663">
        <v>564.14710282520309</v>
      </c>
      <c r="I111" s="662">
        <v>26.701874679148517</v>
      </c>
      <c r="Q111" s="647"/>
      <c r="R111" s="647"/>
      <c r="S111" s="647"/>
      <c r="T111" s="647"/>
      <c r="U111" s="647"/>
      <c r="V111" s="647"/>
    </row>
    <row r="112" spans="1:22" ht="13.5" thickBot="1">
      <c r="A112" s="666" t="s">
        <v>713</v>
      </c>
      <c r="B112" s="665">
        <v>0</v>
      </c>
      <c r="C112" s="663">
        <v>0</v>
      </c>
      <c r="D112" s="663">
        <v>0</v>
      </c>
      <c r="E112" s="663">
        <v>468486.96526844281</v>
      </c>
      <c r="F112" s="663">
        <v>0</v>
      </c>
      <c r="G112" s="664"/>
      <c r="H112" s="663">
        <v>468486.96526844281</v>
      </c>
      <c r="I112" s="662"/>
      <c r="Q112" s="647"/>
      <c r="R112" s="647"/>
      <c r="S112" s="647"/>
      <c r="T112" s="647"/>
      <c r="U112" s="647"/>
      <c r="V112" s="647"/>
    </row>
    <row r="113" spans="1:22" ht="13.5" thickBot="1">
      <c r="A113" s="661" t="s">
        <v>712</v>
      </c>
      <c r="B113" s="660">
        <v>1583.0617932300001</v>
      </c>
      <c r="C113" s="658">
        <v>1211.6969415900001</v>
      </c>
      <c r="D113" s="658">
        <v>1540.2218992700002</v>
      </c>
      <c r="E113" s="658">
        <v>1410.2638166699999</v>
      </c>
      <c r="F113" s="658">
        <v>-371.3648516400001</v>
      </c>
      <c r="G113" s="659">
        <v>-23.458645343356167</v>
      </c>
      <c r="H113" s="658">
        <v>-129.95808260000035</v>
      </c>
      <c r="I113" s="657">
        <v>-8.4376207520224824</v>
      </c>
      <c r="Q113" s="647"/>
      <c r="R113" s="647"/>
      <c r="S113" s="647"/>
      <c r="T113" s="647"/>
      <c r="U113" s="647"/>
      <c r="V113" s="647"/>
    </row>
    <row r="114" spans="1:22" ht="13.5" thickBot="1">
      <c r="A114" s="656" t="s">
        <v>711</v>
      </c>
      <c r="B114" s="655">
        <v>539375.45854416117</v>
      </c>
      <c r="C114" s="655">
        <v>560324.98280798562</v>
      </c>
      <c r="D114" s="655">
        <v>727945.0465432232</v>
      </c>
      <c r="E114" s="655">
        <v>506841.8756941458</v>
      </c>
      <c r="F114" s="653">
        <v>20949.524263824453</v>
      </c>
      <c r="G114" s="654">
        <v>3.8840336414952437</v>
      </c>
      <c r="H114" s="653">
        <v>-221103.1708490774</v>
      </c>
      <c r="I114" s="652">
        <v>-30.373607444548899</v>
      </c>
      <c r="Q114" s="647"/>
      <c r="R114" s="647"/>
      <c r="S114" s="647"/>
      <c r="T114" s="647"/>
      <c r="U114" s="647"/>
      <c r="V114" s="647"/>
    </row>
    <row r="115" spans="1:22" ht="13.5" thickBot="1">
      <c r="A115" s="651" t="s">
        <v>710</v>
      </c>
      <c r="B115" s="649">
        <v>3266011.8895767001</v>
      </c>
      <c r="C115" s="649">
        <v>3412912.3243576507</v>
      </c>
      <c r="D115" s="649">
        <v>4172784.9880670668</v>
      </c>
      <c r="E115" s="649">
        <v>4492524.3321687402</v>
      </c>
      <c r="F115" s="649">
        <v>146900.33478095196</v>
      </c>
      <c r="G115" s="650">
        <v>4.4978505819215302</v>
      </c>
      <c r="H115" s="649">
        <v>319739.34410167392</v>
      </c>
      <c r="I115" s="648">
        <v>7.6624926761391752</v>
      </c>
      <c r="Q115" s="647"/>
      <c r="R115" s="647"/>
    </row>
    <row r="116" spans="1:22" ht="13.5" thickTop="1">
      <c r="A116" s="646" t="s">
        <v>541</v>
      </c>
      <c r="B116" s="645"/>
      <c r="C116" s="645"/>
      <c r="D116" s="645"/>
      <c r="E116" s="645"/>
    </row>
    <row r="117" spans="1:22">
      <c r="A117" s="3167" t="s">
        <v>709</v>
      </c>
      <c r="B117" s="3167"/>
      <c r="C117" s="3167"/>
      <c r="D117" s="3167"/>
      <c r="E117" s="3167"/>
      <c r="F117" s="3167"/>
      <c r="G117" s="3167"/>
      <c r="H117" s="3167"/>
      <c r="I117" s="3167"/>
    </row>
    <row r="118" spans="1:22" ht="24.75" customHeight="1">
      <c r="A118" s="3166" t="s">
        <v>708</v>
      </c>
      <c r="B118" s="3166"/>
      <c r="C118" s="3166"/>
      <c r="D118" s="3166"/>
      <c r="E118" s="3166"/>
      <c r="F118" s="3166"/>
      <c r="G118" s="3166"/>
      <c r="H118" s="3166"/>
      <c r="I118" s="3166"/>
    </row>
  </sheetData>
  <mergeCells count="17">
    <mergeCell ref="A118:I118"/>
    <mergeCell ref="A117:I117"/>
    <mergeCell ref="H4:I4"/>
    <mergeCell ref="A1:I1"/>
    <mergeCell ref="A2:I2"/>
    <mergeCell ref="A3:I3"/>
    <mergeCell ref="B5:C5"/>
    <mergeCell ref="D5:E5"/>
    <mergeCell ref="Q4:R4"/>
    <mergeCell ref="A5:A7"/>
    <mergeCell ref="F5:I5"/>
    <mergeCell ref="F6:G6"/>
    <mergeCell ref="B6:B7"/>
    <mergeCell ref="C6:C7"/>
    <mergeCell ref="D6:D7"/>
    <mergeCell ref="E6:E7"/>
    <mergeCell ref="H6:I6"/>
  </mergeCells>
  <pageMargins left="0.7" right="0.43" top="0.39" bottom="0.45" header="0.3" footer="0.3"/>
  <pageSetup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M38" sqref="M38"/>
    </sheetView>
  </sheetViews>
  <sheetFormatPr defaultRowHeight="15.75"/>
  <cols>
    <col min="1" max="1" width="40.42578125" style="416" bestFit="1" customWidth="1"/>
    <col min="2" max="6" width="12.5703125" style="416" customWidth="1"/>
    <col min="7" max="7" width="9.42578125" style="416" customWidth="1"/>
    <col min="8" max="8" width="12.42578125" style="416" customWidth="1"/>
    <col min="9" max="9" width="9.42578125" style="416" customWidth="1"/>
    <col min="10" max="256" width="9.140625" style="416"/>
    <col min="257" max="257" width="34.42578125" style="416" bestFit="1" customWidth="1"/>
    <col min="258" max="258" width="12.5703125" style="416" bestFit="1" customWidth="1"/>
    <col min="259" max="260" width="9.42578125" style="416" bestFit="1" customWidth="1"/>
    <col min="261" max="262" width="9.140625" style="416"/>
    <col min="263" max="263" width="7.28515625" style="416" bestFit="1" customWidth="1"/>
    <col min="264" max="264" width="9.5703125" style="416" customWidth="1"/>
    <col min="265" max="265" width="7.28515625" style="416" bestFit="1" customWidth="1"/>
    <col min="266" max="512" width="9.140625" style="416"/>
    <col min="513" max="513" width="34.42578125" style="416" bestFit="1" customWidth="1"/>
    <col min="514" max="514" width="12.5703125" style="416" bestFit="1" customWidth="1"/>
    <col min="515" max="516" width="9.42578125" style="416" bestFit="1" customWidth="1"/>
    <col min="517" max="518" width="9.140625" style="416"/>
    <col min="519" max="519" width="7.28515625" style="416" bestFit="1" customWidth="1"/>
    <col min="520" max="520" width="9.5703125" style="416" customWidth="1"/>
    <col min="521" max="521" width="7.28515625" style="416" bestFit="1" customWidth="1"/>
    <col min="522" max="768" width="9.140625" style="416"/>
    <col min="769" max="769" width="34.42578125" style="416" bestFit="1" customWidth="1"/>
    <col min="770" max="770" width="12.5703125" style="416" bestFit="1" customWidth="1"/>
    <col min="771" max="772" width="9.42578125" style="416" bestFit="1" customWidth="1"/>
    <col min="773" max="774" width="9.140625" style="416"/>
    <col min="775" max="775" width="7.28515625" style="416" bestFit="1" customWidth="1"/>
    <col min="776" max="776" width="9.5703125" style="416" customWidth="1"/>
    <col min="777" max="777" width="7.28515625" style="416" bestFit="1" customWidth="1"/>
    <col min="778" max="1024" width="9.140625" style="416"/>
    <col min="1025" max="1025" width="34.42578125" style="416" bestFit="1" customWidth="1"/>
    <col min="1026" max="1026" width="12.5703125" style="416" bestFit="1" customWidth="1"/>
    <col min="1027" max="1028" width="9.42578125" style="416" bestFit="1" customWidth="1"/>
    <col min="1029" max="1030" width="9.140625" style="416"/>
    <col min="1031" max="1031" width="7.28515625" style="416" bestFit="1" customWidth="1"/>
    <col min="1032" max="1032" width="9.5703125" style="416" customWidth="1"/>
    <col min="1033" max="1033" width="7.28515625" style="416" bestFit="1" customWidth="1"/>
    <col min="1034" max="1280" width="9.140625" style="416"/>
    <col min="1281" max="1281" width="34.42578125" style="416" bestFit="1" customWidth="1"/>
    <col min="1282" max="1282" width="12.5703125" style="416" bestFit="1" customWidth="1"/>
    <col min="1283" max="1284" width="9.42578125" style="416" bestFit="1" customWidth="1"/>
    <col min="1285" max="1286" width="9.140625" style="416"/>
    <col min="1287" max="1287" width="7.28515625" style="416" bestFit="1" customWidth="1"/>
    <col min="1288" max="1288" width="9.5703125" style="416" customWidth="1"/>
    <col min="1289" max="1289" width="7.28515625" style="416" bestFit="1" customWidth="1"/>
    <col min="1290" max="1536" width="9.140625" style="416"/>
    <col min="1537" max="1537" width="34.42578125" style="416" bestFit="1" customWidth="1"/>
    <col min="1538" max="1538" width="12.5703125" style="416" bestFit="1" customWidth="1"/>
    <col min="1539" max="1540" width="9.42578125" style="416" bestFit="1" customWidth="1"/>
    <col min="1541" max="1542" width="9.140625" style="416"/>
    <col min="1543" max="1543" width="7.28515625" style="416" bestFit="1" customWidth="1"/>
    <col min="1544" max="1544" width="9.5703125" style="416" customWidth="1"/>
    <col min="1545" max="1545" width="7.28515625" style="416" bestFit="1" customWidth="1"/>
    <col min="1546" max="1792" width="9.140625" style="416"/>
    <col min="1793" max="1793" width="34.42578125" style="416" bestFit="1" customWidth="1"/>
    <col min="1794" max="1794" width="12.5703125" style="416" bestFit="1" customWidth="1"/>
    <col min="1795" max="1796" width="9.42578125" style="416" bestFit="1" customWidth="1"/>
    <col min="1797" max="1798" width="9.140625" style="416"/>
    <col min="1799" max="1799" width="7.28515625" style="416" bestFit="1" customWidth="1"/>
    <col min="1800" max="1800" width="9.5703125" style="416" customWidth="1"/>
    <col min="1801" max="1801" width="7.28515625" style="416" bestFit="1" customWidth="1"/>
    <col min="1802" max="2048" width="9.140625" style="416"/>
    <col min="2049" max="2049" width="34.42578125" style="416" bestFit="1" customWidth="1"/>
    <col min="2050" max="2050" width="12.5703125" style="416" bestFit="1" customWidth="1"/>
    <col min="2051" max="2052" width="9.42578125" style="416" bestFit="1" customWidth="1"/>
    <col min="2053" max="2054" width="9.140625" style="416"/>
    <col min="2055" max="2055" width="7.28515625" style="416" bestFit="1" customWidth="1"/>
    <col min="2056" max="2056" width="9.5703125" style="416" customWidth="1"/>
    <col min="2057" max="2057" width="7.28515625" style="416" bestFit="1" customWidth="1"/>
    <col min="2058" max="2304" width="9.140625" style="416"/>
    <col min="2305" max="2305" width="34.42578125" style="416" bestFit="1" customWidth="1"/>
    <col min="2306" max="2306" width="12.5703125" style="416" bestFit="1" customWidth="1"/>
    <col min="2307" max="2308" width="9.42578125" style="416" bestFit="1" customWidth="1"/>
    <col min="2309" max="2310" width="9.140625" style="416"/>
    <col min="2311" max="2311" width="7.28515625" style="416" bestFit="1" customWidth="1"/>
    <col min="2312" max="2312" width="9.5703125" style="416" customWidth="1"/>
    <col min="2313" max="2313" width="7.28515625" style="416" bestFit="1" customWidth="1"/>
    <col min="2314" max="2560" width="9.140625" style="416"/>
    <col min="2561" max="2561" width="34.42578125" style="416" bestFit="1" customWidth="1"/>
    <col min="2562" max="2562" width="12.5703125" style="416" bestFit="1" customWidth="1"/>
    <col min="2563" max="2564" width="9.42578125" style="416" bestFit="1" customWidth="1"/>
    <col min="2565" max="2566" width="9.140625" style="416"/>
    <col min="2567" max="2567" width="7.28515625" style="416" bestFit="1" customWidth="1"/>
    <col min="2568" max="2568" width="9.5703125" style="416" customWidth="1"/>
    <col min="2569" max="2569" width="7.28515625" style="416" bestFit="1" customWidth="1"/>
    <col min="2570" max="2816" width="9.140625" style="416"/>
    <col min="2817" max="2817" width="34.42578125" style="416" bestFit="1" customWidth="1"/>
    <col min="2818" max="2818" width="12.5703125" style="416" bestFit="1" customWidth="1"/>
    <col min="2819" max="2820" width="9.42578125" style="416" bestFit="1" customWidth="1"/>
    <col min="2821" max="2822" width="9.140625" style="416"/>
    <col min="2823" max="2823" width="7.28515625" style="416" bestFit="1" customWidth="1"/>
    <col min="2824" max="2824" width="9.5703125" style="416" customWidth="1"/>
    <col min="2825" max="2825" width="7.28515625" style="416" bestFit="1" customWidth="1"/>
    <col min="2826" max="3072" width="9.140625" style="416"/>
    <col min="3073" max="3073" width="34.42578125" style="416" bestFit="1" customWidth="1"/>
    <col min="3074" max="3074" width="12.5703125" style="416" bestFit="1" customWidth="1"/>
    <col min="3075" max="3076" width="9.42578125" style="416" bestFit="1" customWidth="1"/>
    <col min="3077" max="3078" width="9.140625" style="416"/>
    <col min="3079" max="3079" width="7.28515625" style="416" bestFit="1" customWidth="1"/>
    <col min="3080" max="3080" width="9.5703125" style="416" customWidth="1"/>
    <col min="3081" max="3081" width="7.28515625" style="416" bestFit="1" customWidth="1"/>
    <col min="3082" max="3328" width="9.140625" style="416"/>
    <col min="3329" max="3329" width="34.42578125" style="416" bestFit="1" customWidth="1"/>
    <col min="3330" max="3330" width="12.5703125" style="416" bestFit="1" customWidth="1"/>
    <col min="3331" max="3332" width="9.42578125" style="416" bestFit="1" customWidth="1"/>
    <col min="3333" max="3334" width="9.140625" style="416"/>
    <col min="3335" max="3335" width="7.28515625" style="416" bestFit="1" customWidth="1"/>
    <col min="3336" max="3336" width="9.5703125" style="416" customWidth="1"/>
    <col min="3337" max="3337" width="7.28515625" style="416" bestFit="1" customWidth="1"/>
    <col min="3338" max="3584" width="9.140625" style="416"/>
    <col min="3585" max="3585" width="34.42578125" style="416" bestFit="1" customWidth="1"/>
    <col min="3586" max="3586" width="12.5703125" style="416" bestFit="1" customWidth="1"/>
    <col min="3587" max="3588" width="9.42578125" style="416" bestFit="1" customWidth="1"/>
    <col min="3589" max="3590" width="9.140625" style="416"/>
    <col min="3591" max="3591" width="7.28515625" style="416" bestFit="1" customWidth="1"/>
    <col min="3592" max="3592" width="9.5703125" style="416" customWidth="1"/>
    <col min="3593" max="3593" width="7.28515625" style="416" bestFit="1" customWidth="1"/>
    <col min="3594" max="3840" width="9.140625" style="416"/>
    <col min="3841" max="3841" width="34.42578125" style="416" bestFit="1" customWidth="1"/>
    <col min="3842" max="3842" width="12.5703125" style="416" bestFit="1" customWidth="1"/>
    <col min="3843" max="3844" width="9.42578125" style="416" bestFit="1" customWidth="1"/>
    <col min="3845" max="3846" width="9.140625" style="416"/>
    <col min="3847" max="3847" width="7.28515625" style="416" bestFit="1" customWidth="1"/>
    <col min="3848" max="3848" width="9.5703125" style="416" customWidth="1"/>
    <col min="3849" max="3849" width="7.28515625" style="416" bestFit="1" customWidth="1"/>
    <col min="3850" max="4096" width="9.140625" style="416"/>
    <col min="4097" max="4097" width="34.42578125" style="416" bestFit="1" customWidth="1"/>
    <col min="4098" max="4098" width="12.5703125" style="416" bestFit="1" customWidth="1"/>
    <col min="4099" max="4100" width="9.42578125" style="416" bestFit="1" customWidth="1"/>
    <col min="4101" max="4102" width="9.140625" style="416"/>
    <col min="4103" max="4103" width="7.28515625" style="416" bestFit="1" customWidth="1"/>
    <col min="4104" max="4104" width="9.5703125" style="416" customWidth="1"/>
    <col min="4105" max="4105" width="7.28515625" style="416" bestFit="1" customWidth="1"/>
    <col min="4106" max="4352" width="9.140625" style="416"/>
    <col min="4353" max="4353" width="34.42578125" style="416" bestFit="1" customWidth="1"/>
    <col min="4354" max="4354" width="12.5703125" style="416" bestFit="1" customWidth="1"/>
    <col min="4355" max="4356" width="9.42578125" style="416" bestFit="1" customWidth="1"/>
    <col min="4357" max="4358" width="9.140625" style="416"/>
    <col min="4359" max="4359" width="7.28515625" style="416" bestFit="1" customWidth="1"/>
    <col min="4360" max="4360" width="9.5703125" style="416" customWidth="1"/>
    <col min="4361" max="4361" width="7.28515625" style="416" bestFit="1" customWidth="1"/>
    <col min="4362" max="4608" width="9.140625" style="416"/>
    <col min="4609" max="4609" width="34.42578125" style="416" bestFit="1" customWidth="1"/>
    <col min="4610" max="4610" width="12.5703125" style="416" bestFit="1" customWidth="1"/>
    <col min="4611" max="4612" width="9.42578125" style="416" bestFit="1" customWidth="1"/>
    <col min="4613" max="4614" width="9.140625" style="416"/>
    <col min="4615" max="4615" width="7.28515625" style="416" bestFit="1" customWidth="1"/>
    <col min="4616" max="4616" width="9.5703125" style="416" customWidth="1"/>
    <col min="4617" max="4617" width="7.28515625" style="416" bestFit="1" customWidth="1"/>
    <col min="4618" max="4864" width="9.140625" style="416"/>
    <col min="4865" max="4865" width="34.42578125" style="416" bestFit="1" customWidth="1"/>
    <col min="4866" max="4866" width="12.5703125" style="416" bestFit="1" customWidth="1"/>
    <col min="4867" max="4868" width="9.42578125" style="416" bestFit="1" customWidth="1"/>
    <col min="4869" max="4870" width="9.140625" style="416"/>
    <col min="4871" max="4871" width="7.28515625" style="416" bestFit="1" customWidth="1"/>
    <col min="4872" max="4872" width="9.5703125" style="416" customWidth="1"/>
    <col min="4873" max="4873" width="7.28515625" style="416" bestFit="1" customWidth="1"/>
    <col min="4874" max="5120" width="9.140625" style="416"/>
    <col min="5121" max="5121" width="34.42578125" style="416" bestFit="1" customWidth="1"/>
    <col min="5122" max="5122" width="12.5703125" style="416" bestFit="1" customWidth="1"/>
    <col min="5123" max="5124" width="9.42578125" style="416" bestFit="1" customWidth="1"/>
    <col min="5125" max="5126" width="9.140625" style="416"/>
    <col min="5127" max="5127" width="7.28515625" style="416" bestFit="1" customWidth="1"/>
    <col min="5128" max="5128" width="9.5703125" style="416" customWidth="1"/>
    <col min="5129" max="5129" width="7.28515625" style="416" bestFit="1" customWidth="1"/>
    <col min="5130" max="5376" width="9.140625" style="416"/>
    <col min="5377" max="5377" width="34.42578125" style="416" bestFit="1" customWidth="1"/>
    <col min="5378" max="5378" width="12.5703125" style="416" bestFit="1" customWidth="1"/>
    <col min="5379" max="5380" width="9.42578125" style="416" bestFit="1" customWidth="1"/>
    <col min="5381" max="5382" width="9.140625" style="416"/>
    <col min="5383" max="5383" width="7.28515625" style="416" bestFit="1" customWidth="1"/>
    <col min="5384" max="5384" width="9.5703125" style="416" customWidth="1"/>
    <col min="5385" max="5385" width="7.28515625" style="416" bestFit="1" customWidth="1"/>
    <col min="5386" max="5632" width="9.140625" style="416"/>
    <col min="5633" max="5633" width="34.42578125" style="416" bestFit="1" customWidth="1"/>
    <col min="5634" max="5634" width="12.5703125" style="416" bestFit="1" customWidth="1"/>
    <col min="5635" max="5636" width="9.42578125" style="416" bestFit="1" customWidth="1"/>
    <col min="5637" max="5638" width="9.140625" style="416"/>
    <col min="5639" max="5639" width="7.28515625" style="416" bestFit="1" customWidth="1"/>
    <col min="5640" max="5640" width="9.5703125" style="416" customWidth="1"/>
    <col min="5641" max="5641" width="7.28515625" style="416" bestFit="1" customWidth="1"/>
    <col min="5642" max="5888" width="9.140625" style="416"/>
    <col min="5889" max="5889" width="34.42578125" style="416" bestFit="1" customWidth="1"/>
    <col min="5890" max="5890" width="12.5703125" style="416" bestFit="1" customWidth="1"/>
    <col min="5891" max="5892" width="9.42578125" style="416" bestFit="1" customWidth="1"/>
    <col min="5893" max="5894" width="9.140625" style="416"/>
    <col min="5895" max="5895" width="7.28515625" style="416" bestFit="1" customWidth="1"/>
    <col min="5896" max="5896" width="9.5703125" style="416" customWidth="1"/>
    <col min="5897" max="5897" width="7.28515625" style="416" bestFit="1" customWidth="1"/>
    <col min="5898" max="6144" width="9.140625" style="416"/>
    <col min="6145" max="6145" width="34.42578125" style="416" bestFit="1" customWidth="1"/>
    <col min="6146" max="6146" width="12.5703125" style="416" bestFit="1" customWidth="1"/>
    <col min="6147" max="6148" width="9.42578125" style="416" bestFit="1" customWidth="1"/>
    <col min="6149" max="6150" width="9.140625" style="416"/>
    <col min="6151" max="6151" width="7.28515625" style="416" bestFit="1" customWidth="1"/>
    <col min="6152" max="6152" width="9.5703125" style="416" customWidth="1"/>
    <col min="6153" max="6153" width="7.28515625" style="416" bestFit="1" customWidth="1"/>
    <col min="6154" max="6400" width="9.140625" style="416"/>
    <col min="6401" max="6401" width="34.42578125" style="416" bestFit="1" customWidth="1"/>
    <col min="6402" max="6402" width="12.5703125" style="416" bestFit="1" customWidth="1"/>
    <col min="6403" max="6404" width="9.42578125" style="416" bestFit="1" customWidth="1"/>
    <col min="6405" max="6406" width="9.140625" style="416"/>
    <col min="6407" max="6407" width="7.28515625" style="416" bestFit="1" customWidth="1"/>
    <col min="6408" max="6408" width="9.5703125" style="416" customWidth="1"/>
    <col min="6409" max="6409" width="7.28515625" style="416" bestFit="1" customWidth="1"/>
    <col min="6410" max="6656" width="9.140625" style="416"/>
    <col min="6657" max="6657" width="34.42578125" style="416" bestFit="1" customWidth="1"/>
    <col min="6658" max="6658" width="12.5703125" style="416" bestFit="1" customWidth="1"/>
    <col min="6659" max="6660" width="9.42578125" style="416" bestFit="1" customWidth="1"/>
    <col min="6661" max="6662" width="9.140625" style="416"/>
    <col min="6663" max="6663" width="7.28515625" style="416" bestFit="1" customWidth="1"/>
    <col min="6664" max="6664" width="9.5703125" style="416" customWidth="1"/>
    <col min="6665" max="6665" width="7.28515625" style="416" bestFit="1" customWidth="1"/>
    <col min="6666" max="6912" width="9.140625" style="416"/>
    <col min="6913" max="6913" width="34.42578125" style="416" bestFit="1" customWidth="1"/>
    <col min="6914" max="6914" width="12.5703125" style="416" bestFit="1" customWidth="1"/>
    <col min="6915" max="6916" width="9.42578125" style="416" bestFit="1" customWidth="1"/>
    <col min="6917" max="6918" width="9.140625" style="416"/>
    <col min="6919" max="6919" width="7.28515625" style="416" bestFit="1" customWidth="1"/>
    <col min="6920" max="6920" width="9.5703125" style="416" customWidth="1"/>
    <col min="6921" max="6921" width="7.28515625" style="416" bestFit="1" customWidth="1"/>
    <col min="6922" max="7168" width="9.140625" style="416"/>
    <col min="7169" max="7169" width="34.42578125" style="416" bestFit="1" customWidth="1"/>
    <col min="7170" max="7170" width="12.5703125" style="416" bestFit="1" customWidth="1"/>
    <col min="7171" max="7172" width="9.42578125" style="416" bestFit="1" customWidth="1"/>
    <col min="7173" max="7174" width="9.140625" style="416"/>
    <col min="7175" max="7175" width="7.28515625" style="416" bestFit="1" customWidth="1"/>
    <col min="7176" max="7176" width="9.5703125" style="416" customWidth="1"/>
    <col min="7177" max="7177" width="7.28515625" style="416" bestFit="1" customWidth="1"/>
    <col min="7178" max="7424" width="9.140625" style="416"/>
    <col min="7425" max="7425" width="34.42578125" style="416" bestFit="1" customWidth="1"/>
    <col min="7426" max="7426" width="12.5703125" style="416" bestFit="1" customWidth="1"/>
    <col min="7427" max="7428" width="9.42578125" style="416" bestFit="1" customWidth="1"/>
    <col min="7429" max="7430" width="9.140625" style="416"/>
    <col min="7431" max="7431" width="7.28515625" style="416" bestFit="1" customWidth="1"/>
    <col min="7432" max="7432" width="9.5703125" style="416" customWidth="1"/>
    <col min="7433" max="7433" width="7.28515625" style="416" bestFit="1" customWidth="1"/>
    <col min="7434" max="7680" width="9.140625" style="416"/>
    <col min="7681" max="7681" width="34.42578125" style="416" bestFit="1" customWidth="1"/>
    <col min="7682" max="7682" width="12.5703125" style="416" bestFit="1" customWidth="1"/>
    <col min="7683" max="7684" width="9.42578125" style="416" bestFit="1" customWidth="1"/>
    <col min="7685" max="7686" width="9.140625" style="416"/>
    <col min="7687" max="7687" width="7.28515625" style="416" bestFit="1" customWidth="1"/>
    <col min="7688" max="7688" width="9.5703125" style="416" customWidth="1"/>
    <col min="7689" max="7689" width="7.28515625" style="416" bestFit="1" customWidth="1"/>
    <col min="7690" max="7936" width="9.140625" style="416"/>
    <col min="7937" max="7937" width="34.42578125" style="416" bestFit="1" customWidth="1"/>
    <col min="7938" max="7938" width="12.5703125" style="416" bestFit="1" customWidth="1"/>
    <col min="7939" max="7940" width="9.42578125" style="416" bestFit="1" customWidth="1"/>
    <col min="7941" max="7942" width="9.140625" style="416"/>
    <col min="7943" max="7943" width="7.28515625" style="416" bestFit="1" customWidth="1"/>
    <col min="7944" max="7944" width="9.5703125" style="416" customWidth="1"/>
    <col min="7945" max="7945" width="7.28515625" style="416" bestFit="1" customWidth="1"/>
    <col min="7946" max="8192" width="9.140625" style="416"/>
    <col min="8193" max="8193" width="34.42578125" style="416" bestFit="1" customWidth="1"/>
    <col min="8194" max="8194" width="12.5703125" style="416" bestFit="1" customWidth="1"/>
    <col min="8195" max="8196" width="9.42578125" style="416" bestFit="1" customWidth="1"/>
    <col min="8197" max="8198" width="9.140625" style="416"/>
    <col min="8199" max="8199" width="7.28515625" style="416" bestFit="1" customWidth="1"/>
    <col min="8200" max="8200" width="9.5703125" style="416" customWidth="1"/>
    <col min="8201" max="8201" width="7.28515625" style="416" bestFit="1" customWidth="1"/>
    <col min="8202" max="8448" width="9.140625" style="416"/>
    <col min="8449" max="8449" width="34.42578125" style="416" bestFit="1" customWidth="1"/>
    <col min="8450" max="8450" width="12.5703125" style="416" bestFit="1" customWidth="1"/>
    <col min="8451" max="8452" width="9.42578125" style="416" bestFit="1" customWidth="1"/>
    <col min="8453" max="8454" width="9.140625" style="416"/>
    <col min="8455" max="8455" width="7.28515625" style="416" bestFit="1" customWidth="1"/>
    <col min="8456" max="8456" width="9.5703125" style="416" customWidth="1"/>
    <col min="8457" max="8457" width="7.28515625" style="416" bestFit="1" customWidth="1"/>
    <col min="8458" max="8704" width="9.140625" style="416"/>
    <col min="8705" max="8705" width="34.42578125" style="416" bestFit="1" customWidth="1"/>
    <col min="8706" max="8706" width="12.5703125" style="416" bestFit="1" customWidth="1"/>
    <col min="8707" max="8708" width="9.42578125" style="416" bestFit="1" customWidth="1"/>
    <col min="8709" max="8710" width="9.140625" style="416"/>
    <col min="8711" max="8711" width="7.28515625" style="416" bestFit="1" customWidth="1"/>
    <col min="8712" max="8712" width="9.5703125" style="416" customWidth="1"/>
    <col min="8713" max="8713" width="7.28515625" style="416" bestFit="1" customWidth="1"/>
    <col min="8714" max="8960" width="9.140625" style="416"/>
    <col min="8961" max="8961" width="34.42578125" style="416" bestFit="1" customWidth="1"/>
    <col min="8962" max="8962" width="12.5703125" style="416" bestFit="1" customWidth="1"/>
    <col min="8963" max="8964" width="9.42578125" style="416" bestFit="1" customWidth="1"/>
    <col min="8965" max="8966" width="9.140625" style="416"/>
    <col min="8967" max="8967" width="7.28515625" style="416" bestFit="1" customWidth="1"/>
    <col min="8968" max="8968" width="9.5703125" style="416" customWidth="1"/>
    <col min="8969" max="8969" width="7.28515625" style="416" bestFit="1" customWidth="1"/>
    <col min="8970" max="9216" width="9.140625" style="416"/>
    <col min="9217" max="9217" width="34.42578125" style="416" bestFit="1" customWidth="1"/>
    <col min="9218" max="9218" width="12.5703125" style="416" bestFit="1" customWidth="1"/>
    <col min="9219" max="9220" width="9.42578125" style="416" bestFit="1" customWidth="1"/>
    <col min="9221" max="9222" width="9.140625" style="416"/>
    <col min="9223" max="9223" width="7.28515625" style="416" bestFit="1" customWidth="1"/>
    <col min="9224" max="9224" width="9.5703125" style="416" customWidth="1"/>
    <col min="9225" max="9225" width="7.28515625" style="416" bestFit="1" customWidth="1"/>
    <col min="9226" max="9472" width="9.140625" style="416"/>
    <col min="9473" max="9473" width="34.42578125" style="416" bestFit="1" customWidth="1"/>
    <col min="9474" max="9474" width="12.5703125" style="416" bestFit="1" customWidth="1"/>
    <col min="9475" max="9476" width="9.42578125" style="416" bestFit="1" customWidth="1"/>
    <col min="9477" max="9478" width="9.140625" style="416"/>
    <col min="9479" max="9479" width="7.28515625" style="416" bestFit="1" customWidth="1"/>
    <col min="9480" max="9480" width="9.5703125" style="416" customWidth="1"/>
    <col min="9481" max="9481" width="7.28515625" style="416" bestFit="1" customWidth="1"/>
    <col min="9482" max="9728" width="9.140625" style="416"/>
    <col min="9729" max="9729" width="34.42578125" style="416" bestFit="1" customWidth="1"/>
    <col min="9730" max="9730" width="12.5703125" style="416" bestFit="1" customWidth="1"/>
    <col min="9731" max="9732" width="9.42578125" style="416" bestFit="1" customWidth="1"/>
    <col min="9733" max="9734" width="9.140625" style="416"/>
    <col min="9735" max="9735" width="7.28515625" style="416" bestFit="1" customWidth="1"/>
    <col min="9736" max="9736" width="9.5703125" style="416" customWidth="1"/>
    <col min="9737" max="9737" width="7.28515625" style="416" bestFit="1" customWidth="1"/>
    <col min="9738" max="9984" width="9.140625" style="416"/>
    <col min="9985" max="9985" width="34.42578125" style="416" bestFit="1" customWidth="1"/>
    <col min="9986" max="9986" width="12.5703125" style="416" bestFit="1" customWidth="1"/>
    <col min="9987" max="9988" width="9.42578125" style="416" bestFit="1" customWidth="1"/>
    <col min="9989" max="9990" width="9.140625" style="416"/>
    <col min="9991" max="9991" width="7.28515625" style="416" bestFit="1" customWidth="1"/>
    <col min="9992" max="9992" width="9.5703125" style="416" customWidth="1"/>
    <col min="9993" max="9993" width="7.28515625" style="416" bestFit="1" customWidth="1"/>
    <col min="9994" max="10240" width="9.140625" style="416"/>
    <col min="10241" max="10241" width="34.42578125" style="416" bestFit="1" customWidth="1"/>
    <col min="10242" max="10242" width="12.5703125" style="416" bestFit="1" customWidth="1"/>
    <col min="10243" max="10244" width="9.42578125" style="416" bestFit="1" customWidth="1"/>
    <col min="10245" max="10246" width="9.140625" style="416"/>
    <col min="10247" max="10247" width="7.28515625" style="416" bestFit="1" customWidth="1"/>
    <col min="10248" max="10248" width="9.5703125" style="416" customWidth="1"/>
    <col min="10249" max="10249" width="7.28515625" style="416" bestFit="1" customWidth="1"/>
    <col min="10250" max="10496" width="9.140625" style="416"/>
    <col min="10497" max="10497" width="34.42578125" style="416" bestFit="1" customWidth="1"/>
    <col min="10498" max="10498" width="12.5703125" style="416" bestFit="1" customWidth="1"/>
    <col min="10499" max="10500" width="9.42578125" style="416" bestFit="1" customWidth="1"/>
    <col min="10501" max="10502" width="9.140625" style="416"/>
    <col min="10503" max="10503" width="7.28515625" style="416" bestFit="1" customWidth="1"/>
    <col min="10504" max="10504" width="9.5703125" style="416" customWidth="1"/>
    <col min="10505" max="10505" width="7.28515625" style="416" bestFit="1" customWidth="1"/>
    <col min="10506" max="10752" width="9.140625" style="416"/>
    <col min="10753" max="10753" width="34.42578125" style="416" bestFit="1" customWidth="1"/>
    <col min="10754" max="10754" width="12.5703125" style="416" bestFit="1" customWidth="1"/>
    <col min="10755" max="10756" width="9.42578125" style="416" bestFit="1" customWidth="1"/>
    <col min="10757" max="10758" width="9.140625" style="416"/>
    <col min="10759" max="10759" width="7.28515625" style="416" bestFit="1" customWidth="1"/>
    <col min="10760" max="10760" width="9.5703125" style="416" customWidth="1"/>
    <col min="10761" max="10761" width="7.28515625" style="416" bestFit="1" customWidth="1"/>
    <col min="10762" max="11008" width="9.140625" style="416"/>
    <col min="11009" max="11009" width="34.42578125" style="416" bestFit="1" customWidth="1"/>
    <col min="11010" max="11010" width="12.5703125" style="416" bestFit="1" customWidth="1"/>
    <col min="11011" max="11012" width="9.42578125" style="416" bestFit="1" customWidth="1"/>
    <col min="11013" max="11014" width="9.140625" style="416"/>
    <col min="11015" max="11015" width="7.28515625" style="416" bestFit="1" customWidth="1"/>
    <col min="11016" max="11016" width="9.5703125" style="416" customWidth="1"/>
    <col min="11017" max="11017" width="7.28515625" style="416" bestFit="1" customWidth="1"/>
    <col min="11018" max="11264" width="9.140625" style="416"/>
    <col min="11265" max="11265" width="34.42578125" style="416" bestFit="1" customWidth="1"/>
    <col min="11266" max="11266" width="12.5703125" style="416" bestFit="1" customWidth="1"/>
    <col min="11267" max="11268" width="9.42578125" style="416" bestFit="1" customWidth="1"/>
    <col min="11269" max="11270" width="9.140625" style="416"/>
    <col min="11271" max="11271" width="7.28515625" style="416" bestFit="1" customWidth="1"/>
    <col min="11272" max="11272" width="9.5703125" style="416" customWidth="1"/>
    <col min="11273" max="11273" width="7.28515625" style="416" bestFit="1" customWidth="1"/>
    <col min="11274" max="11520" width="9.140625" style="416"/>
    <col min="11521" max="11521" width="34.42578125" style="416" bestFit="1" customWidth="1"/>
    <col min="11522" max="11522" width="12.5703125" style="416" bestFit="1" customWidth="1"/>
    <col min="11523" max="11524" width="9.42578125" style="416" bestFit="1" customWidth="1"/>
    <col min="11525" max="11526" width="9.140625" style="416"/>
    <col min="11527" max="11527" width="7.28515625" style="416" bestFit="1" customWidth="1"/>
    <col min="11528" max="11528" width="9.5703125" style="416" customWidth="1"/>
    <col min="11529" max="11529" width="7.28515625" style="416" bestFit="1" customWidth="1"/>
    <col min="11530" max="11776" width="9.140625" style="416"/>
    <col min="11777" max="11777" width="34.42578125" style="416" bestFit="1" customWidth="1"/>
    <col min="11778" max="11778" width="12.5703125" style="416" bestFit="1" customWidth="1"/>
    <col min="11779" max="11780" width="9.42578125" style="416" bestFit="1" customWidth="1"/>
    <col min="11781" max="11782" width="9.140625" style="416"/>
    <col min="11783" max="11783" width="7.28515625" style="416" bestFit="1" customWidth="1"/>
    <col min="11784" max="11784" width="9.5703125" style="416" customWidth="1"/>
    <col min="11785" max="11785" width="7.28515625" style="416" bestFit="1" customWidth="1"/>
    <col min="11786" max="12032" width="9.140625" style="416"/>
    <col min="12033" max="12033" width="34.42578125" style="416" bestFit="1" customWidth="1"/>
    <col min="12034" max="12034" width="12.5703125" style="416" bestFit="1" customWidth="1"/>
    <col min="12035" max="12036" width="9.42578125" style="416" bestFit="1" customWidth="1"/>
    <col min="12037" max="12038" width="9.140625" style="416"/>
    <col min="12039" max="12039" width="7.28515625" style="416" bestFit="1" customWidth="1"/>
    <col min="12040" max="12040" width="9.5703125" style="416" customWidth="1"/>
    <col min="12041" max="12041" width="7.28515625" style="416" bestFit="1" customWidth="1"/>
    <col min="12042" max="12288" width="9.140625" style="416"/>
    <col min="12289" max="12289" width="34.42578125" style="416" bestFit="1" customWidth="1"/>
    <col min="12290" max="12290" width="12.5703125" style="416" bestFit="1" customWidth="1"/>
    <col min="12291" max="12292" width="9.42578125" style="416" bestFit="1" customWidth="1"/>
    <col min="12293" max="12294" width="9.140625" style="416"/>
    <col min="12295" max="12295" width="7.28515625" style="416" bestFit="1" customWidth="1"/>
    <col min="12296" max="12296" width="9.5703125" style="416" customWidth="1"/>
    <col min="12297" max="12297" width="7.28515625" style="416" bestFit="1" customWidth="1"/>
    <col min="12298" max="12544" width="9.140625" style="416"/>
    <col min="12545" max="12545" width="34.42578125" style="416" bestFit="1" customWidth="1"/>
    <col min="12546" max="12546" width="12.5703125" style="416" bestFit="1" customWidth="1"/>
    <col min="12547" max="12548" width="9.42578125" style="416" bestFit="1" customWidth="1"/>
    <col min="12549" max="12550" width="9.140625" style="416"/>
    <col min="12551" max="12551" width="7.28515625" style="416" bestFit="1" customWidth="1"/>
    <col min="12552" max="12552" width="9.5703125" style="416" customWidth="1"/>
    <col min="12553" max="12553" width="7.28515625" style="416" bestFit="1" customWidth="1"/>
    <col min="12554" max="12800" width="9.140625" style="416"/>
    <col min="12801" max="12801" width="34.42578125" style="416" bestFit="1" customWidth="1"/>
    <col min="12802" max="12802" width="12.5703125" style="416" bestFit="1" customWidth="1"/>
    <col min="12803" max="12804" width="9.42578125" style="416" bestFit="1" customWidth="1"/>
    <col min="12805" max="12806" width="9.140625" style="416"/>
    <col min="12807" max="12807" width="7.28515625" style="416" bestFit="1" customWidth="1"/>
    <col min="12808" max="12808" width="9.5703125" style="416" customWidth="1"/>
    <col min="12809" max="12809" width="7.28515625" style="416" bestFit="1" customWidth="1"/>
    <col min="12810" max="13056" width="9.140625" style="416"/>
    <col min="13057" max="13057" width="34.42578125" style="416" bestFit="1" customWidth="1"/>
    <col min="13058" max="13058" width="12.5703125" style="416" bestFit="1" customWidth="1"/>
    <col min="13059" max="13060" width="9.42578125" style="416" bestFit="1" customWidth="1"/>
    <col min="13061" max="13062" width="9.140625" style="416"/>
    <col min="13063" max="13063" width="7.28515625" style="416" bestFit="1" customWidth="1"/>
    <col min="13064" max="13064" width="9.5703125" style="416" customWidth="1"/>
    <col min="13065" max="13065" width="7.28515625" style="416" bestFit="1" customWidth="1"/>
    <col min="13066" max="13312" width="9.140625" style="416"/>
    <col min="13313" max="13313" width="34.42578125" style="416" bestFit="1" customWidth="1"/>
    <col min="13314" max="13314" width="12.5703125" style="416" bestFit="1" customWidth="1"/>
    <col min="13315" max="13316" width="9.42578125" style="416" bestFit="1" customWidth="1"/>
    <col min="13317" max="13318" width="9.140625" style="416"/>
    <col min="13319" max="13319" width="7.28515625" style="416" bestFit="1" customWidth="1"/>
    <col min="13320" max="13320" width="9.5703125" style="416" customWidth="1"/>
    <col min="13321" max="13321" width="7.28515625" style="416" bestFit="1" customWidth="1"/>
    <col min="13322" max="13568" width="9.140625" style="416"/>
    <col min="13569" max="13569" width="34.42578125" style="416" bestFit="1" customWidth="1"/>
    <col min="13570" max="13570" width="12.5703125" style="416" bestFit="1" customWidth="1"/>
    <col min="13571" max="13572" width="9.42578125" style="416" bestFit="1" customWidth="1"/>
    <col min="13573" max="13574" width="9.140625" style="416"/>
    <col min="13575" max="13575" width="7.28515625" style="416" bestFit="1" customWidth="1"/>
    <col min="13576" max="13576" width="9.5703125" style="416" customWidth="1"/>
    <col min="13577" max="13577" width="7.28515625" style="416" bestFit="1" customWidth="1"/>
    <col min="13578" max="13824" width="9.140625" style="416"/>
    <col min="13825" max="13825" width="34.42578125" style="416" bestFit="1" customWidth="1"/>
    <col min="13826" max="13826" width="12.5703125" style="416" bestFit="1" customWidth="1"/>
    <col min="13827" max="13828" width="9.42578125" style="416" bestFit="1" customWidth="1"/>
    <col min="13829" max="13830" width="9.140625" style="416"/>
    <col min="13831" max="13831" width="7.28515625" style="416" bestFit="1" customWidth="1"/>
    <col min="13832" max="13832" width="9.5703125" style="416" customWidth="1"/>
    <col min="13833" max="13833" width="7.28515625" style="416" bestFit="1" customWidth="1"/>
    <col min="13834" max="14080" width="9.140625" style="416"/>
    <col min="14081" max="14081" width="34.42578125" style="416" bestFit="1" customWidth="1"/>
    <col min="14082" max="14082" width="12.5703125" style="416" bestFit="1" customWidth="1"/>
    <col min="14083" max="14084" width="9.42578125" style="416" bestFit="1" customWidth="1"/>
    <col min="14085" max="14086" width="9.140625" style="416"/>
    <col min="14087" max="14087" width="7.28515625" style="416" bestFit="1" customWidth="1"/>
    <col min="14088" max="14088" width="9.5703125" style="416" customWidth="1"/>
    <col min="14089" max="14089" width="7.28515625" style="416" bestFit="1" customWidth="1"/>
    <col min="14090" max="14336" width="9.140625" style="416"/>
    <col min="14337" max="14337" width="34.42578125" style="416" bestFit="1" customWidth="1"/>
    <col min="14338" max="14338" width="12.5703125" style="416" bestFit="1" customWidth="1"/>
    <col min="14339" max="14340" width="9.42578125" style="416" bestFit="1" customWidth="1"/>
    <col min="14341" max="14342" width="9.140625" style="416"/>
    <col min="14343" max="14343" width="7.28515625" style="416" bestFit="1" customWidth="1"/>
    <col min="14344" max="14344" width="9.5703125" style="416" customWidth="1"/>
    <col min="14345" max="14345" width="7.28515625" style="416" bestFit="1" customWidth="1"/>
    <col min="14346" max="14592" width="9.140625" style="416"/>
    <col min="14593" max="14593" width="34.42578125" style="416" bestFit="1" customWidth="1"/>
    <col min="14594" max="14594" width="12.5703125" style="416" bestFit="1" customWidth="1"/>
    <col min="14595" max="14596" width="9.42578125" style="416" bestFit="1" customWidth="1"/>
    <col min="14597" max="14598" width="9.140625" style="416"/>
    <col min="14599" max="14599" width="7.28515625" style="416" bestFit="1" customWidth="1"/>
    <col min="14600" max="14600" width="9.5703125" style="416" customWidth="1"/>
    <col min="14601" max="14601" width="7.28515625" style="416" bestFit="1" customWidth="1"/>
    <col min="14602" max="14848" width="9.140625" style="416"/>
    <col min="14849" max="14849" width="34.42578125" style="416" bestFit="1" customWidth="1"/>
    <col min="14850" max="14850" width="12.5703125" style="416" bestFit="1" customWidth="1"/>
    <col min="14851" max="14852" width="9.42578125" style="416" bestFit="1" customWidth="1"/>
    <col min="14853" max="14854" width="9.140625" style="416"/>
    <col min="14855" max="14855" width="7.28515625" style="416" bestFit="1" customWidth="1"/>
    <col min="14856" max="14856" width="9.5703125" style="416" customWidth="1"/>
    <col min="14857" max="14857" width="7.28515625" style="416" bestFit="1" customWidth="1"/>
    <col min="14858" max="15104" width="9.140625" style="416"/>
    <col min="15105" max="15105" width="34.42578125" style="416" bestFit="1" customWidth="1"/>
    <col min="15106" max="15106" width="12.5703125" style="416" bestFit="1" customWidth="1"/>
    <col min="15107" max="15108" width="9.42578125" style="416" bestFit="1" customWidth="1"/>
    <col min="15109" max="15110" width="9.140625" style="416"/>
    <col min="15111" max="15111" width="7.28515625" style="416" bestFit="1" customWidth="1"/>
    <col min="15112" max="15112" width="9.5703125" style="416" customWidth="1"/>
    <col min="15113" max="15113" width="7.28515625" style="416" bestFit="1" customWidth="1"/>
    <col min="15114" max="15360" width="9.140625" style="416"/>
    <col min="15361" max="15361" width="34.42578125" style="416" bestFit="1" customWidth="1"/>
    <col min="15362" max="15362" width="12.5703125" style="416" bestFit="1" customWidth="1"/>
    <col min="15363" max="15364" width="9.42578125" style="416" bestFit="1" customWidth="1"/>
    <col min="15365" max="15366" width="9.140625" style="416"/>
    <col min="15367" max="15367" width="7.28515625" style="416" bestFit="1" customWidth="1"/>
    <col min="15368" max="15368" width="9.5703125" style="416" customWidth="1"/>
    <col min="15369" max="15369" width="7.28515625" style="416" bestFit="1" customWidth="1"/>
    <col min="15370" max="15616" width="9.140625" style="416"/>
    <col min="15617" max="15617" width="34.42578125" style="416" bestFit="1" customWidth="1"/>
    <col min="15618" max="15618" width="12.5703125" style="416" bestFit="1" customWidth="1"/>
    <col min="15619" max="15620" width="9.42578125" style="416" bestFit="1" customWidth="1"/>
    <col min="15621" max="15622" width="9.140625" style="416"/>
    <col min="15623" max="15623" width="7.28515625" style="416" bestFit="1" customWidth="1"/>
    <col min="15624" max="15624" width="9.5703125" style="416" customWidth="1"/>
    <col min="15625" max="15625" width="7.28515625" style="416" bestFit="1" customWidth="1"/>
    <col min="15626" max="15872" width="9.140625" style="416"/>
    <col min="15873" max="15873" width="34.42578125" style="416" bestFit="1" customWidth="1"/>
    <col min="15874" max="15874" width="12.5703125" style="416" bestFit="1" customWidth="1"/>
    <col min="15875" max="15876" width="9.42578125" style="416" bestFit="1" customWidth="1"/>
    <col min="15877" max="15878" width="9.140625" style="416"/>
    <col min="15879" max="15879" width="7.28515625" style="416" bestFit="1" customWidth="1"/>
    <col min="15880" max="15880" width="9.5703125" style="416" customWidth="1"/>
    <col min="15881" max="15881" width="7.28515625" style="416" bestFit="1" customWidth="1"/>
    <col min="15882" max="16128" width="9.140625" style="416"/>
    <col min="16129" max="16129" width="34.42578125" style="416" bestFit="1" customWidth="1"/>
    <col min="16130" max="16130" width="12.5703125" style="416" bestFit="1" customWidth="1"/>
    <col min="16131" max="16132" width="9.42578125" style="416" bestFit="1" customWidth="1"/>
    <col min="16133" max="16134" width="9.140625" style="416"/>
    <col min="16135" max="16135" width="7.28515625" style="416" bestFit="1" customWidth="1"/>
    <col min="16136" max="16136" width="9.5703125" style="416" customWidth="1"/>
    <col min="16137" max="16137" width="7.28515625" style="416" bestFit="1" customWidth="1"/>
    <col min="16138" max="16384" width="9.140625" style="416"/>
  </cols>
  <sheetData>
    <row r="1" spans="1:25">
      <c r="A1" s="3169" t="s">
        <v>861</v>
      </c>
      <c r="B1" s="3169"/>
      <c r="C1" s="3169"/>
      <c r="D1" s="3169"/>
      <c r="E1" s="3169"/>
      <c r="F1" s="3169"/>
      <c r="G1" s="3169"/>
      <c r="H1" s="3169"/>
      <c r="I1" s="3169"/>
    </row>
    <row r="2" spans="1:25">
      <c r="A2" s="3169" t="s">
        <v>48</v>
      </c>
      <c r="B2" s="3169"/>
      <c r="C2" s="3169"/>
      <c r="D2" s="3169"/>
      <c r="E2" s="3169"/>
      <c r="F2" s="3169"/>
      <c r="G2" s="3169"/>
      <c r="H2" s="3169"/>
      <c r="I2" s="3169"/>
    </row>
    <row r="3" spans="1:25">
      <c r="A3" s="3169" t="s">
        <v>860</v>
      </c>
      <c r="B3" s="3169"/>
      <c r="C3" s="3169"/>
      <c r="D3" s="3169"/>
      <c r="E3" s="3169"/>
      <c r="F3" s="3169"/>
      <c r="G3" s="3169"/>
      <c r="H3" s="3169"/>
      <c r="I3" s="3169"/>
    </row>
    <row r="4" spans="1:25" ht="16.5" thickBot="1">
      <c r="A4" s="703"/>
      <c r="B4" s="703"/>
      <c r="C4" s="703"/>
      <c r="D4" s="703"/>
      <c r="E4" s="703"/>
      <c r="F4" s="703"/>
      <c r="G4" s="703"/>
      <c r="H4" s="3174" t="s">
        <v>140</v>
      </c>
      <c r="I4" s="3174"/>
    </row>
    <row r="5" spans="1:25" ht="21" customHeight="1" thickTop="1">
      <c r="A5" s="3124" t="s">
        <v>66</v>
      </c>
      <c r="B5" s="3109">
        <f>'Sect credit'!B5</f>
        <v>2020</v>
      </c>
      <c r="C5" s="3118"/>
      <c r="D5" s="3138">
        <f>'Sect credit'!D5</f>
        <v>2021</v>
      </c>
      <c r="E5" s="3139"/>
      <c r="F5" s="3149" t="str">
        <f>'Sect credit'!F5</f>
        <v>Changes during three month</v>
      </c>
      <c r="G5" s="3150"/>
      <c r="H5" s="3150"/>
      <c r="I5" s="3151"/>
    </row>
    <row r="6" spans="1:25">
      <c r="A6" s="3125"/>
      <c r="B6" s="3119" t="str">
        <f>'Sect credit'!B6</f>
        <v xml:space="preserve">Jul </v>
      </c>
      <c r="C6" s="3119" t="str">
        <f>'Sect credit'!C6</f>
        <v>Oct</v>
      </c>
      <c r="D6" s="3119" t="str">
        <f>'Sect credit'!D6</f>
        <v>Jul (R)</v>
      </c>
      <c r="E6" s="3119" t="str">
        <f>'Sect credit'!E6</f>
        <v>Oct (P)</v>
      </c>
      <c r="F6" s="3152" t="str">
        <f>'Sect credit'!F6:G6</f>
        <v>2020/21</v>
      </c>
      <c r="G6" s="3153"/>
      <c r="H6" s="3152" t="str">
        <f>'Sect credit'!H6:I6</f>
        <v>2021/22</v>
      </c>
      <c r="I6" s="3154"/>
    </row>
    <row r="7" spans="1:25">
      <c r="A7" s="3125"/>
      <c r="B7" s="3137"/>
      <c r="C7" s="3137"/>
      <c r="D7" s="3137"/>
      <c r="E7" s="3137"/>
      <c r="F7" s="713" t="s">
        <v>396</v>
      </c>
      <c r="G7" s="713" t="s">
        <v>571</v>
      </c>
      <c r="H7" s="713" t="s">
        <v>396</v>
      </c>
      <c r="I7" s="712" t="s">
        <v>571</v>
      </c>
    </row>
    <row r="8" spans="1:25" s="703" customFormat="1" ht="21" customHeight="1">
      <c r="A8" s="707" t="s">
        <v>859</v>
      </c>
      <c r="B8" s="705">
        <v>38427.040945009001</v>
      </c>
      <c r="C8" s="705">
        <v>38183.670442114017</v>
      </c>
      <c r="D8" s="705">
        <v>43111.280298490012</v>
      </c>
      <c r="E8" s="705">
        <v>42471.869729580001</v>
      </c>
      <c r="F8" s="705">
        <v>-243.37050289498438</v>
      </c>
      <c r="G8" s="706">
        <v>-0.63333136486689057</v>
      </c>
      <c r="H8" s="705">
        <v>-639.41056891001062</v>
      </c>
      <c r="I8" s="704">
        <v>-1.4831630248114116</v>
      </c>
      <c r="R8" s="622"/>
      <c r="S8" s="622"/>
      <c r="T8" s="622"/>
      <c r="U8" s="622"/>
      <c r="V8" s="622"/>
      <c r="W8" s="622"/>
      <c r="X8" s="622"/>
      <c r="Y8" s="622"/>
    </row>
    <row r="9" spans="1:25" s="703" customFormat="1" ht="21" customHeight="1">
      <c r="A9" s="707" t="s">
        <v>858</v>
      </c>
      <c r="B9" s="705">
        <v>464.82122136000004</v>
      </c>
      <c r="C9" s="705">
        <v>700.65575208999996</v>
      </c>
      <c r="D9" s="705">
        <v>677.94273293999981</v>
      </c>
      <c r="E9" s="705">
        <v>4331.7933492899992</v>
      </c>
      <c r="F9" s="705">
        <v>235.83453072999993</v>
      </c>
      <c r="G9" s="706">
        <v>50.7366100970997</v>
      </c>
      <c r="H9" s="705">
        <v>3653.8506163499997</v>
      </c>
      <c r="I9" s="704">
        <v>538.96154333044194</v>
      </c>
      <c r="R9" s="622"/>
      <c r="S9" s="622"/>
      <c r="T9" s="622"/>
      <c r="U9" s="622"/>
      <c r="V9" s="622"/>
      <c r="W9" s="622"/>
      <c r="X9" s="622"/>
      <c r="Y9" s="622"/>
    </row>
    <row r="10" spans="1:25" s="703" customFormat="1" ht="21" customHeight="1">
      <c r="A10" s="707" t="s">
        <v>857</v>
      </c>
      <c r="B10" s="705">
        <v>39775.729975492592</v>
      </c>
      <c r="C10" s="705">
        <v>46518.034426127597</v>
      </c>
      <c r="D10" s="705">
        <v>87213.202581822508</v>
      </c>
      <c r="E10" s="705">
        <v>85731.437982222502</v>
      </c>
      <c r="F10" s="705">
        <v>6742.3044506350052</v>
      </c>
      <c r="G10" s="706">
        <v>16.950800035069644</v>
      </c>
      <c r="H10" s="705">
        <v>-1481.7645996000065</v>
      </c>
      <c r="I10" s="704">
        <v>-1.6990140893058372</v>
      </c>
      <c r="R10" s="622"/>
      <c r="S10" s="622"/>
      <c r="T10" s="622"/>
      <c r="U10" s="622"/>
      <c r="V10" s="622"/>
      <c r="W10" s="622"/>
      <c r="X10" s="622"/>
      <c r="Y10" s="622"/>
    </row>
    <row r="11" spans="1:25" s="703" customFormat="1" ht="21" customHeight="1">
      <c r="A11" s="707" t="s">
        <v>856</v>
      </c>
      <c r="B11" s="705">
        <v>20040.531606969998</v>
      </c>
      <c r="C11" s="705">
        <v>19111.620687530009</v>
      </c>
      <c r="D11" s="705">
        <v>29313.426900389997</v>
      </c>
      <c r="E11" s="705">
        <v>41319.179250831003</v>
      </c>
      <c r="F11" s="705">
        <v>-928.91091943998981</v>
      </c>
      <c r="G11" s="706">
        <v>-4.6351610708616091</v>
      </c>
      <c r="H11" s="705">
        <v>12005.752350441006</v>
      </c>
      <c r="I11" s="704">
        <v>40.956495435480036</v>
      </c>
      <c r="R11" s="622"/>
      <c r="S11" s="622"/>
      <c r="T11" s="622"/>
      <c r="U11" s="622"/>
      <c r="V11" s="622"/>
      <c r="W11" s="622"/>
      <c r="X11" s="622"/>
      <c r="Y11" s="622"/>
    </row>
    <row r="12" spans="1:25" ht="21" customHeight="1">
      <c r="A12" s="711" t="s">
        <v>855</v>
      </c>
      <c r="B12" s="709">
        <v>19704.044810400002</v>
      </c>
      <c r="C12" s="709">
        <v>18860.676215470008</v>
      </c>
      <c r="D12" s="709">
        <v>29081.433225329998</v>
      </c>
      <c r="E12" s="709">
        <v>41170.816856840989</v>
      </c>
      <c r="F12" s="709">
        <v>-843.36859492999429</v>
      </c>
      <c r="G12" s="710">
        <v>-4.2801800495543709</v>
      </c>
      <c r="H12" s="709">
        <v>12089.383631510991</v>
      </c>
      <c r="I12" s="708">
        <v>41.570797208787866</v>
      </c>
      <c r="J12" s="703"/>
      <c r="R12" s="622"/>
      <c r="S12" s="622"/>
      <c r="T12" s="622"/>
      <c r="U12" s="622"/>
      <c r="V12" s="622"/>
      <c r="W12" s="622"/>
      <c r="X12" s="622"/>
      <c r="Y12" s="622"/>
    </row>
    <row r="13" spans="1:25" ht="21" customHeight="1">
      <c r="A13" s="711" t="s">
        <v>854</v>
      </c>
      <c r="B13" s="709">
        <v>336.48679656999997</v>
      </c>
      <c r="C13" s="709">
        <v>250.94447205999998</v>
      </c>
      <c r="D13" s="709">
        <v>231.99367505999993</v>
      </c>
      <c r="E13" s="709">
        <v>148.36239398999993</v>
      </c>
      <c r="F13" s="709">
        <v>-85.542324509999986</v>
      </c>
      <c r="G13" s="710">
        <v>-25.422193495251889</v>
      </c>
      <c r="H13" s="709">
        <v>-83.63128107</v>
      </c>
      <c r="I13" s="708">
        <v>-36.048948769129439</v>
      </c>
      <c r="J13" s="703"/>
      <c r="R13" s="622"/>
      <c r="S13" s="622"/>
      <c r="T13" s="622"/>
      <c r="U13" s="622"/>
      <c r="V13" s="622"/>
      <c r="W13" s="622"/>
      <c r="X13" s="622"/>
      <c r="Y13" s="622"/>
    </row>
    <row r="14" spans="1:25" s="703" customFormat="1" ht="21" customHeight="1">
      <c r="A14" s="707" t="s">
        <v>853</v>
      </c>
      <c r="B14" s="705">
        <v>2913947.155833941</v>
      </c>
      <c r="C14" s="705">
        <v>3026956.1073611486</v>
      </c>
      <c r="D14" s="705">
        <v>3647619.7055033287</v>
      </c>
      <c r="E14" s="705">
        <v>3918919.25178194</v>
      </c>
      <c r="F14" s="705">
        <v>113008.95152720762</v>
      </c>
      <c r="G14" s="706">
        <v>3.8782086799671442</v>
      </c>
      <c r="H14" s="705">
        <v>271299.54627861129</v>
      </c>
      <c r="I14" s="704">
        <v>7.437714679227371</v>
      </c>
      <c r="R14" s="622"/>
      <c r="S14" s="622"/>
      <c r="T14" s="622"/>
      <c r="U14" s="622"/>
      <c r="V14" s="622"/>
      <c r="W14" s="622"/>
      <c r="X14" s="622"/>
      <c r="Y14" s="622"/>
    </row>
    <row r="15" spans="1:25" ht="21" customHeight="1">
      <c r="A15" s="711" t="s">
        <v>852</v>
      </c>
      <c r="B15" s="709">
        <v>2489020.2249728185</v>
      </c>
      <c r="C15" s="709">
        <v>2595441.6318486976</v>
      </c>
      <c r="D15" s="709">
        <v>3118978.512472718</v>
      </c>
      <c r="E15" s="709">
        <v>3367791.3178571616</v>
      </c>
      <c r="F15" s="709">
        <v>106421.40687587904</v>
      </c>
      <c r="G15" s="710">
        <v>4.2756344768970775</v>
      </c>
      <c r="H15" s="709">
        <v>248812.80538444361</v>
      </c>
      <c r="I15" s="708">
        <v>7.9773811967426944</v>
      </c>
      <c r="J15" s="703"/>
      <c r="R15" s="622"/>
      <c r="S15" s="622"/>
      <c r="T15" s="622"/>
      <c r="U15" s="622"/>
      <c r="V15" s="622"/>
      <c r="W15" s="622"/>
      <c r="X15" s="622"/>
      <c r="Y15" s="622"/>
    </row>
    <row r="16" spans="1:25" ht="21" customHeight="1">
      <c r="A16" s="711" t="s">
        <v>851</v>
      </c>
      <c r="B16" s="709">
        <v>2146223.5052589495</v>
      </c>
      <c r="C16" s="709">
        <v>2249117.3319149935</v>
      </c>
      <c r="D16" s="709">
        <v>2756492.6966195977</v>
      </c>
      <c r="E16" s="709">
        <v>2992590.3506134539</v>
      </c>
      <c r="F16" s="709">
        <v>102893.826656044</v>
      </c>
      <c r="G16" s="710">
        <v>4.7941804012452787</v>
      </c>
      <c r="H16" s="709">
        <v>236097.65399385616</v>
      </c>
      <c r="I16" s="708">
        <v>8.5651470901189981</v>
      </c>
      <c r="J16" s="703"/>
      <c r="R16" s="622"/>
      <c r="S16" s="622"/>
      <c r="T16" s="622"/>
      <c r="U16" s="622"/>
      <c r="V16" s="622"/>
      <c r="W16" s="622"/>
      <c r="X16" s="622"/>
      <c r="Y16" s="622"/>
    </row>
    <row r="17" spans="1:25" ht="21" customHeight="1">
      <c r="A17" s="711" t="s">
        <v>850</v>
      </c>
      <c r="B17" s="709">
        <v>80030.025940398496</v>
      </c>
      <c r="C17" s="709">
        <v>82825.522475921491</v>
      </c>
      <c r="D17" s="709">
        <v>91826.625365344022</v>
      </c>
      <c r="E17" s="709">
        <v>101195.319657481</v>
      </c>
      <c r="F17" s="709">
        <v>2795.4965355229942</v>
      </c>
      <c r="G17" s="710">
        <v>3.4930596393969808</v>
      </c>
      <c r="H17" s="709">
        <v>9368.6942921369773</v>
      </c>
      <c r="I17" s="708">
        <v>10.202590212656105</v>
      </c>
      <c r="J17" s="703"/>
      <c r="R17" s="622"/>
      <c r="S17" s="622"/>
      <c r="T17" s="622"/>
      <c r="U17" s="622"/>
      <c r="V17" s="622"/>
      <c r="W17" s="622"/>
      <c r="X17" s="622"/>
      <c r="Y17" s="622"/>
    </row>
    <row r="18" spans="1:25" ht="21" customHeight="1">
      <c r="A18" s="711" t="s">
        <v>849</v>
      </c>
      <c r="B18" s="709">
        <v>1904.7032590400001</v>
      </c>
      <c r="C18" s="709">
        <v>2036.19340545</v>
      </c>
      <c r="D18" s="709">
        <v>2692.3633968899994</v>
      </c>
      <c r="E18" s="709">
        <v>2532.1672625300002</v>
      </c>
      <c r="F18" s="709">
        <v>131.49014640999985</v>
      </c>
      <c r="G18" s="710">
        <v>6.9034452367279995</v>
      </c>
      <c r="H18" s="709">
        <v>-160.19613435999918</v>
      </c>
      <c r="I18" s="708">
        <v>-5.9500190258508496</v>
      </c>
      <c r="J18" s="703"/>
      <c r="R18" s="622"/>
      <c r="S18" s="622"/>
      <c r="T18" s="622"/>
      <c r="U18" s="622"/>
      <c r="V18" s="622"/>
      <c r="W18" s="622"/>
      <c r="X18" s="622"/>
      <c r="Y18" s="622"/>
    </row>
    <row r="19" spans="1:25" ht="21" customHeight="1">
      <c r="A19" s="711" t="s">
        <v>848</v>
      </c>
      <c r="B19" s="709">
        <v>190658.3912594211</v>
      </c>
      <c r="C19" s="709">
        <v>187862.12232451147</v>
      </c>
      <c r="D19" s="709">
        <v>183335.21578653264</v>
      </c>
      <c r="E19" s="709">
        <v>186956.43871079508</v>
      </c>
      <c r="F19" s="709">
        <v>-2796.2689349096327</v>
      </c>
      <c r="G19" s="710">
        <v>-1.4666382719577569</v>
      </c>
      <c r="H19" s="709">
        <v>3621.2229242624308</v>
      </c>
      <c r="I19" s="708">
        <v>1.9751922230144925</v>
      </c>
      <c r="J19" s="703"/>
      <c r="R19" s="622"/>
      <c r="S19" s="622"/>
      <c r="T19" s="622"/>
      <c r="U19" s="622"/>
      <c r="V19" s="622"/>
      <c r="W19" s="622"/>
      <c r="X19" s="622"/>
      <c r="Y19" s="622"/>
    </row>
    <row r="20" spans="1:25" ht="21" customHeight="1">
      <c r="A20" s="711" t="s">
        <v>847</v>
      </c>
      <c r="B20" s="709">
        <v>70203.599255009467</v>
      </c>
      <c r="C20" s="709">
        <v>73600.461727821996</v>
      </c>
      <c r="D20" s="709">
        <v>84631.611304353486</v>
      </c>
      <c r="E20" s="709">
        <v>84517.041612901987</v>
      </c>
      <c r="F20" s="709">
        <v>3396.8624728125287</v>
      </c>
      <c r="G20" s="710">
        <v>4.8385873500212906</v>
      </c>
      <c r="H20" s="709">
        <v>-114.56969145149924</v>
      </c>
      <c r="I20" s="708">
        <v>-0.13537458366411337</v>
      </c>
      <c r="J20" s="703"/>
      <c r="R20" s="622"/>
      <c r="S20" s="622"/>
      <c r="T20" s="622"/>
      <c r="U20" s="622"/>
      <c r="V20" s="622"/>
      <c r="W20" s="622"/>
      <c r="X20" s="622"/>
      <c r="Y20" s="622"/>
    </row>
    <row r="21" spans="1:25" ht="21" customHeight="1">
      <c r="A21" s="711" t="s">
        <v>846</v>
      </c>
      <c r="B21" s="709">
        <v>424926.9308611232</v>
      </c>
      <c r="C21" s="709">
        <v>431514.4755124505</v>
      </c>
      <c r="D21" s="709">
        <v>528641.19303061056</v>
      </c>
      <c r="E21" s="709">
        <v>551127.93392477871</v>
      </c>
      <c r="F21" s="709">
        <v>6587.5446513273055</v>
      </c>
      <c r="G21" s="710">
        <v>1.5502770412733102</v>
      </c>
      <c r="H21" s="709">
        <v>22486.74089416815</v>
      </c>
      <c r="I21" s="708">
        <v>4.2536868466975619</v>
      </c>
      <c r="J21" s="703"/>
      <c r="R21" s="622"/>
      <c r="S21" s="622"/>
      <c r="T21" s="622"/>
      <c r="U21" s="622"/>
      <c r="V21" s="622"/>
      <c r="W21" s="622"/>
      <c r="X21" s="622"/>
      <c r="Y21" s="622"/>
    </row>
    <row r="22" spans="1:25" ht="21" customHeight="1">
      <c r="A22" s="711" t="s">
        <v>845</v>
      </c>
      <c r="B22" s="709">
        <v>30607.906173803505</v>
      </c>
      <c r="C22" s="709">
        <v>29868.196443579505</v>
      </c>
      <c r="D22" s="709">
        <v>42426.139559005504</v>
      </c>
      <c r="E22" s="709">
        <v>48287.145185680987</v>
      </c>
      <c r="F22" s="709">
        <v>-739.70973022399994</v>
      </c>
      <c r="G22" s="710">
        <v>-2.416727645542438</v>
      </c>
      <c r="H22" s="709">
        <v>5861.0056266754837</v>
      </c>
      <c r="I22" s="708">
        <v>13.814609784432788</v>
      </c>
      <c r="J22" s="703"/>
      <c r="R22" s="622"/>
      <c r="S22" s="622"/>
      <c r="T22" s="622"/>
      <c r="U22" s="622"/>
      <c r="V22" s="622"/>
      <c r="W22" s="622"/>
      <c r="X22" s="622"/>
      <c r="Y22" s="622"/>
    </row>
    <row r="23" spans="1:25" ht="21" customHeight="1">
      <c r="A23" s="711" t="s">
        <v>844</v>
      </c>
      <c r="B23" s="709">
        <v>8077.1934843050003</v>
      </c>
      <c r="C23" s="709">
        <v>7570.6054358470001</v>
      </c>
      <c r="D23" s="709">
        <v>10021.895924920002</v>
      </c>
      <c r="E23" s="709">
        <v>9797.5585872800002</v>
      </c>
      <c r="F23" s="709">
        <v>-506.58804845800023</v>
      </c>
      <c r="G23" s="710">
        <v>-6.2718325299791848</v>
      </c>
      <c r="H23" s="709">
        <v>-224.33733764000135</v>
      </c>
      <c r="I23" s="708">
        <v>-2.2384720348389777</v>
      </c>
      <c r="J23" s="703"/>
      <c r="R23" s="622"/>
      <c r="S23" s="622"/>
      <c r="T23" s="622"/>
      <c r="U23" s="622"/>
      <c r="V23" s="622"/>
      <c r="W23" s="622"/>
      <c r="X23" s="622"/>
      <c r="Y23" s="622"/>
    </row>
    <row r="24" spans="1:25" ht="21" customHeight="1">
      <c r="A24" s="711" t="s">
        <v>843</v>
      </c>
      <c r="B24" s="709">
        <v>191.36595780999997</v>
      </c>
      <c r="C24" s="709">
        <v>282.78485351</v>
      </c>
      <c r="D24" s="709">
        <v>254.58729262000003</v>
      </c>
      <c r="E24" s="709">
        <v>295.80431742000002</v>
      </c>
      <c r="F24" s="709">
        <v>91.418895700000036</v>
      </c>
      <c r="G24" s="710">
        <v>47.77176502351918</v>
      </c>
      <c r="H24" s="709">
        <v>41.21702479999999</v>
      </c>
      <c r="I24" s="708">
        <v>16.189741591510227</v>
      </c>
      <c r="J24" s="703"/>
      <c r="R24" s="622"/>
      <c r="S24" s="622"/>
      <c r="T24" s="622"/>
      <c r="U24" s="622"/>
      <c r="V24" s="622"/>
      <c r="W24" s="622"/>
      <c r="X24" s="622"/>
      <c r="Y24" s="622"/>
    </row>
    <row r="25" spans="1:25" ht="21" customHeight="1">
      <c r="A25" s="711" t="s">
        <v>842</v>
      </c>
      <c r="B25" s="709">
        <v>22339.346731688507</v>
      </c>
      <c r="C25" s="709">
        <v>22014.806154222508</v>
      </c>
      <c r="D25" s="709">
        <v>32149.656341465503</v>
      </c>
      <c r="E25" s="709">
        <v>38193.782280980988</v>
      </c>
      <c r="F25" s="709">
        <v>-324.54057746599938</v>
      </c>
      <c r="G25" s="710">
        <v>-1.4527755952936461</v>
      </c>
      <c r="H25" s="709">
        <v>6044.1259395154848</v>
      </c>
      <c r="I25" s="708">
        <v>18.799970597881575</v>
      </c>
      <c r="J25" s="703"/>
      <c r="R25" s="622"/>
      <c r="S25" s="622"/>
      <c r="T25" s="622"/>
      <c r="U25" s="622"/>
      <c r="V25" s="622"/>
      <c r="W25" s="622"/>
      <c r="X25" s="622"/>
      <c r="Y25" s="622"/>
    </row>
    <row r="26" spans="1:25" ht="21" customHeight="1">
      <c r="A26" s="711" t="s">
        <v>841</v>
      </c>
      <c r="B26" s="709">
        <v>394319.02468731964</v>
      </c>
      <c r="C26" s="709">
        <v>401646.27906887099</v>
      </c>
      <c r="D26" s="709">
        <v>486215.05347160512</v>
      </c>
      <c r="E26" s="709">
        <v>502840.78873909765</v>
      </c>
      <c r="F26" s="709">
        <v>7327.2543815513491</v>
      </c>
      <c r="G26" s="710">
        <v>1.8582046319884236</v>
      </c>
      <c r="H26" s="709">
        <v>16625.735267492535</v>
      </c>
      <c r="I26" s="708">
        <v>3.4194200999709432</v>
      </c>
      <c r="J26" s="703"/>
      <c r="R26" s="622"/>
      <c r="S26" s="622"/>
      <c r="T26" s="622"/>
      <c r="U26" s="622"/>
      <c r="V26" s="622"/>
      <c r="W26" s="622"/>
      <c r="X26" s="622"/>
      <c r="Y26" s="622"/>
    </row>
    <row r="27" spans="1:25" ht="21" customHeight="1">
      <c r="A27" s="711" t="s">
        <v>840</v>
      </c>
      <c r="B27" s="709">
        <v>24400.095179446002</v>
      </c>
      <c r="C27" s="709">
        <v>22310.651916733997</v>
      </c>
      <c r="D27" s="709">
        <v>28960.880332608005</v>
      </c>
      <c r="E27" s="709">
        <v>29280.101375713995</v>
      </c>
      <c r="F27" s="709">
        <v>-2089.4432627120041</v>
      </c>
      <c r="G27" s="710">
        <v>-8.5632586567617004</v>
      </c>
      <c r="H27" s="709">
        <v>319.22104310599025</v>
      </c>
      <c r="I27" s="708">
        <v>1.1022491009935524</v>
      </c>
      <c r="J27" s="703"/>
      <c r="R27" s="622"/>
      <c r="S27" s="622"/>
      <c r="T27" s="622"/>
      <c r="U27" s="622"/>
      <c r="V27" s="622"/>
      <c r="W27" s="622"/>
      <c r="X27" s="622"/>
      <c r="Y27" s="622"/>
    </row>
    <row r="28" spans="1:25" ht="21" customHeight="1">
      <c r="A28" s="711" t="s">
        <v>839</v>
      </c>
      <c r="B28" s="709">
        <v>6495.6338495400005</v>
      </c>
      <c r="C28" s="709">
        <v>6949.3638669319971</v>
      </c>
      <c r="D28" s="709">
        <v>10885.262237760002</v>
      </c>
      <c r="E28" s="709">
        <v>14541.770929414</v>
      </c>
      <c r="F28" s="709">
        <v>453.73001739199663</v>
      </c>
      <c r="G28" s="710">
        <v>6.9851538418245092</v>
      </c>
      <c r="H28" s="709">
        <v>3656.5086916539985</v>
      </c>
      <c r="I28" s="708">
        <v>33.591369796952584</v>
      </c>
      <c r="J28" s="703"/>
      <c r="R28" s="622"/>
      <c r="S28" s="622"/>
      <c r="T28" s="622"/>
      <c r="U28" s="622"/>
      <c r="V28" s="622"/>
      <c r="W28" s="622"/>
      <c r="X28" s="622"/>
      <c r="Y28" s="622"/>
    </row>
    <row r="29" spans="1:25" ht="21" customHeight="1">
      <c r="A29" s="711" t="s">
        <v>838</v>
      </c>
      <c r="B29" s="709">
        <v>363423.29565833375</v>
      </c>
      <c r="C29" s="709">
        <v>372386.26328520494</v>
      </c>
      <c r="D29" s="709">
        <v>446368.9109012371</v>
      </c>
      <c r="E29" s="709">
        <v>459018.91643396963</v>
      </c>
      <c r="F29" s="709">
        <v>8962.9676268711919</v>
      </c>
      <c r="G29" s="710">
        <v>2.4662611709122721</v>
      </c>
      <c r="H29" s="709">
        <v>12650.005532732524</v>
      </c>
      <c r="I29" s="708">
        <v>2.8339799712286515</v>
      </c>
      <c r="R29" s="622"/>
      <c r="S29" s="622"/>
      <c r="T29" s="622"/>
      <c r="U29" s="622"/>
      <c r="V29" s="622"/>
      <c r="W29" s="622"/>
      <c r="X29" s="622"/>
      <c r="Y29" s="622"/>
    </row>
    <row r="30" spans="1:25" ht="21" customHeight="1">
      <c r="A30" s="711" t="s">
        <v>837</v>
      </c>
      <c r="B30" s="709">
        <v>8331.7325630550004</v>
      </c>
      <c r="C30" s="709">
        <v>7910.6591137325004</v>
      </c>
      <c r="D30" s="709">
        <v>7416.3066476895001</v>
      </c>
      <c r="E30" s="709">
        <v>8510.9423420640014</v>
      </c>
      <c r="F30" s="709">
        <v>-421.07344932249998</v>
      </c>
      <c r="G30" s="710">
        <v>-5.0538521986368794</v>
      </c>
      <c r="H30" s="709">
        <v>1094.6356943745013</v>
      </c>
      <c r="I30" s="708">
        <v>14.759849428765564</v>
      </c>
      <c r="R30" s="622"/>
      <c r="S30" s="622"/>
      <c r="T30" s="622"/>
      <c r="U30" s="622"/>
      <c r="V30" s="622"/>
      <c r="W30" s="622"/>
      <c r="X30" s="622"/>
      <c r="Y30" s="622"/>
    </row>
    <row r="31" spans="1:25" ht="21" customHeight="1">
      <c r="A31" s="711" t="s">
        <v>836</v>
      </c>
      <c r="B31" s="709">
        <v>5760.9302414004997</v>
      </c>
      <c r="C31" s="709">
        <v>6333.7336221749993</v>
      </c>
      <c r="D31" s="709">
        <v>8377.0635275599998</v>
      </c>
      <c r="E31" s="709">
        <v>10986.362323879999</v>
      </c>
      <c r="F31" s="709">
        <v>572.8033807744996</v>
      </c>
      <c r="G31" s="710">
        <v>9.9428973581053004</v>
      </c>
      <c r="H31" s="709">
        <v>2609.2987963199994</v>
      </c>
      <c r="I31" s="708">
        <v>31.14813189294285</v>
      </c>
      <c r="R31" s="622"/>
      <c r="S31" s="622"/>
      <c r="T31" s="622"/>
      <c r="U31" s="622"/>
      <c r="V31" s="622"/>
      <c r="W31" s="622"/>
      <c r="X31" s="622"/>
      <c r="Y31" s="622"/>
    </row>
    <row r="32" spans="1:25" ht="21" customHeight="1">
      <c r="A32" s="711" t="s">
        <v>835</v>
      </c>
      <c r="B32" s="709">
        <v>349330.63285387825</v>
      </c>
      <c r="C32" s="709">
        <v>358141.87054929743</v>
      </c>
      <c r="D32" s="709">
        <v>430575.54072598758</v>
      </c>
      <c r="E32" s="709">
        <v>439521.61176802561</v>
      </c>
      <c r="F32" s="709">
        <v>8811.2376954191714</v>
      </c>
      <c r="G32" s="710">
        <v>2.5223203655045134</v>
      </c>
      <c r="H32" s="709">
        <v>8946.0710420380346</v>
      </c>
      <c r="I32" s="708">
        <v>2.0777007042606708</v>
      </c>
      <c r="R32" s="622"/>
      <c r="S32" s="622"/>
      <c r="T32" s="622"/>
      <c r="U32" s="622"/>
      <c r="V32" s="622"/>
      <c r="W32" s="622"/>
      <c r="X32" s="622"/>
      <c r="Y32" s="622"/>
    </row>
    <row r="33" spans="1:25" s="703" customFormat="1" ht="21" customHeight="1">
      <c r="A33" s="707" t="s">
        <v>834</v>
      </c>
      <c r="B33" s="705">
        <v>33693.814125852012</v>
      </c>
      <c r="C33" s="705">
        <v>33089.715748320501</v>
      </c>
      <c r="D33" s="705">
        <v>47627.639701204615</v>
      </c>
      <c r="E33" s="705">
        <v>49310.274661807613</v>
      </c>
      <c r="F33" s="705">
        <v>-604.09837753151078</v>
      </c>
      <c r="G33" s="706">
        <v>-1.7929058885263114</v>
      </c>
      <c r="H33" s="705">
        <v>1682.634960602998</v>
      </c>
      <c r="I33" s="704">
        <v>3.5328959636864816</v>
      </c>
      <c r="R33" s="622"/>
      <c r="S33" s="622"/>
      <c r="T33" s="622"/>
      <c r="U33" s="622"/>
      <c r="V33" s="622"/>
      <c r="W33" s="622"/>
      <c r="X33" s="622"/>
      <c r="Y33" s="622"/>
    </row>
    <row r="34" spans="1:25" ht="21" customHeight="1">
      <c r="A34" s="711" t="s">
        <v>833</v>
      </c>
      <c r="B34" s="709">
        <v>719.61500814999988</v>
      </c>
      <c r="C34" s="709">
        <v>690.25618905999966</v>
      </c>
      <c r="D34" s="709">
        <v>555.81579422999994</v>
      </c>
      <c r="E34" s="709">
        <v>475.01843013000001</v>
      </c>
      <c r="F34" s="709">
        <v>-29.358819090000225</v>
      </c>
      <c r="G34" s="710">
        <v>-4.0797952735138807</v>
      </c>
      <c r="H34" s="709">
        <v>-80.797364099999925</v>
      </c>
      <c r="I34" s="708">
        <v>-14.536716109683901</v>
      </c>
      <c r="J34" s="703"/>
      <c r="R34" s="622"/>
      <c r="S34" s="622"/>
      <c r="T34" s="622"/>
      <c r="U34" s="622"/>
      <c r="V34" s="622"/>
      <c r="W34" s="622"/>
      <c r="X34" s="622"/>
      <c r="Y34" s="622"/>
    </row>
    <row r="35" spans="1:25" ht="21" customHeight="1">
      <c r="A35" s="711" t="s">
        <v>832</v>
      </c>
      <c r="B35" s="709">
        <v>32974.199117702017</v>
      </c>
      <c r="C35" s="709">
        <v>32399.459559260504</v>
      </c>
      <c r="D35" s="709">
        <v>47071.823906974612</v>
      </c>
      <c r="E35" s="709">
        <v>48835.256231677609</v>
      </c>
      <c r="F35" s="709">
        <v>-574.73955844151351</v>
      </c>
      <c r="G35" s="710">
        <v>-1.7429977795365703</v>
      </c>
      <c r="H35" s="709">
        <v>1763.432324702997</v>
      </c>
      <c r="I35" s="708">
        <v>3.7462587559555129</v>
      </c>
      <c r="J35" s="703"/>
      <c r="R35" s="622"/>
      <c r="S35" s="622"/>
      <c r="T35" s="622"/>
      <c r="U35" s="622"/>
      <c r="V35" s="622"/>
      <c r="W35" s="622"/>
      <c r="X35" s="622"/>
      <c r="Y35" s="622"/>
    </row>
    <row r="36" spans="1:25" ht="21" customHeight="1">
      <c r="A36" s="711" t="s">
        <v>831</v>
      </c>
      <c r="B36" s="709">
        <v>32909.406532202011</v>
      </c>
      <c r="C36" s="709">
        <v>32335.808894670499</v>
      </c>
      <c r="D36" s="709">
        <v>46921.127003264606</v>
      </c>
      <c r="E36" s="709">
        <v>48508.755741877605</v>
      </c>
      <c r="F36" s="709">
        <v>-573.59763753151128</v>
      </c>
      <c r="G36" s="710">
        <v>-1.7429595303404919</v>
      </c>
      <c r="H36" s="709">
        <v>1587.6287386129989</v>
      </c>
      <c r="I36" s="708">
        <v>3.3836116905344946</v>
      </c>
      <c r="J36" s="703"/>
      <c r="R36" s="622"/>
      <c r="S36" s="622"/>
      <c r="T36" s="622"/>
      <c r="U36" s="622"/>
      <c r="V36" s="622"/>
      <c r="W36" s="622"/>
      <c r="X36" s="622"/>
      <c r="Y36" s="622"/>
    </row>
    <row r="37" spans="1:25" ht="21" customHeight="1">
      <c r="A37" s="711" t="s">
        <v>830</v>
      </c>
      <c r="B37" s="709">
        <v>20.789500000000004</v>
      </c>
      <c r="C37" s="709">
        <v>20.789500000000004</v>
      </c>
      <c r="D37" s="709">
        <v>49.981103709999999</v>
      </c>
      <c r="E37" s="709">
        <v>203.58158981000003</v>
      </c>
      <c r="F37" s="709">
        <v>0</v>
      </c>
      <c r="G37" s="710">
        <v>0</v>
      </c>
      <c r="H37" s="709">
        <v>153.60048610000001</v>
      </c>
      <c r="I37" s="708">
        <v>307.31711526664088</v>
      </c>
      <c r="J37" s="703"/>
      <c r="R37" s="622"/>
      <c r="S37" s="622"/>
      <c r="T37" s="622"/>
      <c r="U37" s="622"/>
      <c r="V37" s="622"/>
      <c r="W37" s="622"/>
      <c r="X37" s="622"/>
      <c r="Y37" s="622"/>
    </row>
    <row r="38" spans="1:25" ht="21" customHeight="1">
      <c r="A38" s="711" t="s">
        <v>829</v>
      </c>
      <c r="B38" s="709">
        <v>41.599999999999994</v>
      </c>
      <c r="C38" s="709">
        <v>40.494852590000001</v>
      </c>
      <c r="D38" s="709">
        <v>99.117999999999981</v>
      </c>
      <c r="E38" s="709">
        <v>121.41200000000001</v>
      </c>
      <c r="F38" s="709">
        <v>-1.1051474099999936</v>
      </c>
      <c r="G38" s="710">
        <v>-2.6566043509615236</v>
      </c>
      <c r="H38" s="709">
        <v>22.294000000000025</v>
      </c>
      <c r="I38" s="708">
        <v>22.49238281644104</v>
      </c>
      <c r="J38" s="703"/>
      <c r="R38" s="622"/>
      <c r="S38" s="622"/>
      <c r="T38" s="622"/>
      <c r="U38" s="622"/>
      <c r="V38" s="622"/>
      <c r="W38" s="622"/>
      <c r="X38" s="622"/>
      <c r="Y38" s="622"/>
    </row>
    <row r="39" spans="1:25" ht="21" customHeight="1">
      <c r="A39" s="711" t="s">
        <v>828</v>
      </c>
      <c r="B39" s="709">
        <v>2.4030854999999991</v>
      </c>
      <c r="C39" s="709">
        <v>2.3663119999999989</v>
      </c>
      <c r="D39" s="709">
        <v>1.5978000000000001</v>
      </c>
      <c r="E39" s="709">
        <v>1.50689999</v>
      </c>
      <c r="F39" s="709">
        <v>-3.6773500000000237E-2</v>
      </c>
      <c r="G39" s="710">
        <v>-1.5302618238094421</v>
      </c>
      <c r="H39" s="709">
        <v>-9.0900010000000142E-2</v>
      </c>
      <c r="I39" s="708">
        <v>-5.6890731005132142</v>
      </c>
      <c r="J39" s="703"/>
      <c r="R39" s="622"/>
      <c r="S39" s="622"/>
      <c r="T39" s="622"/>
      <c r="U39" s="622"/>
      <c r="V39" s="622"/>
      <c r="W39" s="622"/>
      <c r="X39" s="622"/>
      <c r="Y39" s="622"/>
    </row>
    <row r="40" spans="1:25" s="703" customFormat="1" ht="21" customHeight="1">
      <c r="A40" s="707" t="s">
        <v>827</v>
      </c>
      <c r="B40" s="705">
        <v>110037.92357925003</v>
      </c>
      <c r="C40" s="705">
        <v>130153.41691528005</v>
      </c>
      <c r="D40" s="705">
        <v>181583.11555300181</v>
      </c>
      <c r="E40" s="705">
        <v>186205.07327226206</v>
      </c>
      <c r="F40" s="705">
        <v>20115.49333603002</v>
      </c>
      <c r="G40" s="706">
        <v>18.280509738574548</v>
      </c>
      <c r="H40" s="705">
        <v>4621.9577192602446</v>
      </c>
      <c r="I40" s="704">
        <v>2.5453675608463464</v>
      </c>
      <c r="R40" s="622"/>
      <c r="S40" s="622"/>
      <c r="T40" s="622"/>
      <c r="U40" s="622"/>
      <c r="V40" s="622"/>
      <c r="W40" s="622"/>
      <c r="X40" s="622"/>
      <c r="Y40" s="622"/>
    </row>
    <row r="41" spans="1:25" ht="21" customHeight="1">
      <c r="A41" s="711" t="s">
        <v>826</v>
      </c>
      <c r="B41" s="709">
        <v>2666.38612603</v>
      </c>
      <c r="C41" s="709">
        <v>2285.9445773799998</v>
      </c>
      <c r="D41" s="709">
        <v>2596.6809528799999</v>
      </c>
      <c r="E41" s="709">
        <v>2866.4793836099993</v>
      </c>
      <c r="F41" s="709">
        <v>-380.44154865000019</v>
      </c>
      <c r="G41" s="710">
        <v>-14.26805911327037</v>
      </c>
      <c r="H41" s="709">
        <v>269.79843072999938</v>
      </c>
      <c r="I41" s="708">
        <v>10.390126304533629</v>
      </c>
      <c r="J41" s="703"/>
      <c r="R41" s="622"/>
      <c r="S41" s="622"/>
      <c r="T41" s="622"/>
      <c r="U41" s="622"/>
      <c r="V41" s="622"/>
      <c r="W41" s="622"/>
      <c r="X41" s="622"/>
      <c r="Y41" s="622"/>
    </row>
    <row r="42" spans="1:25" ht="21" customHeight="1">
      <c r="A42" s="711" t="s">
        <v>825</v>
      </c>
      <c r="B42" s="709">
        <v>80994.806935409972</v>
      </c>
      <c r="C42" s="709">
        <v>99944.83866809</v>
      </c>
      <c r="D42" s="709">
        <v>135678.68757029201</v>
      </c>
      <c r="E42" s="709">
        <v>130581.668701262</v>
      </c>
      <c r="F42" s="709">
        <v>18950.031732680029</v>
      </c>
      <c r="G42" s="710">
        <v>23.396600905280138</v>
      </c>
      <c r="H42" s="709">
        <v>-5097.0188690300129</v>
      </c>
      <c r="I42" s="708">
        <v>-3.7566835000444452</v>
      </c>
      <c r="J42" s="703"/>
      <c r="R42" s="622"/>
      <c r="S42" s="622"/>
      <c r="T42" s="622"/>
      <c r="U42" s="622"/>
      <c r="V42" s="622"/>
      <c r="W42" s="622"/>
      <c r="X42" s="622"/>
      <c r="Y42" s="622"/>
    </row>
    <row r="43" spans="1:25" ht="21" customHeight="1">
      <c r="A43" s="711" t="s">
        <v>824</v>
      </c>
      <c r="B43" s="709">
        <v>9329.536787330002</v>
      </c>
      <c r="C43" s="709">
        <v>11534.837518599998</v>
      </c>
      <c r="D43" s="709">
        <v>26404.18691129977</v>
      </c>
      <c r="E43" s="709">
        <v>36836.404935220082</v>
      </c>
      <c r="F43" s="709">
        <v>2205.3007312699956</v>
      </c>
      <c r="G43" s="710">
        <v>23.637837349705389</v>
      </c>
      <c r="H43" s="709">
        <v>10432.218023920312</v>
      </c>
      <c r="I43" s="708">
        <v>39.50971131573003</v>
      </c>
      <c r="J43" s="703"/>
      <c r="R43" s="622"/>
      <c r="S43" s="622"/>
      <c r="T43" s="622"/>
      <c r="U43" s="622"/>
      <c r="V43" s="622"/>
      <c r="W43" s="622"/>
      <c r="X43" s="622"/>
      <c r="Y43" s="622"/>
    </row>
    <row r="44" spans="1:25" ht="21" customHeight="1">
      <c r="A44" s="711" t="s">
        <v>823</v>
      </c>
      <c r="B44" s="709">
        <v>10037.538177410002</v>
      </c>
      <c r="C44" s="709">
        <v>9062.6386372300294</v>
      </c>
      <c r="D44" s="709">
        <v>8130.3224120000068</v>
      </c>
      <c r="E44" s="709">
        <v>9108.7864385499925</v>
      </c>
      <c r="F44" s="709">
        <v>-974.89954017997297</v>
      </c>
      <c r="G44" s="710">
        <v>-9.7125363106865663</v>
      </c>
      <c r="H44" s="709">
        <v>978.46402654998565</v>
      </c>
      <c r="I44" s="708">
        <v>12.034750615865057</v>
      </c>
      <c r="J44" s="703"/>
      <c r="R44" s="622"/>
      <c r="S44" s="622"/>
      <c r="T44" s="622"/>
      <c r="U44" s="622"/>
      <c r="V44" s="622"/>
      <c r="W44" s="622"/>
      <c r="X44" s="622"/>
      <c r="Y44" s="622"/>
    </row>
    <row r="45" spans="1:25" ht="21" customHeight="1">
      <c r="A45" s="711" t="s">
        <v>822</v>
      </c>
      <c r="B45" s="709">
        <v>7009.6555530700025</v>
      </c>
      <c r="C45" s="709">
        <v>7325.1575139800016</v>
      </c>
      <c r="D45" s="709">
        <v>8773.220328440002</v>
      </c>
      <c r="E45" s="709">
        <v>6811.7338136199996</v>
      </c>
      <c r="F45" s="709">
        <v>315.50196090999907</v>
      </c>
      <c r="G45" s="710">
        <v>4.5009624013810408</v>
      </c>
      <c r="H45" s="709">
        <v>-1961.4865148200024</v>
      </c>
      <c r="I45" s="708">
        <v>-22.357657067627542</v>
      </c>
      <c r="J45" s="703"/>
      <c r="R45" s="622"/>
      <c r="S45" s="622"/>
      <c r="T45" s="622"/>
      <c r="U45" s="622"/>
      <c r="V45" s="622"/>
      <c r="W45" s="622"/>
      <c r="X45" s="622"/>
      <c r="Y45" s="622"/>
    </row>
    <row r="46" spans="1:25" s="703" customFormat="1" ht="21" customHeight="1">
      <c r="A46" s="707" t="s">
        <v>821</v>
      </c>
      <c r="B46" s="705">
        <v>1717.8487838571036</v>
      </c>
      <c r="C46" s="705">
        <v>1836.2776244245028</v>
      </c>
      <c r="D46" s="705">
        <v>2112.7621547326985</v>
      </c>
      <c r="E46" s="705">
        <v>2676.9092575579016</v>
      </c>
      <c r="F46" s="705">
        <v>118.42884056739922</v>
      </c>
      <c r="G46" s="706">
        <v>6.8940201070253533</v>
      </c>
      <c r="H46" s="705">
        <v>564.14710282520309</v>
      </c>
      <c r="I46" s="704">
        <v>26.701874679148517</v>
      </c>
      <c r="R46" s="622"/>
      <c r="S46" s="622"/>
      <c r="T46" s="622"/>
      <c r="U46" s="622"/>
      <c r="V46" s="622"/>
      <c r="W46" s="622"/>
      <c r="X46" s="622"/>
      <c r="Y46" s="622"/>
    </row>
    <row r="47" spans="1:25" s="703" customFormat="1" ht="21" customHeight="1">
      <c r="A47" s="707" t="s">
        <v>820</v>
      </c>
      <c r="B47" s="705">
        <v>107907.0237769731</v>
      </c>
      <c r="C47" s="705">
        <v>116362.82537751568</v>
      </c>
      <c r="D47" s="705">
        <v>133525.91264262624</v>
      </c>
      <c r="E47" s="705">
        <v>161558.54951736302</v>
      </c>
      <c r="F47" s="705">
        <v>8455.8016005425743</v>
      </c>
      <c r="G47" s="706">
        <v>7.8361920332631829</v>
      </c>
      <c r="H47" s="705">
        <v>28032.636874736781</v>
      </c>
      <c r="I47" s="704">
        <v>20.99415485724062</v>
      </c>
      <c r="K47" s="416"/>
      <c r="L47" s="416"/>
      <c r="M47" s="416"/>
      <c r="N47" s="416"/>
      <c r="O47" s="416"/>
      <c r="P47" s="416"/>
      <c r="Q47" s="416"/>
      <c r="R47" s="622"/>
      <c r="S47" s="622"/>
      <c r="T47" s="622"/>
      <c r="U47" s="622"/>
      <c r="V47" s="622"/>
      <c r="W47" s="622"/>
      <c r="X47" s="622"/>
      <c r="Y47" s="622"/>
    </row>
    <row r="48" spans="1:25" ht="21" customHeight="1" thickBot="1">
      <c r="A48" s="702" t="s">
        <v>363</v>
      </c>
      <c r="B48" s="700">
        <v>3266011.8898487049</v>
      </c>
      <c r="C48" s="700">
        <v>3412912.3243345511</v>
      </c>
      <c r="D48" s="700">
        <v>4172784.9880685364</v>
      </c>
      <c r="E48" s="700">
        <v>4492524.3388028536</v>
      </c>
      <c r="F48" s="700">
        <v>146900.43448584614</v>
      </c>
      <c r="G48" s="701">
        <v>4.4978536343494806</v>
      </c>
      <c r="H48" s="700">
        <v>319739.35073431744</v>
      </c>
      <c r="I48" s="699">
        <v>7.6624928350865193</v>
      </c>
      <c r="R48" s="622"/>
      <c r="S48" s="622"/>
      <c r="T48" s="622"/>
      <c r="U48" s="622"/>
      <c r="V48" s="622"/>
      <c r="W48" s="622"/>
      <c r="X48" s="622"/>
      <c r="Y48" s="622"/>
    </row>
    <row r="49" spans="1:8" ht="21" customHeight="1" thickTop="1">
      <c r="A49" s="433" t="s">
        <v>541</v>
      </c>
      <c r="B49" s="501"/>
      <c r="C49" s="501"/>
      <c r="D49" s="501"/>
      <c r="E49" s="501"/>
      <c r="F49" s="501"/>
      <c r="H49" s="501"/>
    </row>
    <row r="53" spans="1:8">
      <c r="B53" s="501"/>
      <c r="C53" s="501"/>
      <c r="D53" s="501"/>
      <c r="E53" s="501"/>
    </row>
    <row r="54" spans="1:8">
      <c r="B54" s="501"/>
      <c r="C54" s="501"/>
      <c r="D54" s="501"/>
      <c r="E54" s="501"/>
    </row>
    <row r="55" spans="1:8">
      <c r="B55" s="501"/>
      <c r="C55" s="501"/>
      <c r="D55" s="501"/>
      <c r="E55" s="501"/>
    </row>
  </sheetData>
  <mergeCells count="14">
    <mergeCell ref="A1:I1"/>
    <mergeCell ref="A2:I2"/>
    <mergeCell ref="A3:I3"/>
    <mergeCell ref="H4:I4"/>
    <mergeCell ref="A5:A7"/>
    <mergeCell ref="F5:I5"/>
    <mergeCell ref="F6:G6"/>
    <mergeCell ref="H6:I6"/>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1"/>
  <sheetViews>
    <sheetView showGridLines="0" workbookViewId="0">
      <selection activeCell="M38" sqref="M38"/>
    </sheetView>
  </sheetViews>
  <sheetFormatPr defaultRowHeight="15.75"/>
  <cols>
    <col min="1" max="1" width="62.140625" style="416" bestFit="1" customWidth="1"/>
    <col min="2" max="6" width="10.7109375" style="416" customWidth="1"/>
    <col min="7" max="7" width="9.85546875" style="416" customWidth="1"/>
    <col min="8" max="8" width="10.7109375" style="416" customWidth="1"/>
    <col min="9" max="9" width="9.7109375" style="416" customWidth="1"/>
    <col min="10" max="11" width="9.140625" style="416"/>
    <col min="12" max="12" width="9.5703125" style="416" bestFit="1" customWidth="1"/>
    <col min="13" max="256" width="9.140625" style="416"/>
    <col min="257" max="257" width="55" style="416" customWidth="1"/>
    <col min="258" max="258" width="9.42578125" style="416" bestFit="1" customWidth="1"/>
    <col min="259" max="259" width="9.42578125" style="416" customWidth="1"/>
    <col min="260" max="260" width="9.42578125" style="416" bestFit="1" customWidth="1"/>
    <col min="261" max="261" width="9.42578125" style="416" customWidth="1"/>
    <col min="262" max="262" width="8.42578125" style="416" bestFit="1" customWidth="1"/>
    <col min="263" max="263" width="7.140625" style="416" bestFit="1" customWidth="1"/>
    <col min="264" max="264" width="8.42578125" style="416" bestFit="1" customWidth="1"/>
    <col min="265" max="265" width="6.85546875" style="416" customWidth="1"/>
    <col min="266" max="512" width="9.140625" style="416"/>
    <col min="513" max="513" width="55" style="416" customWidth="1"/>
    <col min="514" max="514" width="9.42578125" style="416" bestFit="1" customWidth="1"/>
    <col min="515" max="515" width="9.42578125" style="416" customWidth="1"/>
    <col min="516" max="516" width="9.42578125" style="416" bestFit="1" customWidth="1"/>
    <col min="517" max="517" width="9.42578125" style="416" customWidth="1"/>
    <col min="518" max="518" width="8.42578125" style="416" bestFit="1" customWidth="1"/>
    <col min="519" max="519" width="7.140625" style="416" bestFit="1" customWidth="1"/>
    <col min="520" max="520" width="8.42578125" style="416" bestFit="1" customWidth="1"/>
    <col min="521" max="521" width="6.85546875" style="416" customWidth="1"/>
    <col min="522" max="768" width="9.140625" style="416"/>
    <col min="769" max="769" width="55" style="416" customWidth="1"/>
    <col min="770" max="770" width="9.42578125" style="416" bestFit="1" customWidth="1"/>
    <col min="771" max="771" width="9.42578125" style="416" customWidth="1"/>
    <col min="772" max="772" width="9.42578125" style="416" bestFit="1" customWidth="1"/>
    <col min="773" max="773" width="9.42578125" style="416" customWidth="1"/>
    <col min="774" max="774" width="8.42578125" style="416" bestFit="1" customWidth="1"/>
    <col min="775" max="775" width="7.140625" style="416" bestFit="1" customWidth="1"/>
    <col min="776" max="776" width="8.42578125" style="416" bestFit="1" customWidth="1"/>
    <col min="777" max="777" width="6.85546875" style="416" customWidth="1"/>
    <col min="778" max="1024" width="9.140625" style="416"/>
    <col min="1025" max="1025" width="55" style="416" customWidth="1"/>
    <col min="1026" max="1026" width="9.42578125" style="416" bestFit="1" customWidth="1"/>
    <col min="1027" max="1027" width="9.42578125" style="416" customWidth="1"/>
    <col min="1028" max="1028" width="9.42578125" style="416" bestFit="1" customWidth="1"/>
    <col min="1029" max="1029" width="9.42578125" style="416" customWidth="1"/>
    <col min="1030" max="1030" width="8.42578125" style="416" bestFit="1" customWidth="1"/>
    <col min="1031" max="1031" width="7.140625" style="416" bestFit="1" customWidth="1"/>
    <col min="1032" max="1032" width="8.42578125" style="416" bestFit="1" customWidth="1"/>
    <col min="1033" max="1033" width="6.85546875" style="416" customWidth="1"/>
    <col min="1034" max="1280" width="9.140625" style="416"/>
    <col min="1281" max="1281" width="55" style="416" customWidth="1"/>
    <col min="1282" max="1282" width="9.42578125" style="416" bestFit="1" customWidth="1"/>
    <col min="1283" max="1283" width="9.42578125" style="416" customWidth="1"/>
    <col min="1284" max="1284" width="9.42578125" style="416" bestFit="1" customWidth="1"/>
    <col min="1285" max="1285" width="9.42578125" style="416" customWidth="1"/>
    <col min="1286" max="1286" width="8.42578125" style="416" bestFit="1" customWidth="1"/>
    <col min="1287" max="1287" width="7.140625" style="416" bestFit="1" customWidth="1"/>
    <col min="1288" max="1288" width="8.42578125" style="416" bestFit="1" customWidth="1"/>
    <col min="1289" max="1289" width="6.85546875" style="416" customWidth="1"/>
    <col min="1290" max="1536" width="9.140625" style="416"/>
    <col min="1537" max="1537" width="55" style="416" customWidth="1"/>
    <col min="1538" max="1538" width="9.42578125" style="416" bestFit="1" customWidth="1"/>
    <col min="1539" max="1539" width="9.42578125" style="416" customWidth="1"/>
    <col min="1540" max="1540" width="9.42578125" style="416" bestFit="1" customWidth="1"/>
    <col min="1541" max="1541" width="9.42578125" style="416" customWidth="1"/>
    <col min="1542" max="1542" width="8.42578125" style="416" bestFit="1" customWidth="1"/>
    <col min="1543" max="1543" width="7.140625" style="416" bestFit="1" customWidth="1"/>
    <col min="1544" max="1544" width="8.42578125" style="416" bestFit="1" customWidth="1"/>
    <col min="1545" max="1545" width="6.85546875" style="416" customWidth="1"/>
    <col min="1546" max="1792" width="9.140625" style="416"/>
    <col min="1793" max="1793" width="55" style="416" customWidth="1"/>
    <col min="1794" max="1794" width="9.42578125" style="416" bestFit="1" customWidth="1"/>
    <col min="1795" max="1795" width="9.42578125" style="416" customWidth="1"/>
    <col min="1796" max="1796" width="9.42578125" style="416" bestFit="1" customWidth="1"/>
    <col min="1797" max="1797" width="9.42578125" style="416" customWidth="1"/>
    <col min="1798" max="1798" width="8.42578125" style="416" bestFit="1" customWidth="1"/>
    <col min="1799" max="1799" width="7.140625" style="416" bestFit="1" customWidth="1"/>
    <col min="1800" max="1800" width="8.42578125" style="416" bestFit="1" customWidth="1"/>
    <col min="1801" max="1801" width="6.85546875" style="416" customWidth="1"/>
    <col min="1802" max="2048" width="9.140625" style="416"/>
    <col min="2049" max="2049" width="55" style="416" customWidth="1"/>
    <col min="2050" max="2050" width="9.42578125" style="416" bestFit="1" customWidth="1"/>
    <col min="2051" max="2051" width="9.42578125" style="416" customWidth="1"/>
    <col min="2052" max="2052" width="9.42578125" style="416" bestFit="1" customWidth="1"/>
    <col min="2053" max="2053" width="9.42578125" style="416" customWidth="1"/>
    <col min="2054" max="2054" width="8.42578125" style="416" bestFit="1" customWidth="1"/>
    <col min="2055" max="2055" width="7.140625" style="416" bestFit="1" customWidth="1"/>
    <col min="2056" max="2056" width="8.42578125" style="416" bestFit="1" customWidth="1"/>
    <col min="2057" max="2057" width="6.85546875" style="416" customWidth="1"/>
    <col min="2058" max="2304" width="9.140625" style="416"/>
    <col min="2305" max="2305" width="55" style="416" customWidth="1"/>
    <col min="2306" max="2306" width="9.42578125" style="416" bestFit="1" customWidth="1"/>
    <col min="2307" max="2307" width="9.42578125" style="416" customWidth="1"/>
    <col min="2308" max="2308" width="9.42578125" style="416" bestFit="1" customWidth="1"/>
    <col min="2309" max="2309" width="9.42578125" style="416" customWidth="1"/>
    <col min="2310" max="2310" width="8.42578125" style="416" bestFit="1" customWidth="1"/>
    <col min="2311" max="2311" width="7.140625" style="416" bestFit="1" customWidth="1"/>
    <col min="2312" max="2312" width="8.42578125" style="416" bestFit="1" customWidth="1"/>
    <col min="2313" max="2313" width="6.85546875" style="416" customWidth="1"/>
    <col min="2314" max="2560" width="9.140625" style="416"/>
    <col min="2561" max="2561" width="55" style="416" customWidth="1"/>
    <col min="2562" max="2562" width="9.42578125" style="416" bestFit="1" customWidth="1"/>
    <col min="2563" max="2563" width="9.42578125" style="416" customWidth="1"/>
    <col min="2564" max="2564" width="9.42578125" style="416" bestFit="1" customWidth="1"/>
    <col min="2565" max="2565" width="9.42578125" style="416" customWidth="1"/>
    <col min="2566" max="2566" width="8.42578125" style="416" bestFit="1" customWidth="1"/>
    <col min="2567" max="2567" width="7.140625" style="416" bestFit="1" customWidth="1"/>
    <col min="2568" max="2568" width="8.42578125" style="416" bestFit="1" customWidth="1"/>
    <col min="2569" max="2569" width="6.85546875" style="416" customWidth="1"/>
    <col min="2570" max="2816" width="9.140625" style="416"/>
    <col min="2817" max="2817" width="55" style="416" customWidth="1"/>
    <col min="2818" max="2818" width="9.42578125" style="416" bestFit="1" customWidth="1"/>
    <col min="2819" max="2819" width="9.42578125" style="416" customWidth="1"/>
    <col min="2820" max="2820" width="9.42578125" style="416" bestFit="1" customWidth="1"/>
    <col min="2821" max="2821" width="9.42578125" style="416" customWidth="1"/>
    <col min="2822" max="2822" width="8.42578125" style="416" bestFit="1" customWidth="1"/>
    <col min="2823" max="2823" width="7.140625" style="416" bestFit="1" customWidth="1"/>
    <col min="2824" max="2824" width="8.42578125" style="416" bestFit="1" customWidth="1"/>
    <col min="2825" max="2825" width="6.85546875" style="416" customWidth="1"/>
    <col min="2826" max="3072" width="9.140625" style="416"/>
    <col min="3073" max="3073" width="55" style="416" customWidth="1"/>
    <col min="3074" max="3074" width="9.42578125" style="416" bestFit="1" customWidth="1"/>
    <col min="3075" max="3075" width="9.42578125" style="416" customWidth="1"/>
    <col min="3076" max="3076" width="9.42578125" style="416" bestFit="1" customWidth="1"/>
    <col min="3077" max="3077" width="9.42578125" style="416" customWidth="1"/>
    <col min="3078" max="3078" width="8.42578125" style="416" bestFit="1" customWidth="1"/>
    <col min="3079" max="3079" width="7.140625" style="416" bestFit="1" customWidth="1"/>
    <col min="3080" max="3080" width="8.42578125" style="416" bestFit="1" customWidth="1"/>
    <col min="3081" max="3081" width="6.85546875" style="416" customWidth="1"/>
    <col min="3082" max="3328" width="9.140625" style="416"/>
    <col min="3329" max="3329" width="55" style="416" customWidth="1"/>
    <col min="3330" max="3330" width="9.42578125" style="416" bestFit="1" customWidth="1"/>
    <col min="3331" max="3331" width="9.42578125" style="416" customWidth="1"/>
    <col min="3332" max="3332" width="9.42578125" style="416" bestFit="1" customWidth="1"/>
    <col min="3333" max="3333" width="9.42578125" style="416" customWidth="1"/>
    <col min="3334" max="3334" width="8.42578125" style="416" bestFit="1" customWidth="1"/>
    <col min="3335" max="3335" width="7.140625" style="416" bestFit="1" customWidth="1"/>
    <col min="3336" max="3336" width="8.42578125" style="416" bestFit="1" customWidth="1"/>
    <col min="3337" max="3337" width="6.85546875" style="416" customWidth="1"/>
    <col min="3338" max="3584" width="9.140625" style="416"/>
    <col min="3585" max="3585" width="55" style="416" customWidth="1"/>
    <col min="3586" max="3586" width="9.42578125" style="416" bestFit="1" customWidth="1"/>
    <col min="3587" max="3587" width="9.42578125" style="416" customWidth="1"/>
    <col min="3588" max="3588" width="9.42578125" style="416" bestFit="1" customWidth="1"/>
    <col min="3589" max="3589" width="9.42578125" style="416" customWidth="1"/>
    <col min="3590" max="3590" width="8.42578125" style="416" bestFit="1" customWidth="1"/>
    <col min="3591" max="3591" width="7.140625" style="416" bestFit="1" customWidth="1"/>
    <col min="3592" max="3592" width="8.42578125" style="416" bestFit="1" customWidth="1"/>
    <col min="3593" max="3593" width="6.85546875" style="416" customWidth="1"/>
    <col min="3594" max="3840" width="9.140625" style="416"/>
    <col min="3841" max="3841" width="55" style="416" customWidth="1"/>
    <col min="3842" max="3842" width="9.42578125" style="416" bestFit="1" customWidth="1"/>
    <col min="3843" max="3843" width="9.42578125" style="416" customWidth="1"/>
    <col min="3844" max="3844" width="9.42578125" style="416" bestFit="1" customWidth="1"/>
    <col min="3845" max="3845" width="9.42578125" style="416" customWidth="1"/>
    <col min="3846" max="3846" width="8.42578125" style="416" bestFit="1" customWidth="1"/>
    <col min="3847" max="3847" width="7.140625" style="416" bestFit="1" customWidth="1"/>
    <col min="3848" max="3848" width="8.42578125" style="416" bestFit="1" customWidth="1"/>
    <col min="3849" max="3849" width="6.85546875" style="416" customWidth="1"/>
    <col min="3850" max="4096" width="9.140625" style="416"/>
    <col min="4097" max="4097" width="55" style="416" customWidth="1"/>
    <col min="4098" max="4098" width="9.42578125" style="416" bestFit="1" customWidth="1"/>
    <col min="4099" max="4099" width="9.42578125" style="416" customWidth="1"/>
    <col min="4100" max="4100" width="9.42578125" style="416" bestFit="1" customWidth="1"/>
    <col min="4101" max="4101" width="9.42578125" style="416" customWidth="1"/>
    <col min="4102" max="4102" width="8.42578125" style="416" bestFit="1" customWidth="1"/>
    <col min="4103" max="4103" width="7.140625" style="416" bestFit="1" customWidth="1"/>
    <col min="4104" max="4104" width="8.42578125" style="416" bestFit="1" customWidth="1"/>
    <col min="4105" max="4105" width="6.85546875" style="416" customWidth="1"/>
    <col min="4106" max="4352" width="9.140625" style="416"/>
    <col min="4353" max="4353" width="55" style="416" customWidth="1"/>
    <col min="4354" max="4354" width="9.42578125" style="416" bestFit="1" customWidth="1"/>
    <col min="4355" max="4355" width="9.42578125" style="416" customWidth="1"/>
    <col min="4356" max="4356" width="9.42578125" style="416" bestFit="1" customWidth="1"/>
    <col min="4357" max="4357" width="9.42578125" style="416" customWidth="1"/>
    <col min="4358" max="4358" width="8.42578125" style="416" bestFit="1" customWidth="1"/>
    <col min="4359" max="4359" width="7.140625" style="416" bestFit="1" customWidth="1"/>
    <col min="4360" max="4360" width="8.42578125" style="416" bestFit="1" customWidth="1"/>
    <col min="4361" max="4361" width="6.85546875" style="416" customWidth="1"/>
    <col min="4362" max="4608" width="9.140625" style="416"/>
    <col min="4609" max="4609" width="55" style="416" customWidth="1"/>
    <col min="4610" max="4610" width="9.42578125" style="416" bestFit="1" customWidth="1"/>
    <col min="4611" max="4611" width="9.42578125" style="416" customWidth="1"/>
    <col min="4612" max="4612" width="9.42578125" style="416" bestFit="1" customWidth="1"/>
    <col min="4613" max="4613" width="9.42578125" style="416" customWidth="1"/>
    <col min="4614" max="4614" width="8.42578125" style="416" bestFit="1" customWidth="1"/>
    <col min="4615" max="4615" width="7.140625" style="416" bestFit="1" customWidth="1"/>
    <col min="4616" max="4616" width="8.42578125" style="416" bestFit="1" customWidth="1"/>
    <col min="4617" max="4617" width="6.85546875" style="416" customWidth="1"/>
    <col min="4618" max="4864" width="9.140625" style="416"/>
    <col min="4865" max="4865" width="55" style="416" customWidth="1"/>
    <col min="4866" max="4866" width="9.42578125" style="416" bestFit="1" customWidth="1"/>
    <col min="4867" max="4867" width="9.42578125" style="416" customWidth="1"/>
    <col min="4868" max="4868" width="9.42578125" style="416" bestFit="1" customWidth="1"/>
    <col min="4869" max="4869" width="9.42578125" style="416" customWidth="1"/>
    <col min="4870" max="4870" width="8.42578125" style="416" bestFit="1" customWidth="1"/>
    <col min="4871" max="4871" width="7.140625" style="416" bestFit="1" customWidth="1"/>
    <col min="4872" max="4872" width="8.42578125" style="416" bestFit="1" customWidth="1"/>
    <col min="4873" max="4873" width="6.85546875" style="416" customWidth="1"/>
    <col min="4874" max="5120" width="9.140625" style="416"/>
    <col min="5121" max="5121" width="55" style="416" customWidth="1"/>
    <col min="5122" max="5122" width="9.42578125" style="416" bestFit="1" customWidth="1"/>
    <col min="5123" max="5123" width="9.42578125" style="416" customWidth="1"/>
    <col min="5124" max="5124" width="9.42578125" style="416" bestFit="1" customWidth="1"/>
    <col min="5125" max="5125" width="9.42578125" style="416" customWidth="1"/>
    <col min="5126" max="5126" width="8.42578125" style="416" bestFit="1" customWidth="1"/>
    <col min="5127" max="5127" width="7.140625" style="416" bestFit="1" customWidth="1"/>
    <col min="5128" max="5128" width="8.42578125" style="416" bestFit="1" customWidth="1"/>
    <col min="5129" max="5129" width="6.85546875" style="416" customWidth="1"/>
    <col min="5130" max="5376" width="9.140625" style="416"/>
    <col min="5377" max="5377" width="55" style="416" customWidth="1"/>
    <col min="5378" max="5378" width="9.42578125" style="416" bestFit="1" customWidth="1"/>
    <col min="5379" max="5379" width="9.42578125" style="416" customWidth="1"/>
    <col min="5380" max="5380" width="9.42578125" style="416" bestFit="1" customWidth="1"/>
    <col min="5381" max="5381" width="9.42578125" style="416" customWidth="1"/>
    <col min="5382" max="5382" width="8.42578125" style="416" bestFit="1" customWidth="1"/>
    <col min="5383" max="5383" width="7.140625" style="416" bestFit="1" customWidth="1"/>
    <col min="5384" max="5384" width="8.42578125" style="416" bestFit="1" customWidth="1"/>
    <col min="5385" max="5385" width="6.85546875" style="416" customWidth="1"/>
    <col min="5386" max="5632" width="9.140625" style="416"/>
    <col min="5633" max="5633" width="55" style="416" customWidth="1"/>
    <col min="5634" max="5634" width="9.42578125" style="416" bestFit="1" customWidth="1"/>
    <col min="5635" max="5635" width="9.42578125" style="416" customWidth="1"/>
    <col min="5636" max="5636" width="9.42578125" style="416" bestFit="1" customWidth="1"/>
    <col min="5637" max="5637" width="9.42578125" style="416" customWidth="1"/>
    <col min="5638" max="5638" width="8.42578125" style="416" bestFit="1" customWidth="1"/>
    <col min="5639" max="5639" width="7.140625" style="416" bestFit="1" customWidth="1"/>
    <col min="5640" max="5640" width="8.42578125" style="416" bestFit="1" customWidth="1"/>
    <col min="5641" max="5641" width="6.85546875" style="416" customWidth="1"/>
    <col min="5642" max="5888" width="9.140625" style="416"/>
    <col min="5889" max="5889" width="55" style="416" customWidth="1"/>
    <col min="5890" max="5890" width="9.42578125" style="416" bestFit="1" customWidth="1"/>
    <col min="5891" max="5891" width="9.42578125" style="416" customWidth="1"/>
    <col min="5892" max="5892" width="9.42578125" style="416" bestFit="1" customWidth="1"/>
    <col min="5893" max="5893" width="9.42578125" style="416" customWidth="1"/>
    <col min="5894" max="5894" width="8.42578125" style="416" bestFit="1" customWidth="1"/>
    <col min="5895" max="5895" width="7.140625" style="416" bestFit="1" customWidth="1"/>
    <col min="5896" max="5896" width="8.42578125" style="416" bestFit="1" customWidth="1"/>
    <col min="5897" max="5897" width="6.85546875" style="416" customWidth="1"/>
    <col min="5898" max="6144" width="9.140625" style="416"/>
    <col min="6145" max="6145" width="55" style="416" customWidth="1"/>
    <col min="6146" max="6146" width="9.42578125" style="416" bestFit="1" customWidth="1"/>
    <col min="6147" max="6147" width="9.42578125" style="416" customWidth="1"/>
    <col min="6148" max="6148" width="9.42578125" style="416" bestFit="1" customWidth="1"/>
    <col min="6149" max="6149" width="9.42578125" style="416" customWidth="1"/>
    <col min="6150" max="6150" width="8.42578125" style="416" bestFit="1" customWidth="1"/>
    <col min="6151" max="6151" width="7.140625" style="416" bestFit="1" customWidth="1"/>
    <col min="6152" max="6152" width="8.42578125" style="416" bestFit="1" customWidth="1"/>
    <col min="6153" max="6153" width="6.85546875" style="416" customWidth="1"/>
    <col min="6154" max="6400" width="9.140625" style="416"/>
    <col min="6401" max="6401" width="55" style="416" customWidth="1"/>
    <col min="6402" max="6402" width="9.42578125" style="416" bestFit="1" customWidth="1"/>
    <col min="6403" max="6403" width="9.42578125" style="416" customWidth="1"/>
    <col min="6404" max="6404" width="9.42578125" style="416" bestFit="1" customWidth="1"/>
    <col min="6405" max="6405" width="9.42578125" style="416" customWidth="1"/>
    <col min="6406" max="6406" width="8.42578125" style="416" bestFit="1" customWidth="1"/>
    <col min="6407" max="6407" width="7.140625" style="416" bestFit="1" customWidth="1"/>
    <col min="6408" max="6408" width="8.42578125" style="416" bestFit="1" customWidth="1"/>
    <col min="6409" max="6409" width="6.85546875" style="416" customWidth="1"/>
    <col min="6410" max="6656" width="9.140625" style="416"/>
    <col min="6657" max="6657" width="55" style="416" customWidth="1"/>
    <col min="6658" max="6658" width="9.42578125" style="416" bestFit="1" customWidth="1"/>
    <col min="6659" max="6659" width="9.42578125" style="416" customWidth="1"/>
    <col min="6660" max="6660" width="9.42578125" style="416" bestFit="1" customWidth="1"/>
    <col min="6661" max="6661" width="9.42578125" style="416" customWidth="1"/>
    <col min="6662" max="6662" width="8.42578125" style="416" bestFit="1" customWidth="1"/>
    <col min="6663" max="6663" width="7.140625" style="416" bestFit="1" customWidth="1"/>
    <col min="6664" max="6664" width="8.42578125" style="416" bestFit="1" customWidth="1"/>
    <col min="6665" max="6665" width="6.85546875" style="416" customWidth="1"/>
    <col min="6666" max="6912" width="9.140625" style="416"/>
    <col min="6913" max="6913" width="55" style="416" customWidth="1"/>
    <col min="6914" max="6914" width="9.42578125" style="416" bestFit="1" customWidth="1"/>
    <col min="6915" max="6915" width="9.42578125" style="416" customWidth="1"/>
    <col min="6916" max="6916" width="9.42578125" style="416" bestFit="1" customWidth="1"/>
    <col min="6917" max="6917" width="9.42578125" style="416" customWidth="1"/>
    <col min="6918" max="6918" width="8.42578125" style="416" bestFit="1" customWidth="1"/>
    <col min="6919" max="6919" width="7.140625" style="416" bestFit="1" customWidth="1"/>
    <col min="6920" max="6920" width="8.42578125" style="416" bestFit="1" customWidth="1"/>
    <col min="6921" max="6921" width="6.85546875" style="416" customWidth="1"/>
    <col min="6922" max="7168" width="9.140625" style="416"/>
    <col min="7169" max="7169" width="55" style="416" customWidth="1"/>
    <col min="7170" max="7170" width="9.42578125" style="416" bestFit="1" customWidth="1"/>
    <col min="7171" max="7171" width="9.42578125" style="416" customWidth="1"/>
    <col min="7172" max="7172" width="9.42578125" style="416" bestFit="1" customWidth="1"/>
    <col min="7173" max="7173" width="9.42578125" style="416" customWidth="1"/>
    <col min="7174" max="7174" width="8.42578125" style="416" bestFit="1" customWidth="1"/>
    <col min="7175" max="7175" width="7.140625" style="416" bestFit="1" customWidth="1"/>
    <col min="7176" max="7176" width="8.42578125" style="416" bestFit="1" customWidth="1"/>
    <col min="7177" max="7177" width="6.85546875" style="416" customWidth="1"/>
    <col min="7178" max="7424" width="9.140625" style="416"/>
    <col min="7425" max="7425" width="55" style="416" customWidth="1"/>
    <col min="7426" max="7426" width="9.42578125" style="416" bestFit="1" customWidth="1"/>
    <col min="7427" max="7427" width="9.42578125" style="416" customWidth="1"/>
    <col min="7428" max="7428" width="9.42578125" style="416" bestFit="1" customWidth="1"/>
    <col min="7429" max="7429" width="9.42578125" style="416" customWidth="1"/>
    <col min="7430" max="7430" width="8.42578125" style="416" bestFit="1" customWidth="1"/>
    <col min="7431" max="7431" width="7.140625" style="416" bestFit="1" customWidth="1"/>
    <col min="7432" max="7432" width="8.42578125" style="416" bestFit="1" customWidth="1"/>
    <col min="7433" max="7433" width="6.85546875" style="416" customWidth="1"/>
    <col min="7434" max="7680" width="9.140625" style="416"/>
    <col min="7681" max="7681" width="55" style="416" customWidth="1"/>
    <col min="7682" max="7682" width="9.42578125" style="416" bestFit="1" customWidth="1"/>
    <col min="7683" max="7683" width="9.42578125" style="416" customWidth="1"/>
    <col min="7684" max="7684" width="9.42578125" style="416" bestFit="1" customWidth="1"/>
    <col min="7685" max="7685" width="9.42578125" style="416" customWidth="1"/>
    <col min="7686" max="7686" width="8.42578125" style="416" bestFit="1" customWidth="1"/>
    <col min="7687" max="7687" width="7.140625" style="416" bestFit="1" customWidth="1"/>
    <col min="7688" max="7688" width="8.42578125" style="416" bestFit="1" customWidth="1"/>
    <col min="7689" max="7689" width="6.85546875" style="416" customWidth="1"/>
    <col min="7690" max="7936" width="9.140625" style="416"/>
    <col min="7937" max="7937" width="55" style="416" customWidth="1"/>
    <col min="7938" max="7938" width="9.42578125" style="416" bestFit="1" customWidth="1"/>
    <col min="7939" max="7939" width="9.42578125" style="416" customWidth="1"/>
    <col min="7940" max="7940" width="9.42578125" style="416" bestFit="1" customWidth="1"/>
    <col min="7941" max="7941" width="9.42578125" style="416" customWidth="1"/>
    <col min="7942" max="7942" width="8.42578125" style="416" bestFit="1" customWidth="1"/>
    <col min="7943" max="7943" width="7.140625" style="416" bestFit="1" customWidth="1"/>
    <col min="7944" max="7944" width="8.42578125" style="416" bestFit="1" customWidth="1"/>
    <col min="7945" max="7945" width="6.85546875" style="416" customWidth="1"/>
    <col min="7946" max="8192" width="9.140625" style="416"/>
    <col min="8193" max="8193" width="55" style="416" customWidth="1"/>
    <col min="8194" max="8194" width="9.42578125" style="416" bestFit="1" customWidth="1"/>
    <col min="8195" max="8195" width="9.42578125" style="416" customWidth="1"/>
    <col min="8196" max="8196" width="9.42578125" style="416" bestFit="1" customWidth="1"/>
    <col min="8197" max="8197" width="9.42578125" style="416" customWidth="1"/>
    <col min="8198" max="8198" width="8.42578125" style="416" bestFit="1" customWidth="1"/>
    <col min="8199" max="8199" width="7.140625" style="416" bestFit="1" customWidth="1"/>
    <col min="8200" max="8200" width="8.42578125" style="416" bestFit="1" customWidth="1"/>
    <col min="8201" max="8201" width="6.85546875" style="416" customWidth="1"/>
    <col min="8202" max="8448" width="9.140625" style="416"/>
    <col min="8449" max="8449" width="55" style="416" customWidth="1"/>
    <col min="8450" max="8450" width="9.42578125" style="416" bestFit="1" customWidth="1"/>
    <col min="8451" max="8451" width="9.42578125" style="416" customWidth="1"/>
    <col min="8452" max="8452" width="9.42578125" style="416" bestFit="1" customWidth="1"/>
    <col min="8453" max="8453" width="9.42578125" style="416" customWidth="1"/>
    <col min="8454" max="8454" width="8.42578125" style="416" bestFit="1" customWidth="1"/>
    <col min="8455" max="8455" width="7.140625" style="416" bestFit="1" customWidth="1"/>
    <col min="8456" max="8456" width="8.42578125" style="416" bestFit="1" customWidth="1"/>
    <col min="8457" max="8457" width="6.85546875" style="416" customWidth="1"/>
    <col min="8458" max="8704" width="9.140625" style="416"/>
    <col min="8705" max="8705" width="55" style="416" customWidth="1"/>
    <col min="8706" max="8706" width="9.42578125" style="416" bestFit="1" customWidth="1"/>
    <col min="8707" max="8707" width="9.42578125" style="416" customWidth="1"/>
    <col min="8708" max="8708" width="9.42578125" style="416" bestFit="1" customWidth="1"/>
    <col min="8709" max="8709" width="9.42578125" style="416" customWidth="1"/>
    <col min="8710" max="8710" width="8.42578125" style="416" bestFit="1" customWidth="1"/>
    <col min="8711" max="8711" width="7.140625" style="416" bestFit="1" customWidth="1"/>
    <col min="8712" max="8712" width="8.42578125" style="416" bestFit="1" customWidth="1"/>
    <col min="8713" max="8713" width="6.85546875" style="416" customWidth="1"/>
    <col min="8714" max="8960" width="9.140625" style="416"/>
    <col min="8961" max="8961" width="55" style="416" customWidth="1"/>
    <col min="8962" max="8962" width="9.42578125" style="416" bestFit="1" customWidth="1"/>
    <col min="8963" max="8963" width="9.42578125" style="416" customWidth="1"/>
    <col min="8964" max="8964" width="9.42578125" style="416" bestFit="1" customWidth="1"/>
    <col min="8965" max="8965" width="9.42578125" style="416" customWidth="1"/>
    <col min="8966" max="8966" width="8.42578125" style="416" bestFit="1" customWidth="1"/>
    <col min="8967" max="8967" width="7.140625" style="416" bestFit="1" customWidth="1"/>
    <col min="8968" max="8968" width="8.42578125" style="416" bestFit="1" customWidth="1"/>
    <col min="8969" max="8969" width="6.85546875" style="416" customWidth="1"/>
    <col min="8970" max="9216" width="9.140625" style="416"/>
    <col min="9217" max="9217" width="55" style="416" customWidth="1"/>
    <col min="9218" max="9218" width="9.42578125" style="416" bestFit="1" customWidth="1"/>
    <col min="9219" max="9219" width="9.42578125" style="416" customWidth="1"/>
    <col min="9220" max="9220" width="9.42578125" style="416" bestFit="1" customWidth="1"/>
    <col min="9221" max="9221" width="9.42578125" style="416" customWidth="1"/>
    <col min="9222" max="9222" width="8.42578125" style="416" bestFit="1" customWidth="1"/>
    <col min="9223" max="9223" width="7.140625" style="416" bestFit="1" customWidth="1"/>
    <col min="9224" max="9224" width="8.42578125" style="416" bestFit="1" customWidth="1"/>
    <col min="9225" max="9225" width="6.85546875" style="416" customWidth="1"/>
    <col min="9226" max="9472" width="9.140625" style="416"/>
    <col min="9473" max="9473" width="55" style="416" customWidth="1"/>
    <col min="9474" max="9474" width="9.42578125" style="416" bestFit="1" customWidth="1"/>
    <col min="9475" max="9475" width="9.42578125" style="416" customWidth="1"/>
    <col min="9476" max="9476" width="9.42578125" style="416" bestFit="1" customWidth="1"/>
    <col min="9477" max="9477" width="9.42578125" style="416" customWidth="1"/>
    <col min="9478" max="9478" width="8.42578125" style="416" bestFit="1" customWidth="1"/>
    <col min="9479" max="9479" width="7.140625" style="416" bestFit="1" customWidth="1"/>
    <col min="9480" max="9480" width="8.42578125" style="416" bestFit="1" customWidth="1"/>
    <col min="9481" max="9481" width="6.85546875" style="416" customWidth="1"/>
    <col min="9482" max="9728" width="9.140625" style="416"/>
    <col min="9729" max="9729" width="55" style="416" customWidth="1"/>
    <col min="9730" max="9730" width="9.42578125" style="416" bestFit="1" customWidth="1"/>
    <col min="9731" max="9731" width="9.42578125" style="416" customWidth="1"/>
    <col min="9732" max="9732" width="9.42578125" style="416" bestFit="1" customWidth="1"/>
    <col min="9733" max="9733" width="9.42578125" style="416" customWidth="1"/>
    <col min="9734" max="9734" width="8.42578125" style="416" bestFit="1" customWidth="1"/>
    <col min="9735" max="9735" width="7.140625" style="416" bestFit="1" customWidth="1"/>
    <col min="9736" max="9736" width="8.42578125" style="416" bestFit="1" customWidth="1"/>
    <col min="9737" max="9737" width="6.85546875" style="416" customWidth="1"/>
    <col min="9738" max="9984" width="9.140625" style="416"/>
    <col min="9985" max="9985" width="55" style="416" customWidth="1"/>
    <col min="9986" max="9986" width="9.42578125" style="416" bestFit="1" customWidth="1"/>
    <col min="9987" max="9987" width="9.42578125" style="416" customWidth="1"/>
    <col min="9988" max="9988" width="9.42578125" style="416" bestFit="1" customWidth="1"/>
    <col min="9989" max="9989" width="9.42578125" style="416" customWidth="1"/>
    <col min="9990" max="9990" width="8.42578125" style="416" bestFit="1" customWidth="1"/>
    <col min="9991" max="9991" width="7.140625" style="416" bestFit="1" customWidth="1"/>
    <col min="9992" max="9992" width="8.42578125" style="416" bestFit="1" customWidth="1"/>
    <col min="9993" max="9993" width="6.85546875" style="416" customWidth="1"/>
    <col min="9994" max="10240" width="9.140625" style="416"/>
    <col min="10241" max="10241" width="55" style="416" customWidth="1"/>
    <col min="10242" max="10242" width="9.42578125" style="416" bestFit="1" customWidth="1"/>
    <col min="10243" max="10243" width="9.42578125" style="416" customWidth="1"/>
    <col min="10244" max="10244" width="9.42578125" style="416" bestFit="1" customWidth="1"/>
    <col min="10245" max="10245" width="9.42578125" style="416" customWidth="1"/>
    <col min="10246" max="10246" width="8.42578125" style="416" bestFit="1" customWidth="1"/>
    <col min="10247" max="10247" width="7.140625" style="416" bestFit="1" customWidth="1"/>
    <col min="10248" max="10248" width="8.42578125" style="416" bestFit="1" customWidth="1"/>
    <col min="10249" max="10249" width="6.85546875" style="416" customWidth="1"/>
    <col min="10250" max="10496" width="9.140625" style="416"/>
    <col min="10497" max="10497" width="55" style="416" customWidth="1"/>
    <col min="10498" max="10498" width="9.42578125" style="416" bestFit="1" customWidth="1"/>
    <col min="10499" max="10499" width="9.42578125" style="416" customWidth="1"/>
    <col min="10500" max="10500" width="9.42578125" style="416" bestFit="1" customWidth="1"/>
    <col min="10501" max="10501" width="9.42578125" style="416" customWidth="1"/>
    <col min="10502" max="10502" width="8.42578125" style="416" bestFit="1" customWidth="1"/>
    <col min="10503" max="10503" width="7.140625" style="416" bestFit="1" customWidth="1"/>
    <col min="10504" max="10504" width="8.42578125" style="416" bestFit="1" customWidth="1"/>
    <col min="10505" max="10505" width="6.85546875" style="416" customWidth="1"/>
    <col min="10506" max="10752" width="9.140625" style="416"/>
    <col min="10753" max="10753" width="55" style="416" customWidth="1"/>
    <col min="10754" max="10754" width="9.42578125" style="416" bestFit="1" customWidth="1"/>
    <col min="10755" max="10755" width="9.42578125" style="416" customWidth="1"/>
    <col min="10756" max="10756" width="9.42578125" style="416" bestFit="1" customWidth="1"/>
    <col min="10757" max="10757" width="9.42578125" style="416" customWidth="1"/>
    <col min="10758" max="10758" width="8.42578125" style="416" bestFit="1" customWidth="1"/>
    <col min="10759" max="10759" width="7.140625" style="416" bestFit="1" customWidth="1"/>
    <col min="10760" max="10760" width="8.42578125" style="416" bestFit="1" customWidth="1"/>
    <col min="10761" max="10761" width="6.85546875" style="416" customWidth="1"/>
    <col min="10762" max="11008" width="9.140625" style="416"/>
    <col min="11009" max="11009" width="55" style="416" customWidth="1"/>
    <col min="11010" max="11010" width="9.42578125" style="416" bestFit="1" customWidth="1"/>
    <col min="11011" max="11011" width="9.42578125" style="416" customWidth="1"/>
    <col min="11012" max="11012" width="9.42578125" style="416" bestFit="1" customWidth="1"/>
    <col min="11013" max="11013" width="9.42578125" style="416" customWidth="1"/>
    <col min="11014" max="11014" width="8.42578125" style="416" bestFit="1" customWidth="1"/>
    <col min="11015" max="11015" width="7.140625" style="416" bestFit="1" customWidth="1"/>
    <col min="11016" max="11016" width="8.42578125" style="416" bestFit="1" customWidth="1"/>
    <col min="11017" max="11017" width="6.85546875" style="416" customWidth="1"/>
    <col min="11018" max="11264" width="9.140625" style="416"/>
    <col min="11265" max="11265" width="55" style="416" customWidth="1"/>
    <col min="11266" max="11266" width="9.42578125" style="416" bestFit="1" customWidth="1"/>
    <col min="11267" max="11267" width="9.42578125" style="416" customWidth="1"/>
    <col min="11268" max="11268" width="9.42578125" style="416" bestFit="1" customWidth="1"/>
    <col min="11269" max="11269" width="9.42578125" style="416" customWidth="1"/>
    <col min="11270" max="11270" width="8.42578125" style="416" bestFit="1" customWidth="1"/>
    <col min="11271" max="11271" width="7.140625" style="416" bestFit="1" customWidth="1"/>
    <col min="11272" max="11272" width="8.42578125" style="416" bestFit="1" customWidth="1"/>
    <col min="11273" max="11273" width="6.85546875" style="416" customWidth="1"/>
    <col min="11274" max="11520" width="9.140625" style="416"/>
    <col min="11521" max="11521" width="55" style="416" customWidth="1"/>
    <col min="11522" max="11522" width="9.42578125" style="416" bestFit="1" customWidth="1"/>
    <col min="11523" max="11523" width="9.42578125" style="416" customWidth="1"/>
    <col min="11524" max="11524" width="9.42578125" style="416" bestFit="1" customWidth="1"/>
    <col min="11525" max="11525" width="9.42578125" style="416" customWidth="1"/>
    <col min="11526" max="11526" width="8.42578125" style="416" bestFit="1" customWidth="1"/>
    <col min="11527" max="11527" width="7.140625" style="416" bestFit="1" customWidth="1"/>
    <col min="11528" max="11528" width="8.42578125" style="416" bestFit="1" customWidth="1"/>
    <col min="11529" max="11529" width="6.85546875" style="416" customWidth="1"/>
    <col min="11530" max="11776" width="9.140625" style="416"/>
    <col min="11777" max="11777" width="55" style="416" customWidth="1"/>
    <col min="11778" max="11778" width="9.42578125" style="416" bestFit="1" customWidth="1"/>
    <col min="11779" max="11779" width="9.42578125" style="416" customWidth="1"/>
    <col min="11780" max="11780" width="9.42578125" style="416" bestFit="1" customWidth="1"/>
    <col min="11781" max="11781" width="9.42578125" style="416" customWidth="1"/>
    <col min="11782" max="11782" width="8.42578125" style="416" bestFit="1" customWidth="1"/>
    <col min="11783" max="11783" width="7.140625" style="416" bestFit="1" customWidth="1"/>
    <col min="11784" max="11784" width="8.42578125" style="416" bestFit="1" customWidth="1"/>
    <col min="11785" max="11785" width="6.85546875" style="416" customWidth="1"/>
    <col min="11786" max="12032" width="9.140625" style="416"/>
    <col min="12033" max="12033" width="55" style="416" customWidth="1"/>
    <col min="12034" max="12034" width="9.42578125" style="416" bestFit="1" customWidth="1"/>
    <col min="12035" max="12035" width="9.42578125" style="416" customWidth="1"/>
    <col min="12036" max="12036" width="9.42578125" style="416" bestFit="1" customWidth="1"/>
    <col min="12037" max="12037" width="9.42578125" style="416" customWidth="1"/>
    <col min="12038" max="12038" width="8.42578125" style="416" bestFit="1" customWidth="1"/>
    <col min="12039" max="12039" width="7.140625" style="416" bestFit="1" customWidth="1"/>
    <col min="12040" max="12040" width="8.42578125" style="416" bestFit="1" customWidth="1"/>
    <col min="12041" max="12041" width="6.85546875" style="416" customWidth="1"/>
    <col min="12042" max="12288" width="9.140625" style="416"/>
    <col min="12289" max="12289" width="55" style="416" customWidth="1"/>
    <col min="12290" max="12290" width="9.42578125" style="416" bestFit="1" customWidth="1"/>
    <col min="12291" max="12291" width="9.42578125" style="416" customWidth="1"/>
    <col min="12292" max="12292" width="9.42578125" style="416" bestFit="1" customWidth="1"/>
    <col min="12293" max="12293" width="9.42578125" style="416" customWidth="1"/>
    <col min="12294" max="12294" width="8.42578125" style="416" bestFit="1" customWidth="1"/>
    <col min="12295" max="12295" width="7.140625" style="416" bestFit="1" customWidth="1"/>
    <col min="12296" max="12296" width="8.42578125" style="416" bestFit="1" customWidth="1"/>
    <col min="12297" max="12297" width="6.85546875" style="416" customWidth="1"/>
    <col min="12298" max="12544" width="9.140625" style="416"/>
    <col min="12545" max="12545" width="55" style="416" customWidth="1"/>
    <col min="12546" max="12546" width="9.42578125" style="416" bestFit="1" customWidth="1"/>
    <col min="12547" max="12547" width="9.42578125" style="416" customWidth="1"/>
    <col min="12548" max="12548" width="9.42578125" style="416" bestFit="1" customWidth="1"/>
    <col min="12549" max="12549" width="9.42578125" style="416" customWidth="1"/>
    <col min="12550" max="12550" width="8.42578125" style="416" bestFit="1" customWidth="1"/>
    <col min="12551" max="12551" width="7.140625" style="416" bestFit="1" customWidth="1"/>
    <col min="12552" max="12552" width="8.42578125" style="416" bestFit="1" customWidth="1"/>
    <col min="12553" max="12553" width="6.85546875" style="416" customWidth="1"/>
    <col min="12554" max="12800" width="9.140625" style="416"/>
    <col min="12801" max="12801" width="55" style="416" customWidth="1"/>
    <col min="12802" max="12802" width="9.42578125" style="416" bestFit="1" customWidth="1"/>
    <col min="12803" max="12803" width="9.42578125" style="416" customWidth="1"/>
    <col min="12804" max="12804" width="9.42578125" style="416" bestFit="1" customWidth="1"/>
    <col min="12805" max="12805" width="9.42578125" style="416" customWidth="1"/>
    <col min="12806" max="12806" width="8.42578125" style="416" bestFit="1" customWidth="1"/>
    <col min="12807" max="12807" width="7.140625" style="416" bestFit="1" customWidth="1"/>
    <col min="12808" max="12808" width="8.42578125" style="416" bestFit="1" customWidth="1"/>
    <col min="12809" max="12809" width="6.85546875" style="416" customWidth="1"/>
    <col min="12810" max="13056" width="9.140625" style="416"/>
    <col min="13057" max="13057" width="55" style="416" customWidth="1"/>
    <col min="13058" max="13058" width="9.42578125" style="416" bestFit="1" customWidth="1"/>
    <col min="13059" max="13059" width="9.42578125" style="416" customWidth="1"/>
    <col min="13060" max="13060" width="9.42578125" style="416" bestFit="1" customWidth="1"/>
    <col min="13061" max="13061" width="9.42578125" style="416" customWidth="1"/>
    <col min="13062" max="13062" width="8.42578125" style="416" bestFit="1" customWidth="1"/>
    <col min="13063" max="13063" width="7.140625" style="416" bestFit="1" customWidth="1"/>
    <col min="13064" max="13064" width="8.42578125" style="416" bestFit="1" customWidth="1"/>
    <col min="13065" max="13065" width="6.85546875" style="416" customWidth="1"/>
    <col min="13066" max="13312" width="9.140625" style="416"/>
    <col min="13313" max="13313" width="55" style="416" customWidth="1"/>
    <col min="13314" max="13314" width="9.42578125" style="416" bestFit="1" customWidth="1"/>
    <col min="13315" max="13315" width="9.42578125" style="416" customWidth="1"/>
    <col min="13316" max="13316" width="9.42578125" style="416" bestFit="1" customWidth="1"/>
    <col min="13317" max="13317" width="9.42578125" style="416" customWidth="1"/>
    <col min="13318" max="13318" width="8.42578125" style="416" bestFit="1" customWidth="1"/>
    <col min="13319" max="13319" width="7.140625" style="416" bestFit="1" customWidth="1"/>
    <col min="13320" max="13320" width="8.42578125" style="416" bestFit="1" customWidth="1"/>
    <col min="13321" max="13321" width="6.85546875" style="416" customWidth="1"/>
    <col min="13322" max="13568" width="9.140625" style="416"/>
    <col min="13569" max="13569" width="55" style="416" customWidth="1"/>
    <col min="13570" max="13570" width="9.42578125" style="416" bestFit="1" customWidth="1"/>
    <col min="13571" max="13571" width="9.42578125" style="416" customWidth="1"/>
    <col min="13572" max="13572" width="9.42578125" style="416" bestFit="1" customWidth="1"/>
    <col min="13573" max="13573" width="9.42578125" style="416" customWidth="1"/>
    <col min="13574" max="13574" width="8.42578125" style="416" bestFit="1" customWidth="1"/>
    <col min="13575" max="13575" width="7.140625" style="416" bestFit="1" customWidth="1"/>
    <col min="13576" max="13576" width="8.42578125" style="416" bestFit="1" customWidth="1"/>
    <col min="13577" max="13577" width="6.85546875" style="416" customWidth="1"/>
    <col min="13578" max="13824" width="9.140625" style="416"/>
    <col min="13825" max="13825" width="55" style="416" customWidth="1"/>
    <col min="13826" max="13826" width="9.42578125" style="416" bestFit="1" customWidth="1"/>
    <col min="13827" max="13827" width="9.42578125" style="416" customWidth="1"/>
    <col min="13828" max="13828" width="9.42578125" style="416" bestFit="1" customWidth="1"/>
    <col min="13829" max="13829" width="9.42578125" style="416" customWidth="1"/>
    <col min="13830" max="13830" width="8.42578125" style="416" bestFit="1" customWidth="1"/>
    <col min="13831" max="13831" width="7.140625" style="416" bestFit="1" customWidth="1"/>
    <col min="13832" max="13832" width="8.42578125" style="416" bestFit="1" customWidth="1"/>
    <col min="13833" max="13833" width="6.85546875" style="416" customWidth="1"/>
    <col min="13834" max="14080" width="9.140625" style="416"/>
    <col min="14081" max="14081" width="55" style="416" customWidth="1"/>
    <col min="14082" max="14082" width="9.42578125" style="416" bestFit="1" customWidth="1"/>
    <col min="14083" max="14083" width="9.42578125" style="416" customWidth="1"/>
    <col min="14084" max="14084" width="9.42578125" style="416" bestFit="1" customWidth="1"/>
    <col min="14085" max="14085" width="9.42578125" style="416" customWidth="1"/>
    <col min="14086" max="14086" width="8.42578125" style="416" bestFit="1" customWidth="1"/>
    <col min="14087" max="14087" width="7.140625" style="416" bestFit="1" customWidth="1"/>
    <col min="14088" max="14088" width="8.42578125" style="416" bestFit="1" customWidth="1"/>
    <col min="14089" max="14089" width="6.85546875" style="416" customWidth="1"/>
    <col min="14090" max="14336" width="9.140625" style="416"/>
    <col min="14337" max="14337" width="55" style="416" customWidth="1"/>
    <col min="14338" max="14338" width="9.42578125" style="416" bestFit="1" customWidth="1"/>
    <col min="14339" max="14339" width="9.42578125" style="416" customWidth="1"/>
    <col min="14340" max="14340" width="9.42578125" style="416" bestFit="1" customWidth="1"/>
    <col min="14341" max="14341" width="9.42578125" style="416" customWidth="1"/>
    <col min="14342" max="14342" width="8.42578125" style="416" bestFit="1" customWidth="1"/>
    <col min="14343" max="14343" width="7.140625" style="416" bestFit="1" customWidth="1"/>
    <col min="14344" max="14344" width="8.42578125" style="416" bestFit="1" customWidth="1"/>
    <col min="14345" max="14345" width="6.85546875" style="416" customWidth="1"/>
    <col min="14346" max="14592" width="9.140625" style="416"/>
    <col min="14593" max="14593" width="55" style="416" customWidth="1"/>
    <col min="14594" max="14594" width="9.42578125" style="416" bestFit="1" customWidth="1"/>
    <col min="14595" max="14595" width="9.42578125" style="416" customWidth="1"/>
    <col min="14596" max="14596" width="9.42578125" style="416" bestFit="1" customWidth="1"/>
    <col min="14597" max="14597" width="9.42578125" style="416" customWidth="1"/>
    <col min="14598" max="14598" width="8.42578125" style="416" bestFit="1" customWidth="1"/>
    <col min="14599" max="14599" width="7.140625" style="416" bestFit="1" customWidth="1"/>
    <col min="14600" max="14600" width="8.42578125" style="416" bestFit="1" customWidth="1"/>
    <col min="14601" max="14601" width="6.85546875" style="416" customWidth="1"/>
    <col min="14602" max="14848" width="9.140625" style="416"/>
    <col min="14849" max="14849" width="55" style="416" customWidth="1"/>
    <col min="14850" max="14850" width="9.42578125" style="416" bestFit="1" customWidth="1"/>
    <col min="14851" max="14851" width="9.42578125" style="416" customWidth="1"/>
    <col min="14852" max="14852" width="9.42578125" style="416" bestFit="1" customWidth="1"/>
    <col min="14853" max="14853" width="9.42578125" style="416" customWidth="1"/>
    <col min="14854" max="14854" width="8.42578125" style="416" bestFit="1" customWidth="1"/>
    <col min="14855" max="14855" width="7.140625" style="416" bestFit="1" customWidth="1"/>
    <col min="14856" max="14856" width="8.42578125" style="416" bestFit="1" customWidth="1"/>
    <col min="14857" max="14857" width="6.85546875" style="416" customWidth="1"/>
    <col min="14858" max="15104" width="9.140625" style="416"/>
    <col min="15105" max="15105" width="55" style="416" customWidth="1"/>
    <col min="15106" max="15106" width="9.42578125" style="416" bestFit="1" customWidth="1"/>
    <col min="15107" max="15107" width="9.42578125" style="416" customWidth="1"/>
    <col min="15108" max="15108" width="9.42578125" style="416" bestFit="1" customWidth="1"/>
    <col min="15109" max="15109" width="9.42578125" style="416" customWidth="1"/>
    <col min="15110" max="15110" width="8.42578125" style="416" bestFit="1" customWidth="1"/>
    <col min="15111" max="15111" width="7.140625" style="416" bestFit="1" customWidth="1"/>
    <col min="15112" max="15112" width="8.42578125" style="416" bestFit="1" customWidth="1"/>
    <col min="15113" max="15113" width="6.85546875" style="416" customWidth="1"/>
    <col min="15114" max="15360" width="9.140625" style="416"/>
    <col min="15361" max="15361" width="55" style="416" customWidth="1"/>
    <col min="15362" max="15362" width="9.42578125" style="416" bestFit="1" customWidth="1"/>
    <col min="15363" max="15363" width="9.42578125" style="416" customWidth="1"/>
    <col min="15364" max="15364" width="9.42578125" style="416" bestFit="1" customWidth="1"/>
    <col min="15365" max="15365" width="9.42578125" style="416" customWidth="1"/>
    <col min="15366" max="15366" width="8.42578125" style="416" bestFit="1" customWidth="1"/>
    <col min="15367" max="15367" width="7.140625" style="416" bestFit="1" customWidth="1"/>
    <col min="15368" max="15368" width="8.42578125" style="416" bestFit="1" customWidth="1"/>
    <col min="15369" max="15369" width="6.85546875" style="416" customWidth="1"/>
    <col min="15370" max="15616" width="9.140625" style="416"/>
    <col min="15617" max="15617" width="55" style="416" customWidth="1"/>
    <col min="15618" max="15618" width="9.42578125" style="416" bestFit="1" customWidth="1"/>
    <col min="15619" max="15619" width="9.42578125" style="416" customWidth="1"/>
    <col min="15620" max="15620" width="9.42578125" style="416" bestFit="1" customWidth="1"/>
    <col min="15621" max="15621" width="9.42578125" style="416" customWidth="1"/>
    <col min="15622" max="15622" width="8.42578125" style="416" bestFit="1" customWidth="1"/>
    <col min="15623" max="15623" width="7.140625" style="416" bestFit="1" customWidth="1"/>
    <col min="15624" max="15624" width="8.42578125" style="416" bestFit="1" customWidth="1"/>
    <col min="15625" max="15625" width="6.85546875" style="416" customWidth="1"/>
    <col min="15626" max="15872" width="9.140625" style="416"/>
    <col min="15873" max="15873" width="55" style="416" customWidth="1"/>
    <col min="15874" max="15874" width="9.42578125" style="416" bestFit="1" customWidth="1"/>
    <col min="15875" max="15875" width="9.42578125" style="416" customWidth="1"/>
    <col min="15876" max="15876" width="9.42578125" style="416" bestFit="1" customWidth="1"/>
    <col min="15877" max="15877" width="9.42578125" style="416" customWidth="1"/>
    <col min="15878" max="15878" width="8.42578125" style="416" bestFit="1" customWidth="1"/>
    <col min="15879" max="15879" width="7.140625" style="416" bestFit="1" customWidth="1"/>
    <col min="15880" max="15880" width="8.42578125" style="416" bestFit="1" customWidth="1"/>
    <col min="15881" max="15881" width="6.85546875" style="416" customWidth="1"/>
    <col min="15882" max="16128" width="9.140625" style="416"/>
    <col min="16129" max="16129" width="55" style="416" customWidth="1"/>
    <col min="16130" max="16130" width="9.42578125" style="416" bestFit="1" customWidth="1"/>
    <col min="16131" max="16131" width="9.42578125" style="416" customWidth="1"/>
    <col min="16132" max="16132" width="9.42578125" style="416" bestFit="1" customWidth="1"/>
    <col min="16133" max="16133" width="9.42578125" style="416" customWidth="1"/>
    <col min="16134" max="16134" width="8.42578125" style="416" bestFit="1" customWidth="1"/>
    <col min="16135" max="16135" width="7.140625" style="416" bestFit="1" customWidth="1"/>
    <col min="16136" max="16136" width="8.42578125" style="416" bestFit="1" customWidth="1"/>
    <col min="16137" max="16137" width="6.85546875" style="416" customWidth="1"/>
    <col min="16138" max="16384" width="9.140625" style="416"/>
  </cols>
  <sheetData>
    <row r="1" spans="1:15">
      <c r="A1" s="3169" t="s">
        <v>896</v>
      </c>
      <c r="B1" s="3169"/>
      <c r="C1" s="3169"/>
      <c r="D1" s="3169"/>
      <c r="E1" s="3169"/>
      <c r="F1" s="3169"/>
      <c r="G1" s="3169"/>
      <c r="H1" s="3169"/>
      <c r="I1" s="3169"/>
    </row>
    <row r="2" spans="1:15">
      <c r="A2" s="3169" t="s">
        <v>49</v>
      </c>
      <c r="B2" s="3169"/>
      <c r="C2" s="3169"/>
      <c r="D2" s="3169"/>
      <c r="E2" s="3169"/>
      <c r="F2" s="3169"/>
      <c r="G2" s="3169"/>
      <c r="H2" s="3169"/>
      <c r="I2" s="3169"/>
      <c r="L2" s="415"/>
      <c r="M2" s="415"/>
      <c r="N2" s="415"/>
      <c r="O2" s="415"/>
    </row>
    <row r="3" spans="1:15">
      <c r="A3" s="3169" t="s">
        <v>579</v>
      </c>
      <c r="B3" s="3169"/>
      <c r="C3" s="3169"/>
      <c r="D3" s="3169"/>
      <c r="E3" s="3169"/>
      <c r="F3" s="3169"/>
      <c r="G3" s="3169"/>
      <c r="H3" s="3169"/>
      <c r="I3" s="3169"/>
      <c r="L3" s="415"/>
      <c r="M3" s="415"/>
      <c r="N3" s="415"/>
      <c r="O3" s="415"/>
    </row>
    <row r="4" spans="1:15" ht="16.5" thickBot="1">
      <c r="A4" s="703"/>
      <c r="B4" s="703"/>
      <c r="C4" s="703"/>
      <c r="D4" s="703"/>
      <c r="E4" s="703"/>
      <c r="F4" s="743"/>
      <c r="G4" s="743"/>
      <c r="I4" s="742" t="s">
        <v>140</v>
      </c>
      <c r="J4" s="741"/>
      <c r="L4" s="415"/>
      <c r="M4" s="415"/>
      <c r="N4" s="415"/>
      <c r="O4" s="415"/>
    </row>
    <row r="5" spans="1:15" ht="16.5" thickTop="1">
      <c r="A5" s="3124" t="s">
        <v>66</v>
      </c>
      <c r="B5" s="3185">
        <v>2020</v>
      </c>
      <c r="C5" s="3186"/>
      <c r="D5" s="3185">
        <v>2021</v>
      </c>
      <c r="E5" s="3186"/>
      <c r="F5" s="3176" t="s">
        <v>576</v>
      </c>
      <c r="G5" s="3177"/>
      <c r="H5" s="3177"/>
      <c r="I5" s="3178"/>
      <c r="L5" s="415"/>
      <c r="M5" s="415"/>
      <c r="N5" s="415"/>
      <c r="O5" s="415"/>
    </row>
    <row r="6" spans="1:15">
      <c r="A6" s="3125"/>
      <c r="B6" s="3183" t="s">
        <v>683</v>
      </c>
      <c r="C6" s="3183" t="s">
        <v>574</v>
      </c>
      <c r="D6" s="3183" t="s">
        <v>573</v>
      </c>
      <c r="E6" s="3183" t="s">
        <v>572</v>
      </c>
      <c r="F6" s="3179" t="s">
        <v>73</v>
      </c>
      <c r="G6" s="3180"/>
      <c r="H6" s="3181" t="s">
        <v>263</v>
      </c>
      <c r="I6" s="3182"/>
      <c r="L6" s="415"/>
      <c r="M6" s="415"/>
      <c r="N6" s="415"/>
      <c r="O6" s="415"/>
    </row>
    <row r="7" spans="1:15">
      <c r="A7" s="3125"/>
      <c r="B7" s="3184"/>
      <c r="C7" s="3184"/>
      <c r="D7" s="3184"/>
      <c r="E7" s="3184"/>
      <c r="F7" s="740" t="s">
        <v>396</v>
      </c>
      <c r="G7" s="739" t="s">
        <v>571</v>
      </c>
      <c r="H7" s="739" t="s">
        <v>396</v>
      </c>
      <c r="I7" s="738" t="s">
        <v>571</v>
      </c>
      <c r="L7" s="415"/>
      <c r="M7" s="415"/>
      <c r="N7" s="415"/>
      <c r="O7" s="415"/>
    </row>
    <row r="8" spans="1:15" s="703" customFormat="1" ht="19.5" customHeight="1">
      <c r="A8" s="731" t="s">
        <v>895</v>
      </c>
      <c r="B8" s="727">
        <v>718479.7811308098</v>
      </c>
      <c r="C8" s="727">
        <v>746501.94035891234</v>
      </c>
      <c r="D8" s="727">
        <v>932142.48979347409</v>
      </c>
      <c r="E8" s="727">
        <v>998157.19079310435</v>
      </c>
      <c r="F8" s="727">
        <v>28022.159228102537</v>
      </c>
      <c r="G8" s="728">
        <v>3.9002015037916138</v>
      </c>
      <c r="H8" s="727">
        <v>66014.700999630266</v>
      </c>
      <c r="I8" s="726">
        <v>7.0820396798193919</v>
      </c>
      <c r="K8" s="622"/>
      <c r="L8" s="415"/>
      <c r="M8" s="415"/>
      <c r="N8" s="415"/>
      <c r="O8" s="415"/>
    </row>
    <row r="9" spans="1:15" s="418" customFormat="1" ht="19.5" customHeight="1">
      <c r="A9" s="724" t="s">
        <v>891</v>
      </c>
      <c r="B9" s="721">
        <v>278207.92946061608</v>
      </c>
      <c r="C9" s="721">
        <v>288373.7982970532</v>
      </c>
      <c r="D9" s="721">
        <v>338076.50174792006</v>
      </c>
      <c r="E9" s="721">
        <v>350352.40136307222</v>
      </c>
      <c r="F9" s="721">
        <v>10165.868836437119</v>
      </c>
      <c r="G9" s="722">
        <v>3.6540543097195322</v>
      </c>
      <c r="H9" s="721">
        <v>12275.899615152157</v>
      </c>
      <c r="I9" s="720">
        <v>3.631101112228567</v>
      </c>
      <c r="K9" s="622"/>
      <c r="L9" s="415"/>
      <c r="M9" s="415"/>
      <c r="N9" s="415"/>
      <c r="O9" s="415"/>
    </row>
    <row r="10" spans="1:15" s="418" customFormat="1" ht="19.5" customHeight="1">
      <c r="A10" s="724" t="s">
        <v>890</v>
      </c>
      <c r="B10" s="721">
        <v>134385.63659005618</v>
      </c>
      <c r="C10" s="721">
        <v>137641.98352252369</v>
      </c>
      <c r="D10" s="721">
        <v>183526.18645563495</v>
      </c>
      <c r="E10" s="721">
        <v>202215.13002769242</v>
      </c>
      <c r="F10" s="721">
        <v>3256.3469324675098</v>
      </c>
      <c r="G10" s="722">
        <v>2.4231361439325592</v>
      </c>
      <c r="H10" s="721">
        <v>18688.943572057469</v>
      </c>
      <c r="I10" s="720">
        <v>10.183257186883941</v>
      </c>
      <c r="K10" s="622"/>
      <c r="L10" s="415"/>
      <c r="M10" s="415"/>
      <c r="N10" s="415"/>
      <c r="O10" s="415"/>
    </row>
    <row r="11" spans="1:15" s="418" customFormat="1" ht="19.5" customHeight="1">
      <c r="A11" s="724" t="s">
        <v>889</v>
      </c>
      <c r="B11" s="721">
        <v>174386.23744112247</v>
      </c>
      <c r="C11" s="721">
        <v>180513.96751493274</v>
      </c>
      <c r="D11" s="721">
        <v>206511.12886753012</v>
      </c>
      <c r="E11" s="721">
        <v>217714.16638459454</v>
      </c>
      <c r="F11" s="721">
        <v>6127.730073810264</v>
      </c>
      <c r="G11" s="722">
        <v>3.5138839874787435</v>
      </c>
      <c r="H11" s="721">
        <v>11203.037517064426</v>
      </c>
      <c r="I11" s="720">
        <v>5.424907402569473</v>
      </c>
      <c r="K11" s="622"/>
      <c r="L11" s="415"/>
      <c r="M11" s="415"/>
      <c r="N11" s="415"/>
      <c r="O11" s="415"/>
    </row>
    <row r="12" spans="1:15" s="418" customFormat="1" ht="19.5" customHeight="1">
      <c r="A12" s="724" t="s">
        <v>888</v>
      </c>
      <c r="B12" s="721">
        <v>131499.97763901515</v>
      </c>
      <c r="C12" s="721">
        <v>139972.19102440271</v>
      </c>
      <c r="D12" s="721">
        <v>204028.67272238914</v>
      </c>
      <c r="E12" s="721">
        <v>227875.49301774523</v>
      </c>
      <c r="F12" s="721">
        <v>8472.2133853875566</v>
      </c>
      <c r="G12" s="722">
        <v>6.4427489171480348</v>
      </c>
      <c r="H12" s="721">
        <v>23846.820295356098</v>
      </c>
      <c r="I12" s="720">
        <v>11.68797501702282</v>
      </c>
      <c r="K12" s="622"/>
      <c r="L12" s="415"/>
      <c r="M12" s="415"/>
      <c r="N12" s="415"/>
      <c r="O12" s="415"/>
    </row>
    <row r="13" spans="1:15" s="736" customFormat="1" ht="19.5" customHeight="1">
      <c r="A13" s="731" t="s">
        <v>894</v>
      </c>
      <c r="B13" s="727">
        <v>488596.24056173506</v>
      </c>
      <c r="C13" s="727">
        <v>506892.12703173084</v>
      </c>
      <c r="D13" s="727">
        <v>634348.18668932328</v>
      </c>
      <c r="E13" s="727">
        <v>719404.99262469006</v>
      </c>
      <c r="F13" s="727">
        <v>18295.886469995778</v>
      </c>
      <c r="G13" s="728">
        <v>3.7445819167501471</v>
      </c>
      <c r="H13" s="727">
        <v>85056.805935366778</v>
      </c>
      <c r="I13" s="726">
        <v>13.408536150986741</v>
      </c>
      <c r="K13" s="622"/>
      <c r="L13" s="737"/>
      <c r="M13" s="737"/>
      <c r="N13" s="737"/>
      <c r="O13" s="737"/>
    </row>
    <row r="14" spans="1:15" s="703" customFormat="1" ht="19.5" customHeight="1">
      <c r="A14" s="724" t="s">
        <v>891</v>
      </c>
      <c r="B14" s="721">
        <v>92915.551068223911</v>
      </c>
      <c r="C14" s="721">
        <v>92471.510891838116</v>
      </c>
      <c r="D14" s="721">
        <v>102901.921261282</v>
      </c>
      <c r="E14" s="721">
        <v>115882.1906031433</v>
      </c>
      <c r="F14" s="721">
        <v>-444.04017638579535</v>
      </c>
      <c r="G14" s="722">
        <v>-0.47789651062797406</v>
      </c>
      <c r="H14" s="721">
        <v>12980.269341861305</v>
      </c>
      <c r="I14" s="720">
        <v>12.614214761746414</v>
      </c>
      <c r="K14" s="622"/>
      <c r="L14" s="415"/>
      <c r="M14" s="415"/>
      <c r="N14" s="415"/>
      <c r="O14" s="415"/>
    </row>
    <row r="15" spans="1:15" s="418" customFormat="1" ht="19.5" customHeight="1">
      <c r="A15" s="724" t="s">
        <v>890</v>
      </c>
      <c r="B15" s="721">
        <v>252667.50992915215</v>
      </c>
      <c r="C15" s="721">
        <v>257399.13600758661</v>
      </c>
      <c r="D15" s="721">
        <v>315785.67935835413</v>
      </c>
      <c r="E15" s="721">
        <v>352911.66663176997</v>
      </c>
      <c r="F15" s="721">
        <v>4731.6260784344631</v>
      </c>
      <c r="G15" s="722">
        <v>1.8726689789918809</v>
      </c>
      <c r="H15" s="721">
        <v>37125.987273415842</v>
      </c>
      <c r="I15" s="720">
        <v>11.756703897672702</v>
      </c>
      <c r="K15" s="622"/>
      <c r="L15" s="622"/>
    </row>
    <row r="16" spans="1:15" s="418" customFormat="1" ht="19.5" customHeight="1">
      <c r="A16" s="724" t="s">
        <v>889</v>
      </c>
      <c r="B16" s="721">
        <v>36197.591860474044</v>
      </c>
      <c r="C16" s="721">
        <v>38541.444853800022</v>
      </c>
      <c r="D16" s="721">
        <v>40399.239596813895</v>
      </c>
      <c r="E16" s="721">
        <v>42642.936812577609</v>
      </c>
      <c r="F16" s="721">
        <v>2343.8529933259779</v>
      </c>
      <c r="G16" s="722">
        <v>6.4751627742544597</v>
      </c>
      <c r="H16" s="721">
        <v>2243.6972157637138</v>
      </c>
      <c r="I16" s="720">
        <v>5.553810512662877</v>
      </c>
      <c r="K16" s="622"/>
      <c r="L16" s="622"/>
    </row>
    <row r="17" spans="1:17" s="418" customFormat="1" ht="19.5" customHeight="1">
      <c r="A17" s="724" t="s">
        <v>888</v>
      </c>
      <c r="B17" s="721">
        <v>106815.587703885</v>
      </c>
      <c r="C17" s="721">
        <v>118480.0352785061</v>
      </c>
      <c r="D17" s="721">
        <v>175261.34647287327</v>
      </c>
      <c r="E17" s="721">
        <v>207968.19857719925</v>
      </c>
      <c r="F17" s="721">
        <v>11664.447574621096</v>
      </c>
      <c r="G17" s="722">
        <v>10.920173567698161</v>
      </c>
      <c r="H17" s="721">
        <v>32706.852104325983</v>
      </c>
      <c r="I17" s="720">
        <v>18.661760144235974</v>
      </c>
      <c r="K17" s="622"/>
      <c r="L17" s="622"/>
    </row>
    <row r="18" spans="1:17" s="418" customFormat="1" ht="19.5" customHeight="1">
      <c r="A18" s="731" t="s">
        <v>893</v>
      </c>
      <c r="B18" s="727">
        <v>138316.37657992812</v>
      </c>
      <c r="C18" s="727">
        <v>129173.4329752031</v>
      </c>
      <c r="D18" s="727">
        <v>205640.88613319394</v>
      </c>
      <c r="E18" s="727">
        <v>215255.13644694444</v>
      </c>
      <c r="F18" s="727">
        <v>-9142.9436047250201</v>
      </c>
      <c r="G18" s="728">
        <v>-6.6101670899697389</v>
      </c>
      <c r="H18" s="727">
        <v>9614.2503137504973</v>
      </c>
      <c r="I18" s="726">
        <v>4.6752620524710888</v>
      </c>
      <c r="K18" s="622"/>
      <c r="L18" s="622"/>
    </row>
    <row r="19" spans="1:17" s="418" customFormat="1" ht="19.5" customHeight="1">
      <c r="A19" s="724" t="s">
        <v>891</v>
      </c>
      <c r="B19" s="721">
        <v>83054.585714665853</v>
      </c>
      <c r="C19" s="721">
        <v>76963.56192840889</v>
      </c>
      <c r="D19" s="721">
        <v>134907.59463828217</v>
      </c>
      <c r="E19" s="721">
        <v>136322.97956987366</v>
      </c>
      <c r="F19" s="721">
        <v>-6091.0237862569629</v>
      </c>
      <c r="G19" s="722">
        <v>-7.3337597603372355</v>
      </c>
      <c r="H19" s="721">
        <v>1415.3849315914849</v>
      </c>
      <c r="I19" s="720">
        <v>1.0491514101829869</v>
      </c>
      <c r="K19" s="622"/>
      <c r="L19" s="622"/>
    </row>
    <row r="20" spans="1:17" s="418" customFormat="1" ht="19.5" customHeight="1">
      <c r="A20" s="724" t="s">
        <v>890</v>
      </c>
      <c r="B20" s="721">
        <v>51694.801210781538</v>
      </c>
      <c r="C20" s="721">
        <v>49121.368330744204</v>
      </c>
      <c r="D20" s="721">
        <v>67834.449157686089</v>
      </c>
      <c r="E20" s="721">
        <v>70572.642806092263</v>
      </c>
      <c r="F20" s="721">
        <v>-2573.4328800373332</v>
      </c>
      <c r="G20" s="722">
        <v>-4.9781270452020125</v>
      </c>
      <c r="H20" s="721">
        <v>2738.1936484061735</v>
      </c>
      <c r="I20" s="720">
        <v>4.0365827133659531</v>
      </c>
      <c r="K20" s="622"/>
      <c r="L20" s="622"/>
    </row>
    <row r="21" spans="1:17" s="418" customFormat="1" ht="19.5" customHeight="1">
      <c r="A21" s="724" t="s">
        <v>889</v>
      </c>
      <c r="B21" s="721">
        <v>3137.4011291607576</v>
      </c>
      <c r="C21" s="721">
        <v>2701.4371422200006</v>
      </c>
      <c r="D21" s="721">
        <v>2230.9787488500001</v>
      </c>
      <c r="E21" s="721">
        <v>7580.6736310364977</v>
      </c>
      <c r="F21" s="721">
        <v>-435.96398694075697</v>
      </c>
      <c r="G21" s="722">
        <v>-13.895704406066036</v>
      </c>
      <c r="H21" s="721">
        <v>5349.6948821864971</v>
      </c>
      <c r="I21" s="720">
        <v>239.79138684956536</v>
      </c>
      <c r="K21" s="622"/>
      <c r="L21" s="622"/>
    </row>
    <row r="22" spans="1:17" s="703" customFormat="1" ht="19.5" customHeight="1">
      <c r="A22" s="724" t="s">
        <v>888</v>
      </c>
      <c r="B22" s="721">
        <v>429.58852531999997</v>
      </c>
      <c r="C22" s="721">
        <v>387.06557382999995</v>
      </c>
      <c r="D22" s="721">
        <v>667.86358837574437</v>
      </c>
      <c r="E22" s="721">
        <v>778.84043994200022</v>
      </c>
      <c r="F22" s="721">
        <v>-42.522951490000025</v>
      </c>
      <c r="G22" s="722">
        <v>-9.8985305667381898</v>
      </c>
      <c r="H22" s="721">
        <v>110.97685156625585</v>
      </c>
      <c r="I22" s="720">
        <v>16.616694411526979</v>
      </c>
      <c r="K22" s="622"/>
      <c r="L22" s="622"/>
    </row>
    <row r="23" spans="1:17" s="418" customFormat="1" ht="19.5" customHeight="1">
      <c r="A23" s="730" t="s">
        <v>892</v>
      </c>
      <c r="B23" s="727">
        <v>702115.41625706886</v>
      </c>
      <c r="C23" s="727">
        <v>769239.25470840035</v>
      </c>
      <c r="D23" s="727">
        <v>880272.0314800333</v>
      </c>
      <c r="E23" s="727">
        <v>934226.166075279</v>
      </c>
      <c r="F23" s="727">
        <v>67123.838451331481</v>
      </c>
      <c r="G23" s="728">
        <v>9.5602285460650123</v>
      </c>
      <c r="H23" s="727">
        <v>53954.134595245705</v>
      </c>
      <c r="I23" s="726">
        <v>6.1292569416900209</v>
      </c>
      <c r="K23" s="622"/>
      <c r="L23" s="622"/>
    </row>
    <row r="24" spans="1:17" s="418" customFormat="1" ht="19.5" customHeight="1">
      <c r="A24" s="735" t="s">
        <v>891</v>
      </c>
      <c r="B24" s="721">
        <v>196201.01154141527</v>
      </c>
      <c r="C24" s="721">
        <v>205777.95577475545</v>
      </c>
      <c r="D24" s="721">
        <v>217591.43884130061</v>
      </c>
      <c r="E24" s="721">
        <v>242436.15896324272</v>
      </c>
      <c r="F24" s="721">
        <v>9576.9442333401821</v>
      </c>
      <c r="G24" s="722">
        <v>4.8811900397968255</v>
      </c>
      <c r="H24" s="721">
        <v>24844.720121942111</v>
      </c>
      <c r="I24" s="720">
        <v>11.41805957727156</v>
      </c>
      <c r="K24" s="622"/>
      <c r="L24" s="622"/>
    </row>
    <row r="25" spans="1:17" s="418" customFormat="1" ht="19.5" customHeight="1">
      <c r="A25" s="735" t="s">
        <v>890</v>
      </c>
      <c r="B25" s="721">
        <v>326464.21447450307</v>
      </c>
      <c r="C25" s="721">
        <v>356799.89338844619</v>
      </c>
      <c r="D25" s="721">
        <v>435386.33400180028</v>
      </c>
      <c r="E25" s="721">
        <v>452802.15520583733</v>
      </c>
      <c r="F25" s="721">
        <v>30335.67891394312</v>
      </c>
      <c r="G25" s="722">
        <v>9.2921911710210878</v>
      </c>
      <c r="H25" s="721">
        <v>17415.821204037056</v>
      </c>
      <c r="I25" s="720">
        <v>4.0000844867962817</v>
      </c>
      <c r="K25" s="622"/>
      <c r="L25" s="622"/>
    </row>
    <row r="26" spans="1:17" s="418" customFormat="1" ht="19.5" customHeight="1">
      <c r="A26" s="735" t="s">
        <v>889</v>
      </c>
      <c r="B26" s="721">
        <v>89658.37407370242</v>
      </c>
      <c r="C26" s="721">
        <v>96910.812110746163</v>
      </c>
      <c r="D26" s="721">
        <v>141260.68453917856</v>
      </c>
      <c r="E26" s="721">
        <v>144715.1110774776</v>
      </c>
      <c r="F26" s="721">
        <v>7252.438037043743</v>
      </c>
      <c r="G26" s="722">
        <v>8.0889689468180368</v>
      </c>
      <c r="H26" s="721">
        <v>3454.4265382990416</v>
      </c>
      <c r="I26" s="720">
        <v>2.4454267297147059</v>
      </c>
      <c r="K26" s="622"/>
      <c r="L26" s="622"/>
    </row>
    <row r="27" spans="1:17" s="418" customFormat="1" ht="19.5" customHeight="1">
      <c r="A27" s="735" t="s">
        <v>888</v>
      </c>
      <c r="B27" s="721">
        <v>89791.816167448182</v>
      </c>
      <c r="C27" s="721">
        <v>109750.59343445268</v>
      </c>
      <c r="D27" s="721">
        <v>86033.57409775407</v>
      </c>
      <c r="E27" s="721">
        <v>94272.740828721217</v>
      </c>
      <c r="F27" s="721">
        <v>19958.777267004494</v>
      </c>
      <c r="G27" s="722">
        <v>22.22783558557763</v>
      </c>
      <c r="H27" s="721">
        <v>8239.1667309671466</v>
      </c>
      <c r="I27" s="720">
        <v>9.5766877261260177</v>
      </c>
      <c r="K27" s="622"/>
      <c r="L27" s="622"/>
    </row>
    <row r="28" spans="1:17" s="418" customFormat="1" ht="19.5" customHeight="1">
      <c r="A28" s="731" t="s">
        <v>887</v>
      </c>
      <c r="B28" s="727">
        <v>252542.4592061624</v>
      </c>
      <c r="C28" s="727">
        <v>258464.16418795194</v>
      </c>
      <c r="D28" s="727">
        <v>298260.62956885592</v>
      </c>
      <c r="E28" s="727">
        <v>310443.67299060634</v>
      </c>
      <c r="F28" s="727">
        <v>5921.7049817895459</v>
      </c>
      <c r="G28" s="728">
        <v>2.344835399324031</v>
      </c>
      <c r="H28" s="727">
        <v>12183.043421750423</v>
      </c>
      <c r="I28" s="726">
        <v>4.0846971453662366</v>
      </c>
      <c r="K28" s="622"/>
      <c r="L28" s="622"/>
      <c r="M28" s="622"/>
      <c r="N28" s="622"/>
      <c r="O28" s="622"/>
      <c r="P28" s="622"/>
      <c r="Q28" s="618"/>
    </row>
    <row r="29" spans="1:17" s="418" customFormat="1" ht="19.5" customHeight="1">
      <c r="A29" s="731" t="s">
        <v>886</v>
      </c>
      <c r="B29" s="727">
        <v>163480.2998596</v>
      </c>
      <c r="C29" s="727">
        <v>160119.44902318003</v>
      </c>
      <c r="D29" s="727">
        <v>183616.86882514996</v>
      </c>
      <c r="E29" s="727">
        <v>199640.23135398189</v>
      </c>
      <c r="F29" s="727">
        <v>-3360.8508364199661</v>
      </c>
      <c r="G29" s="728">
        <v>-2.0558139661514745</v>
      </c>
      <c r="H29" s="727">
        <v>16023.362528831931</v>
      </c>
      <c r="I29" s="726">
        <v>8.72651986244807</v>
      </c>
      <c r="K29" s="622"/>
      <c r="L29" s="622"/>
    </row>
    <row r="30" spans="1:17" s="418" customFormat="1" ht="31.5">
      <c r="A30" s="734" t="s">
        <v>885</v>
      </c>
      <c r="B30" s="721">
        <v>40381.423657290012</v>
      </c>
      <c r="C30" s="721">
        <v>37105.818614880001</v>
      </c>
      <c r="D30" s="721">
        <v>46530.473165969997</v>
      </c>
      <c r="E30" s="721">
        <v>52082.155650040135</v>
      </c>
      <c r="F30" s="721">
        <v>-3275.6050424100104</v>
      </c>
      <c r="G30" s="722">
        <v>-8.1116631008591717</v>
      </c>
      <c r="H30" s="721">
        <v>5551.6824840701374</v>
      </c>
      <c r="I30" s="720">
        <v>11.93128310616526</v>
      </c>
      <c r="J30" s="618"/>
      <c r="K30" s="622"/>
      <c r="L30" s="622"/>
    </row>
    <row r="31" spans="1:17" s="418" customFormat="1" ht="31.5">
      <c r="A31" s="734" t="s">
        <v>884</v>
      </c>
      <c r="B31" s="721">
        <v>16137.510922000003</v>
      </c>
      <c r="C31" s="721">
        <v>15524.437957110002</v>
      </c>
      <c r="D31" s="721">
        <v>19008.88811647</v>
      </c>
      <c r="E31" s="721">
        <v>22927.4022964</v>
      </c>
      <c r="F31" s="721">
        <v>-613.07296489000146</v>
      </c>
      <c r="G31" s="722">
        <v>-3.7990553056990293</v>
      </c>
      <c r="H31" s="721">
        <v>3918.51417993</v>
      </c>
      <c r="I31" s="720">
        <v>20.614115649062374</v>
      </c>
      <c r="K31" s="622"/>
      <c r="L31" s="622"/>
    </row>
    <row r="32" spans="1:17" s="418" customFormat="1" ht="19.5" customHeight="1">
      <c r="A32" s="724" t="s">
        <v>883</v>
      </c>
      <c r="B32" s="721">
        <v>9101.2738495999984</v>
      </c>
      <c r="C32" s="721">
        <v>9299.7615340700013</v>
      </c>
      <c r="D32" s="721">
        <v>9338.935566260001</v>
      </c>
      <c r="E32" s="721">
        <v>9662.9306615200003</v>
      </c>
      <c r="F32" s="721">
        <v>198.48768447000293</v>
      </c>
      <c r="G32" s="722">
        <v>2.1808780589403587</v>
      </c>
      <c r="H32" s="721">
        <v>323.99509525999929</v>
      </c>
      <c r="I32" s="720">
        <v>3.4692936144729272</v>
      </c>
      <c r="K32" s="622"/>
      <c r="L32" s="622"/>
    </row>
    <row r="33" spans="1:12" s="418" customFormat="1" ht="19.5" customHeight="1">
      <c r="A33" s="724" t="s">
        <v>882</v>
      </c>
      <c r="B33" s="721">
        <v>97860.091430710003</v>
      </c>
      <c r="C33" s="721">
        <v>98189.430917120015</v>
      </c>
      <c r="D33" s="721">
        <v>108738.57197644997</v>
      </c>
      <c r="E33" s="721">
        <v>114967.74274602179</v>
      </c>
      <c r="F33" s="721">
        <v>329.33948641001189</v>
      </c>
      <c r="G33" s="722">
        <v>0.33654115952180697</v>
      </c>
      <c r="H33" s="721">
        <v>6229.1707695718214</v>
      </c>
      <c r="I33" s="720">
        <v>5.7285751103305849</v>
      </c>
      <c r="K33" s="622"/>
      <c r="L33" s="622"/>
    </row>
    <row r="34" spans="1:12" s="418" customFormat="1" ht="19.5" customHeight="1">
      <c r="A34" s="733" t="s">
        <v>881</v>
      </c>
      <c r="B34" s="721">
        <v>22046.88737448</v>
      </c>
      <c r="C34" s="721">
        <v>22353.82105744</v>
      </c>
      <c r="D34" s="721">
        <v>25462.943504035004</v>
      </c>
      <c r="E34" s="721">
        <v>31690.880088689995</v>
      </c>
      <c r="F34" s="721">
        <v>306.93368295999971</v>
      </c>
      <c r="G34" s="722">
        <v>1.3921860158603865</v>
      </c>
      <c r="H34" s="721">
        <v>6227.9365846549917</v>
      </c>
      <c r="I34" s="720">
        <v>24.45882418765952</v>
      </c>
      <c r="K34" s="622"/>
      <c r="L34" s="622"/>
    </row>
    <row r="35" spans="1:12" s="418" customFormat="1" ht="31.5">
      <c r="A35" s="732" t="s">
        <v>880</v>
      </c>
      <c r="B35" s="721">
        <v>55302.969422420014</v>
      </c>
      <c r="C35" s="721">
        <v>57305.654922180016</v>
      </c>
      <c r="D35" s="721">
        <v>57228.310110019978</v>
      </c>
      <c r="E35" s="721">
        <v>58888.308497679995</v>
      </c>
      <c r="F35" s="721">
        <v>2002.6854997600021</v>
      </c>
      <c r="G35" s="722">
        <v>3.6212983148570439</v>
      </c>
      <c r="H35" s="721">
        <v>1659.9983876600163</v>
      </c>
      <c r="I35" s="720">
        <v>2.9006594541560138</v>
      </c>
      <c r="K35" s="622"/>
      <c r="L35" s="622"/>
    </row>
    <row r="36" spans="1:12" s="418" customFormat="1" ht="19.5" customHeight="1">
      <c r="A36" s="732" t="s">
        <v>879</v>
      </c>
      <c r="B36" s="721">
        <v>20510.234633810003</v>
      </c>
      <c r="C36" s="721">
        <v>18529.954937499995</v>
      </c>
      <c r="D36" s="721">
        <v>26047.318362394999</v>
      </c>
      <c r="E36" s="721">
        <v>24388.554159651798</v>
      </c>
      <c r="F36" s="721">
        <v>-1980.2796963100081</v>
      </c>
      <c r="G36" s="722">
        <v>-9.6550806544437329</v>
      </c>
      <c r="H36" s="721">
        <v>-1658.7642027432012</v>
      </c>
      <c r="I36" s="720">
        <v>-6.3682724634639936</v>
      </c>
      <c r="K36" s="622"/>
      <c r="L36" s="622"/>
    </row>
    <row r="37" spans="1:12" s="418" customFormat="1" ht="19.5" customHeight="1">
      <c r="A37" s="731" t="s">
        <v>878</v>
      </c>
      <c r="B37" s="727">
        <v>50409.693024135013</v>
      </c>
      <c r="C37" s="727">
        <v>59402.672310870003</v>
      </c>
      <c r="D37" s="727">
        <v>106283.94961066252</v>
      </c>
      <c r="E37" s="727">
        <v>103914.2995929825</v>
      </c>
      <c r="F37" s="727">
        <v>8992.9792867349897</v>
      </c>
      <c r="G37" s="728">
        <v>17.839781889624593</v>
      </c>
      <c r="H37" s="727">
        <v>-2369.6500176800182</v>
      </c>
      <c r="I37" s="726">
        <v>-2.2295464426759435</v>
      </c>
      <c r="K37" s="622"/>
      <c r="L37" s="622"/>
    </row>
    <row r="38" spans="1:12" s="418" customFormat="1" ht="19.5" customHeight="1">
      <c r="A38" s="724" t="s">
        <v>877</v>
      </c>
      <c r="B38" s="721">
        <v>31533.586714069992</v>
      </c>
      <c r="C38" s="721">
        <v>38614.406435749996</v>
      </c>
      <c r="D38" s="721">
        <v>73535.861919299976</v>
      </c>
      <c r="E38" s="721">
        <v>67931.880029766107</v>
      </c>
      <c r="F38" s="721">
        <v>7080.8197216800036</v>
      </c>
      <c r="G38" s="722">
        <v>22.454850397720875</v>
      </c>
      <c r="H38" s="721">
        <v>-5603.9818895338685</v>
      </c>
      <c r="I38" s="720">
        <v>-7.6207468618288772</v>
      </c>
      <c r="K38" s="622"/>
      <c r="L38" s="622"/>
    </row>
    <row r="39" spans="1:12" s="418" customFormat="1" ht="19.5" customHeight="1">
      <c r="A39" s="724" t="s">
        <v>876</v>
      </c>
      <c r="B39" s="721">
        <v>6503.2110510299981</v>
      </c>
      <c r="C39" s="721">
        <v>6904.3068644899995</v>
      </c>
      <c r="D39" s="721">
        <v>12016.022905739999</v>
      </c>
      <c r="E39" s="721">
        <v>12862.257623150002</v>
      </c>
      <c r="F39" s="721">
        <v>401.09581346000141</v>
      </c>
      <c r="G39" s="722">
        <v>6.1676579510129024</v>
      </c>
      <c r="H39" s="721">
        <v>846.23471741000321</v>
      </c>
      <c r="I39" s="720">
        <v>7.0425524655563096</v>
      </c>
      <c r="K39" s="622"/>
      <c r="L39" s="622"/>
    </row>
    <row r="40" spans="1:12" s="418" customFormat="1" ht="19.5" customHeight="1">
      <c r="A40" s="724" t="s">
        <v>875</v>
      </c>
      <c r="B40" s="721">
        <v>7392.0506142099994</v>
      </c>
      <c r="C40" s="721">
        <v>8737.7677270899967</v>
      </c>
      <c r="D40" s="721">
        <v>13354.385421290001</v>
      </c>
      <c r="E40" s="721">
        <v>14619.376775816801</v>
      </c>
      <c r="F40" s="721">
        <v>1345.7171128799973</v>
      </c>
      <c r="G40" s="722">
        <v>18.204922870699477</v>
      </c>
      <c r="H40" s="721">
        <v>1264.9913545268009</v>
      </c>
      <c r="I40" s="720">
        <v>9.4724789993713241</v>
      </c>
      <c r="K40" s="622"/>
      <c r="L40" s="622"/>
    </row>
    <row r="41" spans="1:12" s="418" customFormat="1" ht="19.5" customHeight="1">
      <c r="A41" s="724" t="s">
        <v>874</v>
      </c>
      <c r="B41" s="721">
        <v>4980.8446448250006</v>
      </c>
      <c r="C41" s="721">
        <v>5146.1912835399999</v>
      </c>
      <c r="D41" s="721">
        <v>7377.6793643325009</v>
      </c>
      <c r="E41" s="721">
        <v>8500.7851642495934</v>
      </c>
      <c r="F41" s="721">
        <v>165.34663871499924</v>
      </c>
      <c r="G41" s="722">
        <v>3.3196505915275059</v>
      </c>
      <c r="H41" s="721">
        <v>1123.1057999170926</v>
      </c>
      <c r="I41" s="720">
        <v>15.223022639703807</v>
      </c>
      <c r="K41" s="622"/>
      <c r="L41" s="622"/>
    </row>
    <row r="42" spans="1:12" s="418" customFormat="1" ht="19.5" customHeight="1">
      <c r="A42" s="731" t="s">
        <v>873</v>
      </c>
      <c r="B42" s="727">
        <v>174057.66040123085</v>
      </c>
      <c r="C42" s="727">
        <v>169323.22131553179</v>
      </c>
      <c r="D42" s="727">
        <v>160666.68562142135</v>
      </c>
      <c r="E42" s="727">
        <v>166421.9199637828</v>
      </c>
      <c r="F42" s="727">
        <v>-4734.4390856990649</v>
      </c>
      <c r="G42" s="728">
        <v>-2.7200406318144359</v>
      </c>
      <c r="H42" s="727">
        <v>5755.2343423614511</v>
      </c>
      <c r="I42" s="726">
        <v>3.5820956411103797</v>
      </c>
      <c r="K42" s="622"/>
      <c r="L42" s="622"/>
    </row>
    <row r="43" spans="1:12" s="418" customFormat="1" ht="19.5" customHeight="1">
      <c r="A43" s="724" t="s">
        <v>872</v>
      </c>
      <c r="B43" s="721">
        <v>115013.19311951802</v>
      </c>
      <c r="C43" s="721">
        <v>113210.06607637405</v>
      </c>
      <c r="D43" s="721">
        <v>108157.34198174599</v>
      </c>
      <c r="E43" s="721">
        <v>113288.33905087646</v>
      </c>
      <c r="F43" s="721">
        <v>-1803.1270431439771</v>
      </c>
      <c r="G43" s="722">
        <v>-1.5677567018509131</v>
      </c>
      <c r="H43" s="721">
        <v>5130.9970691304625</v>
      </c>
      <c r="I43" s="720">
        <v>4.7440118027275799</v>
      </c>
      <c r="K43" s="622"/>
      <c r="L43" s="622"/>
    </row>
    <row r="44" spans="1:12" s="418" customFormat="1" ht="19.5" customHeight="1">
      <c r="A44" s="724" t="s">
        <v>871</v>
      </c>
      <c r="B44" s="721">
        <v>59044.467281712845</v>
      </c>
      <c r="C44" s="721">
        <v>56113.155239157852</v>
      </c>
      <c r="D44" s="721">
        <v>52509.343639675353</v>
      </c>
      <c r="E44" s="721">
        <v>53133.58091290632</v>
      </c>
      <c r="F44" s="721">
        <v>-2931.3120425549932</v>
      </c>
      <c r="G44" s="722">
        <v>-4.9645837747491619</v>
      </c>
      <c r="H44" s="721">
        <v>624.23727323096682</v>
      </c>
      <c r="I44" s="720">
        <v>1.1888117998856522</v>
      </c>
      <c r="K44" s="622"/>
      <c r="L44" s="622"/>
    </row>
    <row r="45" spans="1:12" s="418" customFormat="1" ht="19.5" customHeight="1">
      <c r="A45" s="729" t="s">
        <v>870</v>
      </c>
      <c r="B45" s="727">
        <v>201627.31211212752</v>
      </c>
      <c r="C45" s="727">
        <v>213508.61226259757</v>
      </c>
      <c r="D45" s="727">
        <v>293487.36927375279</v>
      </c>
      <c r="E45" s="727">
        <v>333519.18879296532</v>
      </c>
      <c r="F45" s="727">
        <v>11881.300150470051</v>
      </c>
      <c r="G45" s="728">
        <v>5.8927037344339084</v>
      </c>
      <c r="H45" s="727">
        <v>40031.819519212528</v>
      </c>
      <c r="I45" s="726">
        <v>13.640048503032004</v>
      </c>
      <c r="K45" s="622"/>
      <c r="L45" s="622"/>
    </row>
    <row r="46" spans="1:12" s="418" customFormat="1" ht="19.5" customHeight="1">
      <c r="A46" s="730" t="s">
        <v>869</v>
      </c>
      <c r="B46" s="727">
        <v>3303.6538436723004</v>
      </c>
      <c r="C46" s="727">
        <v>4047.1100078373006</v>
      </c>
      <c r="D46" s="727">
        <v>4404.0513494099996</v>
      </c>
      <c r="E46" s="727">
        <v>5441.3832574650005</v>
      </c>
      <c r="F46" s="727">
        <v>743.45616416500025</v>
      </c>
      <c r="G46" s="728">
        <v>22.504057608486718</v>
      </c>
      <c r="H46" s="727">
        <v>1037.3319080550009</v>
      </c>
      <c r="I46" s="726">
        <v>23.554037538503493</v>
      </c>
      <c r="K46" s="622"/>
      <c r="L46" s="622"/>
    </row>
    <row r="47" spans="1:12" s="703" customFormat="1" ht="19.5" customHeight="1">
      <c r="A47" s="729" t="s">
        <v>868</v>
      </c>
      <c r="B47" s="727">
        <v>373082.99691186199</v>
      </c>
      <c r="C47" s="727">
        <v>396240.34280322847</v>
      </c>
      <c r="D47" s="727">
        <v>473661.8698266318</v>
      </c>
      <c r="E47" s="727">
        <v>506100.15663216443</v>
      </c>
      <c r="F47" s="727">
        <v>23157.34589136648</v>
      </c>
      <c r="G47" s="728">
        <v>6.207022588284083</v>
      </c>
      <c r="H47" s="727">
        <v>32438.28680553264</v>
      </c>
      <c r="I47" s="726">
        <v>6.8484057662073576</v>
      </c>
      <c r="K47" s="622"/>
      <c r="L47" s="622"/>
    </row>
    <row r="48" spans="1:12" s="418" customFormat="1" ht="19.5" customHeight="1">
      <c r="A48" s="725" t="s">
        <v>867</v>
      </c>
      <c r="B48" s="721">
        <v>1762.4387466670998</v>
      </c>
      <c r="C48" s="721">
        <v>1883.3372804135984</v>
      </c>
      <c r="D48" s="721">
        <v>2112.7621547326985</v>
      </c>
      <c r="E48" s="721">
        <v>2676.9092575579016</v>
      </c>
      <c r="F48" s="721">
        <v>120.89853374649852</v>
      </c>
      <c r="G48" s="722">
        <v>6.8597296771377989</v>
      </c>
      <c r="H48" s="721">
        <v>564.14710282520309</v>
      </c>
      <c r="I48" s="720">
        <v>26.701874679148517</v>
      </c>
      <c r="K48" s="622"/>
      <c r="L48" s="622"/>
    </row>
    <row r="49" spans="1:12" s="418" customFormat="1" ht="19.5" customHeight="1">
      <c r="A49" s="724" t="s">
        <v>866</v>
      </c>
      <c r="B49" s="721">
        <v>20679.866532969998</v>
      </c>
      <c r="C49" s="721">
        <v>18849.179943219999</v>
      </c>
      <c r="D49" s="721">
        <v>14422.40230427099</v>
      </c>
      <c r="E49" s="721">
        <v>13906.485753290002</v>
      </c>
      <c r="F49" s="721">
        <v>-1830.6865897499993</v>
      </c>
      <c r="G49" s="722">
        <v>-8.8525067936552091</v>
      </c>
      <c r="H49" s="721">
        <v>-515.91655098098818</v>
      </c>
      <c r="I49" s="720">
        <v>-3.5771887380246405</v>
      </c>
      <c r="K49" s="622"/>
      <c r="L49" s="622"/>
    </row>
    <row r="50" spans="1:12" s="418" customFormat="1" ht="19.5" customHeight="1">
      <c r="A50" s="723" t="s">
        <v>865</v>
      </c>
      <c r="B50" s="721">
        <v>350640.69163222495</v>
      </c>
      <c r="C50" s="721">
        <v>375507.825579595</v>
      </c>
      <c r="D50" s="721">
        <v>457126.70536762814</v>
      </c>
      <c r="E50" s="721">
        <v>489516.76162131655</v>
      </c>
      <c r="F50" s="721">
        <v>24867.13394737005</v>
      </c>
      <c r="G50" s="722">
        <v>7.0919133291729688</v>
      </c>
      <c r="H50" s="721">
        <v>32390.05625368841</v>
      </c>
      <c r="I50" s="720">
        <v>7.0855751530945543</v>
      </c>
      <c r="K50" s="622"/>
      <c r="L50" s="622"/>
    </row>
    <row r="51" spans="1:12" ht="19.5" customHeight="1" thickBot="1">
      <c r="A51" s="719" t="s">
        <v>864</v>
      </c>
      <c r="B51" s="717">
        <v>3266011.8898883322</v>
      </c>
      <c r="C51" s="717">
        <v>3412912.3269854435</v>
      </c>
      <c r="D51" s="717">
        <v>4172785.0181719083</v>
      </c>
      <c r="E51" s="717">
        <v>4492524.3385239663</v>
      </c>
      <c r="F51" s="717">
        <v>146900.43709711125</v>
      </c>
      <c r="G51" s="718">
        <v>4.4978537142476203</v>
      </c>
      <c r="H51" s="717">
        <v>319739.32035205793</v>
      </c>
      <c r="I51" s="716">
        <v>7.6624920517025661</v>
      </c>
      <c r="K51" s="622"/>
      <c r="L51" s="622"/>
    </row>
    <row r="52" spans="1:12" ht="16.5" thickTop="1">
      <c r="A52" s="715" t="s">
        <v>863</v>
      </c>
      <c r="B52" s="501"/>
      <c r="C52" s="501"/>
      <c r="D52" s="501"/>
      <c r="E52" s="501"/>
    </row>
    <row r="53" spans="1:12">
      <c r="A53" s="3175" t="s">
        <v>862</v>
      </c>
      <c r="B53" s="3175"/>
      <c r="C53" s="3175"/>
      <c r="D53" s="3175"/>
      <c r="E53" s="3175"/>
      <c r="F53" s="3175"/>
      <c r="G53" s="3175"/>
      <c r="H53" s="3175"/>
      <c r="I53" s="3175"/>
    </row>
    <row r="54" spans="1:12">
      <c r="B54" s="415"/>
      <c r="C54" s="415"/>
      <c r="D54" s="415"/>
      <c r="E54" s="415"/>
    </row>
    <row r="55" spans="1:12">
      <c r="B55" s="501"/>
      <c r="C55" s="501"/>
      <c r="D55" s="501"/>
      <c r="E55" s="501"/>
      <c r="F55" s="501"/>
      <c r="G55" s="501"/>
    </row>
    <row r="56" spans="1:12">
      <c r="B56" s="714"/>
      <c r="C56" s="714"/>
      <c r="D56" s="714"/>
      <c r="E56" s="714"/>
      <c r="F56" s="501"/>
      <c r="H56" s="415"/>
    </row>
    <row r="57" spans="1:12">
      <c r="B57" s="714"/>
      <c r="C57" s="714"/>
      <c r="D57" s="714"/>
      <c r="E57" s="714"/>
    </row>
    <row r="58" spans="1:12">
      <c r="B58" s="714"/>
      <c r="C58" s="714"/>
      <c r="D58" s="714"/>
      <c r="E58" s="714"/>
    </row>
    <row r="59" spans="1:12">
      <c r="B59" s="714"/>
      <c r="C59" s="714"/>
      <c r="D59" s="714"/>
      <c r="E59" s="714"/>
    </row>
    <row r="60" spans="1:12">
      <c r="B60" s="714"/>
      <c r="C60" s="714"/>
      <c r="D60" s="714"/>
      <c r="E60" s="714"/>
    </row>
    <row r="61" spans="1:12">
      <c r="B61" s="714"/>
      <c r="C61" s="714"/>
      <c r="D61" s="714"/>
      <c r="E61" s="714"/>
    </row>
    <row r="62" spans="1:12">
      <c r="B62" s="714"/>
      <c r="C62" s="714"/>
      <c r="D62" s="714"/>
      <c r="E62" s="714"/>
    </row>
    <row r="63" spans="1:12">
      <c r="B63" s="714"/>
      <c r="C63" s="714"/>
      <c r="D63" s="714"/>
      <c r="E63" s="714"/>
    </row>
    <row r="64" spans="1:12">
      <c r="B64" s="714"/>
      <c r="C64" s="714"/>
      <c r="D64" s="714"/>
      <c r="E64" s="714"/>
    </row>
    <row r="65" spans="2:7">
      <c r="B65" s="714"/>
      <c r="C65" s="714"/>
      <c r="D65" s="714"/>
      <c r="E65" s="714"/>
    </row>
    <row r="66" spans="2:7">
      <c r="B66" s="714"/>
      <c r="C66" s="714"/>
      <c r="D66" s="714"/>
      <c r="E66" s="714"/>
    </row>
    <row r="67" spans="2:7">
      <c r="B67" s="714"/>
      <c r="C67" s="714"/>
      <c r="D67" s="714"/>
      <c r="E67" s="714"/>
    </row>
    <row r="70" spans="2:7">
      <c r="B70" s="501"/>
      <c r="C70" s="501"/>
      <c r="D70" s="501"/>
      <c r="E70" s="501"/>
      <c r="F70" s="501"/>
      <c r="G70" s="501"/>
    </row>
    <row r="71" spans="2:7">
      <c r="B71" s="501"/>
      <c r="C71" s="501"/>
      <c r="D71" s="501"/>
      <c r="E71" s="501"/>
    </row>
  </sheetData>
  <mergeCells count="14">
    <mergeCell ref="A53:I53"/>
    <mergeCell ref="A1:I1"/>
    <mergeCell ref="A2:I2"/>
    <mergeCell ref="A3:I3"/>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M38" sqref="M38"/>
    </sheetView>
  </sheetViews>
  <sheetFormatPr defaultRowHeight="15.75"/>
  <cols>
    <col min="1" max="1" width="27.140625" style="618" bestFit="1" customWidth="1"/>
    <col min="2" max="2" width="12" style="618" customWidth="1"/>
    <col min="3" max="3" width="12" style="744" customWidth="1"/>
    <col min="4" max="5" width="12" style="618" customWidth="1"/>
    <col min="6" max="9" width="10.85546875" style="618" customWidth="1"/>
    <col min="10" max="256" width="9.140625" style="618"/>
    <col min="257" max="257" width="23.140625" style="618" bestFit="1" customWidth="1"/>
    <col min="258" max="261" width="7.42578125" style="618" bestFit="1" customWidth="1"/>
    <col min="262" max="265" width="7.140625" style="618" bestFit="1" customWidth="1"/>
    <col min="266" max="512" width="9.140625" style="618"/>
    <col min="513" max="513" width="23.140625" style="618" bestFit="1" customWidth="1"/>
    <col min="514" max="517" width="7.42578125" style="618" bestFit="1" customWidth="1"/>
    <col min="518" max="521" width="7.140625" style="618" bestFit="1" customWidth="1"/>
    <col min="522" max="768" width="9.140625" style="618"/>
    <col min="769" max="769" width="23.140625" style="618" bestFit="1" customWidth="1"/>
    <col min="770" max="773" width="7.42578125" style="618" bestFit="1" customWidth="1"/>
    <col min="774" max="777" width="7.140625" style="618" bestFit="1" customWidth="1"/>
    <col min="778" max="1024" width="9.140625" style="618"/>
    <col min="1025" max="1025" width="23.140625" style="618" bestFit="1" customWidth="1"/>
    <col min="1026" max="1029" width="7.42578125" style="618" bestFit="1" customWidth="1"/>
    <col min="1030" max="1033" width="7.140625" style="618" bestFit="1" customWidth="1"/>
    <col min="1034" max="1280" width="9.140625" style="618"/>
    <col min="1281" max="1281" width="23.140625" style="618" bestFit="1" customWidth="1"/>
    <col min="1282" max="1285" width="7.42578125" style="618" bestFit="1" customWidth="1"/>
    <col min="1286" max="1289" width="7.140625" style="618" bestFit="1" customWidth="1"/>
    <col min="1290" max="1536" width="9.140625" style="618"/>
    <col min="1537" max="1537" width="23.140625" style="618" bestFit="1" customWidth="1"/>
    <col min="1538" max="1541" width="7.42578125" style="618" bestFit="1" customWidth="1"/>
    <col min="1542" max="1545" width="7.140625" style="618" bestFit="1" customWidth="1"/>
    <col min="1546" max="1792" width="9.140625" style="618"/>
    <col min="1793" max="1793" width="23.140625" style="618" bestFit="1" customWidth="1"/>
    <col min="1794" max="1797" width="7.42578125" style="618" bestFit="1" customWidth="1"/>
    <col min="1798" max="1801" width="7.140625" style="618" bestFit="1" customWidth="1"/>
    <col min="1802" max="2048" width="9.140625" style="618"/>
    <col min="2049" max="2049" width="23.140625" style="618" bestFit="1" customWidth="1"/>
    <col min="2050" max="2053" width="7.42578125" style="618" bestFit="1" customWidth="1"/>
    <col min="2054" max="2057" width="7.140625" style="618" bestFit="1" customWidth="1"/>
    <col min="2058" max="2304" width="9.140625" style="618"/>
    <col min="2305" max="2305" width="23.140625" style="618" bestFit="1" customWidth="1"/>
    <col min="2306" max="2309" width="7.42578125" style="618" bestFit="1" customWidth="1"/>
    <col min="2310" max="2313" width="7.140625" style="618" bestFit="1" customWidth="1"/>
    <col min="2314" max="2560" width="9.140625" style="618"/>
    <col min="2561" max="2561" width="23.140625" style="618" bestFit="1" customWidth="1"/>
    <col min="2562" max="2565" width="7.42578125" style="618" bestFit="1" customWidth="1"/>
    <col min="2566" max="2569" width="7.140625" style="618" bestFit="1" customWidth="1"/>
    <col min="2570" max="2816" width="9.140625" style="618"/>
    <col min="2817" max="2817" width="23.140625" style="618" bestFit="1" customWidth="1"/>
    <col min="2818" max="2821" width="7.42578125" style="618" bestFit="1" customWidth="1"/>
    <col min="2822" max="2825" width="7.140625" style="618" bestFit="1" customWidth="1"/>
    <col min="2826" max="3072" width="9.140625" style="618"/>
    <col min="3073" max="3073" width="23.140625" style="618" bestFit="1" customWidth="1"/>
    <col min="3074" max="3077" width="7.42578125" style="618" bestFit="1" customWidth="1"/>
    <col min="3078" max="3081" width="7.140625" style="618" bestFit="1" customWidth="1"/>
    <col min="3082" max="3328" width="9.140625" style="618"/>
    <col min="3329" max="3329" width="23.140625" style="618" bestFit="1" customWidth="1"/>
    <col min="3330" max="3333" width="7.42578125" style="618" bestFit="1" customWidth="1"/>
    <col min="3334" max="3337" width="7.140625" style="618" bestFit="1" customWidth="1"/>
    <col min="3338" max="3584" width="9.140625" style="618"/>
    <col min="3585" max="3585" width="23.140625" style="618" bestFit="1" customWidth="1"/>
    <col min="3586" max="3589" width="7.42578125" style="618" bestFit="1" customWidth="1"/>
    <col min="3590" max="3593" width="7.140625" style="618" bestFit="1" customWidth="1"/>
    <col min="3594" max="3840" width="9.140625" style="618"/>
    <col min="3841" max="3841" width="23.140625" style="618" bestFit="1" customWidth="1"/>
    <col min="3842" max="3845" width="7.42578125" style="618" bestFit="1" customWidth="1"/>
    <col min="3846" max="3849" width="7.140625" style="618" bestFit="1" customWidth="1"/>
    <col min="3850" max="4096" width="9.140625" style="618"/>
    <col min="4097" max="4097" width="23.140625" style="618" bestFit="1" customWidth="1"/>
    <col min="4098" max="4101" width="7.42578125" style="618" bestFit="1" customWidth="1"/>
    <col min="4102" max="4105" width="7.140625" style="618" bestFit="1" customWidth="1"/>
    <col min="4106" max="4352" width="9.140625" style="618"/>
    <col min="4353" max="4353" width="23.140625" style="618" bestFit="1" customWidth="1"/>
    <col min="4354" max="4357" width="7.42578125" style="618" bestFit="1" customWidth="1"/>
    <col min="4358" max="4361" width="7.140625" style="618" bestFit="1" customWidth="1"/>
    <col min="4362" max="4608" width="9.140625" style="618"/>
    <col min="4609" max="4609" width="23.140625" style="618" bestFit="1" customWidth="1"/>
    <col min="4610" max="4613" width="7.42578125" style="618" bestFit="1" customWidth="1"/>
    <col min="4614" max="4617" width="7.140625" style="618" bestFit="1" customWidth="1"/>
    <col min="4618" max="4864" width="9.140625" style="618"/>
    <col min="4865" max="4865" width="23.140625" style="618" bestFit="1" customWidth="1"/>
    <col min="4866" max="4869" width="7.42578125" style="618" bestFit="1" customWidth="1"/>
    <col min="4870" max="4873" width="7.140625" style="618" bestFit="1" customWidth="1"/>
    <col min="4874" max="5120" width="9.140625" style="618"/>
    <col min="5121" max="5121" width="23.140625" style="618" bestFit="1" customWidth="1"/>
    <col min="5122" max="5125" width="7.42578125" style="618" bestFit="1" customWidth="1"/>
    <col min="5126" max="5129" width="7.140625" style="618" bestFit="1" customWidth="1"/>
    <col min="5130" max="5376" width="9.140625" style="618"/>
    <col min="5377" max="5377" width="23.140625" style="618" bestFit="1" customWidth="1"/>
    <col min="5378" max="5381" width="7.42578125" style="618" bestFit="1" customWidth="1"/>
    <col min="5382" max="5385" width="7.140625" style="618" bestFit="1" customWidth="1"/>
    <col min="5386" max="5632" width="9.140625" style="618"/>
    <col min="5633" max="5633" width="23.140625" style="618" bestFit="1" customWidth="1"/>
    <col min="5634" max="5637" width="7.42578125" style="618" bestFit="1" customWidth="1"/>
    <col min="5638" max="5641" width="7.140625" style="618" bestFit="1" customWidth="1"/>
    <col min="5642" max="5888" width="9.140625" style="618"/>
    <col min="5889" max="5889" width="23.140625" style="618" bestFit="1" customWidth="1"/>
    <col min="5890" max="5893" width="7.42578125" style="618" bestFit="1" customWidth="1"/>
    <col min="5894" max="5897" width="7.140625" style="618" bestFit="1" customWidth="1"/>
    <col min="5898" max="6144" width="9.140625" style="618"/>
    <col min="6145" max="6145" width="23.140625" style="618" bestFit="1" customWidth="1"/>
    <col min="6146" max="6149" width="7.42578125" style="618" bestFit="1" customWidth="1"/>
    <col min="6150" max="6153" width="7.140625" style="618" bestFit="1" customWidth="1"/>
    <col min="6154" max="6400" width="9.140625" style="618"/>
    <col min="6401" max="6401" width="23.140625" style="618" bestFit="1" customWidth="1"/>
    <col min="6402" max="6405" width="7.42578125" style="618" bestFit="1" customWidth="1"/>
    <col min="6406" max="6409" width="7.140625" style="618" bestFit="1" customWidth="1"/>
    <col min="6410" max="6656" width="9.140625" style="618"/>
    <col min="6657" max="6657" width="23.140625" style="618" bestFit="1" customWidth="1"/>
    <col min="6658" max="6661" width="7.42578125" style="618" bestFit="1" customWidth="1"/>
    <col min="6662" max="6665" width="7.140625" style="618" bestFit="1" customWidth="1"/>
    <col min="6666" max="6912" width="9.140625" style="618"/>
    <col min="6913" max="6913" width="23.140625" style="618" bestFit="1" customWidth="1"/>
    <col min="6914" max="6917" width="7.42578125" style="618" bestFit="1" customWidth="1"/>
    <col min="6918" max="6921" width="7.140625" style="618" bestFit="1" customWidth="1"/>
    <col min="6922" max="7168" width="9.140625" style="618"/>
    <col min="7169" max="7169" width="23.140625" style="618" bestFit="1" customWidth="1"/>
    <col min="7170" max="7173" width="7.42578125" style="618" bestFit="1" customWidth="1"/>
    <col min="7174" max="7177" width="7.140625" style="618" bestFit="1" customWidth="1"/>
    <col min="7178" max="7424" width="9.140625" style="618"/>
    <col min="7425" max="7425" width="23.140625" style="618" bestFit="1" customWidth="1"/>
    <col min="7426" max="7429" width="7.42578125" style="618" bestFit="1" customWidth="1"/>
    <col min="7430" max="7433" width="7.140625" style="618" bestFit="1" customWidth="1"/>
    <col min="7434" max="7680" width="9.140625" style="618"/>
    <col min="7681" max="7681" width="23.140625" style="618" bestFit="1" customWidth="1"/>
    <col min="7682" max="7685" width="7.42578125" style="618" bestFit="1" customWidth="1"/>
    <col min="7686" max="7689" width="7.140625" style="618" bestFit="1" customWidth="1"/>
    <col min="7690" max="7936" width="9.140625" style="618"/>
    <col min="7937" max="7937" width="23.140625" style="618" bestFit="1" customWidth="1"/>
    <col min="7938" max="7941" width="7.42578125" style="618" bestFit="1" customWidth="1"/>
    <col min="7942" max="7945" width="7.140625" style="618" bestFit="1" customWidth="1"/>
    <col min="7946" max="8192" width="9.140625" style="618"/>
    <col min="8193" max="8193" width="23.140625" style="618" bestFit="1" customWidth="1"/>
    <col min="8194" max="8197" width="7.42578125" style="618" bestFit="1" customWidth="1"/>
    <col min="8198" max="8201" width="7.140625" style="618" bestFit="1" customWidth="1"/>
    <col min="8202" max="8448" width="9.140625" style="618"/>
    <col min="8449" max="8449" width="23.140625" style="618" bestFit="1" customWidth="1"/>
    <col min="8450" max="8453" width="7.42578125" style="618" bestFit="1" customWidth="1"/>
    <col min="8454" max="8457" width="7.140625" style="618" bestFit="1" customWidth="1"/>
    <col min="8458" max="8704" width="9.140625" style="618"/>
    <col min="8705" max="8705" width="23.140625" style="618" bestFit="1" customWidth="1"/>
    <col min="8706" max="8709" width="7.42578125" style="618" bestFit="1" customWidth="1"/>
    <col min="8710" max="8713" width="7.140625" style="618" bestFit="1" customWidth="1"/>
    <col min="8714" max="8960" width="9.140625" style="618"/>
    <col min="8961" max="8961" width="23.140625" style="618" bestFit="1" customWidth="1"/>
    <col min="8962" max="8965" width="7.42578125" style="618" bestFit="1" customWidth="1"/>
    <col min="8966" max="8969" width="7.140625" style="618" bestFit="1" customWidth="1"/>
    <col min="8970" max="9216" width="9.140625" style="618"/>
    <col min="9217" max="9217" width="23.140625" style="618" bestFit="1" customWidth="1"/>
    <col min="9218" max="9221" width="7.42578125" style="618" bestFit="1" customWidth="1"/>
    <col min="9222" max="9225" width="7.140625" style="618" bestFit="1" customWidth="1"/>
    <col min="9226" max="9472" width="9.140625" style="618"/>
    <col min="9473" max="9473" width="23.140625" style="618" bestFit="1" customWidth="1"/>
    <col min="9474" max="9477" width="7.42578125" style="618" bestFit="1" customWidth="1"/>
    <col min="9478" max="9481" width="7.140625" style="618" bestFit="1" customWidth="1"/>
    <col min="9482" max="9728" width="9.140625" style="618"/>
    <col min="9729" max="9729" width="23.140625" style="618" bestFit="1" customWidth="1"/>
    <col min="9730" max="9733" width="7.42578125" style="618" bestFit="1" customWidth="1"/>
    <col min="9734" max="9737" width="7.140625" style="618" bestFit="1" customWidth="1"/>
    <col min="9738" max="9984" width="9.140625" style="618"/>
    <col min="9985" max="9985" width="23.140625" style="618" bestFit="1" customWidth="1"/>
    <col min="9986" max="9989" width="7.42578125" style="618" bestFit="1" customWidth="1"/>
    <col min="9990" max="9993" width="7.140625" style="618" bestFit="1" customWidth="1"/>
    <col min="9994" max="10240" width="9.140625" style="618"/>
    <col min="10241" max="10241" width="23.140625" style="618" bestFit="1" customWidth="1"/>
    <col min="10242" max="10245" width="7.42578125" style="618" bestFit="1" customWidth="1"/>
    <col min="10246" max="10249" width="7.140625" style="618" bestFit="1" customWidth="1"/>
    <col min="10250" max="10496" width="9.140625" style="618"/>
    <col min="10497" max="10497" width="23.140625" style="618" bestFit="1" customWidth="1"/>
    <col min="10498" max="10501" width="7.42578125" style="618" bestFit="1" customWidth="1"/>
    <col min="10502" max="10505" width="7.140625" style="618" bestFit="1" customWidth="1"/>
    <col min="10506" max="10752" width="9.140625" style="618"/>
    <col min="10753" max="10753" width="23.140625" style="618" bestFit="1" customWidth="1"/>
    <col min="10754" max="10757" width="7.42578125" style="618" bestFit="1" customWidth="1"/>
    <col min="10758" max="10761" width="7.140625" style="618" bestFit="1" customWidth="1"/>
    <col min="10762" max="11008" width="9.140625" style="618"/>
    <col min="11009" max="11009" width="23.140625" style="618" bestFit="1" customWidth="1"/>
    <col min="11010" max="11013" width="7.42578125" style="618" bestFit="1" customWidth="1"/>
    <col min="11014" max="11017" width="7.140625" style="618" bestFit="1" customWidth="1"/>
    <col min="11018" max="11264" width="9.140625" style="618"/>
    <col min="11265" max="11265" width="23.140625" style="618" bestFit="1" customWidth="1"/>
    <col min="11266" max="11269" width="7.42578125" style="618" bestFit="1" customWidth="1"/>
    <col min="11270" max="11273" width="7.140625" style="618" bestFit="1" customWidth="1"/>
    <col min="11274" max="11520" width="9.140625" style="618"/>
    <col min="11521" max="11521" width="23.140625" style="618" bestFit="1" customWidth="1"/>
    <col min="11522" max="11525" width="7.42578125" style="618" bestFit="1" customWidth="1"/>
    <col min="11526" max="11529" width="7.140625" style="618" bestFit="1" customWidth="1"/>
    <col min="11530" max="11776" width="9.140625" style="618"/>
    <col min="11777" max="11777" width="23.140625" style="618" bestFit="1" customWidth="1"/>
    <col min="11778" max="11781" width="7.42578125" style="618" bestFit="1" customWidth="1"/>
    <col min="11782" max="11785" width="7.140625" style="618" bestFit="1" customWidth="1"/>
    <col min="11786" max="12032" width="9.140625" style="618"/>
    <col min="12033" max="12033" width="23.140625" style="618" bestFit="1" customWidth="1"/>
    <col min="12034" max="12037" width="7.42578125" style="618" bestFit="1" customWidth="1"/>
    <col min="12038" max="12041" width="7.140625" style="618" bestFit="1" customWidth="1"/>
    <col min="12042" max="12288" width="9.140625" style="618"/>
    <col min="12289" max="12289" width="23.140625" style="618" bestFit="1" customWidth="1"/>
    <col min="12290" max="12293" width="7.42578125" style="618" bestFit="1" customWidth="1"/>
    <col min="12294" max="12297" width="7.140625" style="618" bestFit="1" customWidth="1"/>
    <col min="12298" max="12544" width="9.140625" style="618"/>
    <col min="12545" max="12545" width="23.140625" style="618" bestFit="1" customWidth="1"/>
    <col min="12546" max="12549" width="7.42578125" style="618" bestFit="1" customWidth="1"/>
    <col min="12550" max="12553" width="7.140625" style="618" bestFit="1" customWidth="1"/>
    <col min="12554" max="12800" width="9.140625" style="618"/>
    <col min="12801" max="12801" width="23.140625" style="618" bestFit="1" customWidth="1"/>
    <col min="12802" max="12805" width="7.42578125" style="618" bestFit="1" customWidth="1"/>
    <col min="12806" max="12809" width="7.140625" style="618" bestFit="1" customWidth="1"/>
    <col min="12810" max="13056" width="9.140625" style="618"/>
    <col min="13057" max="13057" width="23.140625" style="618" bestFit="1" customWidth="1"/>
    <col min="13058" max="13061" width="7.42578125" style="618" bestFit="1" customWidth="1"/>
    <col min="13062" max="13065" width="7.140625" style="618" bestFit="1" customWidth="1"/>
    <col min="13066" max="13312" width="9.140625" style="618"/>
    <col min="13313" max="13313" width="23.140625" style="618" bestFit="1" customWidth="1"/>
    <col min="13314" max="13317" width="7.42578125" style="618" bestFit="1" customWidth="1"/>
    <col min="13318" max="13321" width="7.140625" style="618" bestFit="1" customWidth="1"/>
    <col min="13322" max="13568" width="9.140625" style="618"/>
    <col min="13569" max="13569" width="23.140625" style="618" bestFit="1" customWidth="1"/>
    <col min="13570" max="13573" width="7.42578125" style="618" bestFit="1" customWidth="1"/>
    <col min="13574" max="13577" width="7.140625" style="618" bestFit="1" customWidth="1"/>
    <col min="13578" max="13824" width="9.140625" style="618"/>
    <col min="13825" max="13825" width="23.140625" style="618" bestFit="1" customWidth="1"/>
    <col min="13826" max="13829" width="7.42578125" style="618" bestFit="1" customWidth="1"/>
    <col min="13830" max="13833" width="7.140625" style="618" bestFit="1" customWidth="1"/>
    <col min="13834" max="14080" width="9.140625" style="618"/>
    <col min="14081" max="14081" width="23.140625" style="618" bestFit="1" customWidth="1"/>
    <col min="14082" max="14085" width="7.42578125" style="618" bestFit="1" customWidth="1"/>
    <col min="14086" max="14089" width="7.140625" style="618" bestFit="1" customWidth="1"/>
    <col min="14090" max="14336" width="9.140625" style="618"/>
    <col min="14337" max="14337" width="23.140625" style="618" bestFit="1" customWidth="1"/>
    <col min="14338" max="14341" width="7.42578125" style="618" bestFit="1" customWidth="1"/>
    <col min="14342" max="14345" width="7.140625" style="618" bestFit="1" customWidth="1"/>
    <col min="14346" max="14592" width="9.140625" style="618"/>
    <col min="14593" max="14593" width="23.140625" style="618" bestFit="1" customWidth="1"/>
    <col min="14594" max="14597" width="7.42578125" style="618" bestFit="1" customWidth="1"/>
    <col min="14598" max="14601" width="7.140625" style="618" bestFit="1" customWidth="1"/>
    <col min="14602" max="14848" width="9.140625" style="618"/>
    <col min="14849" max="14849" width="23.140625" style="618" bestFit="1" customWidth="1"/>
    <col min="14850" max="14853" width="7.42578125" style="618" bestFit="1" customWidth="1"/>
    <col min="14854" max="14857" width="7.140625" style="618" bestFit="1" customWidth="1"/>
    <col min="14858" max="15104" width="9.140625" style="618"/>
    <col min="15105" max="15105" width="23.140625" style="618" bestFit="1" customWidth="1"/>
    <col min="15106" max="15109" width="7.42578125" style="618" bestFit="1" customWidth="1"/>
    <col min="15110" max="15113" width="7.140625" style="618" bestFit="1" customWidth="1"/>
    <col min="15114" max="15360" width="9.140625" style="618"/>
    <col min="15361" max="15361" width="23.140625" style="618" bestFit="1" customWidth="1"/>
    <col min="15362" max="15365" width="7.42578125" style="618" bestFit="1" customWidth="1"/>
    <col min="15366" max="15369" width="7.140625" style="618" bestFit="1" customWidth="1"/>
    <col min="15370" max="15616" width="9.140625" style="618"/>
    <col min="15617" max="15617" width="23.140625" style="618" bestFit="1" customWidth="1"/>
    <col min="15618" max="15621" width="7.42578125" style="618" bestFit="1" customWidth="1"/>
    <col min="15622" max="15625" width="7.140625" style="618" bestFit="1" customWidth="1"/>
    <col min="15626" max="15872" width="9.140625" style="618"/>
    <col min="15873" max="15873" width="23.140625" style="618" bestFit="1" customWidth="1"/>
    <col min="15874" max="15877" width="7.42578125" style="618" bestFit="1" customWidth="1"/>
    <col min="15878" max="15881" width="7.140625" style="618" bestFit="1" customWidth="1"/>
    <col min="15882" max="16128" width="9.140625" style="618"/>
    <col min="16129" max="16129" width="23.140625" style="618" bestFit="1" customWidth="1"/>
    <col min="16130" max="16133" width="7.42578125" style="618" bestFit="1" customWidth="1"/>
    <col min="16134" max="16137" width="7.140625" style="618" bestFit="1" customWidth="1"/>
    <col min="16138" max="16384" width="9.140625" style="618"/>
  </cols>
  <sheetData>
    <row r="1" spans="1:12">
      <c r="A1" s="3188" t="s">
        <v>909</v>
      </c>
      <c r="B1" s="3188"/>
      <c r="C1" s="3188"/>
      <c r="D1" s="3188"/>
      <c r="E1" s="3188"/>
      <c r="F1" s="3188"/>
      <c r="G1" s="3188"/>
      <c r="H1" s="3188"/>
      <c r="I1" s="3188"/>
    </row>
    <row r="2" spans="1:12" ht="15.75" customHeight="1">
      <c r="A2" s="3189" t="s">
        <v>908</v>
      </c>
      <c r="B2" s="3189"/>
      <c r="C2" s="3189"/>
      <c r="D2" s="3189"/>
      <c r="E2" s="3189"/>
      <c r="F2" s="3189"/>
      <c r="G2" s="3189"/>
      <c r="H2" s="3189"/>
      <c r="I2" s="3189"/>
      <c r="J2" s="625"/>
    </row>
    <row r="3" spans="1:12" ht="15.75" customHeight="1">
      <c r="A3" s="3189" t="s">
        <v>579</v>
      </c>
      <c r="B3" s="3189"/>
      <c r="C3" s="3189"/>
      <c r="D3" s="3189"/>
      <c r="E3" s="3189"/>
      <c r="F3" s="3189"/>
      <c r="G3" s="3189"/>
      <c r="H3" s="3189"/>
      <c r="I3" s="3189"/>
      <c r="J3" s="625"/>
    </row>
    <row r="4" spans="1:12" ht="16.5" thickBot="1">
      <c r="H4" s="3145" t="s">
        <v>140</v>
      </c>
      <c r="I4" s="3145"/>
    </row>
    <row r="5" spans="1:12" s="745" customFormat="1" ht="21.75" customHeight="1" thickTop="1">
      <c r="A5" s="3190" t="s">
        <v>66</v>
      </c>
      <c r="B5" s="3109">
        <v>2020</v>
      </c>
      <c r="C5" s="3118"/>
      <c r="D5" s="3138">
        <v>2021</v>
      </c>
      <c r="E5" s="3139"/>
      <c r="F5" s="3149" t="str">
        <f>'Secu Credit'!F5</f>
        <v>Changes during three month</v>
      </c>
      <c r="G5" s="3150"/>
      <c r="H5" s="3150"/>
      <c r="I5" s="3151"/>
    </row>
    <row r="6" spans="1:12" s="745" customFormat="1">
      <c r="A6" s="3191"/>
      <c r="B6" s="3119" t="s">
        <v>575</v>
      </c>
      <c r="C6" s="3119" t="s">
        <v>574</v>
      </c>
      <c r="D6" s="3119" t="s">
        <v>573</v>
      </c>
      <c r="E6" s="3119" t="s">
        <v>572</v>
      </c>
      <c r="F6" s="3152" t="str">
        <f>'Secu Credit'!F6:G6</f>
        <v>2020/21</v>
      </c>
      <c r="G6" s="3153"/>
      <c r="H6" s="3152" t="str">
        <f>'Secu Credit'!H6:I6</f>
        <v>2021/22</v>
      </c>
      <c r="I6" s="3154"/>
    </row>
    <row r="7" spans="1:12" s="745" customFormat="1">
      <c r="A7" s="3191"/>
      <c r="B7" s="3137"/>
      <c r="C7" s="3137"/>
      <c r="D7" s="3137"/>
      <c r="E7" s="3137"/>
      <c r="F7" s="759" t="s">
        <v>396</v>
      </c>
      <c r="G7" s="759" t="s">
        <v>571</v>
      </c>
      <c r="H7" s="759" t="s">
        <v>396</v>
      </c>
      <c r="I7" s="758" t="s">
        <v>571</v>
      </c>
    </row>
    <row r="8" spans="1:12" s="745" customFormat="1" ht="27" customHeight="1">
      <c r="A8" s="757" t="s">
        <v>907</v>
      </c>
      <c r="B8" s="755">
        <v>8139.0722588424369</v>
      </c>
      <c r="C8" s="755">
        <v>9815.2299660939989</v>
      </c>
      <c r="D8" s="755">
        <v>7681.3252483200004</v>
      </c>
      <c r="E8" s="755">
        <v>8984.164354126402</v>
      </c>
      <c r="F8" s="755">
        <v>1676.157707251562</v>
      </c>
      <c r="G8" s="756">
        <v>20.593965183569338</v>
      </c>
      <c r="H8" s="755">
        <v>1302.8391058064017</v>
      </c>
      <c r="I8" s="754">
        <v>16.961124072846005</v>
      </c>
    </row>
    <row r="9" spans="1:12" s="745" customFormat="1" ht="27" customHeight="1">
      <c r="A9" s="753" t="s">
        <v>898</v>
      </c>
      <c r="B9" s="751">
        <v>7919.2585571099999</v>
      </c>
      <c r="C9" s="751">
        <v>9568.6593547899993</v>
      </c>
      <c r="D9" s="751">
        <v>7332.97533329</v>
      </c>
      <c r="E9" s="751">
        <v>8552.8724570100021</v>
      </c>
      <c r="F9" s="751">
        <v>1649.4007976799994</v>
      </c>
      <c r="G9" s="752">
        <v>20.82771746603915</v>
      </c>
      <c r="H9" s="751">
        <v>1219.8971237200021</v>
      </c>
      <c r="I9" s="750">
        <v>16.635772906284757</v>
      </c>
    </row>
    <row r="10" spans="1:12" ht="27" customHeight="1">
      <c r="A10" s="753" t="s">
        <v>906</v>
      </c>
      <c r="B10" s="751">
        <v>385.64765738999995</v>
      </c>
      <c r="C10" s="751">
        <v>453.15981047000002</v>
      </c>
      <c r="D10" s="751">
        <v>378.09844038</v>
      </c>
      <c r="E10" s="751">
        <v>652.74000415</v>
      </c>
      <c r="F10" s="751">
        <v>67.512153080000076</v>
      </c>
      <c r="G10" s="752">
        <v>17.506174816907031</v>
      </c>
      <c r="H10" s="751">
        <v>274.64156377</v>
      </c>
      <c r="I10" s="750">
        <v>72.637581761505601</v>
      </c>
      <c r="K10" s="745"/>
      <c r="L10" s="745"/>
    </row>
    <row r="11" spans="1:12" ht="27" customHeight="1">
      <c r="A11" s="753" t="s">
        <v>905</v>
      </c>
      <c r="B11" s="751">
        <v>4205.0247667800004</v>
      </c>
      <c r="C11" s="751">
        <v>5330.98516062</v>
      </c>
      <c r="D11" s="751">
        <v>4146.7047937899997</v>
      </c>
      <c r="E11" s="751">
        <v>3863.5492058100008</v>
      </c>
      <c r="F11" s="751">
        <v>1125.9603938399996</v>
      </c>
      <c r="G11" s="752">
        <v>26.776546067817915</v>
      </c>
      <c r="H11" s="751">
        <v>-283.15558797999893</v>
      </c>
      <c r="I11" s="750">
        <v>-6.8284481789985527</v>
      </c>
      <c r="K11" s="745"/>
      <c r="L11" s="745"/>
    </row>
    <row r="12" spans="1:12" ht="27" customHeight="1">
      <c r="A12" s="753" t="s">
        <v>904</v>
      </c>
      <c r="B12" s="751">
        <v>1929.67038789</v>
      </c>
      <c r="C12" s="751">
        <v>2179.14842658</v>
      </c>
      <c r="D12" s="751">
        <v>1594.6398519000002</v>
      </c>
      <c r="E12" s="751">
        <v>1011.0673220499999</v>
      </c>
      <c r="F12" s="751">
        <v>249.47803868999995</v>
      </c>
      <c r="G12" s="752">
        <v>12.928531227698009</v>
      </c>
      <c r="H12" s="751">
        <v>-583.57252985000025</v>
      </c>
      <c r="I12" s="750">
        <v>-36.595882710110274</v>
      </c>
      <c r="K12" s="745"/>
      <c r="L12" s="745"/>
    </row>
    <row r="13" spans="1:12" ht="27" customHeight="1">
      <c r="A13" s="753" t="s">
        <v>903</v>
      </c>
      <c r="B13" s="751">
        <v>1398.9157450499997</v>
      </c>
      <c r="C13" s="751">
        <v>1605.3659571199998</v>
      </c>
      <c r="D13" s="751">
        <v>1213.53224722</v>
      </c>
      <c r="E13" s="751">
        <v>3025.5159249999997</v>
      </c>
      <c r="F13" s="751">
        <v>206.45021207000013</v>
      </c>
      <c r="G13" s="752">
        <v>14.757873217205175</v>
      </c>
      <c r="H13" s="751">
        <v>1811.9836777799997</v>
      </c>
      <c r="I13" s="750">
        <v>149.31483542616621</v>
      </c>
      <c r="K13" s="745"/>
      <c r="L13" s="745"/>
    </row>
    <row r="14" spans="1:12" ht="27" customHeight="1">
      <c r="A14" s="753" t="s">
        <v>902</v>
      </c>
      <c r="B14" s="751">
        <v>96.36</v>
      </c>
      <c r="C14" s="751">
        <v>96.009999999999991</v>
      </c>
      <c r="D14" s="751">
        <v>86</v>
      </c>
      <c r="E14" s="751">
        <v>53.23</v>
      </c>
      <c r="F14" s="751">
        <v>-0.35000000000000853</v>
      </c>
      <c r="G14" s="752">
        <v>-0.36322125363222135</v>
      </c>
      <c r="H14" s="751">
        <v>-32.770000000000003</v>
      </c>
      <c r="I14" s="750">
        <v>-38.104651162790702</v>
      </c>
      <c r="K14" s="745"/>
      <c r="L14" s="745"/>
    </row>
    <row r="15" spans="1:12" ht="27" customHeight="1">
      <c r="A15" s="753" t="s">
        <v>901</v>
      </c>
      <c r="B15" s="751">
        <v>1302.5557450499998</v>
      </c>
      <c r="C15" s="751">
        <v>1509.3559571199999</v>
      </c>
      <c r="D15" s="751">
        <v>1127.53224722</v>
      </c>
      <c r="E15" s="751">
        <v>2972.2859249999997</v>
      </c>
      <c r="F15" s="751">
        <v>206.80021207000004</v>
      </c>
      <c r="G15" s="752">
        <v>15.876496100522886</v>
      </c>
      <c r="H15" s="751">
        <v>1844.7536777799996</v>
      </c>
      <c r="I15" s="750">
        <v>163.6098375304434</v>
      </c>
      <c r="K15" s="745"/>
      <c r="L15" s="745"/>
    </row>
    <row r="16" spans="1:12" s="745" customFormat="1" ht="27" customHeight="1">
      <c r="A16" s="753" t="s">
        <v>897</v>
      </c>
      <c r="B16" s="751">
        <v>219.81370173243701</v>
      </c>
      <c r="C16" s="751">
        <v>246.57061130400004</v>
      </c>
      <c r="D16" s="751">
        <v>348.34991503000009</v>
      </c>
      <c r="E16" s="751">
        <v>431.29189711639901</v>
      </c>
      <c r="F16" s="751">
        <v>26.756909571563028</v>
      </c>
      <c r="G16" s="752">
        <v>12.172539455312133</v>
      </c>
      <c r="H16" s="751">
        <v>82.941982086398923</v>
      </c>
      <c r="I16" s="750">
        <v>23.809961911216746</v>
      </c>
    </row>
    <row r="17" spans="1:12" ht="27" customHeight="1">
      <c r="A17" s="757" t="s">
        <v>900</v>
      </c>
      <c r="B17" s="755">
        <v>984.0092715200002</v>
      </c>
      <c r="C17" s="755">
        <v>835.26132421</v>
      </c>
      <c r="D17" s="755">
        <v>972.02196401000003</v>
      </c>
      <c r="E17" s="755">
        <v>1273.2121805100001</v>
      </c>
      <c r="F17" s="755">
        <v>-148.7479473100002</v>
      </c>
      <c r="G17" s="756">
        <v>-15.116518879972451</v>
      </c>
      <c r="H17" s="755">
        <v>301.19021650000002</v>
      </c>
      <c r="I17" s="754">
        <v>30.985947607342485</v>
      </c>
      <c r="K17" s="745"/>
      <c r="L17" s="745"/>
    </row>
    <row r="18" spans="1:12" ht="27" customHeight="1">
      <c r="A18" s="753" t="s">
        <v>898</v>
      </c>
      <c r="B18" s="751">
        <v>982.70395756000016</v>
      </c>
      <c r="C18" s="751">
        <v>831.67381790000002</v>
      </c>
      <c r="D18" s="751">
        <v>971.99749324000004</v>
      </c>
      <c r="E18" s="751">
        <v>1273.1740467100001</v>
      </c>
      <c r="F18" s="751">
        <v>-151.03013966000015</v>
      </c>
      <c r="G18" s="752">
        <v>-15.368833970608978</v>
      </c>
      <c r="H18" s="751">
        <v>301.17655347000004</v>
      </c>
      <c r="I18" s="750">
        <v>30.985322036796166</v>
      </c>
      <c r="K18" s="745"/>
      <c r="L18" s="745"/>
    </row>
    <row r="19" spans="1:12" ht="27" customHeight="1">
      <c r="A19" s="753" t="s">
        <v>897</v>
      </c>
      <c r="B19" s="751">
        <v>1.3053139600000001</v>
      </c>
      <c r="C19" s="751">
        <v>3.5875063099999998</v>
      </c>
      <c r="D19" s="751">
        <v>2.4470769999999999E-2</v>
      </c>
      <c r="E19" s="751">
        <v>3.8133799999999995E-2</v>
      </c>
      <c r="F19" s="751">
        <v>2.2821923499999999</v>
      </c>
      <c r="G19" s="752">
        <v>174.83857676661941</v>
      </c>
      <c r="H19" s="751">
        <v>1.3663029999999996E-2</v>
      </c>
      <c r="I19" s="750">
        <v>55.834082867028691</v>
      </c>
      <c r="K19" s="745"/>
      <c r="L19" s="745"/>
    </row>
    <row r="20" spans="1:12" ht="27" customHeight="1">
      <c r="A20" s="757" t="s">
        <v>899</v>
      </c>
      <c r="B20" s="755">
        <v>9123.0815303624368</v>
      </c>
      <c r="C20" s="755">
        <v>10650.491290303999</v>
      </c>
      <c r="D20" s="755">
        <v>8653.3472123299998</v>
      </c>
      <c r="E20" s="755">
        <v>10257.376534636402</v>
      </c>
      <c r="F20" s="755">
        <v>1527.4097599415618</v>
      </c>
      <c r="G20" s="756">
        <v>16.742257041748498</v>
      </c>
      <c r="H20" s="755">
        <v>1604.0293223064018</v>
      </c>
      <c r="I20" s="754">
        <v>18.536518678238743</v>
      </c>
      <c r="K20" s="745"/>
      <c r="L20" s="745"/>
    </row>
    <row r="21" spans="1:12" ht="27" customHeight="1">
      <c r="A21" s="753" t="s">
        <v>898</v>
      </c>
      <c r="B21" s="751">
        <v>8901.96251467</v>
      </c>
      <c r="C21" s="751">
        <v>10400.33317269</v>
      </c>
      <c r="D21" s="751">
        <v>8304.97282653</v>
      </c>
      <c r="E21" s="751">
        <v>9826.0465037200029</v>
      </c>
      <c r="F21" s="751">
        <v>1498.3706580199996</v>
      </c>
      <c r="G21" s="752">
        <v>16.831913811710148</v>
      </c>
      <c r="H21" s="751">
        <v>1521.0736771900029</v>
      </c>
      <c r="I21" s="750">
        <v>18.315215581813536</v>
      </c>
      <c r="K21" s="745"/>
      <c r="L21" s="745"/>
    </row>
    <row r="22" spans="1:12" s="745" customFormat="1" ht="27" customHeight="1" thickBot="1">
      <c r="A22" s="749" t="s">
        <v>897</v>
      </c>
      <c r="B22" s="747">
        <v>221.11901569243702</v>
      </c>
      <c r="C22" s="747">
        <v>250.15811761400005</v>
      </c>
      <c r="D22" s="747">
        <v>348.37438580000008</v>
      </c>
      <c r="E22" s="747">
        <v>431.33003091639904</v>
      </c>
      <c r="F22" s="747">
        <v>29.039101921563031</v>
      </c>
      <c r="G22" s="748">
        <v>13.132792686611195</v>
      </c>
      <c r="H22" s="747">
        <v>82.955645116398955</v>
      </c>
      <c r="I22" s="746">
        <v>23.812211373089685</v>
      </c>
      <c r="J22" s="618"/>
    </row>
    <row r="23" spans="1:12" ht="27" customHeight="1" thickTop="1">
      <c r="A23" s="3187" t="s">
        <v>541</v>
      </c>
      <c r="B23" s="3187"/>
      <c r="C23" s="3187"/>
      <c r="D23" s="3187"/>
      <c r="E23" s="3187"/>
      <c r="F23" s="3187"/>
      <c r="G23" s="3187"/>
      <c r="H23" s="3187"/>
      <c r="K23" s="745"/>
    </row>
    <row r="24" spans="1:12">
      <c r="C24" s="618"/>
      <c r="D24" s="744"/>
      <c r="E24" s="744"/>
    </row>
    <row r="25" spans="1:12">
      <c r="C25" s="618"/>
    </row>
    <row r="26" spans="1:12">
      <c r="C26" s="618"/>
    </row>
    <row r="27" spans="1:12">
      <c r="C27" s="618"/>
    </row>
  </sheetData>
  <mergeCells count="15">
    <mergeCell ref="A23:H23"/>
    <mergeCell ref="A1:I1"/>
    <mergeCell ref="A2:I2"/>
    <mergeCell ref="A3:I3"/>
    <mergeCell ref="H4:I4"/>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SheetLayoutView="100" workbookViewId="0">
      <selection activeCell="M38" sqref="M38"/>
    </sheetView>
  </sheetViews>
  <sheetFormatPr defaultRowHeight="15"/>
  <cols>
    <col min="1" max="1" width="11.7109375" style="2521" bestFit="1" customWidth="1"/>
    <col min="2" max="2" width="9.140625" style="2521" customWidth="1"/>
    <col min="3" max="3" width="9.42578125" style="2521" customWidth="1"/>
    <col min="4" max="4" width="10.28515625" style="2521" bestFit="1" customWidth="1"/>
    <col min="5" max="5" width="9.7109375" style="2521" customWidth="1"/>
    <col min="6" max="6" width="9.5703125" style="2521" customWidth="1"/>
    <col min="7" max="7" width="10.28515625" style="2521" bestFit="1" customWidth="1"/>
    <col min="8" max="8" width="9.28515625" style="2521" bestFit="1" customWidth="1"/>
    <col min="9" max="9" width="8.140625" style="2521" customWidth="1"/>
    <col min="10" max="10" width="10" style="2521" bestFit="1" customWidth="1"/>
    <col min="11" max="239" width="9.140625" style="2521"/>
    <col min="240" max="240" width="11.7109375" style="2521" bestFit="1" customWidth="1"/>
    <col min="241" max="243" width="0" style="2521" hidden="1" customWidth="1"/>
    <col min="244" max="246" width="9.140625" style="2521" customWidth="1"/>
    <col min="247" max="247" width="9.7109375" style="2521" customWidth="1"/>
    <col min="248" max="248" width="9.140625" style="2521" customWidth="1"/>
    <col min="249" max="250" width="9.28515625" style="2521" bestFit="1" customWidth="1"/>
    <col min="251" max="251" width="10.85546875" style="2521" bestFit="1" customWidth="1"/>
    <col min="252" max="252" width="9.28515625" style="2521" customWidth="1"/>
    <col min="253" max="495" width="9.140625" style="2521"/>
    <col min="496" max="496" width="11.7109375" style="2521" bestFit="1" customWidth="1"/>
    <col min="497" max="499" width="0" style="2521" hidden="1" customWidth="1"/>
    <col min="500" max="502" width="9.140625" style="2521" customWidth="1"/>
    <col min="503" max="503" width="9.7109375" style="2521" customWidth="1"/>
    <col min="504" max="504" width="9.140625" style="2521" customWidth="1"/>
    <col min="505" max="506" width="9.28515625" style="2521" bestFit="1" customWidth="1"/>
    <col min="507" max="507" width="10.85546875" style="2521" bestFit="1" customWidth="1"/>
    <col min="508" max="508" width="9.28515625" style="2521" customWidth="1"/>
    <col min="509" max="751" width="9.140625" style="2521"/>
    <col min="752" max="752" width="11.7109375" style="2521" bestFit="1" customWidth="1"/>
    <col min="753" max="755" width="0" style="2521" hidden="1" customWidth="1"/>
    <col min="756" max="758" width="9.140625" style="2521" customWidth="1"/>
    <col min="759" max="759" width="9.7109375" style="2521" customWidth="1"/>
    <col min="760" max="760" width="9.140625" style="2521" customWidth="1"/>
    <col min="761" max="762" width="9.28515625" style="2521" bestFit="1" customWidth="1"/>
    <col min="763" max="763" width="10.85546875" style="2521" bestFit="1" customWidth="1"/>
    <col min="764" max="764" width="9.28515625" style="2521" customWidth="1"/>
    <col min="765" max="1007" width="9.140625" style="2521"/>
    <col min="1008" max="1008" width="11.7109375" style="2521" bestFit="1" customWidth="1"/>
    <col min="1009" max="1011" width="0" style="2521" hidden="1" customWidth="1"/>
    <col min="1012" max="1014" width="9.140625" style="2521" customWidth="1"/>
    <col min="1015" max="1015" width="9.7109375" style="2521" customWidth="1"/>
    <col min="1016" max="1016" width="9.140625" style="2521" customWidth="1"/>
    <col min="1017" max="1018" width="9.28515625" style="2521" bestFit="1" customWidth="1"/>
    <col min="1019" max="1019" width="10.85546875" style="2521" bestFit="1" customWidth="1"/>
    <col min="1020" max="1020" width="9.28515625" style="2521" customWidth="1"/>
    <col min="1021" max="1263" width="9.140625" style="2521"/>
    <col min="1264" max="1264" width="11.7109375" style="2521" bestFit="1" customWidth="1"/>
    <col min="1265" max="1267" width="0" style="2521" hidden="1" customWidth="1"/>
    <col min="1268" max="1270" width="9.140625" style="2521" customWidth="1"/>
    <col min="1271" max="1271" width="9.7109375" style="2521" customWidth="1"/>
    <col min="1272" max="1272" width="9.140625" style="2521" customWidth="1"/>
    <col min="1273" max="1274" width="9.28515625" style="2521" bestFit="1" customWidth="1"/>
    <col min="1275" max="1275" width="10.85546875" style="2521" bestFit="1" customWidth="1"/>
    <col min="1276" max="1276" width="9.28515625" style="2521" customWidth="1"/>
    <col min="1277" max="1519" width="9.140625" style="2521"/>
    <col min="1520" max="1520" width="11.7109375" style="2521" bestFit="1" customWidth="1"/>
    <col min="1521" max="1523" width="0" style="2521" hidden="1" customWidth="1"/>
    <col min="1524" max="1526" width="9.140625" style="2521" customWidth="1"/>
    <col min="1527" max="1527" width="9.7109375" style="2521" customWidth="1"/>
    <col min="1528" max="1528" width="9.140625" style="2521" customWidth="1"/>
    <col min="1529" max="1530" width="9.28515625" style="2521" bestFit="1" customWidth="1"/>
    <col min="1531" max="1531" width="10.85546875" style="2521" bestFit="1" customWidth="1"/>
    <col min="1532" max="1532" width="9.28515625" style="2521" customWidth="1"/>
    <col min="1533" max="1775" width="9.140625" style="2521"/>
    <col min="1776" max="1776" width="11.7109375" style="2521" bestFit="1" customWidth="1"/>
    <col min="1777" max="1779" width="0" style="2521" hidden="1" customWidth="1"/>
    <col min="1780" max="1782" width="9.140625" style="2521" customWidth="1"/>
    <col min="1783" max="1783" width="9.7109375" style="2521" customWidth="1"/>
    <col min="1784" max="1784" width="9.140625" style="2521" customWidth="1"/>
    <col min="1785" max="1786" width="9.28515625" style="2521" bestFit="1" customWidth="1"/>
    <col min="1787" max="1787" width="10.85546875" style="2521" bestFit="1" customWidth="1"/>
    <col min="1788" max="1788" width="9.28515625" style="2521" customWidth="1"/>
    <col min="1789" max="2031" width="9.140625" style="2521"/>
    <col min="2032" max="2032" width="11.7109375" style="2521" bestFit="1" customWidth="1"/>
    <col min="2033" max="2035" width="0" style="2521" hidden="1" customWidth="1"/>
    <col min="2036" max="2038" width="9.140625" style="2521" customWidth="1"/>
    <col min="2039" max="2039" width="9.7109375" style="2521" customWidth="1"/>
    <col min="2040" max="2040" width="9.140625" style="2521" customWidth="1"/>
    <col min="2041" max="2042" width="9.28515625" style="2521" bestFit="1" customWidth="1"/>
    <col min="2043" max="2043" width="10.85546875" style="2521" bestFit="1" customWidth="1"/>
    <col min="2044" max="2044" width="9.28515625" style="2521" customWidth="1"/>
    <col min="2045" max="2287" width="9.140625" style="2521"/>
    <col min="2288" max="2288" width="11.7109375" style="2521" bestFit="1" customWidth="1"/>
    <col min="2289" max="2291" width="0" style="2521" hidden="1" customWidth="1"/>
    <col min="2292" max="2294" width="9.140625" style="2521" customWidth="1"/>
    <col min="2295" max="2295" width="9.7109375" style="2521" customWidth="1"/>
    <col min="2296" max="2296" width="9.140625" style="2521" customWidth="1"/>
    <col min="2297" max="2298" width="9.28515625" style="2521" bestFit="1" customWidth="1"/>
    <col min="2299" max="2299" width="10.85546875" style="2521" bestFit="1" customWidth="1"/>
    <col min="2300" max="2300" width="9.28515625" style="2521" customWidth="1"/>
    <col min="2301" max="2543" width="9.140625" style="2521"/>
    <col min="2544" max="2544" width="11.7109375" style="2521" bestFit="1" customWidth="1"/>
    <col min="2545" max="2547" width="0" style="2521" hidden="1" customWidth="1"/>
    <col min="2548" max="2550" width="9.140625" style="2521" customWidth="1"/>
    <col min="2551" max="2551" width="9.7109375" style="2521" customWidth="1"/>
    <col min="2552" max="2552" width="9.140625" style="2521" customWidth="1"/>
    <col min="2553" max="2554" width="9.28515625" style="2521" bestFit="1" customWidth="1"/>
    <col min="2555" max="2555" width="10.85546875" style="2521" bestFit="1" customWidth="1"/>
    <col min="2556" max="2556" width="9.28515625" style="2521" customWidth="1"/>
    <col min="2557" max="2799" width="9.140625" style="2521"/>
    <col min="2800" max="2800" width="11.7109375" style="2521" bestFit="1" customWidth="1"/>
    <col min="2801" max="2803" width="0" style="2521" hidden="1" customWidth="1"/>
    <col min="2804" max="2806" width="9.140625" style="2521" customWidth="1"/>
    <col min="2807" max="2807" width="9.7109375" style="2521" customWidth="1"/>
    <col min="2808" max="2808" width="9.140625" style="2521" customWidth="1"/>
    <col min="2809" max="2810" width="9.28515625" style="2521" bestFit="1" customWidth="1"/>
    <col min="2811" max="2811" width="10.85546875" style="2521" bestFit="1" customWidth="1"/>
    <col min="2812" max="2812" width="9.28515625" style="2521" customWidth="1"/>
    <col min="2813" max="3055" width="9.140625" style="2521"/>
    <col min="3056" max="3056" width="11.7109375" style="2521" bestFit="1" customWidth="1"/>
    <col min="3057" max="3059" width="0" style="2521" hidden="1" customWidth="1"/>
    <col min="3060" max="3062" width="9.140625" style="2521" customWidth="1"/>
    <col min="3063" max="3063" width="9.7109375" style="2521" customWidth="1"/>
    <col min="3064" max="3064" width="9.140625" style="2521" customWidth="1"/>
    <col min="3065" max="3066" width="9.28515625" style="2521" bestFit="1" customWidth="1"/>
    <col min="3067" max="3067" width="10.85546875" style="2521" bestFit="1" customWidth="1"/>
    <col min="3068" max="3068" width="9.28515625" style="2521" customWidth="1"/>
    <col min="3069" max="3311" width="9.140625" style="2521"/>
    <col min="3312" max="3312" width="11.7109375" style="2521" bestFit="1" customWidth="1"/>
    <col min="3313" max="3315" width="0" style="2521" hidden="1" customWidth="1"/>
    <col min="3316" max="3318" width="9.140625" style="2521" customWidth="1"/>
    <col min="3319" max="3319" width="9.7109375" style="2521" customWidth="1"/>
    <col min="3320" max="3320" width="9.140625" style="2521" customWidth="1"/>
    <col min="3321" max="3322" width="9.28515625" style="2521" bestFit="1" customWidth="1"/>
    <col min="3323" max="3323" width="10.85546875" style="2521" bestFit="1" customWidth="1"/>
    <col min="3324" max="3324" width="9.28515625" style="2521" customWidth="1"/>
    <col min="3325" max="3567" width="9.140625" style="2521"/>
    <col min="3568" max="3568" width="11.7109375" style="2521" bestFit="1" customWidth="1"/>
    <col min="3569" max="3571" width="0" style="2521" hidden="1" customWidth="1"/>
    <col min="3572" max="3574" width="9.140625" style="2521" customWidth="1"/>
    <col min="3575" max="3575" width="9.7109375" style="2521" customWidth="1"/>
    <col min="3576" max="3576" width="9.140625" style="2521" customWidth="1"/>
    <col min="3577" max="3578" width="9.28515625" style="2521" bestFit="1" customWidth="1"/>
    <col min="3579" max="3579" width="10.85546875" style="2521" bestFit="1" customWidth="1"/>
    <col min="3580" max="3580" width="9.28515625" style="2521" customWidth="1"/>
    <col min="3581" max="3823" width="9.140625" style="2521"/>
    <col min="3824" max="3824" width="11.7109375" style="2521" bestFit="1" customWidth="1"/>
    <col min="3825" max="3827" width="0" style="2521" hidden="1" customWidth="1"/>
    <col min="3828" max="3830" width="9.140625" style="2521" customWidth="1"/>
    <col min="3831" max="3831" width="9.7109375" style="2521" customWidth="1"/>
    <col min="3832" max="3832" width="9.140625" style="2521" customWidth="1"/>
    <col min="3833" max="3834" width="9.28515625" style="2521" bestFit="1" customWidth="1"/>
    <col min="3835" max="3835" width="10.85546875" style="2521" bestFit="1" customWidth="1"/>
    <col min="3836" max="3836" width="9.28515625" style="2521" customWidth="1"/>
    <col min="3837" max="4079" width="9.140625" style="2521"/>
    <col min="4080" max="4080" width="11.7109375" style="2521" bestFit="1" customWidth="1"/>
    <col min="4081" max="4083" width="0" style="2521" hidden="1" customWidth="1"/>
    <col min="4084" max="4086" width="9.140625" style="2521" customWidth="1"/>
    <col min="4087" max="4087" width="9.7109375" style="2521" customWidth="1"/>
    <col min="4088" max="4088" width="9.140625" style="2521" customWidth="1"/>
    <col min="4089" max="4090" width="9.28515625" style="2521" bestFit="1" customWidth="1"/>
    <col min="4091" max="4091" width="10.85546875" style="2521" bestFit="1" customWidth="1"/>
    <col min="4092" max="4092" width="9.28515625" style="2521" customWidth="1"/>
    <col min="4093" max="4335" width="9.140625" style="2521"/>
    <col min="4336" max="4336" width="11.7109375" style="2521" bestFit="1" customWidth="1"/>
    <col min="4337" max="4339" width="0" style="2521" hidden="1" customWidth="1"/>
    <col min="4340" max="4342" width="9.140625" style="2521" customWidth="1"/>
    <col min="4343" max="4343" width="9.7109375" style="2521" customWidth="1"/>
    <col min="4344" max="4344" width="9.140625" style="2521" customWidth="1"/>
    <col min="4345" max="4346" width="9.28515625" style="2521" bestFit="1" customWidth="1"/>
    <col min="4347" max="4347" width="10.85546875" style="2521" bestFit="1" customWidth="1"/>
    <col min="4348" max="4348" width="9.28515625" style="2521" customWidth="1"/>
    <col min="4349" max="4591" width="9.140625" style="2521"/>
    <col min="4592" max="4592" width="11.7109375" style="2521" bestFit="1" customWidth="1"/>
    <col min="4593" max="4595" width="0" style="2521" hidden="1" customWidth="1"/>
    <col min="4596" max="4598" width="9.140625" style="2521" customWidth="1"/>
    <col min="4599" max="4599" width="9.7109375" style="2521" customWidth="1"/>
    <col min="4600" max="4600" width="9.140625" style="2521" customWidth="1"/>
    <col min="4601" max="4602" width="9.28515625" style="2521" bestFit="1" customWidth="1"/>
    <col min="4603" max="4603" width="10.85546875" style="2521" bestFit="1" customWidth="1"/>
    <col min="4604" max="4604" width="9.28515625" style="2521" customWidth="1"/>
    <col min="4605" max="4847" width="9.140625" style="2521"/>
    <col min="4848" max="4848" width="11.7109375" style="2521" bestFit="1" customWidth="1"/>
    <col min="4849" max="4851" width="0" style="2521" hidden="1" customWidth="1"/>
    <col min="4852" max="4854" width="9.140625" style="2521" customWidth="1"/>
    <col min="4855" max="4855" width="9.7109375" style="2521" customWidth="1"/>
    <col min="4856" max="4856" width="9.140625" style="2521" customWidth="1"/>
    <col min="4857" max="4858" width="9.28515625" style="2521" bestFit="1" customWidth="1"/>
    <col min="4859" max="4859" width="10.85546875" style="2521" bestFit="1" customWidth="1"/>
    <col min="4860" max="4860" width="9.28515625" style="2521" customWidth="1"/>
    <col min="4861" max="5103" width="9.140625" style="2521"/>
    <col min="5104" max="5104" width="11.7109375" style="2521" bestFit="1" customWidth="1"/>
    <col min="5105" max="5107" width="0" style="2521" hidden="1" customWidth="1"/>
    <col min="5108" max="5110" width="9.140625" style="2521" customWidth="1"/>
    <col min="5111" max="5111" width="9.7109375" style="2521" customWidth="1"/>
    <col min="5112" max="5112" width="9.140625" style="2521" customWidth="1"/>
    <col min="5113" max="5114" width="9.28515625" style="2521" bestFit="1" customWidth="1"/>
    <col min="5115" max="5115" width="10.85546875" style="2521" bestFit="1" customWidth="1"/>
    <col min="5116" max="5116" width="9.28515625" style="2521" customWidth="1"/>
    <col min="5117" max="5359" width="9.140625" style="2521"/>
    <col min="5360" max="5360" width="11.7109375" style="2521" bestFit="1" customWidth="1"/>
    <col min="5361" max="5363" width="0" style="2521" hidden="1" customWidth="1"/>
    <col min="5364" max="5366" width="9.140625" style="2521" customWidth="1"/>
    <col min="5367" max="5367" width="9.7109375" style="2521" customWidth="1"/>
    <col min="5368" max="5368" width="9.140625" style="2521" customWidth="1"/>
    <col min="5369" max="5370" width="9.28515625" style="2521" bestFit="1" customWidth="1"/>
    <col min="5371" max="5371" width="10.85546875" style="2521" bestFit="1" customWidth="1"/>
    <col min="5372" max="5372" width="9.28515625" style="2521" customWidth="1"/>
    <col min="5373" max="5615" width="9.140625" style="2521"/>
    <col min="5616" max="5616" width="11.7109375" style="2521" bestFit="1" customWidth="1"/>
    <col min="5617" max="5619" width="0" style="2521" hidden="1" customWidth="1"/>
    <col min="5620" max="5622" width="9.140625" style="2521" customWidth="1"/>
    <col min="5623" max="5623" width="9.7109375" style="2521" customWidth="1"/>
    <col min="5624" max="5624" width="9.140625" style="2521" customWidth="1"/>
    <col min="5625" max="5626" width="9.28515625" style="2521" bestFit="1" customWidth="1"/>
    <col min="5627" max="5627" width="10.85546875" style="2521" bestFit="1" customWidth="1"/>
    <col min="5628" max="5628" width="9.28515625" style="2521" customWidth="1"/>
    <col min="5629" max="5871" width="9.140625" style="2521"/>
    <col min="5872" max="5872" width="11.7109375" style="2521" bestFit="1" customWidth="1"/>
    <col min="5873" max="5875" width="0" style="2521" hidden="1" customWidth="1"/>
    <col min="5876" max="5878" width="9.140625" style="2521" customWidth="1"/>
    <col min="5879" max="5879" width="9.7109375" style="2521" customWidth="1"/>
    <col min="5880" max="5880" width="9.140625" style="2521" customWidth="1"/>
    <col min="5881" max="5882" width="9.28515625" style="2521" bestFit="1" customWidth="1"/>
    <col min="5883" max="5883" width="10.85546875" style="2521" bestFit="1" customWidth="1"/>
    <col min="5884" max="5884" width="9.28515625" style="2521" customWidth="1"/>
    <col min="5885" max="6127" width="9.140625" style="2521"/>
    <col min="6128" max="6128" width="11.7109375" style="2521" bestFit="1" customWidth="1"/>
    <col min="6129" max="6131" width="0" style="2521" hidden="1" customWidth="1"/>
    <col min="6132" max="6134" width="9.140625" style="2521" customWidth="1"/>
    <col min="6135" max="6135" width="9.7109375" style="2521" customWidth="1"/>
    <col min="6136" max="6136" width="9.140625" style="2521" customWidth="1"/>
    <col min="6137" max="6138" width="9.28515625" style="2521" bestFit="1" customWidth="1"/>
    <col min="6139" max="6139" width="10.85546875" style="2521" bestFit="1" customWidth="1"/>
    <col min="6140" max="6140" width="9.28515625" style="2521" customWidth="1"/>
    <col min="6141" max="6383" width="9.140625" style="2521"/>
    <col min="6384" max="6384" width="11.7109375" style="2521" bestFit="1" customWidth="1"/>
    <col min="6385" max="6387" width="0" style="2521" hidden="1" customWidth="1"/>
    <col min="6388" max="6390" width="9.140625" style="2521" customWidth="1"/>
    <col min="6391" max="6391" width="9.7109375" style="2521" customWidth="1"/>
    <col min="6392" max="6392" width="9.140625" style="2521" customWidth="1"/>
    <col min="6393" max="6394" width="9.28515625" style="2521" bestFit="1" customWidth="1"/>
    <col min="6395" max="6395" width="10.85546875" style="2521" bestFit="1" customWidth="1"/>
    <col min="6396" max="6396" width="9.28515625" style="2521" customWidth="1"/>
    <col min="6397" max="6639" width="9.140625" style="2521"/>
    <col min="6640" max="6640" width="11.7109375" style="2521" bestFit="1" customWidth="1"/>
    <col min="6641" max="6643" width="0" style="2521" hidden="1" customWidth="1"/>
    <col min="6644" max="6646" width="9.140625" style="2521" customWidth="1"/>
    <col min="6647" max="6647" width="9.7109375" style="2521" customWidth="1"/>
    <col min="6648" max="6648" width="9.140625" style="2521" customWidth="1"/>
    <col min="6649" max="6650" width="9.28515625" style="2521" bestFit="1" customWidth="1"/>
    <col min="6651" max="6651" width="10.85546875" style="2521" bestFit="1" customWidth="1"/>
    <col min="6652" max="6652" width="9.28515625" style="2521" customWidth="1"/>
    <col min="6653" max="6895" width="9.140625" style="2521"/>
    <col min="6896" max="6896" width="11.7109375" style="2521" bestFit="1" customWidth="1"/>
    <col min="6897" max="6899" width="0" style="2521" hidden="1" customWidth="1"/>
    <col min="6900" max="6902" width="9.140625" style="2521" customWidth="1"/>
    <col min="6903" max="6903" width="9.7109375" style="2521" customWidth="1"/>
    <col min="6904" max="6904" width="9.140625" style="2521" customWidth="1"/>
    <col min="6905" max="6906" width="9.28515625" style="2521" bestFit="1" customWidth="1"/>
    <col min="6907" max="6907" width="10.85546875" style="2521" bestFit="1" customWidth="1"/>
    <col min="6908" max="6908" width="9.28515625" style="2521" customWidth="1"/>
    <col min="6909" max="7151" width="9.140625" style="2521"/>
    <col min="7152" max="7152" width="11.7109375" style="2521" bestFit="1" customWidth="1"/>
    <col min="7153" max="7155" width="0" style="2521" hidden="1" customWidth="1"/>
    <col min="7156" max="7158" width="9.140625" style="2521" customWidth="1"/>
    <col min="7159" max="7159" width="9.7109375" style="2521" customWidth="1"/>
    <col min="7160" max="7160" width="9.140625" style="2521" customWidth="1"/>
    <col min="7161" max="7162" width="9.28515625" style="2521" bestFit="1" customWidth="1"/>
    <col min="7163" max="7163" width="10.85546875" style="2521" bestFit="1" customWidth="1"/>
    <col min="7164" max="7164" width="9.28515625" style="2521" customWidth="1"/>
    <col min="7165" max="7407" width="9.140625" style="2521"/>
    <col min="7408" max="7408" width="11.7109375" style="2521" bestFit="1" customWidth="1"/>
    <col min="7409" max="7411" width="0" style="2521" hidden="1" customWidth="1"/>
    <col min="7412" max="7414" width="9.140625" style="2521" customWidth="1"/>
    <col min="7415" max="7415" width="9.7109375" style="2521" customWidth="1"/>
    <col min="7416" max="7416" width="9.140625" style="2521" customWidth="1"/>
    <col min="7417" max="7418" width="9.28515625" style="2521" bestFit="1" customWidth="1"/>
    <col min="7419" max="7419" width="10.85546875" style="2521" bestFit="1" customWidth="1"/>
    <col min="7420" max="7420" width="9.28515625" style="2521" customWidth="1"/>
    <col min="7421" max="7663" width="9.140625" style="2521"/>
    <col min="7664" max="7664" width="11.7109375" style="2521" bestFit="1" customWidth="1"/>
    <col min="7665" max="7667" width="0" style="2521" hidden="1" customWidth="1"/>
    <col min="7668" max="7670" width="9.140625" style="2521" customWidth="1"/>
    <col min="7671" max="7671" width="9.7109375" style="2521" customWidth="1"/>
    <col min="7672" max="7672" width="9.140625" style="2521" customWidth="1"/>
    <col min="7673" max="7674" width="9.28515625" style="2521" bestFit="1" customWidth="1"/>
    <col min="7675" max="7675" width="10.85546875" style="2521" bestFit="1" customWidth="1"/>
    <col min="7676" max="7676" width="9.28515625" style="2521" customWidth="1"/>
    <col min="7677" max="7919" width="9.140625" style="2521"/>
    <col min="7920" max="7920" width="11.7109375" style="2521" bestFit="1" customWidth="1"/>
    <col min="7921" max="7923" width="0" style="2521" hidden="1" customWidth="1"/>
    <col min="7924" max="7926" width="9.140625" style="2521" customWidth="1"/>
    <col min="7927" max="7927" width="9.7109375" style="2521" customWidth="1"/>
    <col min="7928" max="7928" width="9.140625" style="2521" customWidth="1"/>
    <col min="7929" max="7930" width="9.28515625" style="2521" bestFit="1" customWidth="1"/>
    <col min="7931" max="7931" width="10.85546875" style="2521" bestFit="1" customWidth="1"/>
    <col min="7932" max="7932" width="9.28515625" style="2521" customWidth="1"/>
    <col min="7933" max="8175" width="9.140625" style="2521"/>
    <col min="8176" max="8176" width="11.7109375" style="2521" bestFit="1" customWidth="1"/>
    <col min="8177" max="8179" width="0" style="2521" hidden="1" customWidth="1"/>
    <col min="8180" max="8182" width="9.140625" style="2521" customWidth="1"/>
    <col min="8183" max="8183" width="9.7109375" style="2521" customWidth="1"/>
    <col min="8184" max="8184" width="9.140625" style="2521" customWidth="1"/>
    <col min="8185" max="8186" width="9.28515625" style="2521" bestFit="1" customWidth="1"/>
    <col min="8187" max="8187" width="10.85546875" style="2521" bestFit="1" customWidth="1"/>
    <col min="8188" max="8188" width="9.28515625" style="2521" customWidth="1"/>
    <col min="8189" max="8431" width="9.140625" style="2521"/>
    <col min="8432" max="8432" width="11.7109375" style="2521" bestFit="1" customWidth="1"/>
    <col min="8433" max="8435" width="0" style="2521" hidden="1" customWidth="1"/>
    <col min="8436" max="8438" width="9.140625" style="2521" customWidth="1"/>
    <col min="8439" max="8439" width="9.7109375" style="2521" customWidth="1"/>
    <col min="8440" max="8440" width="9.140625" style="2521" customWidth="1"/>
    <col min="8441" max="8442" width="9.28515625" style="2521" bestFit="1" customWidth="1"/>
    <col min="8443" max="8443" width="10.85546875" style="2521" bestFit="1" customWidth="1"/>
    <col min="8444" max="8444" width="9.28515625" style="2521" customWidth="1"/>
    <col min="8445" max="8687" width="9.140625" style="2521"/>
    <col min="8688" max="8688" width="11.7109375" style="2521" bestFit="1" customWidth="1"/>
    <col min="8689" max="8691" width="0" style="2521" hidden="1" customWidth="1"/>
    <col min="8692" max="8694" width="9.140625" style="2521" customWidth="1"/>
    <col min="8695" max="8695" width="9.7109375" style="2521" customWidth="1"/>
    <col min="8696" max="8696" width="9.140625" style="2521" customWidth="1"/>
    <col min="8697" max="8698" width="9.28515625" style="2521" bestFit="1" customWidth="1"/>
    <col min="8699" max="8699" width="10.85546875" style="2521" bestFit="1" customWidth="1"/>
    <col min="8700" max="8700" width="9.28515625" style="2521" customWidth="1"/>
    <col min="8701" max="8943" width="9.140625" style="2521"/>
    <col min="8944" max="8944" width="11.7109375" style="2521" bestFit="1" customWidth="1"/>
    <col min="8945" max="8947" width="0" style="2521" hidden="1" customWidth="1"/>
    <col min="8948" max="8950" width="9.140625" style="2521" customWidth="1"/>
    <col min="8951" max="8951" width="9.7109375" style="2521" customWidth="1"/>
    <col min="8952" max="8952" width="9.140625" style="2521" customWidth="1"/>
    <col min="8953" max="8954" width="9.28515625" style="2521" bestFit="1" customWidth="1"/>
    <col min="8955" max="8955" width="10.85546875" style="2521" bestFit="1" customWidth="1"/>
    <col min="8956" max="8956" width="9.28515625" style="2521" customWidth="1"/>
    <col min="8957" max="9199" width="9.140625" style="2521"/>
    <col min="9200" max="9200" width="11.7109375" style="2521" bestFit="1" customWidth="1"/>
    <col min="9201" max="9203" width="0" style="2521" hidden="1" customWidth="1"/>
    <col min="9204" max="9206" width="9.140625" style="2521" customWidth="1"/>
    <col min="9207" max="9207" width="9.7109375" style="2521" customWidth="1"/>
    <col min="9208" max="9208" width="9.140625" style="2521" customWidth="1"/>
    <col min="9209" max="9210" width="9.28515625" style="2521" bestFit="1" customWidth="1"/>
    <col min="9211" max="9211" width="10.85546875" style="2521" bestFit="1" customWidth="1"/>
    <col min="9212" max="9212" width="9.28515625" style="2521" customWidth="1"/>
    <col min="9213" max="9455" width="9.140625" style="2521"/>
    <col min="9456" max="9456" width="11.7109375" style="2521" bestFit="1" customWidth="1"/>
    <col min="9457" max="9459" width="0" style="2521" hidden="1" customWidth="1"/>
    <col min="9460" max="9462" width="9.140625" style="2521" customWidth="1"/>
    <col min="9463" max="9463" width="9.7109375" style="2521" customWidth="1"/>
    <col min="9464" max="9464" width="9.140625" style="2521" customWidth="1"/>
    <col min="9465" max="9466" width="9.28515625" style="2521" bestFit="1" customWidth="1"/>
    <col min="9467" max="9467" width="10.85546875" style="2521" bestFit="1" customWidth="1"/>
    <col min="9468" max="9468" width="9.28515625" style="2521" customWidth="1"/>
    <col min="9469" max="9711" width="9.140625" style="2521"/>
    <col min="9712" max="9712" width="11.7109375" style="2521" bestFit="1" customWidth="1"/>
    <col min="9713" max="9715" width="0" style="2521" hidden="1" customWidth="1"/>
    <col min="9716" max="9718" width="9.140625" style="2521" customWidth="1"/>
    <col min="9719" max="9719" width="9.7109375" style="2521" customWidth="1"/>
    <col min="9720" max="9720" width="9.140625" style="2521" customWidth="1"/>
    <col min="9721" max="9722" width="9.28515625" style="2521" bestFit="1" customWidth="1"/>
    <col min="9723" max="9723" width="10.85546875" style="2521" bestFit="1" customWidth="1"/>
    <col min="9724" max="9724" width="9.28515625" style="2521" customWidth="1"/>
    <col min="9725" max="9967" width="9.140625" style="2521"/>
    <col min="9968" max="9968" width="11.7109375" style="2521" bestFit="1" customWidth="1"/>
    <col min="9969" max="9971" width="0" style="2521" hidden="1" customWidth="1"/>
    <col min="9972" max="9974" width="9.140625" style="2521" customWidth="1"/>
    <col min="9975" max="9975" width="9.7109375" style="2521" customWidth="1"/>
    <col min="9976" max="9976" width="9.140625" style="2521" customWidth="1"/>
    <col min="9977" max="9978" width="9.28515625" style="2521" bestFit="1" customWidth="1"/>
    <col min="9979" max="9979" width="10.85546875" style="2521" bestFit="1" customWidth="1"/>
    <col min="9980" max="9980" width="9.28515625" style="2521" customWidth="1"/>
    <col min="9981" max="10223" width="9.140625" style="2521"/>
    <col min="10224" max="10224" width="11.7109375" style="2521" bestFit="1" customWidth="1"/>
    <col min="10225" max="10227" width="0" style="2521" hidden="1" customWidth="1"/>
    <col min="10228" max="10230" width="9.140625" style="2521" customWidth="1"/>
    <col min="10231" max="10231" width="9.7109375" style="2521" customWidth="1"/>
    <col min="10232" max="10232" width="9.140625" style="2521" customWidth="1"/>
    <col min="10233" max="10234" width="9.28515625" style="2521" bestFit="1" customWidth="1"/>
    <col min="10235" max="10235" width="10.85546875" style="2521" bestFit="1" customWidth="1"/>
    <col min="10236" max="10236" width="9.28515625" style="2521" customWidth="1"/>
    <col min="10237" max="10479" width="9.140625" style="2521"/>
    <col min="10480" max="10480" width="11.7109375" style="2521" bestFit="1" customWidth="1"/>
    <col min="10481" max="10483" width="0" style="2521" hidden="1" customWidth="1"/>
    <col min="10484" max="10486" width="9.140625" style="2521" customWidth="1"/>
    <col min="10487" max="10487" width="9.7109375" style="2521" customWidth="1"/>
    <col min="10488" max="10488" width="9.140625" style="2521" customWidth="1"/>
    <col min="10489" max="10490" width="9.28515625" style="2521" bestFit="1" customWidth="1"/>
    <col min="10491" max="10491" width="10.85546875" style="2521" bestFit="1" customWidth="1"/>
    <col min="10492" max="10492" width="9.28515625" style="2521" customWidth="1"/>
    <col min="10493" max="10735" width="9.140625" style="2521"/>
    <col min="10736" max="10736" width="11.7109375" style="2521" bestFit="1" customWidth="1"/>
    <col min="10737" max="10739" width="0" style="2521" hidden="1" customWidth="1"/>
    <col min="10740" max="10742" width="9.140625" style="2521" customWidth="1"/>
    <col min="10743" max="10743" width="9.7109375" style="2521" customWidth="1"/>
    <col min="10744" max="10744" width="9.140625" style="2521" customWidth="1"/>
    <col min="10745" max="10746" width="9.28515625" style="2521" bestFit="1" customWidth="1"/>
    <col min="10747" max="10747" width="10.85546875" style="2521" bestFit="1" customWidth="1"/>
    <col min="10748" max="10748" width="9.28515625" style="2521" customWidth="1"/>
    <col min="10749" max="10991" width="9.140625" style="2521"/>
    <col min="10992" max="10992" width="11.7109375" style="2521" bestFit="1" customWidth="1"/>
    <col min="10993" max="10995" width="0" style="2521" hidden="1" customWidth="1"/>
    <col min="10996" max="10998" width="9.140625" style="2521" customWidth="1"/>
    <col min="10999" max="10999" width="9.7109375" style="2521" customWidth="1"/>
    <col min="11000" max="11000" width="9.140625" style="2521" customWidth="1"/>
    <col min="11001" max="11002" width="9.28515625" style="2521" bestFit="1" customWidth="1"/>
    <col min="11003" max="11003" width="10.85546875" style="2521" bestFit="1" customWidth="1"/>
    <col min="11004" max="11004" width="9.28515625" style="2521" customWidth="1"/>
    <col min="11005" max="11247" width="9.140625" style="2521"/>
    <col min="11248" max="11248" width="11.7109375" style="2521" bestFit="1" customWidth="1"/>
    <col min="11249" max="11251" width="0" style="2521" hidden="1" customWidth="1"/>
    <col min="11252" max="11254" width="9.140625" style="2521" customWidth="1"/>
    <col min="11255" max="11255" width="9.7109375" style="2521" customWidth="1"/>
    <col min="11256" max="11256" width="9.140625" style="2521" customWidth="1"/>
    <col min="11257" max="11258" width="9.28515625" style="2521" bestFit="1" customWidth="1"/>
    <col min="11259" max="11259" width="10.85546875" style="2521" bestFit="1" customWidth="1"/>
    <col min="11260" max="11260" width="9.28515625" style="2521" customWidth="1"/>
    <col min="11261" max="11503" width="9.140625" style="2521"/>
    <col min="11504" max="11504" width="11.7109375" style="2521" bestFit="1" customWidth="1"/>
    <col min="11505" max="11507" width="0" style="2521" hidden="1" customWidth="1"/>
    <col min="11508" max="11510" width="9.140625" style="2521" customWidth="1"/>
    <col min="11511" max="11511" width="9.7109375" style="2521" customWidth="1"/>
    <col min="11512" max="11512" width="9.140625" style="2521" customWidth="1"/>
    <col min="11513" max="11514" width="9.28515625" style="2521" bestFit="1" customWidth="1"/>
    <col min="11515" max="11515" width="10.85546875" style="2521" bestFit="1" customWidth="1"/>
    <col min="11516" max="11516" width="9.28515625" style="2521" customWidth="1"/>
    <col min="11517" max="11759" width="9.140625" style="2521"/>
    <col min="11760" max="11760" width="11.7109375" style="2521" bestFit="1" customWidth="1"/>
    <col min="11761" max="11763" width="0" style="2521" hidden="1" customWidth="1"/>
    <col min="11764" max="11766" width="9.140625" style="2521" customWidth="1"/>
    <col min="11767" max="11767" width="9.7109375" style="2521" customWidth="1"/>
    <col min="11768" max="11768" width="9.140625" style="2521" customWidth="1"/>
    <col min="11769" max="11770" width="9.28515625" style="2521" bestFit="1" customWidth="1"/>
    <col min="11771" max="11771" width="10.85546875" style="2521" bestFit="1" customWidth="1"/>
    <col min="11772" max="11772" width="9.28515625" style="2521" customWidth="1"/>
    <col min="11773" max="12015" width="9.140625" style="2521"/>
    <col min="12016" max="12016" width="11.7109375" style="2521" bestFit="1" customWidth="1"/>
    <col min="12017" max="12019" width="0" style="2521" hidden="1" customWidth="1"/>
    <col min="12020" max="12022" width="9.140625" style="2521" customWidth="1"/>
    <col min="12023" max="12023" width="9.7109375" style="2521" customWidth="1"/>
    <col min="12024" max="12024" width="9.140625" style="2521" customWidth="1"/>
    <col min="12025" max="12026" width="9.28515625" style="2521" bestFit="1" customWidth="1"/>
    <col min="12027" max="12027" width="10.85546875" style="2521" bestFit="1" customWidth="1"/>
    <col min="12028" max="12028" width="9.28515625" style="2521" customWidth="1"/>
    <col min="12029" max="12271" width="9.140625" style="2521"/>
    <col min="12272" max="12272" width="11.7109375" style="2521" bestFit="1" customWidth="1"/>
    <col min="12273" max="12275" width="0" style="2521" hidden="1" customWidth="1"/>
    <col min="12276" max="12278" width="9.140625" style="2521" customWidth="1"/>
    <col min="12279" max="12279" width="9.7109375" style="2521" customWidth="1"/>
    <col min="12280" max="12280" width="9.140625" style="2521" customWidth="1"/>
    <col min="12281" max="12282" width="9.28515625" style="2521" bestFit="1" customWidth="1"/>
    <col min="12283" max="12283" width="10.85546875" style="2521" bestFit="1" customWidth="1"/>
    <col min="12284" max="12284" width="9.28515625" style="2521" customWidth="1"/>
    <col min="12285" max="12527" width="9.140625" style="2521"/>
    <col min="12528" max="12528" width="11.7109375" style="2521" bestFit="1" customWidth="1"/>
    <col min="12529" max="12531" width="0" style="2521" hidden="1" customWidth="1"/>
    <col min="12532" max="12534" width="9.140625" style="2521" customWidth="1"/>
    <col min="12535" max="12535" width="9.7109375" style="2521" customWidth="1"/>
    <col min="12536" max="12536" width="9.140625" style="2521" customWidth="1"/>
    <col min="12537" max="12538" width="9.28515625" style="2521" bestFit="1" customWidth="1"/>
    <col min="12539" max="12539" width="10.85546875" style="2521" bestFit="1" customWidth="1"/>
    <col min="12540" max="12540" width="9.28515625" style="2521" customWidth="1"/>
    <col min="12541" max="12783" width="9.140625" style="2521"/>
    <col min="12784" max="12784" width="11.7109375" style="2521" bestFit="1" customWidth="1"/>
    <col min="12785" max="12787" width="0" style="2521" hidden="1" customWidth="1"/>
    <col min="12788" max="12790" width="9.140625" style="2521" customWidth="1"/>
    <col min="12791" max="12791" width="9.7109375" style="2521" customWidth="1"/>
    <col min="12792" max="12792" width="9.140625" style="2521" customWidth="1"/>
    <col min="12793" max="12794" width="9.28515625" style="2521" bestFit="1" customWidth="1"/>
    <col min="12795" max="12795" width="10.85546875" style="2521" bestFit="1" customWidth="1"/>
    <col min="12796" max="12796" width="9.28515625" style="2521" customWidth="1"/>
    <col min="12797" max="13039" width="9.140625" style="2521"/>
    <col min="13040" max="13040" width="11.7109375" style="2521" bestFit="1" customWidth="1"/>
    <col min="13041" max="13043" width="0" style="2521" hidden="1" customWidth="1"/>
    <col min="13044" max="13046" width="9.140625" style="2521" customWidth="1"/>
    <col min="13047" max="13047" width="9.7109375" style="2521" customWidth="1"/>
    <col min="13048" max="13048" width="9.140625" style="2521" customWidth="1"/>
    <col min="13049" max="13050" width="9.28515625" style="2521" bestFit="1" customWidth="1"/>
    <col min="13051" max="13051" width="10.85546875" style="2521" bestFit="1" customWidth="1"/>
    <col min="13052" max="13052" width="9.28515625" style="2521" customWidth="1"/>
    <col min="13053" max="13295" width="9.140625" style="2521"/>
    <col min="13296" max="13296" width="11.7109375" style="2521" bestFit="1" customWidth="1"/>
    <col min="13297" max="13299" width="0" style="2521" hidden="1" customWidth="1"/>
    <col min="13300" max="13302" width="9.140625" style="2521" customWidth="1"/>
    <col min="13303" max="13303" width="9.7109375" style="2521" customWidth="1"/>
    <col min="13304" max="13304" width="9.140625" style="2521" customWidth="1"/>
    <col min="13305" max="13306" width="9.28515625" style="2521" bestFit="1" customWidth="1"/>
    <col min="13307" max="13307" width="10.85546875" style="2521" bestFit="1" customWidth="1"/>
    <col min="13308" max="13308" width="9.28515625" style="2521" customWidth="1"/>
    <col min="13309" max="13551" width="9.140625" style="2521"/>
    <col min="13552" max="13552" width="11.7109375" style="2521" bestFit="1" customWidth="1"/>
    <col min="13553" max="13555" width="0" style="2521" hidden="1" customWidth="1"/>
    <col min="13556" max="13558" width="9.140625" style="2521" customWidth="1"/>
    <col min="13559" max="13559" width="9.7109375" style="2521" customWidth="1"/>
    <col min="13560" max="13560" width="9.140625" style="2521" customWidth="1"/>
    <col min="13561" max="13562" width="9.28515625" style="2521" bestFit="1" customWidth="1"/>
    <col min="13563" max="13563" width="10.85546875" style="2521" bestFit="1" customWidth="1"/>
    <col min="13564" max="13564" width="9.28515625" style="2521" customWidth="1"/>
    <col min="13565" max="13807" width="9.140625" style="2521"/>
    <col min="13808" max="13808" width="11.7109375" style="2521" bestFit="1" customWidth="1"/>
    <col min="13809" max="13811" width="0" style="2521" hidden="1" customWidth="1"/>
    <col min="13812" max="13814" width="9.140625" style="2521" customWidth="1"/>
    <col min="13815" max="13815" width="9.7109375" style="2521" customWidth="1"/>
    <col min="13816" max="13816" width="9.140625" style="2521" customWidth="1"/>
    <col min="13817" max="13818" width="9.28515625" style="2521" bestFit="1" customWidth="1"/>
    <col min="13819" max="13819" width="10.85546875" style="2521" bestFit="1" customWidth="1"/>
    <col min="13820" max="13820" width="9.28515625" style="2521" customWidth="1"/>
    <col min="13821" max="14063" width="9.140625" style="2521"/>
    <col min="14064" max="14064" width="11.7109375" style="2521" bestFit="1" customWidth="1"/>
    <col min="14065" max="14067" width="0" style="2521" hidden="1" customWidth="1"/>
    <col min="14068" max="14070" width="9.140625" style="2521" customWidth="1"/>
    <col min="14071" max="14071" width="9.7109375" style="2521" customWidth="1"/>
    <col min="14072" max="14072" width="9.140625" style="2521" customWidth="1"/>
    <col min="14073" max="14074" width="9.28515625" style="2521" bestFit="1" customWidth="1"/>
    <col min="14075" max="14075" width="10.85546875" style="2521" bestFit="1" customWidth="1"/>
    <col min="14076" max="14076" width="9.28515625" style="2521" customWidth="1"/>
    <col min="14077" max="14319" width="9.140625" style="2521"/>
    <col min="14320" max="14320" width="11.7109375" style="2521" bestFit="1" customWidth="1"/>
    <col min="14321" max="14323" width="0" style="2521" hidden="1" customWidth="1"/>
    <col min="14324" max="14326" width="9.140625" style="2521" customWidth="1"/>
    <col min="14327" max="14327" width="9.7109375" style="2521" customWidth="1"/>
    <col min="14328" max="14328" width="9.140625" style="2521" customWidth="1"/>
    <col min="14329" max="14330" width="9.28515625" style="2521" bestFit="1" customWidth="1"/>
    <col min="14331" max="14331" width="10.85546875" style="2521" bestFit="1" customWidth="1"/>
    <col min="14332" max="14332" width="9.28515625" style="2521" customWidth="1"/>
    <col min="14333" max="14575" width="9.140625" style="2521"/>
    <col min="14576" max="14576" width="11.7109375" style="2521" bestFit="1" customWidth="1"/>
    <col min="14577" max="14579" width="0" style="2521" hidden="1" customWidth="1"/>
    <col min="14580" max="14582" width="9.140625" style="2521" customWidth="1"/>
    <col min="14583" max="14583" width="9.7109375" style="2521" customWidth="1"/>
    <col min="14584" max="14584" width="9.140625" style="2521" customWidth="1"/>
    <col min="14585" max="14586" width="9.28515625" style="2521" bestFit="1" customWidth="1"/>
    <col min="14587" max="14587" width="10.85546875" style="2521" bestFit="1" customWidth="1"/>
    <col min="14588" max="14588" width="9.28515625" style="2521" customWidth="1"/>
    <col min="14589" max="14831" width="9.140625" style="2521"/>
    <col min="14832" max="14832" width="11.7109375" style="2521" bestFit="1" customWidth="1"/>
    <col min="14833" max="14835" width="0" style="2521" hidden="1" customWidth="1"/>
    <col min="14836" max="14838" width="9.140625" style="2521" customWidth="1"/>
    <col min="14839" max="14839" width="9.7109375" style="2521" customWidth="1"/>
    <col min="14840" max="14840" width="9.140625" style="2521" customWidth="1"/>
    <col min="14841" max="14842" width="9.28515625" style="2521" bestFit="1" customWidth="1"/>
    <col min="14843" max="14843" width="10.85546875" style="2521" bestFit="1" customWidth="1"/>
    <col min="14844" max="14844" width="9.28515625" style="2521" customWidth="1"/>
    <col min="14845" max="15087" width="9.140625" style="2521"/>
    <col min="15088" max="15088" width="11.7109375" style="2521" bestFit="1" customWidth="1"/>
    <col min="15089" max="15091" width="0" style="2521" hidden="1" customWidth="1"/>
    <col min="15092" max="15094" width="9.140625" style="2521" customWidth="1"/>
    <col min="15095" max="15095" width="9.7109375" style="2521" customWidth="1"/>
    <col min="15096" max="15096" width="9.140625" style="2521" customWidth="1"/>
    <col min="15097" max="15098" width="9.28515625" style="2521" bestFit="1" customWidth="1"/>
    <col min="15099" max="15099" width="10.85546875" style="2521" bestFit="1" customWidth="1"/>
    <col min="15100" max="15100" width="9.28515625" style="2521" customWidth="1"/>
    <col min="15101" max="15343" width="9.140625" style="2521"/>
    <col min="15344" max="15344" width="11.7109375" style="2521" bestFit="1" customWidth="1"/>
    <col min="15345" max="15347" width="0" style="2521" hidden="1" customWidth="1"/>
    <col min="15348" max="15350" width="9.140625" style="2521" customWidth="1"/>
    <col min="15351" max="15351" width="9.7109375" style="2521" customWidth="1"/>
    <col min="15352" max="15352" width="9.140625" style="2521" customWidth="1"/>
    <col min="15353" max="15354" width="9.28515625" style="2521" bestFit="1" customWidth="1"/>
    <col min="15355" max="15355" width="10.85546875" style="2521" bestFit="1" customWidth="1"/>
    <col min="15356" max="15356" width="9.28515625" style="2521" customWidth="1"/>
    <col min="15357" max="15599" width="9.140625" style="2521"/>
    <col min="15600" max="15600" width="11.7109375" style="2521" bestFit="1" customWidth="1"/>
    <col min="15601" max="15603" width="0" style="2521" hidden="1" customWidth="1"/>
    <col min="15604" max="15606" width="9.140625" style="2521" customWidth="1"/>
    <col min="15607" max="15607" width="9.7109375" style="2521" customWidth="1"/>
    <col min="15608" max="15608" width="9.140625" style="2521" customWidth="1"/>
    <col min="15609" max="15610" width="9.28515625" style="2521" bestFit="1" customWidth="1"/>
    <col min="15611" max="15611" width="10.85546875" style="2521" bestFit="1" customWidth="1"/>
    <col min="15612" max="15612" width="9.28515625" style="2521" customWidth="1"/>
    <col min="15613" max="15855" width="9.140625" style="2521"/>
    <col min="15856" max="15856" width="11.7109375" style="2521" bestFit="1" customWidth="1"/>
    <col min="15857" max="15859" width="0" style="2521" hidden="1" customWidth="1"/>
    <col min="15860" max="15862" width="9.140625" style="2521" customWidth="1"/>
    <col min="15863" max="15863" width="9.7109375" style="2521" customWidth="1"/>
    <col min="15864" max="15864" width="9.140625" style="2521" customWidth="1"/>
    <col min="15865" max="15866" width="9.28515625" style="2521" bestFit="1" customWidth="1"/>
    <col min="15867" max="15867" width="10.85546875" style="2521" bestFit="1" customWidth="1"/>
    <col min="15868" max="15868" width="9.28515625" style="2521" customWidth="1"/>
    <col min="15869" max="16111" width="9.140625" style="2521"/>
    <col min="16112" max="16112" width="11.7109375" style="2521" bestFit="1" customWidth="1"/>
    <col min="16113" max="16115" width="0" style="2521" hidden="1" customWidth="1"/>
    <col min="16116" max="16118" width="9.140625" style="2521" customWidth="1"/>
    <col min="16119" max="16119" width="9.7109375" style="2521" customWidth="1"/>
    <col min="16120" max="16120" width="9.140625" style="2521" customWidth="1"/>
    <col min="16121" max="16122" width="9.28515625" style="2521" bestFit="1" customWidth="1"/>
    <col min="16123" max="16123" width="10.85546875" style="2521" bestFit="1" customWidth="1"/>
    <col min="16124" max="16124" width="9.28515625" style="2521" customWidth="1"/>
    <col min="16125" max="16384" width="9.140625" style="2521"/>
  </cols>
  <sheetData>
    <row r="1" spans="1:10">
      <c r="A1" s="2792" t="s">
        <v>1948</v>
      </c>
      <c r="B1" s="2792"/>
      <c r="C1" s="2792"/>
      <c r="D1" s="2792"/>
      <c r="E1" s="2792"/>
      <c r="F1" s="2792"/>
      <c r="G1" s="2792"/>
      <c r="H1" s="2792"/>
      <c r="I1" s="2792"/>
      <c r="J1" s="2792"/>
    </row>
    <row r="2" spans="1:10">
      <c r="A2" s="2793" t="s">
        <v>7</v>
      </c>
      <c r="B2" s="2793"/>
      <c r="C2" s="2793"/>
      <c r="D2" s="2793"/>
      <c r="E2" s="2793"/>
      <c r="F2" s="2793"/>
      <c r="G2" s="2793"/>
      <c r="H2" s="2793"/>
      <c r="I2" s="2793"/>
      <c r="J2" s="2793"/>
    </row>
    <row r="3" spans="1:10">
      <c r="A3" s="2794" t="s">
        <v>1940</v>
      </c>
      <c r="B3" s="2794"/>
      <c r="C3" s="2794"/>
      <c r="D3" s="2794"/>
      <c r="E3" s="2794"/>
      <c r="F3" s="2794"/>
      <c r="G3" s="2794"/>
      <c r="H3" s="2794"/>
      <c r="I3" s="2794"/>
      <c r="J3" s="2794"/>
    </row>
    <row r="4" spans="1:10" ht="15.75" thickBot="1">
      <c r="A4" s="2794"/>
      <c r="B4" s="2794"/>
      <c r="C4" s="2794"/>
      <c r="D4" s="2794"/>
      <c r="E4" s="2794"/>
      <c r="F4" s="2794"/>
      <c r="G4" s="2794"/>
      <c r="H4" s="2794"/>
      <c r="I4" s="2794"/>
      <c r="J4" s="2794"/>
    </row>
    <row r="5" spans="1:10" ht="15.75" thickTop="1">
      <c r="A5" s="2795" t="s">
        <v>157</v>
      </c>
      <c r="B5" s="2797" t="s">
        <v>72</v>
      </c>
      <c r="C5" s="2798"/>
      <c r="D5" s="2799"/>
      <c r="E5" s="2797" t="s">
        <v>73</v>
      </c>
      <c r="F5" s="2798"/>
      <c r="G5" s="2799"/>
      <c r="H5" s="2800" t="s">
        <v>263</v>
      </c>
      <c r="I5" s="2801"/>
      <c r="J5" s="2802"/>
    </row>
    <row r="6" spans="1:10">
      <c r="A6" s="2796"/>
      <c r="B6" s="2546" t="s">
        <v>1947</v>
      </c>
      <c r="C6" s="2546" t="s">
        <v>1284</v>
      </c>
      <c r="D6" s="2546" t="s">
        <v>1946</v>
      </c>
      <c r="E6" s="2546" t="s">
        <v>1947</v>
      </c>
      <c r="F6" s="2546" t="s">
        <v>1284</v>
      </c>
      <c r="G6" s="2546" t="s">
        <v>1946</v>
      </c>
      <c r="H6" s="2546" t="s">
        <v>1947</v>
      </c>
      <c r="I6" s="2546" t="s">
        <v>1284</v>
      </c>
      <c r="J6" s="2545" t="s">
        <v>1946</v>
      </c>
    </row>
    <row r="7" spans="1:10">
      <c r="A7" s="2544" t="s">
        <v>953</v>
      </c>
      <c r="B7" s="2543">
        <v>6.95</v>
      </c>
      <c r="C7" s="2542">
        <v>3.28</v>
      </c>
      <c r="D7" s="2541">
        <v>3.6700000000000004</v>
      </c>
      <c r="E7" s="2532">
        <v>3.49</v>
      </c>
      <c r="F7" s="2532">
        <v>6.69</v>
      </c>
      <c r="G7" s="2532">
        <f t="shared" ref="G7:G18" si="0">E7-F7</f>
        <v>-3.2</v>
      </c>
      <c r="H7" s="2532">
        <v>4.3499999999999996</v>
      </c>
      <c r="I7" s="2532">
        <v>5.3</v>
      </c>
      <c r="J7" s="2531">
        <f>H7-I7</f>
        <v>-0.95000000000000018</v>
      </c>
    </row>
    <row r="8" spans="1:10">
      <c r="A8" s="2537" t="s">
        <v>952</v>
      </c>
      <c r="B8" s="2532">
        <v>6.16</v>
      </c>
      <c r="C8" s="2535">
        <v>3.99</v>
      </c>
      <c r="D8" s="2532">
        <v>2.17</v>
      </c>
      <c r="E8" s="2532">
        <v>4.5199999999999996</v>
      </c>
      <c r="F8" s="2532">
        <v>7.34</v>
      </c>
      <c r="G8" s="2532">
        <f t="shared" si="0"/>
        <v>-2.8200000000000003</v>
      </c>
      <c r="H8" s="2532">
        <v>3.49</v>
      </c>
      <c r="I8" s="2532">
        <v>4.3499999999999996</v>
      </c>
      <c r="J8" s="2531">
        <f>H8-I8</f>
        <v>-0.85999999999999943</v>
      </c>
    </row>
    <row r="9" spans="1:10">
      <c r="A9" s="2537" t="s">
        <v>951</v>
      </c>
      <c r="B9" s="2536">
        <v>6.21</v>
      </c>
      <c r="C9" s="2535">
        <v>4.62</v>
      </c>
      <c r="D9" s="2532">
        <v>1.5899999999999999</v>
      </c>
      <c r="E9" s="2532">
        <v>3.79</v>
      </c>
      <c r="F9" s="2532">
        <v>7.61</v>
      </c>
      <c r="G9" s="2532">
        <f t="shared" si="0"/>
        <v>-3.8200000000000003</v>
      </c>
      <c r="H9" s="2532">
        <v>4.24</v>
      </c>
      <c r="I9" s="2540">
        <v>4.4800000000000004</v>
      </c>
      <c r="J9" s="2531">
        <f>H9-I9</f>
        <v>-0.24000000000000021</v>
      </c>
    </row>
    <row r="10" spans="1:10">
      <c r="A10" s="2537" t="s">
        <v>950</v>
      </c>
      <c r="B10" s="2536">
        <v>5.76</v>
      </c>
      <c r="C10" s="2535">
        <v>5.54</v>
      </c>
      <c r="D10" s="2532">
        <v>0.21999999999999975</v>
      </c>
      <c r="E10" s="2532">
        <v>4.05</v>
      </c>
      <c r="F10" s="2532">
        <v>6.93</v>
      </c>
      <c r="G10" s="2532">
        <f t="shared" si="0"/>
        <v>-2.88</v>
      </c>
      <c r="H10" s="2532"/>
      <c r="I10" s="2532"/>
      <c r="J10" s="2531"/>
    </row>
    <row r="11" spans="1:10">
      <c r="A11" s="2537" t="s">
        <v>949</v>
      </c>
      <c r="B11" s="2536">
        <v>6.55</v>
      </c>
      <c r="C11" s="2535">
        <v>7.35</v>
      </c>
      <c r="D11" s="2532">
        <v>-0.79999999999999982</v>
      </c>
      <c r="E11" s="2532">
        <v>2.93</v>
      </c>
      <c r="F11" s="2532">
        <v>4.59</v>
      </c>
      <c r="G11" s="2532">
        <f t="shared" si="0"/>
        <v>-1.6599999999999997</v>
      </c>
      <c r="H11" s="2532"/>
      <c r="I11" s="2532"/>
      <c r="J11" s="2531"/>
    </row>
    <row r="12" spans="1:10">
      <c r="A12" s="2537" t="s">
        <v>948</v>
      </c>
      <c r="B12" s="2536">
        <v>6.82</v>
      </c>
      <c r="C12" s="2535">
        <v>7.59</v>
      </c>
      <c r="D12" s="2532">
        <v>-0.76999999999999957</v>
      </c>
      <c r="E12" s="2532">
        <v>3.56</v>
      </c>
      <c r="F12" s="2532">
        <v>4.0599999999999996</v>
      </c>
      <c r="G12" s="2532">
        <f t="shared" si="0"/>
        <v>-0.49999999999999956</v>
      </c>
      <c r="H12" s="2532"/>
      <c r="I12" s="2532"/>
      <c r="J12" s="2531"/>
    </row>
    <row r="13" spans="1:10">
      <c r="A13" s="2537" t="s">
        <v>947</v>
      </c>
      <c r="B13" s="2539">
        <v>6.87</v>
      </c>
      <c r="C13" s="2535">
        <v>6.58</v>
      </c>
      <c r="D13" s="2532">
        <v>0.29000000000000004</v>
      </c>
      <c r="E13" s="2532">
        <v>2.7</v>
      </c>
      <c r="F13" s="2532">
        <v>5.03</v>
      </c>
      <c r="G13" s="2532">
        <f t="shared" si="0"/>
        <v>-2.33</v>
      </c>
      <c r="H13" s="2532"/>
      <c r="I13" s="2532"/>
      <c r="J13" s="2531"/>
    </row>
    <row r="14" spans="1:10">
      <c r="A14" s="2537" t="s">
        <v>946</v>
      </c>
      <c r="B14" s="2539">
        <v>6.7</v>
      </c>
      <c r="C14" s="2535">
        <v>5.91</v>
      </c>
      <c r="D14" s="2532">
        <v>0.79</v>
      </c>
      <c r="E14" s="2534">
        <v>3.03</v>
      </c>
      <c r="F14" s="2533">
        <v>5.52</v>
      </c>
      <c r="G14" s="2532">
        <f t="shared" si="0"/>
        <v>-2.4899999999999998</v>
      </c>
      <c r="H14" s="2532"/>
      <c r="I14" s="2532"/>
      <c r="J14" s="2531"/>
    </row>
    <row r="15" spans="1:10">
      <c r="A15" s="2537" t="s">
        <v>945</v>
      </c>
      <c r="B15" s="2536">
        <v>6.74</v>
      </c>
      <c r="C15" s="2535" t="s">
        <v>74</v>
      </c>
      <c r="D15" s="2532" t="s">
        <v>74</v>
      </c>
      <c r="E15" s="2534">
        <v>3.1</v>
      </c>
      <c r="F15" s="2538">
        <v>4.29</v>
      </c>
      <c r="G15" s="2532">
        <f t="shared" si="0"/>
        <v>-1.19</v>
      </c>
      <c r="H15" s="2532"/>
      <c r="I15" s="2532"/>
      <c r="J15" s="2531"/>
    </row>
    <row r="16" spans="1:10">
      <c r="A16" s="2537" t="s">
        <v>944</v>
      </c>
      <c r="B16" s="2536">
        <v>5.83</v>
      </c>
      <c r="C16" s="2535" t="s">
        <v>74</v>
      </c>
      <c r="D16" s="2532" t="s">
        <v>74</v>
      </c>
      <c r="E16" s="2534">
        <v>3.65</v>
      </c>
      <c r="F16" s="2538">
        <v>6.3</v>
      </c>
      <c r="G16" s="2532">
        <f t="shared" si="0"/>
        <v>-2.65</v>
      </c>
      <c r="H16" s="2532"/>
      <c r="I16" s="2532"/>
      <c r="J16" s="2531"/>
    </row>
    <row r="17" spans="1:10">
      <c r="A17" s="2537" t="s">
        <v>943</v>
      </c>
      <c r="B17" s="2536">
        <v>4.54</v>
      </c>
      <c r="C17" s="2535">
        <v>6.23</v>
      </c>
      <c r="D17" s="2532">
        <v>-1.6900000000000004</v>
      </c>
      <c r="E17" s="2534">
        <v>4.1900000000000004</v>
      </c>
      <c r="F17" s="2533">
        <v>6.26</v>
      </c>
      <c r="G17" s="2532">
        <f t="shared" si="0"/>
        <v>-2.0699999999999994</v>
      </c>
      <c r="H17" s="2532"/>
      <c r="I17" s="2532"/>
      <c r="J17" s="2531"/>
    </row>
    <row r="18" spans="1:10">
      <c r="A18" s="2537" t="s">
        <v>942</v>
      </c>
      <c r="B18" s="2536">
        <v>4.78</v>
      </c>
      <c r="C18" s="2535">
        <v>6.93</v>
      </c>
      <c r="D18" s="2532">
        <v>-2.1499999999999995</v>
      </c>
      <c r="E18" s="2534">
        <v>4.1900000000000004</v>
      </c>
      <c r="F18" s="2533">
        <v>5.59</v>
      </c>
      <c r="G18" s="2532">
        <f t="shared" si="0"/>
        <v>-1.3999999999999995</v>
      </c>
      <c r="H18" s="2532"/>
      <c r="I18" s="2532"/>
      <c r="J18" s="2531"/>
    </row>
    <row r="19" spans="1:10" ht="15.75" thickBot="1">
      <c r="A19" s="2530" t="s">
        <v>1559</v>
      </c>
      <c r="B19" s="2529">
        <v>6.15</v>
      </c>
      <c r="C19" s="2529">
        <f t="shared" ref="C19:J19" si="1">AVERAGE(C7:C18)</f>
        <v>5.8020000000000005</v>
      </c>
      <c r="D19" s="2529">
        <f t="shared" si="1"/>
        <v>0.33200000000000002</v>
      </c>
      <c r="E19" s="2529">
        <f t="shared" si="1"/>
        <v>3.5999999999999996</v>
      </c>
      <c r="F19" s="2529">
        <f t="shared" si="1"/>
        <v>5.8508333333333331</v>
      </c>
      <c r="G19" s="2529">
        <f t="shared" si="1"/>
        <v>-2.250833333333333</v>
      </c>
      <c r="H19" s="2529">
        <f t="shared" si="1"/>
        <v>4.0266666666666664</v>
      </c>
      <c r="I19" s="2529">
        <f t="shared" si="1"/>
        <v>4.71</v>
      </c>
      <c r="J19" s="2528">
        <f t="shared" si="1"/>
        <v>-0.68333333333333324</v>
      </c>
    </row>
    <row r="20" spans="1:10" ht="15.75" thickTop="1">
      <c r="A20" s="2527" t="s">
        <v>1945</v>
      </c>
      <c r="B20" s="2525"/>
      <c r="C20" s="2525"/>
      <c r="D20" s="2526"/>
      <c r="E20" s="2526"/>
      <c r="F20" s="2526"/>
    </row>
    <row r="21" spans="1:10">
      <c r="A21" s="2525" t="s">
        <v>1944</v>
      </c>
      <c r="B21" s="2522"/>
      <c r="C21" s="2522"/>
      <c r="G21" s="2524"/>
      <c r="H21" s="2524"/>
      <c r="I21" s="2524"/>
      <c r="J21" s="2524"/>
    </row>
    <row r="22" spans="1:10">
      <c r="A22" s="2523" t="s">
        <v>1943</v>
      </c>
      <c r="B22" s="2522"/>
      <c r="C22" s="2522"/>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B1" workbookViewId="0">
      <selection activeCell="M38" sqref="M38"/>
    </sheetView>
  </sheetViews>
  <sheetFormatPr defaultRowHeight="15"/>
  <cols>
    <col min="1" max="1" width="9.140625" style="760"/>
    <col min="2" max="2" width="5.140625" style="760" bestFit="1" customWidth="1"/>
    <col min="3" max="3" width="46.5703125" style="760" bestFit="1" customWidth="1"/>
    <col min="4" max="5" width="13.7109375" style="760" customWidth="1"/>
    <col min="6" max="6" width="13.7109375" style="761" customWidth="1"/>
    <col min="7" max="7" width="13.7109375" style="760" customWidth="1"/>
    <col min="8" max="8" width="12.85546875" style="760" customWidth="1"/>
    <col min="9" max="9" width="14.28515625" style="761" bestFit="1" customWidth="1"/>
    <col min="10" max="10" width="17.5703125" style="760" bestFit="1" customWidth="1"/>
    <col min="11" max="11" width="17.140625" style="760" bestFit="1" customWidth="1"/>
    <col min="12" max="16384" width="9.140625" style="760"/>
  </cols>
  <sheetData>
    <row r="2" spans="2:12" ht="15.75">
      <c r="B2" s="3196" t="s">
        <v>1131</v>
      </c>
      <c r="C2" s="3196"/>
      <c r="D2" s="3196"/>
      <c r="E2" s="3196"/>
      <c r="F2" s="3196"/>
      <c r="G2" s="3196"/>
      <c r="H2" s="3196"/>
      <c r="I2" s="3196"/>
    </row>
    <row r="3" spans="2:12" ht="15.75">
      <c r="B3" s="3197" t="s">
        <v>1132</v>
      </c>
      <c r="C3" s="3197"/>
      <c r="D3" s="3197"/>
      <c r="E3" s="3197"/>
      <c r="F3" s="3197"/>
      <c r="G3" s="3197"/>
      <c r="H3" s="3197"/>
      <c r="I3" s="3197"/>
    </row>
    <row r="4" spans="2:12" ht="15.75" thickBot="1">
      <c r="B4" s="3198" t="s">
        <v>140</v>
      </c>
      <c r="C4" s="3198"/>
      <c r="D4" s="3198"/>
      <c r="E4" s="3198"/>
      <c r="F4" s="3198"/>
      <c r="G4" s="3198"/>
      <c r="H4" s="3198"/>
      <c r="I4" s="3198"/>
    </row>
    <row r="5" spans="2:12" ht="16.5" thickTop="1">
      <c r="B5" s="3199" t="s">
        <v>141</v>
      </c>
      <c r="C5" s="3201" t="s">
        <v>924</v>
      </c>
      <c r="D5" s="3203" t="s">
        <v>923</v>
      </c>
      <c r="E5" s="3203"/>
      <c r="F5" s="3203"/>
      <c r="G5" s="3204" t="s">
        <v>922</v>
      </c>
      <c r="H5" s="3205"/>
      <c r="I5" s="3206"/>
    </row>
    <row r="6" spans="2:12" ht="15.75">
      <c r="B6" s="3200"/>
      <c r="C6" s="3202"/>
      <c r="D6" s="785">
        <v>2020</v>
      </c>
      <c r="E6" s="788">
        <v>2021</v>
      </c>
      <c r="F6" s="786">
        <v>2021</v>
      </c>
      <c r="G6" s="785">
        <v>2020</v>
      </c>
      <c r="H6" s="788">
        <v>2021</v>
      </c>
      <c r="I6" s="784">
        <v>2021</v>
      </c>
    </row>
    <row r="7" spans="2:12" ht="15.75">
      <c r="B7" s="787"/>
      <c r="C7" s="785"/>
      <c r="D7" s="785" t="s">
        <v>144</v>
      </c>
      <c r="E7" s="785" t="s">
        <v>144</v>
      </c>
      <c r="F7" s="786" t="s">
        <v>518</v>
      </c>
      <c r="G7" s="785" t="s">
        <v>144</v>
      </c>
      <c r="H7" s="785" t="s">
        <v>144</v>
      </c>
      <c r="I7" s="784" t="s">
        <v>518</v>
      </c>
      <c r="K7"/>
      <c r="L7"/>
    </row>
    <row r="8" spans="2:12" ht="24.95" customHeight="1">
      <c r="B8" s="783">
        <v>1</v>
      </c>
      <c r="C8" s="782" t="s">
        <v>921</v>
      </c>
      <c r="D8" s="781">
        <v>24763</v>
      </c>
      <c r="E8" s="781">
        <v>46057</v>
      </c>
      <c r="F8" s="780">
        <v>53785</v>
      </c>
      <c r="G8" s="779">
        <v>54114.109103296658</v>
      </c>
      <c r="H8" s="779">
        <v>106978.4</v>
      </c>
      <c r="I8" s="778">
        <v>126811.63384910767</v>
      </c>
      <c r="J8" s="777"/>
      <c r="K8" s="776"/>
      <c r="L8"/>
    </row>
    <row r="9" spans="2:12" ht="24.95" customHeight="1">
      <c r="B9" s="104">
        <v>2</v>
      </c>
      <c r="C9" s="773" t="s">
        <v>920</v>
      </c>
      <c r="D9" s="772">
        <v>65</v>
      </c>
      <c r="E9" s="772">
        <v>140</v>
      </c>
      <c r="F9" s="771">
        <v>148</v>
      </c>
      <c r="G9" s="770">
        <v>35.157441450000015</v>
      </c>
      <c r="H9" s="770">
        <v>63.715875300000008</v>
      </c>
      <c r="I9" s="769">
        <v>62.275602699999972</v>
      </c>
      <c r="J9" s="258"/>
      <c r="K9" s="775"/>
      <c r="L9"/>
    </row>
    <row r="10" spans="2:12" ht="24.95" customHeight="1">
      <c r="B10" s="104">
        <v>3</v>
      </c>
      <c r="C10" s="773" t="s">
        <v>919</v>
      </c>
      <c r="D10" s="772">
        <v>221</v>
      </c>
      <c r="E10" s="772">
        <v>839</v>
      </c>
      <c r="F10" s="771">
        <v>928</v>
      </c>
      <c r="G10" s="770">
        <v>151.68386830999995</v>
      </c>
      <c r="H10" s="770">
        <v>598.03438250000011</v>
      </c>
      <c r="I10" s="769">
        <v>644.66326454000023</v>
      </c>
      <c r="J10" s="258"/>
      <c r="K10"/>
      <c r="L10"/>
    </row>
    <row r="11" spans="2:12" ht="24.95" customHeight="1">
      <c r="B11" s="104">
        <v>4</v>
      </c>
      <c r="C11" s="773" t="s">
        <v>918</v>
      </c>
      <c r="D11" s="772">
        <v>6682</v>
      </c>
      <c r="E11" s="772">
        <v>55551</v>
      </c>
      <c r="F11" s="771">
        <v>73078</v>
      </c>
      <c r="G11" s="770">
        <v>4353.5149906599972</v>
      </c>
      <c r="H11" s="770">
        <v>50984.448701389592</v>
      </c>
      <c r="I11" s="769">
        <v>68317.200679658519</v>
      </c>
      <c r="J11" s="763"/>
      <c r="K11"/>
      <c r="L11"/>
    </row>
    <row r="12" spans="2:12" ht="24.95" customHeight="1">
      <c r="B12" s="104">
        <v>5</v>
      </c>
      <c r="C12" s="773" t="s">
        <v>917</v>
      </c>
      <c r="D12" s="772">
        <v>351</v>
      </c>
      <c r="E12" s="772">
        <v>965</v>
      </c>
      <c r="F12" s="771">
        <v>1074</v>
      </c>
      <c r="G12" s="770">
        <v>185.33899940000012</v>
      </c>
      <c r="H12" s="770">
        <v>572.87064821000013</v>
      </c>
      <c r="I12" s="769">
        <v>630.85666716000003</v>
      </c>
      <c r="J12" s="763"/>
      <c r="K12"/>
      <c r="L12"/>
    </row>
    <row r="13" spans="2:12" ht="24.95" customHeight="1">
      <c r="B13" s="104">
        <v>6</v>
      </c>
      <c r="C13" s="773" t="s">
        <v>916</v>
      </c>
      <c r="D13" s="772">
        <v>84</v>
      </c>
      <c r="E13" s="772">
        <v>111</v>
      </c>
      <c r="F13" s="771">
        <v>138</v>
      </c>
      <c r="G13" s="770">
        <v>20.017037579999997</v>
      </c>
      <c r="H13" s="770">
        <v>25.289625130000008</v>
      </c>
      <c r="I13" s="769">
        <v>33.372436199999989</v>
      </c>
      <c r="J13" s="763"/>
      <c r="K13"/>
      <c r="L13"/>
    </row>
    <row r="14" spans="2:12" ht="24.95" customHeight="1">
      <c r="B14" s="104">
        <v>7</v>
      </c>
      <c r="C14" s="773" t="s">
        <v>915</v>
      </c>
      <c r="D14" s="772">
        <v>221</v>
      </c>
      <c r="E14" s="772">
        <v>231</v>
      </c>
      <c r="F14" s="771">
        <v>228</v>
      </c>
      <c r="G14" s="770">
        <v>54.683997560000009</v>
      </c>
      <c r="H14" s="770">
        <v>49.434856479999965</v>
      </c>
      <c r="I14" s="769">
        <v>50.816724649999962</v>
      </c>
      <c r="J14" s="763"/>
      <c r="K14"/>
      <c r="L14"/>
    </row>
    <row r="15" spans="2:12" ht="24.95" customHeight="1">
      <c r="B15" s="104">
        <v>8</v>
      </c>
      <c r="C15" s="773" t="s">
        <v>914</v>
      </c>
      <c r="D15" s="772">
        <v>61</v>
      </c>
      <c r="E15" s="772">
        <v>210</v>
      </c>
      <c r="F15" s="771">
        <v>282</v>
      </c>
      <c r="G15" s="770">
        <v>648.47902790000012</v>
      </c>
      <c r="H15" s="770">
        <v>2162.4586095999998</v>
      </c>
      <c r="I15" s="769">
        <v>2365.4152867000012</v>
      </c>
      <c r="J15" s="763"/>
      <c r="K15"/>
      <c r="L15"/>
    </row>
    <row r="16" spans="2:12" ht="24.95" customHeight="1">
      <c r="B16" s="104">
        <v>9</v>
      </c>
      <c r="C16" s="773" t="s">
        <v>913</v>
      </c>
      <c r="D16" s="772" t="s">
        <v>74</v>
      </c>
      <c r="E16" s="772">
        <v>2</v>
      </c>
      <c r="F16" s="771">
        <v>2</v>
      </c>
      <c r="G16" s="770" t="s">
        <v>74</v>
      </c>
      <c r="H16" s="770">
        <v>0.36005672999999994</v>
      </c>
      <c r="I16" s="769">
        <v>0.33295339000000002</v>
      </c>
      <c r="J16" s="774"/>
      <c r="K16"/>
      <c r="L16"/>
    </row>
    <row r="17" spans="2:12" ht="24.95" customHeight="1">
      <c r="B17" s="104">
        <v>10</v>
      </c>
      <c r="C17" s="773" t="s">
        <v>912</v>
      </c>
      <c r="D17" s="772" t="s">
        <v>74</v>
      </c>
      <c r="E17" s="772">
        <v>3</v>
      </c>
      <c r="F17" s="771">
        <v>17</v>
      </c>
      <c r="G17" s="770" t="s">
        <v>74</v>
      </c>
      <c r="H17" s="770">
        <v>1.1188259100000002</v>
      </c>
      <c r="I17" s="769">
        <v>7.4098328000000002</v>
      </c>
      <c r="J17" s="768"/>
      <c r="K17"/>
      <c r="L17"/>
    </row>
    <row r="18" spans="2:12" ht="24.95" customHeight="1" thickBot="1">
      <c r="B18" s="3192" t="s">
        <v>360</v>
      </c>
      <c r="C18" s="3193"/>
      <c r="D18" s="767">
        <v>32448</v>
      </c>
      <c r="E18" s="767">
        <v>104109</v>
      </c>
      <c r="F18" s="766">
        <v>129680</v>
      </c>
      <c r="G18" s="765">
        <v>59562.984466156653</v>
      </c>
      <c r="H18" s="765">
        <v>161436.17466958659</v>
      </c>
      <c r="I18" s="764">
        <v>198923.97729690623</v>
      </c>
      <c r="J18" s="763"/>
      <c r="K18"/>
      <c r="L18"/>
    </row>
    <row r="19" spans="2:12" ht="23.25" customHeight="1" thickTop="1">
      <c r="B19" s="3194" t="s">
        <v>911</v>
      </c>
      <c r="C19" s="3194"/>
      <c r="D19" s="3194"/>
      <c r="E19" s="3194"/>
      <c r="F19" s="3194"/>
      <c r="G19" s="3194"/>
      <c r="H19" s="3194"/>
      <c r="I19" s="3194"/>
      <c r="J19"/>
      <c r="K19"/>
      <c r="L19"/>
    </row>
    <row r="20" spans="2:12" ht="15.75">
      <c r="B20" s="3195" t="s">
        <v>910</v>
      </c>
      <c r="C20" s="3195"/>
      <c r="D20" s="3195"/>
      <c r="E20" s="3195"/>
      <c r="F20" s="3195"/>
      <c r="G20" s="3195"/>
      <c r="H20" s="3195"/>
      <c r="I20" s="3195"/>
      <c r="J20"/>
    </row>
    <row r="21" spans="2:12">
      <c r="F21" s="762"/>
      <c r="G21" s="762"/>
      <c r="H21" s="762"/>
      <c r="I21" s="76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view="pageBreakPreview" zoomScaleSheetLayoutView="100" workbookViewId="0">
      <selection activeCell="M38" sqref="M38"/>
    </sheetView>
  </sheetViews>
  <sheetFormatPr defaultRowHeight="15"/>
  <cols>
    <col min="1" max="1" width="2.28515625" style="288" customWidth="1"/>
    <col min="2" max="2" width="44.42578125" style="288" customWidth="1"/>
    <col min="3" max="4" width="12.7109375" style="288" bestFit="1" customWidth="1"/>
    <col min="5" max="5" width="12.7109375" style="288" customWidth="1"/>
    <col min="6" max="6" width="12.7109375" style="288" bestFit="1" customWidth="1"/>
    <col min="7" max="7" width="14.5703125" style="288" bestFit="1" customWidth="1"/>
    <col min="8" max="8" width="10.42578125" style="288" bestFit="1" customWidth="1"/>
    <col min="9" max="10" width="11.42578125" style="288" bestFit="1" customWidth="1"/>
    <col min="11" max="16384" width="9.140625" style="288"/>
  </cols>
  <sheetData>
    <row r="1" spans="2:10" ht="15.75">
      <c r="B1" s="3073" t="s">
        <v>940</v>
      </c>
      <c r="C1" s="3073"/>
      <c r="D1" s="3073"/>
      <c r="E1" s="3073"/>
      <c r="F1" s="3073"/>
      <c r="G1" s="3073"/>
    </row>
    <row r="2" spans="2:10" ht="15.75">
      <c r="B2" s="3208" t="s">
        <v>939</v>
      </c>
      <c r="C2" s="3208"/>
      <c r="D2" s="3208"/>
      <c r="E2" s="3208"/>
      <c r="F2" s="3208"/>
      <c r="G2" s="3208"/>
    </row>
    <row r="3" spans="2:10" ht="15.75" thickBot="1">
      <c r="B3" s="3209" t="s">
        <v>451</v>
      </c>
      <c r="C3" s="3209"/>
      <c r="D3" s="3209"/>
      <c r="E3" s="3209"/>
      <c r="F3" s="3209"/>
      <c r="G3" s="3209"/>
    </row>
    <row r="4" spans="2:10" ht="16.5" thickTop="1">
      <c r="B4" s="3210" t="s">
        <v>938</v>
      </c>
      <c r="C4" s="3212" t="s">
        <v>71</v>
      </c>
      <c r="D4" s="3212" t="s">
        <v>72</v>
      </c>
      <c r="E4" s="3212" t="s">
        <v>73</v>
      </c>
      <c r="F4" s="3214" t="s">
        <v>937</v>
      </c>
      <c r="G4" s="3215"/>
    </row>
    <row r="5" spans="2:10" ht="16.5" thickBot="1">
      <c r="B5" s="3211"/>
      <c r="C5" s="3213"/>
      <c r="D5" s="3213"/>
      <c r="E5" s="3213"/>
      <c r="F5" s="817" t="s">
        <v>73</v>
      </c>
      <c r="G5" s="816" t="s">
        <v>263</v>
      </c>
    </row>
    <row r="6" spans="2:10" ht="15.75">
      <c r="B6" s="815" t="s">
        <v>936</v>
      </c>
      <c r="C6" s="814">
        <v>322488.96999999997</v>
      </c>
      <c r="D6" s="814">
        <v>219155</v>
      </c>
      <c r="E6" s="814">
        <v>438277.1</v>
      </c>
      <c r="F6" s="813">
        <v>0</v>
      </c>
      <c r="G6" s="812">
        <f>SUM(G7:G10)</f>
        <v>1008171.5700000001</v>
      </c>
    </row>
    <row r="7" spans="2:10" ht="15.75">
      <c r="B7" s="802" t="s">
        <v>935</v>
      </c>
      <c r="C7" s="803">
        <v>162460</v>
      </c>
      <c r="D7" s="801">
        <v>108550</v>
      </c>
      <c r="E7" s="801">
        <v>50000</v>
      </c>
      <c r="F7" s="800">
        <v>0</v>
      </c>
      <c r="G7" s="799">
        <v>150000</v>
      </c>
    </row>
    <row r="8" spans="2:10" ht="15.75">
      <c r="B8" s="802" t="s">
        <v>934</v>
      </c>
      <c r="C8" s="801">
        <v>0</v>
      </c>
      <c r="D8" s="803">
        <v>0</v>
      </c>
      <c r="E8" s="803">
        <v>0</v>
      </c>
      <c r="F8" s="800">
        <v>0</v>
      </c>
      <c r="G8" s="799">
        <v>0</v>
      </c>
      <c r="I8" s="789"/>
    </row>
    <row r="9" spans="2:10" ht="15.75">
      <c r="B9" s="802" t="s">
        <v>933</v>
      </c>
      <c r="C9" s="801">
        <v>5700</v>
      </c>
      <c r="D9" s="801">
        <v>7322</v>
      </c>
      <c r="E9" s="801">
        <v>17937.099999999999</v>
      </c>
      <c r="F9" s="800">
        <v>0</v>
      </c>
      <c r="G9" s="799">
        <v>35496.57</v>
      </c>
      <c r="H9" s="789"/>
      <c r="I9" s="789"/>
    </row>
    <row r="10" spans="2:10" ht="15.75">
      <c r="B10" s="798" t="s">
        <v>932</v>
      </c>
      <c r="C10" s="797">
        <v>154328.97</v>
      </c>
      <c r="D10" s="797">
        <v>103283</v>
      </c>
      <c r="E10" s="797">
        <v>370340</v>
      </c>
      <c r="F10" s="795">
        <v>0</v>
      </c>
      <c r="G10" s="794">
        <v>822675</v>
      </c>
    </row>
    <row r="11" spans="2:10" ht="15.75">
      <c r="B11" s="811" t="s">
        <v>931</v>
      </c>
      <c r="C11" s="810">
        <v>100350</v>
      </c>
      <c r="D11" s="810">
        <v>78000</v>
      </c>
      <c r="E11" s="810">
        <v>303290</v>
      </c>
      <c r="F11" s="809">
        <v>60000</v>
      </c>
      <c r="G11" s="808">
        <f>SUM(G12:G15)</f>
        <v>60000</v>
      </c>
    </row>
    <row r="12" spans="2:10" ht="15.75">
      <c r="B12" s="807" t="s">
        <v>930</v>
      </c>
      <c r="C12" s="806">
        <v>20700</v>
      </c>
      <c r="D12" s="806">
        <v>48000</v>
      </c>
      <c r="E12" s="806">
        <v>109540</v>
      </c>
      <c r="F12" s="805">
        <v>60000</v>
      </c>
      <c r="G12" s="804">
        <v>28350</v>
      </c>
      <c r="I12" s="789"/>
    </row>
    <row r="13" spans="2:10" ht="15.75">
      <c r="B13" s="802" t="s">
        <v>929</v>
      </c>
      <c r="C13" s="801">
        <v>0</v>
      </c>
      <c r="D13" s="803">
        <v>0</v>
      </c>
      <c r="E13" s="803">
        <v>0</v>
      </c>
      <c r="F13" s="800">
        <v>0</v>
      </c>
      <c r="G13" s="799">
        <v>0</v>
      </c>
      <c r="J13" s="789"/>
    </row>
    <row r="14" spans="2:10" ht="15.75">
      <c r="B14" s="802" t="s">
        <v>928</v>
      </c>
      <c r="C14" s="801">
        <v>79650</v>
      </c>
      <c r="D14" s="801">
        <v>30000</v>
      </c>
      <c r="E14" s="801">
        <v>193750</v>
      </c>
      <c r="F14" s="800">
        <v>0</v>
      </c>
      <c r="G14" s="799">
        <v>31650</v>
      </c>
      <c r="I14" s="789"/>
    </row>
    <row r="15" spans="2:10" ht="15.75">
      <c r="B15" s="798" t="s">
        <v>927</v>
      </c>
      <c r="C15" s="797">
        <v>0</v>
      </c>
      <c r="D15" s="796">
        <v>0</v>
      </c>
      <c r="E15" s="796">
        <v>0</v>
      </c>
      <c r="F15" s="795">
        <v>0</v>
      </c>
      <c r="G15" s="794">
        <v>0</v>
      </c>
    </row>
    <row r="16" spans="2:10" ht="16.5" thickBot="1">
      <c r="B16" s="793" t="s">
        <v>926</v>
      </c>
      <c r="C16" s="792">
        <v>222138.96999999997</v>
      </c>
      <c r="D16" s="792">
        <v>141155</v>
      </c>
      <c r="E16" s="792">
        <v>134987.09999999998</v>
      </c>
      <c r="F16" s="791">
        <v>-60000</v>
      </c>
      <c r="G16" s="790">
        <f>G6-G11</f>
        <v>948171.57000000007</v>
      </c>
    </row>
    <row r="17" spans="2:7" ht="15.75" thickTop="1">
      <c r="B17" s="3207" t="s">
        <v>925</v>
      </c>
      <c r="C17" s="3207"/>
      <c r="D17" s="3207"/>
      <c r="E17" s="3207"/>
      <c r="F17" s="3207"/>
      <c r="G17" s="3207"/>
    </row>
    <row r="21" spans="2:7">
      <c r="E21" s="789"/>
      <c r="F21" s="789"/>
    </row>
    <row r="22" spans="2:7">
      <c r="F22" s="789"/>
      <c r="G22" s="789"/>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70"/>
  <sheetViews>
    <sheetView view="pageBreakPreview" zoomScaleSheetLayoutView="100" workbookViewId="0">
      <selection activeCell="M38" sqref="M38"/>
    </sheetView>
  </sheetViews>
  <sheetFormatPr defaultRowHeight="15.75"/>
  <cols>
    <col min="1" max="1" width="11.5703125" style="818" bestFit="1" customWidth="1"/>
    <col min="2" max="2" width="11.85546875" style="818" bestFit="1" customWidth="1"/>
    <col min="3" max="3" width="15.140625" style="818" bestFit="1" customWidth="1"/>
    <col min="4" max="4" width="11.85546875" style="818" bestFit="1" customWidth="1"/>
    <col min="5" max="5" width="15.140625" style="818" bestFit="1" customWidth="1"/>
    <col min="6" max="6" width="11.5703125" style="818" bestFit="1" customWidth="1"/>
    <col min="7" max="7" width="15.140625" style="818" bestFit="1" customWidth="1"/>
    <col min="8" max="8" width="12.140625" style="818" bestFit="1" customWidth="1"/>
    <col min="9" max="9" width="15.140625" style="818" bestFit="1" customWidth="1"/>
    <col min="10" max="10" width="9.42578125" style="818" bestFit="1" customWidth="1"/>
    <col min="11" max="11" width="11.5703125" style="818" bestFit="1" customWidth="1"/>
    <col min="12" max="12" width="11.140625" style="818" bestFit="1" customWidth="1"/>
    <col min="13" max="13" width="11.28515625" style="818" bestFit="1" customWidth="1"/>
    <col min="14" max="239" width="9.140625" style="818"/>
    <col min="240" max="240" width="18.7109375" style="818" customWidth="1"/>
    <col min="241" max="241" width="18.42578125" style="818" customWidth="1"/>
    <col min="242" max="242" width="19.5703125" style="818" customWidth="1"/>
    <col min="243" max="243" width="11.7109375" style="818" bestFit="1" customWidth="1"/>
    <col min="244" max="244" width="19.5703125" style="818" bestFit="1" customWidth="1"/>
    <col min="245" max="245" width="13" style="818" bestFit="1" customWidth="1"/>
    <col min="246" max="246" width="19.5703125" style="818" bestFit="1" customWidth="1"/>
    <col min="247" max="247" width="11.85546875" style="818" bestFit="1" customWidth="1"/>
    <col min="248" max="248" width="19.5703125" style="818" bestFit="1" customWidth="1"/>
    <col min="249" max="249" width="14" style="818" bestFit="1" customWidth="1"/>
    <col min="250" max="250" width="19.5703125" style="818" bestFit="1" customWidth="1"/>
    <col min="251" max="252" width="14.42578125" style="818" customWidth="1"/>
    <col min="253" max="253" width="11.5703125" style="818" bestFit="1" customWidth="1"/>
    <col min="254" max="495" width="9.140625" style="818"/>
    <col min="496" max="496" width="18.7109375" style="818" customWidth="1"/>
    <col min="497" max="497" width="18.42578125" style="818" customWidth="1"/>
    <col min="498" max="498" width="19.5703125" style="818" customWidth="1"/>
    <col min="499" max="499" width="11.7109375" style="818" bestFit="1" customWidth="1"/>
    <col min="500" max="500" width="19.5703125" style="818" bestFit="1" customWidth="1"/>
    <col min="501" max="501" width="13" style="818" bestFit="1" customWidth="1"/>
    <col min="502" max="502" width="19.5703125" style="818" bestFit="1" customWidth="1"/>
    <col min="503" max="503" width="11.85546875" style="818" bestFit="1" customWidth="1"/>
    <col min="504" max="504" width="19.5703125" style="818" bestFit="1" customWidth="1"/>
    <col min="505" max="505" width="14" style="818" bestFit="1" customWidth="1"/>
    <col min="506" max="506" width="19.5703125" style="818" bestFit="1" customWidth="1"/>
    <col min="507" max="508" width="14.42578125" style="818" customWidth="1"/>
    <col min="509" max="509" width="11.5703125" style="818" bestFit="1" customWidth="1"/>
    <col min="510" max="751" width="9.140625" style="818"/>
    <col min="752" max="752" width="18.7109375" style="818" customWidth="1"/>
    <col min="753" max="753" width="18.42578125" style="818" customWidth="1"/>
    <col min="754" max="754" width="19.5703125" style="818" customWidth="1"/>
    <col min="755" max="755" width="11.7109375" style="818" bestFit="1" customWidth="1"/>
    <col min="756" max="756" width="19.5703125" style="818" bestFit="1" customWidth="1"/>
    <col min="757" max="757" width="13" style="818" bestFit="1" customWidth="1"/>
    <col min="758" max="758" width="19.5703125" style="818" bestFit="1" customWidth="1"/>
    <col min="759" max="759" width="11.85546875" style="818" bestFit="1" customWidth="1"/>
    <col min="760" max="760" width="19.5703125" style="818" bestFit="1" customWidth="1"/>
    <col min="761" max="761" width="14" style="818" bestFit="1" customWidth="1"/>
    <col min="762" max="762" width="19.5703125" style="818" bestFit="1" customWidth="1"/>
    <col min="763" max="764" width="14.42578125" style="818" customWidth="1"/>
    <col min="765" max="765" width="11.5703125" style="818" bestFit="1" customWidth="1"/>
    <col min="766" max="1007" width="9.140625" style="818"/>
    <col min="1008" max="1008" width="18.7109375" style="818" customWidth="1"/>
    <col min="1009" max="1009" width="18.42578125" style="818" customWidth="1"/>
    <col min="1010" max="1010" width="19.5703125" style="818" customWidth="1"/>
    <col min="1011" max="1011" width="11.7109375" style="818" bestFit="1" customWidth="1"/>
    <col min="1012" max="1012" width="19.5703125" style="818" bestFit="1" customWidth="1"/>
    <col min="1013" max="1013" width="13" style="818" bestFit="1" customWidth="1"/>
    <col min="1014" max="1014" width="19.5703125" style="818" bestFit="1" customWidth="1"/>
    <col min="1015" max="1015" width="11.85546875" style="818" bestFit="1" customWidth="1"/>
    <col min="1016" max="1016" width="19.5703125" style="818" bestFit="1" customWidth="1"/>
    <col min="1017" max="1017" width="14" style="818" bestFit="1" customWidth="1"/>
    <col min="1018" max="1018" width="19.5703125" style="818" bestFit="1" customWidth="1"/>
    <col min="1019" max="1020" width="14.42578125" style="818" customWidth="1"/>
    <col min="1021" max="1021" width="11.5703125" style="818" bestFit="1" customWidth="1"/>
    <col min="1022" max="1263" width="9.140625" style="818"/>
    <col min="1264" max="1264" width="18.7109375" style="818" customWidth="1"/>
    <col min="1265" max="1265" width="18.42578125" style="818" customWidth="1"/>
    <col min="1266" max="1266" width="19.5703125" style="818" customWidth="1"/>
    <col min="1267" max="1267" width="11.7109375" style="818" bestFit="1" customWidth="1"/>
    <col min="1268" max="1268" width="19.5703125" style="818" bestFit="1" customWidth="1"/>
    <col min="1269" max="1269" width="13" style="818" bestFit="1" customWidth="1"/>
    <col min="1270" max="1270" width="19.5703125" style="818" bestFit="1" customWidth="1"/>
    <col min="1271" max="1271" width="11.85546875" style="818" bestFit="1" customWidth="1"/>
    <col min="1272" max="1272" width="19.5703125" style="818" bestFit="1" customWidth="1"/>
    <col min="1273" max="1273" width="14" style="818" bestFit="1" customWidth="1"/>
    <col min="1274" max="1274" width="19.5703125" style="818" bestFit="1" customWidth="1"/>
    <col min="1275" max="1276" width="14.42578125" style="818" customWidth="1"/>
    <col min="1277" max="1277" width="11.5703125" style="818" bestFit="1" customWidth="1"/>
    <col min="1278" max="1519" width="9.140625" style="818"/>
    <col min="1520" max="1520" width="18.7109375" style="818" customWidth="1"/>
    <col min="1521" max="1521" width="18.42578125" style="818" customWidth="1"/>
    <col min="1522" max="1522" width="19.5703125" style="818" customWidth="1"/>
    <col min="1523" max="1523" width="11.7109375" style="818" bestFit="1" customWidth="1"/>
    <col min="1524" max="1524" width="19.5703125" style="818" bestFit="1" customWidth="1"/>
    <col min="1525" max="1525" width="13" style="818" bestFit="1" customWidth="1"/>
    <col min="1526" max="1526" width="19.5703125" style="818" bestFit="1" customWidth="1"/>
    <col min="1527" max="1527" width="11.85546875" style="818" bestFit="1" customWidth="1"/>
    <col min="1528" max="1528" width="19.5703125" style="818" bestFit="1" customWidth="1"/>
    <col min="1529" max="1529" width="14" style="818" bestFit="1" customWidth="1"/>
    <col min="1530" max="1530" width="19.5703125" style="818" bestFit="1" customWidth="1"/>
    <col min="1531" max="1532" width="14.42578125" style="818" customWidth="1"/>
    <col min="1533" max="1533" width="11.5703125" style="818" bestFit="1" customWidth="1"/>
    <col min="1534" max="1775" width="9.140625" style="818"/>
    <col min="1776" max="1776" width="18.7109375" style="818" customWidth="1"/>
    <col min="1777" max="1777" width="18.42578125" style="818" customWidth="1"/>
    <col min="1778" max="1778" width="19.5703125" style="818" customWidth="1"/>
    <col min="1779" max="1779" width="11.7109375" style="818" bestFit="1" customWidth="1"/>
    <col min="1780" max="1780" width="19.5703125" style="818" bestFit="1" customWidth="1"/>
    <col min="1781" max="1781" width="13" style="818" bestFit="1" customWidth="1"/>
    <col min="1782" max="1782" width="19.5703125" style="818" bestFit="1" customWidth="1"/>
    <col min="1783" max="1783" width="11.85546875" style="818" bestFit="1" customWidth="1"/>
    <col min="1784" max="1784" width="19.5703125" style="818" bestFit="1" customWidth="1"/>
    <col min="1785" max="1785" width="14" style="818" bestFit="1" customWidth="1"/>
    <col min="1786" max="1786" width="19.5703125" style="818" bestFit="1" customWidth="1"/>
    <col min="1787" max="1788" width="14.42578125" style="818" customWidth="1"/>
    <col min="1789" max="1789" width="11.5703125" style="818" bestFit="1" customWidth="1"/>
    <col min="1790" max="2031" width="9.140625" style="818"/>
    <col min="2032" max="2032" width="18.7109375" style="818" customWidth="1"/>
    <col min="2033" max="2033" width="18.42578125" style="818" customWidth="1"/>
    <col min="2034" max="2034" width="19.5703125" style="818" customWidth="1"/>
    <col min="2035" max="2035" width="11.7109375" style="818" bestFit="1" customWidth="1"/>
    <col min="2036" max="2036" width="19.5703125" style="818" bestFit="1" customWidth="1"/>
    <col min="2037" max="2037" width="13" style="818" bestFit="1" customWidth="1"/>
    <col min="2038" max="2038" width="19.5703125" style="818" bestFit="1" customWidth="1"/>
    <col min="2039" max="2039" width="11.85546875" style="818" bestFit="1" customWidth="1"/>
    <col min="2040" max="2040" width="19.5703125" style="818" bestFit="1" customWidth="1"/>
    <col min="2041" max="2041" width="14" style="818" bestFit="1" customWidth="1"/>
    <col min="2042" max="2042" width="19.5703125" style="818" bestFit="1" customWidth="1"/>
    <col min="2043" max="2044" width="14.42578125" style="818" customWidth="1"/>
    <col min="2045" max="2045" width="11.5703125" style="818" bestFit="1" customWidth="1"/>
    <col min="2046" max="2287" width="9.140625" style="818"/>
    <col min="2288" max="2288" width="18.7109375" style="818" customWidth="1"/>
    <col min="2289" max="2289" width="18.42578125" style="818" customWidth="1"/>
    <col min="2290" max="2290" width="19.5703125" style="818" customWidth="1"/>
    <col min="2291" max="2291" width="11.7109375" style="818" bestFit="1" customWidth="1"/>
    <col min="2292" max="2292" width="19.5703125" style="818" bestFit="1" customWidth="1"/>
    <col min="2293" max="2293" width="13" style="818" bestFit="1" customWidth="1"/>
    <col min="2294" max="2294" width="19.5703125" style="818" bestFit="1" customWidth="1"/>
    <col min="2295" max="2295" width="11.85546875" style="818" bestFit="1" customWidth="1"/>
    <col min="2296" max="2296" width="19.5703125" style="818" bestFit="1" customWidth="1"/>
    <col min="2297" max="2297" width="14" style="818" bestFit="1" customWidth="1"/>
    <col min="2298" max="2298" width="19.5703125" style="818" bestFit="1" customWidth="1"/>
    <col min="2299" max="2300" width="14.42578125" style="818" customWidth="1"/>
    <col min="2301" max="2301" width="11.5703125" style="818" bestFit="1" customWidth="1"/>
    <col min="2302" max="2543" width="9.140625" style="818"/>
    <col min="2544" max="2544" width="18.7109375" style="818" customWidth="1"/>
    <col min="2545" max="2545" width="18.42578125" style="818" customWidth="1"/>
    <col min="2546" max="2546" width="19.5703125" style="818" customWidth="1"/>
    <col min="2547" max="2547" width="11.7109375" style="818" bestFit="1" customWidth="1"/>
    <col min="2548" max="2548" width="19.5703125" style="818" bestFit="1" customWidth="1"/>
    <col min="2549" max="2549" width="13" style="818" bestFit="1" customWidth="1"/>
    <col min="2550" max="2550" width="19.5703125" style="818" bestFit="1" customWidth="1"/>
    <col min="2551" max="2551" width="11.85546875" style="818" bestFit="1" customWidth="1"/>
    <col min="2552" max="2552" width="19.5703125" style="818" bestFit="1" customWidth="1"/>
    <col min="2553" max="2553" width="14" style="818" bestFit="1" customWidth="1"/>
    <col min="2554" max="2554" width="19.5703125" style="818" bestFit="1" customWidth="1"/>
    <col min="2555" max="2556" width="14.42578125" style="818" customWidth="1"/>
    <col min="2557" max="2557" width="11.5703125" style="818" bestFit="1" customWidth="1"/>
    <col min="2558" max="2799" width="9.140625" style="818"/>
    <col min="2800" max="2800" width="18.7109375" style="818" customWidth="1"/>
    <col min="2801" max="2801" width="18.42578125" style="818" customWidth="1"/>
    <col min="2802" max="2802" width="19.5703125" style="818" customWidth="1"/>
    <col min="2803" max="2803" width="11.7109375" style="818" bestFit="1" customWidth="1"/>
    <col min="2804" max="2804" width="19.5703125" style="818" bestFit="1" customWidth="1"/>
    <col min="2805" max="2805" width="13" style="818" bestFit="1" customWidth="1"/>
    <col min="2806" max="2806" width="19.5703125" style="818" bestFit="1" customWidth="1"/>
    <col min="2807" max="2807" width="11.85546875" style="818" bestFit="1" customWidth="1"/>
    <col min="2808" max="2808" width="19.5703125" style="818" bestFit="1" customWidth="1"/>
    <col min="2809" max="2809" width="14" style="818" bestFit="1" customWidth="1"/>
    <col min="2810" max="2810" width="19.5703125" style="818" bestFit="1" customWidth="1"/>
    <col min="2811" max="2812" width="14.42578125" style="818" customWidth="1"/>
    <col min="2813" max="2813" width="11.5703125" style="818" bestFit="1" customWidth="1"/>
    <col min="2814" max="3055" width="9.140625" style="818"/>
    <col min="3056" max="3056" width="18.7109375" style="818" customWidth="1"/>
    <col min="3057" max="3057" width="18.42578125" style="818" customWidth="1"/>
    <col min="3058" max="3058" width="19.5703125" style="818" customWidth="1"/>
    <col min="3059" max="3059" width="11.7109375" style="818" bestFit="1" customWidth="1"/>
    <col min="3060" max="3060" width="19.5703125" style="818" bestFit="1" customWidth="1"/>
    <col min="3061" max="3061" width="13" style="818" bestFit="1" customWidth="1"/>
    <col min="3062" max="3062" width="19.5703125" style="818" bestFit="1" customWidth="1"/>
    <col min="3063" max="3063" width="11.85546875" style="818" bestFit="1" customWidth="1"/>
    <col min="3064" max="3064" width="19.5703125" style="818" bestFit="1" customWidth="1"/>
    <col min="3065" max="3065" width="14" style="818" bestFit="1" customWidth="1"/>
    <col min="3066" max="3066" width="19.5703125" style="818" bestFit="1" customWidth="1"/>
    <col min="3067" max="3068" width="14.42578125" style="818" customWidth="1"/>
    <col min="3069" max="3069" width="11.5703125" style="818" bestFit="1" customWidth="1"/>
    <col min="3070" max="3311" width="9.140625" style="818"/>
    <col min="3312" max="3312" width="18.7109375" style="818" customWidth="1"/>
    <col min="3313" max="3313" width="18.42578125" style="818" customWidth="1"/>
    <col min="3314" max="3314" width="19.5703125" style="818" customWidth="1"/>
    <col min="3315" max="3315" width="11.7109375" style="818" bestFit="1" customWidth="1"/>
    <col min="3316" max="3316" width="19.5703125" style="818" bestFit="1" customWidth="1"/>
    <col min="3317" max="3317" width="13" style="818" bestFit="1" customWidth="1"/>
    <col min="3318" max="3318" width="19.5703125" style="818" bestFit="1" customWidth="1"/>
    <col min="3319" max="3319" width="11.85546875" style="818" bestFit="1" customWidth="1"/>
    <col min="3320" max="3320" width="19.5703125" style="818" bestFit="1" customWidth="1"/>
    <col min="3321" max="3321" width="14" style="818" bestFit="1" customWidth="1"/>
    <col min="3322" max="3322" width="19.5703125" style="818" bestFit="1" customWidth="1"/>
    <col min="3323" max="3324" width="14.42578125" style="818" customWidth="1"/>
    <col min="3325" max="3325" width="11.5703125" style="818" bestFit="1" customWidth="1"/>
    <col min="3326" max="3567" width="9.140625" style="818"/>
    <col min="3568" max="3568" width="18.7109375" style="818" customWidth="1"/>
    <col min="3569" max="3569" width="18.42578125" style="818" customWidth="1"/>
    <col min="3570" max="3570" width="19.5703125" style="818" customWidth="1"/>
    <col min="3571" max="3571" width="11.7109375" style="818" bestFit="1" customWidth="1"/>
    <col min="3572" max="3572" width="19.5703125" style="818" bestFit="1" customWidth="1"/>
    <col min="3573" max="3573" width="13" style="818" bestFit="1" customWidth="1"/>
    <col min="3574" max="3574" width="19.5703125" style="818" bestFit="1" customWidth="1"/>
    <col min="3575" max="3575" width="11.85546875" style="818" bestFit="1" customWidth="1"/>
    <col min="3576" max="3576" width="19.5703125" style="818" bestFit="1" customWidth="1"/>
    <col min="3577" max="3577" width="14" style="818" bestFit="1" customWidth="1"/>
    <col min="3578" max="3578" width="19.5703125" style="818" bestFit="1" customWidth="1"/>
    <col min="3579" max="3580" width="14.42578125" style="818" customWidth="1"/>
    <col min="3581" max="3581" width="11.5703125" style="818" bestFit="1" customWidth="1"/>
    <col min="3582" max="3823" width="9.140625" style="818"/>
    <col min="3824" max="3824" width="18.7109375" style="818" customWidth="1"/>
    <col min="3825" max="3825" width="18.42578125" style="818" customWidth="1"/>
    <col min="3826" max="3826" width="19.5703125" style="818" customWidth="1"/>
    <col min="3827" max="3827" width="11.7109375" style="818" bestFit="1" customWidth="1"/>
    <col min="3828" max="3828" width="19.5703125" style="818" bestFit="1" customWidth="1"/>
    <col min="3829" max="3829" width="13" style="818" bestFit="1" customWidth="1"/>
    <col min="3830" max="3830" width="19.5703125" style="818" bestFit="1" customWidth="1"/>
    <col min="3831" max="3831" width="11.85546875" style="818" bestFit="1" customWidth="1"/>
    <col min="3832" max="3832" width="19.5703125" style="818" bestFit="1" customWidth="1"/>
    <col min="3833" max="3833" width="14" style="818" bestFit="1" customWidth="1"/>
    <col min="3834" max="3834" width="19.5703125" style="818" bestFit="1" customWidth="1"/>
    <col min="3835" max="3836" width="14.42578125" style="818" customWidth="1"/>
    <col min="3837" max="3837" width="11.5703125" style="818" bestFit="1" customWidth="1"/>
    <col min="3838" max="4079" width="9.140625" style="818"/>
    <col min="4080" max="4080" width="18.7109375" style="818" customWidth="1"/>
    <col min="4081" max="4081" width="18.42578125" style="818" customWidth="1"/>
    <col min="4082" max="4082" width="19.5703125" style="818" customWidth="1"/>
    <col min="4083" max="4083" width="11.7109375" style="818" bestFit="1" customWidth="1"/>
    <col min="4084" max="4084" width="19.5703125" style="818" bestFit="1" customWidth="1"/>
    <col min="4085" max="4085" width="13" style="818" bestFit="1" customWidth="1"/>
    <col min="4086" max="4086" width="19.5703125" style="818" bestFit="1" customWidth="1"/>
    <col min="4087" max="4087" width="11.85546875" style="818" bestFit="1" customWidth="1"/>
    <col min="4088" max="4088" width="19.5703125" style="818" bestFit="1" customWidth="1"/>
    <col min="4089" max="4089" width="14" style="818" bestFit="1" customWidth="1"/>
    <col min="4090" max="4090" width="19.5703125" style="818" bestFit="1" customWidth="1"/>
    <col min="4091" max="4092" width="14.42578125" style="818" customWidth="1"/>
    <col min="4093" max="4093" width="11.5703125" style="818" bestFit="1" customWidth="1"/>
    <col min="4094" max="4335" width="9.140625" style="818"/>
    <col min="4336" max="4336" width="18.7109375" style="818" customWidth="1"/>
    <col min="4337" max="4337" width="18.42578125" style="818" customWidth="1"/>
    <col min="4338" max="4338" width="19.5703125" style="818" customWidth="1"/>
    <col min="4339" max="4339" width="11.7109375" style="818" bestFit="1" customWidth="1"/>
    <col min="4340" max="4340" width="19.5703125" style="818" bestFit="1" customWidth="1"/>
    <col min="4341" max="4341" width="13" style="818" bestFit="1" customWidth="1"/>
    <col min="4342" max="4342" width="19.5703125" style="818" bestFit="1" customWidth="1"/>
    <col min="4343" max="4343" width="11.85546875" style="818" bestFit="1" customWidth="1"/>
    <col min="4344" max="4344" width="19.5703125" style="818" bestFit="1" customWidth="1"/>
    <col min="4345" max="4345" width="14" style="818" bestFit="1" customWidth="1"/>
    <col min="4346" max="4346" width="19.5703125" style="818" bestFit="1" customWidth="1"/>
    <col min="4347" max="4348" width="14.42578125" style="818" customWidth="1"/>
    <col min="4349" max="4349" width="11.5703125" style="818" bestFit="1" customWidth="1"/>
    <col min="4350" max="4591" width="9.140625" style="818"/>
    <col min="4592" max="4592" width="18.7109375" style="818" customWidth="1"/>
    <col min="4593" max="4593" width="18.42578125" style="818" customWidth="1"/>
    <col min="4594" max="4594" width="19.5703125" style="818" customWidth="1"/>
    <col min="4595" max="4595" width="11.7109375" style="818" bestFit="1" customWidth="1"/>
    <col min="4596" max="4596" width="19.5703125" style="818" bestFit="1" customWidth="1"/>
    <col min="4597" max="4597" width="13" style="818" bestFit="1" customWidth="1"/>
    <col min="4598" max="4598" width="19.5703125" style="818" bestFit="1" customWidth="1"/>
    <col min="4599" max="4599" width="11.85546875" style="818" bestFit="1" customWidth="1"/>
    <col min="4600" max="4600" width="19.5703125" style="818" bestFit="1" customWidth="1"/>
    <col min="4601" max="4601" width="14" style="818" bestFit="1" customWidth="1"/>
    <col min="4602" max="4602" width="19.5703125" style="818" bestFit="1" customWidth="1"/>
    <col min="4603" max="4604" width="14.42578125" style="818" customWidth="1"/>
    <col min="4605" max="4605" width="11.5703125" style="818" bestFit="1" customWidth="1"/>
    <col min="4606" max="4847" width="9.140625" style="818"/>
    <col min="4848" max="4848" width="18.7109375" style="818" customWidth="1"/>
    <col min="4849" max="4849" width="18.42578125" style="818" customWidth="1"/>
    <col min="4850" max="4850" width="19.5703125" style="818" customWidth="1"/>
    <col min="4851" max="4851" width="11.7109375" style="818" bestFit="1" customWidth="1"/>
    <col min="4852" max="4852" width="19.5703125" style="818" bestFit="1" customWidth="1"/>
    <col min="4853" max="4853" width="13" style="818" bestFit="1" customWidth="1"/>
    <col min="4854" max="4854" width="19.5703125" style="818" bestFit="1" customWidth="1"/>
    <col min="4855" max="4855" width="11.85546875" style="818" bestFit="1" customWidth="1"/>
    <col min="4856" max="4856" width="19.5703125" style="818" bestFit="1" customWidth="1"/>
    <col min="4857" max="4857" width="14" style="818" bestFit="1" customWidth="1"/>
    <col min="4858" max="4858" width="19.5703125" style="818" bestFit="1" customWidth="1"/>
    <col min="4859" max="4860" width="14.42578125" style="818" customWidth="1"/>
    <col min="4861" max="4861" width="11.5703125" style="818" bestFit="1" customWidth="1"/>
    <col min="4862" max="5103" width="9.140625" style="818"/>
    <col min="5104" max="5104" width="18.7109375" style="818" customWidth="1"/>
    <col min="5105" max="5105" width="18.42578125" style="818" customWidth="1"/>
    <col min="5106" max="5106" width="19.5703125" style="818" customWidth="1"/>
    <col min="5107" max="5107" width="11.7109375" style="818" bestFit="1" customWidth="1"/>
    <col min="5108" max="5108" width="19.5703125" style="818" bestFit="1" customWidth="1"/>
    <col min="5109" max="5109" width="13" style="818" bestFit="1" customWidth="1"/>
    <col min="5110" max="5110" width="19.5703125" style="818" bestFit="1" customWidth="1"/>
    <col min="5111" max="5111" width="11.85546875" style="818" bestFit="1" customWidth="1"/>
    <col min="5112" max="5112" width="19.5703125" style="818" bestFit="1" customWidth="1"/>
    <col min="5113" max="5113" width="14" style="818" bestFit="1" customWidth="1"/>
    <col min="5114" max="5114" width="19.5703125" style="818" bestFit="1" customWidth="1"/>
    <col min="5115" max="5116" width="14.42578125" style="818" customWidth="1"/>
    <col min="5117" max="5117" width="11.5703125" style="818" bestFit="1" customWidth="1"/>
    <col min="5118" max="5359" width="9.140625" style="818"/>
    <col min="5360" max="5360" width="18.7109375" style="818" customWidth="1"/>
    <col min="5361" max="5361" width="18.42578125" style="818" customWidth="1"/>
    <col min="5362" max="5362" width="19.5703125" style="818" customWidth="1"/>
    <col min="5363" max="5363" width="11.7109375" style="818" bestFit="1" customWidth="1"/>
    <col min="5364" max="5364" width="19.5703125" style="818" bestFit="1" customWidth="1"/>
    <col min="5365" max="5365" width="13" style="818" bestFit="1" customWidth="1"/>
    <col min="5366" max="5366" width="19.5703125" style="818" bestFit="1" customWidth="1"/>
    <col min="5367" max="5367" width="11.85546875" style="818" bestFit="1" customWidth="1"/>
    <col min="5368" max="5368" width="19.5703125" style="818" bestFit="1" customWidth="1"/>
    <col min="5369" max="5369" width="14" style="818" bestFit="1" customWidth="1"/>
    <col min="5370" max="5370" width="19.5703125" style="818" bestFit="1" customWidth="1"/>
    <col min="5371" max="5372" width="14.42578125" style="818" customWidth="1"/>
    <col min="5373" max="5373" width="11.5703125" style="818" bestFit="1" customWidth="1"/>
    <col min="5374" max="5615" width="9.140625" style="818"/>
    <col min="5616" max="5616" width="18.7109375" style="818" customWidth="1"/>
    <col min="5617" max="5617" width="18.42578125" style="818" customWidth="1"/>
    <col min="5618" max="5618" width="19.5703125" style="818" customWidth="1"/>
    <col min="5619" max="5619" width="11.7109375" style="818" bestFit="1" customWidth="1"/>
    <col min="5620" max="5620" width="19.5703125" style="818" bestFit="1" customWidth="1"/>
    <col min="5621" max="5621" width="13" style="818" bestFit="1" customWidth="1"/>
    <col min="5622" max="5622" width="19.5703125" style="818" bestFit="1" customWidth="1"/>
    <col min="5623" max="5623" width="11.85546875" style="818" bestFit="1" customWidth="1"/>
    <col min="5624" max="5624" width="19.5703125" style="818" bestFit="1" customWidth="1"/>
    <col min="5625" max="5625" width="14" style="818" bestFit="1" customWidth="1"/>
    <col min="5626" max="5626" width="19.5703125" style="818" bestFit="1" customWidth="1"/>
    <col min="5627" max="5628" width="14.42578125" style="818" customWidth="1"/>
    <col min="5629" max="5629" width="11.5703125" style="818" bestFit="1" customWidth="1"/>
    <col min="5630" max="5871" width="9.140625" style="818"/>
    <col min="5872" max="5872" width="18.7109375" style="818" customWidth="1"/>
    <col min="5873" max="5873" width="18.42578125" style="818" customWidth="1"/>
    <col min="5874" max="5874" width="19.5703125" style="818" customWidth="1"/>
    <col min="5875" max="5875" width="11.7109375" style="818" bestFit="1" customWidth="1"/>
    <col min="5876" max="5876" width="19.5703125" style="818" bestFit="1" customWidth="1"/>
    <col min="5877" max="5877" width="13" style="818" bestFit="1" customWidth="1"/>
    <col min="5878" max="5878" width="19.5703125" style="818" bestFit="1" customWidth="1"/>
    <col min="5879" max="5879" width="11.85546875" style="818" bestFit="1" customWidth="1"/>
    <col min="5880" max="5880" width="19.5703125" style="818" bestFit="1" customWidth="1"/>
    <col min="5881" max="5881" width="14" style="818" bestFit="1" customWidth="1"/>
    <col min="5882" max="5882" width="19.5703125" style="818" bestFit="1" customWidth="1"/>
    <col min="5883" max="5884" width="14.42578125" style="818" customWidth="1"/>
    <col min="5885" max="5885" width="11.5703125" style="818" bestFit="1" customWidth="1"/>
    <col min="5886" max="6127" width="9.140625" style="818"/>
    <col min="6128" max="6128" width="18.7109375" style="818" customWidth="1"/>
    <col min="6129" max="6129" width="18.42578125" style="818" customWidth="1"/>
    <col min="6130" max="6130" width="19.5703125" style="818" customWidth="1"/>
    <col min="6131" max="6131" width="11.7109375" style="818" bestFit="1" customWidth="1"/>
    <col min="6132" max="6132" width="19.5703125" style="818" bestFit="1" customWidth="1"/>
    <col min="6133" max="6133" width="13" style="818" bestFit="1" customWidth="1"/>
    <col min="6134" max="6134" width="19.5703125" style="818" bestFit="1" customWidth="1"/>
    <col min="6135" max="6135" width="11.85546875" style="818" bestFit="1" customWidth="1"/>
    <col min="6136" max="6136" width="19.5703125" style="818" bestFit="1" customWidth="1"/>
    <col min="6137" max="6137" width="14" style="818" bestFit="1" customWidth="1"/>
    <col min="6138" max="6138" width="19.5703125" style="818" bestFit="1" customWidth="1"/>
    <col min="6139" max="6140" width="14.42578125" style="818" customWidth="1"/>
    <col min="6141" max="6141" width="11.5703125" style="818" bestFit="1" customWidth="1"/>
    <col min="6142" max="6383" width="9.140625" style="818"/>
    <col min="6384" max="6384" width="18.7109375" style="818" customWidth="1"/>
    <col min="6385" max="6385" width="18.42578125" style="818" customWidth="1"/>
    <col min="6386" max="6386" width="19.5703125" style="818" customWidth="1"/>
    <col min="6387" max="6387" width="11.7109375" style="818" bestFit="1" customWidth="1"/>
    <col min="6388" max="6388" width="19.5703125" style="818" bestFit="1" customWidth="1"/>
    <col min="6389" max="6389" width="13" style="818" bestFit="1" customWidth="1"/>
    <col min="6390" max="6390" width="19.5703125" style="818" bestFit="1" customWidth="1"/>
    <col min="6391" max="6391" width="11.85546875" style="818" bestFit="1" customWidth="1"/>
    <col min="6392" max="6392" width="19.5703125" style="818" bestFit="1" customWidth="1"/>
    <col min="6393" max="6393" width="14" style="818" bestFit="1" customWidth="1"/>
    <col min="6394" max="6394" width="19.5703125" style="818" bestFit="1" customWidth="1"/>
    <col min="6395" max="6396" width="14.42578125" style="818" customWidth="1"/>
    <col min="6397" max="6397" width="11.5703125" style="818" bestFit="1" customWidth="1"/>
    <col min="6398" max="6639" width="9.140625" style="818"/>
    <col min="6640" max="6640" width="18.7109375" style="818" customWidth="1"/>
    <col min="6641" max="6641" width="18.42578125" style="818" customWidth="1"/>
    <col min="6642" max="6642" width="19.5703125" style="818" customWidth="1"/>
    <col min="6643" max="6643" width="11.7109375" style="818" bestFit="1" customWidth="1"/>
    <col min="6644" max="6644" width="19.5703125" style="818" bestFit="1" customWidth="1"/>
    <col min="6645" max="6645" width="13" style="818" bestFit="1" customWidth="1"/>
    <col min="6646" max="6646" width="19.5703125" style="818" bestFit="1" customWidth="1"/>
    <col min="6647" max="6647" width="11.85546875" style="818" bestFit="1" customWidth="1"/>
    <col min="6648" max="6648" width="19.5703125" style="818" bestFit="1" customWidth="1"/>
    <col min="6649" max="6649" width="14" style="818" bestFit="1" customWidth="1"/>
    <col min="6650" max="6650" width="19.5703125" style="818" bestFit="1" customWidth="1"/>
    <col min="6651" max="6652" width="14.42578125" style="818" customWidth="1"/>
    <col min="6653" max="6653" width="11.5703125" style="818" bestFit="1" customWidth="1"/>
    <col min="6654" max="6895" width="9.140625" style="818"/>
    <col min="6896" max="6896" width="18.7109375" style="818" customWidth="1"/>
    <col min="6897" max="6897" width="18.42578125" style="818" customWidth="1"/>
    <col min="6898" max="6898" width="19.5703125" style="818" customWidth="1"/>
    <col min="6899" max="6899" width="11.7109375" style="818" bestFit="1" customWidth="1"/>
    <col min="6900" max="6900" width="19.5703125" style="818" bestFit="1" customWidth="1"/>
    <col min="6901" max="6901" width="13" style="818" bestFit="1" customWidth="1"/>
    <col min="6902" max="6902" width="19.5703125" style="818" bestFit="1" customWidth="1"/>
    <col min="6903" max="6903" width="11.85546875" style="818" bestFit="1" customWidth="1"/>
    <col min="6904" max="6904" width="19.5703125" style="818" bestFit="1" customWidth="1"/>
    <col min="6905" max="6905" width="14" style="818" bestFit="1" customWidth="1"/>
    <col min="6906" max="6906" width="19.5703125" style="818" bestFit="1" customWidth="1"/>
    <col min="6907" max="6908" width="14.42578125" style="818" customWidth="1"/>
    <col min="6909" max="6909" width="11.5703125" style="818" bestFit="1" customWidth="1"/>
    <col min="6910" max="7151" width="9.140625" style="818"/>
    <col min="7152" max="7152" width="18.7109375" style="818" customWidth="1"/>
    <col min="7153" max="7153" width="18.42578125" style="818" customWidth="1"/>
    <col min="7154" max="7154" width="19.5703125" style="818" customWidth="1"/>
    <col min="7155" max="7155" width="11.7109375" style="818" bestFit="1" customWidth="1"/>
    <col min="7156" max="7156" width="19.5703125" style="818" bestFit="1" customWidth="1"/>
    <col min="7157" max="7157" width="13" style="818" bestFit="1" customWidth="1"/>
    <col min="7158" max="7158" width="19.5703125" style="818" bestFit="1" customWidth="1"/>
    <col min="7159" max="7159" width="11.85546875" style="818" bestFit="1" customWidth="1"/>
    <col min="7160" max="7160" width="19.5703125" style="818" bestFit="1" customWidth="1"/>
    <col min="7161" max="7161" width="14" style="818" bestFit="1" customWidth="1"/>
    <col min="7162" max="7162" width="19.5703125" style="818" bestFit="1" customWidth="1"/>
    <col min="7163" max="7164" width="14.42578125" style="818" customWidth="1"/>
    <col min="7165" max="7165" width="11.5703125" style="818" bestFit="1" customWidth="1"/>
    <col min="7166" max="7407" width="9.140625" style="818"/>
    <col min="7408" max="7408" width="18.7109375" style="818" customWidth="1"/>
    <col min="7409" max="7409" width="18.42578125" style="818" customWidth="1"/>
    <col min="7410" max="7410" width="19.5703125" style="818" customWidth="1"/>
    <col min="7411" max="7411" width="11.7109375" style="818" bestFit="1" customWidth="1"/>
    <col min="7412" max="7412" width="19.5703125" style="818" bestFit="1" customWidth="1"/>
    <col min="7413" max="7413" width="13" style="818" bestFit="1" customWidth="1"/>
    <col min="7414" max="7414" width="19.5703125" style="818" bestFit="1" customWidth="1"/>
    <col min="7415" max="7415" width="11.85546875" style="818" bestFit="1" customWidth="1"/>
    <col min="7416" max="7416" width="19.5703125" style="818" bestFit="1" customWidth="1"/>
    <col min="7417" max="7417" width="14" style="818" bestFit="1" customWidth="1"/>
    <col min="7418" max="7418" width="19.5703125" style="818" bestFit="1" customWidth="1"/>
    <col min="7419" max="7420" width="14.42578125" style="818" customWidth="1"/>
    <col min="7421" max="7421" width="11.5703125" style="818" bestFit="1" customWidth="1"/>
    <col min="7422" max="7663" width="9.140625" style="818"/>
    <col min="7664" max="7664" width="18.7109375" style="818" customWidth="1"/>
    <col min="7665" max="7665" width="18.42578125" style="818" customWidth="1"/>
    <col min="7666" max="7666" width="19.5703125" style="818" customWidth="1"/>
    <col min="7667" max="7667" width="11.7109375" style="818" bestFit="1" customWidth="1"/>
    <col min="7668" max="7668" width="19.5703125" style="818" bestFit="1" customWidth="1"/>
    <col min="7669" max="7669" width="13" style="818" bestFit="1" customWidth="1"/>
    <col min="7670" max="7670" width="19.5703125" style="818" bestFit="1" customWidth="1"/>
    <col min="7671" max="7671" width="11.85546875" style="818" bestFit="1" customWidth="1"/>
    <col min="7672" max="7672" width="19.5703125" style="818" bestFit="1" customWidth="1"/>
    <col min="7673" max="7673" width="14" style="818" bestFit="1" customWidth="1"/>
    <col min="7674" max="7674" width="19.5703125" style="818" bestFit="1" customWidth="1"/>
    <col min="7675" max="7676" width="14.42578125" style="818" customWidth="1"/>
    <col min="7677" max="7677" width="11.5703125" style="818" bestFit="1" customWidth="1"/>
    <col min="7678" max="7919" width="9.140625" style="818"/>
    <col min="7920" max="7920" width="18.7109375" style="818" customWidth="1"/>
    <col min="7921" max="7921" width="18.42578125" style="818" customWidth="1"/>
    <col min="7922" max="7922" width="19.5703125" style="818" customWidth="1"/>
    <col min="7923" max="7923" width="11.7109375" style="818" bestFit="1" customWidth="1"/>
    <col min="7924" max="7924" width="19.5703125" style="818" bestFit="1" customWidth="1"/>
    <col min="7925" max="7925" width="13" style="818" bestFit="1" customWidth="1"/>
    <col min="7926" max="7926" width="19.5703125" style="818" bestFit="1" customWidth="1"/>
    <col min="7927" max="7927" width="11.85546875" style="818" bestFit="1" customWidth="1"/>
    <col min="7928" max="7928" width="19.5703125" style="818" bestFit="1" customWidth="1"/>
    <col min="7929" max="7929" width="14" style="818" bestFit="1" customWidth="1"/>
    <col min="7930" max="7930" width="19.5703125" style="818" bestFit="1" customWidth="1"/>
    <col min="7931" max="7932" width="14.42578125" style="818" customWidth="1"/>
    <col min="7933" max="7933" width="11.5703125" style="818" bestFit="1" customWidth="1"/>
    <col min="7934" max="8175" width="9.140625" style="818"/>
    <col min="8176" max="8176" width="18.7109375" style="818" customWidth="1"/>
    <col min="8177" max="8177" width="18.42578125" style="818" customWidth="1"/>
    <col min="8178" max="8178" width="19.5703125" style="818" customWidth="1"/>
    <col min="8179" max="8179" width="11.7109375" style="818" bestFit="1" customWidth="1"/>
    <col min="8180" max="8180" width="19.5703125" style="818" bestFit="1" customWidth="1"/>
    <col min="8181" max="8181" width="13" style="818" bestFit="1" customWidth="1"/>
    <col min="8182" max="8182" width="19.5703125" style="818" bestFit="1" customWidth="1"/>
    <col min="8183" max="8183" width="11.85546875" style="818" bestFit="1" customWidth="1"/>
    <col min="8184" max="8184" width="19.5703125" style="818" bestFit="1" customWidth="1"/>
    <col min="8185" max="8185" width="14" style="818" bestFit="1" customWidth="1"/>
    <col min="8186" max="8186" width="19.5703125" style="818" bestFit="1" customWidth="1"/>
    <col min="8187" max="8188" width="14.42578125" style="818" customWidth="1"/>
    <col min="8189" max="8189" width="11.5703125" style="818" bestFit="1" customWidth="1"/>
    <col min="8190" max="8431" width="9.140625" style="818"/>
    <col min="8432" max="8432" width="18.7109375" style="818" customWidth="1"/>
    <col min="8433" max="8433" width="18.42578125" style="818" customWidth="1"/>
    <col min="8434" max="8434" width="19.5703125" style="818" customWidth="1"/>
    <col min="8435" max="8435" width="11.7109375" style="818" bestFit="1" customWidth="1"/>
    <col min="8436" max="8436" width="19.5703125" style="818" bestFit="1" customWidth="1"/>
    <col min="8437" max="8437" width="13" style="818" bestFit="1" customWidth="1"/>
    <col min="8438" max="8438" width="19.5703125" style="818" bestFit="1" customWidth="1"/>
    <col min="8439" max="8439" width="11.85546875" style="818" bestFit="1" customWidth="1"/>
    <col min="8440" max="8440" width="19.5703125" style="818" bestFit="1" customWidth="1"/>
    <col min="8441" max="8441" width="14" style="818" bestFit="1" customWidth="1"/>
    <col min="8442" max="8442" width="19.5703125" style="818" bestFit="1" customWidth="1"/>
    <col min="8443" max="8444" width="14.42578125" style="818" customWidth="1"/>
    <col min="8445" max="8445" width="11.5703125" style="818" bestFit="1" customWidth="1"/>
    <col min="8446" max="8687" width="9.140625" style="818"/>
    <col min="8688" max="8688" width="18.7109375" style="818" customWidth="1"/>
    <col min="8689" max="8689" width="18.42578125" style="818" customWidth="1"/>
    <col min="8690" max="8690" width="19.5703125" style="818" customWidth="1"/>
    <col min="8691" max="8691" width="11.7109375" style="818" bestFit="1" customWidth="1"/>
    <col min="8692" max="8692" width="19.5703125" style="818" bestFit="1" customWidth="1"/>
    <col min="8693" max="8693" width="13" style="818" bestFit="1" customWidth="1"/>
    <col min="8694" max="8694" width="19.5703125" style="818" bestFit="1" customWidth="1"/>
    <col min="8695" max="8695" width="11.85546875" style="818" bestFit="1" customWidth="1"/>
    <col min="8696" max="8696" width="19.5703125" style="818" bestFit="1" customWidth="1"/>
    <col min="8697" max="8697" width="14" style="818" bestFit="1" customWidth="1"/>
    <col min="8698" max="8698" width="19.5703125" style="818" bestFit="1" customWidth="1"/>
    <col min="8699" max="8700" width="14.42578125" style="818" customWidth="1"/>
    <col min="8701" max="8701" width="11.5703125" style="818" bestFit="1" customWidth="1"/>
    <col min="8702" max="8943" width="9.140625" style="818"/>
    <col min="8944" max="8944" width="18.7109375" style="818" customWidth="1"/>
    <col min="8945" max="8945" width="18.42578125" style="818" customWidth="1"/>
    <col min="8946" max="8946" width="19.5703125" style="818" customWidth="1"/>
    <col min="8947" max="8947" width="11.7109375" style="818" bestFit="1" customWidth="1"/>
    <col min="8948" max="8948" width="19.5703125" style="818" bestFit="1" customWidth="1"/>
    <col min="8949" max="8949" width="13" style="818" bestFit="1" customWidth="1"/>
    <col min="8950" max="8950" width="19.5703125" style="818" bestFit="1" customWidth="1"/>
    <col min="8951" max="8951" width="11.85546875" style="818" bestFit="1" customWidth="1"/>
    <col min="8952" max="8952" width="19.5703125" style="818" bestFit="1" customWidth="1"/>
    <col min="8953" max="8953" width="14" style="818" bestFit="1" customWidth="1"/>
    <col min="8954" max="8954" width="19.5703125" style="818" bestFit="1" customWidth="1"/>
    <col min="8955" max="8956" width="14.42578125" style="818" customWidth="1"/>
    <col min="8957" max="8957" width="11.5703125" style="818" bestFit="1" customWidth="1"/>
    <col min="8958" max="9199" width="9.140625" style="818"/>
    <col min="9200" max="9200" width="18.7109375" style="818" customWidth="1"/>
    <col min="9201" max="9201" width="18.42578125" style="818" customWidth="1"/>
    <col min="9202" max="9202" width="19.5703125" style="818" customWidth="1"/>
    <col min="9203" max="9203" width="11.7109375" style="818" bestFit="1" customWidth="1"/>
    <col min="9204" max="9204" width="19.5703125" style="818" bestFit="1" customWidth="1"/>
    <col min="9205" max="9205" width="13" style="818" bestFit="1" customWidth="1"/>
    <col min="9206" max="9206" width="19.5703125" style="818" bestFit="1" customWidth="1"/>
    <col min="9207" max="9207" width="11.85546875" style="818" bestFit="1" customWidth="1"/>
    <col min="9208" max="9208" width="19.5703125" style="818" bestFit="1" customWidth="1"/>
    <col min="9209" max="9209" width="14" style="818" bestFit="1" customWidth="1"/>
    <col min="9210" max="9210" width="19.5703125" style="818" bestFit="1" customWidth="1"/>
    <col min="9211" max="9212" width="14.42578125" style="818" customWidth="1"/>
    <col min="9213" max="9213" width="11.5703125" style="818" bestFit="1" customWidth="1"/>
    <col min="9214" max="9455" width="9.140625" style="818"/>
    <col min="9456" max="9456" width="18.7109375" style="818" customWidth="1"/>
    <col min="9457" max="9457" width="18.42578125" style="818" customWidth="1"/>
    <col min="9458" max="9458" width="19.5703125" style="818" customWidth="1"/>
    <col min="9459" max="9459" width="11.7109375" style="818" bestFit="1" customWidth="1"/>
    <col min="9460" max="9460" width="19.5703125" style="818" bestFit="1" customWidth="1"/>
    <col min="9461" max="9461" width="13" style="818" bestFit="1" customWidth="1"/>
    <col min="9462" max="9462" width="19.5703125" style="818" bestFit="1" customWidth="1"/>
    <col min="9463" max="9463" width="11.85546875" style="818" bestFit="1" customWidth="1"/>
    <col min="9464" max="9464" width="19.5703125" style="818" bestFit="1" customWidth="1"/>
    <col min="9465" max="9465" width="14" style="818" bestFit="1" customWidth="1"/>
    <col min="9466" max="9466" width="19.5703125" style="818" bestFit="1" customWidth="1"/>
    <col min="9467" max="9468" width="14.42578125" style="818" customWidth="1"/>
    <col min="9469" max="9469" width="11.5703125" style="818" bestFit="1" customWidth="1"/>
    <col min="9470" max="9711" width="9.140625" style="818"/>
    <col min="9712" max="9712" width="18.7109375" style="818" customWidth="1"/>
    <col min="9713" max="9713" width="18.42578125" style="818" customWidth="1"/>
    <col min="9714" max="9714" width="19.5703125" style="818" customWidth="1"/>
    <col min="9715" max="9715" width="11.7109375" style="818" bestFit="1" customWidth="1"/>
    <col min="9716" max="9716" width="19.5703125" style="818" bestFit="1" customWidth="1"/>
    <col min="9717" max="9717" width="13" style="818" bestFit="1" customWidth="1"/>
    <col min="9718" max="9718" width="19.5703125" style="818" bestFit="1" customWidth="1"/>
    <col min="9719" max="9719" width="11.85546875" style="818" bestFit="1" customWidth="1"/>
    <col min="9720" max="9720" width="19.5703125" style="818" bestFit="1" customWidth="1"/>
    <col min="9721" max="9721" width="14" style="818" bestFit="1" customWidth="1"/>
    <col min="9722" max="9722" width="19.5703125" style="818" bestFit="1" customWidth="1"/>
    <col min="9723" max="9724" width="14.42578125" style="818" customWidth="1"/>
    <col min="9725" max="9725" width="11.5703125" style="818" bestFit="1" customWidth="1"/>
    <col min="9726" max="9967" width="9.140625" style="818"/>
    <col min="9968" max="9968" width="18.7109375" style="818" customWidth="1"/>
    <col min="9969" max="9969" width="18.42578125" style="818" customWidth="1"/>
    <col min="9970" max="9970" width="19.5703125" style="818" customWidth="1"/>
    <col min="9971" max="9971" width="11.7109375" style="818" bestFit="1" customWidth="1"/>
    <col min="9972" max="9972" width="19.5703125" style="818" bestFit="1" customWidth="1"/>
    <col min="9973" max="9973" width="13" style="818" bestFit="1" customWidth="1"/>
    <col min="9974" max="9974" width="19.5703125" style="818" bestFit="1" customWidth="1"/>
    <col min="9975" max="9975" width="11.85546875" style="818" bestFit="1" customWidth="1"/>
    <col min="9976" max="9976" width="19.5703125" style="818" bestFit="1" customWidth="1"/>
    <col min="9977" max="9977" width="14" style="818" bestFit="1" customWidth="1"/>
    <col min="9978" max="9978" width="19.5703125" style="818" bestFit="1" customWidth="1"/>
    <col min="9979" max="9980" width="14.42578125" style="818" customWidth="1"/>
    <col min="9981" max="9981" width="11.5703125" style="818" bestFit="1" customWidth="1"/>
    <col min="9982" max="10223" width="9.140625" style="818"/>
    <col min="10224" max="10224" width="18.7109375" style="818" customWidth="1"/>
    <col min="10225" max="10225" width="18.42578125" style="818" customWidth="1"/>
    <col min="10226" max="10226" width="19.5703125" style="818" customWidth="1"/>
    <col min="10227" max="10227" width="11.7109375" style="818" bestFit="1" customWidth="1"/>
    <col min="10228" max="10228" width="19.5703125" style="818" bestFit="1" customWidth="1"/>
    <col min="10229" max="10229" width="13" style="818" bestFit="1" customWidth="1"/>
    <col min="10230" max="10230" width="19.5703125" style="818" bestFit="1" customWidth="1"/>
    <col min="10231" max="10231" width="11.85546875" style="818" bestFit="1" customWidth="1"/>
    <col min="10232" max="10232" width="19.5703125" style="818" bestFit="1" customWidth="1"/>
    <col min="10233" max="10233" width="14" style="818" bestFit="1" customWidth="1"/>
    <col min="10234" max="10234" width="19.5703125" style="818" bestFit="1" customWidth="1"/>
    <col min="10235" max="10236" width="14.42578125" style="818" customWidth="1"/>
    <col min="10237" max="10237" width="11.5703125" style="818" bestFit="1" customWidth="1"/>
    <col min="10238" max="10479" width="9.140625" style="818"/>
    <col min="10480" max="10480" width="18.7109375" style="818" customWidth="1"/>
    <col min="10481" max="10481" width="18.42578125" style="818" customWidth="1"/>
    <col min="10482" max="10482" width="19.5703125" style="818" customWidth="1"/>
    <col min="10483" max="10483" width="11.7109375" style="818" bestFit="1" customWidth="1"/>
    <col min="10484" max="10484" width="19.5703125" style="818" bestFit="1" customWidth="1"/>
    <col min="10485" max="10485" width="13" style="818" bestFit="1" customWidth="1"/>
    <col min="10486" max="10486" width="19.5703125" style="818" bestFit="1" customWidth="1"/>
    <col min="10487" max="10487" width="11.85546875" style="818" bestFit="1" customWidth="1"/>
    <col min="10488" max="10488" width="19.5703125" style="818" bestFit="1" customWidth="1"/>
    <col min="10489" max="10489" width="14" style="818" bestFit="1" customWidth="1"/>
    <col min="10490" max="10490" width="19.5703125" style="818" bestFit="1" customWidth="1"/>
    <col min="10491" max="10492" width="14.42578125" style="818" customWidth="1"/>
    <col min="10493" max="10493" width="11.5703125" style="818" bestFit="1" customWidth="1"/>
    <col min="10494" max="10735" width="9.140625" style="818"/>
    <col min="10736" max="10736" width="18.7109375" style="818" customWidth="1"/>
    <col min="10737" max="10737" width="18.42578125" style="818" customWidth="1"/>
    <col min="10738" max="10738" width="19.5703125" style="818" customWidth="1"/>
    <col min="10739" max="10739" width="11.7109375" style="818" bestFit="1" customWidth="1"/>
    <col min="10740" max="10740" width="19.5703125" style="818" bestFit="1" customWidth="1"/>
    <col min="10741" max="10741" width="13" style="818" bestFit="1" customWidth="1"/>
    <col min="10742" max="10742" width="19.5703125" style="818" bestFit="1" customWidth="1"/>
    <col min="10743" max="10743" width="11.85546875" style="818" bestFit="1" customWidth="1"/>
    <col min="10744" max="10744" width="19.5703125" style="818" bestFit="1" customWidth="1"/>
    <col min="10745" max="10745" width="14" style="818" bestFit="1" customWidth="1"/>
    <col min="10746" max="10746" width="19.5703125" style="818" bestFit="1" customWidth="1"/>
    <col min="10747" max="10748" width="14.42578125" style="818" customWidth="1"/>
    <col min="10749" max="10749" width="11.5703125" style="818" bestFit="1" customWidth="1"/>
    <col min="10750" max="10991" width="9.140625" style="818"/>
    <col min="10992" max="10992" width="18.7109375" style="818" customWidth="1"/>
    <col min="10993" max="10993" width="18.42578125" style="818" customWidth="1"/>
    <col min="10994" max="10994" width="19.5703125" style="818" customWidth="1"/>
    <col min="10995" max="10995" width="11.7109375" style="818" bestFit="1" customWidth="1"/>
    <col min="10996" max="10996" width="19.5703125" style="818" bestFit="1" customWidth="1"/>
    <col min="10997" max="10997" width="13" style="818" bestFit="1" customWidth="1"/>
    <col min="10998" max="10998" width="19.5703125" style="818" bestFit="1" customWidth="1"/>
    <col min="10999" max="10999" width="11.85546875" style="818" bestFit="1" customWidth="1"/>
    <col min="11000" max="11000" width="19.5703125" style="818" bestFit="1" customWidth="1"/>
    <col min="11001" max="11001" width="14" style="818" bestFit="1" customWidth="1"/>
    <col min="11002" max="11002" width="19.5703125" style="818" bestFit="1" customWidth="1"/>
    <col min="11003" max="11004" width="14.42578125" style="818" customWidth="1"/>
    <col min="11005" max="11005" width="11.5703125" style="818" bestFit="1" customWidth="1"/>
    <col min="11006" max="11247" width="9.140625" style="818"/>
    <col min="11248" max="11248" width="18.7109375" style="818" customWidth="1"/>
    <col min="11249" max="11249" width="18.42578125" style="818" customWidth="1"/>
    <col min="11250" max="11250" width="19.5703125" style="818" customWidth="1"/>
    <col min="11251" max="11251" width="11.7109375" style="818" bestFit="1" customWidth="1"/>
    <col min="11252" max="11252" width="19.5703125" style="818" bestFit="1" customWidth="1"/>
    <col min="11253" max="11253" width="13" style="818" bestFit="1" customWidth="1"/>
    <col min="11254" max="11254" width="19.5703125" style="818" bestFit="1" customWidth="1"/>
    <col min="11255" max="11255" width="11.85546875" style="818" bestFit="1" customWidth="1"/>
    <col min="11256" max="11256" width="19.5703125" style="818" bestFit="1" customWidth="1"/>
    <col min="11257" max="11257" width="14" style="818" bestFit="1" customWidth="1"/>
    <col min="11258" max="11258" width="19.5703125" style="818" bestFit="1" customWidth="1"/>
    <col min="11259" max="11260" width="14.42578125" style="818" customWidth="1"/>
    <col min="11261" max="11261" width="11.5703125" style="818" bestFit="1" customWidth="1"/>
    <col min="11262" max="11503" width="9.140625" style="818"/>
    <col min="11504" max="11504" width="18.7109375" style="818" customWidth="1"/>
    <col min="11505" max="11505" width="18.42578125" style="818" customWidth="1"/>
    <col min="11506" max="11506" width="19.5703125" style="818" customWidth="1"/>
    <col min="11507" max="11507" width="11.7109375" style="818" bestFit="1" customWidth="1"/>
    <col min="11508" max="11508" width="19.5703125" style="818" bestFit="1" customWidth="1"/>
    <col min="11509" max="11509" width="13" style="818" bestFit="1" customWidth="1"/>
    <col min="11510" max="11510" width="19.5703125" style="818" bestFit="1" customWidth="1"/>
    <col min="11511" max="11511" width="11.85546875" style="818" bestFit="1" customWidth="1"/>
    <col min="11512" max="11512" width="19.5703125" style="818" bestFit="1" customWidth="1"/>
    <col min="11513" max="11513" width="14" style="818" bestFit="1" customWidth="1"/>
    <col min="11514" max="11514" width="19.5703125" style="818" bestFit="1" customWidth="1"/>
    <col min="11515" max="11516" width="14.42578125" style="818" customWidth="1"/>
    <col min="11517" max="11517" width="11.5703125" style="818" bestFit="1" customWidth="1"/>
    <col min="11518" max="11759" width="9.140625" style="818"/>
    <col min="11760" max="11760" width="18.7109375" style="818" customWidth="1"/>
    <col min="11761" max="11761" width="18.42578125" style="818" customWidth="1"/>
    <col min="11762" max="11762" width="19.5703125" style="818" customWidth="1"/>
    <col min="11763" max="11763" width="11.7109375" style="818" bestFit="1" customWidth="1"/>
    <col min="11764" max="11764" width="19.5703125" style="818" bestFit="1" customWidth="1"/>
    <col min="11765" max="11765" width="13" style="818" bestFit="1" customWidth="1"/>
    <col min="11766" max="11766" width="19.5703125" style="818" bestFit="1" customWidth="1"/>
    <col min="11767" max="11767" width="11.85546875" style="818" bestFit="1" customWidth="1"/>
    <col min="11768" max="11768" width="19.5703125" style="818" bestFit="1" customWidth="1"/>
    <col min="11769" max="11769" width="14" style="818" bestFit="1" customWidth="1"/>
    <col min="11770" max="11770" width="19.5703125" style="818" bestFit="1" customWidth="1"/>
    <col min="11771" max="11772" width="14.42578125" style="818" customWidth="1"/>
    <col min="11773" max="11773" width="11.5703125" style="818" bestFit="1" customWidth="1"/>
    <col min="11774" max="12015" width="9.140625" style="818"/>
    <col min="12016" max="12016" width="18.7109375" style="818" customWidth="1"/>
    <col min="12017" max="12017" width="18.42578125" style="818" customWidth="1"/>
    <col min="12018" max="12018" width="19.5703125" style="818" customWidth="1"/>
    <col min="12019" max="12019" width="11.7109375" style="818" bestFit="1" customWidth="1"/>
    <col min="12020" max="12020" width="19.5703125" style="818" bestFit="1" customWidth="1"/>
    <col min="12021" max="12021" width="13" style="818" bestFit="1" customWidth="1"/>
    <col min="12022" max="12022" width="19.5703125" style="818" bestFit="1" customWidth="1"/>
    <col min="12023" max="12023" width="11.85546875" style="818" bestFit="1" customWidth="1"/>
    <col min="12024" max="12024" width="19.5703125" style="818" bestFit="1" customWidth="1"/>
    <col min="12025" max="12025" width="14" style="818" bestFit="1" customWidth="1"/>
    <col min="12026" max="12026" width="19.5703125" style="818" bestFit="1" customWidth="1"/>
    <col min="12027" max="12028" width="14.42578125" style="818" customWidth="1"/>
    <col min="12029" max="12029" width="11.5703125" style="818" bestFit="1" customWidth="1"/>
    <col min="12030" max="12271" width="9.140625" style="818"/>
    <col min="12272" max="12272" width="18.7109375" style="818" customWidth="1"/>
    <col min="12273" max="12273" width="18.42578125" style="818" customWidth="1"/>
    <col min="12274" max="12274" width="19.5703125" style="818" customWidth="1"/>
    <col min="12275" max="12275" width="11.7109375" style="818" bestFit="1" customWidth="1"/>
    <col min="12276" max="12276" width="19.5703125" style="818" bestFit="1" customWidth="1"/>
    <col min="12277" max="12277" width="13" style="818" bestFit="1" customWidth="1"/>
    <col min="12278" max="12278" width="19.5703125" style="818" bestFit="1" customWidth="1"/>
    <col min="12279" max="12279" width="11.85546875" style="818" bestFit="1" customWidth="1"/>
    <col min="12280" max="12280" width="19.5703125" style="818" bestFit="1" customWidth="1"/>
    <col min="12281" max="12281" width="14" style="818" bestFit="1" customWidth="1"/>
    <col min="12282" max="12282" width="19.5703125" style="818" bestFit="1" customWidth="1"/>
    <col min="12283" max="12284" width="14.42578125" style="818" customWidth="1"/>
    <col min="12285" max="12285" width="11.5703125" style="818" bestFit="1" customWidth="1"/>
    <col min="12286" max="12527" width="9.140625" style="818"/>
    <col min="12528" max="12528" width="18.7109375" style="818" customWidth="1"/>
    <col min="12529" max="12529" width="18.42578125" style="818" customWidth="1"/>
    <col min="12530" max="12530" width="19.5703125" style="818" customWidth="1"/>
    <col min="12531" max="12531" width="11.7109375" style="818" bestFit="1" customWidth="1"/>
    <col min="12532" max="12532" width="19.5703125" style="818" bestFit="1" customWidth="1"/>
    <col min="12533" max="12533" width="13" style="818" bestFit="1" customWidth="1"/>
    <col min="12534" max="12534" width="19.5703125" style="818" bestFit="1" customWidth="1"/>
    <col min="12535" max="12535" width="11.85546875" style="818" bestFit="1" customWidth="1"/>
    <col min="12536" max="12536" width="19.5703125" style="818" bestFit="1" customWidth="1"/>
    <col min="12537" max="12537" width="14" style="818" bestFit="1" customWidth="1"/>
    <col min="12538" max="12538" width="19.5703125" style="818" bestFit="1" customWidth="1"/>
    <col min="12539" max="12540" width="14.42578125" style="818" customWidth="1"/>
    <col min="12541" max="12541" width="11.5703125" style="818" bestFit="1" customWidth="1"/>
    <col min="12542" max="12783" width="9.140625" style="818"/>
    <col min="12784" max="12784" width="18.7109375" style="818" customWidth="1"/>
    <col min="12785" max="12785" width="18.42578125" style="818" customWidth="1"/>
    <col min="12786" max="12786" width="19.5703125" style="818" customWidth="1"/>
    <col min="12787" max="12787" width="11.7109375" style="818" bestFit="1" customWidth="1"/>
    <col min="12788" max="12788" width="19.5703125" style="818" bestFit="1" customWidth="1"/>
    <col min="12789" max="12789" width="13" style="818" bestFit="1" customWidth="1"/>
    <col min="12790" max="12790" width="19.5703125" style="818" bestFit="1" customWidth="1"/>
    <col min="12791" max="12791" width="11.85546875" style="818" bestFit="1" customWidth="1"/>
    <col min="12792" max="12792" width="19.5703125" style="818" bestFit="1" customWidth="1"/>
    <col min="12793" max="12793" width="14" style="818" bestFit="1" customWidth="1"/>
    <col min="12794" max="12794" width="19.5703125" style="818" bestFit="1" customWidth="1"/>
    <col min="12795" max="12796" width="14.42578125" style="818" customWidth="1"/>
    <col min="12797" max="12797" width="11.5703125" style="818" bestFit="1" customWidth="1"/>
    <col min="12798" max="13039" width="9.140625" style="818"/>
    <col min="13040" max="13040" width="18.7109375" style="818" customWidth="1"/>
    <col min="13041" max="13041" width="18.42578125" style="818" customWidth="1"/>
    <col min="13042" max="13042" width="19.5703125" style="818" customWidth="1"/>
    <col min="13043" max="13043" width="11.7109375" style="818" bestFit="1" customWidth="1"/>
    <col min="13044" max="13044" width="19.5703125" style="818" bestFit="1" customWidth="1"/>
    <col min="13045" max="13045" width="13" style="818" bestFit="1" customWidth="1"/>
    <col min="13046" max="13046" width="19.5703125" style="818" bestFit="1" customWidth="1"/>
    <col min="13047" max="13047" width="11.85546875" style="818" bestFit="1" customWidth="1"/>
    <col min="13048" max="13048" width="19.5703125" style="818" bestFit="1" customWidth="1"/>
    <col min="13049" max="13049" width="14" style="818" bestFit="1" customWidth="1"/>
    <col min="13050" max="13050" width="19.5703125" style="818" bestFit="1" customWidth="1"/>
    <col min="13051" max="13052" width="14.42578125" style="818" customWidth="1"/>
    <col min="13053" max="13053" width="11.5703125" style="818" bestFit="1" customWidth="1"/>
    <col min="13054" max="13295" width="9.140625" style="818"/>
    <col min="13296" max="13296" width="18.7109375" style="818" customWidth="1"/>
    <col min="13297" max="13297" width="18.42578125" style="818" customWidth="1"/>
    <col min="13298" max="13298" width="19.5703125" style="818" customWidth="1"/>
    <col min="13299" max="13299" width="11.7109375" style="818" bestFit="1" customWidth="1"/>
    <col min="13300" max="13300" width="19.5703125" style="818" bestFit="1" customWidth="1"/>
    <col min="13301" max="13301" width="13" style="818" bestFit="1" customWidth="1"/>
    <col min="13302" max="13302" width="19.5703125" style="818" bestFit="1" customWidth="1"/>
    <col min="13303" max="13303" width="11.85546875" style="818" bestFit="1" customWidth="1"/>
    <col min="13304" max="13304" width="19.5703125" style="818" bestFit="1" customWidth="1"/>
    <col min="13305" max="13305" width="14" style="818" bestFit="1" customWidth="1"/>
    <col min="13306" max="13306" width="19.5703125" style="818" bestFit="1" customWidth="1"/>
    <col min="13307" max="13308" width="14.42578125" style="818" customWidth="1"/>
    <col min="13309" max="13309" width="11.5703125" style="818" bestFit="1" customWidth="1"/>
    <col min="13310" max="13551" width="9.140625" style="818"/>
    <col min="13552" max="13552" width="18.7109375" style="818" customWidth="1"/>
    <col min="13553" max="13553" width="18.42578125" style="818" customWidth="1"/>
    <col min="13554" max="13554" width="19.5703125" style="818" customWidth="1"/>
    <col min="13555" max="13555" width="11.7109375" style="818" bestFit="1" customWidth="1"/>
    <col min="13556" max="13556" width="19.5703125" style="818" bestFit="1" customWidth="1"/>
    <col min="13557" max="13557" width="13" style="818" bestFit="1" customWidth="1"/>
    <col min="13558" max="13558" width="19.5703125" style="818" bestFit="1" customWidth="1"/>
    <col min="13559" max="13559" width="11.85546875" style="818" bestFit="1" customWidth="1"/>
    <col min="13560" max="13560" width="19.5703125" style="818" bestFit="1" customWidth="1"/>
    <col min="13561" max="13561" width="14" style="818" bestFit="1" customWidth="1"/>
    <col min="13562" max="13562" width="19.5703125" style="818" bestFit="1" customWidth="1"/>
    <col min="13563" max="13564" width="14.42578125" style="818" customWidth="1"/>
    <col min="13565" max="13565" width="11.5703125" style="818" bestFit="1" customWidth="1"/>
    <col min="13566" max="13807" width="9.140625" style="818"/>
    <col min="13808" max="13808" width="18.7109375" style="818" customWidth="1"/>
    <col min="13809" max="13809" width="18.42578125" style="818" customWidth="1"/>
    <col min="13810" max="13810" width="19.5703125" style="818" customWidth="1"/>
    <col min="13811" max="13811" width="11.7109375" style="818" bestFit="1" customWidth="1"/>
    <col min="13812" max="13812" width="19.5703125" style="818" bestFit="1" customWidth="1"/>
    <col min="13813" max="13813" width="13" style="818" bestFit="1" customWidth="1"/>
    <col min="13814" max="13814" width="19.5703125" style="818" bestFit="1" customWidth="1"/>
    <col min="13815" max="13815" width="11.85546875" style="818" bestFit="1" customWidth="1"/>
    <col min="13816" max="13816" width="19.5703125" style="818" bestFit="1" customWidth="1"/>
    <col min="13817" max="13817" width="14" style="818" bestFit="1" customWidth="1"/>
    <col min="13818" max="13818" width="19.5703125" style="818" bestFit="1" customWidth="1"/>
    <col min="13819" max="13820" width="14.42578125" style="818" customWidth="1"/>
    <col min="13821" max="13821" width="11.5703125" style="818" bestFit="1" customWidth="1"/>
    <col min="13822" max="14063" width="9.140625" style="818"/>
    <col min="14064" max="14064" width="18.7109375" style="818" customWidth="1"/>
    <col min="14065" max="14065" width="18.42578125" style="818" customWidth="1"/>
    <col min="14066" max="14066" width="19.5703125" style="818" customWidth="1"/>
    <col min="14067" max="14067" width="11.7109375" style="818" bestFit="1" customWidth="1"/>
    <col min="14068" max="14068" width="19.5703125" style="818" bestFit="1" customWidth="1"/>
    <col min="14069" max="14069" width="13" style="818" bestFit="1" customWidth="1"/>
    <col min="14070" max="14070" width="19.5703125" style="818" bestFit="1" customWidth="1"/>
    <col min="14071" max="14071" width="11.85546875" style="818" bestFit="1" customWidth="1"/>
    <col min="14072" max="14072" width="19.5703125" style="818" bestFit="1" customWidth="1"/>
    <col min="14073" max="14073" width="14" style="818" bestFit="1" customWidth="1"/>
    <col min="14074" max="14074" width="19.5703125" style="818" bestFit="1" customWidth="1"/>
    <col min="14075" max="14076" width="14.42578125" style="818" customWidth="1"/>
    <col min="14077" max="14077" width="11.5703125" style="818" bestFit="1" customWidth="1"/>
    <col min="14078" max="14319" width="9.140625" style="818"/>
    <col min="14320" max="14320" width="18.7109375" style="818" customWidth="1"/>
    <col min="14321" max="14321" width="18.42578125" style="818" customWidth="1"/>
    <col min="14322" max="14322" width="19.5703125" style="818" customWidth="1"/>
    <col min="14323" max="14323" width="11.7109375" style="818" bestFit="1" customWidth="1"/>
    <col min="14324" max="14324" width="19.5703125" style="818" bestFit="1" customWidth="1"/>
    <col min="14325" max="14325" width="13" style="818" bestFit="1" customWidth="1"/>
    <col min="14326" max="14326" width="19.5703125" style="818" bestFit="1" customWidth="1"/>
    <col min="14327" max="14327" width="11.85546875" style="818" bestFit="1" customWidth="1"/>
    <col min="14328" max="14328" width="19.5703125" style="818" bestFit="1" customWidth="1"/>
    <col min="14329" max="14329" width="14" style="818" bestFit="1" customWidth="1"/>
    <col min="14330" max="14330" width="19.5703125" style="818" bestFit="1" customWidth="1"/>
    <col min="14331" max="14332" width="14.42578125" style="818" customWidth="1"/>
    <col min="14333" max="14333" width="11.5703125" style="818" bestFit="1" customWidth="1"/>
    <col min="14334" max="14575" width="9.140625" style="818"/>
    <col min="14576" max="14576" width="18.7109375" style="818" customWidth="1"/>
    <col min="14577" max="14577" width="18.42578125" style="818" customWidth="1"/>
    <col min="14578" max="14578" width="19.5703125" style="818" customWidth="1"/>
    <col min="14579" max="14579" width="11.7109375" style="818" bestFit="1" customWidth="1"/>
    <col min="14580" max="14580" width="19.5703125" style="818" bestFit="1" customWidth="1"/>
    <col min="14581" max="14581" width="13" style="818" bestFit="1" customWidth="1"/>
    <col min="14582" max="14582" width="19.5703125" style="818" bestFit="1" customWidth="1"/>
    <col min="14583" max="14583" width="11.85546875" style="818" bestFit="1" customWidth="1"/>
    <col min="14584" max="14584" width="19.5703125" style="818" bestFit="1" customWidth="1"/>
    <col min="14585" max="14585" width="14" style="818" bestFit="1" customWidth="1"/>
    <col min="14586" max="14586" width="19.5703125" style="818" bestFit="1" customWidth="1"/>
    <col min="14587" max="14588" width="14.42578125" style="818" customWidth="1"/>
    <col min="14589" max="14589" width="11.5703125" style="818" bestFit="1" customWidth="1"/>
    <col min="14590" max="14831" width="9.140625" style="818"/>
    <col min="14832" max="14832" width="18.7109375" style="818" customWidth="1"/>
    <col min="14833" max="14833" width="18.42578125" style="818" customWidth="1"/>
    <col min="14834" max="14834" width="19.5703125" style="818" customWidth="1"/>
    <col min="14835" max="14835" width="11.7109375" style="818" bestFit="1" customWidth="1"/>
    <col min="14836" max="14836" width="19.5703125" style="818" bestFit="1" customWidth="1"/>
    <col min="14837" max="14837" width="13" style="818" bestFit="1" customWidth="1"/>
    <col min="14838" max="14838" width="19.5703125" style="818" bestFit="1" customWidth="1"/>
    <col min="14839" max="14839" width="11.85546875" style="818" bestFit="1" customWidth="1"/>
    <col min="14840" max="14840" width="19.5703125" style="818" bestFit="1" customWidth="1"/>
    <col min="14841" max="14841" width="14" style="818" bestFit="1" customWidth="1"/>
    <col min="14842" max="14842" width="19.5703125" style="818" bestFit="1" customWidth="1"/>
    <col min="14843" max="14844" width="14.42578125" style="818" customWidth="1"/>
    <col min="14845" max="14845" width="11.5703125" style="818" bestFit="1" customWidth="1"/>
    <col min="14846" max="15087" width="9.140625" style="818"/>
    <col min="15088" max="15088" width="18.7109375" style="818" customWidth="1"/>
    <col min="15089" max="15089" width="18.42578125" style="818" customWidth="1"/>
    <col min="15090" max="15090" width="19.5703125" style="818" customWidth="1"/>
    <col min="15091" max="15091" width="11.7109375" style="818" bestFit="1" customWidth="1"/>
    <col min="15092" max="15092" width="19.5703125" style="818" bestFit="1" customWidth="1"/>
    <col min="15093" max="15093" width="13" style="818" bestFit="1" customWidth="1"/>
    <col min="15094" max="15094" width="19.5703125" style="818" bestFit="1" customWidth="1"/>
    <col min="15095" max="15095" width="11.85546875" style="818" bestFit="1" customWidth="1"/>
    <col min="15096" max="15096" width="19.5703125" style="818" bestFit="1" customWidth="1"/>
    <col min="15097" max="15097" width="14" style="818" bestFit="1" customWidth="1"/>
    <col min="15098" max="15098" width="19.5703125" style="818" bestFit="1" customWidth="1"/>
    <col min="15099" max="15100" width="14.42578125" style="818" customWidth="1"/>
    <col min="15101" max="15101" width="11.5703125" style="818" bestFit="1" customWidth="1"/>
    <col min="15102" max="15343" width="9.140625" style="818"/>
    <col min="15344" max="15344" width="18.7109375" style="818" customWidth="1"/>
    <col min="15345" max="15345" width="18.42578125" style="818" customWidth="1"/>
    <col min="15346" max="15346" width="19.5703125" style="818" customWidth="1"/>
    <col min="15347" max="15347" width="11.7109375" style="818" bestFit="1" customWidth="1"/>
    <col min="15348" max="15348" width="19.5703125" style="818" bestFit="1" customWidth="1"/>
    <col min="15349" max="15349" width="13" style="818" bestFit="1" customWidth="1"/>
    <col min="15350" max="15350" width="19.5703125" style="818" bestFit="1" customWidth="1"/>
    <col min="15351" max="15351" width="11.85546875" style="818" bestFit="1" customWidth="1"/>
    <col min="15352" max="15352" width="19.5703125" style="818" bestFit="1" customWidth="1"/>
    <col min="15353" max="15353" width="14" style="818" bestFit="1" customWidth="1"/>
    <col min="15354" max="15354" width="19.5703125" style="818" bestFit="1" customWidth="1"/>
    <col min="15355" max="15356" width="14.42578125" style="818" customWidth="1"/>
    <col min="15357" max="15357" width="11.5703125" style="818" bestFit="1" customWidth="1"/>
    <col min="15358" max="15599" width="9.140625" style="818"/>
    <col min="15600" max="15600" width="18.7109375" style="818" customWidth="1"/>
    <col min="15601" max="15601" width="18.42578125" style="818" customWidth="1"/>
    <col min="15602" max="15602" width="19.5703125" style="818" customWidth="1"/>
    <col min="15603" max="15603" width="11.7109375" style="818" bestFit="1" customWidth="1"/>
    <col min="15604" max="15604" width="19.5703125" style="818" bestFit="1" customWidth="1"/>
    <col min="15605" max="15605" width="13" style="818" bestFit="1" customWidth="1"/>
    <col min="15606" max="15606" width="19.5703125" style="818" bestFit="1" customWidth="1"/>
    <col min="15607" max="15607" width="11.85546875" style="818" bestFit="1" customWidth="1"/>
    <col min="15608" max="15608" width="19.5703125" style="818" bestFit="1" customWidth="1"/>
    <col min="15609" max="15609" width="14" style="818" bestFit="1" customWidth="1"/>
    <col min="15610" max="15610" width="19.5703125" style="818" bestFit="1" customWidth="1"/>
    <col min="15611" max="15612" width="14.42578125" style="818" customWidth="1"/>
    <col min="15613" max="15613" width="11.5703125" style="818" bestFit="1" customWidth="1"/>
    <col min="15614" max="15855" width="9.140625" style="818"/>
    <col min="15856" max="15856" width="18.7109375" style="818" customWidth="1"/>
    <col min="15857" max="15857" width="18.42578125" style="818" customWidth="1"/>
    <col min="15858" max="15858" width="19.5703125" style="818" customWidth="1"/>
    <col min="15859" max="15859" width="11.7109375" style="818" bestFit="1" customWidth="1"/>
    <col min="15860" max="15860" width="19.5703125" style="818" bestFit="1" customWidth="1"/>
    <col min="15861" max="15861" width="13" style="818" bestFit="1" customWidth="1"/>
    <col min="15862" max="15862" width="19.5703125" style="818" bestFit="1" customWidth="1"/>
    <col min="15863" max="15863" width="11.85546875" style="818" bestFit="1" customWidth="1"/>
    <col min="15864" max="15864" width="19.5703125" style="818" bestFit="1" customWidth="1"/>
    <col min="15865" max="15865" width="14" style="818" bestFit="1" customWidth="1"/>
    <col min="15866" max="15866" width="19.5703125" style="818" bestFit="1" customWidth="1"/>
    <col min="15867" max="15868" width="14.42578125" style="818" customWidth="1"/>
    <col min="15869" max="15869" width="11.5703125" style="818" bestFit="1" customWidth="1"/>
    <col min="15870" max="16111" width="9.140625" style="818"/>
    <col min="16112" max="16112" width="18.7109375" style="818" customWidth="1"/>
    <col min="16113" max="16113" width="18.42578125" style="818" customWidth="1"/>
    <col min="16114" max="16114" width="19.5703125" style="818" customWidth="1"/>
    <col min="16115" max="16115" width="11.7109375" style="818" bestFit="1" customWidth="1"/>
    <col min="16116" max="16116" width="19.5703125" style="818" bestFit="1" customWidth="1"/>
    <col min="16117" max="16117" width="13" style="818" bestFit="1" customWidth="1"/>
    <col min="16118" max="16118" width="19.5703125" style="818" bestFit="1" customWidth="1"/>
    <col min="16119" max="16119" width="11.85546875" style="818" bestFit="1" customWidth="1"/>
    <col min="16120" max="16120" width="19.5703125" style="818" bestFit="1" customWidth="1"/>
    <col min="16121" max="16121" width="14" style="818" bestFit="1" customWidth="1"/>
    <col min="16122" max="16122" width="19.5703125" style="818" bestFit="1" customWidth="1"/>
    <col min="16123" max="16124" width="14.42578125" style="818" customWidth="1"/>
    <col min="16125" max="16125" width="11.5703125" style="818" bestFit="1" customWidth="1"/>
    <col min="16126" max="16384" width="9.140625" style="818"/>
  </cols>
  <sheetData>
    <row r="1" spans="1:18">
      <c r="A1" s="3216" t="s">
        <v>981</v>
      </c>
      <c r="B1" s="3216"/>
      <c r="C1" s="3216"/>
      <c r="D1" s="3216"/>
      <c r="E1" s="3216"/>
      <c r="F1" s="3216"/>
      <c r="G1" s="3216"/>
      <c r="H1" s="3216"/>
      <c r="I1" s="3216"/>
    </row>
    <row r="2" spans="1:18">
      <c r="A2" s="3217" t="s">
        <v>51</v>
      </c>
      <c r="B2" s="3217"/>
      <c r="C2" s="3217"/>
      <c r="D2" s="3217"/>
      <c r="E2" s="3217"/>
      <c r="F2" s="3217"/>
      <c r="G2" s="3217"/>
      <c r="H2" s="3217"/>
      <c r="I2" s="3217"/>
    </row>
    <row r="3" spans="1:18" ht="16.5" thickBot="1">
      <c r="A3" s="3218" t="s">
        <v>451</v>
      </c>
      <c r="B3" s="3218"/>
      <c r="C3" s="3218"/>
      <c r="D3" s="3218"/>
      <c r="E3" s="3218"/>
      <c r="F3" s="3218"/>
      <c r="G3" s="3218"/>
      <c r="H3" s="3218"/>
      <c r="I3" s="3218"/>
      <c r="K3"/>
      <c r="L3"/>
      <c r="M3"/>
      <c r="N3"/>
      <c r="O3"/>
      <c r="P3"/>
      <c r="Q3"/>
      <c r="R3"/>
    </row>
    <row r="4" spans="1:18" ht="16.5" thickTop="1">
      <c r="A4" s="930"/>
      <c r="B4" s="3219" t="s">
        <v>980</v>
      </c>
      <c r="C4" s="3220"/>
      <c r="D4" s="3220"/>
      <c r="E4" s="3221"/>
      <c r="F4" s="3220" t="s">
        <v>979</v>
      </c>
      <c r="G4" s="3220"/>
      <c r="H4" s="3220"/>
      <c r="I4" s="3222"/>
      <c r="K4"/>
      <c r="L4"/>
      <c r="M4"/>
      <c r="N4"/>
      <c r="O4"/>
      <c r="P4"/>
      <c r="Q4"/>
      <c r="R4"/>
    </row>
    <row r="5" spans="1:18">
      <c r="A5" s="3223" t="s">
        <v>963</v>
      </c>
      <c r="B5" s="3225" t="s">
        <v>73</v>
      </c>
      <c r="C5" s="3226"/>
      <c r="D5" s="3227" t="s">
        <v>263</v>
      </c>
      <c r="E5" s="3228"/>
      <c r="F5" s="3229" t="s">
        <v>73</v>
      </c>
      <c r="G5" s="3230"/>
      <c r="H5" s="3227" t="s">
        <v>263</v>
      </c>
      <c r="I5" s="3231"/>
      <c r="K5"/>
      <c r="L5"/>
      <c r="M5"/>
      <c r="N5"/>
      <c r="O5"/>
      <c r="P5"/>
      <c r="Q5"/>
      <c r="R5"/>
    </row>
    <row r="6" spans="1:18" ht="31.5">
      <c r="A6" s="3224"/>
      <c r="B6" s="891" t="s">
        <v>396</v>
      </c>
      <c r="C6" s="891" t="s">
        <v>972</v>
      </c>
      <c r="D6" s="929" t="s">
        <v>396</v>
      </c>
      <c r="E6" s="929" t="s">
        <v>972</v>
      </c>
      <c r="F6" s="928" t="s">
        <v>396</v>
      </c>
      <c r="G6" s="892" t="s">
        <v>972</v>
      </c>
      <c r="H6" s="891" t="s">
        <v>396</v>
      </c>
      <c r="I6" s="927" t="s">
        <v>972</v>
      </c>
      <c r="K6"/>
      <c r="L6"/>
      <c r="M6"/>
      <c r="N6"/>
      <c r="O6"/>
      <c r="P6"/>
      <c r="Q6"/>
      <c r="R6"/>
    </row>
    <row r="7" spans="1:18">
      <c r="A7" s="834" t="s">
        <v>953</v>
      </c>
      <c r="B7" s="923">
        <v>0</v>
      </c>
      <c r="C7" s="926">
        <v>0</v>
      </c>
      <c r="D7" s="925">
        <v>0</v>
      </c>
      <c r="E7" s="924">
        <v>0</v>
      </c>
      <c r="F7" s="912">
        <v>0</v>
      </c>
      <c r="G7" s="919">
        <v>0</v>
      </c>
      <c r="H7" s="923">
        <v>0</v>
      </c>
      <c r="I7" s="910">
        <v>0</v>
      </c>
      <c r="K7"/>
      <c r="L7"/>
      <c r="M7"/>
      <c r="N7"/>
      <c r="O7"/>
      <c r="P7"/>
      <c r="Q7"/>
      <c r="R7"/>
    </row>
    <row r="8" spans="1:18">
      <c r="A8" s="834" t="s">
        <v>952</v>
      </c>
      <c r="B8" s="920">
        <v>0</v>
      </c>
      <c r="C8" s="922">
        <v>0</v>
      </c>
      <c r="D8" s="920">
        <v>0</v>
      </c>
      <c r="E8" s="922">
        <v>0</v>
      </c>
      <c r="F8" s="912">
        <v>0</v>
      </c>
      <c r="G8" s="921">
        <v>0</v>
      </c>
      <c r="H8" s="920">
        <v>0</v>
      </c>
      <c r="I8" s="910">
        <v>0</v>
      </c>
      <c r="K8"/>
      <c r="L8"/>
      <c r="M8"/>
      <c r="N8"/>
      <c r="O8"/>
      <c r="P8"/>
      <c r="Q8"/>
      <c r="R8"/>
    </row>
    <row r="9" spans="1:18">
      <c r="A9" s="834" t="s">
        <v>951</v>
      </c>
      <c r="B9" s="918">
        <v>0</v>
      </c>
      <c r="C9" s="911">
        <v>0</v>
      </c>
      <c r="D9" s="918">
        <v>0</v>
      </c>
      <c r="E9" s="911">
        <v>0</v>
      </c>
      <c r="F9" s="912">
        <v>0</v>
      </c>
      <c r="G9" s="919">
        <v>0</v>
      </c>
      <c r="H9" s="920">
        <v>0</v>
      </c>
      <c r="I9" s="910">
        <v>0</v>
      </c>
      <c r="K9"/>
      <c r="L9"/>
      <c r="M9"/>
      <c r="N9"/>
      <c r="O9"/>
      <c r="P9"/>
      <c r="Q9"/>
      <c r="R9"/>
    </row>
    <row r="10" spans="1:18">
      <c r="A10" s="834" t="s">
        <v>950</v>
      </c>
      <c r="B10" s="918">
        <v>0</v>
      </c>
      <c r="C10" s="911">
        <v>0</v>
      </c>
      <c r="D10" s="918"/>
      <c r="E10" s="911"/>
      <c r="F10" s="912">
        <v>0</v>
      </c>
      <c r="G10" s="919">
        <v>0</v>
      </c>
      <c r="H10" s="919"/>
      <c r="I10" s="910"/>
      <c r="K10"/>
      <c r="L10"/>
      <c r="M10"/>
      <c r="N10"/>
      <c r="O10"/>
      <c r="P10"/>
      <c r="Q10"/>
      <c r="R10"/>
    </row>
    <row r="11" spans="1:18">
      <c r="A11" s="834" t="s">
        <v>949</v>
      </c>
      <c r="B11" s="918">
        <v>0</v>
      </c>
      <c r="C11" s="911">
        <v>0</v>
      </c>
      <c r="D11" s="918"/>
      <c r="E11" s="911"/>
      <c r="F11" s="919">
        <v>0</v>
      </c>
      <c r="G11" s="919">
        <v>0</v>
      </c>
      <c r="H11" s="919"/>
      <c r="I11" s="910"/>
      <c r="K11"/>
      <c r="L11"/>
      <c r="M11"/>
      <c r="N11"/>
      <c r="O11"/>
      <c r="P11"/>
      <c r="Q11"/>
      <c r="R11"/>
    </row>
    <row r="12" spans="1:18">
      <c r="A12" s="834" t="s">
        <v>948</v>
      </c>
      <c r="B12" s="918">
        <v>0</v>
      </c>
      <c r="C12" s="911">
        <v>0</v>
      </c>
      <c r="D12" s="918"/>
      <c r="E12" s="911"/>
      <c r="F12" s="912">
        <v>0</v>
      </c>
      <c r="G12" s="919">
        <v>0</v>
      </c>
      <c r="H12" s="917"/>
      <c r="I12" s="910"/>
      <c r="K12"/>
      <c r="L12"/>
      <c r="M12"/>
      <c r="N12"/>
      <c r="O12"/>
      <c r="P12"/>
      <c r="Q12"/>
      <c r="R12"/>
    </row>
    <row r="13" spans="1:18">
      <c r="A13" s="834" t="s">
        <v>947</v>
      </c>
      <c r="B13" s="918">
        <v>0</v>
      </c>
      <c r="C13" s="911">
        <v>0</v>
      </c>
      <c r="D13" s="918"/>
      <c r="E13" s="911"/>
      <c r="F13" s="912">
        <v>0</v>
      </c>
      <c r="G13" s="919">
        <v>0</v>
      </c>
      <c r="H13" s="917"/>
      <c r="I13" s="910"/>
      <c r="K13"/>
      <c r="L13"/>
      <c r="M13"/>
      <c r="N13"/>
      <c r="O13"/>
      <c r="P13"/>
      <c r="Q13"/>
      <c r="R13"/>
    </row>
    <row r="14" spans="1:18">
      <c r="A14" s="834" t="s">
        <v>946</v>
      </c>
      <c r="B14" s="918">
        <v>0</v>
      </c>
      <c r="C14" s="911">
        <v>0</v>
      </c>
      <c r="D14" s="918"/>
      <c r="E14" s="911"/>
      <c r="F14" s="912">
        <v>0</v>
      </c>
      <c r="G14" s="919">
        <v>0</v>
      </c>
      <c r="H14" s="917"/>
      <c r="I14" s="910"/>
      <c r="K14"/>
      <c r="L14"/>
      <c r="M14"/>
      <c r="N14"/>
      <c r="O14"/>
      <c r="P14"/>
      <c r="Q14"/>
      <c r="R14"/>
    </row>
    <row r="15" spans="1:18">
      <c r="A15" s="834" t="s">
        <v>945</v>
      </c>
      <c r="B15" s="918">
        <v>0</v>
      </c>
      <c r="C15" s="911">
        <v>0</v>
      </c>
      <c r="D15" s="911"/>
      <c r="E15" s="913"/>
      <c r="F15" s="912">
        <v>0</v>
      </c>
      <c r="G15" s="912">
        <v>0</v>
      </c>
      <c r="H15" s="917"/>
      <c r="I15" s="910"/>
      <c r="K15" s="296"/>
      <c r="L15" s="296"/>
      <c r="M15"/>
      <c r="N15"/>
      <c r="O15"/>
      <c r="P15"/>
      <c r="Q15"/>
      <c r="R15"/>
    </row>
    <row r="16" spans="1:18">
      <c r="A16" s="834" t="s">
        <v>944</v>
      </c>
      <c r="B16" s="918">
        <v>0</v>
      </c>
      <c r="C16" s="911">
        <v>0</v>
      </c>
      <c r="D16" s="911"/>
      <c r="E16" s="913"/>
      <c r="F16" s="912">
        <v>0</v>
      </c>
      <c r="G16" s="912">
        <v>0</v>
      </c>
      <c r="H16" s="917"/>
      <c r="I16" s="910"/>
      <c r="K16"/>
      <c r="L16"/>
      <c r="M16"/>
      <c r="N16"/>
      <c r="O16"/>
      <c r="P16"/>
      <c r="Q16"/>
      <c r="R16"/>
    </row>
    <row r="17" spans="1:18">
      <c r="A17" s="834" t="s">
        <v>943</v>
      </c>
      <c r="B17" s="915">
        <v>0</v>
      </c>
      <c r="C17" s="911">
        <v>0</v>
      </c>
      <c r="D17" s="917"/>
      <c r="E17" s="913"/>
      <c r="F17" s="912">
        <v>0</v>
      </c>
      <c r="G17" s="912">
        <v>0</v>
      </c>
      <c r="H17" s="911"/>
      <c r="I17" s="910"/>
      <c r="K17" s="916"/>
      <c r="L17" s="916"/>
      <c r="M17"/>
      <c r="N17"/>
      <c r="O17"/>
      <c r="P17"/>
      <c r="Q17"/>
      <c r="R17"/>
    </row>
    <row r="18" spans="1:18">
      <c r="A18" s="872" t="s">
        <v>942</v>
      </c>
      <c r="B18" s="915">
        <v>0</v>
      </c>
      <c r="C18" s="911">
        <v>0</v>
      </c>
      <c r="D18" s="914"/>
      <c r="E18" s="913"/>
      <c r="F18" s="912">
        <v>0</v>
      </c>
      <c r="G18" s="912">
        <v>0</v>
      </c>
      <c r="H18" s="911"/>
      <c r="I18" s="910"/>
      <c r="K18" s="909"/>
      <c r="L18" s="909"/>
      <c r="M18"/>
      <c r="N18"/>
      <c r="O18"/>
      <c r="P18"/>
      <c r="Q18"/>
      <c r="R18"/>
    </row>
    <row r="19" spans="1:18">
      <c r="A19" s="884" t="s">
        <v>360</v>
      </c>
      <c r="B19" s="907">
        <f>SUM(B7:B18)</f>
        <v>0</v>
      </c>
      <c r="C19" s="908">
        <v>0</v>
      </c>
      <c r="D19" s="907">
        <f>SUM(D7:D18)</f>
        <v>0</v>
      </c>
      <c r="E19" s="906">
        <v>0</v>
      </c>
      <c r="F19" s="904">
        <f>SUM(F7:F18)</f>
        <v>0</v>
      </c>
      <c r="G19" s="905">
        <v>0</v>
      </c>
      <c r="H19" s="904">
        <f>SUM(H7:H18)</f>
        <v>0</v>
      </c>
      <c r="I19" s="903">
        <v>0</v>
      </c>
      <c r="K19" s="777"/>
      <c r="L19" s="777"/>
      <c r="M19"/>
      <c r="N19"/>
      <c r="O19"/>
      <c r="P19"/>
      <c r="Q19"/>
      <c r="R19"/>
    </row>
    <row r="20" spans="1:18">
      <c r="A20" s="893"/>
      <c r="B20" s="3232" t="s">
        <v>978</v>
      </c>
      <c r="C20" s="3233"/>
      <c r="D20" s="3233"/>
      <c r="E20" s="3234"/>
      <c r="F20" s="3235" t="s">
        <v>977</v>
      </c>
      <c r="G20" s="3235"/>
      <c r="H20" s="3235"/>
      <c r="I20" s="3236"/>
      <c r="K20"/>
      <c r="L20"/>
      <c r="M20"/>
      <c r="N20"/>
      <c r="O20"/>
      <c r="P20"/>
      <c r="Q20"/>
      <c r="R20"/>
    </row>
    <row r="21" spans="1:18">
      <c r="A21" s="3223" t="s">
        <v>963</v>
      </c>
      <c r="B21" s="3227" t="s">
        <v>73</v>
      </c>
      <c r="C21" s="3228"/>
      <c r="D21" s="3226" t="s">
        <v>263</v>
      </c>
      <c r="E21" s="3228"/>
      <c r="F21" s="3226" t="s">
        <v>73</v>
      </c>
      <c r="G21" s="3228"/>
      <c r="H21" s="3226" t="s">
        <v>263</v>
      </c>
      <c r="I21" s="3231"/>
      <c r="K21"/>
      <c r="L21"/>
      <c r="M21"/>
      <c r="N21"/>
      <c r="O21"/>
      <c r="P21"/>
      <c r="Q21"/>
      <c r="R21"/>
    </row>
    <row r="22" spans="1:18" ht="31.5">
      <c r="A22" s="3224"/>
      <c r="B22" s="891" t="s">
        <v>396</v>
      </c>
      <c r="C22" s="891" t="s">
        <v>972</v>
      </c>
      <c r="D22" s="891" t="s">
        <v>396</v>
      </c>
      <c r="E22" s="892" t="s">
        <v>972</v>
      </c>
      <c r="F22" s="892" t="s">
        <v>396</v>
      </c>
      <c r="G22" s="892" t="s">
        <v>972</v>
      </c>
      <c r="H22" s="891" t="s">
        <v>396</v>
      </c>
      <c r="I22" s="890" t="s">
        <v>972</v>
      </c>
      <c r="K22"/>
      <c r="L22"/>
      <c r="M22"/>
      <c r="N22"/>
      <c r="O22"/>
      <c r="P22"/>
      <c r="Q22"/>
      <c r="R22"/>
    </row>
    <row r="23" spans="1:18">
      <c r="A23" s="834" t="s">
        <v>953</v>
      </c>
      <c r="B23" s="861">
        <v>0</v>
      </c>
      <c r="C23" s="902">
        <v>0</v>
      </c>
      <c r="D23" s="899">
        <v>0</v>
      </c>
      <c r="E23" s="898">
        <v>0</v>
      </c>
      <c r="F23" s="888">
        <v>0</v>
      </c>
      <c r="G23" s="902">
        <v>0</v>
      </c>
      <c r="H23" s="888">
        <v>0</v>
      </c>
      <c r="I23" s="889">
        <v>0</v>
      </c>
      <c r="K23"/>
      <c r="L23"/>
      <c r="M23"/>
      <c r="N23"/>
      <c r="O23"/>
      <c r="P23"/>
      <c r="Q23"/>
      <c r="R23"/>
    </row>
    <row r="24" spans="1:18">
      <c r="A24" s="834" t="s">
        <v>952</v>
      </c>
      <c r="B24" s="861">
        <v>0</v>
      </c>
      <c r="C24" s="897">
        <v>0</v>
      </c>
      <c r="D24" s="886">
        <v>0</v>
      </c>
      <c r="E24" s="896">
        <v>0</v>
      </c>
      <c r="F24" s="888">
        <v>0</v>
      </c>
      <c r="G24" s="897">
        <v>0</v>
      </c>
      <c r="H24" s="888">
        <v>0</v>
      </c>
      <c r="I24" s="887">
        <v>0</v>
      </c>
      <c r="K24"/>
      <c r="L24"/>
      <c r="M24"/>
      <c r="N24"/>
      <c r="O24"/>
      <c r="P24"/>
      <c r="Q24"/>
      <c r="R24"/>
    </row>
    <row r="25" spans="1:18">
      <c r="A25" s="834" t="s">
        <v>951</v>
      </c>
      <c r="B25" s="861">
        <v>0</v>
      </c>
      <c r="C25" s="897">
        <v>0</v>
      </c>
      <c r="D25" s="886">
        <v>0</v>
      </c>
      <c r="E25" s="896">
        <v>0</v>
      </c>
      <c r="F25" s="888">
        <v>0</v>
      </c>
      <c r="G25" s="897">
        <v>0</v>
      </c>
      <c r="H25" s="888">
        <v>0</v>
      </c>
      <c r="I25" s="889">
        <v>0</v>
      </c>
      <c r="K25"/>
      <c r="L25"/>
      <c r="M25"/>
      <c r="N25"/>
      <c r="O25"/>
      <c r="P25"/>
      <c r="Q25"/>
      <c r="R25"/>
    </row>
    <row r="26" spans="1:18">
      <c r="A26" s="834" t="s">
        <v>950</v>
      </c>
      <c r="B26" s="861">
        <v>0</v>
      </c>
      <c r="C26" s="897">
        <v>0</v>
      </c>
      <c r="D26" s="886"/>
      <c r="E26" s="896"/>
      <c r="F26" s="888">
        <v>0</v>
      </c>
      <c r="G26" s="897">
        <v>0</v>
      </c>
      <c r="H26" s="888"/>
      <c r="I26" s="887"/>
      <c r="K26"/>
      <c r="L26"/>
      <c r="M26"/>
      <c r="N26"/>
      <c r="O26"/>
      <c r="P26"/>
      <c r="Q26"/>
      <c r="R26"/>
    </row>
    <row r="27" spans="1:18">
      <c r="A27" s="834" t="s">
        <v>949</v>
      </c>
      <c r="B27" s="861">
        <v>0</v>
      </c>
      <c r="C27" s="897">
        <v>0</v>
      </c>
      <c r="D27" s="897"/>
      <c r="E27" s="896"/>
      <c r="F27" s="888">
        <v>0</v>
      </c>
      <c r="G27" s="897">
        <v>0</v>
      </c>
      <c r="H27" s="888"/>
      <c r="I27" s="887"/>
      <c r="K27"/>
      <c r="L27" s="821"/>
      <c r="M27"/>
      <c r="N27"/>
      <c r="O27"/>
      <c r="P27"/>
      <c r="Q27"/>
      <c r="R27"/>
    </row>
    <row r="28" spans="1:18">
      <c r="A28" s="834" t="s">
        <v>948</v>
      </c>
      <c r="B28" s="861">
        <v>9540</v>
      </c>
      <c r="C28" s="897">
        <v>1.2873000000000001</v>
      </c>
      <c r="D28" s="886"/>
      <c r="E28" s="896"/>
      <c r="F28" s="888">
        <v>20000</v>
      </c>
      <c r="G28" s="897">
        <v>0.21840000000000001</v>
      </c>
      <c r="H28" s="888"/>
      <c r="I28" s="889"/>
      <c r="K28" s="901"/>
      <c r="L28" s="821"/>
      <c r="M28"/>
      <c r="N28"/>
      <c r="O28"/>
      <c r="P28"/>
      <c r="Q28"/>
      <c r="R28"/>
    </row>
    <row r="29" spans="1:18">
      <c r="A29" s="834" t="s">
        <v>947</v>
      </c>
      <c r="B29" s="861">
        <v>0</v>
      </c>
      <c r="C29" s="897">
        <v>0</v>
      </c>
      <c r="D29" s="897"/>
      <c r="E29" s="896"/>
      <c r="F29" s="886">
        <v>0</v>
      </c>
      <c r="G29" s="897">
        <v>0</v>
      </c>
      <c r="H29" s="886"/>
      <c r="I29" s="885"/>
      <c r="K29"/>
      <c r="L29" s="821"/>
      <c r="M29"/>
      <c r="N29"/>
      <c r="O29"/>
      <c r="P29"/>
      <c r="Q29"/>
      <c r="R29"/>
    </row>
    <row r="30" spans="1:18">
      <c r="A30" s="834" t="s">
        <v>946</v>
      </c>
      <c r="B30" s="861">
        <v>0</v>
      </c>
      <c r="C30" s="897">
        <v>0</v>
      </c>
      <c r="D30" s="897"/>
      <c r="E30" s="896"/>
      <c r="F30" s="886">
        <v>0</v>
      </c>
      <c r="G30" s="897">
        <v>0</v>
      </c>
      <c r="H30" s="886"/>
      <c r="I30" s="885"/>
      <c r="K30"/>
      <c r="L30" s="821"/>
      <c r="M30"/>
      <c r="N30"/>
      <c r="O30"/>
      <c r="P30"/>
      <c r="Q30"/>
      <c r="R30"/>
    </row>
    <row r="31" spans="1:18">
      <c r="A31" s="834" t="s">
        <v>945</v>
      </c>
      <c r="B31" s="861">
        <v>0</v>
      </c>
      <c r="C31" s="897">
        <v>0</v>
      </c>
      <c r="D31" s="897"/>
      <c r="E31" s="896"/>
      <c r="F31" s="886">
        <v>0</v>
      </c>
      <c r="G31" s="897">
        <v>0</v>
      </c>
      <c r="H31" s="886"/>
      <c r="I31" s="885"/>
      <c r="K31"/>
      <c r="L31" s="821"/>
      <c r="M31"/>
      <c r="N31"/>
      <c r="O31"/>
      <c r="P31"/>
      <c r="Q31"/>
      <c r="R31"/>
    </row>
    <row r="32" spans="1:18">
      <c r="A32" s="834" t="s">
        <v>944</v>
      </c>
      <c r="B32" s="861">
        <v>0</v>
      </c>
      <c r="C32" s="897">
        <v>0</v>
      </c>
      <c r="D32" s="897"/>
      <c r="E32" s="896"/>
      <c r="F32" s="886">
        <v>0</v>
      </c>
      <c r="G32" s="897">
        <v>0</v>
      </c>
      <c r="H32" s="886"/>
      <c r="I32" s="885"/>
      <c r="K32"/>
      <c r="L32"/>
      <c r="M32" s="821">
        <f>D35+H35+D51</f>
        <v>28350</v>
      </c>
      <c r="N32"/>
      <c r="O32"/>
      <c r="P32"/>
      <c r="Q32"/>
      <c r="R32"/>
    </row>
    <row r="33" spans="1:18">
      <c r="A33" s="834" t="s">
        <v>943</v>
      </c>
      <c r="B33" s="861">
        <v>0</v>
      </c>
      <c r="C33" s="897">
        <v>0</v>
      </c>
      <c r="D33" s="886"/>
      <c r="E33" s="896"/>
      <c r="F33" s="886">
        <v>0</v>
      </c>
      <c r="G33" s="897">
        <v>0</v>
      </c>
      <c r="H33" s="886"/>
      <c r="I33" s="885"/>
      <c r="K33"/>
      <c r="L33"/>
      <c r="M33"/>
      <c r="N33"/>
      <c r="O33"/>
      <c r="P33"/>
      <c r="Q33"/>
      <c r="R33"/>
    </row>
    <row r="34" spans="1:18">
      <c r="A34" s="872" t="s">
        <v>942</v>
      </c>
      <c r="B34" s="861">
        <v>0</v>
      </c>
      <c r="C34" s="897">
        <v>0</v>
      </c>
      <c r="D34" s="897"/>
      <c r="E34" s="896"/>
      <c r="F34" s="886">
        <v>0</v>
      </c>
      <c r="G34" s="897">
        <v>0</v>
      </c>
      <c r="H34" s="886"/>
      <c r="I34" s="885"/>
      <c r="K34"/>
      <c r="L34"/>
      <c r="M34"/>
      <c r="N34"/>
      <c r="O34"/>
      <c r="P34"/>
      <c r="Q34"/>
      <c r="R34"/>
    </row>
    <row r="35" spans="1:18">
      <c r="A35" s="884" t="s">
        <v>360</v>
      </c>
      <c r="B35" s="856">
        <f>SUM(B23:B34)</f>
        <v>9540</v>
      </c>
      <c r="C35" s="854">
        <v>0</v>
      </c>
      <c r="D35" s="855">
        <f>SUM(D23:D34)</f>
        <v>0</v>
      </c>
      <c r="E35" s="855">
        <v>0</v>
      </c>
      <c r="F35" s="895">
        <f>SUM(F23:F34)</f>
        <v>20000</v>
      </c>
      <c r="G35" s="854">
        <v>0.21840000000000001</v>
      </c>
      <c r="H35" s="855">
        <f>SUM(H23:H34)</f>
        <v>0</v>
      </c>
      <c r="I35" s="855">
        <v>0</v>
      </c>
      <c r="K35"/>
      <c r="L35"/>
      <c r="M35"/>
      <c r="N35"/>
      <c r="O35"/>
      <c r="P35"/>
      <c r="Q35"/>
      <c r="R35"/>
    </row>
    <row r="36" spans="1:18">
      <c r="A36" s="893"/>
      <c r="B36" s="3232" t="s">
        <v>976</v>
      </c>
      <c r="C36" s="3233"/>
      <c r="D36" s="3233"/>
      <c r="E36" s="3234"/>
      <c r="F36" s="3235" t="s">
        <v>975</v>
      </c>
      <c r="G36" s="3235"/>
      <c r="H36" s="3235"/>
      <c r="I36" s="3236"/>
      <c r="K36"/>
      <c r="L36"/>
      <c r="M36"/>
      <c r="N36"/>
      <c r="O36"/>
      <c r="P36"/>
      <c r="Q36"/>
      <c r="R36"/>
    </row>
    <row r="37" spans="1:18">
      <c r="A37" s="3223" t="s">
        <v>963</v>
      </c>
      <c r="B37" s="3227" t="s">
        <v>73</v>
      </c>
      <c r="C37" s="3228"/>
      <c r="D37" s="3226" t="s">
        <v>263</v>
      </c>
      <c r="E37" s="3228"/>
      <c r="F37" s="3227" t="s">
        <v>73</v>
      </c>
      <c r="G37" s="3228"/>
      <c r="H37" s="3226" t="s">
        <v>263</v>
      </c>
      <c r="I37" s="3228"/>
      <c r="K37"/>
      <c r="L37"/>
      <c r="M37"/>
      <c r="N37"/>
      <c r="O37"/>
      <c r="P37"/>
      <c r="Q37"/>
      <c r="R37"/>
    </row>
    <row r="38" spans="1:18" ht="31.5">
      <c r="A38" s="3224"/>
      <c r="B38" s="891" t="s">
        <v>396</v>
      </c>
      <c r="C38" s="891" t="s">
        <v>972</v>
      </c>
      <c r="D38" s="891" t="s">
        <v>396</v>
      </c>
      <c r="E38" s="892" t="s">
        <v>972</v>
      </c>
      <c r="F38" s="892" t="s">
        <v>396</v>
      </c>
      <c r="G38" s="892" t="s">
        <v>972</v>
      </c>
      <c r="H38" s="891" t="s">
        <v>396</v>
      </c>
      <c r="I38" s="890" t="s">
        <v>972</v>
      </c>
      <c r="K38"/>
      <c r="L38"/>
      <c r="M38"/>
      <c r="N38"/>
      <c r="O38"/>
      <c r="P38"/>
      <c r="Q38"/>
      <c r="R38"/>
    </row>
    <row r="39" spans="1:18">
      <c r="A39" s="834" t="s">
        <v>953</v>
      </c>
      <c r="B39" s="886">
        <v>0</v>
      </c>
      <c r="C39" s="896">
        <v>0</v>
      </c>
      <c r="D39" s="900">
        <v>28350</v>
      </c>
      <c r="E39" s="898">
        <v>0.60460000000000003</v>
      </c>
      <c r="F39" s="899">
        <v>60000</v>
      </c>
      <c r="G39" s="898">
        <v>3.4066666666666669E-2</v>
      </c>
      <c r="H39" s="899">
        <v>0</v>
      </c>
      <c r="I39" s="898">
        <v>0</v>
      </c>
      <c r="K39"/>
      <c r="L39"/>
      <c r="M39"/>
      <c r="N39"/>
      <c r="O39"/>
      <c r="P39"/>
      <c r="Q39"/>
      <c r="R39"/>
    </row>
    <row r="40" spans="1:18">
      <c r="A40" s="834" t="s">
        <v>952</v>
      </c>
      <c r="B40" s="886">
        <v>0</v>
      </c>
      <c r="C40" s="896">
        <v>0</v>
      </c>
      <c r="D40" s="886">
        <v>0</v>
      </c>
      <c r="E40" s="896">
        <v>0</v>
      </c>
      <c r="F40" s="886">
        <v>0</v>
      </c>
      <c r="G40" s="896">
        <v>0</v>
      </c>
      <c r="H40" s="886">
        <v>0</v>
      </c>
      <c r="I40" s="896">
        <v>0</v>
      </c>
      <c r="K40"/>
      <c r="L40"/>
      <c r="M40"/>
      <c r="N40"/>
      <c r="O40"/>
      <c r="P40"/>
      <c r="Q40"/>
      <c r="R40"/>
    </row>
    <row r="41" spans="1:18">
      <c r="A41" s="834" t="s">
        <v>951</v>
      </c>
      <c r="B41" s="886">
        <v>0</v>
      </c>
      <c r="C41" s="896">
        <v>0</v>
      </c>
      <c r="D41" s="886">
        <v>0</v>
      </c>
      <c r="E41" s="896">
        <v>0</v>
      </c>
      <c r="F41" s="886">
        <v>0</v>
      </c>
      <c r="G41" s="896">
        <v>0</v>
      </c>
      <c r="H41" s="886">
        <v>0</v>
      </c>
      <c r="I41" s="896">
        <v>0</v>
      </c>
      <c r="K41"/>
      <c r="L41"/>
      <c r="M41"/>
      <c r="N41"/>
      <c r="O41"/>
      <c r="P41"/>
      <c r="Q41"/>
      <c r="R41"/>
    </row>
    <row r="42" spans="1:18">
      <c r="A42" s="834" t="s">
        <v>950</v>
      </c>
      <c r="B42" s="897">
        <v>0</v>
      </c>
      <c r="C42" s="896">
        <v>0</v>
      </c>
      <c r="D42" s="886"/>
      <c r="E42" s="896"/>
      <c r="F42" s="886">
        <v>0</v>
      </c>
      <c r="G42" s="896">
        <v>0</v>
      </c>
      <c r="H42" s="886"/>
      <c r="I42" s="896"/>
      <c r="K42"/>
      <c r="L42"/>
      <c r="M42"/>
      <c r="N42"/>
      <c r="O42"/>
      <c r="P42"/>
      <c r="Q42"/>
      <c r="R42"/>
    </row>
    <row r="43" spans="1:18">
      <c r="A43" s="834" t="s">
        <v>949</v>
      </c>
      <c r="B43" s="886">
        <v>0</v>
      </c>
      <c r="C43" s="896">
        <v>0</v>
      </c>
      <c r="D43" s="897"/>
      <c r="E43" s="896"/>
      <c r="F43" s="897">
        <v>0</v>
      </c>
      <c r="G43" s="896">
        <v>0</v>
      </c>
      <c r="H43" s="897"/>
      <c r="I43" s="896"/>
      <c r="K43"/>
      <c r="L43"/>
      <c r="M43"/>
      <c r="N43"/>
      <c r="O43"/>
      <c r="P43"/>
      <c r="Q43"/>
      <c r="R43"/>
    </row>
    <row r="44" spans="1:18">
      <c r="A44" s="834" t="s">
        <v>948</v>
      </c>
      <c r="B44" s="886">
        <v>0</v>
      </c>
      <c r="C44" s="896">
        <v>0</v>
      </c>
      <c r="D44" s="886"/>
      <c r="E44" s="896"/>
      <c r="F44" s="886">
        <v>0</v>
      </c>
      <c r="G44" s="896">
        <v>0</v>
      </c>
      <c r="H44" s="886"/>
      <c r="I44" s="896"/>
      <c r="K44"/>
      <c r="L44"/>
      <c r="M44"/>
      <c r="N44"/>
      <c r="O44"/>
      <c r="P44"/>
      <c r="Q44"/>
      <c r="R44"/>
    </row>
    <row r="45" spans="1:18">
      <c r="A45" s="834" t="s">
        <v>947</v>
      </c>
      <c r="B45" s="886">
        <v>0</v>
      </c>
      <c r="C45" s="896">
        <v>0</v>
      </c>
      <c r="D45" s="897"/>
      <c r="E45" s="896"/>
      <c r="F45" s="897">
        <v>0</v>
      </c>
      <c r="G45" s="896">
        <v>0</v>
      </c>
      <c r="H45" s="897"/>
      <c r="I45" s="896"/>
      <c r="K45"/>
      <c r="L45"/>
      <c r="M45"/>
      <c r="N45"/>
      <c r="O45"/>
      <c r="P45"/>
      <c r="Q45"/>
      <c r="R45"/>
    </row>
    <row r="46" spans="1:18">
      <c r="A46" s="834" t="s">
        <v>946</v>
      </c>
      <c r="B46" s="886">
        <v>0</v>
      </c>
      <c r="C46" s="896">
        <v>0</v>
      </c>
      <c r="D46" s="897"/>
      <c r="E46" s="896"/>
      <c r="F46" s="897">
        <v>20000</v>
      </c>
      <c r="G46" s="896">
        <v>0.36630000000000001</v>
      </c>
      <c r="H46" s="897"/>
      <c r="I46" s="896"/>
      <c r="K46"/>
      <c r="L46"/>
      <c r="M46"/>
      <c r="N46"/>
      <c r="O46"/>
      <c r="P46"/>
      <c r="Q46"/>
      <c r="R46"/>
    </row>
    <row r="47" spans="1:18">
      <c r="A47" s="834" t="s">
        <v>945</v>
      </c>
      <c r="B47" s="897">
        <v>0</v>
      </c>
      <c r="C47" s="896">
        <v>0</v>
      </c>
      <c r="D47" s="897"/>
      <c r="E47" s="896"/>
      <c r="F47" s="897">
        <v>0</v>
      </c>
      <c r="G47" s="896">
        <v>0</v>
      </c>
      <c r="H47" s="897"/>
      <c r="I47" s="896"/>
      <c r="K47"/>
      <c r="L47"/>
      <c r="M47"/>
      <c r="N47"/>
      <c r="O47"/>
      <c r="P47"/>
      <c r="Q47"/>
      <c r="R47"/>
    </row>
    <row r="48" spans="1:18">
      <c r="A48" s="834" t="s">
        <v>944</v>
      </c>
      <c r="B48" s="886">
        <v>0</v>
      </c>
      <c r="C48" s="896">
        <v>0</v>
      </c>
      <c r="D48" s="897"/>
      <c r="E48" s="896"/>
      <c r="F48" s="897">
        <v>0</v>
      </c>
      <c r="G48" s="896">
        <v>0</v>
      </c>
      <c r="H48" s="897"/>
      <c r="I48" s="896"/>
      <c r="K48"/>
      <c r="L48"/>
      <c r="M48"/>
      <c r="N48"/>
      <c r="O48"/>
      <c r="P48"/>
      <c r="Q48"/>
      <c r="R48"/>
    </row>
    <row r="49" spans="1:18">
      <c r="A49" s="834" t="s">
        <v>943</v>
      </c>
      <c r="B49" s="886">
        <v>0</v>
      </c>
      <c r="C49" s="896">
        <v>0</v>
      </c>
      <c r="D49" s="886"/>
      <c r="E49" s="896"/>
      <c r="F49" s="886">
        <v>0</v>
      </c>
      <c r="G49" s="896">
        <v>0</v>
      </c>
      <c r="H49" s="886"/>
      <c r="I49" s="896"/>
      <c r="K49"/>
      <c r="L49"/>
      <c r="M49"/>
      <c r="N49"/>
      <c r="O49"/>
      <c r="P49"/>
      <c r="Q49"/>
      <c r="R49"/>
    </row>
    <row r="50" spans="1:18">
      <c r="A50" s="872" t="s">
        <v>942</v>
      </c>
      <c r="B50" s="897">
        <v>0</v>
      </c>
      <c r="C50" s="896">
        <v>0</v>
      </c>
      <c r="D50" s="897"/>
      <c r="E50" s="896"/>
      <c r="F50" s="897">
        <v>0</v>
      </c>
      <c r="G50" s="896">
        <v>0</v>
      </c>
      <c r="H50" s="897"/>
      <c r="I50" s="896"/>
      <c r="K50"/>
      <c r="L50"/>
      <c r="M50"/>
      <c r="N50"/>
      <c r="O50"/>
      <c r="P50"/>
      <c r="Q50"/>
      <c r="R50"/>
    </row>
    <row r="51" spans="1:18">
      <c r="A51" s="884" t="s">
        <v>360</v>
      </c>
      <c r="B51" s="895">
        <f>SUM(B39:B50)</f>
        <v>0</v>
      </c>
      <c r="C51" s="894">
        <v>0</v>
      </c>
      <c r="D51" s="855">
        <f>SUM(D39:D50)</f>
        <v>28350</v>
      </c>
      <c r="E51" s="855">
        <v>0.60460000000000003</v>
      </c>
      <c r="F51" s="895">
        <f>SUM(F39:F50)</f>
        <v>80000</v>
      </c>
      <c r="G51" s="894">
        <v>0.11712500000000001</v>
      </c>
      <c r="H51" s="895">
        <v>0</v>
      </c>
      <c r="I51" s="894">
        <v>0</v>
      </c>
      <c r="K51"/>
      <c r="L51"/>
      <c r="M51"/>
      <c r="N51"/>
      <c r="O51"/>
      <c r="P51"/>
      <c r="Q51"/>
      <c r="R51"/>
    </row>
    <row r="52" spans="1:18">
      <c r="A52" s="893"/>
      <c r="B52" s="3237" t="s">
        <v>974</v>
      </c>
      <c r="C52" s="3238"/>
      <c r="D52" s="3238"/>
      <c r="E52" s="3239"/>
      <c r="F52" s="3235" t="s">
        <v>973</v>
      </c>
      <c r="G52" s="3235"/>
      <c r="H52" s="3235"/>
      <c r="I52" s="3236"/>
    </row>
    <row r="53" spans="1:18" customFormat="1">
      <c r="A53" s="3223" t="s">
        <v>963</v>
      </c>
      <c r="B53" s="3227" t="s">
        <v>73</v>
      </c>
      <c r="C53" s="3228"/>
      <c r="D53" s="3226" t="s">
        <v>263</v>
      </c>
      <c r="E53" s="3228"/>
      <c r="F53" s="3227" t="s">
        <v>73</v>
      </c>
      <c r="G53" s="3228"/>
      <c r="H53" s="3226" t="s">
        <v>263</v>
      </c>
      <c r="I53" s="3228"/>
    </row>
    <row r="54" spans="1:18" customFormat="1" ht="31.5">
      <c r="A54" s="3224"/>
      <c r="B54" s="846" t="s">
        <v>396</v>
      </c>
      <c r="C54" s="849" t="s">
        <v>972</v>
      </c>
      <c r="D54" s="846" t="s">
        <v>396</v>
      </c>
      <c r="E54" s="848" t="s">
        <v>972</v>
      </c>
      <c r="F54" s="892" t="s">
        <v>396</v>
      </c>
      <c r="G54" s="892" t="s">
        <v>972</v>
      </c>
      <c r="H54" s="891" t="s">
        <v>396</v>
      </c>
      <c r="I54" s="890" t="s">
        <v>972</v>
      </c>
    </row>
    <row r="55" spans="1:18" customFormat="1">
      <c r="A55" s="834" t="s">
        <v>953</v>
      </c>
      <c r="B55" s="842">
        <v>0</v>
      </c>
      <c r="C55" s="842">
        <v>0</v>
      </c>
      <c r="D55" s="842">
        <v>0</v>
      </c>
      <c r="E55" s="842">
        <v>0</v>
      </c>
      <c r="F55" s="888">
        <v>0</v>
      </c>
      <c r="G55" s="888">
        <v>0</v>
      </c>
      <c r="H55" s="888">
        <v>0</v>
      </c>
      <c r="I55" s="889">
        <v>0</v>
      </c>
    </row>
    <row r="56" spans="1:18" customFormat="1">
      <c r="A56" s="834" t="s">
        <v>952</v>
      </c>
      <c r="B56" s="835">
        <v>0</v>
      </c>
      <c r="C56" s="835">
        <v>0</v>
      </c>
      <c r="D56" s="835">
        <v>50000</v>
      </c>
      <c r="E56" s="835">
        <v>4.8244600000000002</v>
      </c>
      <c r="F56" s="888">
        <v>0</v>
      </c>
      <c r="G56" s="888">
        <v>0</v>
      </c>
      <c r="H56" s="888">
        <v>20000</v>
      </c>
      <c r="I56" s="887">
        <v>4.7458</v>
      </c>
    </row>
    <row r="57" spans="1:18" customFormat="1">
      <c r="A57" s="834" t="s">
        <v>951</v>
      </c>
      <c r="B57" s="835">
        <v>0</v>
      </c>
      <c r="C57" s="835">
        <v>0</v>
      </c>
      <c r="D57" s="835">
        <v>20000</v>
      </c>
      <c r="E57" s="835">
        <v>4.9615999999999998</v>
      </c>
      <c r="F57" s="888">
        <v>0</v>
      </c>
      <c r="G57" s="888">
        <v>0</v>
      </c>
      <c r="H57" s="888">
        <v>60000</v>
      </c>
      <c r="I57" s="887">
        <v>4.91995</v>
      </c>
    </row>
    <row r="58" spans="1:18" customFormat="1">
      <c r="A58" s="834" t="s">
        <v>950</v>
      </c>
      <c r="B58" s="831">
        <v>0</v>
      </c>
      <c r="C58" s="831">
        <v>0</v>
      </c>
      <c r="D58" s="831"/>
      <c r="E58" s="831"/>
      <c r="F58" s="888">
        <v>0</v>
      </c>
      <c r="G58" s="888">
        <v>0</v>
      </c>
      <c r="H58" s="888"/>
      <c r="I58" s="887"/>
    </row>
    <row r="59" spans="1:18" customFormat="1">
      <c r="A59" s="834" t="s">
        <v>949</v>
      </c>
      <c r="B59" s="831">
        <v>0</v>
      </c>
      <c r="C59" s="831">
        <v>0</v>
      </c>
      <c r="D59" s="831"/>
      <c r="E59" s="831"/>
      <c r="F59" s="888">
        <v>0</v>
      </c>
      <c r="G59" s="888">
        <v>0</v>
      </c>
      <c r="H59" s="888"/>
      <c r="I59" s="887"/>
    </row>
    <row r="60" spans="1:18" customFormat="1">
      <c r="A60" s="834" t="s">
        <v>948</v>
      </c>
      <c r="B60" s="831">
        <v>0</v>
      </c>
      <c r="C60" s="831">
        <v>0</v>
      </c>
      <c r="D60" s="831"/>
      <c r="E60" s="831"/>
      <c r="F60" s="888">
        <v>0</v>
      </c>
      <c r="G60" s="888">
        <v>0</v>
      </c>
      <c r="H60" s="888"/>
      <c r="I60" s="887"/>
    </row>
    <row r="61" spans="1:18" customFormat="1">
      <c r="A61" s="834" t="s">
        <v>947</v>
      </c>
      <c r="B61" s="831">
        <v>0</v>
      </c>
      <c r="C61" s="831">
        <v>0</v>
      </c>
      <c r="D61" s="831"/>
      <c r="E61" s="831"/>
      <c r="F61" s="886">
        <v>0</v>
      </c>
      <c r="G61" s="886">
        <v>0</v>
      </c>
      <c r="H61" s="886"/>
      <c r="I61" s="885"/>
    </row>
    <row r="62" spans="1:18" customFormat="1">
      <c r="A62" s="834" t="s">
        <v>946</v>
      </c>
      <c r="B62" s="831">
        <v>0</v>
      </c>
      <c r="C62" s="831">
        <v>0</v>
      </c>
      <c r="D62" s="831"/>
      <c r="E62" s="831"/>
      <c r="F62" s="886">
        <v>0</v>
      </c>
      <c r="G62" s="886">
        <v>0</v>
      </c>
      <c r="H62" s="886"/>
      <c r="I62" s="885"/>
    </row>
    <row r="63" spans="1:18" customFormat="1">
      <c r="A63" s="834" t="s">
        <v>945</v>
      </c>
      <c r="B63" s="831">
        <v>0</v>
      </c>
      <c r="C63" s="831">
        <v>0</v>
      </c>
      <c r="D63" s="831"/>
      <c r="E63" s="831"/>
      <c r="F63" s="886">
        <v>0</v>
      </c>
      <c r="G63" s="886">
        <v>0</v>
      </c>
      <c r="H63" s="886"/>
      <c r="I63" s="885"/>
    </row>
    <row r="64" spans="1:18" customFormat="1">
      <c r="A64" s="834" t="s">
        <v>944</v>
      </c>
      <c r="B64" s="831">
        <v>20000</v>
      </c>
      <c r="C64" s="831">
        <v>3.1509999999999998</v>
      </c>
      <c r="D64" s="831"/>
      <c r="E64" s="831"/>
      <c r="F64" s="886">
        <v>0</v>
      </c>
      <c r="G64" s="886">
        <v>0</v>
      </c>
      <c r="H64" s="886"/>
      <c r="I64" s="885"/>
    </row>
    <row r="65" spans="1:18" customFormat="1">
      <c r="A65" s="834" t="s">
        <v>943</v>
      </c>
      <c r="B65" s="831">
        <v>30000</v>
      </c>
      <c r="C65" s="831">
        <v>3.3812000000000002</v>
      </c>
      <c r="D65" s="831"/>
      <c r="E65" s="831"/>
      <c r="F65" s="886">
        <v>0</v>
      </c>
      <c r="G65" s="886">
        <v>0</v>
      </c>
      <c r="H65" s="886"/>
      <c r="I65" s="885"/>
    </row>
    <row r="66" spans="1:18" customFormat="1">
      <c r="A66" s="872" t="s">
        <v>942</v>
      </c>
      <c r="B66" s="831">
        <v>0</v>
      </c>
      <c r="C66" s="831">
        <v>0</v>
      </c>
      <c r="D66" s="831"/>
      <c r="E66" s="831"/>
      <c r="F66" s="886">
        <v>0</v>
      </c>
      <c r="G66" s="886">
        <v>0</v>
      </c>
      <c r="H66" s="886"/>
      <c r="I66" s="885"/>
    </row>
    <row r="67" spans="1:18" customFormat="1">
      <c r="A67" s="884" t="s">
        <v>360</v>
      </c>
      <c r="B67" s="855">
        <f>SUM(B55:B66)</f>
        <v>50000</v>
      </c>
      <c r="C67" s="883">
        <v>3.28912</v>
      </c>
      <c r="D67" s="855">
        <f>SUM(D55:D66)</f>
        <v>70000</v>
      </c>
      <c r="E67" s="855">
        <v>3.2620199999999997</v>
      </c>
      <c r="F67" s="856">
        <f>SUM(F55:F66)</f>
        <v>0</v>
      </c>
      <c r="G67" s="856">
        <v>0</v>
      </c>
      <c r="H67" s="855">
        <f>SUM(H55:H66)</f>
        <v>80000</v>
      </c>
      <c r="I67" s="855">
        <v>3.2219166666666665</v>
      </c>
    </row>
    <row r="68" spans="1:18">
      <c r="A68" s="3240" t="s">
        <v>963</v>
      </c>
      <c r="B68" s="3243" t="s">
        <v>971</v>
      </c>
      <c r="C68" s="3243"/>
      <c r="D68" s="3243"/>
      <c r="E68" s="3243"/>
      <c r="F68" s="3243" t="s">
        <v>970</v>
      </c>
      <c r="G68" s="3243"/>
      <c r="H68" s="3243"/>
      <c r="I68" s="3244"/>
      <c r="K68"/>
      <c r="L68"/>
      <c r="M68"/>
      <c r="N68"/>
      <c r="O68"/>
      <c r="P68"/>
      <c r="Q68"/>
      <c r="R68"/>
    </row>
    <row r="69" spans="1:18">
      <c r="A69" s="3241"/>
      <c r="B69" s="3227" t="s">
        <v>73</v>
      </c>
      <c r="C69" s="3228"/>
      <c r="D69" s="3226" t="s">
        <v>263</v>
      </c>
      <c r="E69" s="3228"/>
      <c r="F69" s="3227" t="s">
        <v>73</v>
      </c>
      <c r="G69" s="3228"/>
      <c r="H69" s="3226" t="s">
        <v>263</v>
      </c>
      <c r="I69" s="3228"/>
      <c r="K69" s="875"/>
      <c r="L69" s="875"/>
    </row>
    <row r="70" spans="1:18" ht="31.5">
      <c r="A70" s="3242"/>
      <c r="B70" s="846" t="s">
        <v>396</v>
      </c>
      <c r="C70" s="849" t="s">
        <v>955</v>
      </c>
      <c r="D70" s="846" t="s">
        <v>396</v>
      </c>
      <c r="E70" s="849" t="s">
        <v>955</v>
      </c>
      <c r="F70" s="846" t="s">
        <v>396</v>
      </c>
      <c r="G70" s="849" t="s">
        <v>955</v>
      </c>
      <c r="H70" s="846" t="s">
        <v>396</v>
      </c>
      <c r="I70" s="844" t="s">
        <v>955</v>
      </c>
    </row>
    <row r="71" spans="1:18">
      <c r="A71" s="843" t="s">
        <v>953</v>
      </c>
      <c r="B71" s="835">
        <v>0</v>
      </c>
      <c r="C71" s="882">
        <v>0</v>
      </c>
      <c r="D71" s="881">
        <v>0</v>
      </c>
      <c r="E71" s="831">
        <v>0</v>
      </c>
      <c r="F71" s="835">
        <v>0</v>
      </c>
      <c r="G71" s="839">
        <v>0</v>
      </c>
      <c r="H71" s="880">
        <v>0</v>
      </c>
      <c r="I71" s="879">
        <v>0</v>
      </c>
    </row>
    <row r="72" spans="1:18">
      <c r="A72" s="834" t="s">
        <v>952</v>
      </c>
      <c r="B72" s="839">
        <v>0</v>
      </c>
      <c r="C72" s="839">
        <v>0</v>
      </c>
      <c r="D72" s="831">
        <v>0</v>
      </c>
      <c r="E72" s="831">
        <v>0</v>
      </c>
      <c r="F72" s="839">
        <v>0</v>
      </c>
      <c r="G72" s="839">
        <v>0</v>
      </c>
      <c r="H72" s="831">
        <v>0</v>
      </c>
      <c r="I72" s="878">
        <v>0</v>
      </c>
    </row>
    <row r="73" spans="1:18">
      <c r="A73" s="834" t="s">
        <v>951</v>
      </c>
      <c r="B73" s="835">
        <v>0</v>
      </c>
      <c r="C73" s="835">
        <v>0</v>
      </c>
      <c r="D73" s="831">
        <v>0</v>
      </c>
      <c r="E73" s="831">
        <v>0</v>
      </c>
      <c r="F73" s="835">
        <v>0</v>
      </c>
      <c r="G73" s="835">
        <v>0</v>
      </c>
      <c r="H73" s="831">
        <v>0</v>
      </c>
      <c r="I73" s="878">
        <v>0</v>
      </c>
    </row>
    <row r="74" spans="1:18">
      <c r="A74" s="834" t="s">
        <v>950</v>
      </c>
      <c r="B74" s="833">
        <v>0</v>
      </c>
      <c r="C74" s="833">
        <v>0</v>
      </c>
      <c r="D74" s="831"/>
      <c r="E74" s="831"/>
      <c r="F74" s="833">
        <v>0</v>
      </c>
      <c r="G74" s="833">
        <v>0</v>
      </c>
      <c r="H74" s="831"/>
      <c r="I74" s="878"/>
    </row>
    <row r="75" spans="1:18">
      <c r="A75" s="834" t="s">
        <v>949</v>
      </c>
      <c r="B75" s="833">
        <v>0</v>
      </c>
      <c r="C75" s="833">
        <v>0</v>
      </c>
      <c r="D75" s="831"/>
      <c r="E75" s="831"/>
      <c r="F75" s="833">
        <v>0</v>
      </c>
      <c r="G75" s="833">
        <v>0</v>
      </c>
      <c r="H75" s="831"/>
      <c r="I75" s="878"/>
    </row>
    <row r="76" spans="1:18">
      <c r="A76" s="834" t="s">
        <v>948</v>
      </c>
      <c r="B76" s="833">
        <v>0</v>
      </c>
      <c r="C76" s="833">
        <v>0</v>
      </c>
      <c r="D76" s="831"/>
      <c r="E76" s="831"/>
      <c r="F76" s="833">
        <v>0</v>
      </c>
      <c r="G76" s="833">
        <v>0</v>
      </c>
      <c r="H76" s="831"/>
      <c r="I76" s="878"/>
    </row>
    <row r="77" spans="1:18">
      <c r="A77" s="834" t="s">
        <v>947</v>
      </c>
      <c r="B77" s="835">
        <v>0</v>
      </c>
      <c r="C77" s="835">
        <v>0</v>
      </c>
      <c r="D77" s="831"/>
      <c r="E77" s="831"/>
      <c r="F77" s="835">
        <v>0</v>
      </c>
      <c r="G77" s="835">
        <v>0</v>
      </c>
      <c r="H77" s="831"/>
      <c r="I77" s="878"/>
    </row>
    <row r="78" spans="1:18">
      <c r="A78" s="834" t="s">
        <v>946</v>
      </c>
      <c r="B78" s="833">
        <v>0</v>
      </c>
      <c r="C78" s="833">
        <v>0</v>
      </c>
      <c r="D78" s="831"/>
      <c r="E78" s="831"/>
      <c r="F78" s="833">
        <v>0</v>
      </c>
      <c r="G78" s="833">
        <v>0</v>
      </c>
      <c r="H78" s="831"/>
      <c r="I78" s="878"/>
    </row>
    <row r="79" spans="1:18">
      <c r="A79" s="834" t="s">
        <v>945</v>
      </c>
      <c r="B79" s="839">
        <v>0</v>
      </c>
      <c r="C79" s="839">
        <v>0</v>
      </c>
      <c r="D79" s="831"/>
      <c r="E79" s="831"/>
      <c r="F79" s="839">
        <v>0</v>
      </c>
      <c r="G79" s="839">
        <v>0</v>
      </c>
      <c r="H79" s="831"/>
      <c r="I79" s="878"/>
    </row>
    <row r="80" spans="1:18">
      <c r="A80" s="834" t="s">
        <v>944</v>
      </c>
      <c r="B80" s="839">
        <v>0</v>
      </c>
      <c r="C80" s="839">
        <v>0</v>
      </c>
      <c r="D80" s="831"/>
      <c r="E80" s="831"/>
      <c r="F80" s="839">
        <v>0</v>
      </c>
      <c r="G80" s="839">
        <v>0</v>
      </c>
      <c r="H80" s="831"/>
      <c r="I80" s="878"/>
    </row>
    <row r="81" spans="1:18">
      <c r="A81" s="834" t="s">
        <v>943</v>
      </c>
      <c r="B81" s="839">
        <v>0</v>
      </c>
      <c r="C81" s="839">
        <v>0</v>
      </c>
      <c r="D81" s="831"/>
      <c r="E81" s="831"/>
      <c r="F81" s="839">
        <v>0</v>
      </c>
      <c r="G81" s="839">
        <v>0</v>
      </c>
      <c r="H81" s="831"/>
      <c r="I81" s="878"/>
    </row>
    <row r="82" spans="1:18">
      <c r="A82" s="872" t="s">
        <v>942</v>
      </c>
      <c r="B82" s="869">
        <v>0</v>
      </c>
      <c r="C82" s="869">
        <v>0</v>
      </c>
      <c r="D82" s="831"/>
      <c r="E82" s="831"/>
      <c r="F82" s="871">
        <v>0</v>
      </c>
      <c r="G82" s="869">
        <v>0</v>
      </c>
      <c r="H82" s="831"/>
      <c r="I82" s="877"/>
    </row>
    <row r="83" spans="1:18">
      <c r="A83" s="858" t="s">
        <v>360</v>
      </c>
      <c r="B83" s="876">
        <f>SUM(B71:B82)</f>
        <v>0</v>
      </c>
      <c r="C83" s="854">
        <v>0</v>
      </c>
      <c r="D83" s="855">
        <f>SUM(D71:D82)</f>
        <v>0</v>
      </c>
      <c r="E83" s="855">
        <v>0</v>
      </c>
      <c r="F83" s="866">
        <f>SUM(F71:F82)</f>
        <v>0</v>
      </c>
      <c r="G83" s="854">
        <v>0</v>
      </c>
      <c r="H83" s="855">
        <f>SUM(H71:H82)</f>
        <v>0</v>
      </c>
      <c r="I83" s="855">
        <v>0</v>
      </c>
      <c r="K83" s="875"/>
      <c r="L83" s="875"/>
    </row>
    <row r="84" spans="1:18">
      <c r="A84" s="3240" t="s">
        <v>963</v>
      </c>
      <c r="B84" s="3243" t="s">
        <v>969</v>
      </c>
      <c r="C84" s="3243"/>
      <c r="D84" s="3243"/>
      <c r="E84" s="3243"/>
      <c r="F84" s="3243" t="s">
        <v>968</v>
      </c>
      <c r="G84" s="3243"/>
      <c r="H84" s="3243"/>
      <c r="I84" s="3244"/>
      <c r="J84"/>
      <c r="K84"/>
      <c r="L84"/>
      <c r="M84"/>
      <c r="N84"/>
      <c r="O84"/>
      <c r="P84"/>
      <c r="Q84"/>
      <c r="R84"/>
    </row>
    <row r="85" spans="1:18">
      <c r="A85" s="3241"/>
      <c r="B85" s="3227" t="s">
        <v>73</v>
      </c>
      <c r="C85" s="3228"/>
      <c r="D85" s="3226" t="s">
        <v>263</v>
      </c>
      <c r="E85" s="3228"/>
      <c r="F85" s="3227" t="s">
        <v>73</v>
      </c>
      <c r="G85" s="3228"/>
      <c r="H85" s="3226" t="s">
        <v>263</v>
      </c>
      <c r="I85" s="3228"/>
      <c r="J85"/>
      <c r="K85"/>
      <c r="L85"/>
      <c r="M85"/>
    </row>
    <row r="86" spans="1:18" ht="31.5">
      <c r="A86" s="3242"/>
      <c r="B86" s="846" t="s">
        <v>396</v>
      </c>
      <c r="C86" s="849" t="s">
        <v>955</v>
      </c>
      <c r="D86" s="846" t="s">
        <v>396</v>
      </c>
      <c r="E86" s="849" t="s">
        <v>955</v>
      </c>
      <c r="F86" s="846" t="s">
        <v>396</v>
      </c>
      <c r="G86" s="849" t="s">
        <v>955</v>
      </c>
      <c r="H86" s="846" t="s">
        <v>396</v>
      </c>
      <c r="I86" s="844" t="s">
        <v>955</v>
      </c>
      <c r="J86"/>
      <c r="K86"/>
      <c r="L86"/>
      <c r="M86"/>
    </row>
    <row r="87" spans="1:18">
      <c r="A87" s="843" t="s">
        <v>953</v>
      </c>
      <c r="B87" s="835">
        <v>0</v>
      </c>
      <c r="C87" s="839">
        <v>0</v>
      </c>
      <c r="D87" s="835">
        <v>0</v>
      </c>
      <c r="E87" s="831">
        <v>0</v>
      </c>
      <c r="F87" s="835">
        <v>0</v>
      </c>
      <c r="G87" s="868">
        <v>0</v>
      </c>
      <c r="H87" s="835">
        <v>0</v>
      </c>
      <c r="I87" s="874">
        <v>0</v>
      </c>
      <c r="J87"/>
      <c r="K87"/>
      <c r="L87"/>
      <c r="M87"/>
    </row>
    <row r="88" spans="1:18">
      <c r="A88" s="834" t="s">
        <v>952</v>
      </c>
      <c r="B88" s="835">
        <v>0</v>
      </c>
      <c r="C88" s="835">
        <v>0</v>
      </c>
      <c r="D88" s="831">
        <v>0</v>
      </c>
      <c r="E88" s="831">
        <v>0</v>
      </c>
      <c r="F88" s="839">
        <v>0</v>
      </c>
      <c r="G88" s="868">
        <v>0</v>
      </c>
      <c r="H88" s="835">
        <v>0</v>
      </c>
      <c r="I88" s="873">
        <v>0</v>
      </c>
      <c r="J88"/>
      <c r="K88"/>
      <c r="L88"/>
      <c r="M88"/>
    </row>
    <row r="89" spans="1:18">
      <c r="A89" s="834" t="s">
        <v>951</v>
      </c>
      <c r="B89" s="835">
        <v>0</v>
      </c>
      <c r="C89" s="835">
        <v>0</v>
      </c>
      <c r="D89" s="831">
        <v>0</v>
      </c>
      <c r="E89" s="870">
        <v>0</v>
      </c>
      <c r="F89" s="835">
        <v>30000</v>
      </c>
      <c r="G89" s="868">
        <v>0.4</v>
      </c>
      <c r="H89" s="835">
        <v>0</v>
      </c>
      <c r="I89" s="873">
        <v>0</v>
      </c>
      <c r="J89"/>
      <c r="K89"/>
      <c r="L89"/>
      <c r="M89"/>
    </row>
    <row r="90" spans="1:18">
      <c r="A90" s="834" t="s">
        <v>950</v>
      </c>
      <c r="B90" s="833">
        <v>0</v>
      </c>
      <c r="C90" s="833">
        <v>0</v>
      </c>
      <c r="D90" s="831"/>
      <c r="E90" s="831"/>
      <c r="F90" s="833">
        <v>0</v>
      </c>
      <c r="G90" s="860">
        <v>0</v>
      </c>
      <c r="H90" s="831"/>
      <c r="I90" s="873"/>
      <c r="J90"/>
      <c r="K90"/>
      <c r="L90"/>
      <c r="M90"/>
    </row>
    <row r="91" spans="1:18">
      <c r="A91" s="834" t="s">
        <v>949</v>
      </c>
      <c r="B91" s="833">
        <v>0</v>
      </c>
      <c r="C91" s="833">
        <v>0</v>
      </c>
      <c r="D91" s="831"/>
      <c r="E91" s="831"/>
      <c r="F91" s="833">
        <v>71800</v>
      </c>
      <c r="G91" s="860">
        <v>0.56378356545961006</v>
      </c>
      <c r="H91" s="832"/>
      <c r="I91" s="873"/>
      <c r="J91"/>
      <c r="K91"/>
      <c r="L91"/>
      <c r="M91"/>
    </row>
    <row r="92" spans="1:18">
      <c r="A92" s="834" t="s">
        <v>948</v>
      </c>
      <c r="B92" s="833">
        <v>0</v>
      </c>
      <c r="C92" s="833">
        <v>0</v>
      </c>
      <c r="D92" s="831"/>
      <c r="E92" s="870"/>
      <c r="F92" s="833">
        <v>50000</v>
      </c>
      <c r="G92" s="868">
        <v>0.45829999999999999</v>
      </c>
      <c r="H92" s="832"/>
      <c r="I92" s="867"/>
      <c r="J92"/>
      <c r="K92"/>
      <c r="L92"/>
      <c r="M92"/>
    </row>
    <row r="93" spans="1:18">
      <c r="A93" s="834" t="s">
        <v>947</v>
      </c>
      <c r="B93" s="835">
        <v>0</v>
      </c>
      <c r="C93" s="835">
        <v>0</v>
      </c>
      <c r="D93" s="831"/>
      <c r="E93" s="831"/>
      <c r="F93" s="835">
        <v>41950</v>
      </c>
      <c r="G93" s="860">
        <v>0.62019999999999997</v>
      </c>
      <c r="H93" s="832"/>
      <c r="I93" s="873"/>
      <c r="J93"/>
      <c r="K93"/>
      <c r="L93"/>
      <c r="M93"/>
    </row>
    <row r="94" spans="1:18">
      <c r="A94" s="834" t="s">
        <v>946</v>
      </c>
      <c r="B94" s="833">
        <v>0</v>
      </c>
      <c r="C94" s="833">
        <v>0</v>
      </c>
      <c r="D94" s="831"/>
      <c r="E94" s="870"/>
      <c r="F94" s="833">
        <v>0</v>
      </c>
      <c r="G94" s="860">
        <v>0</v>
      </c>
      <c r="H94" s="831"/>
      <c r="I94" s="867"/>
      <c r="J94"/>
      <c r="K94"/>
      <c r="L94"/>
      <c r="M94"/>
    </row>
    <row r="95" spans="1:18">
      <c r="A95" s="834" t="s">
        <v>945</v>
      </c>
      <c r="B95" s="839">
        <v>0</v>
      </c>
      <c r="C95" s="839">
        <v>0</v>
      </c>
      <c r="D95" s="831"/>
      <c r="E95" s="870"/>
      <c r="F95" s="839">
        <v>0</v>
      </c>
      <c r="G95" s="868">
        <v>0</v>
      </c>
      <c r="H95" s="831"/>
      <c r="I95" s="867"/>
      <c r="J95"/>
      <c r="K95"/>
      <c r="L95"/>
      <c r="M95"/>
    </row>
    <row r="96" spans="1:18">
      <c r="A96" s="834" t="s">
        <v>944</v>
      </c>
      <c r="B96" s="839">
        <v>0</v>
      </c>
      <c r="C96" s="839">
        <v>0</v>
      </c>
      <c r="D96" s="831"/>
      <c r="E96" s="870"/>
      <c r="F96" s="839">
        <v>0</v>
      </c>
      <c r="G96" s="860">
        <v>0</v>
      </c>
      <c r="H96" s="831"/>
      <c r="I96" s="867"/>
      <c r="J96"/>
      <c r="K96"/>
      <c r="L96"/>
      <c r="M96"/>
    </row>
    <row r="97" spans="1:18">
      <c r="A97" s="834" t="s">
        <v>943</v>
      </c>
      <c r="B97" s="839">
        <v>0</v>
      </c>
      <c r="C97" s="839">
        <v>0</v>
      </c>
      <c r="D97" s="831"/>
      <c r="E97" s="870"/>
      <c r="F97" s="839">
        <v>0</v>
      </c>
      <c r="G97" s="868">
        <v>0</v>
      </c>
      <c r="H97" s="831"/>
      <c r="I97" s="867"/>
      <c r="J97"/>
      <c r="K97"/>
      <c r="L97"/>
      <c r="M97"/>
    </row>
    <row r="98" spans="1:18">
      <c r="A98" s="872" t="s">
        <v>942</v>
      </c>
      <c r="B98" s="871">
        <v>0</v>
      </c>
      <c r="C98" s="871">
        <v>0</v>
      </c>
      <c r="D98" s="831"/>
      <c r="E98" s="870"/>
      <c r="F98" s="869">
        <v>0</v>
      </c>
      <c r="G98" s="868">
        <v>0</v>
      </c>
      <c r="H98" s="831"/>
      <c r="I98" s="867"/>
      <c r="J98"/>
      <c r="K98"/>
      <c r="L98"/>
      <c r="M98"/>
    </row>
    <row r="99" spans="1:18">
      <c r="A99" s="858" t="s">
        <v>360</v>
      </c>
      <c r="B99" s="866">
        <f>SUM(B87:B98)</f>
        <v>0</v>
      </c>
      <c r="C99" s="854">
        <v>0</v>
      </c>
      <c r="D99" s="855">
        <f>SUM(D87:D98)</f>
        <v>0</v>
      </c>
      <c r="E99" s="855">
        <v>0</v>
      </c>
      <c r="F99" s="856">
        <v>193750</v>
      </c>
      <c r="G99" s="854">
        <v>0.52341703225806457</v>
      </c>
      <c r="H99" s="855">
        <f>SUM(H87:H98)</f>
        <v>0</v>
      </c>
      <c r="I99" s="855">
        <v>0</v>
      </c>
      <c r="J99"/>
      <c r="K99"/>
      <c r="L99"/>
      <c r="M99"/>
    </row>
    <row r="100" spans="1:18">
      <c r="A100" s="3245" t="s">
        <v>963</v>
      </c>
      <c r="B100" s="3247" t="s">
        <v>967</v>
      </c>
      <c r="C100" s="3248"/>
      <c r="D100" s="3248"/>
      <c r="E100" s="3249"/>
      <c r="F100" s="3247" t="s">
        <v>966</v>
      </c>
      <c r="G100" s="3248"/>
      <c r="H100" s="3248"/>
      <c r="I100" s="3250"/>
      <c r="J100"/>
      <c r="K100"/>
      <c r="L100"/>
      <c r="M100"/>
      <c r="N100"/>
      <c r="O100"/>
      <c r="P100"/>
      <c r="Q100"/>
      <c r="R100"/>
    </row>
    <row r="101" spans="1:18">
      <c r="A101" s="3240"/>
      <c r="B101" s="3225" t="s">
        <v>73</v>
      </c>
      <c r="C101" s="3226"/>
      <c r="D101" s="3225" t="s">
        <v>263</v>
      </c>
      <c r="E101" s="3226"/>
      <c r="F101" s="3225" t="s">
        <v>73</v>
      </c>
      <c r="G101" s="3226"/>
      <c r="H101" s="3225" t="s">
        <v>263</v>
      </c>
      <c r="I101" s="3226"/>
      <c r="J101"/>
      <c r="K101"/>
      <c r="L101"/>
      <c r="M101"/>
    </row>
    <row r="102" spans="1:18" ht="31.5">
      <c r="A102" s="3246"/>
      <c r="B102" s="846" t="s">
        <v>396</v>
      </c>
      <c r="C102" s="849" t="s">
        <v>955</v>
      </c>
      <c r="D102" s="846" t="s">
        <v>396</v>
      </c>
      <c r="E102" s="849" t="s">
        <v>955</v>
      </c>
      <c r="F102" s="846" t="s">
        <v>396</v>
      </c>
      <c r="G102" s="849" t="s">
        <v>955</v>
      </c>
      <c r="H102" s="846" t="s">
        <v>396</v>
      </c>
      <c r="I102" s="844" t="s">
        <v>955</v>
      </c>
      <c r="J102"/>
      <c r="K102"/>
      <c r="L102"/>
      <c r="M102"/>
    </row>
    <row r="103" spans="1:18">
      <c r="A103" s="843" t="s">
        <v>953</v>
      </c>
      <c r="B103" s="835">
        <v>0</v>
      </c>
      <c r="C103" s="839">
        <v>0</v>
      </c>
      <c r="D103" s="835">
        <v>0</v>
      </c>
      <c r="E103" s="831">
        <v>0</v>
      </c>
      <c r="F103" s="839">
        <v>0</v>
      </c>
      <c r="G103" s="868">
        <v>0</v>
      </c>
      <c r="H103" s="835">
        <v>20000</v>
      </c>
      <c r="I103" s="874">
        <v>0.71930000000000005</v>
      </c>
      <c r="J103"/>
      <c r="K103"/>
      <c r="L103"/>
      <c r="M103"/>
    </row>
    <row r="104" spans="1:18">
      <c r="A104" s="834" t="s">
        <v>952</v>
      </c>
      <c r="B104" s="835">
        <v>0</v>
      </c>
      <c r="C104" s="835">
        <v>0</v>
      </c>
      <c r="D104" s="831">
        <v>0</v>
      </c>
      <c r="E104" s="831">
        <v>0</v>
      </c>
      <c r="F104" s="839">
        <v>0</v>
      </c>
      <c r="G104" s="868">
        <v>0</v>
      </c>
      <c r="H104" s="835">
        <v>0</v>
      </c>
      <c r="I104" s="873">
        <v>0</v>
      </c>
      <c r="J104"/>
      <c r="K104"/>
      <c r="L104"/>
      <c r="M104"/>
    </row>
    <row r="105" spans="1:18">
      <c r="A105" s="834" t="s">
        <v>951</v>
      </c>
      <c r="B105" s="835">
        <v>0</v>
      </c>
      <c r="C105" s="835">
        <v>0</v>
      </c>
      <c r="D105" s="831">
        <v>0</v>
      </c>
      <c r="E105" s="870">
        <v>0</v>
      </c>
      <c r="F105" s="839">
        <v>0</v>
      </c>
      <c r="G105" s="868">
        <v>0</v>
      </c>
      <c r="H105" s="835">
        <v>0</v>
      </c>
      <c r="I105" s="873">
        <v>0</v>
      </c>
      <c r="J105"/>
      <c r="K105"/>
      <c r="L105"/>
      <c r="M105"/>
    </row>
    <row r="106" spans="1:18">
      <c r="A106" s="834" t="s">
        <v>950</v>
      </c>
      <c r="B106" s="833">
        <v>0</v>
      </c>
      <c r="C106" s="833">
        <v>0</v>
      </c>
      <c r="D106" s="831"/>
      <c r="E106" s="831"/>
      <c r="F106" s="839">
        <v>0</v>
      </c>
      <c r="G106" s="868">
        <v>0</v>
      </c>
      <c r="H106" s="831"/>
      <c r="I106" s="873"/>
      <c r="J106"/>
      <c r="K106"/>
      <c r="L106"/>
      <c r="M106"/>
    </row>
    <row r="107" spans="1:18">
      <c r="A107" s="834" t="s">
        <v>949</v>
      </c>
      <c r="B107" s="833">
        <v>0</v>
      </c>
      <c r="C107" s="833">
        <v>0</v>
      </c>
      <c r="D107" s="831"/>
      <c r="E107" s="831"/>
      <c r="F107" s="839">
        <v>0</v>
      </c>
      <c r="G107" s="868">
        <v>0</v>
      </c>
      <c r="H107" s="832"/>
      <c r="I107" s="873"/>
      <c r="J107"/>
      <c r="K107"/>
      <c r="L107"/>
      <c r="M107"/>
    </row>
    <row r="108" spans="1:18">
      <c r="A108" s="834" t="s">
        <v>948</v>
      </c>
      <c r="B108" s="833">
        <v>0</v>
      </c>
      <c r="C108" s="833">
        <v>0</v>
      </c>
      <c r="D108" s="831"/>
      <c r="E108" s="870"/>
      <c r="F108" s="839">
        <v>0</v>
      </c>
      <c r="G108" s="868">
        <v>0</v>
      </c>
      <c r="H108" s="832"/>
      <c r="I108" s="867"/>
      <c r="J108"/>
      <c r="K108"/>
      <c r="L108"/>
      <c r="M108"/>
    </row>
    <row r="109" spans="1:18">
      <c r="A109" s="834" t="s">
        <v>947</v>
      </c>
      <c r="B109" s="835">
        <v>0</v>
      </c>
      <c r="C109" s="835">
        <v>0</v>
      </c>
      <c r="D109" s="831"/>
      <c r="E109" s="831"/>
      <c r="F109" s="839">
        <v>0</v>
      </c>
      <c r="G109" s="868">
        <v>0</v>
      </c>
      <c r="H109" s="832"/>
      <c r="I109" s="873"/>
      <c r="J109"/>
      <c r="K109"/>
      <c r="L109"/>
      <c r="M109"/>
    </row>
    <row r="110" spans="1:18">
      <c r="A110" s="834" t="s">
        <v>946</v>
      </c>
      <c r="B110" s="833">
        <v>0</v>
      </c>
      <c r="C110" s="833">
        <v>0</v>
      </c>
      <c r="D110" s="831"/>
      <c r="E110" s="870"/>
      <c r="F110" s="839">
        <v>0</v>
      </c>
      <c r="G110" s="868">
        <v>0</v>
      </c>
      <c r="H110" s="831"/>
      <c r="I110" s="867"/>
      <c r="J110"/>
      <c r="K110"/>
      <c r="L110"/>
      <c r="M110"/>
    </row>
    <row r="111" spans="1:18">
      <c r="A111" s="834" t="s">
        <v>945</v>
      </c>
      <c r="B111" s="839">
        <v>0</v>
      </c>
      <c r="C111" s="839">
        <v>0</v>
      </c>
      <c r="D111" s="831"/>
      <c r="E111" s="870"/>
      <c r="F111" s="839">
        <v>0</v>
      </c>
      <c r="G111" s="868">
        <v>0</v>
      </c>
      <c r="H111" s="831"/>
      <c r="I111" s="867"/>
      <c r="J111"/>
      <c r="K111"/>
      <c r="L111"/>
      <c r="M111"/>
    </row>
    <row r="112" spans="1:18">
      <c r="A112" s="834" t="s">
        <v>944</v>
      </c>
      <c r="B112" s="839">
        <v>0</v>
      </c>
      <c r="C112" s="839">
        <v>0</v>
      </c>
      <c r="D112" s="831"/>
      <c r="E112" s="870"/>
      <c r="F112" s="839">
        <v>0</v>
      </c>
      <c r="G112" s="860">
        <v>0</v>
      </c>
      <c r="H112" s="831"/>
      <c r="I112" s="867"/>
      <c r="J112"/>
      <c r="K112"/>
      <c r="L112"/>
      <c r="M112"/>
    </row>
    <row r="113" spans="1:13">
      <c r="A113" s="834" t="s">
        <v>943</v>
      </c>
      <c r="B113" s="839">
        <v>0</v>
      </c>
      <c r="C113" s="839">
        <v>0</v>
      </c>
      <c r="D113" s="831"/>
      <c r="E113" s="870"/>
      <c r="F113" s="839">
        <v>0</v>
      </c>
      <c r="G113" s="868">
        <v>0</v>
      </c>
      <c r="H113" s="831"/>
      <c r="I113" s="867"/>
      <c r="J113"/>
      <c r="K113"/>
      <c r="L113"/>
      <c r="M113"/>
    </row>
    <row r="114" spans="1:13">
      <c r="A114" s="872" t="s">
        <v>942</v>
      </c>
      <c r="B114" s="871">
        <v>0</v>
      </c>
      <c r="C114" s="871">
        <v>0</v>
      </c>
      <c r="D114" s="831"/>
      <c r="E114" s="870"/>
      <c r="F114" s="869">
        <v>0</v>
      </c>
      <c r="G114" s="868">
        <v>0</v>
      </c>
      <c r="H114" s="831"/>
      <c r="I114" s="867"/>
      <c r="J114"/>
      <c r="K114"/>
      <c r="L114"/>
      <c r="M114"/>
    </row>
    <row r="115" spans="1:13">
      <c r="A115" s="858" t="s">
        <v>360</v>
      </c>
      <c r="B115" s="866">
        <f>SUM(B103:B114)</f>
        <v>0</v>
      </c>
      <c r="C115" s="854">
        <v>0</v>
      </c>
      <c r="D115" s="855">
        <f>SUM(D103:D114)</f>
        <v>0</v>
      </c>
      <c r="E115" s="855">
        <v>0</v>
      </c>
      <c r="F115" s="856">
        <v>193750</v>
      </c>
      <c r="G115" s="854">
        <v>0.52341703225806457</v>
      </c>
      <c r="H115" s="855">
        <f>SUM(H103:H114)</f>
        <v>20000</v>
      </c>
      <c r="I115" s="855">
        <v>0.71930000000000005</v>
      </c>
      <c r="J115"/>
      <c r="K115"/>
      <c r="L115"/>
      <c r="M115"/>
    </row>
    <row r="116" spans="1:13">
      <c r="A116" s="3245" t="s">
        <v>963</v>
      </c>
      <c r="B116" s="3243" t="s">
        <v>965</v>
      </c>
      <c r="C116" s="3243"/>
      <c r="D116" s="3243"/>
      <c r="E116" s="3247"/>
      <c r="F116" s="3251" t="s">
        <v>964</v>
      </c>
      <c r="G116" s="3252"/>
      <c r="H116" s="3252"/>
      <c r="I116" s="3253"/>
      <c r="J116" s="853"/>
      <c r="K116" s="852"/>
      <c r="L116" s="851"/>
      <c r="M116" s="850"/>
    </row>
    <row r="117" spans="1:13">
      <c r="A117" s="3241"/>
      <c r="B117" s="3227" t="s">
        <v>73</v>
      </c>
      <c r="C117" s="3228"/>
      <c r="D117" s="3226" t="s">
        <v>263</v>
      </c>
      <c r="E117" s="3228"/>
      <c r="F117" s="3227" t="s">
        <v>73</v>
      </c>
      <c r="G117" s="3228"/>
      <c r="H117" s="3226" t="s">
        <v>263</v>
      </c>
      <c r="I117" s="3228"/>
      <c r="J117" s="853"/>
      <c r="K117" s="852"/>
      <c r="L117" s="851"/>
      <c r="M117" s="850"/>
    </row>
    <row r="118" spans="1:13" ht="31.5">
      <c r="A118" s="3241"/>
      <c r="B118" s="846" t="s">
        <v>396</v>
      </c>
      <c r="C118" s="849" t="s">
        <v>955</v>
      </c>
      <c r="D118" s="846" t="s">
        <v>396</v>
      </c>
      <c r="E118" s="865" t="s">
        <v>955</v>
      </c>
      <c r="F118" s="846" t="s">
        <v>396</v>
      </c>
      <c r="G118" s="849" t="s">
        <v>955</v>
      </c>
      <c r="H118" s="846" t="s">
        <v>396</v>
      </c>
      <c r="I118" s="844" t="s">
        <v>955</v>
      </c>
      <c r="J118" s="853"/>
      <c r="K118" s="852"/>
      <c r="L118" s="851"/>
      <c r="M118" s="850"/>
    </row>
    <row r="119" spans="1:13">
      <c r="A119" s="834" t="s">
        <v>953</v>
      </c>
      <c r="B119" s="835">
        <v>0</v>
      </c>
      <c r="C119" s="835">
        <v>0</v>
      </c>
      <c r="D119" s="835">
        <v>11650</v>
      </c>
      <c r="E119" s="864">
        <v>0.99719999999999998</v>
      </c>
      <c r="F119" s="861">
        <v>0</v>
      </c>
      <c r="G119" s="860">
        <v>0</v>
      </c>
      <c r="H119" s="835">
        <v>55550</v>
      </c>
      <c r="I119" s="859">
        <v>5</v>
      </c>
      <c r="J119" s="853"/>
      <c r="K119" s="852"/>
      <c r="L119" s="851"/>
      <c r="M119" s="850"/>
    </row>
    <row r="120" spans="1:13">
      <c r="A120" s="834" t="s">
        <v>952</v>
      </c>
      <c r="B120" s="835">
        <v>0</v>
      </c>
      <c r="C120" s="835">
        <v>0</v>
      </c>
      <c r="D120" s="835">
        <v>0</v>
      </c>
      <c r="E120" s="863">
        <v>0</v>
      </c>
      <c r="F120" s="861">
        <v>0</v>
      </c>
      <c r="G120" s="860">
        <v>0</v>
      </c>
      <c r="H120" s="835">
        <v>296740</v>
      </c>
      <c r="I120" s="859">
        <v>5</v>
      </c>
      <c r="J120" s="853"/>
      <c r="K120" s="852"/>
      <c r="L120" s="851"/>
      <c r="M120" s="850"/>
    </row>
    <row r="121" spans="1:13">
      <c r="A121" s="834" t="s">
        <v>951</v>
      </c>
      <c r="B121" s="835">
        <v>0</v>
      </c>
      <c r="C121" s="831">
        <v>0</v>
      </c>
      <c r="D121" s="835">
        <v>0</v>
      </c>
      <c r="E121" s="863">
        <v>0</v>
      </c>
      <c r="F121" s="861">
        <v>0</v>
      </c>
      <c r="G121" s="860">
        <v>0</v>
      </c>
      <c r="H121" s="835">
        <v>470385</v>
      </c>
      <c r="I121" s="859">
        <v>5</v>
      </c>
      <c r="J121" s="853"/>
      <c r="K121" s="852"/>
      <c r="L121" s="851"/>
      <c r="M121" s="850"/>
    </row>
    <row r="122" spans="1:13">
      <c r="A122" s="834" t="s">
        <v>950</v>
      </c>
      <c r="B122" s="831">
        <v>0</v>
      </c>
      <c r="C122" s="831">
        <v>0</v>
      </c>
      <c r="D122" s="831"/>
      <c r="E122" s="863"/>
      <c r="F122" s="861">
        <v>0</v>
      </c>
      <c r="G122" s="860">
        <v>0</v>
      </c>
      <c r="H122" s="835"/>
      <c r="I122" s="859"/>
      <c r="J122" s="853"/>
      <c r="K122" s="852"/>
      <c r="L122" s="851"/>
      <c r="M122" s="850"/>
    </row>
    <row r="123" spans="1:13">
      <c r="A123" s="834" t="s">
        <v>949</v>
      </c>
      <c r="B123" s="831">
        <v>0</v>
      </c>
      <c r="C123" s="831">
        <v>0</v>
      </c>
      <c r="D123" s="831"/>
      <c r="E123" s="863"/>
      <c r="F123" s="861">
        <v>0</v>
      </c>
      <c r="G123" s="860">
        <v>0</v>
      </c>
      <c r="H123" s="835"/>
      <c r="I123" s="859"/>
      <c r="J123" s="853"/>
      <c r="K123" s="852"/>
      <c r="L123" s="851"/>
      <c r="M123" s="850"/>
    </row>
    <row r="124" spans="1:13">
      <c r="A124" s="834" t="s">
        <v>948</v>
      </c>
      <c r="B124" s="831">
        <v>0</v>
      </c>
      <c r="C124" s="831">
        <v>0</v>
      </c>
      <c r="D124" s="831"/>
      <c r="E124" s="862"/>
      <c r="F124" s="861">
        <v>0</v>
      </c>
      <c r="G124" s="860">
        <v>0</v>
      </c>
      <c r="H124" s="835"/>
      <c r="I124" s="859"/>
      <c r="J124" s="853"/>
      <c r="K124" s="852"/>
      <c r="L124" s="851"/>
      <c r="M124" s="850"/>
    </row>
    <row r="125" spans="1:13">
      <c r="A125" s="834" t="s">
        <v>947</v>
      </c>
      <c r="B125" s="831">
        <v>0</v>
      </c>
      <c r="C125" s="831">
        <v>0</v>
      </c>
      <c r="D125" s="831"/>
      <c r="E125" s="863"/>
      <c r="F125" s="861">
        <v>0</v>
      </c>
      <c r="G125" s="860">
        <v>0</v>
      </c>
      <c r="H125" s="835"/>
      <c r="I125" s="859"/>
      <c r="J125" s="853"/>
      <c r="K125" s="852"/>
      <c r="L125" s="851"/>
      <c r="M125" s="850"/>
    </row>
    <row r="126" spans="1:13">
      <c r="A126" s="834" t="s">
        <v>946</v>
      </c>
      <c r="B126" s="831">
        <v>0</v>
      </c>
      <c r="C126" s="831">
        <v>0</v>
      </c>
      <c r="D126" s="831"/>
      <c r="E126" s="862"/>
      <c r="F126" s="861">
        <v>2000</v>
      </c>
      <c r="G126" s="860">
        <v>5</v>
      </c>
      <c r="H126" s="835"/>
      <c r="I126" s="859"/>
      <c r="J126" s="853"/>
      <c r="K126" s="852"/>
      <c r="L126" s="851"/>
      <c r="M126" s="850"/>
    </row>
    <row r="127" spans="1:13">
      <c r="A127" s="834" t="s">
        <v>945</v>
      </c>
      <c r="B127" s="831">
        <v>0</v>
      </c>
      <c r="C127" s="831">
        <v>0</v>
      </c>
      <c r="D127" s="831"/>
      <c r="E127" s="862"/>
      <c r="F127" s="861">
        <v>5120</v>
      </c>
      <c r="G127" s="860">
        <v>5</v>
      </c>
      <c r="H127" s="835"/>
      <c r="I127" s="859"/>
      <c r="J127" s="853"/>
      <c r="K127" s="852"/>
      <c r="L127" s="851"/>
      <c r="M127" s="850"/>
    </row>
    <row r="128" spans="1:13">
      <c r="A128" s="834" t="s">
        <v>944</v>
      </c>
      <c r="B128" s="831">
        <v>0</v>
      </c>
      <c r="C128" s="831">
        <v>0</v>
      </c>
      <c r="D128" s="831"/>
      <c r="E128" s="862"/>
      <c r="F128" s="861">
        <v>67570</v>
      </c>
      <c r="G128" s="860">
        <v>5</v>
      </c>
      <c r="H128" s="835"/>
      <c r="I128" s="859"/>
      <c r="J128" s="853"/>
      <c r="K128" s="852"/>
      <c r="L128" s="851"/>
      <c r="M128" s="850"/>
    </row>
    <row r="129" spans="1:13">
      <c r="A129" s="834" t="s">
        <v>943</v>
      </c>
      <c r="B129" s="831">
        <v>0</v>
      </c>
      <c r="C129" s="835">
        <v>0</v>
      </c>
      <c r="D129" s="831"/>
      <c r="E129" s="862"/>
      <c r="F129" s="861">
        <v>58580</v>
      </c>
      <c r="G129" s="860">
        <v>5</v>
      </c>
      <c r="H129" s="835"/>
      <c r="I129" s="859"/>
      <c r="J129" s="853"/>
      <c r="K129" s="852"/>
      <c r="L129" s="851"/>
      <c r="M129" s="850"/>
    </row>
    <row r="130" spans="1:13">
      <c r="A130" s="834" t="s">
        <v>942</v>
      </c>
      <c r="B130" s="831">
        <v>0</v>
      </c>
      <c r="C130" s="835">
        <v>0</v>
      </c>
      <c r="D130" s="831"/>
      <c r="E130" s="862"/>
      <c r="F130" s="861">
        <v>237070</v>
      </c>
      <c r="G130" s="860">
        <v>5</v>
      </c>
      <c r="H130" s="835"/>
      <c r="I130" s="859"/>
      <c r="J130" s="853"/>
      <c r="K130" s="852"/>
      <c r="L130" s="851"/>
      <c r="M130" s="850"/>
    </row>
    <row r="131" spans="1:13">
      <c r="A131" s="858" t="s">
        <v>360</v>
      </c>
      <c r="B131" s="855">
        <f>SUM(B119:B130)</f>
        <v>0</v>
      </c>
      <c r="C131" s="857">
        <v>0</v>
      </c>
      <c r="D131" s="855">
        <f>SUM(D119:D130)</f>
        <v>11650</v>
      </c>
      <c r="E131" s="857">
        <v>0.99719999999999998</v>
      </c>
      <c r="F131" s="856">
        <f>SUM(F119:F130)</f>
        <v>370340</v>
      </c>
      <c r="G131" s="854">
        <v>5</v>
      </c>
      <c r="H131" s="855">
        <f>SUM(H119:H130)</f>
        <v>822675</v>
      </c>
      <c r="I131" s="854">
        <v>5</v>
      </c>
      <c r="J131" s="853"/>
      <c r="K131" s="852"/>
      <c r="L131" s="851"/>
      <c r="M131" s="850"/>
    </row>
    <row r="132" spans="1:13" ht="15.75" customHeight="1">
      <c r="A132" s="3240" t="s">
        <v>963</v>
      </c>
      <c r="B132" s="3255" t="s">
        <v>962</v>
      </c>
      <c r="C132" s="3256"/>
      <c r="D132" s="3256"/>
      <c r="E132" s="3256"/>
      <c r="F132" s="3256"/>
      <c r="G132" s="3256"/>
      <c r="H132" s="3256"/>
      <c r="I132" s="3257"/>
    </row>
    <row r="133" spans="1:13">
      <c r="A133" s="3240"/>
      <c r="B133" s="3237" t="s">
        <v>961</v>
      </c>
      <c r="C133" s="3238"/>
      <c r="D133" s="3238"/>
      <c r="E133" s="3239"/>
      <c r="F133" s="3237" t="s">
        <v>960</v>
      </c>
      <c r="G133" s="3238"/>
      <c r="H133" s="3238"/>
      <c r="I133" s="3258"/>
    </row>
    <row r="134" spans="1:13">
      <c r="A134" s="3240"/>
      <c r="B134" s="3259" t="s">
        <v>959</v>
      </c>
      <c r="C134" s="3260"/>
      <c r="D134" s="3259" t="s">
        <v>958</v>
      </c>
      <c r="E134" s="3260"/>
      <c r="F134" s="3261" t="s">
        <v>957</v>
      </c>
      <c r="G134" s="3262"/>
      <c r="H134" s="3261" t="s">
        <v>956</v>
      </c>
      <c r="I134" s="3263"/>
    </row>
    <row r="135" spans="1:13" ht="31.5">
      <c r="A135" s="3246"/>
      <c r="B135" s="846" t="s">
        <v>396</v>
      </c>
      <c r="C135" s="849" t="s">
        <v>955</v>
      </c>
      <c r="D135" s="846" t="s">
        <v>396</v>
      </c>
      <c r="E135" s="848" t="s">
        <v>955</v>
      </c>
      <c r="F135" s="847" t="s">
        <v>396</v>
      </c>
      <c r="G135" s="846" t="s">
        <v>954</v>
      </c>
      <c r="H135" s="845" t="s">
        <v>396</v>
      </c>
      <c r="I135" s="844" t="s">
        <v>954</v>
      </c>
    </row>
    <row r="136" spans="1:13">
      <c r="A136" s="843" t="s">
        <v>953</v>
      </c>
      <c r="B136" s="842">
        <v>0</v>
      </c>
      <c r="C136" s="842">
        <v>0</v>
      </c>
      <c r="D136" s="842">
        <v>0</v>
      </c>
      <c r="E136" s="842">
        <v>0</v>
      </c>
      <c r="F136" s="832">
        <v>0</v>
      </c>
      <c r="G136" s="831">
        <v>0</v>
      </c>
      <c r="H136" s="831">
        <v>4065.77</v>
      </c>
      <c r="I136" s="841">
        <v>3</v>
      </c>
    </row>
    <row r="137" spans="1:13">
      <c r="A137" s="834" t="s">
        <v>952</v>
      </c>
      <c r="B137" s="840">
        <v>0</v>
      </c>
      <c r="C137" s="835">
        <v>0</v>
      </c>
      <c r="D137" s="835">
        <v>0</v>
      </c>
      <c r="E137" s="835">
        <v>0</v>
      </c>
      <c r="F137" s="832">
        <v>0</v>
      </c>
      <c r="G137" s="831">
        <v>0</v>
      </c>
      <c r="H137" s="831">
        <v>17083.599999999999</v>
      </c>
      <c r="I137" s="838">
        <v>3</v>
      </c>
    </row>
    <row r="138" spans="1:13">
      <c r="A138" s="834" t="s">
        <v>951</v>
      </c>
      <c r="B138" s="839">
        <v>0</v>
      </c>
      <c r="C138" s="835">
        <v>0</v>
      </c>
      <c r="D138" s="835">
        <v>0</v>
      </c>
      <c r="E138" s="835">
        <v>0</v>
      </c>
      <c r="F138" s="832">
        <v>0</v>
      </c>
      <c r="G138" s="831">
        <v>0</v>
      </c>
      <c r="H138" s="832">
        <v>14347.2</v>
      </c>
      <c r="I138" s="838">
        <v>3</v>
      </c>
    </row>
    <row r="139" spans="1:13">
      <c r="A139" s="834" t="s">
        <v>950</v>
      </c>
      <c r="B139" s="835">
        <v>0</v>
      </c>
      <c r="C139" s="831">
        <v>0</v>
      </c>
      <c r="D139" s="831"/>
      <c r="E139" s="831"/>
      <c r="F139" s="832">
        <v>0</v>
      </c>
      <c r="G139" s="831">
        <v>0</v>
      </c>
      <c r="H139" s="831"/>
      <c r="I139" s="836"/>
    </row>
    <row r="140" spans="1:13">
      <c r="A140" s="834" t="s">
        <v>949</v>
      </c>
      <c r="B140" s="835">
        <v>0</v>
      </c>
      <c r="C140" s="831">
        <v>0</v>
      </c>
      <c r="D140" s="831"/>
      <c r="E140" s="831"/>
      <c r="F140" s="832">
        <v>0</v>
      </c>
      <c r="G140" s="831">
        <v>0</v>
      </c>
      <c r="H140" s="837"/>
      <c r="I140" s="836"/>
    </row>
    <row r="141" spans="1:13">
      <c r="A141" s="834" t="s">
        <v>948</v>
      </c>
      <c r="B141" s="833">
        <v>0</v>
      </c>
      <c r="C141" s="831">
        <v>0</v>
      </c>
      <c r="D141" s="831"/>
      <c r="E141" s="831"/>
      <c r="F141" s="833">
        <v>0</v>
      </c>
      <c r="G141" s="831">
        <v>0</v>
      </c>
      <c r="H141" s="831"/>
      <c r="I141" s="830"/>
    </row>
    <row r="142" spans="1:13">
      <c r="A142" s="834" t="s">
        <v>947</v>
      </c>
      <c r="B142" s="835">
        <v>0</v>
      </c>
      <c r="C142" s="831">
        <v>0</v>
      </c>
      <c r="D142" s="831"/>
      <c r="E142" s="831"/>
      <c r="F142" s="832">
        <v>0</v>
      </c>
      <c r="G142" s="831">
        <v>0</v>
      </c>
      <c r="H142" s="832"/>
      <c r="I142" s="836"/>
    </row>
    <row r="143" spans="1:13">
      <c r="A143" s="834" t="s">
        <v>946</v>
      </c>
      <c r="B143" s="835">
        <v>0</v>
      </c>
      <c r="C143" s="831">
        <v>0</v>
      </c>
      <c r="D143" s="831"/>
      <c r="E143" s="831"/>
      <c r="F143" s="832">
        <v>0</v>
      </c>
      <c r="G143" s="831">
        <v>0</v>
      </c>
      <c r="H143" s="832"/>
      <c r="I143" s="830"/>
    </row>
    <row r="144" spans="1:13">
      <c r="A144" s="834" t="s">
        <v>945</v>
      </c>
      <c r="B144" s="835">
        <v>0</v>
      </c>
      <c r="C144" s="831">
        <v>0</v>
      </c>
      <c r="D144" s="831"/>
      <c r="E144" s="831"/>
      <c r="F144" s="832">
        <v>341.1</v>
      </c>
      <c r="G144" s="831">
        <v>3</v>
      </c>
      <c r="H144" s="832"/>
      <c r="I144" s="830"/>
    </row>
    <row r="145" spans="1:9">
      <c r="A145" s="834" t="s">
        <v>944</v>
      </c>
      <c r="B145" s="835">
        <v>0</v>
      </c>
      <c r="C145" s="831">
        <v>0</v>
      </c>
      <c r="D145" s="831"/>
      <c r="E145" s="831"/>
      <c r="F145" s="832">
        <v>5334.7</v>
      </c>
      <c r="G145" s="831">
        <v>3</v>
      </c>
      <c r="H145" s="832"/>
      <c r="I145" s="830"/>
    </row>
    <row r="146" spans="1:9">
      <c r="A146" s="834" t="s">
        <v>943</v>
      </c>
      <c r="B146" s="835">
        <v>0</v>
      </c>
      <c r="C146" s="831">
        <v>0</v>
      </c>
      <c r="D146" s="831"/>
      <c r="E146" s="831"/>
      <c r="F146" s="832">
        <v>3613.2</v>
      </c>
      <c r="G146" s="831">
        <v>3</v>
      </c>
      <c r="H146" s="832"/>
      <c r="I146" s="830"/>
    </row>
    <row r="147" spans="1:9">
      <c r="A147" s="834" t="s">
        <v>942</v>
      </c>
      <c r="B147" s="833">
        <v>0</v>
      </c>
      <c r="C147" s="831">
        <v>0</v>
      </c>
      <c r="D147" s="831"/>
      <c r="E147" s="831"/>
      <c r="F147" s="832">
        <v>8648.1</v>
      </c>
      <c r="G147" s="831">
        <v>3</v>
      </c>
      <c r="H147" s="831"/>
      <c r="I147" s="830"/>
    </row>
    <row r="148" spans="1:9" ht="16.5" thickBot="1">
      <c r="A148" s="829" t="s">
        <v>360</v>
      </c>
      <c r="B148" s="828">
        <f>SUM(B136:B147)</f>
        <v>0</v>
      </c>
      <c r="C148" s="827">
        <v>0</v>
      </c>
      <c r="D148" s="826">
        <f>SUM(D136:D147)</f>
        <v>0</v>
      </c>
      <c r="E148" s="826">
        <v>0</v>
      </c>
      <c r="F148" s="827">
        <v>17937.099999999999</v>
      </c>
      <c r="G148" s="827">
        <v>3</v>
      </c>
      <c r="H148" s="826">
        <f>SUM(H136:H147)</f>
        <v>35496.57</v>
      </c>
      <c r="I148" s="826">
        <v>3</v>
      </c>
    </row>
    <row r="149" spans="1:9" customFormat="1" ht="16.5" thickTop="1">
      <c r="A149" s="3254" t="s">
        <v>941</v>
      </c>
      <c r="B149" s="3254"/>
      <c r="C149" s="3254"/>
      <c r="D149" s="3254"/>
      <c r="E149" s="825"/>
      <c r="F149" s="824"/>
      <c r="G149" s="822"/>
      <c r="H149" s="823"/>
      <c r="I149" s="822"/>
    </row>
    <row r="150" spans="1:9" customFormat="1" ht="15"/>
    <row r="151" spans="1:9">
      <c r="A151"/>
      <c r="B151"/>
      <c r="C151"/>
      <c r="D151"/>
      <c r="E151"/>
      <c r="F151"/>
      <c r="G151"/>
      <c r="H151"/>
      <c r="I151"/>
    </row>
    <row r="152" spans="1:9" hidden="1">
      <c r="A152"/>
      <c r="B152"/>
      <c r="C152"/>
      <c r="D152"/>
      <c r="E152"/>
      <c r="F152"/>
      <c r="G152"/>
      <c r="H152" s="821">
        <f>H148+D148+H131+D131+H115+D115+H99+D99+H83+D83+H67+D67+H51+D51+H35+D35+H19+D19</f>
        <v>1068171.5699999998</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820"/>
    </row>
    <row r="170" spans="1:9">
      <c r="H170" s="819"/>
    </row>
  </sheetData>
  <mergeCells count="68">
    <mergeCell ref="A149:D149"/>
    <mergeCell ref="A132:A135"/>
    <mergeCell ref="B132:I132"/>
    <mergeCell ref="B133:E133"/>
    <mergeCell ref="F133:I133"/>
    <mergeCell ref="B134:C134"/>
    <mergeCell ref="D134:E134"/>
    <mergeCell ref="F134:G134"/>
    <mergeCell ref="H134:I134"/>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A68:A70"/>
    <mergeCell ref="B68:E68"/>
    <mergeCell ref="F68:I68"/>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90" zoomScaleNormal="80" zoomScaleSheetLayoutView="90" workbookViewId="0">
      <selection activeCell="M38" sqref="M38"/>
    </sheetView>
  </sheetViews>
  <sheetFormatPr defaultColWidth="13.28515625" defaultRowHeight="15.75"/>
  <cols>
    <col min="1" max="1" width="13.140625" style="818" customWidth="1"/>
    <col min="2" max="2" width="12.7109375" style="818" bestFit="1" customWidth="1"/>
    <col min="3" max="3" width="11.5703125" style="818" bestFit="1" customWidth="1"/>
    <col min="4" max="4" width="12.7109375" style="818" bestFit="1" customWidth="1"/>
    <col min="5" max="5" width="10.42578125" style="818" bestFit="1" customWidth="1"/>
    <col min="6" max="6" width="12.7109375" style="818" bestFit="1" customWidth="1"/>
    <col min="7" max="7" width="11.5703125" style="818" bestFit="1" customWidth="1"/>
    <col min="8" max="8" width="12.7109375" style="818" bestFit="1" customWidth="1"/>
    <col min="9" max="9" width="11.7109375" style="818" bestFit="1" customWidth="1"/>
    <col min="10" max="13" width="13.42578125" style="818" bestFit="1" customWidth="1"/>
    <col min="14" max="17" width="12.7109375" style="818" bestFit="1" customWidth="1"/>
    <col min="18" max="18" width="10.28515625" style="818" bestFit="1" customWidth="1"/>
    <col min="19" max="19" width="12.7109375" style="818" bestFit="1" customWidth="1"/>
    <col min="20" max="20" width="9.5703125" style="818" bestFit="1" customWidth="1"/>
    <col min="21" max="21" width="12.7109375" style="818" bestFit="1" customWidth="1"/>
    <col min="22" max="22" width="10.7109375" style="818" bestFit="1" customWidth="1"/>
    <col min="23" max="23" width="11.7109375" style="818" bestFit="1" customWidth="1"/>
    <col min="24" max="16384" width="13.28515625" style="818"/>
  </cols>
  <sheetData>
    <row r="1" spans="1:20">
      <c r="A1" s="3216" t="s">
        <v>997</v>
      </c>
      <c r="B1" s="3216"/>
      <c r="C1" s="3216"/>
      <c r="D1" s="3216"/>
      <c r="E1" s="3216"/>
      <c r="F1" s="3216"/>
      <c r="G1" s="3216"/>
      <c r="H1" s="3216"/>
      <c r="I1" s="3216"/>
      <c r="J1" s="3216"/>
      <c r="K1" s="3216"/>
      <c r="L1" s="3216"/>
      <c r="M1" s="3216"/>
      <c r="N1" s="3216"/>
      <c r="O1" s="3216"/>
      <c r="P1" s="3216"/>
      <c r="Q1" s="3216"/>
    </row>
    <row r="2" spans="1:20">
      <c r="A2" s="3217" t="s">
        <v>53</v>
      </c>
      <c r="B2" s="3217"/>
      <c r="C2" s="3217"/>
      <c r="D2" s="3217"/>
      <c r="E2" s="3217"/>
      <c r="F2" s="3217"/>
      <c r="G2" s="3217"/>
      <c r="H2" s="3217"/>
      <c r="I2" s="3217"/>
      <c r="J2" s="3217"/>
      <c r="K2" s="3217"/>
      <c r="L2" s="3217"/>
      <c r="M2" s="3217"/>
      <c r="N2" s="3217"/>
      <c r="O2" s="3217"/>
      <c r="P2" s="3217"/>
      <c r="Q2" s="3217"/>
    </row>
    <row r="3" spans="1:20" ht="16.5" thickBot="1">
      <c r="A3" s="3218" t="s">
        <v>996</v>
      </c>
      <c r="B3" s="3218"/>
      <c r="C3" s="3218"/>
      <c r="D3" s="3218"/>
      <c r="E3" s="3218"/>
      <c r="F3" s="3218"/>
      <c r="G3" s="3218"/>
      <c r="H3" s="3218"/>
      <c r="I3" s="3218"/>
      <c r="J3" s="3218"/>
      <c r="K3" s="3218"/>
      <c r="L3" s="3218"/>
      <c r="M3" s="3218"/>
      <c r="N3" s="3218"/>
      <c r="O3" s="3218"/>
      <c r="P3" s="3218"/>
      <c r="Q3" s="3218"/>
    </row>
    <row r="4" spans="1:20" ht="21" customHeight="1" thickTop="1">
      <c r="A4" s="3264" t="s">
        <v>963</v>
      </c>
      <c r="B4" s="3266" t="s">
        <v>995</v>
      </c>
      <c r="C4" s="3267"/>
      <c r="D4" s="3267"/>
      <c r="E4" s="3267"/>
      <c r="F4" s="3267"/>
      <c r="G4" s="3267"/>
      <c r="H4" s="3267"/>
      <c r="I4" s="3267"/>
      <c r="J4" s="3267"/>
      <c r="K4" s="3267"/>
      <c r="L4" s="3267"/>
      <c r="M4" s="3268"/>
      <c r="N4" s="3269" t="s">
        <v>984</v>
      </c>
      <c r="O4" s="3269"/>
      <c r="P4" s="3267"/>
      <c r="Q4" s="3270"/>
    </row>
    <row r="5" spans="1:20" ht="21" customHeight="1">
      <c r="A5" s="3265"/>
      <c r="B5" s="3271" t="s">
        <v>73</v>
      </c>
      <c r="C5" s="3271"/>
      <c r="D5" s="3271"/>
      <c r="E5" s="3271"/>
      <c r="F5" s="3271"/>
      <c r="G5" s="3272"/>
      <c r="H5" s="3271" t="s">
        <v>263</v>
      </c>
      <c r="I5" s="3271"/>
      <c r="J5" s="3271"/>
      <c r="K5" s="3271"/>
      <c r="L5" s="3271"/>
      <c r="M5" s="3271"/>
      <c r="N5" s="3273" t="s">
        <v>73</v>
      </c>
      <c r="O5" s="3274"/>
      <c r="P5" s="3277" t="s">
        <v>73</v>
      </c>
      <c r="Q5" s="3278"/>
    </row>
    <row r="6" spans="1:20" ht="31.5" customHeight="1">
      <c r="A6" s="3265"/>
      <c r="B6" s="3281" t="s">
        <v>994</v>
      </c>
      <c r="C6" s="3282"/>
      <c r="D6" s="3281" t="s">
        <v>993</v>
      </c>
      <c r="E6" s="3282"/>
      <c r="F6" s="3283" t="s">
        <v>992</v>
      </c>
      <c r="G6" s="3284"/>
      <c r="H6" s="3285" t="s">
        <v>994</v>
      </c>
      <c r="I6" s="3282"/>
      <c r="J6" s="3281" t="s">
        <v>993</v>
      </c>
      <c r="K6" s="3282"/>
      <c r="L6" s="3283" t="s">
        <v>992</v>
      </c>
      <c r="M6" s="3283"/>
      <c r="N6" s="3275"/>
      <c r="O6" s="3276"/>
      <c r="P6" s="3279"/>
      <c r="Q6" s="3280"/>
    </row>
    <row r="7" spans="1:20" ht="21" customHeight="1">
      <c r="A7" s="3265"/>
      <c r="B7" s="970" t="s">
        <v>991</v>
      </c>
      <c r="C7" s="970" t="s">
        <v>990</v>
      </c>
      <c r="D7" s="970" t="s">
        <v>991</v>
      </c>
      <c r="E7" s="970" t="s">
        <v>990</v>
      </c>
      <c r="F7" s="970" t="s">
        <v>991</v>
      </c>
      <c r="G7" s="969" t="s">
        <v>990</v>
      </c>
      <c r="H7" s="971" t="s">
        <v>991</v>
      </c>
      <c r="I7" s="970" t="s">
        <v>990</v>
      </c>
      <c r="J7" s="970" t="s">
        <v>991</v>
      </c>
      <c r="K7" s="970" t="s">
        <v>990</v>
      </c>
      <c r="L7" s="970" t="s">
        <v>991</v>
      </c>
      <c r="M7" s="969" t="s">
        <v>990</v>
      </c>
      <c r="N7" s="968" t="s">
        <v>984</v>
      </c>
      <c r="O7" s="968" t="s">
        <v>988</v>
      </c>
      <c r="P7" s="967" t="s">
        <v>984</v>
      </c>
      <c r="Q7" s="966" t="s">
        <v>988</v>
      </c>
    </row>
    <row r="8" spans="1:20" ht="21" customHeight="1">
      <c r="A8" s="834" t="s">
        <v>953</v>
      </c>
      <c r="B8" s="958">
        <v>435.69999999999993</v>
      </c>
      <c r="C8" s="965">
        <v>52194.600749999998</v>
      </c>
      <c r="D8" s="964">
        <v>0</v>
      </c>
      <c r="E8" s="963">
        <v>0</v>
      </c>
      <c r="F8" s="954">
        <f t="shared" ref="F8:F19" si="0">B8-D8</f>
        <v>435.69999999999993</v>
      </c>
      <c r="G8" s="954">
        <f t="shared" ref="G8:G19" si="1">C8-E8</f>
        <v>52194.600749999998</v>
      </c>
      <c r="H8" s="958">
        <v>80.44</v>
      </c>
      <c r="I8" s="965">
        <v>9570.0817999999999</v>
      </c>
      <c r="J8" s="964">
        <v>20.922000000000001</v>
      </c>
      <c r="K8" s="963">
        <v>2492.5</v>
      </c>
      <c r="L8" s="954">
        <f t="shared" ref="L8:M10" si="2">H8-J8</f>
        <v>59.518000000000001</v>
      </c>
      <c r="M8" s="954">
        <f t="shared" si="2"/>
        <v>7077.5817999999999</v>
      </c>
      <c r="N8" s="940">
        <v>23980.2</v>
      </c>
      <c r="O8" s="940">
        <v>320</v>
      </c>
      <c r="P8" s="940">
        <f>31252360000/1000000</f>
        <v>31252.36</v>
      </c>
      <c r="Q8" s="962">
        <v>420</v>
      </c>
      <c r="S8" s="875"/>
      <c r="T8" s="875"/>
    </row>
    <row r="9" spans="1:20" ht="21" customHeight="1">
      <c r="A9" s="834" t="s">
        <v>952</v>
      </c>
      <c r="B9" s="958">
        <v>279.41249999999997</v>
      </c>
      <c r="C9" s="957">
        <v>33076.074874999977</v>
      </c>
      <c r="D9" s="954">
        <v>0</v>
      </c>
      <c r="E9" s="954">
        <v>0</v>
      </c>
      <c r="F9" s="954">
        <f t="shared" si="0"/>
        <v>279.41249999999997</v>
      </c>
      <c r="G9" s="954">
        <f t="shared" si="1"/>
        <v>33076.074874999977</v>
      </c>
      <c r="H9" s="958">
        <v>37.975000000000001</v>
      </c>
      <c r="I9" s="957">
        <v>4505.7062500000002</v>
      </c>
      <c r="J9" s="954">
        <v>101.35</v>
      </c>
      <c r="K9" s="954">
        <v>11884.06</v>
      </c>
      <c r="L9" s="954">
        <f t="shared" si="2"/>
        <v>-63.374999999999993</v>
      </c>
      <c r="M9" s="954">
        <f t="shared" si="2"/>
        <v>-7378.3537499999993</v>
      </c>
      <c r="N9" s="940">
        <v>16260.5</v>
      </c>
      <c r="O9" s="940">
        <v>220</v>
      </c>
      <c r="P9" s="940">
        <v>11762.2</v>
      </c>
      <c r="Q9" s="937">
        <v>160</v>
      </c>
      <c r="R9" s="931"/>
      <c r="S9" s="875"/>
    </row>
    <row r="10" spans="1:20" ht="21" customHeight="1">
      <c r="A10" s="834" t="s">
        <v>951</v>
      </c>
      <c r="B10" s="958">
        <v>529.02500000000009</v>
      </c>
      <c r="C10" s="957">
        <v>62160.814999999973</v>
      </c>
      <c r="D10" s="954">
        <v>0</v>
      </c>
      <c r="E10" s="954">
        <v>0</v>
      </c>
      <c r="F10" s="954">
        <f t="shared" si="0"/>
        <v>529.02500000000009</v>
      </c>
      <c r="G10" s="954">
        <f t="shared" si="1"/>
        <v>62160.814999999973</v>
      </c>
      <c r="H10" s="958">
        <v>251.43</v>
      </c>
      <c r="I10" s="957">
        <v>30029.69</v>
      </c>
      <c r="J10" s="954">
        <v>0</v>
      </c>
      <c r="K10" s="954">
        <v>0</v>
      </c>
      <c r="L10" s="954">
        <f t="shared" si="2"/>
        <v>251.43</v>
      </c>
      <c r="M10" s="954">
        <f t="shared" si="2"/>
        <v>30029.69</v>
      </c>
      <c r="N10" s="940">
        <v>22036.05</v>
      </c>
      <c r="O10" s="940">
        <v>300</v>
      </c>
      <c r="P10" s="940">
        <v>26694.07</v>
      </c>
      <c r="Q10" s="937">
        <v>360</v>
      </c>
      <c r="R10" s="931"/>
      <c r="S10" s="875"/>
    </row>
    <row r="11" spans="1:20" ht="21" customHeight="1">
      <c r="A11" s="834" t="s">
        <v>950</v>
      </c>
      <c r="B11" s="957">
        <v>452.9</v>
      </c>
      <c r="C11" s="958">
        <v>53624.44475000001</v>
      </c>
      <c r="D11" s="957">
        <v>0</v>
      </c>
      <c r="E11" s="957">
        <v>0</v>
      </c>
      <c r="F11" s="954">
        <f t="shared" si="0"/>
        <v>452.9</v>
      </c>
      <c r="G11" s="954">
        <f t="shared" si="1"/>
        <v>53624.44475000001</v>
      </c>
      <c r="H11" s="957"/>
      <c r="I11" s="958"/>
      <c r="J11" s="957"/>
      <c r="K11" s="957"/>
      <c r="L11" s="954"/>
      <c r="M11" s="954"/>
      <c r="N11" s="940">
        <v>28154.42</v>
      </c>
      <c r="O11" s="940">
        <v>380</v>
      </c>
      <c r="P11" s="940"/>
      <c r="Q11" s="937"/>
      <c r="S11" s="875"/>
    </row>
    <row r="12" spans="1:20" ht="21" customHeight="1">
      <c r="A12" s="834" t="s">
        <v>949</v>
      </c>
      <c r="B12" s="958">
        <v>175.7349999999999</v>
      </c>
      <c r="C12" s="957">
        <v>20785.897199999999</v>
      </c>
      <c r="D12" s="957">
        <v>0</v>
      </c>
      <c r="E12" s="957">
        <v>0</v>
      </c>
      <c r="F12" s="954">
        <f t="shared" si="0"/>
        <v>175.7349999999999</v>
      </c>
      <c r="G12" s="954">
        <f t="shared" si="1"/>
        <v>20785.897199999999</v>
      </c>
      <c r="H12" s="958"/>
      <c r="I12" s="957"/>
      <c r="J12" s="957"/>
      <c r="K12" s="957"/>
      <c r="L12" s="954"/>
      <c r="M12" s="954"/>
      <c r="N12" s="940">
        <v>29541.660000000003</v>
      </c>
      <c r="O12" s="940">
        <v>400</v>
      </c>
      <c r="P12" s="940"/>
      <c r="Q12" s="937"/>
      <c r="S12" s="875"/>
    </row>
    <row r="13" spans="1:20" ht="21" customHeight="1">
      <c r="A13" s="834" t="s">
        <v>948</v>
      </c>
      <c r="B13" s="958">
        <v>248.44999999999982</v>
      </c>
      <c r="C13" s="957">
        <v>29173.831000000006</v>
      </c>
      <c r="D13" s="957">
        <v>0</v>
      </c>
      <c r="E13" s="957">
        <v>0</v>
      </c>
      <c r="F13" s="954">
        <f t="shared" si="0"/>
        <v>248.44999999999982</v>
      </c>
      <c r="G13" s="954">
        <f t="shared" si="1"/>
        <v>29173.831000000006</v>
      </c>
      <c r="H13" s="958"/>
      <c r="I13" s="957"/>
      <c r="J13" s="957"/>
      <c r="K13" s="957"/>
      <c r="L13" s="954"/>
      <c r="M13" s="954"/>
      <c r="N13" s="940">
        <v>30847.33</v>
      </c>
      <c r="O13" s="940">
        <v>420</v>
      </c>
      <c r="P13" s="940"/>
      <c r="Q13" s="937"/>
    </row>
    <row r="14" spans="1:20" ht="21" customHeight="1">
      <c r="A14" s="834" t="s">
        <v>947</v>
      </c>
      <c r="B14" s="958">
        <v>135.91250000000002</v>
      </c>
      <c r="C14" s="957">
        <v>15851.597374999999</v>
      </c>
      <c r="D14" s="957">
        <v>20.375</v>
      </c>
      <c r="E14" s="957">
        <v>2377.6200000000003</v>
      </c>
      <c r="F14" s="954">
        <f t="shared" si="0"/>
        <v>115.53750000000002</v>
      </c>
      <c r="G14" s="954">
        <f t="shared" si="1"/>
        <v>13473.977374999999</v>
      </c>
      <c r="H14" s="958"/>
      <c r="I14" s="957"/>
      <c r="J14" s="957"/>
      <c r="K14" s="957"/>
      <c r="L14" s="954"/>
      <c r="M14" s="954"/>
      <c r="N14" s="940">
        <v>26302.240000000002</v>
      </c>
      <c r="O14" s="940">
        <v>360</v>
      </c>
      <c r="P14" s="940"/>
      <c r="Q14" s="937"/>
      <c r="T14" s="961"/>
    </row>
    <row r="15" spans="1:20" ht="21" customHeight="1">
      <c r="A15" s="834" t="s">
        <v>946</v>
      </c>
      <c r="B15" s="954">
        <v>190.17500000000004</v>
      </c>
      <c r="C15" s="957">
        <v>22185.865249999999</v>
      </c>
      <c r="D15" s="957">
        <v>0</v>
      </c>
      <c r="E15" s="957">
        <v>0</v>
      </c>
      <c r="F15" s="954">
        <f t="shared" si="0"/>
        <v>190.17500000000004</v>
      </c>
      <c r="G15" s="954">
        <f t="shared" si="1"/>
        <v>22185.865249999999</v>
      </c>
      <c r="H15" s="954"/>
      <c r="I15" s="957"/>
      <c r="J15" s="957"/>
      <c r="K15" s="957"/>
      <c r="L15" s="954"/>
      <c r="M15" s="954"/>
      <c r="N15" s="940">
        <v>32031</v>
      </c>
      <c r="O15" s="940">
        <v>440</v>
      </c>
      <c r="P15" s="940"/>
      <c r="Q15" s="937"/>
    </row>
    <row r="16" spans="1:20" ht="21" customHeight="1">
      <c r="A16" s="834" t="s">
        <v>945</v>
      </c>
      <c r="B16" s="960">
        <v>334.99</v>
      </c>
      <c r="C16" s="959">
        <v>39604.984800000006</v>
      </c>
      <c r="D16" s="957">
        <v>11.73</v>
      </c>
      <c r="E16" s="957">
        <v>1361.43</v>
      </c>
      <c r="F16" s="954">
        <f t="shared" si="0"/>
        <v>323.26</v>
      </c>
      <c r="G16" s="954">
        <f t="shared" si="1"/>
        <v>38243.554800000005</v>
      </c>
      <c r="H16" s="960"/>
      <c r="I16" s="959"/>
      <c r="J16" s="957"/>
      <c r="K16" s="957"/>
      <c r="L16" s="954"/>
      <c r="M16" s="954"/>
      <c r="N16" s="940">
        <v>43782.6</v>
      </c>
      <c r="O16" s="940">
        <v>600</v>
      </c>
      <c r="P16" s="940"/>
      <c r="Q16" s="937"/>
    </row>
    <row r="17" spans="1:23" ht="21" customHeight="1">
      <c r="A17" s="834" t="s">
        <v>944</v>
      </c>
      <c r="B17" s="958">
        <v>260.8</v>
      </c>
      <c r="C17" s="957">
        <v>31048.984499999999</v>
      </c>
      <c r="D17" s="957">
        <v>0</v>
      </c>
      <c r="E17" s="957">
        <v>0</v>
      </c>
      <c r="F17" s="954">
        <f t="shared" si="0"/>
        <v>260.8</v>
      </c>
      <c r="G17" s="954">
        <f t="shared" si="1"/>
        <v>31048.984499999999</v>
      </c>
      <c r="H17" s="958"/>
      <c r="I17" s="957"/>
      <c r="J17" s="957"/>
      <c r="K17" s="957"/>
      <c r="L17" s="954"/>
      <c r="M17" s="954"/>
      <c r="N17" s="940">
        <v>37277.47</v>
      </c>
      <c r="O17" s="940">
        <v>500</v>
      </c>
      <c r="P17" s="940"/>
      <c r="Q17" s="937"/>
    </row>
    <row r="18" spans="1:23" ht="21" customHeight="1">
      <c r="A18" s="834" t="s">
        <v>943</v>
      </c>
      <c r="B18" s="958">
        <v>137.05000000000001</v>
      </c>
      <c r="C18" s="957">
        <v>16003.513800000001</v>
      </c>
      <c r="D18" s="957">
        <v>15.38</v>
      </c>
      <c r="E18" s="957">
        <v>1793.7608</v>
      </c>
      <c r="F18" s="954">
        <f t="shared" si="0"/>
        <v>121.67000000000002</v>
      </c>
      <c r="G18" s="954">
        <f t="shared" si="1"/>
        <v>14209.753000000001</v>
      </c>
      <c r="H18" s="958"/>
      <c r="I18" s="957"/>
      <c r="J18" s="957"/>
      <c r="K18" s="957"/>
      <c r="L18" s="954"/>
      <c r="M18" s="954"/>
      <c r="N18" s="940">
        <v>16022.11</v>
      </c>
      <c r="O18" s="940">
        <v>220</v>
      </c>
      <c r="P18" s="940"/>
      <c r="Q18" s="937"/>
    </row>
    <row r="19" spans="1:23" ht="21" customHeight="1">
      <c r="A19" s="872" t="s">
        <v>942</v>
      </c>
      <c r="B19" s="956">
        <v>469.32499999999999</v>
      </c>
      <c r="C19" s="953">
        <v>55760.066699999996</v>
      </c>
      <c r="D19" s="955">
        <v>0</v>
      </c>
      <c r="E19" s="955">
        <v>0</v>
      </c>
      <c r="F19" s="954">
        <f t="shared" si="0"/>
        <v>469.32499999999999</v>
      </c>
      <c r="G19" s="954">
        <f t="shared" si="1"/>
        <v>55760.066699999996</v>
      </c>
      <c r="H19" s="956"/>
      <c r="I19" s="953"/>
      <c r="J19" s="955"/>
      <c r="K19" s="955"/>
      <c r="L19" s="954"/>
      <c r="M19" s="954"/>
      <c r="N19" s="953">
        <v>28280.15</v>
      </c>
      <c r="O19" s="953">
        <v>380</v>
      </c>
      <c r="P19" s="953"/>
      <c r="Q19" s="952"/>
      <c r="S19" s="944"/>
    </row>
    <row r="20" spans="1:23" ht="21" customHeight="1" thickBot="1">
      <c r="A20" s="951" t="s">
        <v>360</v>
      </c>
      <c r="B20" s="949">
        <f t="shared" ref="B20:Q20" si="3">SUM(B8:B19)</f>
        <v>3649.4750000000004</v>
      </c>
      <c r="C20" s="949">
        <f t="shared" si="3"/>
        <v>431470.67599999998</v>
      </c>
      <c r="D20" s="949">
        <f t="shared" si="3"/>
        <v>47.485000000000007</v>
      </c>
      <c r="E20" s="949">
        <f t="shared" si="3"/>
        <v>5532.8108000000002</v>
      </c>
      <c r="F20" s="950">
        <f t="shared" si="3"/>
        <v>3601.99</v>
      </c>
      <c r="G20" s="949">
        <f t="shared" si="3"/>
        <v>425937.8652</v>
      </c>
      <c r="H20" s="949">
        <f t="shared" si="3"/>
        <v>369.84500000000003</v>
      </c>
      <c r="I20" s="949">
        <f t="shared" si="3"/>
        <v>44105.478049999998</v>
      </c>
      <c r="J20" s="949">
        <f t="shared" si="3"/>
        <v>122.27199999999999</v>
      </c>
      <c r="K20" s="949">
        <f t="shared" si="3"/>
        <v>14376.56</v>
      </c>
      <c r="L20" s="949">
        <f t="shared" si="3"/>
        <v>247.57300000000001</v>
      </c>
      <c r="M20" s="949">
        <f t="shared" si="3"/>
        <v>29728.91805</v>
      </c>
      <c r="N20" s="948">
        <f t="shared" si="3"/>
        <v>334515.73</v>
      </c>
      <c r="O20" s="948">
        <f t="shared" si="3"/>
        <v>4540</v>
      </c>
      <c r="P20" s="948">
        <f t="shared" si="3"/>
        <v>69708.63</v>
      </c>
      <c r="Q20" s="933">
        <f t="shared" si="3"/>
        <v>940</v>
      </c>
      <c r="S20" s="944"/>
    </row>
    <row r="21" spans="1:23" ht="21" hidden="1" customHeight="1" thickTop="1">
      <c r="A21" s="947"/>
      <c r="B21" s="946"/>
      <c r="C21" s="946"/>
      <c r="D21" s="946"/>
      <c r="E21" s="946"/>
      <c r="F21" s="946"/>
      <c r="G21" s="946"/>
      <c r="H21" s="946"/>
      <c r="I21" s="946"/>
      <c r="J21" s="946"/>
      <c r="K21" s="946"/>
      <c r="L21" s="946"/>
      <c r="M21" s="946"/>
      <c r="N21" s="945"/>
      <c r="O21" s="945"/>
      <c r="P21" s="945"/>
      <c r="Q21" s="945"/>
      <c r="S21" s="944"/>
    </row>
    <row r="22" spans="1:23" ht="17.25" hidden="1" thickTop="1" thickBot="1">
      <c r="A22" s="3286" t="s">
        <v>989</v>
      </c>
      <c r="B22" s="3286"/>
      <c r="C22" s="3286"/>
      <c r="D22" s="3286"/>
      <c r="E22" s="3286"/>
      <c r="F22" s="3286"/>
      <c r="G22" s="3286"/>
      <c r="H22" s="3286"/>
      <c r="I22" s="3286"/>
      <c r="J22" s="3286"/>
      <c r="K22" s="3286"/>
      <c r="L22" s="3286"/>
      <c r="M22" s="3286"/>
      <c r="N22" s="3286"/>
      <c r="O22" s="3286"/>
      <c r="P22" s="3286"/>
      <c r="Q22" s="3286"/>
      <c r="R22" s="3286"/>
      <c r="S22" s="3286"/>
      <c r="T22" s="3286"/>
      <c r="U22" s="3286"/>
      <c r="V22" s="3286"/>
      <c r="W22" s="3286"/>
    </row>
    <row r="23" spans="1:23" ht="16.5" hidden="1" thickTop="1">
      <c r="A23" s="3287" t="s">
        <v>963</v>
      </c>
      <c r="B23" s="3289" t="s">
        <v>984</v>
      </c>
      <c r="C23" s="3290"/>
      <c r="D23" s="3290"/>
      <c r="E23" s="3290"/>
      <c r="F23" s="3290"/>
      <c r="G23" s="3290"/>
      <c r="H23" s="3290"/>
      <c r="I23" s="3290"/>
      <c r="J23" s="3290"/>
      <c r="K23" s="3290"/>
      <c r="L23" s="3290"/>
      <c r="M23" s="3290"/>
      <c r="N23" s="3290"/>
      <c r="O23" s="3290"/>
      <c r="P23" s="3290"/>
      <c r="Q23" s="3290"/>
      <c r="R23" s="3290"/>
      <c r="S23" s="3290"/>
      <c r="T23" s="3290"/>
      <c r="U23" s="3290"/>
      <c r="V23" s="3290"/>
      <c r="W23" s="3291"/>
    </row>
    <row r="24" spans="1:23" ht="16.5" hidden="1" thickTop="1">
      <c r="A24" s="3288"/>
      <c r="B24" s="3292" t="s">
        <v>72</v>
      </c>
      <c r="C24" s="3293"/>
      <c r="D24" s="3293"/>
      <c r="E24" s="3293"/>
      <c r="F24" s="3293"/>
      <c r="G24" s="3293"/>
      <c r="H24" s="3293"/>
      <c r="I24" s="3293"/>
      <c r="J24" s="3293"/>
      <c r="K24" s="3293"/>
      <c r="L24" s="3294"/>
      <c r="M24" s="3298" t="s">
        <v>73</v>
      </c>
      <c r="N24" s="3299"/>
      <c r="O24" s="3299"/>
      <c r="P24" s="3299"/>
      <c r="Q24" s="3299"/>
      <c r="R24" s="3299"/>
      <c r="S24" s="3299"/>
      <c r="T24" s="3299"/>
      <c r="U24" s="3299"/>
      <c r="V24" s="3299"/>
      <c r="W24" s="3300"/>
    </row>
    <row r="25" spans="1:23" ht="16.5" hidden="1" thickTop="1">
      <c r="A25" s="3288"/>
      <c r="B25" s="3295"/>
      <c r="C25" s="3296"/>
      <c r="D25" s="3296"/>
      <c r="E25" s="3296"/>
      <c r="F25" s="3296"/>
      <c r="G25" s="3296"/>
      <c r="H25" s="3296"/>
      <c r="I25" s="3296"/>
      <c r="J25" s="3296"/>
      <c r="K25" s="3296"/>
      <c r="L25" s="3297"/>
      <c r="M25" s="3301"/>
      <c r="N25" s="3302"/>
      <c r="O25" s="3302"/>
      <c r="P25" s="3302"/>
      <c r="Q25" s="3302"/>
      <c r="R25" s="3302"/>
      <c r="S25" s="3302"/>
      <c r="T25" s="3302"/>
      <c r="U25" s="3302"/>
      <c r="V25" s="3302"/>
      <c r="W25" s="3303"/>
    </row>
    <row r="26" spans="1:23" ht="32.25" hidden="1" thickTop="1">
      <c r="A26" s="3288"/>
      <c r="B26" s="943" t="s">
        <v>984</v>
      </c>
      <c r="C26" s="943" t="s">
        <v>988</v>
      </c>
      <c r="D26" s="943" t="s">
        <v>984</v>
      </c>
      <c r="E26" s="943" t="s">
        <v>987</v>
      </c>
      <c r="F26" s="943" t="s">
        <v>984</v>
      </c>
      <c r="G26" s="943" t="s">
        <v>986</v>
      </c>
      <c r="H26" s="943" t="s">
        <v>984</v>
      </c>
      <c r="I26" s="943" t="s">
        <v>985</v>
      </c>
      <c r="J26" s="943" t="s">
        <v>984</v>
      </c>
      <c r="K26" s="943" t="s">
        <v>983</v>
      </c>
      <c r="L26" s="943" t="s">
        <v>982</v>
      </c>
      <c r="M26" s="943" t="s">
        <v>984</v>
      </c>
      <c r="N26" s="943" t="s">
        <v>988</v>
      </c>
      <c r="O26" s="943" t="s">
        <v>984</v>
      </c>
      <c r="P26" s="943" t="s">
        <v>987</v>
      </c>
      <c r="Q26" s="943" t="s">
        <v>984</v>
      </c>
      <c r="R26" s="943" t="s">
        <v>986</v>
      </c>
      <c r="S26" s="943" t="s">
        <v>984</v>
      </c>
      <c r="T26" s="943" t="s">
        <v>985</v>
      </c>
      <c r="U26" s="943" t="s">
        <v>984</v>
      </c>
      <c r="V26" s="943" t="s">
        <v>983</v>
      </c>
      <c r="W26" s="942" t="s">
        <v>982</v>
      </c>
    </row>
    <row r="27" spans="1:23" ht="16.5" hidden="1" thickTop="1">
      <c r="A27" s="834" t="s">
        <v>953</v>
      </c>
      <c r="B27" s="939">
        <v>29255.412</v>
      </c>
      <c r="C27" s="939">
        <v>420</v>
      </c>
      <c r="D27" s="939">
        <v>0</v>
      </c>
      <c r="E27" s="939">
        <v>0</v>
      </c>
      <c r="F27" s="939">
        <v>0</v>
      </c>
      <c r="G27" s="939">
        <v>0</v>
      </c>
      <c r="H27" s="939">
        <v>0</v>
      </c>
      <c r="I27" s="939">
        <v>0</v>
      </c>
      <c r="J27" s="939">
        <v>0</v>
      </c>
      <c r="K27" s="938">
        <v>0</v>
      </c>
      <c r="L27" s="939">
        <f t="shared" ref="L27:L38" si="4">B27+D27+F27+H27+J27</f>
        <v>29255.412</v>
      </c>
      <c r="M27" s="939">
        <v>23980.2</v>
      </c>
      <c r="N27" s="939">
        <v>320</v>
      </c>
      <c r="O27" s="939">
        <v>0</v>
      </c>
      <c r="P27" s="939">
        <v>0</v>
      </c>
      <c r="Q27" s="939">
        <v>0</v>
      </c>
      <c r="R27" s="939">
        <v>0</v>
      </c>
      <c r="S27" s="939">
        <v>0</v>
      </c>
      <c r="T27" s="939">
        <v>0</v>
      </c>
      <c r="U27" s="939">
        <v>0</v>
      </c>
      <c r="V27" s="938">
        <v>0</v>
      </c>
      <c r="W27" s="937">
        <f t="shared" ref="W27:W38" si="5">M27+O27+Q27+S27+U27</f>
        <v>23980.2</v>
      </c>
    </row>
    <row r="28" spans="1:23" ht="16.5" hidden="1" thickTop="1">
      <c r="A28" s="834" t="s">
        <v>952</v>
      </c>
      <c r="B28" s="939">
        <v>25809.83</v>
      </c>
      <c r="C28" s="939">
        <v>360</v>
      </c>
      <c r="D28" s="939">
        <v>0</v>
      </c>
      <c r="E28" s="939">
        <v>0</v>
      </c>
      <c r="F28" s="939">
        <v>0</v>
      </c>
      <c r="G28" s="939">
        <v>0</v>
      </c>
      <c r="H28" s="939">
        <v>0</v>
      </c>
      <c r="I28" s="939">
        <v>0</v>
      </c>
      <c r="J28" s="939">
        <v>0</v>
      </c>
      <c r="K28" s="938">
        <v>0</v>
      </c>
      <c r="L28" s="939">
        <f t="shared" si="4"/>
        <v>25809.83</v>
      </c>
      <c r="M28" s="939">
        <v>16260.5</v>
      </c>
      <c r="N28" s="939">
        <v>220</v>
      </c>
      <c r="O28" s="939">
        <v>0</v>
      </c>
      <c r="P28" s="939">
        <v>0</v>
      </c>
      <c r="Q28" s="939">
        <v>0</v>
      </c>
      <c r="R28" s="939">
        <v>0</v>
      </c>
      <c r="S28" s="939">
        <v>0</v>
      </c>
      <c r="T28" s="939">
        <v>0</v>
      </c>
      <c r="U28" s="939">
        <v>0</v>
      </c>
      <c r="V28" s="938">
        <v>0</v>
      </c>
      <c r="W28" s="937">
        <f t="shared" si="5"/>
        <v>16260.5</v>
      </c>
    </row>
    <row r="29" spans="1:23" ht="16.5" hidden="1" thickTop="1">
      <c r="A29" s="834" t="s">
        <v>951</v>
      </c>
      <c r="B29" s="939">
        <v>19924.12</v>
      </c>
      <c r="C29" s="939">
        <v>280</v>
      </c>
      <c r="D29" s="939">
        <v>0</v>
      </c>
      <c r="E29" s="939">
        <v>0</v>
      </c>
      <c r="F29" s="939">
        <v>0</v>
      </c>
      <c r="G29" s="939">
        <v>0</v>
      </c>
      <c r="H29" s="939">
        <v>0</v>
      </c>
      <c r="I29" s="939">
        <v>0</v>
      </c>
      <c r="J29" s="939">
        <v>0</v>
      </c>
      <c r="K29" s="938">
        <v>0</v>
      </c>
      <c r="L29" s="939">
        <f t="shared" si="4"/>
        <v>19924.12</v>
      </c>
      <c r="M29" s="939">
        <v>22036.05</v>
      </c>
      <c r="N29" s="939">
        <v>300</v>
      </c>
      <c r="O29" s="939">
        <v>0</v>
      </c>
      <c r="P29" s="939">
        <v>0</v>
      </c>
      <c r="Q29" s="939">
        <v>0</v>
      </c>
      <c r="R29" s="939">
        <v>0</v>
      </c>
      <c r="S29" s="939">
        <v>0</v>
      </c>
      <c r="T29" s="939">
        <v>0</v>
      </c>
      <c r="U29" s="939">
        <v>0</v>
      </c>
      <c r="V29" s="938">
        <v>0</v>
      </c>
      <c r="W29" s="937">
        <f t="shared" si="5"/>
        <v>22036.05</v>
      </c>
    </row>
    <row r="30" spans="1:23" ht="16.5" hidden="1" thickTop="1">
      <c r="A30" s="834" t="s">
        <v>950</v>
      </c>
      <c r="B30" s="939">
        <v>25612.583999999995</v>
      </c>
      <c r="C30" s="939">
        <v>360</v>
      </c>
      <c r="D30" s="939">
        <v>0</v>
      </c>
      <c r="E30" s="939">
        <v>0</v>
      </c>
      <c r="F30" s="939">
        <v>0</v>
      </c>
      <c r="G30" s="939">
        <v>0</v>
      </c>
      <c r="H30" s="939">
        <v>0</v>
      </c>
      <c r="I30" s="939">
        <v>0</v>
      </c>
      <c r="J30" s="939">
        <v>0</v>
      </c>
      <c r="K30" s="938">
        <v>0</v>
      </c>
      <c r="L30" s="939">
        <f t="shared" si="4"/>
        <v>25612.583999999995</v>
      </c>
      <c r="M30" s="939">
        <v>28154.42</v>
      </c>
      <c r="N30" s="939">
        <v>380</v>
      </c>
      <c r="O30" s="939">
        <v>0</v>
      </c>
      <c r="P30" s="939">
        <v>0</v>
      </c>
      <c r="Q30" s="939">
        <v>0</v>
      </c>
      <c r="R30" s="939">
        <v>0</v>
      </c>
      <c r="S30" s="939">
        <v>0</v>
      </c>
      <c r="T30" s="939">
        <v>0</v>
      </c>
      <c r="U30" s="939">
        <v>0</v>
      </c>
      <c r="V30" s="938">
        <v>0</v>
      </c>
      <c r="W30" s="937">
        <f t="shared" si="5"/>
        <v>28154.42</v>
      </c>
    </row>
    <row r="31" spans="1:23" ht="16.5" hidden="1" thickTop="1">
      <c r="A31" s="834" t="s">
        <v>949</v>
      </c>
      <c r="B31" s="939">
        <v>22891.522000000001</v>
      </c>
      <c r="C31" s="939">
        <v>320</v>
      </c>
      <c r="D31" s="939">
        <v>0</v>
      </c>
      <c r="E31" s="939">
        <v>0</v>
      </c>
      <c r="F31" s="939">
        <v>0</v>
      </c>
      <c r="G31" s="939">
        <v>0</v>
      </c>
      <c r="H31" s="939">
        <v>0</v>
      </c>
      <c r="I31" s="939">
        <v>0</v>
      </c>
      <c r="J31" s="939">
        <v>0</v>
      </c>
      <c r="K31" s="941">
        <v>0</v>
      </c>
      <c r="L31" s="939">
        <f t="shared" si="4"/>
        <v>22891.522000000001</v>
      </c>
      <c r="M31" s="939">
        <v>29541.660000000003</v>
      </c>
      <c r="N31" s="939">
        <v>400</v>
      </c>
      <c r="O31" s="939">
        <v>0</v>
      </c>
      <c r="P31" s="939">
        <v>0</v>
      </c>
      <c r="Q31" s="939">
        <v>0</v>
      </c>
      <c r="R31" s="939">
        <v>0</v>
      </c>
      <c r="S31" s="939">
        <v>0</v>
      </c>
      <c r="T31" s="939">
        <v>0</v>
      </c>
      <c r="U31" s="939">
        <v>0</v>
      </c>
      <c r="V31" s="941">
        <v>0</v>
      </c>
      <c r="W31" s="937">
        <f t="shared" si="5"/>
        <v>29541.660000000003</v>
      </c>
    </row>
    <row r="32" spans="1:23" ht="16.5" hidden="1" thickTop="1">
      <c r="A32" s="834" t="s">
        <v>948</v>
      </c>
      <c r="B32" s="939">
        <v>19973.440000000002</v>
      </c>
      <c r="C32" s="939">
        <v>280</v>
      </c>
      <c r="D32" s="939">
        <v>0</v>
      </c>
      <c r="E32" s="939">
        <v>0</v>
      </c>
      <c r="F32" s="939">
        <v>0</v>
      </c>
      <c r="G32" s="939">
        <v>0</v>
      </c>
      <c r="H32" s="939">
        <v>0</v>
      </c>
      <c r="I32" s="939">
        <v>0</v>
      </c>
      <c r="J32" s="939">
        <v>0</v>
      </c>
      <c r="K32" s="941">
        <v>0</v>
      </c>
      <c r="L32" s="939">
        <f t="shared" si="4"/>
        <v>19973.440000000002</v>
      </c>
      <c r="M32" s="939">
        <v>30847.33</v>
      </c>
      <c r="N32" s="939">
        <v>420</v>
      </c>
      <c r="O32" s="939">
        <v>0</v>
      </c>
      <c r="P32" s="939">
        <v>0</v>
      </c>
      <c r="Q32" s="939">
        <v>0</v>
      </c>
      <c r="R32" s="939">
        <v>0</v>
      </c>
      <c r="S32" s="939">
        <v>0</v>
      </c>
      <c r="T32" s="939">
        <v>0</v>
      </c>
      <c r="U32" s="939">
        <v>0</v>
      </c>
      <c r="V32" s="941">
        <v>0</v>
      </c>
      <c r="W32" s="937">
        <f t="shared" si="5"/>
        <v>30847.33</v>
      </c>
    </row>
    <row r="33" spans="1:23" ht="16.5" hidden="1" thickTop="1">
      <c r="A33" s="834" t="s">
        <v>947</v>
      </c>
      <c r="B33" s="939">
        <v>28451.51</v>
      </c>
      <c r="C33" s="939">
        <v>400</v>
      </c>
      <c r="D33" s="939">
        <v>0</v>
      </c>
      <c r="E33" s="939">
        <v>0</v>
      </c>
      <c r="F33" s="939">
        <v>0</v>
      </c>
      <c r="G33" s="939">
        <v>0</v>
      </c>
      <c r="H33" s="939">
        <v>0</v>
      </c>
      <c r="I33" s="939">
        <v>0</v>
      </c>
      <c r="J33" s="939">
        <v>0</v>
      </c>
      <c r="K33" s="938">
        <v>0</v>
      </c>
      <c r="L33" s="939">
        <f t="shared" si="4"/>
        <v>28451.51</v>
      </c>
      <c r="M33" s="939">
        <v>26302.240000000002</v>
      </c>
      <c r="N33" s="939">
        <v>360</v>
      </c>
      <c r="O33" s="939">
        <v>0</v>
      </c>
      <c r="P33" s="939">
        <v>0</v>
      </c>
      <c r="Q33" s="939">
        <v>0</v>
      </c>
      <c r="R33" s="939">
        <v>0</v>
      </c>
      <c r="S33" s="939">
        <v>0</v>
      </c>
      <c r="T33" s="939">
        <v>0</v>
      </c>
      <c r="U33" s="939">
        <v>0</v>
      </c>
      <c r="V33" s="938">
        <v>0</v>
      </c>
      <c r="W33" s="937">
        <f t="shared" si="5"/>
        <v>26302.240000000002</v>
      </c>
    </row>
    <row r="34" spans="1:23" ht="16.5" hidden="1" thickTop="1">
      <c r="A34" s="834" t="s">
        <v>946</v>
      </c>
      <c r="B34" s="939">
        <v>25973.332000000002</v>
      </c>
      <c r="C34" s="939">
        <v>360</v>
      </c>
      <c r="D34" s="939">
        <v>0</v>
      </c>
      <c r="E34" s="939">
        <v>0</v>
      </c>
      <c r="F34" s="939">
        <v>0</v>
      </c>
      <c r="G34" s="939">
        <v>0</v>
      </c>
      <c r="H34" s="939">
        <v>0</v>
      </c>
      <c r="I34" s="939">
        <v>0</v>
      </c>
      <c r="J34" s="939">
        <v>0</v>
      </c>
      <c r="K34" s="938">
        <v>0</v>
      </c>
      <c r="L34" s="939">
        <f t="shared" si="4"/>
        <v>25973.332000000002</v>
      </c>
      <c r="M34" s="940">
        <v>32031</v>
      </c>
      <c r="N34" s="939">
        <v>440</v>
      </c>
      <c r="O34" s="939"/>
      <c r="P34" s="939"/>
      <c r="Q34" s="939"/>
      <c r="R34" s="939"/>
      <c r="S34" s="939"/>
      <c r="T34" s="939"/>
      <c r="U34" s="939"/>
      <c r="V34" s="938"/>
      <c r="W34" s="937">
        <f t="shared" si="5"/>
        <v>32031</v>
      </c>
    </row>
    <row r="35" spans="1:23" ht="16.5" hidden="1" thickTop="1">
      <c r="A35" s="834" t="s">
        <v>945</v>
      </c>
      <c r="B35" s="939">
        <v>20912.972000000002</v>
      </c>
      <c r="C35" s="939">
        <v>280</v>
      </c>
      <c r="D35" s="939">
        <v>0</v>
      </c>
      <c r="E35" s="939">
        <v>0</v>
      </c>
      <c r="F35" s="939">
        <v>0</v>
      </c>
      <c r="G35" s="939">
        <v>0</v>
      </c>
      <c r="H35" s="939">
        <v>0</v>
      </c>
      <c r="I35" s="939">
        <v>0</v>
      </c>
      <c r="J35" s="939">
        <v>0</v>
      </c>
      <c r="K35" s="938">
        <v>0</v>
      </c>
      <c r="L35" s="939">
        <f t="shared" si="4"/>
        <v>20912.972000000002</v>
      </c>
      <c r="M35" s="939">
        <v>43782.6</v>
      </c>
      <c r="N35" s="939">
        <v>600</v>
      </c>
      <c r="O35" s="939"/>
      <c r="P35" s="939"/>
      <c r="Q35" s="939"/>
      <c r="R35" s="939"/>
      <c r="S35" s="939"/>
      <c r="T35" s="939"/>
      <c r="U35" s="939"/>
      <c r="V35" s="938"/>
      <c r="W35" s="937">
        <f t="shared" si="5"/>
        <v>43782.6</v>
      </c>
    </row>
    <row r="36" spans="1:23" ht="16.5" hidden="1" thickTop="1">
      <c r="A36" s="834" t="s">
        <v>944</v>
      </c>
      <c r="B36" s="939">
        <v>9159.2000000000007</v>
      </c>
      <c r="C36" s="939">
        <v>120</v>
      </c>
      <c r="D36" s="939">
        <v>0</v>
      </c>
      <c r="E36" s="939">
        <v>0</v>
      </c>
      <c r="F36" s="939">
        <v>0</v>
      </c>
      <c r="G36" s="939">
        <v>0</v>
      </c>
      <c r="H36" s="939">
        <v>0</v>
      </c>
      <c r="I36" s="939">
        <v>0</v>
      </c>
      <c r="J36" s="939">
        <v>0</v>
      </c>
      <c r="K36" s="938">
        <v>0</v>
      </c>
      <c r="L36" s="939">
        <f t="shared" si="4"/>
        <v>9159.2000000000007</v>
      </c>
      <c r="M36" s="939"/>
      <c r="N36" s="939"/>
      <c r="O36" s="939"/>
      <c r="P36" s="939"/>
      <c r="Q36" s="939"/>
      <c r="R36" s="939"/>
      <c r="S36" s="939"/>
      <c r="T36" s="939"/>
      <c r="U36" s="939"/>
      <c r="V36" s="938"/>
      <c r="W36" s="937">
        <f t="shared" si="5"/>
        <v>0</v>
      </c>
    </row>
    <row r="37" spans="1:23" ht="16.5" hidden="1" thickTop="1">
      <c r="A37" s="834" t="s">
        <v>943</v>
      </c>
      <c r="B37" s="939">
        <v>22677.300000000007</v>
      </c>
      <c r="C37" s="939">
        <v>300</v>
      </c>
      <c r="D37" s="939">
        <v>0</v>
      </c>
      <c r="E37" s="939">
        <v>0</v>
      </c>
      <c r="F37" s="939">
        <v>0</v>
      </c>
      <c r="G37" s="939">
        <v>0</v>
      </c>
      <c r="H37" s="939">
        <v>0</v>
      </c>
      <c r="I37" s="939">
        <v>0</v>
      </c>
      <c r="J37" s="939">
        <v>0</v>
      </c>
      <c r="K37" s="938">
        <v>0</v>
      </c>
      <c r="L37" s="939">
        <f t="shared" si="4"/>
        <v>22677.300000000007</v>
      </c>
      <c r="M37" s="939"/>
      <c r="N37" s="939"/>
      <c r="O37" s="939"/>
      <c r="P37" s="939"/>
      <c r="Q37" s="939"/>
      <c r="R37" s="939"/>
      <c r="S37" s="939"/>
      <c r="T37" s="939"/>
      <c r="U37" s="939"/>
      <c r="V37" s="938"/>
      <c r="W37" s="937">
        <f t="shared" si="5"/>
        <v>0</v>
      </c>
    </row>
    <row r="38" spans="1:23" ht="16.5" hidden="1" thickTop="1">
      <c r="A38" s="834" t="s">
        <v>942</v>
      </c>
      <c r="B38" s="939">
        <v>25691.171999999999</v>
      </c>
      <c r="C38" s="939">
        <v>340</v>
      </c>
      <c r="D38" s="939">
        <v>0</v>
      </c>
      <c r="E38" s="939">
        <v>0</v>
      </c>
      <c r="F38" s="939">
        <v>0</v>
      </c>
      <c r="G38" s="939">
        <v>0</v>
      </c>
      <c r="H38" s="939">
        <v>0</v>
      </c>
      <c r="I38" s="939">
        <v>0</v>
      </c>
      <c r="J38" s="939">
        <v>0</v>
      </c>
      <c r="K38" s="938">
        <v>0</v>
      </c>
      <c r="L38" s="939">
        <f t="shared" si="4"/>
        <v>25691.171999999999</v>
      </c>
      <c r="M38" s="939"/>
      <c r="N38" s="939"/>
      <c r="O38" s="939"/>
      <c r="P38" s="939"/>
      <c r="Q38" s="939"/>
      <c r="R38" s="939"/>
      <c r="S38" s="939"/>
      <c r="T38" s="939"/>
      <c r="U38" s="939"/>
      <c r="V38" s="938"/>
      <c r="W38" s="937">
        <f t="shared" si="5"/>
        <v>0</v>
      </c>
    </row>
    <row r="39" spans="1:23" ht="17.25" hidden="1" thickTop="1" thickBot="1">
      <c r="A39" s="936" t="s">
        <v>360</v>
      </c>
      <c r="B39" s="934">
        <f t="shared" ref="B39:W39" si="6">SUM(B27:B38)</f>
        <v>276332.39400000003</v>
      </c>
      <c r="C39" s="935">
        <f t="shared" si="6"/>
        <v>3820</v>
      </c>
      <c r="D39" s="934">
        <f t="shared" si="6"/>
        <v>0</v>
      </c>
      <c r="E39" s="934">
        <f t="shared" si="6"/>
        <v>0</v>
      </c>
      <c r="F39" s="934">
        <f t="shared" si="6"/>
        <v>0</v>
      </c>
      <c r="G39" s="934">
        <f t="shared" si="6"/>
        <v>0</v>
      </c>
      <c r="H39" s="934">
        <f t="shared" si="6"/>
        <v>0</v>
      </c>
      <c r="I39" s="934">
        <f t="shared" si="6"/>
        <v>0</v>
      </c>
      <c r="J39" s="934">
        <f t="shared" si="6"/>
        <v>0</v>
      </c>
      <c r="K39" s="934">
        <f t="shared" si="6"/>
        <v>0</v>
      </c>
      <c r="L39" s="934">
        <f t="shared" si="6"/>
        <v>276332.39400000003</v>
      </c>
      <c r="M39" s="934">
        <f t="shared" si="6"/>
        <v>252936</v>
      </c>
      <c r="N39" s="934">
        <f t="shared" si="6"/>
        <v>3440</v>
      </c>
      <c r="O39" s="934">
        <f t="shared" si="6"/>
        <v>0</v>
      </c>
      <c r="P39" s="934">
        <f t="shared" si="6"/>
        <v>0</v>
      </c>
      <c r="Q39" s="934">
        <f t="shared" si="6"/>
        <v>0</v>
      </c>
      <c r="R39" s="934">
        <f t="shared" si="6"/>
        <v>0</v>
      </c>
      <c r="S39" s="934">
        <f t="shared" si="6"/>
        <v>0</v>
      </c>
      <c r="T39" s="934">
        <f t="shared" si="6"/>
        <v>0</v>
      </c>
      <c r="U39" s="934">
        <f t="shared" si="6"/>
        <v>0</v>
      </c>
      <c r="V39" s="934">
        <f t="shared" si="6"/>
        <v>0</v>
      </c>
      <c r="W39" s="933">
        <f t="shared" si="6"/>
        <v>252936</v>
      </c>
    </row>
    <row r="40" spans="1:23" ht="16.5" thickTop="1"/>
    <row r="41" spans="1:23">
      <c r="H41" s="932"/>
      <c r="I41" s="932"/>
    </row>
    <row r="42" spans="1:23">
      <c r="I42" s="932"/>
      <c r="N42" s="931"/>
    </row>
    <row r="50" spans="6:6">
      <c r="F50" s="818" t="s">
        <v>45</v>
      </c>
    </row>
  </sheetData>
  <mergeCells count="21">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31"/>
  <sheetViews>
    <sheetView zoomScale="85" zoomScaleNormal="85" zoomScaleSheetLayoutView="84" workbookViewId="0">
      <pane xSplit="1" ySplit="2" topLeftCell="AI3" activePane="bottomRight" state="frozen"/>
      <selection activeCell="M38" sqref="M38"/>
      <selection pane="topRight" activeCell="M38" sqref="M38"/>
      <selection pane="bottomLeft" activeCell="M38" sqref="M38"/>
      <selection pane="bottomRight" activeCell="M38" sqref="M38"/>
    </sheetView>
  </sheetViews>
  <sheetFormatPr defaultRowHeight="15.75"/>
  <cols>
    <col min="1" max="1" width="71" style="972" bestFit="1" customWidth="1"/>
    <col min="2" max="2" width="12" style="972" hidden="1" customWidth="1"/>
    <col min="3" max="6" width="12.85546875" style="972" hidden="1" customWidth="1"/>
    <col min="7" max="7" width="12.7109375" style="972" hidden="1" customWidth="1"/>
    <col min="8" max="13" width="12.85546875" style="972" hidden="1" customWidth="1"/>
    <col min="14" max="14" width="12" style="972" hidden="1" customWidth="1"/>
    <col min="15" max="17" width="12.85546875" style="972" hidden="1" customWidth="1"/>
    <col min="18" max="18" width="12" style="972" hidden="1" customWidth="1"/>
    <col min="19" max="25" width="11.140625" style="972" hidden="1" customWidth="1"/>
    <col min="26" max="26" width="12" style="972" hidden="1" customWidth="1"/>
    <col min="27" max="28" width="11.140625" style="972" hidden="1" customWidth="1"/>
    <col min="29" max="34" width="12" style="972" hidden="1" customWidth="1"/>
    <col min="35" max="35" width="12" style="972" customWidth="1"/>
    <col min="36" max="46" width="12" style="972" hidden="1" customWidth="1"/>
    <col min="47" max="47" width="12" style="972" customWidth="1"/>
    <col min="48" max="49" width="12" style="972" hidden="1" customWidth="1"/>
    <col min="50" max="57" width="12" style="972" customWidth="1"/>
    <col min="58" max="58" width="10.85546875" style="972" customWidth="1"/>
    <col min="59" max="59" width="11" style="972" customWidth="1"/>
    <col min="60" max="60" width="10.28515625" style="972" customWidth="1"/>
    <col min="61" max="61" width="11" style="972" customWidth="1"/>
    <col min="62" max="62" width="10.140625" style="972" customWidth="1"/>
    <col min="63" max="266" width="9.140625" style="972"/>
    <col min="267" max="267" width="53.28515625" style="972" customWidth="1"/>
    <col min="268" max="273" width="0" style="972" hidden="1" customWidth="1"/>
    <col min="274" max="276" width="12.85546875" style="972" customWidth="1"/>
    <col min="277" max="282" width="12.85546875" style="972" bestFit="1" customWidth="1"/>
    <col min="283" max="284" width="12.85546875" style="972" customWidth="1"/>
    <col min="285" max="286" width="11.140625" style="972" customWidth="1"/>
    <col min="287" max="522" width="9.140625" style="972"/>
    <col min="523" max="523" width="53.28515625" style="972" customWidth="1"/>
    <col min="524" max="529" width="0" style="972" hidden="1" customWidth="1"/>
    <col min="530" max="532" width="12.85546875" style="972" customWidth="1"/>
    <col min="533" max="538" width="12.85546875" style="972" bestFit="1" customWidth="1"/>
    <col min="539" max="540" width="12.85546875" style="972" customWidth="1"/>
    <col min="541" max="542" width="11.140625" style="972" customWidth="1"/>
    <col min="543" max="778" width="9.140625" style="972"/>
    <col min="779" max="779" width="53.28515625" style="972" customWidth="1"/>
    <col min="780" max="785" width="0" style="972" hidden="1" customWidth="1"/>
    <col min="786" max="788" width="12.85546875" style="972" customWidth="1"/>
    <col min="789" max="794" width="12.85546875" style="972" bestFit="1" customWidth="1"/>
    <col min="795" max="796" width="12.85546875" style="972" customWidth="1"/>
    <col min="797" max="798" width="11.140625" style="972" customWidth="1"/>
    <col min="799" max="1034" width="9.140625" style="972"/>
    <col min="1035" max="1035" width="53.28515625" style="972" customWidth="1"/>
    <col min="1036" max="1041" width="0" style="972" hidden="1" customWidth="1"/>
    <col min="1042" max="1044" width="12.85546875" style="972" customWidth="1"/>
    <col min="1045" max="1050" width="12.85546875" style="972" bestFit="1" customWidth="1"/>
    <col min="1051" max="1052" width="12.85546875" style="972" customWidth="1"/>
    <col min="1053" max="1054" width="11.140625" style="972" customWidth="1"/>
    <col min="1055" max="1290" width="9.140625" style="972"/>
    <col min="1291" max="1291" width="53.28515625" style="972" customWidth="1"/>
    <col min="1292" max="1297" width="0" style="972" hidden="1" customWidth="1"/>
    <col min="1298" max="1300" width="12.85546875" style="972" customWidth="1"/>
    <col min="1301" max="1306" width="12.85546875" style="972" bestFit="1" customWidth="1"/>
    <col min="1307" max="1308" width="12.85546875" style="972" customWidth="1"/>
    <col min="1309" max="1310" width="11.140625" style="972" customWidth="1"/>
    <col min="1311" max="1546" width="9.140625" style="972"/>
    <col min="1547" max="1547" width="53.28515625" style="972" customWidth="1"/>
    <col min="1548" max="1553" width="0" style="972" hidden="1" customWidth="1"/>
    <col min="1554" max="1556" width="12.85546875" style="972" customWidth="1"/>
    <col min="1557" max="1562" width="12.85546875" style="972" bestFit="1" customWidth="1"/>
    <col min="1563" max="1564" width="12.85546875" style="972" customWidth="1"/>
    <col min="1565" max="1566" width="11.140625" style="972" customWidth="1"/>
    <col min="1567" max="1802" width="9.140625" style="972"/>
    <col min="1803" max="1803" width="53.28515625" style="972" customWidth="1"/>
    <col min="1804" max="1809" width="0" style="972" hidden="1" customWidth="1"/>
    <col min="1810" max="1812" width="12.85546875" style="972" customWidth="1"/>
    <col min="1813" max="1818" width="12.85546875" style="972" bestFit="1" customWidth="1"/>
    <col min="1819" max="1820" width="12.85546875" style="972" customWidth="1"/>
    <col min="1821" max="1822" width="11.140625" style="972" customWidth="1"/>
    <col min="1823" max="2058" width="9.140625" style="972"/>
    <col min="2059" max="2059" width="53.28515625" style="972" customWidth="1"/>
    <col min="2060" max="2065" width="0" style="972" hidden="1" customWidth="1"/>
    <col min="2066" max="2068" width="12.85546875" style="972" customWidth="1"/>
    <col min="2069" max="2074" width="12.85546875" style="972" bestFit="1" customWidth="1"/>
    <col min="2075" max="2076" width="12.85546875" style="972" customWidth="1"/>
    <col min="2077" max="2078" width="11.140625" style="972" customWidth="1"/>
    <col min="2079" max="2314" width="9.140625" style="972"/>
    <col min="2315" max="2315" width="53.28515625" style="972" customWidth="1"/>
    <col min="2316" max="2321" width="0" style="972" hidden="1" customWidth="1"/>
    <col min="2322" max="2324" width="12.85546875" style="972" customWidth="1"/>
    <col min="2325" max="2330" width="12.85546875" style="972" bestFit="1" customWidth="1"/>
    <col min="2331" max="2332" width="12.85546875" style="972" customWidth="1"/>
    <col min="2333" max="2334" width="11.140625" style="972" customWidth="1"/>
    <col min="2335" max="2570" width="9.140625" style="972"/>
    <col min="2571" max="2571" width="53.28515625" style="972" customWidth="1"/>
    <col min="2572" max="2577" width="0" style="972" hidden="1" customWidth="1"/>
    <col min="2578" max="2580" width="12.85546875" style="972" customWidth="1"/>
    <col min="2581" max="2586" width="12.85546875" style="972" bestFit="1" customWidth="1"/>
    <col min="2587" max="2588" width="12.85546875" style="972" customWidth="1"/>
    <col min="2589" max="2590" width="11.140625" style="972" customWidth="1"/>
    <col min="2591" max="2826" width="9.140625" style="972"/>
    <col min="2827" max="2827" width="53.28515625" style="972" customWidth="1"/>
    <col min="2828" max="2833" width="0" style="972" hidden="1" customWidth="1"/>
    <col min="2834" max="2836" width="12.85546875" style="972" customWidth="1"/>
    <col min="2837" max="2842" width="12.85546875" style="972" bestFit="1" customWidth="1"/>
    <col min="2843" max="2844" width="12.85546875" style="972" customWidth="1"/>
    <col min="2845" max="2846" width="11.140625" style="972" customWidth="1"/>
    <col min="2847" max="3082" width="9.140625" style="972"/>
    <col min="3083" max="3083" width="53.28515625" style="972" customWidth="1"/>
    <col min="3084" max="3089" width="0" style="972" hidden="1" customWidth="1"/>
    <col min="3090" max="3092" width="12.85546875" style="972" customWidth="1"/>
    <col min="3093" max="3098" width="12.85546875" style="972" bestFit="1" customWidth="1"/>
    <col min="3099" max="3100" width="12.85546875" style="972" customWidth="1"/>
    <col min="3101" max="3102" width="11.140625" style="972" customWidth="1"/>
    <col min="3103" max="3338" width="9.140625" style="972"/>
    <col min="3339" max="3339" width="53.28515625" style="972" customWidth="1"/>
    <col min="3340" max="3345" width="0" style="972" hidden="1" customWidth="1"/>
    <col min="3346" max="3348" width="12.85546875" style="972" customWidth="1"/>
    <col min="3349" max="3354" width="12.85546875" style="972" bestFit="1" customWidth="1"/>
    <col min="3355" max="3356" width="12.85546875" style="972" customWidth="1"/>
    <col min="3357" max="3358" width="11.140625" style="972" customWidth="1"/>
    <col min="3359" max="3594" width="9.140625" style="972"/>
    <col min="3595" max="3595" width="53.28515625" style="972" customWidth="1"/>
    <col min="3596" max="3601" width="0" style="972" hidden="1" customWidth="1"/>
    <col min="3602" max="3604" width="12.85546875" style="972" customWidth="1"/>
    <col min="3605" max="3610" width="12.85546875" style="972" bestFit="1" customWidth="1"/>
    <col min="3611" max="3612" width="12.85546875" style="972" customWidth="1"/>
    <col min="3613" max="3614" width="11.140625" style="972" customWidth="1"/>
    <col min="3615" max="3850" width="9.140625" style="972"/>
    <col min="3851" max="3851" width="53.28515625" style="972" customWidth="1"/>
    <col min="3852" max="3857" width="0" style="972" hidden="1" customWidth="1"/>
    <col min="3858" max="3860" width="12.85546875" style="972" customWidth="1"/>
    <col min="3861" max="3866" width="12.85546875" style="972" bestFit="1" customWidth="1"/>
    <col min="3867" max="3868" width="12.85546875" style="972" customWidth="1"/>
    <col min="3869" max="3870" width="11.140625" style="972" customWidth="1"/>
    <col min="3871" max="4106" width="9.140625" style="972"/>
    <col min="4107" max="4107" width="53.28515625" style="972" customWidth="1"/>
    <col min="4108" max="4113" width="0" style="972" hidden="1" customWidth="1"/>
    <col min="4114" max="4116" width="12.85546875" style="972" customWidth="1"/>
    <col min="4117" max="4122" width="12.85546875" style="972" bestFit="1" customWidth="1"/>
    <col min="4123" max="4124" width="12.85546875" style="972" customWidth="1"/>
    <col min="4125" max="4126" width="11.140625" style="972" customWidth="1"/>
    <col min="4127" max="4362" width="9.140625" style="972"/>
    <col min="4363" max="4363" width="53.28515625" style="972" customWidth="1"/>
    <col min="4364" max="4369" width="0" style="972" hidden="1" customWidth="1"/>
    <col min="4370" max="4372" width="12.85546875" style="972" customWidth="1"/>
    <col min="4373" max="4378" width="12.85546875" style="972" bestFit="1" customWidth="1"/>
    <col min="4379" max="4380" width="12.85546875" style="972" customWidth="1"/>
    <col min="4381" max="4382" width="11.140625" style="972" customWidth="1"/>
    <col min="4383" max="4618" width="9.140625" style="972"/>
    <col min="4619" max="4619" width="53.28515625" style="972" customWidth="1"/>
    <col min="4620" max="4625" width="0" style="972" hidden="1" customWidth="1"/>
    <col min="4626" max="4628" width="12.85546875" style="972" customWidth="1"/>
    <col min="4629" max="4634" width="12.85546875" style="972" bestFit="1" customWidth="1"/>
    <col min="4635" max="4636" width="12.85546875" style="972" customWidth="1"/>
    <col min="4637" max="4638" width="11.140625" style="972" customWidth="1"/>
    <col min="4639" max="4874" width="9.140625" style="972"/>
    <col min="4875" max="4875" width="53.28515625" style="972" customWidth="1"/>
    <col min="4876" max="4881" width="0" style="972" hidden="1" customWidth="1"/>
    <col min="4882" max="4884" width="12.85546875" style="972" customWidth="1"/>
    <col min="4885" max="4890" width="12.85546875" style="972" bestFit="1" customWidth="1"/>
    <col min="4891" max="4892" width="12.85546875" style="972" customWidth="1"/>
    <col min="4893" max="4894" width="11.140625" style="972" customWidth="1"/>
    <col min="4895" max="5130" width="9.140625" style="972"/>
    <col min="5131" max="5131" width="53.28515625" style="972" customWidth="1"/>
    <col min="5132" max="5137" width="0" style="972" hidden="1" customWidth="1"/>
    <col min="5138" max="5140" width="12.85546875" style="972" customWidth="1"/>
    <col min="5141" max="5146" width="12.85546875" style="972" bestFit="1" customWidth="1"/>
    <col min="5147" max="5148" width="12.85546875" style="972" customWidth="1"/>
    <col min="5149" max="5150" width="11.140625" style="972" customWidth="1"/>
    <col min="5151" max="5386" width="9.140625" style="972"/>
    <col min="5387" max="5387" width="53.28515625" style="972" customWidth="1"/>
    <col min="5388" max="5393" width="0" style="972" hidden="1" customWidth="1"/>
    <col min="5394" max="5396" width="12.85546875" style="972" customWidth="1"/>
    <col min="5397" max="5402" width="12.85546875" style="972" bestFit="1" customWidth="1"/>
    <col min="5403" max="5404" width="12.85546875" style="972" customWidth="1"/>
    <col min="5405" max="5406" width="11.140625" style="972" customWidth="1"/>
    <col min="5407" max="5642" width="9.140625" style="972"/>
    <col min="5643" max="5643" width="53.28515625" style="972" customWidth="1"/>
    <col min="5644" max="5649" width="0" style="972" hidden="1" customWidth="1"/>
    <col min="5650" max="5652" width="12.85546875" style="972" customWidth="1"/>
    <col min="5653" max="5658" width="12.85546875" style="972" bestFit="1" customWidth="1"/>
    <col min="5659" max="5660" width="12.85546875" style="972" customWidth="1"/>
    <col min="5661" max="5662" width="11.140625" style="972" customWidth="1"/>
    <col min="5663" max="5898" width="9.140625" style="972"/>
    <col min="5899" max="5899" width="53.28515625" style="972" customWidth="1"/>
    <col min="5900" max="5905" width="0" style="972" hidden="1" customWidth="1"/>
    <col min="5906" max="5908" width="12.85546875" style="972" customWidth="1"/>
    <col min="5909" max="5914" width="12.85546875" style="972" bestFit="1" customWidth="1"/>
    <col min="5915" max="5916" width="12.85546875" style="972" customWidth="1"/>
    <col min="5917" max="5918" width="11.140625" style="972" customWidth="1"/>
    <col min="5919" max="6154" width="9.140625" style="972"/>
    <col min="6155" max="6155" width="53.28515625" style="972" customWidth="1"/>
    <col min="6156" max="6161" width="0" style="972" hidden="1" customWidth="1"/>
    <col min="6162" max="6164" width="12.85546875" style="972" customWidth="1"/>
    <col min="6165" max="6170" width="12.85546875" style="972" bestFit="1" customWidth="1"/>
    <col min="6171" max="6172" width="12.85546875" style="972" customWidth="1"/>
    <col min="6173" max="6174" width="11.140625" style="972" customWidth="1"/>
    <col min="6175" max="6410" width="9.140625" style="972"/>
    <col min="6411" max="6411" width="53.28515625" style="972" customWidth="1"/>
    <col min="6412" max="6417" width="0" style="972" hidden="1" customWidth="1"/>
    <col min="6418" max="6420" width="12.85546875" style="972" customWidth="1"/>
    <col min="6421" max="6426" width="12.85546875" style="972" bestFit="1" customWidth="1"/>
    <col min="6427" max="6428" width="12.85546875" style="972" customWidth="1"/>
    <col min="6429" max="6430" width="11.140625" style="972" customWidth="1"/>
    <col min="6431" max="6666" width="9.140625" style="972"/>
    <col min="6667" max="6667" width="53.28515625" style="972" customWidth="1"/>
    <col min="6668" max="6673" width="0" style="972" hidden="1" customWidth="1"/>
    <col min="6674" max="6676" width="12.85546875" style="972" customWidth="1"/>
    <col min="6677" max="6682" width="12.85546875" style="972" bestFit="1" customWidth="1"/>
    <col min="6683" max="6684" width="12.85546875" style="972" customWidth="1"/>
    <col min="6685" max="6686" width="11.140625" style="972" customWidth="1"/>
    <col min="6687" max="6922" width="9.140625" style="972"/>
    <col min="6923" max="6923" width="53.28515625" style="972" customWidth="1"/>
    <col min="6924" max="6929" width="0" style="972" hidden="1" customWidth="1"/>
    <col min="6930" max="6932" width="12.85546875" style="972" customWidth="1"/>
    <col min="6933" max="6938" width="12.85546875" style="972" bestFit="1" customWidth="1"/>
    <col min="6939" max="6940" width="12.85546875" style="972" customWidth="1"/>
    <col min="6941" max="6942" width="11.140625" style="972" customWidth="1"/>
    <col min="6943" max="7178" width="9.140625" style="972"/>
    <col min="7179" max="7179" width="53.28515625" style="972" customWidth="1"/>
    <col min="7180" max="7185" width="0" style="972" hidden="1" customWidth="1"/>
    <col min="7186" max="7188" width="12.85546875" style="972" customWidth="1"/>
    <col min="7189" max="7194" width="12.85546875" style="972" bestFit="1" customWidth="1"/>
    <col min="7195" max="7196" width="12.85546875" style="972" customWidth="1"/>
    <col min="7197" max="7198" width="11.140625" style="972" customWidth="1"/>
    <col min="7199" max="7434" width="9.140625" style="972"/>
    <col min="7435" max="7435" width="53.28515625" style="972" customWidth="1"/>
    <col min="7436" max="7441" width="0" style="972" hidden="1" customWidth="1"/>
    <col min="7442" max="7444" width="12.85546875" style="972" customWidth="1"/>
    <col min="7445" max="7450" width="12.85546875" style="972" bestFit="1" customWidth="1"/>
    <col min="7451" max="7452" width="12.85546875" style="972" customWidth="1"/>
    <col min="7453" max="7454" width="11.140625" style="972" customWidth="1"/>
    <col min="7455" max="7690" width="9.140625" style="972"/>
    <col min="7691" max="7691" width="53.28515625" style="972" customWidth="1"/>
    <col min="7692" max="7697" width="0" style="972" hidden="1" customWidth="1"/>
    <col min="7698" max="7700" width="12.85546875" style="972" customWidth="1"/>
    <col min="7701" max="7706" width="12.85546875" style="972" bestFit="1" customWidth="1"/>
    <col min="7707" max="7708" width="12.85546875" style="972" customWidth="1"/>
    <col min="7709" max="7710" width="11.140625" style="972" customWidth="1"/>
    <col min="7711" max="7946" width="9.140625" style="972"/>
    <col min="7947" max="7947" width="53.28515625" style="972" customWidth="1"/>
    <col min="7948" max="7953" width="0" style="972" hidden="1" customWidth="1"/>
    <col min="7954" max="7956" width="12.85546875" style="972" customWidth="1"/>
    <col min="7957" max="7962" width="12.85546875" style="972" bestFit="1" customWidth="1"/>
    <col min="7963" max="7964" width="12.85546875" style="972" customWidth="1"/>
    <col min="7965" max="7966" width="11.140625" style="972" customWidth="1"/>
    <col min="7967" max="8202" width="9.140625" style="972"/>
    <col min="8203" max="8203" width="53.28515625" style="972" customWidth="1"/>
    <col min="8204" max="8209" width="0" style="972" hidden="1" customWidth="1"/>
    <col min="8210" max="8212" width="12.85546875" style="972" customWidth="1"/>
    <col min="8213" max="8218" width="12.85546875" style="972" bestFit="1" customWidth="1"/>
    <col min="8219" max="8220" width="12.85546875" style="972" customWidth="1"/>
    <col min="8221" max="8222" width="11.140625" style="972" customWidth="1"/>
    <col min="8223" max="8458" width="9.140625" style="972"/>
    <col min="8459" max="8459" width="53.28515625" style="972" customWidth="1"/>
    <col min="8460" max="8465" width="0" style="972" hidden="1" customWidth="1"/>
    <col min="8466" max="8468" width="12.85546875" style="972" customWidth="1"/>
    <col min="8469" max="8474" width="12.85546875" style="972" bestFit="1" customWidth="1"/>
    <col min="8475" max="8476" width="12.85546875" style="972" customWidth="1"/>
    <col min="8477" max="8478" width="11.140625" style="972" customWidth="1"/>
    <col min="8479" max="8714" width="9.140625" style="972"/>
    <col min="8715" max="8715" width="53.28515625" style="972" customWidth="1"/>
    <col min="8716" max="8721" width="0" style="972" hidden="1" customWidth="1"/>
    <col min="8722" max="8724" width="12.85546875" style="972" customWidth="1"/>
    <col min="8725" max="8730" width="12.85546875" style="972" bestFit="1" customWidth="1"/>
    <col min="8731" max="8732" width="12.85546875" style="972" customWidth="1"/>
    <col min="8733" max="8734" width="11.140625" style="972" customWidth="1"/>
    <col min="8735" max="8970" width="9.140625" style="972"/>
    <col min="8971" max="8971" width="53.28515625" style="972" customWidth="1"/>
    <col min="8972" max="8977" width="0" style="972" hidden="1" customWidth="1"/>
    <col min="8978" max="8980" width="12.85546875" style="972" customWidth="1"/>
    <col min="8981" max="8986" width="12.85546875" style="972" bestFit="1" customWidth="1"/>
    <col min="8987" max="8988" width="12.85546875" style="972" customWidth="1"/>
    <col min="8989" max="8990" width="11.140625" style="972" customWidth="1"/>
    <col min="8991" max="9226" width="9.140625" style="972"/>
    <col min="9227" max="9227" width="53.28515625" style="972" customWidth="1"/>
    <col min="9228" max="9233" width="0" style="972" hidden="1" customWidth="1"/>
    <col min="9234" max="9236" width="12.85546875" style="972" customWidth="1"/>
    <col min="9237" max="9242" width="12.85546875" style="972" bestFit="1" customWidth="1"/>
    <col min="9243" max="9244" width="12.85546875" style="972" customWidth="1"/>
    <col min="9245" max="9246" width="11.140625" style="972" customWidth="1"/>
    <col min="9247" max="9482" width="9.140625" style="972"/>
    <col min="9483" max="9483" width="53.28515625" style="972" customWidth="1"/>
    <col min="9484" max="9489" width="0" style="972" hidden="1" customWidth="1"/>
    <col min="9490" max="9492" width="12.85546875" style="972" customWidth="1"/>
    <col min="9493" max="9498" width="12.85546875" style="972" bestFit="1" customWidth="1"/>
    <col min="9499" max="9500" width="12.85546875" style="972" customWidth="1"/>
    <col min="9501" max="9502" width="11.140625" style="972" customWidth="1"/>
    <col min="9503" max="9738" width="9.140625" style="972"/>
    <col min="9739" max="9739" width="53.28515625" style="972" customWidth="1"/>
    <col min="9740" max="9745" width="0" style="972" hidden="1" customWidth="1"/>
    <col min="9746" max="9748" width="12.85546875" style="972" customWidth="1"/>
    <col min="9749" max="9754" width="12.85546875" style="972" bestFit="1" customWidth="1"/>
    <col min="9755" max="9756" width="12.85546875" style="972" customWidth="1"/>
    <col min="9757" max="9758" width="11.140625" style="972" customWidth="1"/>
    <col min="9759" max="9994" width="9.140625" style="972"/>
    <col min="9995" max="9995" width="53.28515625" style="972" customWidth="1"/>
    <col min="9996" max="10001" width="0" style="972" hidden="1" customWidth="1"/>
    <col min="10002" max="10004" width="12.85546875" style="972" customWidth="1"/>
    <col min="10005" max="10010" width="12.85546875" style="972" bestFit="1" customWidth="1"/>
    <col min="10011" max="10012" width="12.85546875" style="972" customWidth="1"/>
    <col min="10013" max="10014" width="11.140625" style="972" customWidth="1"/>
    <col min="10015" max="10250" width="9.140625" style="972"/>
    <col min="10251" max="10251" width="53.28515625" style="972" customWidth="1"/>
    <col min="10252" max="10257" width="0" style="972" hidden="1" customWidth="1"/>
    <col min="10258" max="10260" width="12.85546875" style="972" customWidth="1"/>
    <col min="10261" max="10266" width="12.85546875" style="972" bestFit="1" customWidth="1"/>
    <col min="10267" max="10268" width="12.85546875" style="972" customWidth="1"/>
    <col min="10269" max="10270" width="11.140625" style="972" customWidth="1"/>
    <col min="10271" max="10506" width="9.140625" style="972"/>
    <col min="10507" max="10507" width="53.28515625" style="972" customWidth="1"/>
    <col min="10508" max="10513" width="0" style="972" hidden="1" customWidth="1"/>
    <col min="10514" max="10516" width="12.85546875" style="972" customWidth="1"/>
    <col min="10517" max="10522" width="12.85546875" style="972" bestFit="1" customWidth="1"/>
    <col min="10523" max="10524" width="12.85546875" style="972" customWidth="1"/>
    <col min="10525" max="10526" width="11.140625" style="972" customWidth="1"/>
    <col min="10527" max="10762" width="9.140625" style="972"/>
    <col min="10763" max="10763" width="53.28515625" style="972" customWidth="1"/>
    <col min="10764" max="10769" width="0" style="972" hidden="1" customWidth="1"/>
    <col min="10770" max="10772" width="12.85546875" style="972" customWidth="1"/>
    <col min="10773" max="10778" width="12.85546875" style="972" bestFit="1" customWidth="1"/>
    <col min="10779" max="10780" width="12.85546875" style="972" customWidth="1"/>
    <col min="10781" max="10782" width="11.140625" style="972" customWidth="1"/>
    <col min="10783" max="11018" width="9.140625" style="972"/>
    <col min="11019" max="11019" width="53.28515625" style="972" customWidth="1"/>
    <col min="11020" max="11025" width="0" style="972" hidden="1" customWidth="1"/>
    <col min="11026" max="11028" width="12.85546875" style="972" customWidth="1"/>
    <col min="11029" max="11034" width="12.85546875" style="972" bestFit="1" customWidth="1"/>
    <col min="11035" max="11036" width="12.85546875" style="972" customWidth="1"/>
    <col min="11037" max="11038" width="11.140625" style="972" customWidth="1"/>
    <col min="11039" max="11274" width="9.140625" style="972"/>
    <col min="11275" max="11275" width="53.28515625" style="972" customWidth="1"/>
    <col min="11276" max="11281" width="0" style="972" hidden="1" customWidth="1"/>
    <col min="11282" max="11284" width="12.85546875" style="972" customWidth="1"/>
    <col min="11285" max="11290" width="12.85546875" style="972" bestFit="1" customWidth="1"/>
    <col min="11291" max="11292" width="12.85546875" style="972" customWidth="1"/>
    <col min="11293" max="11294" width="11.140625" style="972" customWidth="1"/>
    <col min="11295" max="11530" width="9.140625" style="972"/>
    <col min="11531" max="11531" width="53.28515625" style="972" customWidth="1"/>
    <col min="11532" max="11537" width="0" style="972" hidden="1" customWidth="1"/>
    <col min="11538" max="11540" width="12.85546875" style="972" customWidth="1"/>
    <col min="11541" max="11546" width="12.85546875" style="972" bestFit="1" customWidth="1"/>
    <col min="11547" max="11548" width="12.85546875" style="972" customWidth="1"/>
    <col min="11549" max="11550" width="11.140625" style="972" customWidth="1"/>
    <col min="11551" max="11786" width="9.140625" style="972"/>
    <col min="11787" max="11787" width="53.28515625" style="972" customWidth="1"/>
    <col min="11788" max="11793" width="0" style="972" hidden="1" customWidth="1"/>
    <col min="11794" max="11796" width="12.85546875" style="972" customWidth="1"/>
    <col min="11797" max="11802" width="12.85546875" style="972" bestFit="1" customWidth="1"/>
    <col min="11803" max="11804" width="12.85546875" style="972" customWidth="1"/>
    <col min="11805" max="11806" width="11.140625" style="972" customWidth="1"/>
    <col min="11807" max="12042" width="9.140625" style="972"/>
    <col min="12043" max="12043" width="53.28515625" style="972" customWidth="1"/>
    <col min="12044" max="12049" width="0" style="972" hidden="1" customWidth="1"/>
    <col min="12050" max="12052" width="12.85546875" style="972" customWidth="1"/>
    <col min="12053" max="12058" width="12.85546875" style="972" bestFit="1" customWidth="1"/>
    <col min="12059" max="12060" width="12.85546875" style="972" customWidth="1"/>
    <col min="12061" max="12062" width="11.140625" style="972" customWidth="1"/>
    <col min="12063" max="12298" width="9.140625" style="972"/>
    <col min="12299" max="12299" width="53.28515625" style="972" customWidth="1"/>
    <col min="12300" max="12305" width="0" style="972" hidden="1" customWidth="1"/>
    <col min="12306" max="12308" width="12.85546875" style="972" customWidth="1"/>
    <col min="12309" max="12314" width="12.85546875" style="972" bestFit="1" customWidth="1"/>
    <col min="12315" max="12316" width="12.85546875" style="972" customWidth="1"/>
    <col min="12317" max="12318" width="11.140625" style="972" customWidth="1"/>
    <col min="12319" max="12554" width="9.140625" style="972"/>
    <col min="12555" max="12555" width="53.28515625" style="972" customWidth="1"/>
    <col min="12556" max="12561" width="0" style="972" hidden="1" customWidth="1"/>
    <col min="12562" max="12564" width="12.85546875" style="972" customWidth="1"/>
    <col min="12565" max="12570" width="12.85546875" style="972" bestFit="1" customWidth="1"/>
    <col min="12571" max="12572" width="12.85546875" style="972" customWidth="1"/>
    <col min="12573" max="12574" width="11.140625" style="972" customWidth="1"/>
    <col min="12575" max="12810" width="9.140625" style="972"/>
    <col min="12811" max="12811" width="53.28515625" style="972" customWidth="1"/>
    <col min="12812" max="12817" width="0" style="972" hidden="1" customWidth="1"/>
    <col min="12818" max="12820" width="12.85546875" style="972" customWidth="1"/>
    <col min="12821" max="12826" width="12.85546875" style="972" bestFit="1" customWidth="1"/>
    <col min="12827" max="12828" width="12.85546875" style="972" customWidth="1"/>
    <col min="12829" max="12830" width="11.140625" style="972" customWidth="1"/>
    <col min="12831" max="13066" width="9.140625" style="972"/>
    <col min="13067" max="13067" width="53.28515625" style="972" customWidth="1"/>
    <col min="13068" max="13073" width="0" style="972" hidden="1" customWidth="1"/>
    <col min="13074" max="13076" width="12.85546875" style="972" customWidth="1"/>
    <col min="13077" max="13082" width="12.85546875" style="972" bestFit="1" customWidth="1"/>
    <col min="13083" max="13084" width="12.85546875" style="972" customWidth="1"/>
    <col min="13085" max="13086" width="11.140625" style="972" customWidth="1"/>
    <col min="13087" max="13322" width="9.140625" style="972"/>
    <col min="13323" max="13323" width="53.28515625" style="972" customWidth="1"/>
    <col min="13324" max="13329" width="0" style="972" hidden="1" customWidth="1"/>
    <col min="13330" max="13332" width="12.85546875" style="972" customWidth="1"/>
    <col min="13333" max="13338" width="12.85546875" style="972" bestFit="1" customWidth="1"/>
    <col min="13339" max="13340" width="12.85546875" style="972" customWidth="1"/>
    <col min="13341" max="13342" width="11.140625" style="972" customWidth="1"/>
    <col min="13343" max="13578" width="9.140625" style="972"/>
    <col min="13579" max="13579" width="53.28515625" style="972" customWidth="1"/>
    <col min="13580" max="13585" width="0" style="972" hidden="1" customWidth="1"/>
    <col min="13586" max="13588" width="12.85546875" style="972" customWidth="1"/>
    <col min="13589" max="13594" width="12.85546875" style="972" bestFit="1" customWidth="1"/>
    <col min="13595" max="13596" width="12.85546875" style="972" customWidth="1"/>
    <col min="13597" max="13598" width="11.140625" style="972" customWidth="1"/>
    <col min="13599" max="13834" width="9.140625" style="972"/>
    <col min="13835" max="13835" width="53.28515625" style="972" customWidth="1"/>
    <col min="13836" max="13841" width="0" style="972" hidden="1" customWidth="1"/>
    <col min="13842" max="13844" width="12.85546875" style="972" customWidth="1"/>
    <col min="13845" max="13850" width="12.85546875" style="972" bestFit="1" customWidth="1"/>
    <col min="13851" max="13852" width="12.85546875" style="972" customWidth="1"/>
    <col min="13853" max="13854" width="11.140625" style="972" customWidth="1"/>
    <col min="13855" max="14090" width="9.140625" style="972"/>
    <col min="14091" max="14091" width="53.28515625" style="972" customWidth="1"/>
    <col min="14092" max="14097" width="0" style="972" hidden="1" customWidth="1"/>
    <col min="14098" max="14100" width="12.85546875" style="972" customWidth="1"/>
    <col min="14101" max="14106" width="12.85546875" style="972" bestFit="1" customWidth="1"/>
    <col min="14107" max="14108" width="12.85546875" style="972" customWidth="1"/>
    <col min="14109" max="14110" width="11.140625" style="972" customWidth="1"/>
    <col min="14111" max="14346" width="9.140625" style="972"/>
    <col min="14347" max="14347" width="53.28515625" style="972" customWidth="1"/>
    <col min="14348" max="14353" width="0" style="972" hidden="1" customWidth="1"/>
    <col min="14354" max="14356" width="12.85546875" style="972" customWidth="1"/>
    <col min="14357" max="14362" width="12.85546875" style="972" bestFit="1" customWidth="1"/>
    <col min="14363" max="14364" width="12.85546875" style="972" customWidth="1"/>
    <col min="14365" max="14366" width="11.140625" style="972" customWidth="1"/>
    <col min="14367" max="14602" width="9.140625" style="972"/>
    <col min="14603" max="14603" width="53.28515625" style="972" customWidth="1"/>
    <col min="14604" max="14609" width="0" style="972" hidden="1" customWidth="1"/>
    <col min="14610" max="14612" width="12.85546875" style="972" customWidth="1"/>
    <col min="14613" max="14618" width="12.85546875" style="972" bestFit="1" customWidth="1"/>
    <col min="14619" max="14620" width="12.85546875" style="972" customWidth="1"/>
    <col min="14621" max="14622" width="11.140625" style="972" customWidth="1"/>
    <col min="14623" max="14858" width="9.140625" style="972"/>
    <col min="14859" max="14859" width="53.28515625" style="972" customWidth="1"/>
    <col min="14860" max="14865" width="0" style="972" hidden="1" customWidth="1"/>
    <col min="14866" max="14868" width="12.85546875" style="972" customWidth="1"/>
    <col min="14869" max="14874" width="12.85546875" style="972" bestFit="1" customWidth="1"/>
    <col min="14875" max="14876" width="12.85546875" style="972" customWidth="1"/>
    <col min="14877" max="14878" width="11.140625" style="972" customWidth="1"/>
    <col min="14879" max="15114" width="9.140625" style="972"/>
    <col min="15115" max="15115" width="53.28515625" style="972" customWidth="1"/>
    <col min="15116" max="15121" width="0" style="972" hidden="1" customWidth="1"/>
    <col min="15122" max="15124" width="12.85546875" style="972" customWidth="1"/>
    <col min="15125" max="15130" width="12.85546875" style="972" bestFit="1" customWidth="1"/>
    <col min="15131" max="15132" width="12.85546875" style="972" customWidth="1"/>
    <col min="15133" max="15134" width="11.140625" style="972" customWidth="1"/>
    <col min="15135" max="15370" width="9.140625" style="972"/>
    <col min="15371" max="15371" width="53.28515625" style="972" customWidth="1"/>
    <col min="15372" max="15377" width="0" style="972" hidden="1" customWidth="1"/>
    <col min="15378" max="15380" width="12.85546875" style="972" customWidth="1"/>
    <col min="15381" max="15386" width="12.85546875" style="972" bestFit="1" customWidth="1"/>
    <col min="15387" max="15388" width="12.85546875" style="972" customWidth="1"/>
    <col min="15389" max="15390" width="11.140625" style="972" customWidth="1"/>
    <col min="15391" max="15626" width="9.140625" style="972"/>
    <col min="15627" max="15627" width="53.28515625" style="972" customWidth="1"/>
    <col min="15628" max="15633" width="0" style="972" hidden="1" customWidth="1"/>
    <col min="15634" max="15636" width="12.85546875" style="972" customWidth="1"/>
    <col min="15637" max="15642" width="12.85546875" style="972" bestFit="1" customWidth="1"/>
    <col min="15643" max="15644" width="12.85546875" style="972" customWidth="1"/>
    <col min="15645" max="15646" width="11.140625" style="972" customWidth="1"/>
    <col min="15647" max="15882" width="9.140625" style="972"/>
    <col min="15883" max="15883" width="53.28515625" style="972" customWidth="1"/>
    <col min="15884" max="15889" width="0" style="972" hidden="1" customWidth="1"/>
    <col min="15890" max="15892" width="12.85546875" style="972" customWidth="1"/>
    <col min="15893" max="15898" width="12.85546875" style="972" bestFit="1" customWidth="1"/>
    <col min="15899" max="15900" width="12.85546875" style="972" customWidth="1"/>
    <col min="15901" max="15902" width="11.140625" style="972" customWidth="1"/>
    <col min="15903" max="16138" width="9.140625" style="972"/>
    <col min="16139" max="16139" width="53.28515625" style="972" customWidth="1"/>
    <col min="16140" max="16145" width="0" style="972" hidden="1" customWidth="1"/>
    <col min="16146" max="16148" width="12.85546875" style="972" customWidth="1"/>
    <col min="16149" max="16154" width="12.85546875" style="972" bestFit="1" customWidth="1"/>
    <col min="16155" max="16156" width="12.85546875" style="972" customWidth="1"/>
    <col min="16157" max="16158" width="11.140625" style="972" customWidth="1"/>
    <col min="16159" max="16384" width="9.140625" style="972"/>
  </cols>
  <sheetData>
    <row r="1" spans="1:62">
      <c r="A1" s="3304" t="s">
        <v>1096</v>
      </c>
      <c r="B1" s="3304"/>
      <c r="C1" s="3304"/>
      <c r="D1" s="3304"/>
      <c r="E1" s="3304"/>
      <c r="F1" s="3304"/>
      <c r="G1" s="3304"/>
      <c r="H1" s="3304"/>
      <c r="I1" s="3304"/>
      <c r="J1" s="3304"/>
      <c r="K1" s="3304"/>
      <c r="L1" s="3304"/>
      <c r="M1" s="3304"/>
      <c r="N1" s="3304"/>
      <c r="O1" s="3304"/>
      <c r="P1" s="3304"/>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c r="AN1" s="3304"/>
      <c r="AO1" s="3304"/>
      <c r="AP1" s="3304"/>
      <c r="AQ1" s="3304"/>
      <c r="AR1" s="3304"/>
      <c r="AS1" s="3304"/>
      <c r="AT1" s="3304"/>
      <c r="AU1" s="3304"/>
      <c r="AV1" s="3304"/>
      <c r="AW1" s="3304"/>
      <c r="AX1" s="3304"/>
      <c r="AY1" s="3304"/>
      <c r="AZ1" s="3304"/>
      <c r="BA1" s="3304"/>
      <c r="BB1" s="3304"/>
      <c r="BC1" s="3304"/>
      <c r="BD1" s="3304"/>
      <c r="BE1" s="3304"/>
      <c r="BF1" s="3304"/>
      <c r="BG1" s="3304"/>
      <c r="BH1" s="3304"/>
      <c r="BI1" s="3304"/>
      <c r="BJ1" s="3304"/>
    </row>
    <row r="2" spans="1:62">
      <c r="A2" s="3305" t="s">
        <v>55</v>
      </c>
      <c r="B2" s="3305"/>
      <c r="C2" s="3305"/>
      <c r="D2" s="3305"/>
      <c r="E2" s="3305"/>
      <c r="F2" s="3305"/>
      <c r="G2" s="3305"/>
      <c r="H2" s="3305"/>
      <c r="I2" s="3305"/>
      <c r="J2" s="3305"/>
      <c r="K2" s="3305"/>
      <c r="L2" s="3305"/>
      <c r="M2" s="3305"/>
      <c r="N2" s="3305"/>
      <c r="O2" s="3305"/>
      <c r="P2" s="3305"/>
      <c r="Q2" s="3305"/>
      <c r="R2" s="3305"/>
      <c r="S2" s="3305"/>
      <c r="T2" s="3305"/>
      <c r="U2" s="3305"/>
      <c r="V2" s="3305"/>
      <c r="W2" s="3305"/>
      <c r="X2" s="3305"/>
      <c r="Y2" s="3305"/>
      <c r="Z2" s="3305"/>
      <c r="AA2" s="3305"/>
      <c r="AB2" s="3305"/>
      <c r="AC2" s="3305"/>
      <c r="AD2" s="3305"/>
      <c r="AE2" s="3305"/>
      <c r="AF2" s="3305"/>
      <c r="AG2" s="3305"/>
      <c r="AH2" s="3305"/>
      <c r="AI2" s="3305"/>
      <c r="AJ2" s="3305"/>
      <c r="AK2" s="3305"/>
      <c r="AL2" s="3305"/>
      <c r="AM2" s="3305"/>
      <c r="AN2" s="3305"/>
      <c r="AO2" s="3305"/>
      <c r="AP2" s="3305"/>
      <c r="AQ2" s="3305"/>
      <c r="AR2" s="3305"/>
      <c r="AS2" s="3305"/>
      <c r="AT2" s="3305"/>
      <c r="AU2" s="3305"/>
      <c r="AV2" s="3305"/>
      <c r="AW2" s="3305"/>
      <c r="AX2" s="3305"/>
      <c r="AY2" s="3305"/>
      <c r="AZ2" s="3305"/>
      <c r="BA2" s="3305"/>
      <c r="BB2" s="3305"/>
      <c r="BC2" s="3305"/>
      <c r="BD2" s="3305"/>
      <c r="BE2" s="3305"/>
      <c r="BF2" s="3305"/>
      <c r="BG2" s="3305"/>
      <c r="BH2" s="3305"/>
      <c r="BI2" s="3305"/>
      <c r="BJ2" s="3305"/>
    </row>
    <row r="3" spans="1:62" ht="16.5" thickBot="1">
      <c r="A3" s="3306" t="s">
        <v>157</v>
      </c>
      <c r="B3" s="3306"/>
      <c r="C3" s="3306"/>
      <c r="D3" s="3306"/>
      <c r="E3" s="3306"/>
      <c r="F3" s="3306"/>
      <c r="G3" s="3306"/>
      <c r="H3" s="3306"/>
      <c r="I3" s="3306"/>
      <c r="J3" s="3306"/>
      <c r="K3" s="3306"/>
      <c r="L3" s="3306"/>
      <c r="M3" s="3306"/>
      <c r="N3" s="3306"/>
      <c r="O3" s="3306"/>
      <c r="P3" s="3306"/>
      <c r="Q3" s="3306"/>
      <c r="R3" s="3306"/>
      <c r="S3" s="3306"/>
      <c r="T3" s="3306"/>
      <c r="U3" s="3306"/>
      <c r="V3" s="3306"/>
      <c r="W3" s="3306"/>
      <c r="X3" s="3306"/>
      <c r="Y3" s="3306"/>
      <c r="Z3" s="3306"/>
      <c r="AA3" s="3306"/>
      <c r="AB3" s="3306"/>
      <c r="AC3" s="3306"/>
      <c r="AD3" s="3306"/>
      <c r="AE3" s="3306"/>
      <c r="AF3" s="3306"/>
      <c r="AG3" s="3306"/>
      <c r="AH3" s="3306"/>
      <c r="AI3" s="3306"/>
      <c r="AJ3" s="3306"/>
      <c r="AK3" s="3306"/>
      <c r="AL3" s="3306"/>
      <c r="AM3" s="3306"/>
      <c r="AN3" s="3306"/>
      <c r="AO3" s="3306"/>
      <c r="AP3" s="3306"/>
      <c r="AQ3" s="3306"/>
      <c r="AR3" s="3306"/>
      <c r="AS3" s="3306"/>
      <c r="AT3" s="3306"/>
      <c r="AU3" s="3306"/>
      <c r="AV3" s="3306"/>
      <c r="AW3" s="3306"/>
      <c r="AX3" s="3306"/>
      <c r="AY3" s="3306"/>
      <c r="AZ3" s="3306"/>
      <c r="BA3" s="3306"/>
      <c r="BB3" s="3306"/>
      <c r="BC3" s="3306"/>
      <c r="BD3" s="3306"/>
      <c r="BE3" s="3306"/>
      <c r="BF3" s="3306"/>
      <c r="BG3" s="3306"/>
      <c r="BH3" s="3306"/>
      <c r="BI3" s="3306"/>
      <c r="BJ3" s="3306"/>
    </row>
    <row r="4" spans="1:62" ht="32.25" thickTop="1">
      <c r="A4" s="1028" t="s">
        <v>1095</v>
      </c>
      <c r="B4" s="1025" t="s">
        <v>1094</v>
      </c>
      <c r="C4" s="1025" t="s">
        <v>1093</v>
      </c>
      <c r="D4" s="1025" t="s">
        <v>1092</v>
      </c>
      <c r="E4" s="1025" t="s">
        <v>1091</v>
      </c>
      <c r="F4" s="1025" t="s">
        <v>1090</v>
      </c>
      <c r="G4" s="1025" t="s">
        <v>1089</v>
      </c>
      <c r="H4" s="1025" t="s">
        <v>1088</v>
      </c>
      <c r="I4" s="1025" t="s">
        <v>1087</v>
      </c>
      <c r="J4" s="1025" t="s">
        <v>1086</v>
      </c>
      <c r="K4" s="1025" t="s">
        <v>1085</v>
      </c>
      <c r="L4" s="1025" t="s">
        <v>1084</v>
      </c>
      <c r="M4" s="1025" t="s">
        <v>1083</v>
      </c>
      <c r="N4" s="1025" t="s">
        <v>1082</v>
      </c>
      <c r="O4" s="1025" t="s">
        <v>1081</v>
      </c>
      <c r="P4" s="1025" t="s">
        <v>1080</v>
      </c>
      <c r="Q4" s="1025" t="s">
        <v>1079</v>
      </c>
      <c r="R4" s="1025" t="s">
        <v>1078</v>
      </c>
      <c r="S4" s="1025" t="s">
        <v>1077</v>
      </c>
      <c r="T4" s="1025" t="s">
        <v>1076</v>
      </c>
      <c r="U4" s="1025" t="s">
        <v>1075</v>
      </c>
      <c r="V4" s="1025" t="s">
        <v>1074</v>
      </c>
      <c r="W4" s="1025" t="s">
        <v>1073</v>
      </c>
      <c r="X4" s="1026" t="s">
        <v>1072</v>
      </c>
      <c r="Y4" s="1025" t="s">
        <v>1071</v>
      </c>
      <c r="Z4" s="1027" t="s">
        <v>1070</v>
      </c>
      <c r="AA4" s="1025" t="s">
        <v>1069</v>
      </c>
      <c r="AB4" s="1026" t="s">
        <v>1068</v>
      </c>
      <c r="AC4" s="1025" t="s">
        <v>1067</v>
      </c>
      <c r="AD4" s="1025" t="s">
        <v>1066</v>
      </c>
      <c r="AE4" s="1025" t="s">
        <v>1065</v>
      </c>
      <c r="AF4" s="1025" t="s">
        <v>1064</v>
      </c>
      <c r="AG4" s="1025" t="s">
        <v>1063</v>
      </c>
      <c r="AH4" s="1025" t="s">
        <v>1062</v>
      </c>
      <c r="AI4" s="1025" t="s">
        <v>1061</v>
      </c>
      <c r="AJ4" s="1025" t="s">
        <v>1060</v>
      </c>
      <c r="AK4" s="1025" t="s">
        <v>1059</v>
      </c>
      <c r="AL4" s="1025" t="s">
        <v>1058</v>
      </c>
      <c r="AM4" s="1025" t="s">
        <v>1057</v>
      </c>
      <c r="AN4" s="1025" t="s">
        <v>1056</v>
      </c>
      <c r="AO4" s="1025" t="s">
        <v>1055</v>
      </c>
      <c r="AP4" s="1025" t="s">
        <v>1054</v>
      </c>
      <c r="AQ4" s="1025" t="s">
        <v>1053</v>
      </c>
      <c r="AR4" s="1025" t="s">
        <v>1052</v>
      </c>
      <c r="AS4" s="1025" t="s">
        <v>1051</v>
      </c>
      <c r="AT4" s="1025" t="s">
        <v>1050</v>
      </c>
      <c r="AU4" s="1025" t="s">
        <v>1049</v>
      </c>
      <c r="AV4" s="1025" t="s">
        <v>1048</v>
      </c>
      <c r="AW4" s="1025" t="s">
        <v>1047</v>
      </c>
      <c r="AX4" s="1025" t="s">
        <v>1046</v>
      </c>
      <c r="AY4" s="1025" t="s">
        <v>1045</v>
      </c>
      <c r="AZ4" s="1025" t="s">
        <v>1044</v>
      </c>
      <c r="BA4" s="1025" t="s">
        <v>1043</v>
      </c>
      <c r="BB4" s="1025" t="s">
        <v>1042</v>
      </c>
      <c r="BC4" s="1025" t="s">
        <v>1041</v>
      </c>
      <c r="BD4" s="1025" t="s">
        <v>1040</v>
      </c>
      <c r="BE4" s="1025" t="s">
        <v>1039</v>
      </c>
      <c r="BF4" s="1025" t="s">
        <v>1038</v>
      </c>
      <c r="BG4" s="1025" t="s">
        <v>1037</v>
      </c>
      <c r="BH4" s="1025" t="s">
        <v>1036</v>
      </c>
      <c r="BI4" s="1025" t="s">
        <v>1035</v>
      </c>
      <c r="BJ4" s="1024" t="s">
        <v>1034</v>
      </c>
    </row>
    <row r="5" spans="1:62" ht="16.5" thickBot="1">
      <c r="A5" s="1023" t="s">
        <v>1033</v>
      </c>
      <c r="B5" s="1022"/>
      <c r="C5" s="1022"/>
      <c r="D5" s="1022"/>
      <c r="E5" s="1022"/>
      <c r="F5" s="1020"/>
      <c r="G5" s="1020"/>
      <c r="H5" s="1020"/>
      <c r="I5" s="1020"/>
      <c r="J5" s="1020"/>
      <c r="K5" s="1020"/>
      <c r="L5" s="1020"/>
      <c r="M5" s="1020"/>
      <c r="N5" s="1020"/>
      <c r="O5" s="1020"/>
      <c r="P5" s="1020"/>
      <c r="Q5" s="1020"/>
      <c r="R5" s="1020"/>
      <c r="S5" s="1020"/>
      <c r="T5" s="1020"/>
      <c r="U5" s="1020"/>
      <c r="V5" s="1020"/>
      <c r="W5" s="1020"/>
      <c r="X5" s="1021"/>
      <c r="Y5" s="1020"/>
      <c r="Z5" s="1021"/>
      <c r="AA5" s="1020"/>
      <c r="AB5" s="1021"/>
      <c r="AC5" s="1020"/>
      <c r="AD5" s="1020"/>
      <c r="AE5" s="1020"/>
      <c r="AF5" s="1020"/>
      <c r="AG5" s="1020"/>
      <c r="AH5" s="1020"/>
      <c r="AI5" s="1020"/>
      <c r="AJ5" s="1020"/>
      <c r="AK5" s="1020"/>
      <c r="AL5" s="1020"/>
      <c r="AM5" s="1020"/>
      <c r="AN5" s="1020"/>
      <c r="AO5" s="1020"/>
      <c r="AP5" s="1020"/>
      <c r="AQ5" s="1020"/>
      <c r="AR5" s="1020"/>
      <c r="AS5" s="1020"/>
      <c r="AT5" s="1020"/>
      <c r="AU5" s="1020"/>
      <c r="AV5" s="1020"/>
      <c r="AW5" s="1020"/>
      <c r="AX5" s="1020"/>
      <c r="AY5" s="1020"/>
      <c r="AZ5" s="1020"/>
      <c r="BA5" s="1020"/>
      <c r="BB5" s="1020"/>
      <c r="BC5" s="1020"/>
      <c r="BD5" s="1020"/>
      <c r="BE5" s="1020"/>
      <c r="BF5" s="1020"/>
      <c r="BG5" s="1020"/>
      <c r="BH5" s="1020"/>
      <c r="BI5" s="1020"/>
      <c r="BJ5" s="1019"/>
    </row>
    <row r="6" spans="1:62">
      <c r="A6" s="1018" t="s">
        <v>1032</v>
      </c>
      <c r="B6" s="1015"/>
      <c r="C6" s="1015"/>
      <c r="D6" s="1015"/>
      <c r="E6" s="1015"/>
      <c r="F6" s="1017"/>
      <c r="G6" s="1017"/>
      <c r="H6" s="1017"/>
      <c r="I6" s="1017"/>
      <c r="J6" s="1017"/>
      <c r="K6" s="1015">
        <v>5</v>
      </c>
      <c r="L6" s="1015">
        <v>5</v>
      </c>
      <c r="M6" s="1015">
        <v>5</v>
      </c>
      <c r="N6" s="1015">
        <v>5</v>
      </c>
      <c r="O6" s="1015">
        <v>5</v>
      </c>
      <c r="P6" s="1015">
        <v>5</v>
      </c>
      <c r="Q6" s="1015">
        <v>5</v>
      </c>
      <c r="R6" s="1015">
        <v>5</v>
      </c>
      <c r="S6" s="1015">
        <v>5</v>
      </c>
      <c r="T6" s="1015">
        <v>5</v>
      </c>
      <c r="U6" s="1015">
        <v>5</v>
      </c>
      <c r="V6" s="1015">
        <v>5</v>
      </c>
      <c r="W6" s="1015">
        <v>5</v>
      </c>
      <c r="X6" s="1015">
        <v>5</v>
      </c>
      <c r="Y6" s="1015">
        <v>5</v>
      </c>
      <c r="Z6" s="1016">
        <v>5</v>
      </c>
      <c r="AA6" s="1015">
        <v>5</v>
      </c>
      <c r="AB6" s="1016">
        <v>5</v>
      </c>
      <c r="AC6" s="1015">
        <v>5</v>
      </c>
      <c r="AD6" s="1015">
        <v>5</v>
      </c>
      <c r="AE6" s="1015">
        <v>5</v>
      </c>
      <c r="AF6" s="1015">
        <v>5</v>
      </c>
      <c r="AG6" s="1015">
        <v>5</v>
      </c>
      <c r="AH6" s="1015">
        <v>5</v>
      </c>
      <c r="AI6" s="1015">
        <v>5</v>
      </c>
      <c r="AJ6" s="1015">
        <v>4.5</v>
      </c>
      <c r="AK6" s="1015">
        <v>4.5</v>
      </c>
      <c r="AL6" s="1015">
        <v>4.5</v>
      </c>
      <c r="AM6" s="1015">
        <v>4.5</v>
      </c>
      <c r="AN6" s="1015">
        <v>4.5</v>
      </c>
      <c r="AO6" s="1015">
        <v>4.5</v>
      </c>
      <c r="AP6" s="1015">
        <v>4.5</v>
      </c>
      <c r="AQ6" s="1015">
        <v>4.5</v>
      </c>
      <c r="AR6" s="1015">
        <v>4.5</v>
      </c>
      <c r="AS6" s="1015">
        <v>3.5</v>
      </c>
      <c r="AT6" s="1015">
        <v>3.5</v>
      </c>
      <c r="AU6" s="1015">
        <v>3.5</v>
      </c>
      <c r="AV6" s="1015">
        <v>3</v>
      </c>
      <c r="AW6" s="1015">
        <v>3</v>
      </c>
      <c r="AX6" s="1015">
        <v>3</v>
      </c>
      <c r="AY6" s="1015">
        <v>3</v>
      </c>
      <c r="AZ6" s="1015">
        <v>3</v>
      </c>
      <c r="BA6" s="1015">
        <v>3</v>
      </c>
      <c r="BB6" s="1015">
        <v>3</v>
      </c>
      <c r="BC6" s="1015">
        <v>3</v>
      </c>
      <c r="BD6" s="1015">
        <v>3</v>
      </c>
      <c r="BE6" s="1015">
        <v>3</v>
      </c>
      <c r="BF6" s="1015">
        <v>3</v>
      </c>
      <c r="BG6" s="1015">
        <v>3</v>
      </c>
      <c r="BH6" s="1015">
        <v>3.5</v>
      </c>
      <c r="BI6" s="1015">
        <v>3.5</v>
      </c>
      <c r="BJ6" s="1014">
        <v>3.5</v>
      </c>
    </row>
    <row r="7" spans="1:62">
      <c r="A7" s="990" t="s">
        <v>1031</v>
      </c>
      <c r="B7" s="1002"/>
      <c r="C7" s="1002"/>
      <c r="D7" s="1002"/>
      <c r="E7" s="1002"/>
      <c r="F7" s="1013"/>
      <c r="G7" s="1013"/>
      <c r="H7" s="1013"/>
      <c r="I7" s="1013"/>
      <c r="J7" s="1013"/>
      <c r="K7" s="1002">
        <v>3</v>
      </c>
      <c r="L7" s="1002">
        <v>3</v>
      </c>
      <c r="M7" s="1002">
        <v>3</v>
      </c>
      <c r="N7" s="1002">
        <v>3</v>
      </c>
      <c r="O7" s="1002">
        <v>3</v>
      </c>
      <c r="P7" s="1002">
        <v>3</v>
      </c>
      <c r="Q7" s="1002">
        <v>3</v>
      </c>
      <c r="R7" s="1002">
        <v>3</v>
      </c>
      <c r="S7" s="1002">
        <v>3</v>
      </c>
      <c r="T7" s="1002">
        <v>3</v>
      </c>
      <c r="U7" s="1002">
        <v>3</v>
      </c>
      <c r="V7" s="1002">
        <v>3</v>
      </c>
      <c r="W7" s="1002">
        <v>3</v>
      </c>
      <c r="X7" s="1002">
        <v>3.5</v>
      </c>
      <c r="Y7" s="1002">
        <v>3.5</v>
      </c>
      <c r="Z7" s="1003">
        <v>3.5</v>
      </c>
      <c r="AA7" s="1002">
        <v>3.5</v>
      </c>
      <c r="AB7" s="1003">
        <v>3.5</v>
      </c>
      <c r="AC7" s="1002">
        <v>3.5</v>
      </c>
      <c r="AD7" s="1002">
        <v>3.5</v>
      </c>
      <c r="AE7" s="1002">
        <v>3.5</v>
      </c>
      <c r="AF7" s="1002">
        <v>3.5</v>
      </c>
      <c r="AG7" s="1002">
        <v>3.5</v>
      </c>
      <c r="AH7" s="1002">
        <v>3.5</v>
      </c>
      <c r="AI7" s="1002">
        <v>3.5</v>
      </c>
      <c r="AJ7" s="1002">
        <v>3</v>
      </c>
      <c r="AK7" s="1002">
        <v>3</v>
      </c>
      <c r="AL7" s="1002">
        <v>3</v>
      </c>
      <c r="AM7" s="1002">
        <v>3</v>
      </c>
      <c r="AN7" s="1002">
        <v>3</v>
      </c>
      <c r="AO7" s="1002">
        <v>3</v>
      </c>
      <c r="AP7" s="1002">
        <v>3</v>
      </c>
      <c r="AQ7" s="1002">
        <v>3</v>
      </c>
      <c r="AR7" s="1002">
        <v>3</v>
      </c>
      <c r="AS7" s="1002">
        <v>2</v>
      </c>
      <c r="AT7" s="1002">
        <v>2</v>
      </c>
      <c r="AU7" s="1002">
        <v>2</v>
      </c>
      <c r="AV7" s="1002">
        <v>1</v>
      </c>
      <c r="AW7" s="1002">
        <v>1</v>
      </c>
      <c r="AX7" s="1002">
        <v>1</v>
      </c>
      <c r="AY7" s="1002">
        <v>1</v>
      </c>
      <c r="AZ7" s="1002">
        <v>1</v>
      </c>
      <c r="BA7" s="1002">
        <v>1</v>
      </c>
      <c r="BB7" s="1002">
        <v>1</v>
      </c>
      <c r="BC7" s="1002">
        <v>1</v>
      </c>
      <c r="BD7" s="1002">
        <v>1</v>
      </c>
      <c r="BE7" s="1002">
        <v>1</v>
      </c>
      <c r="BF7" s="1002">
        <v>1</v>
      </c>
      <c r="BG7" s="1002">
        <v>1</v>
      </c>
      <c r="BH7" s="1002">
        <v>2</v>
      </c>
      <c r="BI7" s="1002">
        <v>2</v>
      </c>
      <c r="BJ7" s="1001">
        <v>2</v>
      </c>
    </row>
    <row r="8" spans="1:62">
      <c r="A8" s="990" t="s">
        <v>1030</v>
      </c>
      <c r="B8" s="985">
        <v>7</v>
      </c>
      <c r="C8" s="985">
        <v>7</v>
      </c>
      <c r="D8" s="985">
        <v>7</v>
      </c>
      <c r="E8" s="1002">
        <v>7</v>
      </c>
      <c r="F8" s="1002">
        <v>7</v>
      </c>
      <c r="G8" s="1002">
        <v>7</v>
      </c>
      <c r="H8" s="1002">
        <v>7</v>
      </c>
      <c r="I8" s="1002">
        <v>7</v>
      </c>
      <c r="J8" s="1002">
        <v>7</v>
      </c>
      <c r="K8" s="1002">
        <v>7</v>
      </c>
      <c r="L8" s="1002">
        <v>7</v>
      </c>
      <c r="M8" s="1002">
        <v>7</v>
      </c>
      <c r="N8" s="1002">
        <v>7</v>
      </c>
      <c r="O8" s="1002">
        <v>7</v>
      </c>
      <c r="P8" s="1002">
        <v>7</v>
      </c>
      <c r="Q8" s="1002">
        <v>7</v>
      </c>
      <c r="R8" s="1002">
        <v>7</v>
      </c>
      <c r="S8" s="1002">
        <v>7</v>
      </c>
      <c r="T8" s="1002">
        <v>7</v>
      </c>
      <c r="U8" s="1002">
        <v>7</v>
      </c>
      <c r="V8" s="1002">
        <v>7</v>
      </c>
      <c r="W8" s="1002">
        <v>7</v>
      </c>
      <c r="X8" s="1002">
        <v>6.5</v>
      </c>
      <c r="Y8" s="1002">
        <v>6.5</v>
      </c>
      <c r="Z8" s="1003">
        <v>6.5</v>
      </c>
      <c r="AA8" s="1002">
        <v>6.5</v>
      </c>
      <c r="AB8" s="1003">
        <v>6.5</v>
      </c>
      <c r="AC8" s="1002">
        <v>6.5</v>
      </c>
      <c r="AD8" s="1002">
        <v>6.5</v>
      </c>
      <c r="AE8" s="1002">
        <v>6.5</v>
      </c>
      <c r="AF8" s="1002">
        <v>6.5</v>
      </c>
      <c r="AG8" s="1002">
        <v>6.5</v>
      </c>
      <c r="AH8" s="1002">
        <v>6.5</v>
      </c>
      <c r="AI8" s="1002">
        <v>6.5</v>
      </c>
      <c r="AJ8" s="1002">
        <v>6</v>
      </c>
      <c r="AK8" s="1002">
        <v>6</v>
      </c>
      <c r="AL8" s="1002">
        <v>6</v>
      </c>
      <c r="AM8" s="1002">
        <v>6</v>
      </c>
      <c r="AN8" s="1002">
        <v>6</v>
      </c>
      <c r="AO8" s="1002">
        <v>6</v>
      </c>
      <c r="AP8" s="1002">
        <v>6</v>
      </c>
      <c r="AQ8" s="1002">
        <v>6</v>
      </c>
      <c r="AR8" s="1002">
        <v>6</v>
      </c>
      <c r="AS8" s="1002">
        <v>5</v>
      </c>
      <c r="AT8" s="1002">
        <v>5</v>
      </c>
      <c r="AU8" s="1002">
        <v>5</v>
      </c>
      <c r="AV8" s="1002">
        <v>5</v>
      </c>
      <c r="AW8" s="1002">
        <v>5</v>
      </c>
      <c r="AX8" s="1002">
        <v>5</v>
      </c>
      <c r="AY8" s="1002">
        <v>5</v>
      </c>
      <c r="AZ8" s="1002">
        <v>5</v>
      </c>
      <c r="BA8" s="1002">
        <v>5</v>
      </c>
      <c r="BB8" s="1002">
        <v>5</v>
      </c>
      <c r="BC8" s="1002">
        <v>5</v>
      </c>
      <c r="BD8" s="1002">
        <v>5</v>
      </c>
      <c r="BE8" s="1002">
        <v>5</v>
      </c>
      <c r="BF8" s="1002">
        <v>5</v>
      </c>
      <c r="BG8" s="1002">
        <v>5</v>
      </c>
      <c r="BH8" s="1002">
        <v>5</v>
      </c>
      <c r="BI8" s="1002">
        <v>5</v>
      </c>
      <c r="BJ8" s="1001">
        <v>5</v>
      </c>
    </row>
    <row r="9" spans="1:62">
      <c r="A9" s="990" t="s">
        <v>1029</v>
      </c>
      <c r="B9" s="985">
        <v>7</v>
      </c>
      <c r="C9" s="985">
        <v>7</v>
      </c>
      <c r="D9" s="985">
        <v>7</v>
      </c>
      <c r="E9" s="1002">
        <v>7</v>
      </c>
      <c r="F9" s="1002">
        <v>7</v>
      </c>
      <c r="G9" s="1002">
        <v>7</v>
      </c>
      <c r="H9" s="1002">
        <v>7</v>
      </c>
      <c r="I9" s="1002">
        <v>7</v>
      </c>
      <c r="J9" s="1002">
        <v>7</v>
      </c>
      <c r="K9" s="1002">
        <v>7</v>
      </c>
      <c r="L9" s="1002">
        <v>7</v>
      </c>
      <c r="M9" s="1002">
        <v>7</v>
      </c>
      <c r="N9" s="1002">
        <v>7</v>
      </c>
      <c r="O9" s="1002">
        <v>7</v>
      </c>
      <c r="P9" s="1002">
        <v>7</v>
      </c>
      <c r="Q9" s="1002">
        <v>7</v>
      </c>
      <c r="R9" s="1002">
        <v>7</v>
      </c>
      <c r="S9" s="1002">
        <v>7</v>
      </c>
      <c r="T9" s="1002">
        <v>7</v>
      </c>
      <c r="U9" s="1002">
        <v>7</v>
      </c>
      <c r="V9" s="1002">
        <v>7</v>
      </c>
      <c r="W9" s="1002">
        <v>7</v>
      </c>
      <c r="X9" s="1002">
        <v>6.5</v>
      </c>
      <c r="Y9" s="1002">
        <v>6.5</v>
      </c>
      <c r="Z9" s="1003">
        <v>6.5</v>
      </c>
      <c r="AA9" s="1002">
        <v>6.5</v>
      </c>
      <c r="AB9" s="1003">
        <v>6.5</v>
      </c>
      <c r="AC9" s="1002">
        <v>6.5</v>
      </c>
      <c r="AD9" s="1002">
        <v>6.5</v>
      </c>
      <c r="AE9" s="1002">
        <v>6.5</v>
      </c>
      <c r="AF9" s="1002">
        <v>6.5</v>
      </c>
      <c r="AG9" s="1002">
        <v>6.5</v>
      </c>
      <c r="AH9" s="1002">
        <v>6.5</v>
      </c>
      <c r="AI9" s="1002">
        <v>6.5</v>
      </c>
      <c r="AJ9" s="1002">
        <v>6</v>
      </c>
      <c r="AK9" s="1002">
        <v>6</v>
      </c>
      <c r="AL9" s="1002">
        <v>6</v>
      </c>
      <c r="AM9" s="1002">
        <v>6</v>
      </c>
      <c r="AN9" s="1002">
        <v>6</v>
      </c>
      <c r="AO9" s="1002">
        <v>6</v>
      </c>
      <c r="AP9" s="1002">
        <v>6</v>
      </c>
      <c r="AQ9" s="1002">
        <v>6</v>
      </c>
      <c r="AR9" s="1002">
        <v>6</v>
      </c>
      <c r="AS9" s="1002">
        <v>5</v>
      </c>
      <c r="AT9" s="1002">
        <v>5</v>
      </c>
      <c r="AU9" s="1002">
        <v>5</v>
      </c>
      <c r="AV9" s="1002">
        <v>5</v>
      </c>
      <c r="AW9" s="1002">
        <v>5</v>
      </c>
      <c r="AX9" s="1002">
        <v>5</v>
      </c>
      <c r="AY9" s="1002">
        <v>5</v>
      </c>
      <c r="AZ9" s="1002">
        <v>5</v>
      </c>
      <c r="BA9" s="1002">
        <v>5</v>
      </c>
      <c r="BB9" s="1002">
        <v>5</v>
      </c>
      <c r="BC9" s="1002">
        <v>5</v>
      </c>
      <c r="BD9" s="1002">
        <v>5</v>
      </c>
      <c r="BE9" s="1002">
        <v>5</v>
      </c>
      <c r="BF9" s="1002">
        <v>5</v>
      </c>
      <c r="BG9" s="1002">
        <v>5</v>
      </c>
      <c r="BH9" s="1002">
        <v>5</v>
      </c>
      <c r="BI9" s="1002">
        <v>5</v>
      </c>
      <c r="BJ9" s="1001">
        <v>5</v>
      </c>
    </row>
    <row r="10" spans="1:62" s="973" customFormat="1">
      <c r="A10" s="1000" t="s">
        <v>1028</v>
      </c>
      <c r="B10" s="999"/>
      <c r="C10" s="999"/>
      <c r="D10" s="999"/>
      <c r="E10" s="999"/>
      <c r="F10" s="997"/>
      <c r="G10" s="997"/>
      <c r="H10" s="997"/>
      <c r="I10" s="997"/>
      <c r="J10" s="997"/>
      <c r="K10" s="997"/>
      <c r="L10" s="997"/>
      <c r="M10" s="997"/>
      <c r="N10" s="997"/>
      <c r="O10" s="997"/>
      <c r="P10" s="997"/>
      <c r="Q10" s="997"/>
      <c r="R10" s="997"/>
      <c r="S10" s="997"/>
      <c r="T10" s="997"/>
      <c r="U10" s="997"/>
      <c r="V10" s="997"/>
      <c r="W10" s="997"/>
      <c r="X10" s="997"/>
      <c r="Y10" s="997"/>
      <c r="Z10" s="998"/>
      <c r="AA10" s="997"/>
      <c r="AB10" s="998"/>
      <c r="AC10" s="997"/>
      <c r="AD10" s="997"/>
      <c r="AE10" s="997"/>
      <c r="AF10" s="997"/>
      <c r="AG10" s="997"/>
      <c r="AH10" s="997"/>
      <c r="AI10" s="997"/>
      <c r="AJ10" s="997"/>
      <c r="AK10" s="997"/>
      <c r="AL10" s="997"/>
      <c r="AM10" s="997"/>
      <c r="AN10" s="997"/>
      <c r="AO10" s="997"/>
      <c r="AP10" s="997"/>
      <c r="AQ10" s="997"/>
      <c r="AR10" s="997"/>
      <c r="AS10" s="997"/>
      <c r="AT10" s="997"/>
      <c r="AU10" s="997"/>
      <c r="AV10" s="997"/>
      <c r="AW10" s="997"/>
      <c r="AX10" s="997"/>
      <c r="AY10" s="997"/>
      <c r="AZ10" s="997"/>
      <c r="BA10" s="997"/>
      <c r="BB10" s="997"/>
      <c r="BC10" s="997"/>
      <c r="BD10" s="997"/>
      <c r="BE10" s="997"/>
      <c r="BF10" s="997"/>
      <c r="BG10" s="997"/>
      <c r="BH10" s="997"/>
      <c r="BI10" s="997"/>
      <c r="BJ10" s="996"/>
    </row>
    <row r="11" spans="1:62" s="973" customFormat="1">
      <c r="A11" s="990" t="s">
        <v>1027</v>
      </c>
      <c r="B11" s="985">
        <v>1</v>
      </c>
      <c r="C11" s="985">
        <v>1</v>
      </c>
      <c r="D11" s="985">
        <v>1</v>
      </c>
      <c r="E11" s="1002">
        <v>1</v>
      </c>
      <c r="F11" s="1002">
        <v>1</v>
      </c>
      <c r="G11" s="1002">
        <v>1</v>
      </c>
      <c r="H11" s="1002">
        <v>1</v>
      </c>
      <c r="I11" s="1002">
        <v>1</v>
      </c>
      <c r="J11" s="1002">
        <v>1</v>
      </c>
      <c r="K11" s="1002">
        <v>1</v>
      </c>
      <c r="L11" s="1002">
        <v>1</v>
      </c>
      <c r="M11" s="1002">
        <v>1</v>
      </c>
      <c r="N11" s="1002">
        <v>1</v>
      </c>
      <c r="O11" s="1002">
        <v>1</v>
      </c>
      <c r="P11" s="1002">
        <v>1</v>
      </c>
      <c r="Q11" s="1002">
        <v>1</v>
      </c>
      <c r="R11" s="1002">
        <v>1</v>
      </c>
      <c r="S11" s="1002">
        <v>1</v>
      </c>
      <c r="T11" s="1002">
        <v>1</v>
      </c>
      <c r="U11" s="1002">
        <v>1</v>
      </c>
      <c r="V11" s="1002">
        <v>1</v>
      </c>
      <c r="W11" s="1002">
        <v>1</v>
      </c>
      <c r="X11" s="1002">
        <v>1</v>
      </c>
      <c r="Y11" s="1002">
        <v>1</v>
      </c>
      <c r="Z11" s="1012">
        <v>1</v>
      </c>
      <c r="AA11" s="1002">
        <v>1</v>
      </c>
      <c r="AB11" s="1003">
        <v>1</v>
      </c>
      <c r="AC11" s="1002">
        <v>1</v>
      </c>
      <c r="AD11" s="1002">
        <v>1</v>
      </c>
      <c r="AE11" s="1002">
        <v>1</v>
      </c>
      <c r="AF11" s="1002">
        <v>1</v>
      </c>
      <c r="AG11" s="1002">
        <v>1</v>
      </c>
      <c r="AH11" s="1002">
        <v>1</v>
      </c>
      <c r="AI11" s="1002">
        <v>1</v>
      </c>
      <c r="AJ11" s="1002">
        <v>1</v>
      </c>
      <c r="AK11" s="1002">
        <v>1</v>
      </c>
      <c r="AL11" s="1002">
        <v>1</v>
      </c>
      <c r="AM11" s="1002">
        <v>1</v>
      </c>
      <c r="AN11" s="1002">
        <v>1</v>
      </c>
      <c r="AO11" s="1002">
        <v>1</v>
      </c>
      <c r="AP11" s="1002">
        <v>1</v>
      </c>
      <c r="AQ11" s="1002">
        <v>1</v>
      </c>
      <c r="AR11" s="1002">
        <v>1</v>
      </c>
      <c r="AS11" s="1002">
        <v>1</v>
      </c>
      <c r="AT11" s="1002">
        <v>1</v>
      </c>
      <c r="AU11" s="1002">
        <v>1</v>
      </c>
      <c r="AV11" s="1002">
        <v>1</v>
      </c>
      <c r="AW11" s="1002">
        <v>1</v>
      </c>
      <c r="AX11" s="1002">
        <v>1</v>
      </c>
      <c r="AY11" s="1002">
        <v>1</v>
      </c>
      <c r="AZ11" s="1002">
        <v>1</v>
      </c>
      <c r="BA11" s="1002">
        <v>1</v>
      </c>
      <c r="BB11" s="1002">
        <v>1</v>
      </c>
      <c r="BC11" s="1002">
        <v>1</v>
      </c>
      <c r="BD11" s="1002">
        <v>1</v>
      </c>
      <c r="BE11" s="1002">
        <v>1</v>
      </c>
      <c r="BF11" s="1002">
        <v>1</v>
      </c>
      <c r="BG11" s="1002">
        <v>1</v>
      </c>
      <c r="BH11" s="1002">
        <v>1</v>
      </c>
      <c r="BI11" s="1002">
        <v>1</v>
      </c>
      <c r="BJ11" s="1001">
        <v>1</v>
      </c>
    </row>
    <row r="12" spans="1:62" s="973" customFormat="1">
      <c r="A12" s="990" t="s">
        <v>1026</v>
      </c>
      <c r="B12" s="1002">
        <v>4</v>
      </c>
      <c r="C12" s="1002">
        <v>4</v>
      </c>
      <c r="D12" s="1002">
        <v>4</v>
      </c>
      <c r="E12" s="1002">
        <v>4</v>
      </c>
      <c r="F12" s="1002">
        <v>4</v>
      </c>
      <c r="G12" s="1002">
        <v>4</v>
      </c>
      <c r="H12" s="1002">
        <v>4</v>
      </c>
      <c r="I12" s="1002">
        <v>4</v>
      </c>
      <c r="J12" s="1002">
        <v>4</v>
      </c>
      <c r="K12" s="1002">
        <v>4</v>
      </c>
      <c r="L12" s="1002">
        <v>4</v>
      </c>
      <c r="M12" s="1002">
        <v>4</v>
      </c>
      <c r="N12" s="1002">
        <v>4</v>
      </c>
      <c r="O12" s="1002">
        <v>4</v>
      </c>
      <c r="P12" s="1002">
        <v>4</v>
      </c>
      <c r="Q12" s="1002">
        <v>4</v>
      </c>
      <c r="R12" s="1002">
        <v>4</v>
      </c>
      <c r="S12" s="1002">
        <v>4</v>
      </c>
      <c r="T12" s="1002">
        <v>4</v>
      </c>
      <c r="U12" s="1002">
        <v>4</v>
      </c>
      <c r="V12" s="1002">
        <v>4</v>
      </c>
      <c r="W12" s="1002">
        <v>4</v>
      </c>
      <c r="X12" s="1002">
        <v>4</v>
      </c>
      <c r="Y12" s="1002">
        <v>4</v>
      </c>
      <c r="Z12" s="1012">
        <v>4</v>
      </c>
      <c r="AA12" s="1002">
        <v>4</v>
      </c>
      <c r="AB12" s="1003">
        <v>4</v>
      </c>
      <c r="AC12" s="1002">
        <v>4</v>
      </c>
      <c r="AD12" s="1002">
        <v>4</v>
      </c>
      <c r="AE12" s="1002">
        <v>4</v>
      </c>
      <c r="AF12" s="1002">
        <v>4</v>
      </c>
      <c r="AG12" s="1002">
        <v>4</v>
      </c>
      <c r="AH12" s="1002">
        <v>4</v>
      </c>
      <c r="AI12" s="1002">
        <v>4</v>
      </c>
      <c r="AJ12" s="1002">
        <v>3</v>
      </c>
      <c r="AK12" s="1002">
        <v>3</v>
      </c>
      <c r="AL12" s="1002">
        <v>3</v>
      </c>
      <c r="AM12" s="1002">
        <v>3</v>
      </c>
      <c r="AN12" s="1002">
        <v>3</v>
      </c>
      <c r="AO12" s="1002">
        <v>3</v>
      </c>
      <c r="AP12" s="1002">
        <v>3</v>
      </c>
      <c r="AQ12" s="1002">
        <v>3</v>
      </c>
      <c r="AR12" s="1002">
        <v>3</v>
      </c>
      <c r="AS12" s="1002">
        <v>3</v>
      </c>
      <c r="AT12" s="1002">
        <v>3</v>
      </c>
      <c r="AU12" s="1002">
        <v>3</v>
      </c>
      <c r="AV12" s="1002">
        <v>3</v>
      </c>
      <c r="AW12" s="1002">
        <v>3</v>
      </c>
      <c r="AX12" s="1002">
        <v>3</v>
      </c>
      <c r="AY12" s="1002">
        <v>3</v>
      </c>
      <c r="AZ12" s="1002">
        <v>3</v>
      </c>
      <c r="BA12" s="1002">
        <v>3</v>
      </c>
      <c r="BB12" s="1002">
        <v>3</v>
      </c>
      <c r="BC12" s="1002">
        <v>3</v>
      </c>
      <c r="BD12" s="1002">
        <v>3</v>
      </c>
      <c r="BE12" s="1002">
        <v>3</v>
      </c>
      <c r="BF12" s="1002">
        <v>3</v>
      </c>
      <c r="BG12" s="1002">
        <v>3</v>
      </c>
      <c r="BH12" s="1002">
        <v>3</v>
      </c>
      <c r="BI12" s="1002">
        <v>3</v>
      </c>
      <c r="BJ12" s="1001">
        <v>3</v>
      </c>
    </row>
    <row r="13" spans="1:62" s="973" customFormat="1">
      <c r="A13" s="990" t="s">
        <v>1025</v>
      </c>
      <c r="B13" s="1011" t="s">
        <v>1024</v>
      </c>
      <c r="C13" s="1011" t="s">
        <v>1024</v>
      </c>
      <c r="D13" s="1010" t="s">
        <v>1024</v>
      </c>
      <c r="E13" s="1008" t="s">
        <v>1024</v>
      </c>
      <c r="F13" s="1008" t="s">
        <v>1024</v>
      </c>
      <c r="G13" s="1008" t="s">
        <v>1024</v>
      </c>
      <c r="H13" s="1008" t="s">
        <v>1024</v>
      </c>
      <c r="I13" s="1008" t="s">
        <v>1024</v>
      </c>
      <c r="J13" s="1008" t="s">
        <v>1024</v>
      </c>
      <c r="K13" s="1008" t="s">
        <v>1024</v>
      </c>
      <c r="L13" s="1008" t="s">
        <v>1024</v>
      </c>
      <c r="M13" s="1008" t="s">
        <v>1024</v>
      </c>
      <c r="N13" s="1008" t="s">
        <v>1024</v>
      </c>
      <c r="O13" s="1008" t="s">
        <v>1024</v>
      </c>
      <c r="P13" s="1008" t="s">
        <v>1024</v>
      </c>
      <c r="Q13" s="1008" t="s">
        <v>1024</v>
      </c>
      <c r="R13" s="1008" t="s">
        <v>1024</v>
      </c>
      <c r="S13" s="1008" t="s">
        <v>1024</v>
      </c>
      <c r="T13" s="1008" t="s">
        <v>1024</v>
      </c>
      <c r="U13" s="1008" t="s">
        <v>1024</v>
      </c>
      <c r="V13" s="1008" t="s">
        <v>1024</v>
      </c>
      <c r="W13" s="1008" t="s">
        <v>1024</v>
      </c>
      <c r="X13" s="1008" t="s">
        <v>1024</v>
      </c>
      <c r="Y13" s="1008" t="s">
        <v>1024</v>
      </c>
      <c r="Z13" s="1009" t="s">
        <v>1024</v>
      </c>
      <c r="AA13" s="1008" t="s">
        <v>1024</v>
      </c>
      <c r="AB13" s="1009" t="s">
        <v>1024</v>
      </c>
      <c r="AC13" s="1008" t="s">
        <v>1024</v>
      </c>
      <c r="AD13" s="1008" t="s">
        <v>1024</v>
      </c>
      <c r="AE13" s="1008" t="s">
        <v>1024</v>
      </c>
      <c r="AF13" s="1008" t="s">
        <v>1024</v>
      </c>
      <c r="AG13" s="1008" t="s">
        <v>1024</v>
      </c>
      <c r="AH13" s="1008" t="s">
        <v>1024</v>
      </c>
      <c r="AI13" s="1008" t="s">
        <v>1024</v>
      </c>
      <c r="AJ13" s="1008" t="s">
        <v>1024</v>
      </c>
      <c r="AK13" s="1008" t="s">
        <v>1024</v>
      </c>
      <c r="AL13" s="1008" t="s">
        <v>1024</v>
      </c>
      <c r="AM13" s="1008" t="s">
        <v>1024</v>
      </c>
      <c r="AN13" s="1008" t="s">
        <v>1024</v>
      </c>
      <c r="AO13" s="1008" t="s">
        <v>1024</v>
      </c>
      <c r="AP13" s="1008" t="s">
        <v>1024</v>
      </c>
      <c r="AQ13" s="1008" t="s">
        <v>1024</v>
      </c>
      <c r="AR13" s="1008" t="s">
        <v>1024</v>
      </c>
      <c r="AS13" s="1008" t="s">
        <v>1024</v>
      </c>
      <c r="AT13" s="1008" t="s">
        <v>1024</v>
      </c>
      <c r="AU13" s="1008" t="s">
        <v>1024</v>
      </c>
      <c r="AV13" s="1008" t="s">
        <v>1024</v>
      </c>
      <c r="AW13" s="1008" t="s">
        <v>1024</v>
      </c>
      <c r="AX13" s="1008" t="s">
        <v>1024</v>
      </c>
      <c r="AY13" s="1008" t="s">
        <v>1024</v>
      </c>
      <c r="AZ13" s="1008" t="s">
        <v>1024</v>
      </c>
      <c r="BA13" s="1008" t="s">
        <v>1024</v>
      </c>
      <c r="BB13" s="1008" t="s">
        <v>1024</v>
      </c>
      <c r="BC13" s="1008" t="s">
        <v>1024</v>
      </c>
      <c r="BD13" s="1008" t="s">
        <v>1024</v>
      </c>
      <c r="BE13" s="1008" t="s">
        <v>1024</v>
      </c>
      <c r="BF13" s="1008" t="s">
        <v>1024</v>
      </c>
      <c r="BG13" s="1008" t="s">
        <v>1024</v>
      </c>
      <c r="BH13" s="1008" t="s">
        <v>1024</v>
      </c>
      <c r="BI13" s="1008" t="s">
        <v>1024</v>
      </c>
      <c r="BJ13" s="1007" t="s">
        <v>1024</v>
      </c>
    </row>
    <row r="14" spans="1:62" s="973" customFormat="1">
      <c r="A14" s="1000" t="s">
        <v>1023</v>
      </c>
      <c r="B14" s="999"/>
      <c r="C14" s="999"/>
      <c r="D14" s="999"/>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6"/>
      <c r="AA14" s="1005"/>
      <c r="AB14" s="1006"/>
      <c r="AC14" s="1005"/>
      <c r="AD14" s="1005"/>
      <c r="AE14" s="1005"/>
      <c r="AF14" s="1005"/>
      <c r="AG14" s="1005"/>
      <c r="AH14" s="1005"/>
      <c r="AI14" s="1005"/>
      <c r="AJ14" s="1005"/>
      <c r="AK14" s="1005"/>
      <c r="AL14" s="1005"/>
      <c r="AM14" s="1005"/>
      <c r="AN14" s="1005"/>
      <c r="AO14" s="1005"/>
      <c r="AP14" s="1005"/>
      <c r="AQ14" s="1005"/>
      <c r="AR14" s="1005"/>
      <c r="AS14" s="1005"/>
      <c r="AT14" s="1005"/>
      <c r="AU14" s="1005"/>
      <c r="AV14" s="1005"/>
      <c r="AW14" s="1005"/>
      <c r="AX14" s="1005"/>
      <c r="AY14" s="1005"/>
      <c r="AZ14" s="1005"/>
      <c r="BA14" s="1005"/>
      <c r="BB14" s="1005"/>
      <c r="BC14" s="1005"/>
      <c r="BD14" s="1005"/>
      <c r="BE14" s="1005"/>
      <c r="BF14" s="1005"/>
      <c r="BG14" s="1005"/>
      <c r="BH14" s="1005"/>
      <c r="BI14" s="1005"/>
      <c r="BJ14" s="1004"/>
    </row>
    <row r="15" spans="1:62">
      <c r="A15" s="990" t="s">
        <v>1022</v>
      </c>
      <c r="B15" s="985">
        <v>6</v>
      </c>
      <c r="C15" s="985">
        <v>6</v>
      </c>
      <c r="D15" s="985">
        <v>6</v>
      </c>
      <c r="E15" s="1002">
        <v>6</v>
      </c>
      <c r="F15" s="1002">
        <v>6</v>
      </c>
      <c r="G15" s="1002">
        <v>6</v>
      </c>
      <c r="H15" s="1002">
        <v>6</v>
      </c>
      <c r="I15" s="1002">
        <v>6</v>
      </c>
      <c r="J15" s="1002">
        <v>6</v>
      </c>
      <c r="K15" s="1002">
        <v>6</v>
      </c>
      <c r="L15" s="1002">
        <v>6</v>
      </c>
      <c r="M15" s="1002">
        <v>6</v>
      </c>
      <c r="N15" s="1002">
        <v>6</v>
      </c>
      <c r="O15" s="1002">
        <v>6</v>
      </c>
      <c r="P15" s="1002">
        <v>6</v>
      </c>
      <c r="Q15" s="1002">
        <v>6</v>
      </c>
      <c r="R15" s="1002">
        <v>6</v>
      </c>
      <c r="S15" s="1002">
        <v>6</v>
      </c>
      <c r="T15" s="1002">
        <v>6</v>
      </c>
      <c r="U15" s="1002">
        <v>6</v>
      </c>
      <c r="V15" s="1002">
        <v>6</v>
      </c>
      <c r="W15" s="1002">
        <v>6</v>
      </c>
      <c r="X15" s="1002">
        <v>4</v>
      </c>
      <c r="Y15" s="1002">
        <v>4</v>
      </c>
      <c r="Z15" s="1003">
        <v>4</v>
      </c>
      <c r="AA15" s="1002">
        <v>4</v>
      </c>
      <c r="AB15" s="1003">
        <v>4</v>
      </c>
      <c r="AC15" s="1002">
        <v>4</v>
      </c>
      <c r="AD15" s="1002">
        <v>4</v>
      </c>
      <c r="AE15" s="1002">
        <v>4</v>
      </c>
      <c r="AF15" s="1002">
        <v>4</v>
      </c>
      <c r="AG15" s="1002">
        <v>4</v>
      </c>
      <c r="AH15" s="1002">
        <v>4</v>
      </c>
      <c r="AI15" s="1002">
        <v>4</v>
      </c>
      <c r="AJ15" s="1002">
        <v>4</v>
      </c>
      <c r="AK15" s="1002">
        <v>4</v>
      </c>
      <c r="AL15" s="1002">
        <v>4</v>
      </c>
      <c r="AM15" s="1002">
        <v>4</v>
      </c>
      <c r="AN15" s="1002">
        <v>4</v>
      </c>
      <c r="AO15" s="1002">
        <v>4</v>
      </c>
      <c r="AP15" s="1002">
        <v>4</v>
      </c>
      <c r="AQ15" s="1002">
        <v>4</v>
      </c>
      <c r="AR15" s="1002">
        <v>4</v>
      </c>
      <c r="AS15" s="1002">
        <v>3</v>
      </c>
      <c r="AT15" s="1002">
        <v>3</v>
      </c>
      <c r="AU15" s="1002">
        <v>3</v>
      </c>
      <c r="AV15" s="1002">
        <v>3</v>
      </c>
      <c r="AW15" s="1002">
        <v>3</v>
      </c>
      <c r="AX15" s="1002">
        <v>3</v>
      </c>
      <c r="AY15" s="1002">
        <v>3</v>
      </c>
      <c r="AZ15" s="1002">
        <v>3</v>
      </c>
      <c r="BA15" s="1002">
        <v>3</v>
      </c>
      <c r="BB15" s="1002">
        <v>3</v>
      </c>
      <c r="BC15" s="1002">
        <v>3</v>
      </c>
      <c r="BD15" s="1002">
        <v>3</v>
      </c>
      <c r="BE15" s="1002">
        <v>3</v>
      </c>
      <c r="BF15" s="1002">
        <v>3</v>
      </c>
      <c r="BG15" s="1002">
        <v>3</v>
      </c>
      <c r="BH15" s="1002">
        <v>3</v>
      </c>
      <c r="BI15" s="1002">
        <v>3</v>
      </c>
      <c r="BJ15" s="1001">
        <v>3</v>
      </c>
    </row>
    <row r="16" spans="1:62">
      <c r="A16" s="990" t="s">
        <v>1021</v>
      </c>
      <c r="B16" s="985">
        <v>5</v>
      </c>
      <c r="C16" s="985">
        <v>5</v>
      </c>
      <c r="D16" s="985">
        <v>5</v>
      </c>
      <c r="E16" s="1002">
        <v>5</v>
      </c>
      <c r="F16" s="1002">
        <v>5</v>
      </c>
      <c r="G16" s="1002">
        <v>5</v>
      </c>
      <c r="H16" s="1002">
        <v>5</v>
      </c>
      <c r="I16" s="1002">
        <v>5</v>
      </c>
      <c r="J16" s="1002">
        <v>5</v>
      </c>
      <c r="K16" s="1002">
        <v>5</v>
      </c>
      <c r="L16" s="1002">
        <v>5</v>
      </c>
      <c r="M16" s="1002">
        <v>5</v>
      </c>
      <c r="N16" s="1002">
        <v>5</v>
      </c>
      <c r="O16" s="1002">
        <v>5</v>
      </c>
      <c r="P16" s="1002">
        <v>5</v>
      </c>
      <c r="Q16" s="1002">
        <v>5</v>
      </c>
      <c r="R16" s="1002">
        <v>5</v>
      </c>
      <c r="S16" s="1002">
        <v>5</v>
      </c>
      <c r="T16" s="1002">
        <v>5</v>
      </c>
      <c r="U16" s="1002">
        <v>5</v>
      </c>
      <c r="V16" s="1002">
        <v>5</v>
      </c>
      <c r="W16" s="1002">
        <v>5</v>
      </c>
      <c r="X16" s="1002">
        <v>4</v>
      </c>
      <c r="Y16" s="1002">
        <v>4</v>
      </c>
      <c r="Z16" s="1003">
        <v>4</v>
      </c>
      <c r="AA16" s="1002">
        <v>4</v>
      </c>
      <c r="AB16" s="1003">
        <v>4</v>
      </c>
      <c r="AC16" s="1002">
        <v>4</v>
      </c>
      <c r="AD16" s="1002">
        <v>4</v>
      </c>
      <c r="AE16" s="1002">
        <v>4</v>
      </c>
      <c r="AF16" s="1002">
        <v>4</v>
      </c>
      <c r="AG16" s="1002">
        <v>4</v>
      </c>
      <c r="AH16" s="1002">
        <v>4</v>
      </c>
      <c r="AI16" s="1002">
        <v>4</v>
      </c>
      <c r="AJ16" s="1002">
        <v>4</v>
      </c>
      <c r="AK16" s="1002">
        <v>4</v>
      </c>
      <c r="AL16" s="1002">
        <v>4</v>
      </c>
      <c r="AM16" s="1002">
        <v>4</v>
      </c>
      <c r="AN16" s="1002">
        <v>4</v>
      </c>
      <c r="AO16" s="1002">
        <v>4</v>
      </c>
      <c r="AP16" s="1002">
        <v>4</v>
      </c>
      <c r="AQ16" s="1002">
        <v>4</v>
      </c>
      <c r="AR16" s="1002">
        <v>4</v>
      </c>
      <c r="AS16" s="1002">
        <v>3</v>
      </c>
      <c r="AT16" s="1002">
        <v>3</v>
      </c>
      <c r="AU16" s="1002">
        <v>3</v>
      </c>
      <c r="AV16" s="1002">
        <v>3</v>
      </c>
      <c r="AW16" s="1002">
        <v>3</v>
      </c>
      <c r="AX16" s="1002">
        <v>3</v>
      </c>
      <c r="AY16" s="1002">
        <v>3</v>
      </c>
      <c r="AZ16" s="1002">
        <v>3</v>
      </c>
      <c r="BA16" s="1002">
        <v>3</v>
      </c>
      <c r="BB16" s="1002">
        <v>3</v>
      </c>
      <c r="BC16" s="1002">
        <v>3</v>
      </c>
      <c r="BD16" s="1002">
        <v>3</v>
      </c>
      <c r="BE16" s="1002">
        <v>3</v>
      </c>
      <c r="BF16" s="1002">
        <v>3</v>
      </c>
      <c r="BG16" s="1002">
        <v>3</v>
      </c>
      <c r="BH16" s="1002">
        <v>3</v>
      </c>
      <c r="BI16" s="1002">
        <v>3</v>
      </c>
      <c r="BJ16" s="1001">
        <v>3</v>
      </c>
    </row>
    <row r="17" spans="1:62">
      <c r="A17" s="990" t="s">
        <v>1020</v>
      </c>
      <c r="B17" s="985">
        <v>4</v>
      </c>
      <c r="C17" s="985">
        <v>4</v>
      </c>
      <c r="D17" s="985">
        <v>4</v>
      </c>
      <c r="E17" s="1002">
        <v>4</v>
      </c>
      <c r="F17" s="1002">
        <v>4</v>
      </c>
      <c r="G17" s="1002">
        <v>4</v>
      </c>
      <c r="H17" s="1002">
        <v>4</v>
      </c>
      <c r="I17" s="1002">
        <v>4</v>
      </c>
      <c r="J17" s="1002">
        <v>4</v>
      </c>
      <c r="K17" s="1002">
        <v>4</v>
      </c>
      <c r="L17" s="1002">
        <v>4</v>
      </c>
      <c r="M17" s="1002">
        <v>4</v>
      </c>
      <c r="N17" s="1002">
        <v>4</v>
      </c>
      <c r="O17" s="1002">
        <v>4</v>
      </c>
      <c r="P17" s="1002">
        <v>4</v>
      </c>
      <c r="Q17" s="1002">
        <v>4</v>
      </c>
      <c r="R17" s="1002">
        <v>4</v>
      </c>
      <c r="S17" s="1002">
        <v>4</v>
      </c>
      <c r="T17" s="1002">
        <v>4</v>
      </c>
      <c r="U17" s="1002">
        <v>4</v>
      </c>
      <c r="V17" s="1002">
        <v>4</v>
      </c>
      <c r="W17" s="1002">
        <v>4</v>
      </c>
      <c r="X17" s="1002">
        <v>4</v>
      </c>
      <c r="Y17" s="1002">
        <v>4</v>
      </c>
      <c r="Z17" s="1003">
        <v>4</v>
      </c>
      <c r="AA17" s="1002">
        <v>4</v>
      </c>
      <c r="AB17" s="1003">
        <v>4</v>
      </c>
      <c r="AC17" s="1002">
        <v>4</v>
      </c>
      <c r="AD17" s="1002">
        <v>4</v>
      </c>
      <c r="AE17" s="1002">
        <v>4</v>
      </c>
      <c r="AF17" s="1002">
        <v>4</v>
      </c>
      <c r="AG17" s="1002">
        <v>4</v>
      </c>
      <c r="AH17" s="1002">
        <v>4</v>
      </c>
      <c r="AI17" s="1002">
        <v>4</v>
      </c>
      <c r="AJ17" s="1002">
        <v>4</v>
      </c>
      <c r="AK17" s="1002">
        <v>4</v>
      </c>
      <c r="AL17" s="1002">
        <v>4</v>
      </c>
      <c r="AM17" s="1002">
        <v>4</v>
      </c>
      <c r="AN17" s="1002">
        <v>4</v>
      </c>
      <c r="AO17" s="1002">
        <v>4</v>
      </c>
      <c r="AP17" s="1002">
        <v>4</v>
      </c>
      <c r="AQ17" s="1002">
        <v>4</v>
      </c>
      <c r="AR17" s="1002">
        <v>4</v>
      </c>
      <c r="AS17" s="1002">
        <v>3</v>
      </c>
      <c r="AT17" s="1002">
        <v>3</v>
      </c>
      <c r="AU17" s="1002">
        <v>3</v>
      </c>
      <c r="AV17" s="1002">
        <v>3</v>
      </c>
      <c r="AW17" s="1002">
        <v>3</v>
      </c>
      <c r="AX17" s="1002">
        <v>3</v>
      </c>
      <c r="AY17" s="1002">
        <v>3</v>
      </c>
      <c r="AZ17" s="1002">
        <v>3</v>
      </c>
      <c r="BA17" s="1002">
        <v>3</v>
      </c>
      <c r="BB17" s="1002">
        <v>3</v>
      </c>
      <c r="BC17" s="1002">
        <v>3</v>
      </c>
      <c r="BD17" s="1002">
        <v>3</v>
      </c>
      <c r="BE17" s="1002">
        <v>3</v>
      </c>
      <c r="BF17" s="1002">
        <v>3</v>
      </c>
      <c r="BG17" s="1002">
        <v>3</v>
      </c>
      <c r="BH17" s="1002">
        <v>3</v>
      </c>
      <c r="BI17" s="1002">
        <v>3</v>
      </c>
      <c r="BJ17" s="1001">
        <v>3</v>
      </c>
    </row>
    <row r="18" spans="1:62">
      <c r="A18" s="1000" t="s">
        <v>1019</v>
      </c>
      <c r="B18" s="999"/>
      <c r="C18" s="999"/>
      <c r="D18" s="999"/>
      <c r="E18" s="999"/>
      <c r="F18" s="997"/>
      <c r="G18" s="997"/>
      <c r="H18" s="997"/>
      <c r="I18" s="997"/>
      <c r="J18" s="997"/>
      <c r="K18" s="997"/>
      <c r="L18" s="997"/>
      <c r="M18" s="997"/>
      <c r="N18" s="997"/>
      <c r="O18" s="997"/>
      <c r="P18" s="997"/>
      <c r="Q18" s="997"/>
      <c r="R18" s="997"/>
      <c r="S18" s="997"/>
      <c r="T18" s="997"/>
      <c r="U18" s="997"/>
      <c r="V18" s="997"/>
      <c r="W18" s="997"/>
      <c r="X18" s="997"/>
      <c r="Y18" s="997"/>
      <c r="Z18" s="998"/>
      <c r="AA18" s="997"/>
      <c r="AB18" s="998"/>
      <c r="AC18" s="997"/>
      <c r="AD18" s="997"/>
      <c r="AE18" s="997"/>
      <c r="AF18" s="997"/>
      <c r="AG18" s="997"/>
      <c r="AH18" s="997"/>
      <c r="AI18" s="997"/>
      <c r="AJ18" s="997"/>
      <c r="AK18" s="997"/>
      <c r="AL18" s="997"/>
      <c r="AM18" s="997"/>
      <c r="AN18" s="997"/>
      <c r="AO18" s="997"/>
      <c r="AP18" s="997"/>
      <c r="AQ18" s="997"/>
      <c r="AR18" s="997"/>
      <c r="AS18" s="997"/>
      <c r="AT18" s="997"/>
      <c r="AU18" s="997"/>
      <c r="AV18" s="997"/>
      <c r="AW18" s="997"/>
      <c r="AX18" s="997"/>
      <c r="AY18" s="997"/>
      <c r="AZ18" s="997"/>
      <c r="BA18" s="997"/>
      <c r="BB18" s="997"/>
      <c r="BC18" s="997"/>
      <c r="BD18" s="997"/>
      <c r="BE18" s="997"/>
      <c r="BF18" s="997"/>
      <c r="BG18" s="997"/>
      <c r="BH18" s="997"/>
      <c r="BI18" s="997"/>
      <c r="BJ18" s="996"/>
    </row>
    <row r="19" spans="1:62">
      <c r="A19" s="995" t="s">
        <v>1018</v>
      </c>
      <c r="B19" s="982" t="s">
        <v>74</v>
      </c>
      <c r="C19" s="982" t="s">
        <v>74</v>
      </c>
      <c r="D19" s="982" t="s">
        <v>74</v>
      </c>
      <c r="E19" s="982" t="s">
        <v>74</v>
      </c>
      <c r="F19" s="982" t="s">
        <v>74</v>
      </c>
      <c r="G19" s="982" t="s">
        <v>74</v>
      </c>
      <c r="H19" s="982" t="s">
        <v>74</v>
      </c>
      <c r="I19" s="982" t="s">
        <v>74</v>
      </c>
      <c r="J19" s="982" t="s">
        <v>74</v>
      </c>
      <c r="K19" s="982" t="s">
        <v>74</v>
      </c>
      <c r="L19" s="982">
        <v>0.24049999999999999</v>
      </c>
      <c r="M19" s="982">
        <v>0.35549999999999998</v>
      </c>
      <c r="N19" s="982">
        <v>1.11008</v>
      </c>
      <c r="O19" s="982">
        <v>1.3104</v>
      </c>
      <c r="P19" s="982">
        <v>4.9694454545454549</v>
      </c>
      <c r="Q19" s="982">
        <v>4.2769000000000004</v>
      </c>
      <c r="R19" s="982">
        <v>3.6447159090909089</v>
      </c>
      <c r="S19" s="982">
        <v>4.63</v>
      </c>
      <c r="T19" s="982">
        <v>4.6928000000000001</v>
      </c>
      <c r="U19" s="982">
        <v>4.78</v>
      </c>
      <c r="V19" s="982">
        <v>4.5482199999999997</v>
      </c>
      <c r="W19" s="982">
        <v>3.0712999999999999</v>
      </c>
      <c r="X19" s="982">
        <v>2.4500000000000002</v>
      </c>
      <c r="Y19" s="982">
        <v>2.3180999999999998</v>
      </c>
      <c r="Z19" s="988">
        <v>1.0004999999999999</v>
      </c>
      <c r="AA19" s="982">
        <v>0.5746</v>
      </c>
      <c r="AB19" s="988">
        <v>1.2999999999999999E-3</v>
      </c>
      <c r="AC19" s="982">
        <v>1.7678</v>
      </c>
      <c r="AD19" s="982">
        <v>3.8712</v>
      </c>
      <c r="AE19" s="982">
        <v>3.7233999999999998</v>
      </c>
      <c r="AF19" s="982">
        <v>3.8228</v>
      </c>
      <c r="AG19" s="982">
        <v>3.7429999999999999</v>
      </c>
      <c r="AH19" s="982">
        <v>3.7429999999999999</v>
      </c>
      <c r="AI19" s="982">
        <v>4.3277999999999999</v>
      </c>
      <c r="AJ19" s="982" t="s">
        <v>74</v>
      </c>
      <c r="AK19" s="982" t="s">
        <v>74</v>
      </c>
      <c r="AL19" s="982" t="s">
        <v>74</v>
      </c>
      <c r="AM19" s="982" t="s">
        <v>74</v>
      </c>
      <c r="AN19" s="982" t="s">
        <v>74</v>
      </c>
      <c r="AO19" s="982" t="s">
        <v>74</v>
      </c>
      <c r="AP19" s="982" t="s">
        <v>74</v>
      </c>
      <c r="AQ19" s="982" t="s">
        <v>74</v>
      </c>
      <c r="AR19" s="982" t="s">
        <v>74</v>
      </c>
      <c r="AS19" s="982" t="s">
        <v>74</v>
      </c>
      <c r="AT19" s="982" t="s">
        <v>74</v>
      </c>
      <c r="AU19" s="982">
        <v>0.1144</v>
      </c>
      <c r="AV19" s="982">
        <v>9.3600000000000003E-2</v>
      </c>
      <c r="AW19" s="982">
        <v>2.9899999999999999E-2</v>
      </c>
      <c r="AX19" s="982">
        <v>0.1066</v>
      </c>
      <c r="AY19" s="982">
        <v>3.9E-2</v>
      </c>
      <c r="AZ19" s="982">
        <v>0.26529999999999998</v>
      </c>
      <c r="BA19" s="982">
        <v>0.1066</v>
      </c>
      <c r="BB19" s="982">
        <v>0.82210000000000005</v>
      </c>
      <c r="BC19" s="982">
        <v>0.66979999999999995</v>
      </c>
      <c r="BD19" s="982">
        <v>0.70369999999999999</v>
      </c>
      <c r="BE19" s="982">
        <v>1.6831</v>
      </c>
      <c r="BF19" s="982">
        <v>2.129</v>
      </c>
      <c r="BG19" s="982">
        <v>4.6825000000000001</v>
      </c>
      <c r="BH19" s="982">
        <v>0.1651</v>
      </c>
      <c r="BI19" s="982" t="s">
        <v>74</v>
      </c>
      <c r="BJ19" s="981" t="s">
        <v>74</v>
      </c>
    </row>
    <row r="20" spans="1:62">
      <c r="A20" s="995" t="s">
        <v>1017</v>
      </c>
      <c r="B20" s="982">
        <v>2.12</v>
      </c>
      <c r="C20" s="982">
        <v>3.004</v>
      </c>
      <c r="D20" s="982">
        <v>2.3420000000000001</v>
      </c>
      <c r="E20" s="982">
        <v>1.74</v>
      </c>
      <c r="F20" s="982">
        <v>2.6432000000000002</v>
      </c>
      <c r="G20" s="982">
        <v>0.74419999999999997</v>
      </c>
      <c r="H20" s="982">
        <v>0.92610000000000003</v>
      </c>
      <c r="I20" s="982">
        <v>0.77629999999999999</v>
      </c>
      <c r="J20" s="982">
        <v>1.03</v>
      </c>
      <c r="K20" s="982">
        <v>0.71033567156063082</v>
      </c>
      <c r="L20" s="982">
        <v>0.55069999999999997</v>
      </c>
      <c r="M20" s="982">
        <v>0.48110000000000003</v>
      </c>
      <c r="N20" s="982">
        <v>1.1832</v>
      </c>
      <c r="O20" s="982">
        <v>2.5548000000000002</v>
      </c>
      <c r="P20" s="982">
        <v>5.5149176531715014</v>
      </c>
      <c r="Q20" s="982">
        <v>5.8220000000000001</v>
      </c>
      <c r="R20" s="982">
        <v>3.9250794520547947</v>
      </c>
      <c r="S20" s="982">
        <v>4.7</v>
      </c>
      <c r="T20" s="982">
        <v>4.9848999999999997</v>
      </c>
      <c r="U20" s="982">
        <v>5.15</v>
      </c>
      <c r="V20" s="982">
        <v>4.3784369186716257</v>
      </c>
      <c r="W20" s="982">
        <v>3.7410999999999999</v>
      </c>
      <c r="X20" s="982">
        <v>3.34</v>
      </c>
      <c r="Y20" s="982">
        <v>2.7395999999999998</v>
      </c>
      <c r="Z20" s="988">
        <v>1.7707609396914445</v>
      </c>
      <c r="AA20" s="982">
        <v>2.2029999999999998</v>
      </c>
      <c r="AB20" s="988">
        <v>0.99690000000000001</v>
      </c>
      <c r="AC20" s="982">
        <v>0.86</v>
      </c>
      <c r="AD20" s="982">
        <v>3.4394</v>
      </c>
      <c r="AE20" s="982">
        <v>3.5543999999999998</v>
      </c>
      <c r="AF20" s="982">
        <v>4.4381650070126222</v>
      </c>
      <c r="AG20" s="982">
        <v>4.2913156626506019</v>
      </c>
      <c r="AH20" s="982">
        <v>5.503210042397539</v>
      </c>
      <c r="AI20" s="982">
        <v>4.9685157869012704</v>
      </c>
      <c r="AJ20" s="982">
        <v>0.20724000000000001</v>
      </c>
      <c r="AK20" s="982">
        <v>2.7289786548069812</v>
      </c>
      <c r="AL20" s="982">
        <v>4.3273659852820936</v>
      </c>
      <c r="AM20" s="982">
        <v>3.8337399999999997</v>
      </c>
      <c r="AN20" s="982">
        <v>1.6375838307423722</v>
      </c>
      <c r="AO20" s="982">
        <v>3.1710930596285434</v>
      </c>
      <c r="AP20" s="982">
        <v>3.9069000000000003</v>
      </c>
      <c r="AQ20" s="982">
        <v>3.9651105287222541</v>
      </c>
      <c r="AR20" s="982">
        <v>2.1309222357229651</v>
      </c>
      <c r="AS20" s="982">
        <v>3.5118599999999995</v>
      </c>
      <c r="AT20" s="982">
        <v>2.8078835500835742</v>
      </c>
      <c r="AU20" s="982">
        <v>1.2727017155928326</v>
      </c>
      <c r="AV20" s="982">
        <v>0.21474000000000001</v>
      </c>
      <c r="AW20" s="982">
        <v>0.12893633038707711</v>
      </c>
      <c r="AX20" s="982">
        <v>0.62888439046333788</v>
      </c>
      <c r="AY20" s="982">
        <v>0.78642000000000012</v>
      </c>
      <c r="AZ20" s="982">
        <v>0.5988099918723967</v>
      </c>
      <c r="BA20" s="982">
        <v>0.8661787674313991</v>
      </c>
      <c r="BB20" s="982">
        <v>1.1301000000000001</v>
      </c>
      <c r="BC20" s="982">
        <v>2.0299999999999998</v>
      </c>
      <c r="BD20" s="982">
        <v>2.7635000000000001</v>
      </c>
      <c r="BE20" s="982">
        <v>2.2838474999999998</v>
      </c>
      <c r="BF20" s="982">
        <v>3.7905938603285909</v>
      </c>
      <c r="BG20" s="982">
        <v>4.5516872152678021</v>
      </c>
      <c r="BH20" s="982">
        <v>0.65619249999999996</v>
      </c>
      <c r="BI20" s="982">
        <v>3.9754420183839456</v>
      </c>
      <c r="BJ20" s="981">
        <v>4.8556569252077564</v>
      </c>
    </row>
    <row r="21" spans="1:62">
      <c r="A21" s="995" t="s">
        <v>1016</v>
      </c>
      <c r="B21" s="982">
        <v>2.2999999999999998</v>
      </c>
      <c r="C21" s="982">
        <v>3.1621084055017827</v>
      </c>
      <c r="D21" s="982" t="s">
        <v>74</v>
      </c>
      <c r="E21" s="982">
        <v>2.23</v>
      </c>
      <c r="F21" s="982" t="s">
        <v>74</v>
      </c>
      <c r="G21" s="982">
        <v>2.8525</v>
      </c>
      <c r="H21" s="982">
        <v>1.4455</v>
      </c>
      <c r="I21" s="982">
        <v>1.3360000000000001</v>
      </c>
      <c r="J21" s="982">
        <v>2.02</v>
      </c>
      <c r="K21" s="982">
        <v>1.7079</v>
      </c>
      <c r="L21" s="982" t="s">
        <v>1014</v>
      </c>
      <c r="M21" s="982">
        <v>2.0487000000000002</v>
      </c>
      <c r="N21" s="982">
        <v>1.7726</v>
      </c>
      <c r="O21" s="982">
        <v>2.9860000000000002</v>
      </c>
      <c r="P21" s="982" t="s">
        <v>1014</v>
      </c>
      <c r="Q21" s="982">
        <v>5.0168999999999997</v>
      </c>
      <c r="R21" s="982" t="s">
        <v>1014</v>
      </c>
      <c r="S21" s="982" t="s">
        <v>1014</v>
      </c>
      <c r="T21" s="982">
        <v>5.0824999999999996</v>
      </c>
      <c r="U21" s="982">
        <v>5.25</v>
      </c>
      <c r="V21" s="982">
        <v>4.9190006711409398</v>
      </c>
      <c r="W21" s="982">
        <v>4.3910999999999998</v>
      </c>
      <c r="X21" s="982" t="s">
        <v>74</v>
      </c>
      <c r="Y21" s="982">
        <v>3.1676000000000002</v>
      </c>
      <c r="Z21" s="988">
        <v>2.6588604855920774</v>
      </c>
      <c r="AA21" s="982">
        <v>2.6684000000000001</v>
      </c>
      <c r="AB21" s="988">
        <v>2.0661</v>
      </c>
      <c r="AC21" s="982">
        <v>1.6659999999999999</v>
      </c>
      <c r="AD21" s="982" t="s">
        <v>74</v>
      </c>
      <c r="AE21" s="982">
        <v>4.3693999999999997</v>
      </c>
      <c r="AF21" s="982">
        <v>4.6257844508737627</v>
      </c>
      <c r="AG21" s="982">
        <v>4.754189189189189</v>
      </c>
      <c r="AH21" s="982">
        <v>5.6880737572254336</v>
      </c>
      <c r="AI21" s="982">
        <v>5.0255818181818173</v>
      </c>
      <c r="AJ21" s="982" t="s">
        <v>74</v>
      </c>
      <c r="AK21" s="982">
        <v>3.2666594684385379</v>
      </c>
      <c r="AL21" s="982">
        <v>4.5362454645505599</v>
      </c>
      <c r="AM21" s="982">
        <v>4.4024857142857137</v>
      </c>
      <c r="AN21" s="982">
        <v>3.6099593063583817</v>
      </c>
      <c r="AO21" s="982">
        <v>4.5081818181818178</v>
      </c>
      <c r="AP21" s="982" t="s">
        <v>74</v>
      </c>
      <c r="AQ21" s="982" t="s">
        <v>74</v>
      </c>
      <c r="AR21" s="982">
        <v>3.7208150170648464</v>
      </c>
      <c r="AS21" s="982">
        <v>4.5023623376623378</v>
      </c>
      <c r="AT21" s="982">
        <v>4.565681130524152</v>
      </c>
      <c r="AU21" s="982">
        <v>1.9586363636363637</v>
      </c>
      <c r="AV21" s="982" t="s">
        <v>74</v>
      </c>
      <c r="AW21" s="982">
        <v>1.0099</v>
      </c>
      <c r="AX21" s="982">
        <v>1.332763282571912</v>
      </c>
      <c r="AY21" s="982">
        <v>1.4798588235294117</v>
      </c>
      <c r="AZ21" s="982">
        <v>1.2990453947368421</v>
      </c>
      <c r="BA21" s="982">
        <v>1.1737</v>
      </c>
      <c r="BB21" s="982">
        <v>1.5479000000000001</v>
      </c>
      <c r="BC21" s="982" t="s">
        <v>74</v>
      </c>
      <c r="BD21" s="982">
        <v>2.9289000000000001</v>
      </c>
      <c r="BE21" s="982">
        <v>3.5869545454545455</v>
      </c>
      <c r="BF21" s="982">
        <v>3.8596147186796697</v>
      </c>
      <c r="BG21" s="982">
        <v>4.3863307692307698</v>
      </c>
      <c r="BH21" s="982">
        <v>1.5328999999999999</v>
      </c>
      <c r="BI21" s="982" t="s">
        <v>74</v>
      </c>
      <c r="BJ21" s="981">
        <v>4.8094227621483379</v>
      </c>
    </row>
    <row r="22" spans="1:62">
      <c r="A22" s="995" t="s">
        <v>1015</v>
      </c>
      <c r="B22" s="982">
        <v>2.74</v>
      </c>
      <c r="C22" s="982">
        <v>3.6509999999999998</v>
      </c>
      <c r="D22" s="982">
        <v>3.25</v>
      </c>
      <c r="E22" s="982">
        <v>2.7</v>
      </c>
      <c r="F22" s="982" t="s">
        <v>74</v>
      </c>
      <c r="G22" s="982">
        <v>2.2334999999999998</v>
      </c>
      <c r="H22" s="982">
        <v>2.3067000000000002</v>
      </c>
      <c r="I22" s="982">
        <v>2.8351000000000002</v>
      </c>
      <c r="J22" s="982">
        <v>2.1</v>
      </c>
      <c r="K22" s="982" t="s">
        <v>1014</v>
      </c>
      <c r="L22" s="982">
        <v>1.3228599999999999</v>
      </c>
      <c r="M22" s="982">
        <v>1.5144</v>
      </c>
      <c r="N22" s="982">
        <v>2.0476999999999999</v>
      </c>
      <c r="O22" s="982">
        <v>3.1175000000000002</v>
      </c>
      <c r="P22" s="982">
        <v>4.9699</v>
      </c>
      <c r="Q22" s="982">
        <v>5.7587999999999999</v>
      </c>
      <c r="R22" s="982" t="s">
        <v>1014</v>
      </c>
      <c r="S22" s="982">
        <v>5.17</v>
      </c>
      <c r="T22" s="982">
        <v>5.1997</v>
      </c>
      <c r="U22" s="982">
        <v>5.32</v>
      </c>
      <c r="V22" s="982">
        <v>4.8255237762237764</v>
      </c>
      <c r="W22" s="982" t="s">
        <v>74</v>
      </c>
      <c r="X22" s="982">
        <v>3.93</v>
      </c>
      <c r="Y22" s="982">
        <v>3.6044</v>
      </c>
      <c r="Z22" s="988">
        <v>3.2066499999999998</v>
      </c>
      <c r="AA22" s="982">
        <v>3.0962000000000001</v>
      </c>
      <c r="AB22" s="988">
        <v>2.1920000000000002</v>
      </c>
      <c r="AC22" s="982">
        <v>2</v>
      </c>
      <c r="AD22" s="982" t="s">
        <v>74</v>
      </c>
      <c r="AE22" s="982">
        <v>4.7937000000000003</v>
      </c>
      <c r="AF22" s="982">
        <v>4.686042546683332</v>
      </c>
      <c r="AG22" s="982">
        <v>4.773456862745098</v>
      </c>
      <c r="AH22" s="982">
        <v>5.7765341849148415</v>
      </c>
      <c r="AI22" s="982">
        <v>4.7758000000000003</v>
      </c>
      <c r="AJ22" s="982" t="s">
        <v>74</v>
      </c>
      <c r="AK22" s="982">
        <v>3.6505666666666667</v>
      </c>
      <c r="AL22" s="982">
        <v>4.5620000000000003</v>
      </c>
      <c r="AM22" s="982">
        <v>4.4587683453237412</v>
      </c>
      <c r="AN22" s="982">
        <v>3.1934999999999998</v>
      </c>
      <c r="AO22" s="982">
        <v>3.6015000000000001</v>
      </c>
      <c r="AP22" s="982" t="s">
        <v>74</v>
      </c>
      <c r="AQ22" s="982" t="s">
        <v>74</v>
      </c>
      <c r="AR22" s="982">
        <v>3.9417230769230769</v>
      </c>
      <c r="AS22" s="982">
        <v>5.0007019607843137</v>
      </c>
      <c r="AT22" s="982">
        <v>4.234516684961581</v>
      </c>
      <c r="AU22" s="982">
        <v>2.2574000000000001</v>
      </c>
      <c r="AV22" s="982" t="s">
        <v>74</v>
      </c>
      <c r="AW22" s="982">
        <v>1.2548666666666668</v>
      </c>
      <c r="AX22" s="982">
        <v>2.0007800000000002</v>
      </c>
      <c r="AY22" s="982">
        <v>2.4025179916317994</v>
      </c>
      <c r="AZ22" s="982">
        <v>1.9453061611374405</v>
      </c>
      <c r="BA22" s="982">
        <v>1.7313000000000001</v>
      </c>
      <c r="BB22" s="982">
        <v>1.9798</v>
      </c>
      <c r="BC22" s="982" t="s">
        <v>74</v>
      </c>
      <c r="BD22" s="982">
        <v>3.3393999999999999</v>
      </c>
      <c r="BE22" s="982">
        <v>3.7203196078431375</v>
      </c>
      <c r="BF22" s="982">
        <v>4.2185426293408934</v>
      </c>
      <c r="BG22" s="982">
        <v>4.160828767123288</v>
      </c>
      <c r="BH22" s="982" t="s">
        <v>74</v>
      </c>
      <c r="BI22" s="994">
        <v>4.0152000000000001</v>
      </c>
      <c r="BJ22" s="993">
        <v>4.7239599999999999</v>
      </c>
    </row>
    <row r="23" spans="1:62" s="973" customFormat="1">
      <c r="A23" s="990" t="s">
        <v>151</v>
      </c>
      <c r="B23" s="982" t="s">
        <v>1013</v>
      </c>
      <c r="C23" s="982" t="s">
        <v>1013</v>
      </c>
      <c r="D23" s="982" t="s">
        <v>1013</v>
      </c>
      <c r="E23" s="982" t="s">
        <v>1013</v>
      </c>
      <c r="F23" s="982" t="s">
        <v>1013</v>
      </c>
      <c r="G23" s="982" t="s">
        <v>1013</v>
      </c>
      <c r="H23" s="982" t="s">
        <v>1013</v>
      </c>
      <c r="I23" s="982" t="s">
        <v>1013</v>
      </c>
      <c r="J23" s="982" t="s">
        <v>1013</v>
      </c>
      <c r="K23" s="982" t="s">
        <v>1013</v>
      </c>
      <c r="L23" s="982" t="s">
        <v>1012</v>
      </c>
      <c r="M23" s="982" t="s">
        <v>1012</v>
      </c>
      <c r="N23" s="982" t="s">
        <v>1012</v>
      </c>
      <c r="O23" s="982" t="s">
        <v>1012</v>
      </c>
      <c r="P23" s="982" t="s">
        <v>1012</v>
      </c>
      <c r="Q23" s="982" t="s">
        <v>1012</v>
      </c>
      <c r="R23" s="982" t="s">
        <v>1012</v>
      </c>
      <c r="S23" s="982" t="s">
        <v>1012</v>
      </c>
      <c r="T23" s="982" t="s">
        <v>1012</v>
      </c>
      <c r="U23" s="982" t="s">
        <v>1012</v>
      </c>
      <c r="V23" s="982" t="s">
        <v>1012</v>
      </c>
      <c r="W23" s="982" t="s">
        <v>1012</v>
      </c>
      <c r="X23" s="982" t="s">
        <v>1012</v>
      </c>
      <c r="Y23" s="982" t="s">
        <v>1012</v>
      </c>
      <c r="Z23" s="988" t="s">
        <v>1012</v>
      </c>
      <c r="AA23" s="982" t="s">
        <v>1012</v>
      </c>
      <c r="AB23" s="988" t="s">
        <v>1012</v>
      </c>
      <c r="AC23" s="982" t="s">
        <v>1012</v>
      </c>
      <c r="AD23" s="982" t="s">
        <v>1012</v>
      </c>
      <c r="AE23" s="982" t="s">
        <v>1012</v>
      </c>
      <c r="AF23" s="982" t="s">
        <v>1012</v>
      </c>
      <c r="AG23" s="982" t="s">
        <v>1012</v>
      </c>
      <c r="AH23" s="982" t="s">
        <v>1012</v>
      </c>
      <c r="AI23" s="982" t="s">
        <v>1012</v>
      </c>
      <c r="AJ23" s="982" t="s">
        <v>1012</v>
      </c>
      <c r="AK23" s="982" t="s">
        <v>1012</v>
      </c>
      <c r="AL23" s="982" t="s">
        <v>1012</v>
      </c>
      <c r="AM23" s="982" t="s">
        <v>1012</v>
      </c>
      <c r="AN23" s="982" t="s">
        <v>1012</v>
      </c>
      <c r="AO23" s="982" t="s">
        <v>1012</v>
      </c>
      <c r="AP23" s="982" t="s">
        <v>1012</v>
      </c>
      <c r="AQ23" s="982" t="s">
        <v>1012</v>
      </c>
      <c r="AR23" s="982" t="s">
        <v>1011</v>
      </c>
      <c r="AS23" s="982" t="s">
        <v>1011</v>
      </c>
      <c r="AT23" s="982" t="s">
        <v>1011</v>
      </c>
      <c r="AU23" s="982" t="s">
        <v>1011</v>
      </c>
      <c r="AV23" s="982" t="s">
        <v>1011</v>
      </c>
      <c r="AW23" s="982" t="s">
        <v>1011</v>
      </c>
      <c r="AX23" s="982" t="s">
        <v>1011</v>
      </c>
      <c r="AY23" s="982" t="s">
        <v>1011</v>
      </c>
      <c r="AZ23" s="982" t="s">
        <v>1011</v>
      </c>
      <c r="BA23" s="982" t="s">
        <v>1011</v>
      </c>
      <c r="BB23" s="992" t="s">
        <v>1011</v>
      </c>
      <c r="BC23" s="992" t="s">
        <v>1011</v>
      </c>
      <c r="BD23" s="992" t="s">
        <v>1011</v>
      </c>
      <c r="BE23" s="992" t="s">
        <v>1011</v>
      </c>
      <c r="BF23" s="992" t="s">
        <v>1011</v>
      </c>
      <c r="BG23" s="992" t="s">
        <v>1011</v>
      </c>
      <c r="BH23" s="992" t="s">
        <v>1011</v>
      </c>
      <c r="BI23" s="992" t="s">
        <v>1011</v>
      </c>
      <c r="BJ23" s="991" t="s">
        <v>1011</v>
      </c>
    </row>
    <row r="24" spans="1:62">
      <c r="A24" s="990" t="s">
        <v>1010</v>
      </c>
      <c r="B24" s="982" t="s">
        <v>1009</v>
      </c>
      <c r="C24" s="982" t="s">
        <v>1009</v>
      </c>
      <c r="D24" s="982" t="s">
        <v>1009</v>
      </c>
      <c r="E24" s="982" t="s">
        <v>1009</v>
      </c>
      <c r="F24" s="982" t="s">
        <v>1009</v>
      </c>
      <c r="G24" s="982" t="s">
        <v>1009</v>
      </c>
      <c r="H24" s="982" t="s">
        <v>1009</v>
      </c>
      <c r="I24" s="982" t="s">
        <v>1009</v>
      </c>
      <c r="J24" s="982" t="s">
        <v>1009</v>
      </c>
      <c r="K24" s="982" t="s">
        <v>1009</v>
      </c>
      <c r="L24" s="982" t="s">
        <v>1008</v>
      </c>
      <c r="M24" s="982" t="s">
        <v>1008</v>
      </c>
      <c r="N24" s="982" t="s">
        <v>1008</v>
      </c>
      <c r="O24" s="982" t="s">
        <v>1007</v>
      </c>
      <c r="P24" s="982" t="s">
        <v>1007</v>
      </c>
      <c r="Q24" s="982" t="s">
        <v>1006</v>
      </c>
      <c r="R24" s="982" t="s">
        <v>1005</v>
      </c>
      <c r="S24" s="982" t="s">
        <v>1005</v>
      </c>
      <c r="T24" s="982" t="s">
        <v>1005</v>
      </c>
      <c r="U24" s="982" t="s">
        <v>1005</v>
      </c>
      <c r="V24" s="982" t="s">
        <v>1005</v>
      </c>
      <c r="W24" s="982" t="s">
        <v>1005</v>
      </c>
      <c r="X24" s="982" t="s">
        <v>1005</v>
      </c>
      <c r="Y24" s="982" t="s">
        <v>1005</v>
      </c>
      <c r="Z24" s="988" t="s">
        <v>1005</v>
      </c>
      <c r="AA24" s="982" t="s">
        <v>1005</v>
      </c>
      <c r="AB24" s="988" t="s">
        <v>1005</v>
      </c>
      <c r="AC24" s="982" t="s">
        <v>1005</v>
      </c>
      <c r="AD24" s="982" t="s">
        <v>1005</v>
      </c>
      <c r="AE24" s="982" t="s">
        <v>1005</v>
      </c>
      <c r="AF24" s="982" t="s">
        <v>1005</v>
      </c>
      <c r="AG24" s="982" t="s">
        <v>1005</v>
      </c>
      <c r="AH24" s="982" t="s">
        <v>1005</v>
      </c>
      <c r="AI24" s="982" t="s">
        <v>1005</v>
      </c>
      <c r="AJ24" s="982" t="s">
        <v>1005</v>
      </c>
      <c r="AK24" s="982" t="s">
        <v>1005</v>
      </c>
      <c r="AL24" s="982" t="s">
        <v>1005</v>
      </c>
      <c r="AM24" s="982" t="s">
        <v>1005</v>
      </c>
      <c r="AN24" s="982" t="s">
        <v>1005</v>
      </c>
      <c r="AO24" s="982" t="s">
        <v>1005</v>
      </c>
      <c r="AP24" s="982" t="s">
        <v>1005</v>
      </c>
      <c r="AQ24" s="982" t="s">
        <v>1005</v>
      </c>
      <c r="AR24" s="982" t="s">
        <v>1005</v>
      </c>
      <c r="AS24" s="982" t="s">
        <v>1005</v>
      </c>
      <c r="AT24" s="982" t="s">
        <v>1005</v>
      </c>
      <c r="AU24" s="982" t="s">
        <v>1005</v>
      </c>
      <c r="AV24" s="982" t="s">
        <v>1005</v>
      </c>
      <c r="AW24" s="982" t="s">
        <v>1005</v>
      </c>
      <c r="AX24" s="982" t="s">
        <v>1005</v>
      </c>
      <c r="AY24" s="982" t="s">
        <v>1005</v>
      </c>
      <c r="AZ24" s="982" t="s">
        <v>1005</v>
      </c>
      <c r="BA24" s="982" t="s">
        <v>1005</v>
      </c>
      <c r="BB24" s="982" t="s">
        <v>1005</v>
      </c>
      <c r="BC24" s="982" t="s">
        <v>1005</v>
      </c>
      <c r="BD24" s="982" t="s">
        <v>1005</v>
      </c>
      <c r="BE24" s="982" t="s">
        <v>1005</v>
      </c>
      <c r="BF24" s="982" t="s">
        <v>1005</v>
      </c>
      <c r="BG24" s="982" t="s">
        <v>1005</v>
      </c>
      <c r="BH24" s="982" t="s">
        <v>1005</v>
      </c>
      <c r="BI24" s="982" t="s">
        <v>1005</v>
      </c>
      <c r="BJ24" s="981" t="s">
        <v>1005</v>
      </c>
    </row>
    <row r="25" spans="1:62" s="987" customFormat="1">
      <c r="A25" s="989" t="s">
        <v>1004</v>
      </c>
      <c r="B25" s="982">
        <v>3.2654353261213163</v>
      </c>
      <c r="C25" s="982">
        <v>3.5897992254016362</v>
      </c>
      <c r="D25" s="982">
        <v>2.6726999999999999</v>
      </c>
      <c r="E25" s="982">
        <v>2.71</v>
      </c>
      <c r="F25" s="982">
        <v>4.1268000000000002</v>
      </c>
      <c r="G25" s="982">
        <v>0.89629999999999999</v>
      </c>
      <c r="H25" s="982">
        <v>0.75</v>
      </c>
      <c r="I25" s="982">
        <v>2.7259000000000002</v>
      </c>
      <c r="J25" s="982">
        <v>2.46</v>
      </c>
      <c r="K25" s="982">
        <v>0.6364510804822362</v>
      </c>
      <c r="L25" s="982">
        <v>0.28739999999999999</v>
      </c>
      <c r="M25" s="982">
        <v>0.39</v>
      </c>
      <c r="N25" s="982">
        <v>1.1299999999999999</v>
      </c>
      <c r="O25" s="982">
        <v>2.6753</v>
      </c>
      <c r="P25" s="982">
        <v>4.8301971251968672</v>
      </c>
      <c r="Q25" s="982">
        <v>4.4000000000000004</v>
      </c>
      <c r="R25" s="982">
        <v>4.3062330467845928</v>
      </c>
      <c r="S25" s="982">
        <v>4.87</v>
      </c>
      <c r="T25" s="982">
        <v>4.1199000000000003</v>
      </c>
      <c r="U25" s="982">
        <v>4.53</v>
      </c>
      <c r="V25" s="982">
        <v>4.1825550203065518</v>
      </c>
      <c r="W25" s="982">
        <v>2.9626000000000001</v>
      </c>
      <c r="X25" s="982">
        <v>1.88</v>
      </c>
      <c r="Y25" s="982">
        <v>1.6778837822512049</v>
      </c>
      <c r="Z25" s="988">
        <v>1.8590457492096282</v>
      </c>
      <c r="AA25" s="982">
        <v>1.6787000000000001</v>
      </c>
      <c r="AB25" s="988">
        <v>1.1969024903247523</v>
      </c>
      <c r="AC25" s="982">
        <v>2.839016408473598</v>
      </c>
      <c r="AD25" s="982">
        <v>5.7944945932845968</v>
      </c>
      <c r="AE25" s="982">
        <v>5.1538275562803166</v>
      </c>
      <c r="AF25" s="982">
        <v>5.2796798269809431</v>
      </c>
      <c r="AG25" s="982">
        <v>6.1207865018683529</v>
      </c>
      <c r="AH25" s="982">
        <v>6.9056876664303326</v>
      </c>
      <c r="AI25" s="982">
        <v>4.5187192718019418</v>
      </c>
      <c r="AJ25" s="982">
        <v>1.1887814391479412</v>
      </c>
      <c r="AK25" s="982">
        <v>1.6882129461871012</v>
      </c>
      <c r="AL25" s="982">
        <v>4.6173710940626007</v>
      </c>
      <c r="AM25" s="982">
        <v>2.589154460713186</v>
      </c>
      <c r="AN25" s="982">
        <v>0.78108827465870911</v>
      </c>
      <c r="AO25" s="982">
        <v>1.7622490321978828</v>
      </c>
      <c r="AP25" s="982">
        <v>4.587902172601086</v>
      </c>
      <c r="AQ25" s="982">
        <v>4.3541351930413725</v>
      </c>
      <c r="AR25" s="982">
        <v>2.1265040008082443</v>
      </c>
      <c r="AS25" s="982">
        <v>4.0623203194575632</v>
      </c>
      <c r="AT25" s="982">
        <v>2.8046806924460426</v>
      </c>
      <c r="AU25" s="982">
        <v>0.34559453310159571</v>
      </c>
      <c r="AV25" s="982">
        <v>0.02</v>
      </c>
      <c r="AW25" s="982">
        <v>8.2701050321366973E-2</v>
      </c>
      <c r="AX25" s="982">
        <v>0.10538818783282233</v>
      </c>
      <c r="AY25" s="982">
        <v>0.13902292584665743</v>
      </c>
      <c r="AZ25" s="982">
        <v>0.10294872021182701</v>
      </c>
      <c r="BA25" s="982">
        <v>0.14140719079261957</v>
      </c>
      <c r="BB25" s="982">
        <v>0.57596583943702429</v>
      </c>
      <c r="BC25" s="982">
        <v>1.2601731088716375</v>
      </c>
      <c r="BD25" s="982">
        <v>2.0314999999999999</v>
      </c>
      <c r="BE25" s="982">
        <v>4.12</v>
      </c>
      <c r="BF25" s="982">
        <v>3.2117112170745541</v>
      </c>
      <c r="BG25" s="982">
        <v>3.2117112170745541</v>
      </c>
      <c r="BH25" s="982">
        <v>2.13</v>
      </c>
      <c r="BI25" s="982">
        <v>4.75</v>
      </c>
      <c r="BJ25" s="981">
        <v>4.9520318446043641</v>
      </c>
    </row>
    <row r="26" spans="1:62">
      <c r="A26" s="986" t="s">
        <v>1003</v>
      </c>
      <c r="B26" s="982">
        <v>3.3</v>
      </c>
      <c r="C26" s="982">
        <v>3.46</v>
      </c>
      <c r="D26" s="982">
        <v>3.74</v>
      </c>
      <c r="E26" s="982">
        <v>3.98</v>
      </c>
      <c r="F26" s="982">
        <v>4.7</v>
      </c>
      <c r="G26" s="982">
        <v>5.04</v>
      </c>
      <c r="H26" s="982">
        <v>5.0843628028065915</v>
      </c>
      <c r="I26" s="982">
        <v>5.51</v>
      </c>
      <c r="J26" s="982">
        <v>5.91</v>
      </c>
      <c r="K26" s="982">
        <v>6.15</v>
      </c>
      <c r="L26" s="982">
        <v>6.25</v>
      </c>
      <c r="M26" s="982">
        <v>6.19</v>
      </c>
      <c r="N26" s="982">
        <v>6.17</v>
      </c>
      <c r="O26" s="982">
        <v>6.1</v>
      </c>
      <c r="P26" s="982">
        <v>6.17</v>
      </c>
      <c r="Q26" s="982">
        <v>6.21</v>
      </c>
      <c r="R26" s="982">
        <v>6.38</v>
      </c>
      <c r="S26" s="982">
        <v>6.45</v>
      </c>
      <c r="T26" s="982">
        <v>6.64</v>
      </c>
      <c r="U26" s="982">
        <v>6.6100840639480261</v>
      </c>
      <c r="V26" s="982">
        <v>6.61</v>
      </c>
      <c r="W26" s="983">
        <v>6.49</v>
      </c>
      <c r="X26" s="983">
        <v>6.3993076371430346</v>
      </c>
      <c r="Y26" s="983">
        <v>6.3</v>
      </c>
      <c r="Z26" s="984">
        <v>6.57</v>
      </c>
      <c r="AA26" s="983">
        <v>6.61</v>
      </c>
      <c r="AB26" s="984">
        <v>6.6161021257179744</v>
      </c>
      <c r="AC26" s="983">
        <v>6.72</v>
      </c>
      <c r="AD26" s="983">
        <v>6.67</v>
      </c>
      <c r="AE26" s="983">
        <v>6.6185755122047922</v>
      </c>
      <c r="AF26" s="983">
        <v>6.6710907987025889</v>
      </c>
      <c r="AG26" s="983">
        <v>6.67</v>
      </c>
      <c r="AH26" s="983">
        <v>6.6352719667952442</v>
      </c>
      <c r="AI26" s="983">
        <v>6.60176688176995</v>
      </c>
      <c r="AJ26" s="983">
        <v>6.7657105159902322</v>
      </c>
      <c r="AK26" s="983">
        <v>6.7969344556380094</v>
      </c>
      <c r="AL26" s="983">
        <v>6.7528365303814386</v>
      </c>
      <c r="AM26" s="983">
        <v>6.812104227644717</v>
      </c>
      <c r="AN26" s="983">
        <v>6.7990752801041694</v>
      </c>
      <c r="AO26" s="983">
        <v>6.786162197889281</v>
      </c>
      <c r="AP26" s="983">
        <v>6.7800412401803731</v>
      </c>
      <c r="AQ26" s="983">
        <v>6.7732241274743972</v>
      </c>
      <c r="AR26" s="983">
        <v>6.7445847855517354</v>
      </c>
      <c r="AS26" s="983">
        <v>6.4431100717597527</v>
      </c>
      <c r="AT26" s="983">
        <v>6.1706504902350536</v>
      </c>
      <c r="AU26" s="983">
        <v>6.0117202188965875</v>
      </c>
      <c r="AV26" s="983">
        <v>5.7671504362585431</v>
      </c>
      <c r="AW26" s="983">
        <v>5.605723681566924</v>
      </c>
      <c r="AX26" s="983">
        <v>5.4485346781296711</v>
      </c>
      <c r="AY26" s="983">
        <v>5.3083686809997035</v>
      </c>
      <c r="AZ26" s="983">
        <v>5.1433643034573233</v>
      </c>
      <c r="BA26" s="983">
        <v>5.000981577404195</v>
      </c>
      <c r="BB26" s="982">
        <v>4.8643516895826258</v>
      </c>
      <c r="BC26" s="982">
        <v>4.7646465856273448</v>
      </c>
      <c r="BD26" s="982">
        <v>4.79</v>
      </c>
      <c r="BE26" s="982">
        <v>4.8099999999999996</v>
      </c>
      <c r="BF26" s="982">
        <v>4.72</v>
      </c>
      <c r="BG26" s="982">
        <v>4.6500000000000004</v>
      </c>
      <c r="BH26" s="982">
        <v>4.76</v>
      </c>
      <c r="BI26" s="982">
        <v>4.92</v>
      </c>
      <c r="BJ26" s="981">
        <v>5.4272512703314533</v>
      </c>
    </row>
    <row r="27" spans="1:62">
      <c r="A27" s="986" t="s">
        <v>1002</v>
      </c>
      <c r="B27" s="982">
        <v>8.6199999999999992</v>
      </c>
      <c r="C27" s="982">
        <v>8.8800000000000008</v>
      </c>
      <c r="D27" s="982">
        <v>9.11</v>
      </c>
      <c r="E27" s="982">
        <v>9.31</v>
      </c>
      <c r="F27" s="982">
        <v>10.119999999999999</v>
      </c>
      <c r="G27" s="982">
        <v>10.6</v>
      </c>
      <c r="H27" s="982">
        <v>10.768996824709188</v>
      </c>
      <c r="I27" s="982">
        <v>10.69</v>
      </c>
      <c r="J27" s="982">
        <v>11.29</v>
      </c>
      <c r="K27" s="982">
        <v>11.33</v>
      </c>
      <c r="L27" s="982">
        <v>11.68</v>
      </c>
      <c r="M27" s="982">
        <v>11.78</v>
      </c>
      <c r="N27" s="982">
        <v>11.1</v>
      </c>
      <c r="O27" s="985">
        <v>11.64</v>
      </c>
      <c r="P27" s="985">
        <v>11.25</v>
      </c>
      <c r="Q27" s="985">
        <v>11.79</v>
      </c>
      <c r="R27" s="985">
        <v>11.9</v>
      </c>
      <c r="S27" s="982">
        <v>11.96</v>
      </c>
      <c r="T27" s="982">
        <v>12.1</v>
      </c>
      <c r="U27" s="982">
        <v>12.317973192508507</v>
      </c>
      <c r="V27" s="982">
        <v>12.42</v>
      </c>
      <c r="W27" s="983">
        <v>12.47</v>
      </c>
      <c r="X27" s="983">
        <v>12.474039051717256</v>
      </c>
      <c r="Y27" s="983">
        <v>12.31</v>
      </c>
      <c r="Z27" s="984">
        <v>12.26</v>
      </c>
      <c r="AA27" s="983">
        <v>12.26</v>
      </c>
      <c r="AB27" s="984">
        <v>12.322112864374549</v>
      </c>
      <c r="AC27" s="983">
        <v>12.29</v>
      </c>
      <c r="AD27" s="983">
        <v>12.34</v>
      </c>
      <c r="AE27" s="983">
        <v>12.331042666436183</v>
      </c>
      <c r="AF27" s="983">
        <v>12.275943576148686</v>
      </c>
      <c r="AG27" s="983">
        <v>12.23</v>
      </c>
      <c r="AH27" s="983">
        <v>12.199304661279438</v>
      </c>
      <c r="AI27" s="983">
        <v>12.134092700177552</v>
      </c>
      <c r="AJ27" s="983">
        <v>12.084038186426156</v>
      </c>
      <c r="AK27" s="983">
        <v>11.965903360305679</v>
      </c>
      <c r="AL27" s="983">
        <v>11.98479244278075</v>
      </c>
      <c r="AM27" s="983">
        <v>12.073929961045465</v>
      </c>
      <c r="AN27" s="983">
        <v>11.932860907827484</v>
      </c>
      <c r="AO27" s="983">
        <v>11.938543027385922</v>
      </c>
      <c r="AP27" s="983">
        <v>11.93890115549449</v>
      </c>
      <c r="AQ27" s="983">
        <v>11.795105403448739</v>
      </c>
      <c r="AR27" s="983">
        <v>11.771392780728133</v>
      </c>
      <c r="AS27" s="983">
        <v>10.987853651584457</v>
      </c>
      <c r="AT27" s="983">
        <v>10.426250629386633</v>
      </c>
      <c r="AU27" s="983">
        <v>10.109165203675886</v>
      </c>
      <c r="AV27" s="983">
        <v>10.466635724383908</v>
      </c>
      <c r="AW27" s="983">
        <v>10.178098954428284</v>
      </c>
      <c r="AX27" s="983">
        <v>9.8318649812907015</v>
      </c>
      <c r="AY27" s="983">
        <v>9.517731632300432</v>
      </c>
      <c r="AZ27" s="983">
        <v>9.3697289946410578</v>
      </c>
      <c r="BA27" s="983">
        <v>9.0942202201108095</v>
      </c>
      <c r="BB27" s="982">
        <v>8.8912745435893399</v>
      </c>
      <c r="BC27" s="982">
        <v>8.7276050942080641</v>
      </c>
      <c r="BD27" s="982">
        <v>8.61</v>
      </c>
      <c r="BE27" s="982">
        <v>8.5299999999999994</v>
      </c>
      <c r="BF27" s="982">
        <v>8.4600000000000009</v>
      </c>
      <c r="BG27" s="982">
        <v>8.4600000000000009</v>
      </c>
      <c r="BH27" s="982">
        <v>8.48</v>
      </c>
      <c r="BI27" s="982">
        <v>8.57</v>
      </c>
      <c r="BJ27" s="981">
        <v>8.69</v>
      </c>
    </row>
    <row r="28" spans="1:62" ht="16.5" thickBot="1">
      <c r="A28" s="980" t="s">
        <v>1001</v>
      </c>
      <c r="B28" s="977">
        <v>6.43</v>
      </c>
      <c r="C28" s="977">
        <v>6.55</v>
      </c>
      <c r="D28" s="977">
        <v>6.78</v>
      </c>
      <c r="E28" s="977">
        <v>7.1</v>
      </c>
      <c r="F28" s="977">
        <v>7.8</v>
      </c>
      <c r="G28" s="977">
        <v>8.3000000000000007</v>
      </c>
      <c r="H28" s="977">
        <v>8.6</v>
      </c>
      <c r="I28" s="977">
        <v>9</v>
      </c>
      <c r="J28" s="977">
        <v>9.4</v>
      </c>
      <c r="K28" s="977">
        <v>9.89</v>
      </c>
      <c r="L28" s="977">
        <v>9.67</v>
      </c>
      <c r="M28" s="977">
        <v>10.130000000000001</v>
      </c>
      <c r="N28" s="977">
        <v>10.08</v>
      </c>
      <c r="O28" s="977">
        <v>10.11</v>
      </c>
      <c r="P28" s="977">
        <v>9.8699999999999992</v>
      </c>
      <c r="Q28" s="977">
        <v>9.94</v>
      </c>
      <c r="R28" s="977">
        <v>10.19</v>
      </c>
      <c r="S28" s="977">
        <v>10.36</v>
      </c>
      <c r="T28" s="977">
        <v>10.4</v>
      </c>
      <c r="U28" s="977">
        <v>10.32</v>
      </c>
      <c r="V28" s="977">
        <v>10.41</v>
      </c>
      <c r="W28" s="978">
        <v>10.47</v>
      </c>
      <c r="X28" s="978">
        <v>10.119999999999999</v>
      </c>
      <c r="Y28" s="978">
        <v>10.029999999999999</v>
      </c>
      <c r="Z28" s="979">
        <v>10.23</v>
      </c>
      <c r="AA28" s="978">
        <v>10.210000000000001</v>
      </c>
      <c r="AB28" s="979">
        <v>10.3</v>
      </c>
      <c r="AC28" s="978">
        <v>9.8000000000000007</v>
      </c>
      <c r="AD28" s="978">
        <v>9.69</v>
      </c>
      <c r="AE28" s="978">
        <v>9.65</v>
      </c>
      <c r="AF28" s="978">
        <v>9.64</v>
      </c>
      <c r="AG28" s="978">
        <v>9.5894974304395255</v>
      </c>
      <c r="AH28" s="978">
        <v>9.4796379999999996</v>
      </c>
      <c r="AI28" s="978">
        <v>9.5652932561843897</v>
      </c>
      <c r="AJ28" s="978">
        <v>9.4547594819898606</v>
      </c>
      <c r="AK28" s="978">
        <v>9.5279797654207865</v>
      </c>
      <c r="AL28" s="978">
        <v>9.5638687499999993</v>
      </c>
      <c r="AM28" s="978">
        <v>9.5</v>
      </c>
      <c r="AN28" s="978">
        <v>9.4647699060531565</v>
      </c>
      <c r="AO28" s="978">
        <v>9.4327912959906328</v>
      </c>
      <c r="AP28" s="978">
        <v>9.4531177329610987</v>
      </c>
      <c r="AQ28" s="978">
        <v>9.4520602603713133</v>
      </c>
      <c r="AR28" s="978">
        <v>9.3605305329798512</v>
      </c>
      <c r="AS28" s="978">
        <v>8.9575083042526007</v>
      </c>
      <c r="AT28" s="978">
        <v>8.6625455891258891</v>
      </c>
      <c r="AU28" s="978">
        <v>8.5048589199702214</v>
      </c>
      <c r="AV28" s="978">
        <v>8.0839937488962672</v>
      </c>
      <c r="AW28" s="978">
        <v>7.8336111428311135</v>
      </c>
      <c r="AX28" s="978">
        <v>7.7349848742244127</v>
      </c>
      <c r="AY28" s="978">
        <v>7.5651528590317003</v>
      </c>
      <c r="AZ28" s="978">
        <v>7.3632620325038927</v>
      </c>
      <c r="BA28" s="978">
        <v>7.18</v>
      </c>
      <c r="BB28" s="977">
        <v>6.9718357360598722</v>
      </c>
      <c r="BC28" s="977">
        <v>6.84</v>
      </c>
      <c r="BD28" s="977">
        <v>6.9</v>
      </c>
      <c r="BE28" s="977">
        <v>6.83</v>
      </c>
      <c r="BF28" s="977">
        <v>6.66</v>
      </c>
      <c r="BG28" s="977">
        <v>6.66</v>
      </c>
      <c r="BH28" s="977">
        <v>6.71</v>
      </c>
      <c r="BI28" s="977">
        <v>6.89</v>
      </c>
      <c r="BJ28" s="976">
        <v>7.5702518351583477</v>
      </c>
    </row>
    <row r="29" spans="1:62" ht="16.5" thickTop="1">
      <c r="A29" s="974" t="s">
        <v>1000</v>
      </c>
      <c r="B29" s="974"/>
      <c r="C29" s="974"/>
      <c r="D29" s="974"/>
      <c r="E29" s="974"/>
      <c r="F29" s="974"/>
      <c r="G29" s="974"/>
      <c r="H29" s="974"/>
      <c r="I29" s="974"/>
      <c r="J29" s="974"/>
      <c r="K29" s="974"/>
      <c r="L29" s="974"/>
      <c r="M29" s="974"/>
      <c r="N29" s="974"/>
      <c r="O29" s="974"/>
      <c r="P29" s="974"/>
      <c r="Q29" s="973"/>
      <c r="R29" s="973"/>
      <c r="S29" s="973"/>
      <c r="T29" s="973"/>
      <c r="U29" s="973"/>
      <c r="V29" s="973"/>
      <c r="W29" s="973"/>
      <c r="X29" s="973"/>
      <c r="Y29" s="973"/>
      <c r="Z29" s="973"/>
      <c r="AA29" s="973"/>
      <c r="AB29" s="973"/>
      <c r="AC29" s="973"/>
      <c r="AD29" s="973"/>
      <c r="AE29" s="973"/>
      <c r="AF29" s="973"/>
      <c r="AG29" s="973"/>
      <c r="AH29" s="973"/>
      <c r="AI29" s="973"/>
      <c r="AJ29" s="973"/>
      <c r="AK29" s="973"/>
      <c r="AL29" s="973"/>
      <c r="AM29" s="973"/>
      <c r="AN29" s="973"/>
      <c r="AO29" s="973"/>
      <c r="AP29" s="973"/>
      <c r="AQ29" s="973"/>
      <c r="AR29" s="973"/>
      <c r="AS29" s="973"/>
      <c r="AT29" s="973"/>
      <c r="AU29" s="973"/>
      <c r="AV29" s="973"/>
      <c r="AW29" s="973"/>
      <c r="AX29" s="973"/>
      <c r="AY29" s="973"/>
      <c r="AZ29" s="973"/>
      <c r="BA29" s="973"/>
      <c r="BB29" s="973"/>
      <c r="BC29" s="973"/>
      <c r="BD29" s="973"/>
      <c r="BE29" s="973"/>
      <c r="BF29" s="973"/>
      <c r="BG29" s="973"/>
      <c r="BH29" s="973"/>
      <c r="BI29" s="973"/>
      <c r="BJ29" s="973"/>
    </row>
    <row r="30" spans="1:62">
      <c r="A30" s="974" t="s">
        <v>999</v>
      </c>
      <c r="B30" s="974"/>
      <c r="C30" s="974"/>
      <c r="D30" s="974"/>
      <c r="E30" s="974"/>
      <c r="F30" s="974"/>
      <c r="G30" s="974"/>
      <c r="H30" s="974"/>
      <c r="I30" s="974"/>
      <c r="J30" s="974"/>
      <c r="K30" s="974"/>
      <c r="L30" s="974"/>
      <c r="M30" s="974"/>
      <c r="N30" s="974"/>
      <c r="O30" s="974"/>
      <c r="P30" s="974"/>
      <c r="Q30" s="973"/>
      <c r="R30" s="973"/>
      <c r="S30" s="973"/>
      <c r="T30" s="973"/>
      <c r="U30" s="973"/>
      <c r="V30" s="973"/>
      <c r="W30" s="973"/>
      <c r="X30" s="973"/>
      <c r="Y30" s="973"/>
      <c r="Z30" s="973"/>
      <c r="AA30" s="973"/>
      <c r="AB30" s="975"/>
      <c r="AC30" s="973"/>
      <c r="AD30" s="973"/>
      <c r="AE30" s="973"/>
      <c r="AF30" s="973"/>
      <c r="AG30" s="973"/>
      <c r="AH30" s="973"/>
      <c r="AI30" s="973"/>
      <c r="AJ30" s="973"/>
      <c r="AK30" s="973"/>
      <c r="AL30" s="973"/>
      <c r="AM30" s="973"/>
      <c r="AN30" s="973"/>
      <c r="AO30" s="973"/>
      <c r="AP30" s="973"/>
      <c r="AQ30" s="973"/>
      <c r="AR30" s="973"/>
      <c r="AS30" s="973"/>
      <c r="AT30" s="973"/>
      <c r="AU30" s="973"/>
      <c r="AV30" s="973"/>
      <c r="AW30" s="973"/>
      <c r="AX30" s="973"/>
      <c r="AY30" s="973"/>
      <c r="AZ30" s="973"/>
      <c r="BA30" s="973"/>
      <c r="BB30" s="973"/>
      <c r="BC30" s="973"/>
      <c r="BD30" s="973"/>
      <c r="BE30" s="973"/>
      <c r="BF30" s="973"/>
      <c r="BG30" s="973"/>
      <c r="BH30" s="973"/>
      <c r="BI30" s="973"/>
      <c r="BJ30" s="973"/>
    </row>
    <row r="31" spans="1:62">
      <c r="A31" s="974" t="s">
        <v>998</v>
      </c>
      <c r="B31" s="974"/>
      <c r="C31" s="974"/>
      <c r="D31" s="974"/>
      <c r="E31" s="974"/>
      <c r="F31" s="974"/>
      <c r="G31" s="974"/>
      <c r="H31" s="974"/>
      <c r="I31" s="974"/>
      <c r="J31" s="974"/>
      <c r="K31" s="974"/>
      <c r="L31" s="974"/>
      <c r="M31" s="974"/>
      <c r="N31" s="974"/>
      <c r="O31" s="974"/>
      <c r="P31" s="974"/>
      <c r="Q31" s="973"/>
      <c r="R31" s="973"/>
      <c r="S31" s="973"/>
      <c r="T31" s="973"/>
      <c r="U31" s="973"/>
      <c r="V31" s="973"/>
      <c r="W31" s="973"/>
      <c r="X31" s="973"/>
      <c r="Y31" s="973"/>
      <c r="Z31" s="973"/>
      <c r="AA31" s="973"/>
      <c r="AB31" s="973"/>
      <c r="AC31" s="973"/>
      <c r="AD31" s="973"/>
      <c r="AE31" s="973"/>
      <c r="AF31" s="973"/>
      <c r="AG31" s="973"/>
      <c r="AH31" s="973"/>
      <c r="AI31" s="973"/>
      <c r="AJ31" s="973"/>
      <c r="AK31" s="973"/>
      <c r="AL31" s="973"/>
      <c r="AM31" s="973"/>
      <c r="AN31" s="973"/>
      <c r="AO31" s="973"/>
      <c r="AP31" s="973"/>
      <c r="AQ31" s="973"/>
      <c r="AR31" s="973"/>
      <c r="AS31" s="973"/>
      <c r="AT31" s="973"/>
      <c r="AU31" s="973"/>
      <c r="AV31" s="973"/>
      <c r="AW31" s="973"/>
      <c r="AX31" s="973"/>
      <c r="AY31" s="973"/>
      <c r="AZ31" s="973"/>
      <c r="BA31" s="973"/>
      <c r="BB31" s="973"/>
      <c r="BC31" s="973"/>
      <c r="BD31" s="973"/>
      <c r="BE31" s="973"/>
      <c r="BF31" s="973"/>
      <c r="BG31" s="973"/>
      <c r="BH31" s="973"/>
      <c r="BI31" s="973"/>
      <c r="BJ31" s="973"/>
    </row>
  </sheetData>
  <mergeCells count="3">
    <mergeCell ref="A1:BJ1"/>
    <mergeCell ref="A2:BJ2"/>
    <mergeCell ref="A3:BJ3"/>
  </mergeCells>
  <pageMargins left="0.7" right="0.7" top="1" bottom="1" header="0.5" footer="0.5"/>
  <pageSetup paperSize="9" scale="53"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selection activeCell="M38" sqref="M38"/>
    </sheetView>
  </sheetViews>
  <sheetFormatPr defaultColWidth="11.42578125" defaultRowHeight="15.75"/>
  <cols>
    <col min="1" max="1" width="11.85546875" style="1029" bestFit="1" customWidth="1"/>
    <col min="2" max="2" width="13.42578125" style="1029" bestFit="1" customWidth="1"/>
    <col min="3" max="3" width="13.5703125" style="1029" bestFit="1" customWidth="1"/>
    <col min="4" max="4" width="13.42578125" style="1029" bestFit="1" customWidth="1"/>
    <col min="5" max="5" width="13.5703125" style="1029" bestFit="1" customWidth="1"/>
    <col min="6" max="6" width="13.42578125" style="1029" bestFit="1" customWidth="1"/>
    <col min="7" max="7" width="13.5703125" style="1029" bestFit="1" customWidth="1"/>
    <col min="8" max="8" width="11.7109375" style="1029" bestFit="1" customWidth="1"/>
    <col min="9" max="9" width="13.5703125" style="1029" bestFit="1" customWidth="1"/>
    <col min="10" max="10" width="11.7109375" style="1029" bestFit="1" customWidth="1"/>
    <col min="11" max="11" width="13.5703125" style="1029" bestFit="1" customWidth="1"/>
    <col min="12" max="12" width="11.7109375" style="1029" customWidth="1"/>
    <col min="13" max="13" width="13.5703125" style="1029" bestFit="1" customWidth="1"/>
    <col min="14" max="14" width="13.42578125" style="1029" bestFit="1" customWidth="1"/>
    <col min="15" max="15" width="13.5703125" style="1029" customWidth="1"/>
    <col min="16" max="16" width="13.42578125" style="1029" bestFit="1" customWidth="1"/>
    <col min="17" max="17" width="13.5703125" style="1029" bestFit="1" customWidth="1"/>
    <col min="18" max="18" width="11.42578125" style="1029"/>
    <col min="19" max="19" width="11.85546875" style="1029" bestFit="1" customWidth="1"/>
    <col min="20" max="16384" width="11.42578125" style="1029"/>
  </cols>
  <sheetData>
    <row r="1" spans="1:19">
      <c r="A1" s="3216" t="s">
        <v>1103</v>
      </c>
      <c r="B1" s="3216"/>
      <c r="C1" s="3216"/>
      <c r="D1" s="3216"/>
      <c r="E1" s="3216"/>
      <c r="F1" s="3216"/>
      <c r="G1" s="3216"/>
      <c r="H1" s="3216"/>
      <c r="I1" s="3216"/>
      <c r="J1" s="3216"/>
      <c r="K1" s="3216"/>
      <c r="L1" s="3216"/>
      <c r="M1" s="3216"/>
      <c r="N1" s="3216"/>
      <c r="O1" s="3216"/>
      <c r="P1" s="3216"/>
      <c r="Q1" s="3216"/>
    </row>
    <row r="2" spans="1:19">
      <c r="A2" s="3216" t="s">
        <v>56</v>
      </c>
      <c r="B2" s="3216"/>
      <c r="C2" s="3216"/>
      <c r="D2" s="3216"/>
      <c r="E2" s="3216"/>
      <c r="F2" s="3216"/>
      <c r="G2" s="3216"/>
      <c r="H2" s="3216"/>
      <c r="I2" s="3216"/>
      <c r="J2" s="3216"/>
      <c r="K2" s="3216"/>
      <c r="L2" s="3216"/>
      <c r="M2" s="3216"/>
      <c r="N2" s="3216"/>
      <c r="O2" s="3216"/>
      <c r="P2" s="3216"/>
      <c r="Q2" s="3216"/>
    </row>
    <row r="3" spans="1:19" ht="16.5" thickBot="1">
      <c r="A3" s="3307" t="s">
        <v>451</v>
      </c>
      <c r="B3" s="3307"/>
      <c r="C3" s="3307"/>
      <c r="D3" s="3307"/>
      <c r="E3" s="3307"/>
      <c r="F3" s="3307"/>
      <c r="G3" s="3307"/>
      <c r="H3" s="3308"/>
      <c r="I3" s="3308"/>
      <c r="J3" s="3308"/>
      <c r="K3" s="3308"/>
      <c r="L3" s="3308"/>
      <c r="M3" s="3308"/>
      <c r="N3" s="3307"/>
      <c r="O3" s="3307"/>
      <c r="P3" s="3307"/>
      <c r="Q3" s="3307"/>
    </row>
    <row r="4" spans="1:19" ht="19.5" thickTop="1">
      <c r="A4" s="3309" t="s">
        <v>963</v>
      </c>
      <c r="B4" s="3219" t="s">
        <v>1102</v>
      </c>
      <c r="C4" s="3220"/>
      <c r="D4" s="3220"/>
      <c r="E4" s="3220"/>
      <c r="F4" s="3220"/>
      <c r="G4" s="3221"/>
      <c r="H4" s="3219" t="s">
        <v>1101</v>
      </c>
      <c r="I4" s="3220"/>
      <c r="J4" s="3220"/>
      <c r="K4" s="3220"/>
      <c r="L4" s="3220"/>
      <c r="M4" s="3221"/>
      <c r="N4" s="3310" t="s">
        <v>1100</v>
      </c>
      <c r="O4" s="3310"/>
      <c r="P4" s="3310"/>
      <c r="Q4" s="3311"/>
    </row>
    <row r="5" spans="1:19">
      <c r="A5" s="3223"/>
      <c r="B5" s="3312" t="s">
        <v>72</v>
      </c>
      <c r="C5" s="3313"/>
      <c r="D5" s="3314" t="s">
        <v>73</v>
      </c>
      <c r="E5" s="3313"/>
      <c r="F5" s="3314" t="s">
        <v>263</v>
      </c>
      <c r="G5" s="3313"/>
      <c r="H5" s="3316" t="s">
        <v>72</v>
      </c>
      <c r="I5" s="3086"/>
      <c r="J5" s="3314" t="s">
        <v>73</v>
      </c>
      <c r="K5" s="3313"/>
      <c r="L5" s="3314" t="s">
        <v>263</v>
      </c>
      <c r="M5" s="3313"/>
      <c r="N5" s="3314" t="s">
        <v>73</v>
      </c>
      <c r="O5" s="3313"/>
      <c r="P5" s="3314" t="s">
        <v>263</v>
      </c>
      <c r="Q5" s="3313"/>
    </row>
    <row r="6" spans="1:19" ht="16.5" thickBot="1">
      <c r="A6" s="3223"/>
      <c r="B6" s="1077" t="s">
        <v>396</v>
      </c>
      <c r="C6" s="1078" t="s">
        <v>1099</v>
      </c>
      <c r="D6" s="1080" t="s">
        <v>396</v>
      </c>
      <c r="E6" s="1078" t="s">
        <v>1099</v>
      </c>
      <c r="F6" s="1078" t="s">
        <v>396</v>
      </c>
      <c r="G6" s="1078" t="s">
        <v>1099</v>
      </c>
      <c r="H6" s="1079" t="s">
        <v>396</v>
      </c>
      <c r="I6" s="1076" t="s">
        <v>1099</v>
      </c>
      <c r="J6" s="1077" t="s">
        <v>396</v>
      </c>
      <c r="K6" s="1078" t="s">
        <v>1099</v>
      </c>
      <c r="L6" s="1077" t="s">
        <v>396</v>
      </c>
      <c r="M6" s="1076" t="s">
        <v>1099</v>
      </c>
      <c r="N6" s="1075" t="s">
        <v>396</v>
      </c>
      <c r="O6" s="1075" t="s">
        <v>1099</v>
      </c>
      <c r="P6" s="1075" t="s">
        <v>396</v>
      </c>
      <c r="Q6" s="1074" t="s">
        <v>1099</v>
      </c>
    </row>
    <row r="7" spans="1:19">
      <c r="A7" s="1073" t="s">
        <v>953</v>
      </c>
      <c r="B7" s="1072">
        <v>146281</v>
      </c>
      <c r="C7" s="1068">
        <v>1.1887814391479412</v>
      </c>
      <c r="D7" s="1071">
        <v>1000</v>
      </c>
      <c r="E7" s="1068">
        <v>0.02</v>
      </c>
      <c r="F7" s="1071">
        <v>305554</v>
      </c>
      <c r="G7" s="1068">
        <v>2.1317363444759359</v>
      </c>
      <c r="H7" s="1070">
        <v>13838</v>
      </c>
      <c r="I7" s="1069">
        <v>3.9431285734932793</v>
      </c>
      <c r="J7" s="1067">
        <v>11705</v>
      </c>
      <c r="K7" s="1068">
        <v>0.32359248184536521</v>
      </c>
      <c r="L7" s="1067">
        <v>27910</v>
      </c>
      <c r="M7" s="1066">
        <v>2.7109227875313504</v>
      </c>
      <c r="N7" s="1053">
        <v>12705</v>
      </c>
      <c r="O7" s="1065">
        <v>0.29969696969696963</v>
      </c>
      <c r="P7" s="1064">
        <v>333464</v>
      </c>
      <c r="Q7" s="1063">
        <v>2.1802149935225392</v>
      </c>
    </row>
    <row r="8" spans="1:19">
      <c r="A8" s="1062" t="s">
        <v>952</v>
      </c>
      <c r="B8" s="1061">
        <v>249587</v>
      </c>
      <c r="C8" s="1057">
        <v>1.6882129461871012</v>
      </c>
      <c r="D8" s="1060">
        <v>6379</v>
      </c>
      <c r="E8" s="1057">
        <v>8.2701050321366973E-2</v>
      </c>
      <c r="F8" s="1060">
        <v>251741</v>
      </c>
      <c r="G8" s="1057">
        <v>4.7490881310553306</v>
      </c>
      <c r="H8" s="959">
        <v>15538</v>
      </c>
      <c r="I8" s="1058">
        <v>3.0541920839232852</v>
      </c>
      <c r="J8" s="960">
        <v>18536</v>
      </c>
      <c r="K8" s="1057">
        <v>0.25053949072075959</v>
      </c>
      <c r="L8" s="960">
        <v>63102</v>
      </c>
      <c r="M8" s="1055">
        <v>4.3780327121168909</v>
      </c>
      <c r="N8" s="1053">
        <v>24915</v>
      </c>
      <c r="O8" s="1054">
        <v>0.20756773028296205</v>
      </c>
      <c r="P8" s="1053">
        <v>314843</v>
      </c>
      <c r="Q8" s="1052">
        <v>4.6751568680262858</v>
      </c>
    </row>
    <row r="9" spans="1:19">
      <c r="A9" s="1062" t="s">
        <v>951</v>
      </c>
      <c r="B9" s="1061">
        <v>187439</v>
      </c>
      <c r="C9" s="1057">
        <v>4.6173710940626007</v>
      </c>
      <c r="D9" s="1060">
        <v>24788</v>
      </c>
      <c r="E9" s="1057">
        <v>0.10538818783282233</v>
      </c>
      <c r="F9" s="1060">
        <v>239981</v>
      </c>
      <c r="G9" s="1057">
        <v>4.9520318446043641</v>
      </c>
      <c r="H9" s="959">
        <v>14501</v>
      </c>
      <c r="I9" s="1058">
        <v>3.9675972553616994</v>
      </c>
      <c r="J9" s="960">
        <v>18739</v>
      </c>
      <c r="K9" s="1057">
        <v>0.24866070761513423</v>
      </c>
      <c r="L9" s="960">
        <v>31599</v>
      </c>
      <c r="M9" s="1055">
        <v>4.9141613278901231</v>
      </c>
      <c r="N9" s="1053">
        <v>43527</v>
      </c>
      <c r="O9" s="1054">
        <v>0.16706906977278468</v>
      </c>
      <c r="P9" s="1053">
        <v>271580</v>
      </c>
      <c r="Q9" s="1052">
        <v>4.9476258089697334</v>
      </c>
    </row>
    <row r="10" spans="1:19">
      <c r="A10" s="1062" t="s">
        <v>950</v>
      </c>
      <c r="B10" s="1061">
        <v>113715</v>
      </c>
      <c r="C10" s="1057">
        <v>2.589154460713186</v>
      </c>
      <c r="D10" s="1060">
        <v>39715</v>
      </c>
      <c r="E10" s="1057">
        <v>0.13902292584665743</v>
      </c>
      <c r="F10" s="1060"/>
      <c r="G10" s="1057"/>
      <c r="H10" s="959">
        <v>14350</v>
      </c>
      <c r="I10" s="1058">
        <v>4.0159335191637631</v>
      </c>
      <c r="J10" s="960">
        <v>12220</v>
      </c>
      <c r="K10" s="1057">
        <v>0.24861072013093294</v>
      </c>
      <c r="L10" s="960"/>
      <c r="M10" s="1055"/>
      <c r="N10" s="1053">
        <v>51935</v>
      </c>
      <c r="O10" s="1054">
        <v>0.16480828920766344</v>
      </c>
      <c r="P10" s="1053"/>
      <c r="Q10" s="1052"/>
    </row>
    <row r="11" spans="1:19">
      <c r="A11" s="1062" t="s">
        <v>949</v>
      </c>
      <c r="B11" s="1061">
        <v>100867</v>
      </c>
      <c r="C11" s="1057">
        <v>0.78108827465870911</v>
      </c>
      <c r="D11" s="1060">
        <v>56650</v>
      </c>
      <c r="E11" s="1057">
        <v>0.10294872021182701</v>
      </c>
      <c r="F11" s="1060"/>
      <c r="G11" s="1057"/>
      <c r="H11" s="959">
        <v>15932</v>
      </c>
      <c r="I11" s="1058">
        <v>3.1731579337183025</v>
      </c>
      <c r="J11" s="960">
        <v>17360</v>
      </c>
      <c r="K11" s="1057">
        <v>0.24148709677419355</v>
      </c>
      <c r="L11" s="960"/>
      <c r="M11" s="1055"/>
      <c r="N11" s="1053">
        <v>74010</v>
      </c>
      <c r="O11" s="1054">
        <v>0.13544468315092556</v>
      </c>
      <c r="P11" s="1053"/>
      <c r="Q11" s="1052"/>
    </row>
    <row r="12" spans="1:19">
      <c r="A12" s="1062" t="s">
        <v>948</v>
      </c>
      <c r="B12" s="1061">
        <v>128642</v>
      </c>
      <c r="C12" s="1057">
        <v>1.7622490321978828</v>
      </c>
      <c r="D12" s="1060">
        <v>60647</v>
      </c>
      <c r="E12" s="1057">
        <v>0.14140719079261957</v>
      </c>
      <c r="F12" s="1060"/>
      <c r="G12" s="1057"/>
      <c r="H12" s="959">
        <v>17262</v>
      </c>
      <c r="I12" s="1058">
        <v>3.3782025721237394</v>
      </c>
      <c r="J12" s="960">
        <v>23040</v>
      </c>
      <c r="K12" s="1057">
        <v>0.26472109375000002</v>
      </c>
      <c r="L12" s="960"/>
      <c r="M12" s="1055"/>
      <c r="N12" s="1053">
        <v>83687</v>
      </c>
      <c r="O12" s="1054">
        <v>0.17535693596376975</v>
      </c>
      <c r="P12" s="1053"/>
      <c r="Q12" s="1052"/>
    </row>
    <row r="13" spans="1:19">
      <c r="A13" s="1062" t="s">
        <v>947</v>
      </c>
      <c r="B13" s="1061">
        <v>132560</v>
      </c>
      <c r="C13" s="1057">
        <v>4.587902172601086</v>
      </c>
      <c r="D13" s="1060">
        <v>174075</v>
      </c>
      <c r="E13" s="1057">
        <v>0.57596583943702429</v>
      </c>
      <c r="F13" s="1060"/>
      <c r="G13" s="1057"/>
      <c r="H13" s="1059">
        <v>8950</v>
      </c>
      <c r="I13" s="1058">
        <v>4.6795966480446936</v>
      </c>
      <c r="J13" s="1056">
        <v>27480</v>
      </c>
      <c r="K13" s="1057">
        <v>0.64416044395924299</v>
      </c>
      <c r="L13" s="1056"/>
      <c r="M13" s="1055"/>
      <c r="N13" s="1053">
        <v>201555</v>
      </c>
      <c r="O13" s="1054">
        <v>0.58526348887400459</v>
      </c>
      <c r="P13" s="1053"/>
      <c r="Q13" s="1052"/>
      <c r="S13" s="1030"/>
    </row>
    <row r="14" spans="1:19">
      <c r="A14" s="1062" t="s">
        <v>946</v>
      </c>
      <c r="B14" s="1061">
        <v>168539</v>
      </c>
      <c r="C14" s="1057">
        <v>4.3541351930413725</v>
      </c>
      <c r="D14" s="1060">
        <v>235355.242466</v>
      </c>
      <c r="E14" s="1057">
        <v>1.2601731088716375</v>
      </c>
      <c r="F14" s="1060"/>
      <c r="G14" s="1057"/>
      <c r="H14" s="1059">
        <v>9675</v>
      </c>
      <c r="I14" s="1058">
        <v>4.7534613953488369</v>
      </c>
      <c r="J14" s="1056">
        <v>17620</v>
      </c>
      <c r="K14" s="1057">
        <v>1.2704211123723042</v>
      </c>
      <c r="L14" s="1056"/>
      <c r="M14" s="1055"/>
      <c r="N14" s="1053">
        <v>252975.242466</v>
      </c>
      <c r="O14" s="1054">
        <v>1.2608868934298476</v>
      </c>
      <c r="P14" s="1053"/>
      <c r="Q14" s="1052"/>
    </row>
    <row r="15" spans="1:19">
      <c r="A15" s="1062" t="s">
        <v>945</v>
      </c>
      <c r="B15" s="1061">
        <v>34643</v>
      </c>
      <c r="C15" s="1057">
        <v>2.1265040008082443</v>
      </c>
      <c r="D15" s="1060">
        <v>276886.09999999998</v>
      </c>
      <c r="E15" s="1057">
        <v>2.0314999999999999</v>
      </c>
      <c r="F15" s="1060"/>
      <c r="G15" s="1057"/>
      <c r="H15" s="1059">
        <v>6486</v>
      </c>
      <c r="I15" s="1058">
        <v>3.5174253777366635</v>
      </c>
      <c r="J15" s="1056">
        <v>12720</v>
      </c>
      <c r="K15" s="1057">
        <v>1.9172</v>
      </c>
      <c r="L15" s="1056"/>
      <c r="M15" s="1055"/>
      <c r="N15" s="1053">
        <v>289606.09999999998</v>
      </c>
      <c r="O15" s="1054">
        <v>2.0264797466282651</v>
      </c>
      <c r="P15" s="1053"/>
      <c r="Q15" s="1052"/>
    </row>
    <row r="16" spans="1:19">
      <c r="A16" s="1062" t="s">
        <v>944</v>
      </c>
      <c r="B16" s="1061">
        <v>118576</v>
      </c>
      <c r="C16" s="1057">
        <v>4.0623203194575632</v>
      </c>
      <c r="D16" s="1060">
        <v>280512</v>
      </c>
      <c r="E16" s="1057">
        <v>4.1173281620750632</v>
      </c>
      <c r="F16" s="1060"/>
      <c r="G16" s="1057"/>
      <c r="H16" s="1059">
        <v>1540</v>
      </c>
      <c r="I16" s="1058">
        <v>4.4918909090909098</v>
      </c>
      <c r="J16" s="1056">
        <v>5540</v>
      </c>
      <c r="K16" s="1057">
        <v>4.1250902527075812</v>
      </c>
      <c r="L16" s="1056"/>
      <c r="M16" s="1055"/>
      <c r="N16" s="1053">
        <v>286052</v>
      </c>
      <c r="O16" s="1054">
        <v>4.1174784913232561</v>
      </c>
      <c r="P16" s="1053"/>
      <c r="Q16" s="1052"/>
    </row>
    <row r="17" spans="1:17">
      <c r="A17" s="1062" t="s">
        <v>943</v>
      </c>
      <c r="B17" s="1061">
        <v>88960</v>
      </c>
      <c r="C17" s="1057">
        <v>2.8046806924460426</v>
      </c>
      <c r="D17" s="1060">
        <v>273155</v>
      </c>
      <c r="E17" s="1057">
        <v>3.2117112170745541</v>
      </c>
      <c r="F17" s="1060"/>
      <c r="G17" s="1057"/>
      <c r="H17" s="1059">
        <v>3349</v>
      </c>
      <c r="I17" s="1058">
        <v>2.9971618393550314</v>
      </c>
      <c r="J17" s="1056">
        <v>20200</v>
      </c>
      <c r="K17" s="1057">
        <v>3.5841191089108908</v>
      </c>
      <c r="L17" s="1056"/>
      <c r="M17" s="1055"/>
      <c r="N17" s="1053">
        <v>293355</v>
      </c>
      <c r="O17" s="1054">
        <v>3.2373546845971601</v>
      </c>
      <c r="P17" s="1053"/>
      <c r="Q17" s="1052"/>
    </row>
    <row r="18" spans="1:17" ht="16.5" thickBot="1">
      <c r="A18" s="1051" t="s">
        <v>942</v>
      </c>
      <c r="B18" s="1050">
        <v>31645</v>
      </c>
      <c r="C18" s="1046">
        <v>0.34559453310159571</v>
      </c>
      <c r="D18" s="1049">
        <v>353795</v>
      </c>
      <c r="E18" s="1046">
        <v>4.1223589310193738</v>
      </c>
      <c r="F18" s="1049"/>
      <c r="G18" s="1046"/>
      <c r="H18" s="1048">
        <v>7975</v>
      </c>
      <c r="I18" s="1047">
        <v>1.0140626457680251</v>
      </c>
      <c r="J18" s="1045">
        <v>28460</v>
      </c>
      <c r="K18" s="1046">
        <v>4.3034800773014759</v>
      </c>
      <c r="L18" s="1045"/>
      <c r="M18" s="1044"/>
      <c r="N18" s="1042">
        <v>382255</v>
      </c>
      <c r="O18" s="1043">
        <v>4.1358439287909885</v>
      </c>
      <c r="P18" s="1042"/>
      <c r="Q18" s="1041"/>
    </row>
    <row r="19" spans="1:17" ht="16.5" thickBot="1">
      <c r="A19" s="1040" t="s">
        <v>360</v>
      </c>
      <c r="B19" s="1039">
        <v>1501454</v>
      </c>
      <c r="C19" s="1038">
        <v>2.8095801418491702</v>
      </c>
      <c r="D19" s="1034">
        <v>1782957.342466</v>
      </c>
      <c r="E19" s="1038">
        <v>2.5088399003426614</v>
      </c>
      <c r="F19" s="1034">
        <v>797276</v>
      </c>
      <c r="G19" s="1038">
        <v>3.9442854400452099</v>
      </c>
      <c r="H19" s="1039">
        <v>129396</v>
      </c>
      <c r="I19" s="1038">
        <v>3.5687456737457106</v>
      </c>
      <c r="J19" s="1034">
        <v>213620</v>
      </c>
      <c r="K19" s="1037">
        <v>1.4447287800767719</v>
      </c>
      <c r="L19" s="1034">
        <v>122611</v>
      </c>
      <c r="M19" s="1037">
        <v>4.0010389425127881</v>
      </c>
      <c r="N19" s="1036">
        <v>1996577.342466</v>
      </c>
      <c r="O19" s="1035">
        <v>2.3949873524466505</v>
      </c>
      <c r="P19" s="1034">
        <v>919887</v>
      </c>
      <c r="Q19" s="1033">
        <v>3.9343325568395193</v>
      </c>
    </row>
    <row r="20" spans="1:17" ht="16.5" thickTop="1">
      <c r="A20" s="3317" t="s">
        <v>1098</v>
      </c>
      <c r="B20" s="3317"/>
      <c r="C20" s="3317"/>
      <c r="D20" s="3317"/>
      <c r="E20" s="3317"/>
      <c r="F20" s="3317"/>
      <c r="G20" s="3317"/>
      <c r="H20" s="3317"/>
      <c r="I20" s="3317"/>
      <c r="J20" s="3317"/>
      <c r="K20" s="3317"/>
      <c r="L20" s="3317"/>
      <c r="M20" s="3317"/>
      <c r="N20" s="3317"/>
      <c r="O20" s="3317"/>
      <c r="P20" s="3317"/>
      <c r="Q20" s="3317"/>
    </row>
    <row r="21" spans="1:17">
      <c r="A21" s="3315" t="s">
        <v>1097</v>
      </c>
      <c r="B21" s="3315"/>
      <c r="C21" s="3315"/>
      <c r="D21" s="3315"/>
      <c r="E21" s="3315"/>
      <c r="F21" s="3315"/>
      <c r="G21" s="3315"/>
      <c r="H21" s="3315"/>
      <c r="I21" s="3315"/>
      <c r="J21" s="3315"/>
      <c r="K21" s="3315"/>
      <c r="L21" s="3315"/>
      <c r="M21" s="3315"/>
      <c r="N21" s="3315"/>
      <c r="O21" s="3315"/>
      <c r="P21" s="3315"/>
      <c r="Q21" s="3315"/>
    </row>
    <row r="24" spans="1:17">
      <c r="I24" s="1032"/>
    </row>
    <row r="25" spans="1:17">
      <c r="B25" s="1031"/>
    </row>
    <row r="34" spans="4:8">
      <c r="D34" s="1030"/>
    </row>
    <row r="35" spans="4:8">
      <c r="D35" s="1030"/>
      <c r="H35" s="1030"/>
    </row>
    <row r="36" spans="4:8">
      <c r="D36" s="1030"/>
      <c r="H36" s="1030"/>
    </row>
  </sheetData>
  <mergeCells count="17">
    <mergeCell ref="A21:Q21"/>
    <mergeCell ref="H5:I5"/>
    <mergeCell ref="J5:K5"/>
    <mergeCell ref="L5:M5"/>
    <mergeCell ref="N5:O5"/>
    <mergeCell ref="P5:Q5"/>
    <mergeCell ref="A20:Q20"/>
    <mergeCell ref="A1:Q1"/>
    <mergeCell ref="A2:Q2"/>
    <mergeCell ref="A3:Q3"/>
    <mergeCell ref="A4:A6"/>
    <mergeCell ref="B4:G4"/>
    <mergeCell ref="H4:M4"/>
    <mergeCell ref="N4:Q4"/>
    <mergeCell ref="B5:C5"/>
    <mergeCell ref="D5:E5"/>
    <mergeCell ref="F5:G5"/>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activeCell="M38" sqref="M38"/>
    </sheetView>
  </sheetViews>
  <sheetFormatPr defaultRowHeight="15.75"/>
  <cols>
    <col min="1" max="1" width="1.85546875" style="1082" customWidth="1"/>
    <col min="2" max="2" width="16.42578125" style="1082" bestFit="1" customWidth="1"/>
    <col min="3" max="8" width="8.7109375" style="1081" bestFit="1" customWidth="1"/>
    <col min="9" max="9" width="8.7109375" style="1081" customWidth="1"/>
    <col min="10" max="14" width="8.7109375" style="1081" bestFit="1" customWidth="1"/>
    <col min="15" max="15" width="8.7109375" style="1081" customWidth="1"/>
    <col min="16" max="16" width="8.7109375" style="1081" bestFit="1" customWidth="1"/>
    <col min="17" max="17" width="8.7109375" style="1081" customWidth="1"/>
    <col min="18" max="261" width="9.140625" style="1081"/>
    <col min="262" max="262" width="16.140625" style="1081" bestFit="1" customWidth="1"/>
    <col min="263" max="265" width="11" style="1081" customWidth="1"/>
    <col min="266" max="267" width="10.7109375" style="1081" customWidth="1"/>
    <col min="268" max="268" width="11.7109375" style="1081" customWidth="1"/>
    <col min="269" max="269" width="10.7109375" style="1081" customWidth="1"/>
    <col min="270" max="270" width="11.28515625" style="1081" customWidth="1"/>
    <col min="271" max="271" width="11.42578125" style="1081" customWidth="1"/>
    <col min="272" max="272" width="12.42578125" style="1081" customWidth="1"/>
    <col min="273" max="517" width="9.140625" style="1081"/>
    <col min="518" max="518" width="16.140625" style="1081" bestFit="1" customWidth="1"/>
    <col min="519" max="521" width="11" style="1081" customWidth="1"/>
    <col min="522" max="523" width="10.7109375" style="1081" customWidth="1"/>
    <col min="524" max="524" width="11.7109375" style="1081" customWidth="1"/>
    <col min="525" max="525" width="10.7109375" style="1081" customWidth="1"/>
    <col min="526" max="526" width="11.28515625" style="1081" customWidth="1"/>
    <col min="527" max="527" width="11.42578125" style="1081" customWidth="1"/>
    <col min="528" max="528" width="12.42578125" style="1081" customWidth="1"/>
    <col min="529" max="773" width="9.140625" style="1081"/>
    <col min="774" max="774" width="16.140625" style="1081" bestFit="1" customWidth="1"/>
    <col min="775" max="777" width="11" style="1081" customWidth="1"/>
    <col min="778" max="779" width="10.7109375" style="1081" customWidth="1"/>
    <col min="780" max="780" width="11.7109375" style="1081" customWidth="1"/>
    <col min="781" max="781" width="10.7109375" style="1081" customWidth="1"/>
    <col min="782" max="782" width="11.28515625" style="1081" customWidth="1"/>
    <col min="783" max="783" width="11.42578125" style="1081" customWidth="1"/>
    <col min="784" max="784" width="12.42578125" style="1081" customWidth="1"/>
    <col min="785" max="1029" width="9.140625" style="1081"/>
    <col min="1030" max="1030" width="16.140625" style="1081" bestFit="1" customWidth="1"/>
    <col min="1031" max="1033" width="11" style="1081" customWidth="1"/>
    <col min="1034" max="1035" width="10.7109375" style="1081" customWidth="1"/>
    <col min="1036" max="1036" width="11.7109375" style="1081" customWidth="1"/>
    <col min="1037" max="1037" width="10.7109375" style="1081" customWidth="1"/>
    <col min="1038" max="1038" width="11.28515625" style="1081" customWidth="1"/>
    <col min="1039" max="1039" width="11.42578125" style="1081" customWidth="1"/>
    <col min="1040" max="1040" width="12.42578125" style="1081" customWidth="1"/>
    <col min="1041" max="1285" width="9.140625" style="1081"/>
    <col min="1286" max="1286" width="16.140625" style="1081" bestFit="1" customWidth="1"/>
    <col min="1287" max="1289" width="11" style="1081" customWidth="1"/>
    <col min="1290" max="1291" width="10.7109375" style="1081" customWidth="1"/>
    <col min="1292" max="1292" width="11.7109375" style="1081" customWidth="1"/>
    <col min="1293" max="1293" width="10.7109375" style="1081" customWidth="1"/>
    <col min="1294" max="1294" width="11.28515625" style="1081" customWidth="1"/>
    <col min="1295" max="1295" width="11.42578125" style="1081" customWidth="1"/>
    <col min="1296" max="1296" width="12.42578125" style="1081" customWidth="1"/>
    <col min="1297" max="1541" width="9.140625" style="1081"/>
    <col min="1542" max="1542" width="16.140625" style="1081" bestFit="1" customWidth="1"/>
    <col min="1543" max="1545" width="11" style="1081" customWidth="1"/>
    <col min="1546" max="1547" width="10.7109375" style="1081" customWidth="1"/>
    <col min="1548" max="1548" width="11.7109375" style="1081" customWidth="1"/>
    <col min="1549" max="1549" width="10.7109375" style="1081" customWidth="1"/>
    <col min="1550" max="1550" width="11.28515625" style="1081" customWidth="1"/>
    <col min="1551" max="1551" width="11.42578125" style="1081" customWidth="1"/>
    <col min="1552" max="1552" width="12.42578125" style="1081" customWidth="1"/>
    <col min="1553" max="1797" width="9.140625" style="1081"/>
    <col min="1798" max="1798" width="16.140625" style="1081" bestFit="1" customWidth="1"/>
    <col min="1799" max="1801" width="11" style="1081" customWidth="1"/>
    <col min="1802" max="1803" width="10.7109375" style="1081" customWidth="1"/>
    <col min="1804" max="1804" width="11.7109375" style="1081" customWidth="1"/>
    <col min="1805" max="1805" width="10.7109375" style="1081" customWidth="1"/>
    <col min="1806" max="1806" width="11.28515625" style="1081" customWidth="1"/>
    <col min="1807" max="1807" width="11.42578125" style="1081" customWidth="1"/>
    <col min="1808" max="1808" width="12.42578125" style="1081" customWidth="1"/>
    <col min="1809" max="2053" width="9.140625" style="1081"/>
    <col min="2054" max="2054" width="16.140625" style="1081" bestFit="1" customWidth="1"/>
    <col min="2055" max="2057" width="11" style="1081" customWidth="1"/>
    <col min="2058" max="2059" width="10.7109375" style="1081" customWidth="1"/>
    <col min="2060" max="2060" width="11.7109375" style="1081" customWidth="1"/>
    <col min="2061" max="2061" width="10.7109375" style="1081" customWidth="1"/>
    <col min="2062" max="2062" width="11.28515625" style="1081" customWidth="1"/>
    <col min="2063" max="2063" width="11.42578125" style="1081" customWidth="1"/>
    <col min="2064" max="2064" width="12.42578125" style="1081" customWidth="1"/>
    <col min="2065" max="2309" width="9.140625" style="1081"/>
    <col min="2310" max="2310" width="16.140625" style="1081" bestFit="1" customWidth="1"/>
    <col min="2311" max="2313" width="11" style="1081" customWidth="1"/>
    <col min="2314" max="2315" width="10.7109375" style="1081" customWidth="1"/>
    <col min="2316" max="2316" width="11.7109375" style="1081" customWidth="1"/>
    <col min="2317" max="2317" width="10.7109375" style="1081" customWidth="1"/>
    <col min="2318" max="2318" width="11.28515625" style="1081" customWidth="1"/>
    <col min="2319" max="2319" width="11.42578125" style="1081" customWidth="1"/>
    <col min="2320" max="2320" width="12.42578125" style="1081" customWidth="1"/>
    <col min="2321" max="2565" width="9.140625" style="1081"/>
    <col min="2566" max="2566" width="16.140625" style="1081" bestFit="1" customWidth="1"/>
    <col min="2567" max="2569" width="11" style="1081" customWidth="1"/>
    <col min="2570" max="2571" width="10.7109375" style="1081" customWidth="1"/>
    <col min="2572" max="2572" width="11.7109375" style="1081" customWidth="1"/>
    <col min="2573" max="2573" width="10.7109375" style="1081" customWidth="1"/>
    <col min="2574" max="2574" width="11.28515625" style="1081" customWidth="1"/>
    <col min="2575" max="2575" width="11.42578125" style="1081" customWidth="1"/>
    <col min="2576" max="2576" width="12.42578125" style="1081" customWidth="1"/>
    <col min="2577" max="2821" width="9.140625" style="1081"/>
    <col min="2822" max="2822" width="16.140625" style="1081" bestFit="1" customWidth="1"/>
    <col min="2823" max="2825" width="11" style="1081" customWidth="1"/>
    <col min="2826" max="2827" width="10.7109375" style="1081" customWidth="1"/>
    <col min="2828" max="2828" width="11.7109375" style="1081" customWidth="1"/>
    <col min="2829" max="2829" width="10.7109375" style="1081" customWidth="1"/>
    <col min="2830" max="2830" width="11.28515625" style="1081" customWidth="1"/>
    <col min="2831" max="2831" width="11.42578125" style="1081" customWidth="1"/>
    <col min="2832" max="2832" width="12.42578125" style="1081" customWidth="1"/>
    <col min="2833" max="3077" width="9.140625" style="1081"/>
    <col min="3078" max="3078" width="16.140625" style="1081" bestFit="1" customWidth="1"/>
    <col min="3079" max="3081" width="11" style="1081" customWidth="1"/>
    <col min="3082" max="3083" width="10.7109375" style="1081" customWidth="1"/>
    <col min="3084" max="3084" width="11.7109375" style="1081" customWidth="1"/>
    <col min="3085" max="3085" width="10.7109375" style="1081" customWidth="1"/>
    <col min="3086" max="3086" width="11.28515625" style="1081" customWidth="1"/>
    <col min="3087" max="3087" width="11.42578125" style="1081" customWidth="1"/>
    <col min="3088" max="3088" width="12.42578125" style="1081" customWidth="1"/>
    <col min="3089" max="3333" width="9.140625" style="1081"/>
    <col min="3334" max="3334" width="16.140625" style="1081" bestFit="1" customWidth="1"/>
    <col min="3335" max="3337" width="11" style="1081" customWidth="1"/>
    <col min="3338" max="3339" width="10.7109375" style="1081" customWidth="1"/>
    <col min="3340" max="3340" width="11.7109375" style="1081" customWidth="1"/>
    <col min="3341" max="3341" width="10.7109375" style="1081" customWidth="1"/>
    <col min="3342" max="3342" width="11.28515625" style="1081" customWidth="1"/>
    <col min="3343" max="3343" width="11.42578125" style="1081" customWidth="1"/>
    <col min="3344" max="3344" width="12.42578125" style="1081" customWidth="1"/>
    <col min="3345" max="3589" width="9.140625" style="1081"/>
    <col min="3590" max="3590" width="16.140625" style="1081" bestFit="1" customWidth="1"/>
    <col min="3591" max="3593" width="11" style="1081" customWidth="1"/>
    <col min="3594" max="3595" width="10.7109375" style="1081" customWidth="1"/>
    <col min="3596" max="3596" width="11.7109375" style="1081" customWidth="1"/>
    <col min="3597" max="3597" width="10.7109375" style="1081" customWidth="1"/>
    <col min="3598" max="3598" width="11.28515625" style="1081" customWidth="1"/>
    <col min="3599" max="3599" width="11.42578125" style="1081" customWidth="1"/>
    <col min="3600" max="3600" width="12.42578125" style="1081" customWidth="1"/>
    <col min="3601" max="3845" width="9.140625" style="1081"/>
    <col min="3846" max="3846" width="16.140625" style="1081" bestFit="1" customWidth="1"/>
    <col min="3847" max="3849" width="11" style="1081" customWidth="1"/>
    <col min="3850" max="3851" width="10.7109375" style="1081" customWidth="1"/>
    <col min="3852" max="3852" width="11.7109375" style="1081" customWidth="1"/>
    <col min="3853" max="3853" width="10.7109375" style="1081" customWidth="1"/>
    <col min="3854" max="3854" width="11.28515625" style="1081" customWidth="1"/>
    <col min="3855" max="3855" width="11.42578125" style="1081" customWidth="1"/>
    <col min="3856" max="3856" width="12.42578125" style="1081" customWidth="1"/>
    <col min="3857" max="4101" width="9.140625" style="1081"/>
    <col min="4102" max="4102" width="16.140625" style="1081" bestFit="1" customWidth="1"/>
    <col min="4103" max="4105" width="11" style="1081" customWidth="1"/>
    <col min="4106" max="4107" width="10.7109375" style="1081" customWidth="1"/>
    <col min="4108" max="4108" width="11.7109375" style="1081" customWidth="1"/>
    <col min="4109" max="4109" width="10.7109375" style="1081" customWidth="1"/>
    <col min="4110" max="4110" width="11.28515625" style="1081" customWidth="1"/>
    <col min="4111" max="4111" width="11.42578125" style="1081" customWidth="1"/>
    <col min="4112" max="4112" width="12.42578125" style="1081" customWidth="1"/>
    <col min="4113" max="4357" width="9.140625" style="1081"/>
    <col min="4358" max="4358" width="16.140625" style="1081" bestFit="1" customWidth="1"/>
    <col min="4359" max="4361" width="11" style="1081" customWidth="1"/>
    <col min="4362" max="4363" width="10.7109375" style="1081" customWidth="1"/>
    <col min="4364" max="4364" width="11.7109375" style="1081" customWidth="1"/>
    <col min="4365" max="4365" width="10.7109375" style="1081" customWidth="1"/>
    <col min="4366" max="4366" width="11.28515625" style="1081" customWidth="1"/>
    <col min="4367" max="4367" width="11.42578125" style="1081" customWidth="1"/>
    <col min="4368" max="4368" width="12.42578125" style="1081" customWidth="1"/>
    <col min="4369" max="4613" width="9.140625" style="1081"/>
    <col min="4614" max="4614" width="16.140625" style="1081" bestFit="1" customWidth="1"/>
    <col min="4615" max="4617" width="11" style="1081" customWidth="1"/>
    <col min="4618" max="4619" width="10.7109375" style="1081" customWidth="1"/>
    <col min="4620" max="4620" width="11.7109375" style="1081" customWidth="1"/>
    <col min="4621" max="4621" width="10.7109375" style="1081" customWidth="1"/>
    <col min="4622" max="4622" width="11.28515625" style="1081" customWidth="1"/>
    <col min="4623" max="4623" width="11.42578125" style="1081" customWidth="1"/>
    <col min="4624" max="4624" width="12.42578125" style="1081" customWidth="1"/>
    <col min="4625" max="4869" width="9.140625" style="1081"/>
    <col min="4870" max="4870" width="16.140625" style="1081" bestFit="1" customWidth="1"/>
    <col min="4871" max="4873" width="11" style="1081" customWidth="1"/>
    <col min="4874" max="4875" width="10.7109375" style="1081" customWidth="1"/>
    <col min="4876" max="4876" width="11.7109375" style="1081" customWidth="1"/>
    <col min="4877" max="4877" width="10.7109375" style="1081" customWidth="1"/>
    <col min="4878" max="4878" width="11.28515625" style="1081" customWidth="1"/>
    <col min="4879" max="4879" width="11.42578125" style="1081" customWidth="1"/>
    <col min="4880" max="4880" width="12.42578125" style="1081" customWidth="1"/>
    <col min="4881" max="5125" width="9.140625" style="1081"/>
    <col min="5126" max="5126" width="16.140625" style="1081" bestFit="1" customWidth="1"/>
    <col min="5127" max="5129" width="11" style="1081" customWidth="1"/>
    <col min="5130" max="5131" width="10.7109375" style="1081" customWidth="1"/>
    <col min="5132" max="5132" width="11.7109375" style="1081" customWidth="1"/>
    <col min="5133" max="5133" width="10.7109375" style="1081" customWidth="1"/>
    <col min="5134" max="5134" width="11.28515625" style="1081" customWidth="1"/>
    <col min="5135" max="5135" width="11.42578125" style="1081" customWidth="1"/>
    <col min="5136" max="5136" width="12.42578125" style="1081" customWidth="1"/>
    <col min="5137" max="5381" width="9.140625" style="1081"/>
    <col min="5382" max="5382" width="16.140625" style="1081" bestFit="1" customWidth="1"/>
    <col min="5383" max="5385" width="11" style="1081" customWidth="1"/>
    <col min="5386" max="5387" width="10.7109375" style="1081" customWidth="1"/>
    <col min="5388" max="5388" width="11.7109375" style="1081" customWidth="1"/>
    <col min="5389" max="5389" width="10.7109375" style="1081" customWidth="1"/>
    <col min="5390" max="5390" width="11.28515625" style="1081" customWidth="1"/>
    <col min="5391" max="5391" width="11.42578125" style="1081" customWidth="1"/>
    <col min="5392" max="5392" width="12.42578125" style="1081" customWidth="1"/>
    <col min="5393" max="5637" width="9.140625" style="1081"/>
    <col min="5638" max="5638" width="16.140625" style="1081" bestFit="1" customWidth="1"/>
    <col min="5639" max="5641" width="11" style="1081" customWidth="1"/>
    <col min="5642" max="5643" width="10.7109375" style="1081" customWidth="1"/>
    <col min="5644" max="5644" width="11.7109375" style="1081" customWidth="1"/>
    <col min="5645" max="5645" width="10.7109375" style="1081" customWidth="1"/>
    <col min="5646" max="5646" width="11.28515625" style="1081" customWidth="1"/>
    <col min="5647" max="5647" width="11.42578125" style="1081" customWidth="1"/>
    <col min="5648" max="5648" width="12.42578125" style="1081" customWidth="1"/>
    <col min="5649" max="5893" width="9.140625" style="1081"/>
    <col min="5894" max="5894" width="16.140625" style="1081" bestFit="1" customWidth="1"/>
    <col min="5895" max="5897" width="11" style="1081" customWidth="1"/>
    <col min="5898" max="5899" width="10.7109375" style="1081" customWidth="1"/>
    <col min="5900" max="5900" width="11.7109375" style="1081" customWidth="1"/>
    <col min="5901" max="5901" width="10.7109375" style="1081" customWidth="1"/>
    <col min="5902" max="5902" width="11.28515625" style="1081" customWidth="1"/>
    <col min="5903" max="5903" width="11.42578125" style="1081" customWidth="1"/>
    <col min="5904" max="5904" width="12.42578125" style="1081" customWidth="1"/>
    <col min="5905" max="6149" width="9.140625" style="1081"/>
    <col min="6150" max="6150" width="16.140625" style="1081" bestFit="1" customWidth="1"/>
    <col min="6151" max="6153" width="11" style="1081" customWidth="1"/>
    <col min="6154" max="6155" width="10.7109375" style="1081" customWidth="1"/>
    <col min="6156" max="6156" width="11.7109375" style="1081" customWidth="1"/>
    <col min="6157" max="6157" width="10.7109375" style="1081" customWidth="1"/>
    <col min="6158" max="6158" width="11.28515625" style="1081" customWidth="1"/>
    <col min="6159" max="6159" width="11.42578125" style="1081" customWidth="1"/>
    <col min="6160" max="6160" width="12.42578125" style="1081" customWidth="1"/>
    <col min="6161" max="6405" width="9.140625" style="1081"/>
    <col min="6406" max="6406" width="16.140625" style="1081" bestFit="1" customWidth="1"/>
    <col min="6407" max="6409" width="11" style="1081" customWidth="1"/>
    <col min="6410" max="6411" width="10.7109375" style="1081" customWidth="1"/>
    <col min="6412" max="6412" width="11.7109375" style="1081" customWidth="1"/>
    <col min="6413" max="6413" width="10.7109375" style="1081" customWidth="1"/>
    <col min="6414" max="6414" width="11.28515625" style="1081" customWidth="1"/>
    <col min="6415" max="6415" width="11.42578125" style="1081" customWidth="1"/>
    <col min="6416" max="6416" width="12.42578125" style="1081" customWidth="1"/>
    <col min="6417" max="6661" width="9.140625" style="1081"/>
    <col min="6662" max="6662" width="16.140625" style="1081" bestFit="1" customWidth="1"/>
    <col min="6663" max="6665" width="11" style="1081" customWidth="1"/>
    <col min="6666" max="6667" width="10.7109375" style="1081" customWidth="1"/>
    <col min="6668" max="6668" width="11.7109375" style="1081" customWidth="1"/>
    <col min="6669" max="6669" width="10.7109375" style="1081" customWidth="1"/>
    <col min="6670" max="6670" width="11.28515625" style="1081" customWidth="1"/>
    <col min="6671" max="6671" width="11.42578125" style="1081" customWidth="1"/>
    <col min="6672" max="6672" width="12.42578125" style="1081" customWidth="1"/>
    <col min="6673" max="6917" width="9.140625" style="1081"/>
    <col min="6918" max="6918" width="16.140625" style="1081" bestFit="1" customWidth="1"/>
    <col min="6919" max="6921" width="11" style="1081" customWidth="1"/>
    <col min="6922" max="6923" width="10.7109375" style="1081" customWidth="1"/>
    <col min="6924" max="6924" width="11.7109375" style="1081" customWidth="1"/>
    <col min="6925" max="6925" width="10.7109375" style="1081" customWidth="1"/>
    <col min="6926" max="6926" width="11.28515625" style="1081" customWidth="1"/>
    <col min="6927" max="6927" width="11.42578125" style="1081" customWidth="1"/>
    <col min="6928" max="6928" width="12.42578125" style="1081" customWidth="1"/>
    <col min="6929" max="7173" width="9.140625" style="1081"/>
    <col min="7174" max="7174" width="16.140625" style="1081" bestFit="1" customWidth="1"/>
    <col min="7175" max="7177" width="11" style="1081" customWidth="1"/>
    <col min="7178" max="7179" width="10.7109375" style="1081" customWidth="1"/>
    <col min="7180" max="7180" width="11.7109375" style="1081" customWidth="1"/>
    <col min="7181" max="7181" width="10.7109375" style="1081" customWidth="1"/>
    <col min="7182" max="7182" width="11.28515625" style="1081" customWidth="1"/>
    <col min="7183" max="7183" width="11.42578125" style="1081" customWidth="1"/>
    <col min="7184" max="7184" width="12.42578125" style="1081" customWidth="1"/>
    <col min="7185" max="7429" width="9.140625" style="1081"/>
    <col min="7430" max="7430" width="16.140625" style="1081" bestFit="1" customWidth="1"/>
    <col min="7431" max="7433" width="11" style="1081" customWidth="1"/>
    <col min="7434" max="7435" width="10.7109375" style="1081" customWidth="1"/>
    <col min="7436" max="7436" width="11.7109375" style="1081" customWidth="1"/>
    <col min="7437" max="7437" width="10.7109375" style="1081" customWidth="1"/>
    <col min="7438" max="7438" width="11.28515625" style="1081" customWidth="1"/>
    <col min="7439" max="7439" width="11.42578125" style="1081" customWidth="1"/>
    <col min="7440" max="7440" width="12.42578125" style="1081" customWidth="1"/>
    <col min="7441" max="7685" width="9.140625" style="1081"/>
    <col min="7686" max="7686" width="16.140625" style="1081" bestFit="1" customWidth="1"/>
    <col min="7687" max="7689" width="11" style="1081" customWidth="1"/>
    <col min="7690" max="7691" width="10.7109375" style="1081" customWidth="1"/>
    <col min="7692" max="7692" width="11.7109375" style="1081" customWidth="1"/>
    <col min="7693" max="7693" width="10.7109375" style="1081" customWidth="1"/>
    <col min="7694" max="7694" width="11.28515625" style="1081" customWidth="1"/>
    <col min="7695" max="7695" width="11.42578125" style="1081" customWidth="1"/>
    <col min="7696" max="7696" width="12.42578125" style="1081" customWidth="1"/>
    <col min="7697" max="7941" width="9.140625" style="1081"/>
    <col min="7942" max="7942" width="16.140625" style="1081" bestFit="1" customWidth="1"/>
    <col min="7943" max="7945" width="11" style="1081" customWidth="1"/>
    <col min="7946" max="7947" width="10.7109375" style="1081" customWidth="1"/>
    <col min="7948" max="7948" width="11.7109375" style="1081" customWidth="1"/>
    <col min="7949" max="7949" width="10.7109375" style="1081" customWidth="1"/>
    <col min="7950" max="7950" width="11.28515625" style="1081" customWidth="1"/>
    <col min="7951" max="7951" width="11.42578125" style="1081" customWidth="1"/>
    <col min="7952" max="7952" width="12.42578125" style="1081" customWidth="1"/>
    <col min="7953" max="8197" width="9.140625" style="1081"/>
    <col min="8198" max="8198" width="16.140625" style="1081" bestFit="1" customWidth="1"/>
    <col min="8199" max="8201" width="11" style="1081" customWidth="1"/>
    <col min="8202" max="8203" width="10.7109375" style="1081" customWidth="1"/>
    <col min="8204" max="8204" width="11.7109375" style="1081" customWidth="1"/>
    <col min="8205" max="8205" width="10.7109375" style="1081" customWidth="1"/>
    <col min="8206" max="8206" width="11.28515625" style="1081" customWidth="1"/>
    <col min="8207" max="8207" width="11.42578125" style="1081" customWidth="1"/>
    <col min="8208" max="8208" width="12.42578125" style="1081" customWidth="1"/>
    <col min="8209" max="8453" width="9.140625" style="1081"/>
    <col min="8454" max="8454" width="16.140625" style="1081" bestFit="1" customWidth="1"/>
    <col min="8455" max="8457" width="11" style="1081" customWidth="1"/>
    <col min="8458" max="8459" width="10.7109375" style="1081" customWidth="1"/>
    <col min="8460" max="8460" width="11.7109375" style="1081" customWidth="1"/>
    <col min="8461" max="8461" width="10.7109375" style="1081" customWidth="1"/>
    <col min="8462" max="8462" width="11.28515625" style="1081" customWidth="1"/>
    <col min="8463" max="8463" width="11.42578125" style="1081" customWidth="1"/>
    <col min="8464" max="8464" width="12.42578125" style="1081" customWidth="1"/>
    <col min="8465" max="8709" width="9.140625" style="1081"/>
    <col min="8710" max="8710" width="16.140625" style="1081" bestFit="1" customWidth="1"/>
    <col min="8711" max="8713" width="11" style="1081" customWidth="1"/>
    <col min="8714" max="8715" width="10.7109375" style="1081" customWidth="1"/>
    <col min="8716" max="8716" width="11.7109375" style="1081" customWidth="1"/>
    <col min="8717" max="8717" width="10.7109375" style="1081" customWidth="1"/>
    <col min="8718" max="8718" width="11.28515625" style="1081" customWidth="1"/>
    <col min="8719" max="8719" width="11.42578125" style="1081" customWidth="1"/>
    <col min="8720" max="8720" width="12.42578125" style="1081" customWidth="1"/>
    <col min="8721" max="8965" width="9.140625" style="1081"/>
    <col min="8966" max="8966" width="16.140625" style="1081" bestFit="1" customWidth="1"/>
    <col min="8967" max="8969" width="11" style="1081" customWidth="1"/>
    <col min="8970" max="8971" width="10.7109375" style="1081" customWidth="1"/>
    <col min="8972" max="8972" width="11.7109375" style="1081" customWidth="1"/>
    <col min="8973" max="8973" width="10.7109375" style="1081" customWidth="1"/>
    <col min="8974" max="8974" width="11.28515625" style="1081" customWidth="1"/>
    <col min="8975" max="8975" width="11.42578125" style="1081" customWidth="1"/>
    <col min="8976" max="8976" width="12.42578125" style="1081" customWidth="1"/>
    <col min="8977" max="9221" width="9.140625" style="1081"/>
    <col min="9222" max="9222" width="16.140625" style="1081" bestFit="1" customWidth="1"/>
    <col min="9223" max="9225" width="11" style="1081" customWidth="1"/>
    <col min="9226" max="9227" width="10.7109375" style="1081" customWidth="1"/>
    <col min="9228" max="9228" width="11.7109375" style="1081" customWidth="1"/>
    <col min="9229" max="9229" width="10.7109375" style="1081" customWidth="1"/>
    <col min="9230" max="9230" width="11.28515625" style="1081" customWidth="1"/>
    <col min="9231" max="9231" width="11.42578125" style="1081" customWidth="1"/>
    <col min="9232" max="9232" width="12.42578125" style="1081" customWidth="1"/>
    <col min="9233" max="9477" width="9.140625" style="1081"/>
    <col min="9478" max="9478" width="16.140625" style="1081" bestFit="1" customWidth="1"/>
    <col min="9479" max="9481" width="11" style="1081" customWidth="1"/>
    <col min="9482" max="9483" width="10.7109375" style="1081" customWidth="1"/>
    <col min="9484" max="9484" width="11.7109375" style="1081" customWidth="1"/>
    <col min="9485" max="9485" width="10.7109375" style="1081" customWidth="1"/>
    <col min="9486" max="9486" width="11.28515625" style="1081" customWidth="1"/>
    <col min="9487" max="9487" width="11.42578125" style="1081" customWidth="1"/>
    <col min="9488" max="9488" width="12.42578125" style="1081" customWidth="1"/>
    <col min="9489" max="9733" width="9.140625" style="1081"/>
    <col min="9734" max="9734" width="16.140625" style="1081" bestFit="1" customWidth="1"/>
    <col min="9735" max="9737" width="11" style="1081" customWidth="1"/>
    <col min="9738" max="9739" width="10.7109375" style="1081" customWidth="1"/>
    <col min="9740" max="9740" width="11.7109375" style="1081" customWidth="1"/>
    <col min="9741" max="9741" width="10.7109375" style="1081" customWidth="1"/>
    <col min="9742" max="9742" width="11.28515625" style="1081" customWidth="1"/>
    <col min="9743" max="9743" width="11.42578125" style="1081" customWidth="1"/>
    <col min="9744" max="9744" width="12.42578125" style="1081" customWidth="1"/>
    <col min="9745" max="9989" width="9.140625" style="1081"/>
    <col min="9990" max="9990" width="16.140625" style="1081" bestFit="1" customWidth="1"/>
    <col min="9991" max="9993" width="11" style="1081" customWidth="1"/>
    <col min="9994" max="9995" width="10.7109375" style="1081" customWidth="1"/>
    <col min="9996" max="9996" width="11.7109375" style="1081" customWidth="1"/>
    <col min="9997" max="9997" width="10.7109375" style="1081" customWidth="1"/>
    <col min="9998" max="9998" width="11.28515625" style="1081" customWidth="1"/>
    <col min="9999" max="9999" width="11.42578125" style="1081" customWidth="1"/>
    <col min="10000" max="10000" width="12.42578125" style="1081" customWidth="1"/>
    <col min="10001" max="10245" width="9.140625" style="1081"/>
    <col min="10246" max="10246" width="16.140625" style="1081" bestFit="1" customWidth="1"/>
    <col min="10247" max="10249" width="11" style="1081" customWidth="1"/>
    <col min="10250" max="10251" width="10.7109375" style="1081" customWidth="1"/>
    <col min="10252" max="10252" width="11.7109375" style="1081" customWidth="1"/>
    <col min="10253" max="10253" width="10.7109375" style="1081" customWidth="1"/>
    <col min="10254" max="10254" width="11.28515625" style="1081" customWidth="1"/>
    <col min="10255" max="10255" width="11.42578125" style="1081" customWidth="1"/>
    <col min="10256" max="10256" width="12.42578125" style="1081" customWidth="1"/>
    <col min="10257" max="10501" width="9.140625" style="1081"/>
    <col min="10502" max="10502" width="16.140625" style="1081" bestFit="1" customWidth="1"/>
    <col min="10503" max="10505" width="11" style="1081" customWidth="1"/>
    <col min="10506" max="10507" width="10.7109375" style="1081" customWidth="1"/>
    <col min="10508" max="10508" width="11.7109375" style="1081" customWidth="1"/>
    <col min="10509" max="10509" width="10.7109375" style="1081" customWidth="1"/>
    <col min="10510" max="10510" width="11.28515625" style="1081" customWidth="1"/>
    <col min="10511" max="10511" width="11.42578125" style="1081" customWidth="1"/>
    <col min="10512" max="10512" width="12.42578125" style="1081" customWidth="1"/>
    <col min="10513" max="10757" width="9.140625" style="1081"/>
    <col min="10758" max="10758" width="16.140625" style="1081" bestFit="1" customWidth="1"/>
    <col min="10759" max="10761" width="11" style="1081" customWidth="1"/>
    <col min="10762" max="10763" width="10.7109375" style="1081" customWidth="1"/>
    <col min="10764" max="10764" width="11.7109375" style="1081" customWidth="1"/>
    <col min="10765" max="10765" width="10.7109375" style="1081" customWidth="1"/>
    <col min="10766" max="10766" width="11.28515625" style="1081" customWidth="1"/>
    <col min="10767" max="10767" width="11.42578125" style="1081" customWidth="1"/>
    <col min="10768" max="10768" width="12.42578125" style="1081" customWidth="1"/>
    <col min="10769" max="11013" width="9.140625" style="1081"/>
    <col min="11014" max="11014" width="16.140625" style="1081" bestFit="1" customWidth="1"/>
    <col min="11015" max="11017" width="11" style="1081" customWidth="1"/>
    <col min="11018" max="11019" width="10.7109375" style="1081" customWidth="1"/>
    <col min="11020" max="11020" width="11.7109375" style="1081" customWidth="1"/>
    <col min="11021" max="11021" width="10.7109375" style="1081" customWidth="1"/>
    <col min="11022" max="11022" width="11.28515625" style="1081" customWidth="1"/>
    <col min="11023" max="11023" width="11.42578125" style="1081" customWidth="1"/>
    <col min="11024" max="11024" width="12.42578125" style="1081" customWidth="1"/>
    <col min="11025" max="11269" width="9.140625" style="1081"/>
    <col min="11270" max="11270" width="16.140625" style="1081" bestFit="1" customWidth="1"/>
    <col min="11271" max="11273" width="11" style="1081" customWidth="1"/>
    <col min="11274" max="11275" width="10.7109375" style="1081" customWidth="1"/>
    <col min="11276" max="11276" width="11.7109375" style="1081" customWidth="1"/>
    <col min="11277" max="11277" width="10.7109375" style="1081" customWidth="1"/>
    <col min="11278" max="11278" width="11.28515625" style="1081" customWidth="1"/>
    <col min="11279" max="11279" width="11.42578125" style="1081" customWidth="1"/>
    <col min="11280" max="11280" width="12.42578125" style="1081" customWidth="1"/>
    <col min="11281" max="11525" width="9.140625" style="1081"/>
    <col min="11526" max="11526" width="16.140625" style="1081" bestFit="1" customWidth="1"/>
    <col min="11527" max="11529" width="11" style="1081" customWidth="1"/>
    <col min="11530" max="11531" width="10.7109375" style="1081" customWidth="1"/>
    <col min="11532" max="11532" width="11.7109375" style="1081" customWidth="1"/>
    <col min="11533" max="11533" width="10.7109375" style="1081" customWidth="1"/>
    <col min="11534" max="11534" width="11.28515625" style="1081" customWidth="1"/>
    <col min="11535" max="11535" width="11.42578125" style="1081" customWidth="1"/>
    <col min="11536" max="11536" width="12.42578125" style="1081" customWidth="1"/>
    <col min="11537" max="11781" width="9.140625" style="1081"/>
    <col min="11782" max="11782" width="16.140625" style="1081" bestFit="1" customWidth="1"/>
    <col min="11783" max="11785" width="11" style="1081" customWidth="1"/>
    <col min="11786" max="11787" width="10.7109375" style="1081" customWidth="1"/>
    <col min="11788" max="11788" width="11.7109375" style="1081" customWidth="1"/>
    <col min="11789" max="11789" width="10.7109375" style="1081" customWidth="1"/>
    <col min="11790" max="11790" width="11.28515625" style="1081" customWidth="1"/>
    <col min="11791" max="11791" width="11.42578125" style="1081" customWidth="1"/>
    <col min="11792" max="11792" width="12.42578125" style="1081" customWidth="1"/>
    <col min="11793" max="12037" width="9.140625" style="1081"/>
    <col min="12038" max="12038" width="16.140625" style="1081" bestFit="1" customWidth="1"/>
    <col min="12039" max="12041" width="11" style="1081" customWidth="1"/>
    <col min="12042" max="12043" width="10.7109375" style="1081" customWidth="1"/>
    <col min="12044" max="12044" width="11.7109375" style="1081" customWidth="1"/>
    <col min="12045" max="12045" width="10.7109375" style="1081" customWidth="1"/>
    <col min="12046" max="12046" width="11.28515625" style="1081" customWidth="1"/>
    <col min="12047" max="12047" width="11.42578125" style="1081" customWidth="1"/>
    <col min="12048" max="12048" width="12.42578125" style="1081" customWidth="1"/>
    <col min="12049" max="12293" width="9.140625" style="1081"/>
    <col min="12294" max="12294" width="16.140625" style="1081" bestFit="1" customWidth="1"/>
    <col min="12295" max="12297" width="11" style="1081" customWidth="1"/>
    <col min="12298" max="12299" width="10.7109375" style="1081" customWidth="1"/>
    <col min="12300" max="12300" width="11.7109375" style="1081" customWidth="1"/>
    <col min="12301" max="12301" width="10.7109375" style="1081" customWidth="1"/>
    <col min="12302" max="12302" width="11.28515625" style="1081" customWidth="1"/>
    <col min="12303" max="12303" width="11.42578125" style="1081" customWidth="1"/>
    <col min="12304" max="12304" width="12.42578125" style="1081" customWidth="1"/>
    <col min="12305" max="12549" width="9.140625" style="1081"/>
    <col min="12550" max="12550" width="16.140625" style="1081" bestFit="1" customWidth="1"/>
    <col min="12551" max="12553" width="11" style="1081" customWidth="1"/>
    <col min="12554" max="12555" width="10.7109375" style="1081" customWidth="1"/>
    <col min="12556" max="12556" width="11.7109375" style="1081" customWidth="1"/>
    <col min="12557" max="12557" width="10.7109375" style="1081" customWidth="1"/>
    <col min="12558" max="12558" width="11.28515625" style="1081" customWidth="1"/>
    <col min="12559" max="12559" width="11.42578125" style="1081" customWidth="1"/>
    <col min="12560" max="12560" width="12.42578125" style="1081" customWidth="1"/>
    <col min="12561" max="12805" width="9.140625" style="1081"/>
    <col min="12806" max="12806" width="16.140625" style="1081" bestFit="1" customWidth="1"/>
    <col min="12807" max="12809" width="11" style="1081" customWidth="1"/>
    <col min="12810" max="12811" width="10.7109375" style="1081" customWidth="1"/>
    <col min="12812" max="12812" width="11.7109375" style="1081" customWidth="1"/>
    <col min="12813" max="12813" width="10.7109375" style="1081" customWidth="1"/>
    <col min="12814" max="12814" width="11.28515625" style="1081" customWidth="1"/>
    <col min="12815" max="12815" width="11.42578125" style="1081" customWidth="1"/>
    <col min="12816" max="12816" width="12.42578125" style="1081" customWidth="1"/>
    <col min="12817" max="13061" width="9.140625" style="1081"/>
    <col min="13062" max="13062" width="16.140625" style="1081" bestFit="1" customWidth="1"/>
    <col min="13063" max="13065" width="11" style="1081" customWidth="1"/>
    <col min="13066" max="13067" width="10.7109375" style="1081" customWidth="1"/>
    <col min="13068" max="13068" width="11.7109375" style="1081" customWidth="1"/>
    <col min="13069" max="13069" width="10.7109375" style="1081" customWidth="1"/>
    <col min="13070" max="13070" width="11.28515625" style="1081" customWidth="1"/>
    <col min="13071" max="13071" width="11.42578125" style="1081" customWidth="1"/>
    <col min="13072" max="13072" width="12.42578125" style="1081" customWidth="1"/>
    <col min="13073" max="13317" width="9.140625" style="1081"/>
    <col min="13318" max="13318" width="16.140625" style="1081" bestFit="1" customWidth="1"/>
    <col min="13319" max="13321" width="11" style="1081" customWidth="1"/>
    <col min="13322" max="13323" width="10.7109375" style="1081" customWidth="1"/>
    <col min="13324" max="13324" width="11.7109375" style="1081" customWidth="1"/>
    <col min="13325" max="13325" width="10.7109375" style="1081" customWidth="1"/>
    <col min="13326" max="13326" width="11.28515625" style="1081" customWidth="1"/>
    <col min="13327" max="13327" width="11.42578125" style="1081" customWidth="1"/>
    <col min="13328" max="13328" width="12.42578125" style="1081" customWidth="1"/>
    <col min="13329" max="13573" width="9.140625" style="1081"/>
    <col min="13574" max="13574" width="16.140625" style="1081" bestFit="1" customWidth="1"/>
    <col min="13575" max="13577" width="11" style="1081" customWidth="1"/>
    <col min="13578" max="13579" width="10.7109375" style="1081" customWidth="1"/>
    <col min="13580" max="13580" width="11.7109375" style="1081" customWidth="1"/>
    <col min="13581" max="13581" width="10.7109375" style="1081" customWidth="1"/>
    <col min="13582" max="13582" width="11.28515625" style="1081" customWidth="1"/>
    <col min="13583" max="13583" width="11.42578125" style="1081" customWidth="1"/>
    <col min="13584" max="13584" width="12.42578125" style="1081" customWidth="1"/>
    <col min="13585" max="13829" width="9.140625" style="1081"/>
    <col min="13830" max="13830" width="16.140625" style="1081" bestFit="1" customWidth="1"/>
    <col min="13831" max="13833" width="11" style="1081" customWidth="1"/>
    <col min="13834" max="13835" width="10.7109375" style="1081" customWidth="1"/>
    <col min="13836" max="13836" width="11.7109375" style="1081" customWidth="1"/>
    <col min="13837" max="13837" width="10.7109375" style="1081" customWidth="1"/>
    <col min="13838" max="13838" width="11.28515625" style="1081" customWidth="1"/>
    <col min="13839" max="13839" width="11.42578125" style="1081" customWidth="1"/>
    <col min="13840" max="13840" width="12.42578125" style="1081" customWidth="1"/>
    <col min="13841" max="14085" width="9.140625" style="1081"/>
    <col min="14086" max="14086" width="16.140625" style="1081" bestFit="1" customWidth="1"/>
    <col min="14087" max="14089" width="11" style="1081" customWidth="1"/>
    <col min="14090" max="14091" width="10.7109375" style="1081" customWidth="1"/>
    <col min="14092" max="14092" width="11.7109375" style="1081" customWidth="1"/>
    <col min="14093" max="14093" width="10.7109375" style="1081" customWidth="1"/>
    <col min="14094" max="14094" width="11.28515625" style="1081" customWidth="1"/>
    <col min="14095" max="14095" width="11.42578125" style="1081" customWidth="1"/>
    <col min="14096" max="14096" width="12.42578125" style="1081" customWidth="1"/>
    <col min="14097" max="14341" width="9.140625" style="1081"/>
    <col min="14342" max="14342" width="16.140625" style="1081" bestFit="1" customWidth="1"/>
    <col min="14343" max="14345" width="11" style="1081" customWidth="1"/>
    <col min="14346" max="14347" width="10.7109375" style="1081" customWidth="1"/>
    <col min="14348" max="14348" width="11.7109375" style="1081" customWidth="1"/>
    <col min="14349" max="14349" width="10.7109375" style="1081" customWidth="1"/>
    <col min="14350" max="14350" width="11.28515625" style="1081" customWidth="1"/>
    <col min="14351" max="14351" width="11.42578125" style="1081" customWidth="1"/>
    <col min="14352" max="14352" width="12.42578125" style="1081" customWidth="1"/>
    <col min="14353" max="14597" width="9.140625" style="1081"/>
    <col min="14598" max="14598" width="16.140625" style="1081" bestFit="1" customWidth="1"/>
    <col min="14599" max="14601" width="11" style="1081" customWidth="1"/>
    <col min="14602" max="14603" width="10.7109375" style="1081" customWidth="1"/>
    <col min="14604" max="14604" width="11.7109375" style="1081" customWidth="1"/>
    <col min="14605" max="14605" width="10.7109375" style="1081" customWidth="1"/>
    <col min="14606" max="14606" width="11.28515625" style="1081" customWidth="1"/>
    <col min="14607" max="14607" width="11.42578125" style="1081" customWidth="1"/>
    <col min="14608" max="14608" width="12.42578125" style="1081" customWidth="1"/>
    <col min="14609" max="14853" width="9.140625" style="1081"/>
    <col min="14854" max="14854" width="16.140625" style="1081" bestFit="1" customWidth="1"/>
    <col min="14855" max="14857" width="11" style="1081" customWidth="1"/>
    <col min="14858" max="14859" width="10.7109375" style="1081" customWidth="1"/>
    <col min="14860" max="14860" width="11.7109375" style="1081" customWidth="1"/>
    <col min="14861" max="14861" width="10.7109375" style="1081" customWidth="1"/>
    <col min="14862" max="14862" width="11.28515625" style="1081" customWidth="1"/>
    <col min="14863" max="14863" width="11.42578125" style="1081" customWidth="1"/>
    <col min="14864" max="14864" width="12.42578125" style="1081" customWidth="1"/>
    <col min="14865" max="15109" width="9.140625" style="1081"/>
    <col min="15110" max="15110" width="16.140625" style="1081" bestFit="1" customWidth="1"/>
    <col min="15111" max="15113" width="11" style="1081" customWidth="1"/>
    <col min="15114" max="15115" width="10.7109375" style="1081" customWidth="1"/>
    <col min="15116" max="15116" width="11.7109375" style="1081" customWidth="1"/>
    <col min="15117" max="15117" width="10.7109375" style="1081" customWidth="1"/>
    <col min="15118" max="15118" width="11.28515625" style="1081" customWidth="1"/>
    <col min="15119" max="15119" width="11.42578125" style="1081" customWidth="1"/>
    <col min="15120" max="15120" width="12.42578125" style="1081" customWidth="1"/>
    <col min="15121" max="15365" width="9.140625" style="1081"/>
    <col min="15366" max="15366" width="16.140625" style="1081" bestFit="1" customWidth="1"/>
    <col min="15367" max="15369" width="11" style="1081" customWidth="1"/>
    <col min="15370" max="15371" width="10.7109375" style="1081" customWidth="1"/>
    <col min="15372" max="15372" width="11.7109375" style="1081" customWidth="1"/>
    <col min="15373" max="15373" width="10.7109375" style="1081" customWidth="1"/>
    <col min="15374" max="15374" width="11.28515625" style="1081" customWidth="1"/>
    <col min="15375" max="15375" width="11.42578125" style="1081" customWidth="1"/>
    <col min="15376" max="15376" width="12.42578125" style="1081" customWidth="1"/>
    <col min="15377" max="15621" width="9.140625" style="1081"/>
    <col min="15622" max="15622" width="16.140625" style="1081" bestFit="1" customWidth="1"/>
    <col min="15623" max="15625" width="11" style="1081" customWidth="1"/>
    <col min="15626" max="15627" width="10.7109375" style="1081" customWidth="1"/>
    <col min="15628" max="15628" width="11.7109375" style="1081" customWidth="1"/>
    <col min="15629" max="15629" width="10.7109375" style="1081" customWidth="1"/>
    <col min="15630" max="15630" width="11.28515625" style="1081" customWidth="1"/>
    <col min="15631" max="15631" width="11.42578125" style="1081" customWidth="1"/>
    <col min="15632" max="15632" width="12.42578125" style="1081" customWidth="1"/>
    <col min="15633" max="15877" width="9.140625" style="1081"/>
    <col min="15878" max="15878" width="16.140625" style="1081" bestFit="1" customWidth="1"/>
    <col min="15879" max="15881" width="11" style="1081" customWidth="1"/>
    <col min="15882" max="15883" width="10.7109375" style="1081" customWidth="1"/>
    <col min="15884" max="15884" width="11.7109375" style="1081" customWidth="1"/>
    <col min="15885" max="15885" width="10.7109375" style="1081" customWidth="1"/>
    <col min="15886" max="15886" width="11.28515625" style="1081" customWidth="1"/>
    <col min="15887" max="15887" width="11.42578125" style="1081" customWidth="1"/>
    <col min="15888" max="15888" width="12.42578125" style="1081" customWidth="1"/>
    <col min="15889" max="16133" width="9.140625" style="1081"/>
    <col min="16134" max="16134" width="16.140625" style="1081" bestFit="1" customWidth="1"/>
    <col min="16135" max="16137" width="11" style="1081" customWidth="1"/>
    <col min="16138" max="16139" width="10.7109375" style="1081" customWidth="1"/>
    <col min="16140" max="16140" width="11.7109375" style="1081" customWidth="1"/>
    <col min="16141" max="16141" width="10.7109375" style="1081" customWidth="1"/>
    <col min="16142" max="16142" width="11.28515625" style="1081" customWidth="1"/>
    <col min="16143" max="16143" width="11.42578125" style="1081" customWidth="1"/>
    <col min="16144" max="16144" width="12.42578125" style="1081" customWidth="1"/>
    <col min="16145" max="16384" width="9.140625" style="1081"/>
  </cols>
  <sheetData>
    <row r="1" spans="1:20">
      <c r="A1" s="1125"/>
      <c r="B1" s="3318" t="s">
        <v>1108</v>
      </c>
      <c r="C1" s="3318"/>
      <c r="D1" s="3318"/>
      <c r="E1" s="3318"/>
      <c r="F1" s="3318"/>
      <c r="G1" s="3318"/>
      <c r="H1" s="3318"/>
      <c r="I1" s="3318"/>
      <c r="J1" s="3318"/>
      <c r="K1" s="3318"/>
      <c r="L1" s="3318"/>
      <c r="M1" s="3318"/>
      <c r="N1" s="3318"/>
      <c r="O1" s="3318"/>
      <c r="P1" s="3318"/>
      <c r="Q1" s="1082"/>
    </row>
    <row r="2" spans="1:20">
      <c r="A2" s="1125"/>
      <c r="B2" s="3318" t="s">
        <v>57</v>
      </c>
      <c r="C2" s="3318"/>
      <c r="D2" s="3318"/>
      <c r="E2" s="3318"/>
      <c r="F2" s="3318"/>
      <c r="G2" s="3318"/>
      <c r="H2" s="3318"/>
      <c r="I2" s="3318"/>
      <c r="J2" s="3318"/>
      <c r="K2" s="3318"/>
      <c r="L2" s="3318"/>
      <c r="M2" s="3318"/>
      <c r="N2" s="3318"/>
      <c r="O2" s="3318"/>
      <c r="P2" s="3318"/>
      <c r="Q2" s="1082"/>
    </row>
    <row r="3" spans="1:20" ht="16.5" thickBot="1">
      <c r="B3" s="3319" t="s">
        <v>1107</v>
      </c>
      <c r="C3" s="3319"/>
      <c r="D3" s="3319"/>
      <c r="E3" s="3319"/>
      <c r="F3" s="3319"/>
      <c r="G3" s="3319"/>
      <c r="H3" s="3319"/>
      <c r="I3" s="3319"/>
      <c r="J3" s="3319"/>
      <c r="K3" s="3319"/>
      <c r="L3" s="3319"/>
      <c r="M3" s="3319"/>
      <c r="N3" s="3319"/>
      <c r="O3" s="3319"/>
      <c r="P3" s="3319"/>
      <c r="Q3" s="1124"/>
    </row>
    <row r="4" spans="1:20" ht="16.5" thickTop="1">
      <c r="B4" s="3320" t="s">
        <v>963</v>
      </c>
      <c r="C4" s="3322" t="s">
        <v>1106</v>
      </c>
      <c r="D4" s="3323"/>
      <c r="E4" s="3323"/>
      <c r="F4" s="3323"/>
      <c r="G4" s="3323"/>
      <c r="H4" s="3324"/>
      <c r="I4" s="1123"/>
      <c r="J4" s="3322" t="s">
        <v>1105</v>
      </c>
      <c r="K4" s="3323"/>
      <c r="L4" s="3323"/>
      <c r="M4" s="3323"/>
      <c r="N4" s="3323"/>
      <c r="O4" s="3323"/>
      <c r="P4" s="3325"/>
      <c r="Q4" s="1122"/>
    </row>
    <row r="5" spans="1:20" ht="16.5" thickBot="1">
      <c r="B5" s="3321"/>
      <c r="C5" s="1120" t="s">
        <v>68</v>
      </c>
      <c r="D5" s="1121" t="s">
        <v>69</v>
      </c>
      <c r="E5" s="1121" t="s">
        <v>70</v>
      </c>
      <c r="F5" s="1121" t="s">
        <v>71</v>
      </c>
      <c r="G5" s="1120" t="s">
        <v>72</v>
      </c>
      <c r="H5" s="1119" t="s">
        <v>73</v>
      </c>
      <c r="I5" s="1119" t="s">
        <v>263</v>
      </c>
      <c r="J5" s="1119" t="s">
        <v>68</v>
      </c>
      <c r="K5" s="1120" t="s">
        <v>69</v>
      </c>
      <c r="L5" s="1120" t="s">
        <v>70</v>
      </c>
      <c r="M5" s="1119" t="s">
        <v>71</v>
      </c>
      <c r="N5" s="1118" t="s">
        <v>72</v>
      </c>
      <c r="O5" s="1118" t="s">
        <v>73</v>
      </c>
      <c r="P5" s="1117" t="s">
        <v>263</v>
      </c>
      <c r="Q5" s="1116"/>
    </row>
    <row r="6" spans="1:20">
      <c r="B6" s="1111" t="s">
        <v>953</v>
      </c>
      <c r="C6" s="1107">
        <v>0.94777795275590537</v>
      </c>
      <c r="D6" s="1113">
        <v>0.43990000000000001</v>
      </c>
      <c r="E6" s="1113">
        <v>0.55069999999999997</v>
      </c>
      <c r="F6" s="1112">
        <v>3.34</v>
      </c>
      <c r="G6" s="1105">
        <v>0.20724000000000001</v>
      </c>
      <c r="H6" s="1108">
        <v>0.21474000000000001</v>
      </c>
      <c r="I6" s="1108">
        <v>0.65619249999999996</v>
      </c>
      <c r="J6" s="1115">
        <v>0</v>
      </c>
      <c r="K6" s="1113">
        <v>0</v>
      </c>
      <c r="L6" s="1113">
        <v>1.3228599999999999</v>
      </c>
      <c r="M6" s="1115">
        <v>3.9347799999999999</v>
      </c>
      <c r="N6" s="1105">
        <v>0</v>
      </c>
      <c r="O6" s="1105">
        <v>0</v>
      </c>
      <c r="P6" s="1104">
        <v>0</v>
      </c>
      <c r="Q6" s="1103"/>
    </row>
    <row r="7" spans="1:20">
      <c r="B7" s="1111" t="s">
        <v>952</v>
      </c>
      <c r="C7" s="1107">
        <v>2.2200000000000002</v>
      </c>
      <c r="D7" s="1107">
        <v>2.0503999999999998</v>
      </c>
      <c r="E7" s="1107">
        <v>0.48</v>
      </c>
      <c r="F7" s="1109">
        <v>2.74</v>
      </c>
      <c r="G7" s="1105">
        <v>2.7289786548069812</v>
      </c>
      <c r="H7" s="1108">
        <v>0.12893633038707711</v>
      </c>
      <c r="I7" s="1108">
        <v>3.9754420183839456</v>
      </c>
      <c r="J7" s="1106">
        <v>3.04</v>
      </c>
      <c r="K7" s="1107">
        <v>2.6856</v>
      </c>
      <c r="L7" s="1107">
        <v>1.51</v>
      </c>
      <c r="M7" s="1106">
        <v>3.6044</v>
      </c>
      <c r="N7" s="1105">
        <v>3.6505666666666667</v>
      </c>
      <c r="O7" s="1105">
        <v>1.2548666666666668</v>
      </c>
      <c r="P7" s="1104">
        <v>4.0152000000000001</v>
      </c>
      <c r="Q7" s="1103"/>
    </row>
    <row r="8" spans="1:20">
      <c r="B8" s="1111" t="s">
        <v>951</v>
      </c>
      <c r="C8" s="1107">
        <v>1.1000000000000001</v>
      </c>
      <c r="D8" s="1107">
        <v>2.1162000000000001</v>
      </c>
      <c r="E8" s="1107">
        <v>1.1832</v>
      </c>
      <c r="F8" s="1109">
        <v>1.7707999999999999</v>
      </c>
      <c r="G8" s="1105">
        <v>4.3273659852820936</v>
      </c>
      <c r="H8" s="1108">
        <v>0.62888439046333788</v>
      </c>
      <c r="I8" s="1108">
        <v>4.8556569252077599</v>
      </c>
      <c r="J8" s="1106">
        <v>1.97</v>
      </c>
      <c r="K8" s="1107">
        <v>2.7359</v>
      </c>
      <c r="L8" s="1107">
        <v>2.0476999999999999</v>
      </c>
      <c r="M8" s="1106">
        <v>3.2067000000000001</v>
      </c>
      <c r="N8" s="1105">
        <v>4.5620000000000003</v>
      </c>
      <c r="O8" s="1105">
        <v>2.0007800000000002</v>
      </c>
      <c r="P8" s="1104">
        <v>4.7239599999999999</v>
      </c>
      <c r="Q8" s="1103"/>
    </row>
    <row r="9" spans="1:20">
      <c r="B9" s="1111" t="s">
        <v>950</v>
      </c>
      <c r="C9" s="1107">
        <v>0.28999999999999998</v>
      </c>
      <c r="D9" s="1107">
        <v>3.0040184818481848</v>
      </c>
      <c r="E9" s="1107">
        <v>2.5548000000000002</v>
      </c>
      <c r="F9" s="1109">
        <v>2.2000000000000002</v>
      </c>
      <c r="G9" s="1105">
        <v>3.8337399999999997</v>
      </c>
      <c r="H9" s="1108">
        <v>0.78642000000000012</v>
      </c>
      <c r="I9" s="1108"/>
      <c r="J9" s="1106">
        <v>0.97</v>
      </c>
      <c r="K9" s="1107">
        <v>3.6509746666666669</v>
      </c>
      <c r="L9" s="1107">
        <v>3.1175000000000002</v>
      </c>
      <c r="M9" s="1106">
        <v>3.1</v>
      </c>
      <c r="N9" s="1105">
        <v>4.4587683453237412</v>
      </c>
      <c r="O9" s="1105">
        <v>2.4025179916317994</v>
      </c>
      <c r="P9" s="1104"/>
      <c r="Q9" s="1103"/>
      <c r="T9" s="18"/>
    </row>
    <row r="10" spans="1:20">
      <c r="B10" s="1111" t="s">
        <v>949</v>
      </c>
      <c r="C10" s="1107">
        <v>0.48370000000000002</v>
      </c>
      <c r="D10" s="1107">
        <v>2.3419982353698852</v>
      </c>
      <c r="E10" s="1107">
        <v>5.5149176531715014</v>
      </c>
      <c r="F10" s="1109">
        <v>0.99690000000000001</v>
      </c>
      <c r="G10" s="1105">
        <v>1.6375838307423722</v>
      </c>
      <c r="H10" s="1108">
        <v>0.5988099918723967</v>
      </c>
      <c r="I10" s="1108"/>
      <c r="J10" s="1106">
        <v>0.95879999999999999</v>
      </c>
      <c r="K10" s="1107">
        <v>3.25</v>
      </c>
      <c r="L10" s="1107">
        <v>4.9699</v>
      </c>
      <c r="M10" s="1106">
        <v>2.1920000000000002</v>
      </c>
      <c r="N10" s="1105">
        <v>3.1934999999999998</v>
      </c>
      <c r="O10" s="1105">
        <v>1.9453061611374405</v>
      </c>
      <c r="P10" s="1104"/>
      <c r="Q10" s="1103"/>
      <c r="T10" s="18"/>
    </row>
    <row r="11" spans="1:20">
      <c r="B11" s="1111" t="s">
        <v>948</v>
      </c>
      <c r="C11" s="1107">
        <v>0.67949999999999999</v>
      </c>
      <c r="D11" s="1107">
        <v>1.7373000000000001</v>
      </c>
      <c r="E11" s="1107">
        <v>5.8220000000000001</v>
      </c>
      <c r="F11" s="1109">
        <v>0.86</v>
      </c>
      <c r="G11" s="1105">
        <v>3.1710930596285434</v>
      </c>
      <c r="H11" s="1108">
        <v>0.8661787674313991</v>
      </c>
      <c r="I11" s="1108"/>
      <c r="J11" s="1106">
        <v>0.94340000000000002</v>
      </c>
      <c r="K11" s="1107">
        <v>2.6956000000000002</v>
      </c>
      <c r="L11" s="1107">
        <v>5.7587999999999999</v>
      </c>
      <c r="M11" s="1106">
        <v>2</v>
      </c>
      <c r="N11" s="1105">
        <v>3.6015000000000001</v>
      </c>
      <c r="O11" s="1105">
        <v>1.7313000000000001</v>
      </c>
      <c r="P11" s="1104"/>
      <c r="Q11" s="1103"/>
      <c r="T11" s="18"/>
    </row>
    <row r="12" spans="1:20">
      <c r="B12" s="1111" t="s">
        <v>947</v>
      </c>
      <c r="C12" s="1107">
        <v>0.35</v>
      </c>
      <c r="D12" s="1107">
        <v>2.6432000000000002</v>
      </c>
      <c r="E12" s="1107">
        <v>3.9250794520547947</v>
      </c>
      <c r="F12" s="1109">
        <v>3.4394</v>
      </c>
      <c r="G12" s="1105">
        <v>3.9069000000000003</v>
      </c>
      <c r="H12" s="1108">
        <v>1.1301000000000001</v>
      </c>
      <c r="I12" s="1108"/>
      <c r="J12" s="1106">
        <v>0</v>
      </c>
      <c r="K12" s="1107">
        <v>0</v>
      </c>
      <c r="L12" s="1107">
        <v>0</v>
      </c>
      <c r="M12" s="1106">
        <v>0</v>
      </c>
      <c r="N12" s="1105">
        <v>0</v>
      </c>
      <c r="O12" s="1105">
        <v>1.9798</v>
      </c>
      <c r="P12" s="1104"/>
      <c r="Q12" s="1103"/>
      <c r="T12" s="18"/>
    </row>
    <row r="13" spans="1:20" s="1093" customFormat="1">
      <c r="A13" s="406"/>
      <c r="B13" s="1114" t="s">
        <v>946</v>
      </c>
      <c r="C13" s="1107">
        <v>0.5323</v>
      </c>
      <c r="D13" s="1113">
        <v>0.74419999999999997</v>
      </c>
      <c r="E13" s="1113">
        <v>4.7</v>
      </c>
      <c r="F13" s="1112">
        <v>3.5543999999999998</v>
      </c>
      <c r="G13" s="1105">
        <v>3.9651105287222541</v>
      </c>
      <c r="H13" s="1108">
        <v>2.0299999999999998</v>
      </c>
      <c r="I13" s="1108"/>
      <c r="J13" s="1106">
        <v>1.3328</v>
      </c>
      <c r="K13" s="1113">
        <v>2.2334999999999998</v>
      </c>
      <c r="L13" s="1113">
        <v>5.17</v>
      </c>
      <c r="M13" s="1115">
        <v>4.7937000000000003</v>
      </c>
      <c r="N13" s="1105">
        <v>0</v>
      </c>
      <c r="O13" s="1105">
        <v>0</v>
      </c>
      <c r="P13" s="1104"/>
      <c r="Q13" s="1103"/>
    </row>
    <row r="14" spans="1:20" s="1093" customFormat="1">
      <c r="A14" s="406"/>
      <c r="B14" s="1114" t="s">
        <v>945</v>
      </c>
      <c r="C14" s="1107">
        <v>1.0973999999999999</v>
      </c>
      <c r="D14" s="1107">
        <v>0.92610000000000003</v>
      </c>
      <c r="E14" s="1107">
        <v>4.9848999999999997</v>
      </c>
      <c r="F14" s="1109">
        <v>4.4381650070126222</v>
      </c>
      <c r="G14" s="1105">
        <v>2.1309222357229651</v>
      </c>
      <c r="H14" s="1108">
        <v>2.7635000000000001</v>
      </c>
      <c r="I14" s="1108"/>
      <c r="J14" s="1106">
        <v>1.2907999999999999</v>
      </c>
      <c r="K14" s="1107">
        <v>2.3067000000000002</v>
      </c>
      <c r="L14" s="1107">
        <v>5.1997</v>
      </c>
      <c r="M14" s="1106">
        <v>4.686042546683332</v>
      </c>
      <c r="N14" s="1105">
        <v>3.9417230769230769</v>
      </c>
      <c r="O14" s="1105">
        <v>3.3393999999999999</v>
      </c>
      <c r="P14" s="1104"/>
      <c r="Q14" s="1103"/>
    </row>
    <row r="15" spans="1:20">
      <c r="B15" s="1111" t="s">
        <v>944</v>
      </c>
      <c r="C15" s="1107">
        <v>1.3361000000000001</v>
      </c>
      <c r="D15" s="1113">
        <v>0.77629999999999999</v>
      </c>
      <c r="E15" s="1113">
        <v>5.1452</v>
      </c>
      <c r="F15" s="1112">
        <v>4.2913156626506019</v>
      </c>
      <c r="G15" s="1105">
        <v>3.5118599999999995</v>
      </c>
      <c r="H15" s="1108">
        <v>2.2838474999999998</v>
      </c>
      <c r="I15" s="1108"/>
      <c r="J15" s="1106">
        <v>0.60160000000000002</v>
      </c>
      <c r="K15" s="1107">
        <v>2.8351000000000002</v>
      </c>
      <c r="L15" s="1107">
        <v>5.3190999999999997</v>
      </c>
      <c r="M15" s="1106">
        <v>4.773456862745098</v>
      </c>
      <c r="N15" s="1105">
        <v>5.0007019607843137</v>
      </c>
      <c r="O15" s="1105">
        <v>3.7203196078431375</v>
      </c>
      <c r="P15" s="1104"/>
      <c r="Q15" s="1103"/>
    </row>
    <row r="16" spans="1:20">
      <c r="B16" s="1111" t="s">
        <v>943</v>
      </c>
      <c r="C16" s="1107">
        <v>0.1182</v>
      </c>
      <c r="D16" s="1107">
        <v>1.03</v>
      </c>
      <c r="E16" s="1107">
        <v>4.3784369186716257</v>
      </c>
      <c r="F16" s="1109">
        <v>5.503210042397539</v>
      </c>
      <c r="G16" s="1105">
        <v>2.8078835500835742</v>
      </c>
      <c r="H16" s="1108">
        <v>3.7905938603285909</v>
      </c>
      <c r="I16" s="1108"/>
      <c r="J16" s="1106">
        <v>0.67369999999999997</v>
      </c>
      <c r="K16" s="1107">
        <v>2.1</v>
      </c>
      <c r="L16" s="1107">
        <v>4.8255237762237764</v>
      </c>
      <c r="M16" s="1106">
        <v>5.7765341849148415</v>
      </c>
      <c r="N16" s="1105">
        <v>4.234516684961581</v>
      </c>
      <c r="O16" s="1105">
        <v>4.2185426293408934</v>
      </c>
      <c r="P16" s="1104"/>
      <c r="Q16" s="1103"/>
    </row>
    <row r="17" spans="2:17" ht="16.5" thickBot="1">
      <c r="B17" s="1111" t="s">
        <v>942</v>
      </c>
      <c r="C17" s="1107">
        <v>4.5600000000000002E-2</v>
      </c>
      <c r="D17" s="1110">
        <v>0.71033567156063082</v>
      </c>
      <c r="E17" s="1107">
        <v>3.7410999999999999</v>
      </c>
      <c r="F17" s="1109">
        <v>4.9685157869012704</v>
      </c>
      <c r="G17" s="1105">
        <v>1.2727017155928326</v>
      </c>
      <c r="H17" s="1108">
        <v>4.5516872152678021</v>
      </c>
      <c r="I17" s="1108"/>
      <c r="J17" s="1106">
        <v>0.7218</v>
      </c>
      <c r="K17" s="1107">
        <v>0</v>
      </c>
      <c r="L17" s="1107">
        <v>0</v>
      </c>
      <c r="M17" s="1106">
        <v>4.7758000000000003</v>
      </c>
      <c r="N17" s="1105">
        <v>2.2574000000000001</v>
      </c>
      <c r="O17" s="1105">
        <v>4.160828767123288</v>
      </c>
      <c r="P17" s="1104"/>
      <c r="Q17" s="1103"/>
    </row>
    <row r="18" spans="2:17" ht="16.5" thickBot="1">
      <c r="B18" s="1102" t="s">
        <v>1104</v>
      </c>
      <c r="C18" s="1096">
        <v>0.7860129132792667</v>
      </c>
      <c r="D18" s="1101">
        <v>1.4459628150761978</v>
      </c>
      <c r="E18" s="1096">
        <v>4.4763999999999999</v>
      </c>
      <c r="F18" s="1100">
        <v>3.1999835997438901</v>
      </c>
      <c r="G18" s="1099">
        <v>2.6912559277164601</v>
      </c>
      <c r="H18" s="1098">
        <v>2.1879380357939104</v>
      </c>
      <c r="I18" s="1098"/>
      <c r="J18" s="1097">
        <v>1.03</v>
      </c>
      <c r="K18" s="1096">
        <v>2.5409970529741455</v>
      </c>
      <c r="L18" s="1096">
        <v>4.18</v>
      </c>
      <c r="M18" s="1097">
        <v>4.258367237220833</v>
      </c>
      <c r="N18" s="1096">
        <v>3.8595153196811007</v>
      </c>
      <c r="O18" s="1096">
        <v>3.2741819919187503</v>
      </c>
      <c r="P18" s="1095"/>
      <c r="Q18" s="1094"/>
    </row>
    <row r="19" spans="2:17" ht="16.5" thickTop="1">
      <c r="M19" s="1093"/>
      <c r="N19" s="1093"/>
      <c r="O19" s="1093"/>
      <c r="P19" s="1093"/>
      <c r="Q19" s="1093"/>
    </row>
    <row r="20" spans="2:17">
      <c r="M20" s="1093"/>
      <c r="N20" s="1093"/>
      <c r="O20" s="1093"/>
      <c r="P20" s="1093"/>
      <c r="Q20" s="1093"/>
    </row>
    <row r="21" spans="2:17">
      <c r="C21" s="1089"/>
      <c r="D21" s="1092"/>
      <c r="E21" s="1092"/>
      <c r="F21" s="1092"/>
      <c r="G21" s="1092"/>
      <c r="H21" s="1092"/>
      <c r="I21" s="1092"/>
    </row>
    <row r="22" spans="2:17">
      <c r="C22" s="1087"/>
      <c r="D22" s="1090"/>
      <c r="E22" s="1090"/>
      <c r="F22" s="1090"/>
      <c r="G22" s="1090"/>
      <c r="H22" s="1090"/>
      <c r="I22" s="1090"/>
    </row>
    <row r="23" spans="2:17">
      <c r="C23" s="1087"/>
      <c r="D23" s="1090"/>
      <c r="E23" s="1090"/>
      <c r="F23" s="1090"/>
      <c r="G23" s="1090"/>
      <c r="H23" s="1090"/>
      <c r="I23" s="1090"/>
    </row>
    <row r="24" spans="2:17">
      <c r="C24" s="1087"/>
      <c r="D24" s="1090"/>
      <c r="E24" s="1090"/>
      <c r="F24" s="1090"/>
      <c r="G24" s="1090"/>
      <c r="H24" s="1090"/>
      <c r="I24" s="1090"/>
    </row>
    <row r="25" spans="2:17">
      <c r="C25" s="1087"/>
      <c r="D25" s="1090"/>
      <c r="E25" s="1090"/>
      <c r="F25" s="1090"/>
      <c r="G25" s="1090"/>
      <c r="H25" s="1090"/>
      <c r="I25" s="1090"/>
    </row>
    <row r="26" spans="2:17">
      <c r="C26" s="1087"/>
      <c r="D26" s="1090"/>
      <c r="E26" s="1090"/>
      <c r="F26" s="1090"/>
      <c r="G26" s="1090"/>
      <c r="H26" s="1090"/>
      <c r="I26" s="1090"/>
    </row>
    <row r="27" spans="2:17">
      <c r="C27" s="1087"/>
      <c r="D27" s="1090"/>
      <c r="E27" s="1090"/>
      <c r="F27" s="1090"/>
      <c r="G27" s="1090"/>
      <c r="H27" s="1090"/>
      <c r="I27" s="1090"/>
    </row>
    <row r="28" spans="2:17">
      <c r="C28" s="1087"/>
      <c r="D28" s="1091"/>
      <c r="E28" s="1091"/>
      <c r="F28" s="1091"/>
      <c r="G28" s="1091"/>
      <c r="H28" s="1091"/>
      <c r="I28" s="1091"/>
    </row>
    <row r="29" spans="2:17">
      <c r="C29" s="1089"/>
      <c r="D29" s="1090"/>
      <c r="E29" s="1090"/>
      <c r="F29" s="1090"/>
      <c r="G29" s="1090"/>
      <c r="H29" s="1090"/>
      <c r="I29" s="1090"/>
    </row>
    <row r="30" spans="2:17">
      <c r="C30" s="1087"/>
      <c r="D30" s="1088"/>
      <c r="E30" s="1088"/>
      <c r="F30" s="1088"/>
      <c r="G30" s="1088"/>
      <c r="H30" s="1088"/>
      <c r="I30" s="1088"/>
    </row>
    <row r="31" spans="2:17">
      <c r="C31" s="1089"/>
      <c r="D31" s="1084"/>
      <c r="E31" s="1084"/>
      <c r="F31" s="1084"/>
      <c r="G31" s="1084"/>
      <c r="H31" s="1084"/>
      <c r="I31" s="1084"/>
    </row>
    <row r="32" spans="2:17">
      <c r="C32" s="1087"/>
      <c r="D32" s="1088"/>
      <c r="E32" s="1088"/>
      <c r="F32" s="1088"/>
      <c r="G32" s="1088"/>
      <c r="H32" s="1088"/>
      <c r="I32" s="1088"/>
      <c r="J32" s="95"/>
      <c r="K32" s="95"/>
      <c r="L32" s="95"/>
      <c r="M32" s="95"/>
      <c r="N32" s="95"/>
      <c r="O32" s="95"/>
      <c r="P32" s="95"/>
      <c r="Q32" s="95"/>
    </row>
    <row r="33" spans="3:17">
      <c r="C33" s="1087"/>
      <c r="D33" s="1084"/>
      <c r="E33" s="1084"/>
      <c r="F33" s="1084"/>
      <c r="G33" s="1084"/>
      <c r="H33" s="1084"/>
      <c r="I33" s="1084"/>
      <c r="J33" s="1086"/>
      <c r="K33" s="95"/>
      <c r="L33" s="95"/>
      <c r="M33" s="95"/>
      <c r="N33" s="95"/>
      <c r="O33" s="95"/>
      <c r="P33" s="95"/>
      <c r="Q33" s="95"/>
    </row>
    <row r="34" spans="3:17">
      <c r="C34" s="1085"/>
      <c r="D34" s="1084"/>
      <c r="E34" s="1084"/>
      <c r="F34" s="1084"/>
      <c r="G34" s="1084"/>
      <c r="H34" s="1084"/>
      <c r="I34" s="1084"/>
    </row>
    <row r="35" spans="3:17">
      <c r="C35" s="1083"/>
      <c r="E35" s="1083"/>
    </row>
    <row r="36" spans="3:17">
      <c r="C36" s="1083"/>
      <c r="E36" s="1083"/>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M38" sqref="M38"/>
    </sheetView>
  </sheetViews>
  <sheetFormatPr defaultColWidth="9.140625" defaultRowHeight="12.75"/>
  <cols>
    <col min="1" max="1" width="55.140625" style="85" customWidth="1"/>
    <col min="2" max="3" width="11.85546875" style="85" bestFit="1" customWidth="1"/>
    <col min="4" max="4" width="11.85546875" style="85" customWidth="1"/>
    <col min="5" max="5" width="8.5703125" style="85" customWidth="1"/>
    <col min="6" max="6" width="8.85546875" style="85" customWidth="1"/>
    <col min="7" max="7" width="9.140625" style="85"/>
    <col min="8" max="8" width="16.85546875" style="85" customWidth="1"/>
    <col min="9" max="9" width="9.140625" style="85"/>
    <col min="10" max="10" width="1.42578125" style="85" bestFit="1" customWidth="1"/>
    <col min="11" max="16384" width="9.140625" style="85"/>
  </cols>
  <sheetData>
    <row r="1" spans="1:22">
      <c r="A1" s="3328" t="s">
        <v>1174</v>
      </c>
      <c r="B1" s="3328"/>
      <c r="C1" s="3328"/>
      <c r="D1" s="3328"/>
      <c r="E1" s="3328"/>
      <c r="F1" s="3328"/>
    </row>
    <row r="2" spans="1:22" ht="15.75">
      <c r="A2" s="3329" t="s">
        <v>59</v>
      </c>
      <c r="B2" s="3329"/>
      <c r="C2" s="3329"/>
      <c r="D2" s="3329"/>
      <c r="E2" s="3329"/>
      <c r="F2" s="3329"/>
    </row>
    <row r="3" spans="1:22" ht="13.5" thickBot="1">
      <c r="A3" s="1235"/>
      <c r="B3" s="1235"/>
      <c r="C3" s="1235"/>
      <c r="D3" s="1235"/>
      <c r="E3" s="1235"/>
      <c r="F3" s="1235"/>
      <c r="G3" s="1219"/>
      <c r="J3" s="85" t="s">
        <v>45</v>
      </c>
    </row>
    <row r="4" spans="1:22" ht="18.75" customHeight="1" thickTop="1">
      <c r="A4" s="3326" t="s">
        <v>66</v>
      </c>
      <c r="B4" s="3330" t="s">
        <v>518</v>
      </c>
      <c r="C4" s="3336"/>
      <c r="D4" s="3337"/>
      <c r="E4" s="3330" t="s">
        <v>1173</v>
      </c>
      <c r="F4" s="3331"/>
    </row>
    <row r="5" spans="1:22" ht="15" customHeight="1">
      <c r="A5" s="3327"/>
      <c r="B5" s="1234">
        <v>2019</v>
      </c>
      <c r="C5" s="1234">
        <v>2020</v>
      </c>
      <c r="D5" s="1234">
        <v>2021</v>
      </c>
      <c r="E5" s="3332" t="s">
        <v>1172</v>
      </c>
      <c r="F5" s="3334" t="s">
        <v>1171</v>
      </c>
    </row>
    <row r="6" spans="1:22" ht="15" customHeight="1">
      <c r="A6" s="3327"/>
      <c r="B6" s="1234">
        <v>1</v>
      </c>
      <c r="C6" s="1234">
        <v>2</v>
      </c>
      <c r="D6" s="1234">
        <v>3</v>
      </c>
      <c r="E6" s="3333"/>
      <c r="F6" s="3335"/>
      <c r="K6"/>
      <c r="L6"/>
      <c r="M6"/>
      <c r="N6"/>
      <c r="O6"/>
      <c r="P6"/>
      <c r="Q6"/>
      <c r="R6"/>
      <c r="S6"/>
      <c r="T6"/>
      <c r="U6"/>
      <c r="V6"/>
    </row>
    <row r="7" spans="1:22" ht="22.5" customHeight="1">
      <c r="A7" s="1233" t="s">
        <v>1170</v>
      </c>
      <c r="B7" s="1357">
        <v>1137.75</v>
      </c>
      <c r="C7" s="1357">
        <v>1562.46</v>
      </c>
      <c r="D7" s="1357">
        <v>2656.97</v>
      </c>
      <c r="E7" s="1358">
        <v>37.328938694792356</v>
      </c>
      <c r="F7" s="1359">
        <v>70.050433291092219</v>
      </c>
      <c r="H7" s="1224"/>
      <c r="I7" s="1224"/>
      <c r="K7"/>
      <c r="L7"/>
      <c r="M7"/>
      <c r="N7"/>
      <c r="O7"/>
      <c r="P7"/>
      <c r="Q7"/>
      <c r="R7"/>
      <c r="S7"/>
      <c r="T7"/>
      <c r="U7"/>
      <c r="V7"/>
    </row>
    <row r="8" spans="1:22" ht="22.5" customHeight="1">
      <c r="A8" s="19" t="s">
        <v>1169</v>
      </c>
      <c r="B8" s="1360">
        <v>249.12</v>
      </c>
      <c r="C8" s="1360">
        <v>310.08</v>
      </c>
      <c r="D8" s="1360">
        <v>497.36</v>
      </c>
      <c r="E8" s="1361">
        <v>24.47013487475914</v>
      </c>
      <c r="F8" s="1362">
        <v>60.397316821465438</v>
      </c>
      <c r="H8" s="1224"/>
      <c r="I8" s="1224"/>
      <c r="K8"/>
      <c r="L8"/>
      <c r="M8"/>
      <c r="N8"/>
      <c r="O8"/>
      <c r="P8"/>
      <c r="Q8"/>
      <c r="R8"/>
      <c r="S8"/>
      <c r="T8"/>
      <c r="U8"/>
      <c r="V8"/>
    </row>
    <row r="9" spans="1:22" ht="22.5" customHeight="1">
      <c r="A9" s="19" t="s">
        <v>1168</v>
      </c>
      <c r="B9" s="1360">
        <v>84.29</v>
      </c>
      <c r="C9" s="1360">
        <v>108.71</v>
      </c>
      <c r="D9" s="1360">
        <v>186.85</v>
      </c>
      <c r="E9" s="1361">
        <v>28.971408233479622</v>
      </c>
      <c r="F9" s="1362">
        <v>71.879311930825139</v>
      </c>
      <c r="H9" s="1224"/>
      <c r="I9" s="1224"/>
      <c r="K9"/>
      <c r="L9"/>
      <c r="M9"/>
      <c r="N9"/>
      <c r="O9"/>
      <c r="P9"/>
      <c r="Q9"/>
      <c r="R9"/>
      <c r="S9"/>
      <c r="T9"/>
      <c r="U9"/>
      <c r="V9"/>
    </row>
    <row r="10" spans="1:22" ht="22.5" customHeight="1">
      <c r="A10" s="1232" t="s">
        <v>1167</v>
      </c>
      <c r="B10" s="1360">
        <v>1044.7907</v>
      </c>
      <c r="C10" s="1360">
        <v>1249.0262</v>
      </c>
      <c r="D10" s="1360">
        <v>1862.1919</v>
      </c>
      <c r="E10" s="1361">
        <v>19.547982193945629</v>
      </c>
      <c r="F10" s="1362">
        <v>49.091500242348815</v>
      </c>
      <c r="H10" s="1224"/>
      <c r="I10" s="1224"/>
      <c r="K10"/>
      <c r="L10"/>
      <c r="M10"/>
      <c r="N10"/>
      <c r="O10"/>
      <c r="P10"/>
      <c r="Q10"/>
      <c r="R10"/>
      <c r="S10"/>
      <c r="T10"/>
      <c r="U10"/>
      <c r="V10"/>
    </row>
    <row r="11" spans="1:22" ht="22.5" customHeight="1">
      <c r="A11" s="19" t="s">
        <v>1166</v>
      </c>
      <c r="B11" s="1360">
        <v>1445559.15</v>
      </c>
      <c r="C11" s="1360">
        <v>2082581.7</v>
      </c>
      <c r="D11" s="1360">
        <v>3719718.9</v>
      </c>
      <c r="E11" s="1361">
        <v>44.067553375453372</v>
      </c>
      <c r="F11" s="1362">
        <v>78.610947171964483</v>
      </c>
      <c r="H11" s="1224"/>
      <c r="I11" s="1224"/>
      <c r="K11"/>
      <c r="L11"/>
      <c r="M11"/>
      <c r="N11"/>
      <c r="O11"/>
      <c r="P11"/>
      <c r="Q11"/>
      <c r="R11"/>
      <c r="S11"/>
      <c r="T11"/>
      <c r="U11"/>
      <c r="V11"/>
    </row>
    <row r="12" spans="1:22" ht="22.5" customHeight="1">
      <c r="A12" s="1231" t="s">
        <v>1165</v>
      </c>
      <c r="B12" s="1360">
        <v>431825.05</v>
      </c>
      <c r="C12" s="1360">
        <v>479827.49</v>
      </c>
      <c r="D12" s="1360">
        <v>581260.76</v>
      </c>
      <c r="E12" s="1361">
        <v>11.116177720583835</v>
      </c>
      <c r="F12" s="1362">
        <v>21.139528708536474</v>
      </c>
      <c r="H12" s="1224"/>
      <c r="I12" s="1224"/>
      <c r="K12"/>
      <c r="L12"/>
      <c r="M12"/>
      <c r="N12"/>
      <c r="O12"/>
      <c r="P12"/>
      <c r="Q12"/>
      <c r="R12"/>
      <c r="S12"/>
      <c r="T12"/>
      <c r="U12"/>
      <c r="V12"/>
    </row>
    <row r="13" spans="1:22" ht="22.5" customHeight="1">
      <c r="A13" s="1230" t="s">
        <v>1164</v>
      </c>
      <c r="B13" s="1363">
        <v>217</v>
      </c>
      <c r="C13" s="1363">
        <v>209</v>
      </c>
      <c r="D13" s="1363">
        <v>222</v>
      </c>
      <c r="E13" s="1361">
        <v>-3.6866359447004555</v>
      </c>
      <c r="F13" s="1362">
        <v>6.2200956937799106</v>
      </c>
      <c r="H13" s="1224"/>
      <c r="I13" s="1224"/>
      <c r="K13"/>
      <c r="L13"/>
      <c r="M13"/>
      <c r="N13"/>
      <c r="O13"/>
      <c r="P13"/>
      <c r="Q13"/>
      <c r="R13"/>
      <c r="S13"/>
      <c r="T13"/>
      <c r="U13"/>
      <c r="V13"/>
    </row>
    <row r="14" spans="1:22" ht="22.5" customHeight="1">
      <c r="A14" s="1230" t="s">
        <v>1163</v>
      </c>
      <c r="B14" s="1364">
        <v>4402.0451600000006</v>
      </c>
      <c r="C14" s="1364">
        <v>4891.9610000000002</v>
      </c>
      <c r="D14" s="1364">
        <v>5906.2942000000003</v>
      </c>
      <c r="E14" s="1361">
        <v>11.129277919538637</v>
      </c>
      <c r="F14" s="1362">
        <v>20.734695145770772</v>
      </c>
      <c r="H14" s="1224"/>
      <c r="I14" s="1224"/>
      <c r="K14"/>
      <c r="L14"/>
      <c r="M14"/>
      <c r="N14"/>
      <c r="O14"/>
      <c r="P14"/>
      <c r="Q14"/>
      <c r="R14"/>
      <c r="S14"/>
      <c r="T14"/>
      <c r="U14"/>
      <c r="V14"/>
    </row>
    <row r="15" spans="1:22" ht="22.5" customHeight="1">
      <c r="A15" s="1229" t="s">
        <v>1162</v>
      </c>
      <c r="B15" s="1360">
        <v>41.793746714583499</v>
      </c>
      <c r="C15" s="1360">
        <v>55.284253170629441</v>
      </c>
      <c r="D15" s="1360">
        <v>87.187965621705928</v>
      </c>
      <c r="E15" s="1361">
        <v>32.278767797907364</v>
      </c>
      <c r="F15" s="1362">
        <v>57.708498571209418</v>
      </c>
      <c r="H15" s="1224"/>
      <c r="I15" s="1224"/>
      <c r="K15"/>
      <c r="L15"/>
      <c r="M15"/>
      <c r="N15"/>
      <c r="O15"/>
      <c r="P15"/>
      <c r="Q15"/>
      <c r="R15"/>
      <c r="S15"/>
      <c r="T15"/>
      <c r="U15"/>
      <c r="V15"/>
    </row>
    <row r="16" spans="1:22" ht="22.5" customHeight="1">
      <c r="A16" s="1227" t="s">
        <v>1161</v>
      </c>
      <c r="B16" s="1364">
        <v>59.472505405795921</v>
      </c>
      <c r="C16" s="1364">
        <v>140.05599638802397</v>
      </c>
      <c r="D16" s="1364">
        <v>408</v>
      </c>
      <c r="E16" s="1361">
        <v>135.49705100262139</v>
      </c>
      <c r="F16" s="1362">
        <v>191.31205412272345</v>
      </c>
      <c r="H16" s="1224"/>
      <c r="I16" s="1224"/>
      <c r="K16"/>
      <c r="L16"/>
      <c r="M16"/>
      <c r="N16"/>
      <c r="O16"/>
      <c r="P16"/>
      <c r="Q16"/>
      <c r="R16"/>
      <c r="S16"/>
      <c r="T16"/>
      <c r="U16"/>
      <c r="V16"/>
    </row>
    <row r="17" spans="1:254" ht="22.5" customHeight="1">
      <c r="A17" s="1227" t="s">
        <v>1160</v>
      </c>
      <c r="B17" s="1360">
        <v>1.7419176135848635</v>
      </c>
      <c r="C17" s="1360">
        <v>8.0262700377210692</v>
      </c>
      <c r="D17" s="1360">
        <v>20.983377360375986</v>
      </c>
      <c r="E17" s="1361">
        <v>360.77208101725421</v>
      </c>
      <c r="F17" s="1362">
        <v>161.43373275208023</v>
      </c>
      <c r="H17" s="1224"/>
      <c r="I17" s="1224"/>
      <c r="K17"/>
      <c r="L17"/>
      <c r="M17"/>
      <c r="N17"/>
      <c r="O17"/>
      <c r="P17"/>
      <c r="Q17"/>
      <c r="R17"/>
      <c r="S17"/>
      <c r="T17"/>
      <c r="U17"/>
      <c r="V17"/>
    </row>
    <row r="18" spans="1:254" ht="22.5" customHeight="1">
      <c r="A18" s="1227" t="s">
        <v>1159</v>
      </c>
      <c r="B18" s="1360">
        <v>1.4136834179355442</v>
      </c>
      <c r="C18" s="1360">
        <v>6.1202357631395694</v>
      </c>
      <c r="D18" s="1360">
        <v>33.201903509429165</v>
      </c>
      <c r="E18" s="1361">
        <v>332.92831234288531</v>
      </c>
      <c r="F18" s="1362">
        <v>442.49386452389206</v>
      </c>
      <c r="H18" s="1224"/>
      <c r="I18" s="1224"/>
      <c r="K18"/>
      <c r="L18"/>
      <c r="M18"/>
      <c r="N18"/>
      <c r="O18"/>
      <c r="P18"/>
      <c r="Q18"/>
      <c r="R18"/>
      <c r="S18"/>
      <c r="T18"/>
      <c r="U18"/>
      <c r="V18"/>
    </row>
    <row r="19" spans="1:254" ht="31.5">
      <c r="A19" s="1227" t="s">
        <v>1158</v>
      </c>
      <c r="B19" s="1360">
        <v>50.753868494416153</v>
      </c>
      <c r="C19" s="1360">
        <v>44.154116978940131</v>
      </c>
      <c r="D19" s="1360">
        <v>40.096612676834262</v>
      </c>
      <c r="E19" s="1361">
        <v>-13.003445276692787</v>
      </c>
      <c r="F19" s="1362">
        <v>-9.1894133089359542</v>
      </c>
      <c r="H19" s="1224"/>
      <c r="I19" s="1224"/>
      <c r="K19"/>
      <c r="L19"/>
      <c r="M19"/>
      <c r="N19"/>
      <c r="O19"/>
      <c r="P19"/>
      <c r="Q19"/>
      <c r="R19"/>
      <c r="S19"/>
      <c r="T19"/>
      <c r="U19"/>
      <c r="V19"/>
    </row>
    <row r="20" spans="1:254" ht="22.5" customHeight="1" thickBot="1">
      <c r="A20" s="1225" t="s">
        <v>1157</v>
      </c>
      <c r="B20" s="1365">
        <v>34.952537224090761</v>
      </c>
      <c r="C20" s="1365">
        <v>33.49674396927621</v>
      </c>
      <c r="D20" s="1365">
        <v>30.327571526977483</v>
      </c>
      <c r="E20" s="1366">
        <v>-4.1650574477069995</v>
      </c>
      <c r="F20" s="1367">
        <v>-9.4611358202622569</v>
      </c>
      <c r="H20" s="1224"/>
      <c r="I20" s="1224"/>
      <c r="K20"/>
      <c r="L20"/>
      <c r="M20"/>
      <c r="N20"/>
      <c r="O20"/>
      <c r="P20"/>
      <c r="Q20"/>
      <c r="R20"/>
      <c r="S20"/>
      <c r="T20"/>
      <c r="U20"/>
      <c r="V20"/>
    </row>
    <row r="21" spans="1:254" ht="15.75" thickTop="1">
      <c r="A21" s="1221" t="s">
        <v>1156</v>
      </c>
      <c r="B21" s="1221"/>
      <c r="C21" s="1221"/>
      <c r="D21" s="1221"/>
      <c r="E21" s="1223"/>
      <c r="F21" s="1223"/>
      <c r="H21" s="85" t="s">
        <v>1155</v>
      </c>
      <c r="K21"/>
      <c r="L21"/>
      <c r="M21"/>
      <c r="N21"/>
      <c r="O21"/>
      <c r="P21"/>
      <c r="Q21"/>
      <c r="R21"/>
      <c r="S21"/>
      <c r="T21"/>
      <c r="U21"/>
      <c r="V21"/>
    </row>
    <row r="22" spans="1:254">
      <c r="A22" s="1221" t="s">
        <v>1154</v>
      </c>
      <c r="B22" s="1221"/>
      <c r="C22" s="1221"/>
      <c r="D22" s="1221"/>
      <c r="E22" s="1216"/>
      <c r="F22" s="1216"/>
    </row>
    <row r="23" spans="1:254">
      <c r="A23" s="1221" t="s">
        <v>1153</v>
      </c>
      <c r="B23" s="1221"/>
      <c r="C23" s="1221"/>
      <c r="D23" s="1221"/>
      <c r="E23" s="1216"/>
      <c r="F23" s="1216"/>
    </row>
    <row r="24" spans="1:254">
      <c r="A24" s="1221" t="s">
        <v>1152</v>
      </c>
      <c r="B24" s="1221"/>
      <c r="C24" s="1221"/>
      <c r="D24" s="1221"/>
      <c r="E24" s="1222"/>
      <c r="F24" s="1216"/>
    </row>
    <row r="25" spans="1:254">
      <c r="A25" s="1221" t="s">
        <v>1151</v>
      </c>
      <c r="E25" s="1216"/>
      <c r="F25" s="1216"/>
    </row>
    <row r="26" spans="1:254">
      <c r="A26" s="1216"/>
      <c r="B26" s="1216"/>
      <c r="C26" s="1216"/>
      <c r="D26" s="1216"/>
      <c r="E26" s="1216"/>
      <c r="F26" s="1216"/>
      <c r="G26" s="1216"/>
    </row>
    <row r="27" spans="1:254" ht="15">
      <c r="A27"/>
      <c r="B27"/>
      <c r="C27"/>
      <c r="D27"/>
      <c r="E27"/>
      <c r="F27" s="1216"/>
      <c r="G27" s="1220"/>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219"/>
      <c r="AM27" s="1219"/>
      <c r="AN27" s="1219"/>
      <c r="AO27" s="1219"/>
      <c r="AP27" s="1219"/>
      <c r="AQ27" s="1219"/>
      <c r="AR27" s="1219"/>
      <c r="AS27" s="1219"/>
      <c r="AT27" s="1219"/>
      <c r="AU27" s="1219"/>
      <c r="AV27" s="1219"/>
      <c r="AW27" s="1219"/>
      <c r="AX27" s="1219"/>
      <c r="AY27" s="1219"/>
      <c r="AZ27" s="1219"/>
      <c r="BA27" s="1219"/>
      <c r="BB27" s="1219"/>
      <c r="BC27" s="1219"/>
      <c r="BD27" s="1219"/>
      <c r="BE27" s="1219"/>
      <c r="BF27" s="1219"/>
      <c r="BG27" s="1219"/>
      <c r="BH27" s="1219"/>
      <c r="BI27" s="1219"/>
      <c r="BJ27" s="1219"/>
      <c r="BK27" s="1219"/>
      <c r="BL27" s="1219"/>
      <c r="BM27" s="1219"/>
      <c r="BN27" s="1219"/>
      <c r="BO27" s="1219"/>
      <c r="BP27" s="1219"/>
      <c r="BQ27" s="1219"/>
      <c r="BR27" s="1219"/>
      <c r="BS27" s="1219"/>
      <c r="BT27" s="1219"/>
      <c r="BU27" s="1219"/>
      <c r="BV27" s="1219"/>
      <c r="BW27" s="1219"/>
      <c r="BX27" s="1219"/>
      <c r="BY27" s="1219"/>
      <c r="BZ27" s="1219"/>
      <c r="CA27" s="1219"/>
      <c r="CB27" s="1219"/>
      <c r="CC27" s="1219"/>
      <c r="CD27" s="1219"/>
      <c r="CE27" s="1219"/>
      <c r="CF27" s="1219"/>
      <c r="CG27" s="1219"/>
      <c r="CH27" s="1219"/>
      <c r="CI27" s="1219"/>
      <c r="CJ27" s="1219"/>
      <c r="CK27" s="1219"/>
      <c r="CL27" s="1219"/>
      <c r="CM27" s="1219"/>
      <c r="CN27" s="1219"/>
      <c r="CO27" s="1219"/>
      <c r="CP27" s="1219"/>
      <c r="CQ27" s="1219"/>
      <c r="CR27" s="1219"/>
      <c r="CS27" s="1219"/>
      <c r="CT27" s="1219"/>
      <c r="CU27" s="1219"/>
      <c r="CV27" s="1219"/>
      <c r="CW27" s="1219"/>
      <c r="CX27" s="1219"/>
      <c r="CY27" s="1219"/>
      <c r="CZ27" s="1219"/>
      <c r="DA27" s="1219"/>
      <c r="DB27" s="1219"/>
      <c r="DC27" s="1219"/>
      <c r="DD27" s="1219"/>
      <c r="DE27" s="1219"/>
      <c r="DF27" s="1219"/>
      <c r="DG27" s="1219"/>
      <c r="DH27" s="1219"/>
      <c r="DI27" s="1219"/>
      <c r="DJ27" s="1219"/>
      <c r="DK27" s="1219"/>
      <c r="DL27" s="1219"/>
      <c r="DM27" s="1219"/>
      <c r="DN27" s="1219"/>
      <c r="DO27" s="1219"/>
      <c r="DP27" s="1219"/>
      <c r="DQ27" s="1219"/>
      <c r="DR27" s="1219"/>
      <c r="DS27" s="1219"/>
      <c r="DT27" s="1219"/>
      <c r="DU27" s="1219"/>
      <c r="DV27" s="1219"/>
      <c r="DW27" s="1219"/>
      <c r="DX27" s="1219"/>
      <c r="DY27" s="1219"/>
      <c r="DZ27" s="1219"/>
      <c r="EA27" s="1219"/>
      <c r="EB27" s="1219"/>
      <c r="EC27" s="1219"/>
      <c r="ED27" s="1219"/>
      <c r="EE27" s="1219"/>
      <c r="EF27" s="1219"/>
      <c r="EG27" s="1219"/>
      <c r="EH27" s="1219"/>
      <c r="EI27" s="1219"/>
      <c r="EJ27" s="1219"/>
      <c r="EK27" s="1219"/>
      <c r="EL27" s="1219"/>
      <c r="EM27" s="1219"/>
      <c r="EN27" s="1219"/>
      <c r="EO27" s="1219"/>
      <c r="EP27" s="1219"/>
      <c r="EQ27" s="1219"/>
      <c r="ER27" s="1219"/>
      <c r="ES27" s="1219"/>
      <c r="ET27" s="1219"/>
      <c r="EU27" s="1219"/>
      <c r="EV27" s="1219"/>
      <c r="EW27" s="1219"/>
      <c r="EX27" s="1219"/>
      <c r="EY27" s="1219"/>
      <c r="EZ27" s="1219"/>
      <c r="FA27" s="1219"/>
      <c r="FB27" s="1219"/>
      <c r="FC27" s="1219"/>
      <c r="FD27" s="1219"/>
      <c r="FE27" s="1219"/>
      <c r="FF27" s="1219"/>
      <c r="FG27" s="1219"/>
      <c r="FH27" s="1219"/>
      <c r="FI27" s="1219"/>
      <c r="FJ27" s="1219"/>
      <c r="FK27" s="1219"/>
      <c r="FL27" s="1219"/>
      <c r="FM27" s="1219"/>
      <c r="FN27" s="1219"/>
      <c r="FO27" s="1219"/>
      <c r="FP27" s="1219"/>
      <c r="FQ27" s="1219"/>
      <c r="FR27" s="1219"/>
      <c r="FS27" s="1219"/>
      <c r="FT27" s="1219"/>
      <c r="FU27" s="1219"/>
      <c r="FV27" s="1219"/>
      <c r="FW27" s="1219"/>
      <c r="FX27" s="1219"/>
      <c r="FY27" s="1219"/>
      <c r="FZ27" s="1219"/>
      <c r="GA27" s="1219"/>
      <c r="GB27" s="1219"/>
      <c r="GC27" s="1219"/>
      <c r="GD27" s="1219"/>
      <c r="GE27" s="1219"/>
      <c r="GF27" s="1219"/>
      <c r="GG27" s="1219"/>
      <c r="GH27" s="1219"/>
      <c r="GI27" s="1219"/>
      <c r="GJ27" s="1219"/>
      <c r="GK27" s="1219"/>
      <c r="GL27" s="1219"/>
      <c r="GM27" s="1219"/>
      <c r="GN27" s="1219"/>
      <c r="GO27" s="1219"/>
      <c r="GP27" s="1219"/>
      <c r="GQ27" s="1219"/>
      <c r="GR27" s="1219"/>
      <c r="GS27" s="1219"/>
      <c r="GT27" s="1219"/>
      <c r="GU27" s="1219"/>
      <c r="GV27" s="1219"/>
      <c r="GW27" s="1219"/>
      <c r="GX27" s="1219"/>
      <c r="GY27" s="1219"/>
      <c r="GZ27" s="1219"/>
      <c r="HA27" s="1219"/>
      <c r="HB27" s="1219"/>
      <c r="HC27" s="1219"/>
      <c r="HD27" s="1219"/>
      <c r="HE27" s="1219"/>
      <c r="HF27" s="1219"/>
      <c r="HG27" s="1219"/>
      <c r="HH27" s="1219"/>
      <c r="HI27" s="1219"/>
      <c r="HJ27" s="1219"/>
      <c r="HK27" s="1219"/>
      <c r="HL27" s="1219"/>
      <c r="HM27" s="1219"/>
      <c r="HN27" s="1219"/>
      <c r="HO27" s="1219"/>
      <c r="HP27" s="1219"/>
      <c r="HQ27" s="1219"/>
      <c r="HR27" s="1219"/>
      <c r="HS27" s="1219"/>
      <c r="HT27" s="1219"/>
      <c r="HU27" s="1219"/>
      <c r="HV27" s="1219"/>
      <c r="HW27" s="1219"/>
      <c r="HX27" s="1219"/>
      <c r="HY27" s="1219"/>
      <c r="HZ27" s="1219"/>
      <c r="IA27" s="1219"/>
      <c r="IB27" s="1219"/>
      <c r="IC27" s="1219"/>
      <c r="ID27" s="1219"/>
      <c r="IE27" s="1219"/>
      <c r="IF27" s="1219"/>
      <c r="IG27" s="1219"/>
      <c r="IH27" s="1219"/>
      <c r="II27" s="1219"/>
      <c r="IJ27" s="1219"/>
      <c r="IK27" s="1219"/>
      <c r="IL27" s="1219"/>
      <c r="IM27" s="1219"/>
      <c r="IN27" s="1219"/>
      <c r="IO27" s="1219"/>
      <c r="IP27" s="1219"/>
      <c r="IQ27" s="1219"/>
      <c r="IR27" s="1219"/>
      <c r="IS27" s="1219"/>
      <c r="IT27" s="1219"/>
    </row>
    <row r="28" spans="1:254" ht="15">
      <c r="A28"/>
      <c r="B28"/>
      <c r="C28"/>
      <c r="D28"/>
      <c r="E28"/>
    </row>
    <row r="29" spans="1:254" ht="15">
      <c r="A29"/>
      <c r="B29"/>
      <c r="C29"/>
      <c r="D29"/>
      <c r="E29"/>
    </row>
    <row r="30" spans="1:254" ht="15">
      <c r="A30"/>
      <c r="B30"/>
      <c r="C30"/>
      <c r="D30"/>
      <c r="E30"/>
    </row>
    <row r="31" spans="1:254" ht="15">
      <c r="A31"/>
      <c r="B31"/>
      <c r="C31"/>
      <c r="D31"/>
      <c r="E31"/>
    </row>
    <row r="39" spans="1:10">
      <c r="A39" s="1216"/>
      <c r="B39" s="1216"/>
      <c r="C39" s="1216"/>
      <c r="D39" s="1216"/>
      <c r="E39" s="1216"/>
      <c r="F39" s="1216"/>
      <c r="G39" s="1216"/>
      <c r="H39" s="1216"/>
      <c r="I39" s="1216"/>
      <c r="J39" s="1216"/>
    </row>
    <row r="40" spans="1:10">
      <c r="A40" s="1216"/>
      <c r="B40" s="1216"/>
      <c r="C40" s="1216"/>
      <c r="D40" s="1216"/>
      <c r="E40" s="1216"/>
      <c r="F40" s="1216"/>
      <c r="G40" s="1216"/>
      <c r="H40" s="1216"/>
      <c r="I40" s="1216"/>
      <c r="J40" s="1216"/>
    </row>
    <row r="41" spans="1:10">
      <c r="A41" s="1216"/>
      <c r="B41" s="1216"/>
      <c r="C41" s="1216"/>
      <c r="D41" s="1216"/>
      <c r="E41" s="1216"/>
      <c r="F41" s="1216"/>
      <c r="G41" s="1216"/>
      <c r="H41" s="1216"/>
      <c r="I41" s="1216"/>
      <c r="J41" s="1216"/>
    </row>
    <row r="42" spans="1:10">
      <c r="A42" s="1216"/>
      <c r="B42" s="1216"/>
      <c r="C42" s="1216"/>
      <c r="D42" s="1216"/>
      <c r="E42" s="1216"/>
      <c r="F42" s="1216"/>
      <c r="G42" s="1216"/>
      <c r="H42" s="1216"/>
      <c r="I42" s="1216"/>
      <c r="J42" s="1216"/>
    </row>
    <row r="43" spans="1:10">
      <c r="A43" s="1216"/>
      <c r="B43" s="1216"/>
      <c r="C43" s="1216"/>
      <c r="D43" s="1216"/>
      <c r="E43" s="1216"/>
      <c r="F43" s="1216"/>
      <c r="G43" s="1216"/>
      <c r="H43" s="1216"/>
      <c r="I43" s="1216"/>
      <c r="J43" s="1216"/>
    </row>
    <row r="44" spans="1:10">
      <c r="A44" s="1216"/>
      <c r="B44" s="1216"/>
      <c r="C44" s="1216"/>
      <c r="D44" s="1216"/>
      <c r="E44" s="1216"/>
      <c r="F44" s="1216"/>
      <c r="G44" s="1216"/>
      <c r="H44" s="1216"/>
      <c r="I44" s="1216"/>
      <c r="J44" s="1216"/>
    </row>
    <row r="45" spans="1:10">
      <c r="A45" s="1216"/>
      <c r="B45" s="1216"/>
      <c r="C45" s="1216"/>
      <c r="D45" s="1216"/>
      <c r="E45" s="1216"/>
      <c r="F45" s="1216"/>
      <c r="G45" s="1216"/>
      <c r="H45" s="1216"/>
      <c r="I45" s="1216"/>
      <c r="J45" s="1216"/>
    </row>
    <row r="46" spans="1:10">
      <c r="A46" s="1216"/>
      <c r="B46" s="1216"/>
      <c r="C46" s="1216"/>
      <c r="D46" s="1216"/>
      <c r="E46" s="1216"/>
      <c r="F46" s="1216"/>
      <c r="G46" s="1216"/>
      <c r="H46" s="1216"/>
      <c r="I46" s="1216"/>
      <c r="J46" s="1216"/>
    </row>
    <row r="47" spans="1:10">
      <c r="A47" s="1216"/>
      <c r="B47" s="1216"/>
      <c r="C47" s="1216"/>
      <c r="D47" s="1216"/>
      <c r="E47" s="1216"/>
      <c r="F47" s="1216"/>
      <c r="G47" s="1216"/>
      <c r="H47" s="1216"/>
      <c r="I47" s="1216"/>
      <c r="J47" s="1216"/>
    </row>
    <row r="48" spans="1:10">
      <c r="A48" s="1216"/>
      <c r="B48" s="1216"/>
      <c r="C48" s="1216"/>
      <c r="D48" s="1216"/>
      <c r="E48" s="1216"/>
      <c r="F48" s="1216"/>
      <c r="G48" s="1216"/>
      <c r="H48" s="1216"/>
      <c r="I48" s="1216"/>
      <c r="J48" s="1216"/>
    </row>
    <row r="49" spans="1:10">
      <c r="A49" s="1216"/>
      <c r="B49" s="1216"/>
      <c r="C49" s="1216"/>
      <c r="D49" s="1216"/>
      <c r="E49" s="1216"/>
      <c r="F49" s="1216"/>
      <c r="G49" s="1216"/>
      <c r="H49" s="1216"/>
      <c r="I49" s="1216"/>
      <c r="J49" s="1216"/>
    </row>
    <row r="50" spans="1:10">
      <c r="A50" s="1216"/>
      <c r="B50" s="1216"/>
      <c r="C50" s="1216"/>
      <c r="D50" s="1216"/>
      <c r="E50" s="1216"/>
      <c r="F50" s="1216"/>
      <c r="G50" s="1216"/>
      <c r="H50" s="1216"/>
      <c r="I50" s="1216"/>
      <c r="J50" s="1216"/>
    </row>
    <row r="51" spans="1:10">
      <c r="A51" s="1216"/>
      <c r="B51" s="1216"/>
      <c r="C51" s="1216"/>
      <c r="D51" s="1216"/>
      <c r="E51" s="1216"/>
      <c r="F51" s="1216"/>
      <c r="G51" s="1216"/>
      <c r="H51" s="1216"/>
      <c r="I51" s="1216"/>
      <c r="J51" s="1216"/>
    </row>
    <row r="52" spans="1:10">
      <c r="A52" s="1216"/>
      <c r="B52" s="1216"/>
      <c r="C52" s="1216"/>
      <c r="D52" s="1216"/>
      <c r="E52" s="1216"/>
      <c r="F52" s="1216"/>
      <c r="G52" s="1216"/>
      <c r="H52" s="1216"/>
      <c r="I52" s="1216"/>
      <c r="J52" s="1216"/>
    </row>
    <row r="53" spans="1:10">
      <c r="A53" s="1218"/>
      <c r="B53" s="1218"/>
      <c r="C53" s="1218"/>
      <c r="D53" s="1218"/>
      <c r="E53" s="1217"/>
      <c r="F53" s="1217"/>
      <c r="G53" s="1216"/>
      <c r="H53" s="1216"/>
      <c r="I53" s="1216"/>
      <c r="J53" s="1216"/>
    </row>
    <row r="54" spans="1:10">
      <c r="A54" s="1216"/>
      <c r="B54" s="1216"/>
      <c r="C54" s="1216"/>
      <c r="D54" s="1216"/>
      <c r="E54" s="1216"/>
      <c r="F54" s="1216"/>
      <c r="G54" s="1216"/>
      <c r="H54" s="1216"/>
      <c r="I54" s="1216"/>
      <c r="J54" s="1216"/>
    </row>
    <row r="55" spans="1:10">
      <c r="A55" s="1216"/>
      <c r="B55" s="1216"/>
      <c r="C55" s="1216"/>
      <c r="D55" s="1216"/>
      <c r="E55" s="1216"/>
      <c r="F55" s="1216"/>
      <c r="G55" s="1216"/>
      <c r="H55" s="1216"/>
      <c r="I55" s="1216"/>
      <c r="J55" s="1216"/>
    </row>
    <row r="56" spans="1:10">
      <c r="A56" s="1216"/>
      <c r="B56" s="1216"/>
      <c r="C56" s="1216"/>
      <c r="D56" s="1216"/>
      <c r="E56" s="1216"/>
      <c r="F56" s="1216"/>
      <c r="G56" s="1216"/>
      <c r="H56" s="1216"/>
      <c r="I56" s="1216"/>
      <c r="J56" s="1216"/>
    </row>
    <row r="57" spans="1:10">
      <c r="A57" s="1216"/>
      <c r="B57" s="1216"/>
      <c r="C57" s="1216"/>
      <c r="D57" s="1216"/>
      <c r="E57" s="1216"/>
      <c r="F57" s="1216"/>
      <c r="G57" s="1216"/>
      <c r="H57" s="1216"/>
      <c r="I57" s="1216"/>
      <c r="J57" s="1216"/>
    </row>
    <row r="58" spans="1:10">
      <c r="A58" s="1216"/>
      <c r="B58" s="1216"/>
      <c r="C58" s="1216"/>
      <c r="D58" s="1216"/>
      <c r="E58" s="1216"/>
      <c r="F58" s="1216"/>
      <c r="G58" s="1216"/>
      <c r="H58" s="1216"/>
      <c r="I58" s="1216"/>
      <c r="J58" s="1216"/>
    </row>
    <row r="59" spans="1:10">
      <c r="A59" s="1216"/>
      <c r="B59" s="1216"/>
      <c r="C59" s="1216"/>
      <c r="D59" s="1216"/>
      <c r="E59" s="1216"/>
      <c r="F59" s="1216"/>
      <c r="G59" s="1216"/>
      <c r="H59" s="1216"/>
      <c r="I59" s="1216"/>
      <c r="J59" s="1216"/>
    </row>
    <row r="60" spans="1:10">
      <c r="A60" s="1216"/>
      <c r="B60" s="1216"/>
      <c r="C60" s="1216"/>
      <c r="D60" s="1216"/>
      <c r="E60" s="1216"/>
      <c r="F60" s="1216"/>
      <c r="G60" s="1216"/>
      <c r="H60" s="1216"/>
      <c r="I60" s="1216"/>
      <c r="J60" s="1216"/>
    </row>
    <row r="61" spans="1:10">
      <c r="A61" s="1216"/>
      <c r="B61" s="1216"/>
      <c r="C61" s="1216"/>
      <c r="D61" s="1216"/>
      <c r="E61" s="1216"/>
      <c r="F61" s="1216"/>
      <c r="G61" s="1216"/>
      <c r="H61" s="1216"/>
      <c r="I61" s="1216"/>
      <c r="J61" s="1216"/>
    </row>
    <row r="62" spans="1:10">
      <c r="A62" s="1216"/>
      <c r="B62" s="1216"/>
      <c r="C62" s="1216"/>
      <c r="D62" s="1216"/>
      <c r="E62" s="1216"/>
      <c r="F62" s="1216"/>
      <c r="G62" s="1216"/>
      <c r="H62" s="1216"/>
      <c r="I62" s="1216"/>
      <c r="J62" s="1216"/>
    </row>
    <row r="63" spans="1:10">
      <c r="A63" s="1216"/>
      <c r="B63" s="1216"/>
      <c r="C63" s="1216"/>
      <c r="D63" s="1216"/>
      <c r="E63" s="1216"/>
      <c r="F63" s="1216"/>
      <c r="G63" s="1216"/>
      <c r="H63" s="1216"/>
      <c r="I63" s="1216"/>
      <c r="J63" s="1216"/>
    </row>
    <row r="64" spans="1:10">
      <c r="A64" s="1216"/>
      <c r="B64" s="1216"/>
      <c r="C64" s="1216"/>
      <c r="D64" s="1216"/>
      <c r="E64" s="1216"/>
      <c r="F64" s="1216"/>
      <c r="G64" s="1216"/>
      <c r="H64" s="1216"/>
      <c r="I64" s="1216"/>
      <c r="J64" s="1216"/>
    </row>
    <row r="65" spans="1:10">
      <c r="A65" s="1216"/>
      <c r="B65" s="1216"/>
      <c r="C65" s="1216"/>
      <c r="D65" s="1216"/>
      <c r="E65" s="1216"/>
      <c r="F65" s="1216"/>
      <c r="G65" s="1216"/>
      <c r="H65" s="1216"/>
      <c r="I65" s="1216"/>
      <c r="J65" s="1216"/>
    </row>
    <row r="66" spans="1:10">
      <c r="A66" s="1216"/>
      <c r="B66" s="1216"/>
      <c r="C66" s="1216"/>
      <c r="D66" s="1216"/>
      <c r="E66" s="1216"/>
      <c r="F66" s="1216"/>
      <c r="G66" s="1216"/>
      <c r="H66" s="1216"/>
      <c r="I66" s="1216"/>
      <c r="J66" s="1216"/>
    </row>
    <row r="67" spans="1:10">
      <c r="A67" s="1216"/>
      <c r="B67" s="1216"/>
      <c r="C67" s="1216"/>
      <c r="D67" s="1216"/>
      <c r="E67" s="1216"/>
      <c r="F67" s="1216"/>
      <c r="G67" s="1216"/>
      <c r="H67" s="1216"/>
      <c r="I67" s="1216"/>
      <c r="J67" s="1216"/>
    </row>
    <row r="68" spans="1:10">
      <c r="A68" s="1216"/>
      <c r="B68" s="1216"/>
      <c r="C68" s="1216"/>
      <c r="D68" s="1216"/>
      <c r="E68" s="1216"/>
      <c r="F68" s="1216"/>
      <c r="G68" s="1216"/>
      <c r="H68" s="1216"/>
      <c r="I68" s="1216"/>
      <c r="J68" s="1216"/>
    </row>
    <row r="69" spans="1:10">
      <c r="A69" s="1216"/>
      <c r="B69" s="1216"/>
      <c r="C69" s="1216"/>
      <c r="D69" s="1216"/>
      <c r="E69" s="1216"/>
      <c r="F69" s="1216"/>
      <c r="G69" s="1216"/>
      <c r="H69" s="1216"/>
      <c r="I69" s="1216"/>
      <c r="J69" s="1216"/>
    </row>
    <row r="70" spans="1:10">
      <c r="A70" s="1216"/>
      <c r="B70" s="1216"/>
      <c r="C70" s="1216"/>
      <c r="D70" s="1216"/>
      <c r="E70" s="1216"/>
      <c r="F70" s="1216"/>
      <c r="G70" s="1216"/>
      <c r="H70" s="1216"/>
      <c r="I70" s="1216"/>
      <c r="J70" s="1216"/>
    </row>
    <row r="71" spans="1:10">
      <c r="A71" s="1216"/>
      <c r="B71" s="1216"/>
      <c r="C71" s="1216"/>
      <c r="D71" s="1216"/>
      <c r="E71" s="1216"/>
      <c r="F71" s="1216"/>
      <c r="G71" s="1216"/>
      <c r="H71" s="1216"/>
      <c r="I71" s="1216"/>
      <c r="J71" s="1216"/>
    </row>
    <row r="72" spans="1:10">
      <c r="A72" s="1216"/>
      <c r="B72" s="1216"/>
      <c r="C72" s="1216"/>
      <c r="D72" s="1216"/>
      <c r="E72" s="1216"/>
      <c r="F72" s="1216"/>
      <c r="G72" s="1216"/>
      <c r="H72" s="1216"/>
      <c r="I72" s="1216"/>
      <c r="J72" s="1216"/>
    </row>
    <row r="73" spans="1:10">
      <c r="A73" s="1216"/>
      <c r="B73" s="1216"/>
      <c r="C73" s="1216"/>
      <c r="D73" s="1216"/>
      <c r="E73" s="1216"/>
      <c r="F73" s="1216"/>
      <c r="G73" s="1216"/>
      <c r="H73" s="1216"/>
      <c r="I73" s="1216"/>
      <c r="J73" s="1216"/>
    </row>
    <row r="74" spans="1:10">
      <c r="A74" s="1216"/>
      <c r="B74" s="1216"/>
      <c r="C74" s="1216"/>
      <c r="D74" s="1216"/>
      <c r="E74" s="1216"/>
      <c r="F74" s="1216"/>
      <c r="G74" s="1216"/>
      <c r="H74" s="1216"/>
      <c r="I74" s="1216"/>
      <c r="J74" s="1216"/>
    </row>
  </sheetData>
  <mergeCells count="7">
    <mergeCell ref="A4:A6"/>
    <mergeCell ref="A1:F1"/>
    <mergeCell ref="A2:F2"/>
    <mergeCell ref="E4:F4"/>
    <mergeCell ref="E5:E6"/>
    <mergeCell ref="F5:F6"/>
    <mergeCell ref="B4:D4"/>
  </mergeCells>
  <pageMargins left="0.42" right="0.3" top="0.75" bottom="0.75" header="0.3" footer="0.3"/>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
  <sheetViews>
    <sheetView workbookViewId="0">
      <selection activeCell="M38" sqref="M38"/>
    </sheetView>
  </sheetViews>
  <sheetFormatPr defaultColWidth="9.140625" defaultRowHeight="12.75"/>
  <cols>
    <col min="1" max="1" width="45.42578125" style="1236" bestFit="1" customWidth="1"/>
    <col min="2" max="2" width="11.42578125" style="1236" customWidth="1"/>
    <col min="3" max="3" width="15.42578125" style="1236" customWidth="1"/>
    <col min="4" max="6" width="9.140625" style="1236"/>
    <col min="7" max="8" width="56.5703125" style="1236" customWidth="1"/>
    <col min="9" max="9" width="16.7109375" style="1236" customWidth="1"/>
    <col min="10" max="10" width="13.5703125" style="1236" customWidth="1"/>
    <col min="11" max="16384" width="9.140625" style="1236"/>
  </cols>
  <sheetData>
    <row r="1" spans="1:11">
      <c r="A1" s="3338" t="s">
        <v>1194</v>
      </c>
      <c r="B1" s="3338"/>
      <c r="C1" s="3338"/>
    </row>
    <row r="2" spans="1:11">
      <c r="A2" s="3328" t="s">
        <v>1193</v>
      </c>
      <c r="B2" s="3328"/>
      <c r="C2" s="3328"/>
    </row>
    <row r="3" spans="1:11">
      <c r="A3" s="3339" t="s">
        <v>1192</v>
      </c>
      <c r="B3" s="3339"/>
      <c r="C3" s="3339"/>
    </row>
    <row r="4" spans="1:11" ht="13.5" thickBot="1">
      <c r="A4" s="1245"/>
      <c r="B4" s="1245"/>
      <c r="C4" s="1244" t="s">
        <v>1191</v>
      </c>
      <c r="D4" s="1243"/>
      <c r="E4" s="1243"/>
      <c r="F4" s="1243"/>
      <c r="G4" s="1243"/>
      <c r="H4" s="1243"/>
    </row>
    <row r="5" spans="1:11" ht="26.25" thickTop="1">
      <c r="A5" s="1373" t="s">
        <v>1190</v>
      </c>
      <c r="B5" s="1374" t="s">
        <v>1189</v>
      </c>
      <c r="C5" s="1375" t="s">
        <v>1188</v>
      </c>
      <c r="D5" s="1243"/>
      <c r="E5" s="1243"/>
      <c r="F5" s="1243"/>
      <c r="G5" s="1243"/>
      <c r="H5" s="1243"/>
    </row>
    <row r="6" spans="1:11" ht="20.25" customHeight="1">
      <c r="A6" s="1376" t="s">
        <v>1187</v>
      </c>
      <c r="B6" s="1368">
        <f>SUM(B7:B7)</f>
        <v>243.34</v>
      </c>
      <c r="C6" s="1377"/>
      <c r="D6" s="1243"/>
      <c r="E6"/>
      <c r="F6"/>
      <c r="G6"/>
      <c r="H6"/>
    </row>
    <row r="7" spans="1:11" ht="20.25" customHeight="1">
      <c r="A7" s="1378" t="s">
        <v>1186</v>
      </c>
      <c r="B7" s="1369">
        <v>243.34</v>
      </c>
      <c r="C7" s="1379" t="s">
        <v>1185</v>
      </c>
      <c r="D7" s="1240"/>
      <c r="E7"/>
      <c r="F7"/>
      <c r="G7"/>
      <c r="H7"/>
      <c r="I7" s="1237"/>
      <c r="J7" s="1237"/>
      <c r="K7" s="1237"/>
    </row>
    <row r="8" spans="1:11" ht="20.25" customHeight="1">
      <c r="A8" s="1380" t="s">
        <v>1184</v>
      </c>
      <c r="B8" s="1370">
        <f>SUM(B9:B11)</f>
        <v>1575</v>
      </c>
      <c r="C8" s="1377"/>
      <c r="D8" s="1240"/>
      <c r="E8"/>
      <c r="F8"/>
      <c r="G8"/>
      <c r="H8"/>
      <c r="I8" s="1239"/>
      <c r="J8" s="1238"/>
      <c r="K8" s="1237"/>
    </row>
    <row r="9" spans="1:11" ht="20.25" customHeight="1">
      <c r="A9" s="1381" t="s">
        <v>1183</v>
      </c>
      <c r="B9" s="1371">
        <v>405</v>
      </c>
      <c r="C9" s="1382">
        <v>65116</v>
      </c>
      <c r="D9" s="1240"/>
      <c r="E9"/>
      <c r="F9"/>
      <c r="G9"/>
      <c r="H9"/>
      <c r="I9" s="1239"/>
      <c r="J9" s="1238"/>
      <c r="K9" s="1237"/>
    </row>
    <row r="10" spans="1:11" ht="20.25" customHeight="1">
      <c r="A10" s="1381" t="s">
        <v>1182</v>
      </c>
      <c r="B10" s="1371">
        <v>1050</v>
      </c>
      <c r="C10" s="1382">
        <v>64754</v>
      </c>
      <c r="D10" s="1240"/>
      <c r="E10"/>
      <c r="F10"/>
      <c r="G10"/>
      <c r="H10"/>
      <c r="I10" s="1239"/>
      <c r="J10" s="1238"/>
      <c r="K10" s="1237"/>
    </row>
    <row r="11" spans="1:11" ht="20.25" customHeight="1">
      <c r="A11" s="1383" t="s">
        <v>1181</v>
      </c>
      <c r="B11" s="1372">
        <v>120</v>
      </c>
      <c r="C11" s="1384">
        <v>64784</v>
      </c>
      <c r="D11" s="1240"/>
      <c r="E11"/>
      <c r="F11"/>
      <c r="G11"/>
      <c r="H11"/>
      <c r="I11" s="1239"/>
      <c r="J11" s="1238"/>
      <c r="K11" s="1237"/>
    </row>
    <row r="12" spans="1:11" ht="17.45" customHeight="1">
      <c r="A12" s="1385" t="s">
        <v>1180</v>
      </c>
      <c r="B12" s="1368">
        <f>SUM(B13:B15)</f>
        <v>3000</v>
      </c>
      <c r="C12" s="1386"/>
      <c r="D12" s="1240"/>
      <c r="E12"/>
      <c r="F12"/>
      <c r="G12"/>
      <c r="H12"/>
      <c r="I12" s="1239"/>
      <c r="J12" s="1238"/>
      <c r="K12" s="1237"/>
    </row>
    <row r="13" spans="1:11" ht="15.75">
      <c r="A13" s="1381" t="s">
        <v>1179</v>
      </c>
      <c r="B13" s="1371">
        <v>1000</v>
      </c>
      <c r="C13" s="1382">
        <v>65127</v>
      </c>
      <c r="D13" s="1240"/>
      <c r="E13"/>
      <c r="F13"/>
      <c r="G13"/>
      <c r="H13"/>
      <c r="I13" s="1239"/>
      <c r="J13" s="1238"/>
      <c r="K13" s="1237"/>
    </row>
    <row r="14" spans="1:11" ht="20.25" customHeight="1">
      <c r="A14" s="1381" t="s">
        <v>1178</v>
      </c>
      <c r="B14" s="1371">
        <v>1000</v>
      </c>
      <c r="C14" s="1387">
        <v>65134</v>
      </c>
      <c r="D14" s="1240"/>
      <c r="E14"/>
      <c r="F14"/>
      <c r="G14"/>
      <c r="H14"/>
      <c r="I14" s="1239"/>
      <c r="J14" s="1238"/>
      <c r="K14" s="1237"/>
    </row>
    <row r="15" spans="1:11" ht="20.25" customHeight="1">
      <c r="A15" s="1383" t="s">
        <v>1177</v>
      </c>
      <c r="B15" s="1372">
        <v>1000</v>
      </c>
      <c r="C15" s="1384">
        <v>65133</v>
      </c>
      <c r="D15" s="1240"/>
      <c r="E15"/>
      <c r="F15"/>
      <c r="G15"/>
      <c r="H15"/>
      <c r="I15" s="1239"/>
      <c r="J15" s="1238"/>
      <c r="K15" s="1237"/>
    </row>
    <row r="16" spans="1:11" ht="20.25" customHeight="1">
      <c r="A16" s="1388" t="s">
        <v>1176</v>
      </c>
      <c r="B16" s="1368">
        <f>B17</f>
        <v>1200</v>
      </c>
      <c r="C16" s="1389"/>
      <c r="D16" s="1240"/>
      <c r="E16"/>
      <c r="F16"/>
      <c r="G16"/>
      <c r="H16"/>
      <c r="I16" s="1239"/>
      <c r="J16" s="1238"/>
      <c r="K16" s="1237"/>
    </row>
    <row r="17" spans="1:11" s="1241" customFormat="1" ht="25.5">
      <c r="A17" s="1390" t="s">
        <v>1175</v>
      </c>
      <c r="B17" s="1369">
        <v>1200</v>
      </c>
      <c r="C17" s="1379">
        <v>65190</v>
      </c>
      <c r="D17" s="1242"/>
      <c r="E17" s="1242"/>
    </row>
    <row r="18" spans="1:11" ht="20.25" customHeight="1" thickBot="1">
      <c r="A18" s="1391" t="s">
        <v>360</v>
      </c>
      <c r="B18" s="1392">
        <f>B6+B8+B12+B16</f>
        <v>6018.34</v>
      </c>
      <c r="C18" s="1393"/>
      <c r="D18" s="1240"/>
      <c r="E18"/>
      <c r="F18"/>
      <c r="G18"/>
      <c r="H18"/>
      <c r="I18" s="1239"/>
      <c r="J18" s="1238"/>
      <c r="K18" s="1237"/>
    </row>
    <row r="19" spans="1:11" ht="13.5" thickTop="1"/>
  </sheetData>
  <mergeCells count="3">
    <mergeCell ref="A1:C1"/>
    <mergeCell ref="A2:C2"/>
    <mergeCell ref="A3:C3"/>
  </mergeCells>
  <pageMargins left="1.4"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M38" sqref="M38"/>
    </sheetView>
  </sheetViews>
  <sheetFormatPr defaultColWidth="9.140625" defaultRowHeight="12.75"/>
  <cols>
    <col min="1" max="1" width="27.85546875" style="85" customWidth="1"/>
    <col min="2" max="4" width="7" style="85" customWidth="1"/>
    <col min="5" max="10" width="10.85546875" style="85" customWidth="1"/>
    <col min="11" max="11" width="10.140625" style="85" bestFit="1" customWidth="1"/>
    <col min="12" max="12" width="8.140625" style="85" customWidth="1"/>
    <col min="13" max="16384" width="9.140625" style="85"/>
  </cols>
  <sheetData>
    <row r="1" spans="1:26">
      <c r="A1" s="3344" t="s">
        <v>1215</v>
      </c>
      <c r="B1" s="3344"/>
      <c r="C1" s="3344"/>
      <c r="D1" s="3344"/>
      <c r="E1" s="3344"/>
      <c r="F1" s="3344"/>
      <c r="G1" s="3344"/>
      <c r="H1" s="3344"/>
      <c r="I1" s="3344"/>
      <c r="J1" s="3344"/>
      <c r="K1" s="3344"/>
      <c r="L1" s="3344"/>
    </row>
    <row r="2" spans="1:26" ht="15.75">
      <c r="A2" s="3345" t="s">
        <v>1214</v>
      </c>
      <c r="B2" s="3345"/>
      <c r="C2" s="3345"/>
      <c r="D2" s="3345"/>
      <c r="E2" s="3345"/>
      <c r="F2" s="3345"/>
      <c r="G2" s="3345"/>
      <c r="H2" s="3345"/>
      <c r="I2" s="3345"/>
      <c r="J2" s="3345"/>
      <c r="K2" s="3345"/>
      <c r="L2" s="3345"/>
    </row>
    <row r="3" spans="1:26" ht="13.5" thickBot="1">
      <c r="A3" s="3346"/>
      <c r="B3" s="3346"/>
      <c r="C3" s="3346"/>
      <c r="D3" s="3346"/>
      <c r="E3" s="3346"/>
      <c r="F3" s="3346"/>
      <c r="G3" s="3346"/>
      <c r="H3" s="3346"/>
      <c r="I3" s="3346"/>
      <c r="J3" s="3346"/>
      <c r="K3" s="3346"/>
      <c r="L3" s="3346"/>
      <c r="M3" s="1219"/>
    </row>
    <row r="4" spans="1:26" ht="18" customHeight="1" thickTop="1">
      <c r="A4" s="3347" t="s">
        <v>66</v>
      </c>
      <c r="B4" s="3351" t="s">
        <v>1213</v>
      </c>
      <c r="C4" s="3352"/>
      <c r="D4" s="3353"/>
      <c r="E4" s="3352" t="s">
        <v>1212</v>
      </c>
      <c r="F4" s="3352"/>
      <c r="G4" s="3352"/>
      <c r="H4" s="3352"/>
      <c r="I4" s="3352"/>
      <c r="J4" s="3352"/>
      <c r="K4" s="3352"/>
      <c r="L4" s="3354"/>
    </row>
    <row r="5" spans="1:26" ht="15" customHeight="1">
      <c r="A5" s="3348"/>
      <c r="B5" s="3355" t="s">
        <v>518</v>
      </c>
      <c r="C5" s="3356"/>
      <c r="D5" s="3357"/>
      <c r="E5" s="3341" t="s">
        <v>518</v>
      </c>
      <c r="F5" s="3358"/>
      <c r="G5" s="3358"/>
      <c r="H5" s="3358"/>
      <c r="I5" s="3358"/>
      <c r="J5" s="3358"/>
      <c r="K5" s="3358"/>
      <c r="L5" s="3359"/>
    </row>
    <row r="6" spans="1:26" ht="15.75" customHeight="1">
      <c r="A6" s="3348"/>
      <c r="B6" s="1279"/>
      <c r="C6" s="1279"/>
      <c r="D6" s="1279"/>
      <c r="E6" s="3341">
        <v>2019</v>
      </c>
      <c r="F6" s="3342"/>
      <c r="G6" s="3340">
        <v>2020</v>
      </c>
      <c r="H6" s="3340"/>
      <c r="I6" s="3340">
        <v>2021</v>
      </c>
      <c r="J6" s="3340"/>
      <c r="K6" s="3340" t="s">
        <v>1173</v>
      </c>
      <c r="L6" s="3343"/>
    </row>
    <row r="7" spans="1:26" ht="15.75">
      <c r="A7" s="3349"/>
      <c r="B7" s="1278">
        <v>2019</v>
      </c>
      <c r="C7" s="1278">
        <v>2020</v>
      </c>
      <c r="D7" s="1278">
        <v>2021</v>
      </c>
      <c r="E7" s="1277">
        <v>1</v>
      </c>
      <c r="F7" s="1276">
        <v>2</v>
      </c>
      <c r="G7" s="1274">
        <v>3</v>
      </c>
      <c r="H7" s="1275">
        <v>4</v>
      </c>
      <c r="I7" s="1274">
        <v>5</v>
      </c>
      <c r="J7" s="1274">
        <v>6</v>
      </c>
      <c r="K7" s="1273" t="s">
        <v>1211</v>
      </c>
      <c r="L7" s="1272" t="s">
        <v>1210</v>
      </c>
    </row>
    <row r="8" spans="1:26" ht="15.75">
      <c r="A8" s="3350"/>
      <c r="B8" s="1271"/>
      <c r="C8" s="1270"/>
      <c r="D8" s="1269"/>
      <c r="E8" s="1268" t="s">
        <v>1209</v>
      </c>
      <c r="F8" s="1267" t="s">
        <v>1208</v>
      </c>
      <c r="G8" s="1267" t="s">
        <v>1209</v>
      </c>
      <c r="H8" s="1267" t="s">
        <v>1208</v>
      </c>
      <c r="I8" s="1267" t="s">
        <v>1209</v>
      </c>
      <c r="J8" s="1267" t="s">
        <v>1208</v>
      </c>
      <c r="K8" s="1266">
        <v>1</v>
      </c>
      <c r="L8" s="1265">
        <v>3</v>
      </c>
    </row>
    <row r="9" spans="1:26" ht="23.25" customHeight="1">
      <c r="A9" s="1394" t="s">
        <v>1207</v>
      </c>
      <c r="B9" s="1395">
        <v>154</v>
      </c>
      <c r="C9" s="1395">
        <v>143</v>
      </c>
      <c r="D9" s="1395">
        <v>145</v>
      </c>
      <c r="E9" s="1396">
        <v>1135358.7</v>
      </c>
      <c r="F9" s="1396">
        <v>78.541146615581852</v>
      </c>
      <c r="G9" s="1396">
        <v>1569851.01</v>
      </c>
      <c r="H9" s="1396">
        <v>75.380044031981825</v>
      </c>
      <c r="I9" s="1368">
        <v>2629278.0499999998</v>
      </c>
      <c r="J9" s="1370">
        <v>70.684856839992477</v>
      </c>
      <c r="K9" s="1370">
        <v>38.269166387679945</v>
      </c>
      <c r="L9" s="1397">
        <v>67.48583357601558</v>
      </c>
      <c r="M9" s="1262"/>
      <c r="N9"/>
      <c r="O9"/>
      <c r="P9"/>
      <c r="Q9"/>
      <c r="R9"/>
      <c r="S9"/>
      <c r="T9"/>
      <c r="U9"/>
      <c r="V9"/>
      <c r="W9"/>
      <c r="X9"/>
      <c r="Y9"/>
      <c r="Z9"/>
    </row>
    <row r="10" spans="1:26" ht="23.25" customHeight="1">
      <c r="A10" s="1264" t="s">
        <v>1206</v>
      </c>
      <c r="B10" s="1398">
        <v>27</v>
      </c>
      <c r="C10" s="1398">
        <v>26</v>
      </c>
      <c r="D10" s="1398">
        <v>26</v>
      </c>
      <c r="E10" s="1360">
        <v>769098.12</v>
      </c>
      <c r="F10" s="1360">
        <v>53.204197232723338</v>
      </c>
      <c r="G10" s="1364">
        <v>956388.07</v>
      </c>
      <c r="H10" s="1360">
        <v>45.923195493731669</v>
      </c>
      <c r="I10" s="1364">
        <v>1438878.21</v>
      </c>
      <c r="J10" s="1371">
        <v>38.682443754487906</v>
      </c>
      <c r="K10" s="1371">
        <v>24.351892837808521</v>
      </c>
      <c r="L10" s="1399">
        <v>50.449201023597055</v>
      </c>
      <c r="M10" s="1262"/>
      <c r="N10"/>
      <c r="O10"/>
      <c r="P10"/>
      <c r="Q10"/>
      <c r="R10"/>
      <c r="S10"/>
      <c r="T10"/>
      <c r="U10"/>
      <c r="V10"/>
      <c r="W10"/>
      <c r="X10"/>
      <c r="Y10"/>
      <c r="Z10"/>
    </row>
    <row r="11" spans="1:26" ht="23.25" customHeight="1">
      <c r="A11" s="1264" t="s">
        <v>1205</v>
      </c>
      <c r="B11" s="1398">
        <v>30</v>
      </c>
      <c r="C11" s="1398">
        <v>18</v>
      </c>
      <c r="D11" s="1398">
        <v>17</v>
      </c>
      <c r="E11" s="1364">
        <v>79772.89</v>
      </c>
      <c r="F11" s="1360">
        <v>5.5184799741603099</v>
      </c>
      <c r="G11" s="1371">
        <v>75699.350000000006</v>
      </c>
      <c r="H11" s="1360">
        <v>3.6348801891667435</v>
      </c>
      <c r="I11" s="1371">
        <v>177504.08</v>
      </c>
      <c r="J11" s="1371">
        <v>4.7719755175054885</v>
      </c>
      <c r="K11" s="1371">
        <v>-5.1064214923139843</v>
      </c>
      <c r="L11" s="1399">
        <v>134.48560654748022</v>
      </c>
      <c r="M11" s="1262"/>
      <c r="N11"/>
      <c r="O11"/>
      <c r="P11"/>
      <c r="Q11"/>
      <c r="R11"/>
      <c r="S11"/>
      <c r="T11"/>
      <c r="U11"/>
      <c r="V11"/>
      <c r="W11"/>
      <c r="X11"/>
      <c r="Y11"/>
      <c r="Z11"/>
    </row>
    <row r="12" spans="1:26" ht="23.25" customHeight="1">
      <c r="A12" s="1264" t="s">
        <v>1204</v>
      </c>
      <c r="B12" s="1398">
        <v>25</v>
      </c>
      <c r="C12" s="1398">
        <v>24</v>
      </c>
      <c r="D12" s="1398">
        <v>21</v>
      </c>
      <c r="E12" s="1364">
        <v>18972.419999999998</v>
      </c>
      <c r="F12" s="1360">
        <v>1.3124624146293125</v>
      </c>
      <c r="G12" s="1364">
        <v>27415.33</v>
      </c>
      <c r="H12" s="1360">
        <v>1.3164107736257802</v>
      </c>
      <c r="I12" s="1364">
        <v>74786.91</v>
      </c>
      <c r="J12" s="1371">
        <v>2.0105526788448267</v>
      </c>
      <c r="K12" s="1371">
        <v>44.500965085107765</v>
      </c>
      <c r="L12" s="1399">
        <v>172.79230270071525</v>
      </c>
      <c r="M12" s="1262"/>
      <c r="N12"/>
      <c r="O12"/>
      <c r="P12"/>
      <c r="Q12"/>
      <c r="R12"/>
      <c r="S12"/>
      <c r="T12"/>
      <c r="U12"/>
      <c r="V12"/>
      <c r="W12"/>
      <c r="X12"/>
      <c r="Y12"/>
      <c r="Z12"/>
    </row>
    <row r="13" spans="1:26" ht="23.25" customHeight="1">
      <c r="A13" s="1264" t="s">
        <v>1203</v>
      </c>
      <c r="B13" s="1398">
        <v>50</v>
      </c>
      <c r="C13" s="1398">
        <v>51</v>
      </c>
      <c r="D13" s="1398">
        <v>51</v>
      </c>
      <c r="E13" s="1364">
        <v>95356.47</v>
      </c>
      <c r="F13" s="1360">
        <v>6.5965112972792932</v>
      </c>
      <c r="G13" s="1364">
        <v>176191.8</v>
      </c>
      <c r="H13" s="1360">
        <v>8.4602586853602961</v>
      </c>
      <c r="I13" s="1364">
        <v>389434.35</v>
      </c>
      <c r="J13" s="1371">
        <v>10.469456160532555</v>
      </c>
      <c r="K13" s="1371">
        <v>84.771730748841691</v>
      </c>
      <c r="L13" s="1399">
        <v>121.02864605503774</v>
      </c>
      <c r="M13" s="1262"/>
      <c r="N13"/>
      <c r="O13"/>
      <c r="P13"/>
      <c r="Q13"/>
      <c r="R13"/>
      <c r="S13"/>
      <c r="T13"/>
      <c r="U13"/>
      <c r="V13"/>
      <c r="W13"/>
      <c r="X13"/>
      <c r="Y13"/>
      <c r="Z13"/>
    </row>
    <row r="14" spans="1:26" ht="23.25" customHeight="1">
      <c r="A14" s="1263" t="s">
        <v>1202</v>
      </c>
      <c r="B14" s="1400">
        <v>22</v>
      </c>
      <c r="C14" s="1400">
        <v>24</v>
      </c>
      <c r="D14" s="1400">
        <v>30</v>
      </c>
      <c r="E14" s="1369">
        <v>172158.8</v>
      </c>
      <c r="F14" s="1401">
        <v>11.909495696789598</v>
      </c>
      <c r="G14" s="1372">
        <v>334156.45999999996</v>
      </c>
      <c r="H14" s="1401">
        <v>16.045298890097325</v>
      </c>
      <c r="I14" s="1372">
        <v>548674.5</v>
      </c>
      <c r="J14" s="1372">
        <v>14.750428728621706</v>
      </c>
      <c r="K14" s="1372">
        <v>94.0978096966289</v>
      </c>
      <c r="L14" s="1402">
        <v>64.196885494896634</v>
      </c>
      <c r="M14" s="1262"/>
      <c r="N14"/>
      <c r="O14"/>
      <c r="P14"/>
      <c r="Q14"/>
      <c r="R14"/>
      <c r="S14"/>
      <c r="T14"/>
      <c r="U14"/>
      <c r="V14"/>
      <c r="W14"/>
      <c r="X14"/>
      <c r="Y14"/>
      <c r="Z14"/>
    </row>
    <row r="15" spans="1:26" ht="23.25" customHeight="1">
      <c r="A15" s="1257" t="s">
        <v>1201</v>
      </c>
      <c r="B15" s="1256">
        <v>19</v>
      </c>
      <c r="C15" s="1256">
        <v>19</v>
      </c>
      <c r="D15" s="1256">
        <v>19</v>
      </c>
      <c r="E15" s="1228">
        <v>59166.23</v>
      </c>
      <c r="F15" s="1226">
        <v>4.092965108842904</v>
      </c>
      <c r="G15" s="1228">
        <v>73172.800000000003</v>
      </c>
      <c r="H15" s="1226">
        <v>3.5135620200947599</v>
      </c>
      <c r="I15" s="1228">
        <v>153248.76</v>
      </c>
      <c r="J15" s="1255">
        <v>4.1199015301962332</v>
      </c>
      <c r="K15" s="1255">
        <v>23.673250771597225</v>
      </c>
      <c r="L15" s="1254">
        <v>109.43405199746351</v>
      </c>
      <c r="M15" s="1262"/>
      <c r="N15"/>
      <c r="O15"/>
      <c r="P15"/>
      <c r="Q15"/>
      <c r="R15"/>
      <c r="S15"/>
      <c r="T15"/>
      <c r="U15"/>
      <c r="V15"/>
      <c r="W15"/>
      <c r="X15"/>
      <c r="Y15"/>
      <c r="Z15"/>
    </row>
    <row r="16" spans="1:26" ht="23.25" customHeight="1">
      <c r="A16" s="1257" t="s">
        <v>1200</v>
      </c>
      <c r="B16" s="1256">
        <v>4</v>
      </c>
      <c r="C16" s="1256">
        <v>4</v>
      </c>
      <c r="D16" s="1256">
        <v>5</v>
      </c>
      <c r="E16" s="1228">
        <v>23683.96</v>
      </c>
      <c r="F16" s="1226">
        <v>1.6383944341093046</v>
      </c>
      <c r="G16" s="1228">
        <v>22897.5</v>
      </c>
      <c r="H16" s="1226">
        <v>1.0994766683128125</v>
      </c>
      <c r="I16" s="1228">
        <v>53735.33</v>
      </c>
      <c r="J16" s="1255">
        <v>1.4446072404931665</v>
      </c>
      <c r="K16" s="1255">
        <v>-3.3206440139233422</v>
      </c>
      <c r="L16" s="1254">
        <v>134.67771590785023</v>
      </c>
      <c r="M16" s="1262"/>
      <c r="N16"/>
      <c r="O16"/>
      <c r="P16"/>
      <c r="Q16"/>
      <c r="R16"/>
      <c r="S16"/>
      <c r="T16"/>
      <c r="U16"/>
      <c r="V16"/>
      <c r="W16"/>
      <c r="X16"/>
      <c r="Y16"/>
      <c r="Z16"/>
    </row>
    <row r="17" spans="1:26" ht="23.25" customHeight="1">
      <c r="A17" s="1257" t="s">
        <v>1199</v>
      </c>
      <c r="B17" s="1256">
        <v>4</v>
      </c>
      <c r="C17" s="1256">
        <v>4</v>
      </c>
      <c r="D17" s="1256">
        <v>4</v>
      </c>
      <c r="E17" s="1228">
        <v>1688.26</v>
      </c>
      <c r="F17" s="1226">
        <v>0.11678941305969842</v>
      </c>
      <c r="G17" s="1228">
        <v>6119.61</v>
      </c>
      <c r="H17" s="1226">
        <v>0.29384729399164844</v>
      </c>
      <c r="I17" s="1228">
        <v>17575.990000000002</v>
      </c>
      <c r="J17" s="1255">
        <v>0.47250854163983891</v>
      </c>
      <c r="K17" s="1255">
        <v>262.48030516626585</v>
      </c>
      <c r="L17" s="1254">
        <v>187.20768153526126</v>
      </c>
      <c r="N17"/>
      <c r="O17"/>
      <c r="P17"/>
      <c r="Q17"/>
      <c r="R17"/>
      <c r="S17"/>
      <c r="T17"/>
      <c r="U17"/>
      <c r="V17"/>
      <c r="W17"/>
      <c r="X17"/>
      <c r="Y17"/>
      <c r="Z17"/>
    </row>
    <row r="18" spans="1:26" ht="18.75" customHeight="1">
      <c r="A18" s="1257" t="s">
        <v>1198</v>
      </c>
      <c r="B18" s="1256">
        <v>0</v>
      </c>
      <c r="C18" s="1256">
        <v>0</v>
      </c>
      <c r="D18" s="1256">
        <v>5</v>
      </c>
      <c r="E18" s="1261">
        <v>0</v>
      </c>
      <c r="F18" s="1226">
        <v>0</v>
      </c>
      <c r="G18" s="1228">
        <v>0</v>
      </c>
      <c r="H18" s="1226">
        <v>0</v>
      </c>
      <c r="I18" s="1228">
        <v>263667.03999999998</v>
      </c>
      <c r="J18" s="1255">
        <v>7.0883590937917615</v>
      </c>
      <c r="K18" s="1260" t="s">
        <v>74</v>
      </c>
      <c r="L18" s="1259" t="s">
        <v>74</v>
      </c>
      <c r="N18"/>
      <c r="O18"/>
      <c r="P18"/>
      <c r="Q18"/>
      <c r="R18"/>
      <c r="S18"/>
      <c r="T18"/>
      <c r="U18"/>
      <c r="V18"/>
      <c r="W18"/>
      <c r="X18"/>
      <c r="Y18"/>
      <c r="Z18"/>
    </row>
    <row r="19" spans="1:26" ht="23.25" customHeight="1">
      <c r="A19" s="1258" t="s">
        <v>1197</v>
      </c>
      <c r="B19" s="1256">
        <v>32</v>
      </c>
      <c r="C19" s="1256">
        <v>33</v>
      </c>
      <c r="D19" s="1256">
        <v>41</v>
      </c>
      <c r="E19" s="1228">
        <v>93320.03</v>
      </c>
      <c r="F19" s="1226">
        <v>6.4556357020917678</v>
      </c>
      <c r="G19" s="1228">
        <v>138348.01999999999</v>
      </c>
      <c r="H19" s="1226">
        <v>6.6431016528998503</v>
      </c>
      <c r="I19" s="1228">
        <v>319997.13</v>
      </c>
      <c r="J19" s="1255">
        <v>8.602723216458017</v>
      </c>
      <c r="K19" s="1255">
        <v>48.25115251248846</v>
      </c>
      <c r="L19" s="1254">
        <v>131.29866983278839</v>
      </c>
      <c r="N19"/>
      <c r="O19"/>
      <c r="P19"/>
      <c r="Q19"/>
      <c r="R19"/>
      <c r="S19"/>
      <c r="T19"/>
      <c r="U19"/>
      <c r="V19"/>
      <c r="W19"/>
      <c r="X19"/>
      <c r="Y19"/>
      <c r="Z19"/>
    </row>
    <row r="20" spans="1:26" ht="23.25" customHeight="1">
      <c r="A20" s="1257" t="s">
        <v>1196</v>
      </c>
      <c r="B20" s="1256">
        <v>4</v>
      </c>
      <c r="C20" s="1256">
        <v>6</v>
      </c>
      <c r="D20" s="1256">
        <v>3</v>
      </c>
      <c r="E20" s="1228">
        <v>132341.93</v>
      </c>
      <c r="F20" s="1226">
        <v>9.1550687263144841</v>
      </c>
      <c r="G20" s="1228">
        <v>272192.77</v>
      </c>
      <c r="H20" s="1226">
        <v>13.069968332719103</v>
      </c>
      <c r="I20" s="1228">
        <v>282216.7</v>
      </c>
      <c r="J20" s="1255">
        <v>7.5870435374284995</v>
      </c>
      <c r="K20" s="1255">
        <v>105.67387070749237</v>
      </c>
      <c r="L20" s="1254">
        <v>3.6826584335800021</v>
      </c>
      <c r="N20"/>
      <c r="O20"/>
      <c r="P20"/>
      <c r="Q20"/>
      <c r="R20"/>
      <c r="S20"/>
      <c r="T20"/>
      <c r="U20"/>
      <c r="V20"/>
      <c r="W20"/>
      <c r="X20"/>
      <c r="Y20"/>
      <c r="Z20"/>
    </row>
    <row r="21" spans="1:26" ht="23.25" customHeight="1" thickBot="1">
      <c r="A21" s="1253" t="s">
        <v>363</v>
      </c>
      <c r="B21" s="1251">
        <v>217</v>
      </c>
      <c r="C21" s="1251">
        <v>209</v>
      </c>
      <c r="D21" s="1251">
        <v>222</v>
      </c>
      <c r="E21" s="1251">
        <v>1445559.1099999999</v>
      </c>
      <c r="F21" s="1252">
        <v>100</v>
      </c>
      <c r="G21" s="1251">
        <v>2082581.7100000002</v>
      </c>
      <c r="H21" s="1249">
        <v>100</v>
      </c>
      <c r="I21" s="1250">
        <v>3719719</v>
      </c>
      <c r="J21" s="1250">
        <v>100</v>
      </c>
      <c r="K21" s="1249">
        <v>44.067558053713924</v>
      </c>
      <c r="L21" s="1248">
        <v>78.610951116054878</v>
      </c>
      <c r="N21"/>
      <c r="O21"/>
      <c r="P21"/>
      <c r="Q21"/>
      <c r="R21"/>
      <c r="S21"/>
      <c r="T21"/>
      <c r="U21"/>
      <c r="V21"/>
      <c r="W21"/>
      <c r="X21"/>
      <c r="Y21"/>
      <c r="Z21"/>
    </row>
    <row r="22" spans="1:26" ht="13.5" thickTop="1">
      <c r="A22" s="1221" t="s">
        <v>1195</v>
      </c>
      <c r="B22" s="1221"/>
      <c r="C22" s="1216"/>
      <c r="D22" s="1220"/>
      <c r="E22" s="1216"/>
      <c r="F22" s="1216"/>
      <c r="G22" s="1216"/>
      <c r="H22" s="1216"/>
      <c r="I22" s="1247"/>
      <c r="J22" s="1216"/>
      <c r="K22" s="1216"/>
      <c r="L22" s="1216"/>
    </row>
    <row r="23" spans="1:26">
      <c r="A23" s="1221"/>
      <c r="I23" s="1224"/>
    </row>
    <row r="24" spans="1:26">
      <c r="J24" s="1224"/>
    </row>
    <row r="26" spans="1:26">
      <c r="D26" s="85" t="s">
        <v>74</v>
      </c>
    </row>
    <row r="27" spans="1:26">
      <c r="F27" s="1246"/>
      <c r="J27" s="1224"/>
    </row>
    <row r="28" spans="1:26">
      <c r="J28" s="1224"/>
    </row>
    <row r="29" spans="1:26">
      <c r="J29" s="1224"/>
    </row>
    <row r="30" spans="1:26">
      <c r="J30" s="1224"/>
    </row>
    <row r="31" spans="1:26">
      <c r="J31" s="1224"/>
      <c r="K31" s="1224"/>
    </row>
    <row r="32" spans="1:26">
      <c r="K32" s="1224"/>
    </row>
    <row r="33" spans="10:11">
      <c r="J33" s="1224"/>
      <c r="K33" s="1224"/>
    </row>
    <row r="34" spans="10:11">
      <c r="J34" s="1224"/>
      <c r="K34" s="1224"/>
    </row>
    <row r="35" spans="10:11">
      <c r="J35" s="1224"/>
      <c r="K35" s="1224"/>
    </row>
    <row r="36" spans="10:11">
      <c r="J36" s="1224"/>
      <c r="K36" s="1224"/>
    </row>
    <row r="37" spans="10:11">
      <c r="K37" s="1224"/>
    </row>
    <row r="39" spans="10:11">
      <c r="J39" s="1224"/>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M38" sqref="M38"/>
      <selection pane="bottomLeft" activeCell="M38" sqref="M38"/>
    </sheetView>
  </sheetViews>
  <sheetFormatPr defaultRowHeight="15"/>
  <cols>
    <col min="1" max="1" width="31.85546875" style="2547" bestFit="1" customWidth="1"/>
    <col min="2" max="2" width="10.42578125" style="2547" bestFit="1" customWidth="1"/>
    <col min="3" max="3" width="8.42578125" style="2547" bestFit="1" customWidth="1"/>
    <col min="4" max="11" width="7.28515625" style="2547" bestFit="1" customWidth="1"/>
    <col min="12" max="16384" width="9.140625" style="2547"/>
  </cols>
  <sheetData>
    <row r="1" spans="1:11">
      <c r="A1" s="2803" t="s">
        <v>1977</v>
      </c>
      <c r="B1" s="2803"/>
      <c r="C1" s="2803"/>
      <c r="D1" s="2803"/>
      <c r="E1" s="2803"/>
      <c r="F1" s="2803"/>
      <c r="G1" s="2803"/>
      <c r="H1" s="2803"/>
      <c r="I1" s="2803"/>
      <c r="J1" s="2803"/>
      <c r="K1" s="2803"/>
    </row>
    <row r="2" spans="1:11">
      <c r="A2" s="2804" t="s">
        <v>1976</v>
      </c>
      <c r="B2" s="2804"/>
      <c r="C2" s="2804"/>
      <c r="D2" s="2804"/>
      <c r="E2" s="2804"/>
      <c r="F2" s="2804"/>
      <c r="G2" s="2804"/>
      <c r="H2" s="2804"/>
      <c r="I2" s="2804"/>
      <c r="J2" s="2804"/>
      <c r="K2" s="2804"/>
    </row>
    <row r="3" spans="1:11">
      <c r="A3" s="2804" t="s">
        <v>1975</v>
      </c>
      <c r="B3" s="2804"/>
      <c r="C3" s="2804"/>
      <c r="D3" s="2804"/>
      <c r="E3" s="2804"/>
      <c r="F3" s="2804"/>
      <c r="G3" s="2804"/>
      <c r="H3" s="2804"/>
      <c r="I3" s="2804"/>
      <c r="J3" s="2804"/>
      <c r="K3" s="2804"/>
    </row>
    <row r="4" spans="1:11">
      <c r="A4" s="2816" t="s">
        <v>1974</v>
      </c>
      <c r="B4" s="2816"/>
      <c r="C4" s="2816"/>
      <c r="D4" s="2816"/>
      <c r="E4" s="2816"/>
      <c r="F4" s="2816"/>
      <c r="G4" s="2816"/>
      <c r="H4" s="2816"/>
      <c r="I4" s="2816"/>
      <c r="J4" s="2816"/>
      <c r="K4" s="2816"/>
    </row>
    <row r="5" spans="1:11" ht="15.75" thickBot="1"/>
    <row r="6" spans="1:11" ht="15.75" thickTop="1">
      <c r="A6" s="2805" t="s">
        <v>1937</v>
      </c>
      <c r="B6" s="2808" t="s">
        <v>1936</v>
      </c>
      <c r="C6" s="2570" t="s">
        <v>72</v>
      </c>
      <c r="D6" s="2811" t="s">
        <v>73</v>
      </c>
      <c r="E6" s="2812"/>
      <c r="F6" s="2811" t="s">
        <v>1973</v>
      </c>
      <c r="G6" s="2812"/>
      <c r="H6" s="2811" t="s">
        <v>1304</v>
      </c>
      <c r="I6" s="2813"/>
      <c r="J6" s="2813"/>
      <c r="K6" s="2814"/>
    </row>
    <row r="7" spans="1:11">
      <c r="A7" s="2806"/>
      <c r="B7" s="2809"/>
      <c r="C7" s="2569" t="s">
        <v>1933</v>
      </c>
      <c r="D7" s="2569" t="s">
        <v>1934</v>
      </c>
      <c r="E7" s="2569" t="s">
        <v>1933</v>
      </c>
      <c r="F7" s="2569" t="s">
        <v>1934</v>
      </c>
      <c r="G7" s="2569" t="s">
        <v>1933</v>
      </c>
      <c r="H7" s="2815" t="s">
        <v>1932</v>
      </c>
      <c r="I7" s="2815" t="s">
        <v>1171</v>
      </c>
      <c r="J7" s="2815" t="s">
        <v>1931</v>
      </c>
      <c r="K7" s="2817" t="s">
        <v>1930</v>
      </c>
    </row>
    <row r="8" spans="1:11">
      <c r="A8" s="2807"/>
      <c r="B8" s="2810"/>
      <c r="C8" s="2568">
        <v>1</v>
      </c>
      <c r="D8" s="2568">
        <v>2</v>
      </c>
      <c r="E8" s="2568">
        <v>3</v>
      </c>
      <c r="F8" s="2568">
        <v>4</v>
      </c>
      <c r="G8" s="2568">
        <v>5</v>
      </c>
      <c r="H8" s="2815"/>
      <c r="I8" s="2815"/>
      <c r="J8" s="2815"/>
      <c r="K8" s="2817"/>
    </row>
    <row r="9" spans="1:11">
      <c r="A9" s="2567" t="s">
        <v>1972</v>
      </c>
      <c r="B9" s="2563">
        <v>100</v>
      </c>
      <c r="C9" s="2562">
        <v>115.61494</v>
      </c>
      <c r="D9" s="2562">
        <v>124.29369</v>
      </c>
      <c r="E9" s="2562">
        <v>125.15913</v>
      </c>
      <c r="F9" s="2562">
        <v>128.15424999999999</v>
      </c>
      <c r="G9" s="2562">
        <v>129.95624000000001</v>
      </c>
      <c r="H9" s="2562">
        <v>8.2551520000000007</v>
      </c>
      <c r="I9" s="2562">
        <v>0.69628053999999995</v>
      </c>
      <c r="J9" s="2562">
        <v>3.8328137</v>
      </c>
      <c r="K9" s="2561">
        <v>1.4061151999999999</v>
      </c>
    </row>
    <row r="10" spans="1:11">
      <c r="A10" s="2566" t="s">
        <v>1971</v>
      </c>
      <c r="B10" s="2565">
        <v>33.587116000000002</v>
      </c>
      <c r="C10" s="1165">
        <v>125.843155</v>
      </c>
      <c r="D10" s="1165">
        <v>144.36431999999999</v>
      </c>
      <c r="E10" s="1165">
        <v>147.65074000000001</v>
      </c>
      <c r="F10" s="1165">
        <v>134.57765000000001</v>
      </c>
      <c r="G10" s="1165">
        <v>139.91676000000001</v>
      </c>
      <c r="H10" s="1165">
        <v>17.329181999999999</v>
      </c>
      <c r="I10" s="1165">
        <v>2.2764850000000001</v>
      </c>
      <c r="J10" s="1165">
        <v>-5.2380279999999999</v>
      </c>
      <c r="K10" s="1170">
        <v>3.9673039999999999</v>
      </c>
    </row>
    <row r="11" spans="1:11">
      <c r="A11" s="2560" t="s">
        <v>1970</v>
      </c>
      <c r="B11" s="2559">
        <v>31.274027</v>
      </c>
      <c r="C11" s="1166">
        <v>127.15669</v>
      </c>
      <c r="D11" s="1166">
        <v>146.44562999999999</v>
      </c>
      <c r="E11" s="1166">
        <v>149.95652999999999</v>
      </c>
      <c r="F11" s="1166">
        <v>134.54910000000001</v>
      </c>
      <c r="G11" s="1166">
        <v>140.2997</v>
      </c>
      <c r="H11" s="1166">
        <v>17.930503999999999</v>
      </c>
      <c r="I11" s="1166">
        <v>2.3973992000000002</v>
      </c>
      <c r="J11" s="1166">
        <v>-6.4397564000000003</v>
      </c>
      <c r="K11" s="1171">
        <v>4.2739744000000002</v>
      </c>
    </row>
    <row r="12" spans="1:11">
      <c r="A12" s="2560" t="s">
        <v>1969</v>
      </c>
      <c r="B12" s="2559">
        <v>2.3130890000000002</v>
      </c>
      <c r="C12" s="1166">
        <v>108.08353</v>
      </c>
      <c r="D12" s="1166">
        <v>116.22378999999999</v>
      </c>
      <c r="E12" s="1166">
        <v>116.475494</v>
      </c>
      <c r="F12" s="1166">
        <v>134.96373</v>
      </c>
      <c r="G12" s="1166">
        <v>134.73929999999999</v>
      </c>
      <c r="H12" s="1166">
        <v>7.7643404</v>
      </c>
      <c r="I12" s="1166">
        <v>0.21656486</v>
      </c>
      <c r="J12" s="1166">
        <v>15.680383000000001</v>
      </c>
      <c r="K12" s="1171">
        <v>-0.16628525999999999</v>
      </c>
    </row>
    <row r="13" spans="1:11">
      <c r="A13" s="2566" t="s">
        <v>1968</v>
      </c>
      <c r="B13" s="2565">
        <v>8.7637640000000001</v>
      </c>
      <c r="C13" s="1166">
        <v>115.019806</v>
      </c>
      <c r="D13" s="1166">
        <v>111.144104</v>
      </c>
      <c r="E13" s="1166">
        <v>111.54137</v>
      </c>
      <c r="F13" s="1166">
        <v>123.30345</v>
      </c>
      <c r="G13" s="1166">
        <v>123.30345</v>
      </c>
      <c r="H13" s="1166">
        <v>-3.0242127999999999</v>
      </c>
      <c r="I13" s="1166">
        <v>0.35743104999999997</v>
      </c>
      <c r="J13" s="1166">
        <v>10.545045999999999</v>
      </c>
      <c r="K13" s="1171">
        <v>0</v>
      </c>
    </row>
    <row r="14" spans="1:11">
      <c r="A14" s="2560" t="s">
        <v>1967</v>
      </c>
      <c r="B14" s="2559">
        <v>5.6615900000000003</v>
      </c>
      <c r="C14" s="1166">
        <v>123.249664</v>
      </c>
      <c r="D14" s="1166">
        <v>117.25033000000001</v>
      </c>
      <c r="E14" s="1166">
        <v>117.86526499999999</v>
      </c>
      <c r="F14" s="1166">
        <v>136.07219000000001</v>
      </c>
      <c r="G14" s="1166">
        <v>136.07219000000001</v>
      </c>
      <c r="H14" s="1166">
        <v>-4.3686930000000004</v>
      </c>
      <c r="I14" s="1166">
        <v>0.52446550000000003</v>
      </c>
      <c r="J14" s="1166">
        <v>15.447238</v>
      </c>
      <c r="K14" s="1171">
        <v>0</v>
      </c>
    </row>
    <row r="15" spans="1:11">
      <c r="A15" s="2560" t="s">
        <v>1966</v>
      </c>
      <c r="B15" s="2559">
        <v>3.1021743000000002</v>
      </c>
      <c r="C15" s="1166">
        <v>100</v>
      </c>
      <c r="D15" s="1166">
        <v>100</v>
      </c>
      <c r="E15" s="1166">
        <v>100</v>
      </c>
      <c r="F15" s="1166">
        <v>100</v>
      </c>
      <c r="G15" s="1166">
        <v>100</v>
      </c>
      <c r="H15" s="1166">
        <v>0</v>
      </c>
      <c r="I15" s="1166">
        <v>0</v>
      </c>
      <c r="J15" s="1166">
        <v>0</v>
      </c>
      <c r="K15" s="1171">
        <v>0</v>
      </c>
    </row>
    <row r="16" spans="1:11">
      <c r="A16" s="2566" t="s">
        <v>1965</v>
      </c>
      <c r="B16" s="2565">
        <v>57.649120000000003</v>
      </c>
      <c r="C16" s="1166">
        <v>109.74632</v>
      </c>
      <c r="D16" s="1166">
        <v>114.59927999999999</v>
      </c>
      <c r="E16" s="1166">
        <v>114.12538000000001</v>
      </c>
      <c r="F16" s="1166">
        <v>125.1493</v>
      </c>
      <c r="G16" s="1166">
        <v>125.164474</v>
      </c>
      <c r="H16" s="1166">
        <v>3.9901683000000001</v>
      </c>
      <c r="I16" s="1166">
        <v>-0.41352919999999999</v>
      </c>
      <c r="J16" s="1166">
        <v>9.6727729999999994</v>
      </c>
      <c r="K16" s="1171">
        <v>1.2121133500000001E-2</v>
      </c>
    </row>
    <row r="17" spans="1:11">
      <c r="A17" s="2560" t="s">
        <v>1964</v>
      </c>
      <c r="B17" s="2559">
        <v>15.156262999999999</v>
      </c>
      <c r="C17" s="1166">
        <v>116.437</v>
      </c>
      <c r="D17" s="1166">
        <v>122.35378</v>
      </c>
      <c r="E17" s="1166">
        <v>122.69672</v>
      </c>
      <c r="F17" s="1166">
        <v>135.286</v>
      </c>
      <c r="G17" s="1166">
        <v>135.71352999999999</v>
      </c>
      <c r="H17" s="1166">
        <v>5.3760589999999997</v>
      </c>
      <c r="I17" s="1166">
        <v>0.28028297000000002</v>
      </c>
      <c r="J17" s="1166">
        <v>10.608935000000001</v>
      </c>
      <c r="K17" s="1171">
        <v>0.31602534999999998</v>
      </c>
    </row>
    <row r="18" spans="1:11">
      <c r="A18" s="2560" t="s">
        <v>1332</v>
      </c>
      <c r="B18" s="2559">
        <v>1.0134718</v>
      </c>
      <c r="C18" s="1166">
        <v>119.12782</v>
      </c>
      <c r="D18" s="1166">
        <v>121.866936</v>
      </c>
      <c r="E18" s="1166">
        <v>121.866936</v>
      </c>
      <c r="F18" s="1166">
        <v>135.21512999999999</v>
      </c>
      <c r="G18" s="1166">
        <v>135.21512999999999</v>
      </c>
      <c r="H18" s="1166">
        <v>2.2993066</v>
      </c>
      <c r="I18" s="1166">
        <v>0</v>
      </c>
      <c r="J18" s="1166">
        <v>10.953099999999999</v>
      </c>
      <c r="K18" s="1171">
        <v>0</v>
      </c>
    </row>
    <row r="19" spans="1:11">
      <c r="A19" s="2560" t="s">
        <v>1963</v>
      </c>
      <c r="B19" s="2559">
        <v>0.28707272</v>
      </c>
      <c r="C19" s="1166">
        <v>107.11924999999999</v>
      </c>
      <c r="D19" s="1166">
        <v>113.13866400000001</v>
      </c>
      <c r="E19" s="1166">
        <v>113.13866400000001</v>
      </c>
      <c r="F19" s="1166">
        <v>117.0684</v>
      </c>
      <c r="G19" s="1166">
        <v>117.0684</v>
      </c>
      <c r="H19" s="1166">
        <v>5.6193584999999997</v>
      </c>
      <c r="I19" s="1166">
        <v>0</v>
      </c>
      <c r="J19" s="1166">
        <v>3.4733803000000001</v>
      </c>
      <c r="K19" s="1171">
        <v>-1.4210855000000001E-14</v>
      </c>
    </row>
    <row r="20" spans="1:11">
      <c r="A20" s="2560" t="s">
        <v>1962</v>
      </c>
      <c r="B20" s="2559">
        <v>2.0731818999999998</v>
      </c>
      <c r="C20" s="1166">
        <v>112.39985</v>
      </c>
      <c r="D20" s="1166">
        <v>116.92515</v>
      </c>
      <c r="E20" s="1166">
        <v>116.92515</v>
      </c>
      <c r="F20" s="1166">
        <v>122.64852999999999</v>
      </c>
      <c r="G20" s="1166">
        <v>122.64852999999999</v>
      </c>
      <c r="H20" s="1166">
        <v>4.0260749999999996</v>
      </c>
      <c r="I20" s="1166">
        <v>0</v>
      </c>
      <c r="J20" s="1166">
        <v>4.8949119999999997</v>
      </c>
      <c r="K20" s="1171">
        <v>0</v>
      </c>
    </row>
    <row r="21" spans="1:11">
      <c r="A21" s="2560" t="s">
        <v>1961</v>
      </c>
      <c r="B21" s="2559">
        <v>1.0835619000000001</v>
      </c>
      <c r="C21" s="1166">
        <v>102.47045</v>
      </c>
      <c r="D21" s="1166">
        <v>110.61118</v>
      </c>
      <c r="E21" s="1166">
        <v>110.61118</v>
      </c>
      <c r="F21" s="1166">
        <v>119.59717000000001</v>
      </c>
      <c r="G21" s="1166">
        <v>119.59717000000001</v>
      </c>
      <c r="H21" s="1166">
        <v>7.9444622999999996</v>
      </c>
      <c r="I21" s="1166">
        <v>0</v>
      </c>
      <c r="J21" s="1166">
        <v>8.1239439999999998</v>
      </c>
      <c r="K21" s="1171">
        <v>0</v>
      </c>
    </row>
    <row r="22" spans="1:11">
      <c r="A22" s="2560" t="s">
        <v>1960</v>
      </c>
      <c r="B22" s="2559">
        <v>6.5495939999999999</v>
      </c>
      <c r="C22" s="1166">
        <v>104.3456</v>
      </c>
      <c r="D22" s="1166">
        <v>113.31068399999999</v>
      </c>
      <c r="E22" s="1166">
        <v>113.31068399999999</v>
      </c>
      <c r="F22" s="1166">
        <v>132.08072999999999</v>
      </c>
      <c r="G22" s="1166">
        <v>132.08072999999999</v>
      </c>
      <c r="H22" s="1166">
        <v>8.5917259999999995</v>
      </c>
      <c r="I22" s="1166">
        <v>0</v>
      </c>
      <c r="J22" s="1166">
        <v>16.565123</v>
      </c>
      <c r="K22" s="1171">
        <v>0</v>
      </c>
    </row>
    <row r="23" spans="1:11">
      <c r="A23" s="2560" t="s">
        <v>1959</v>
      </c>
      <c r="B23" s="2559">
        <v>1.9205185</v>
      </c>
      <c r="C23" s="1166">
        <v>108.89711</v>
      </c>
      <c r="D23" s="1166">
        <v>108.28617</v>
      </c>
      <c r="E23" s="1166">
        <v>108.28617</v>
      </c>
      <c r="F23" s="1166">
        <v>112.66946</v>
      </c>
      <c r="G23" s="1166">
        <v>112.66946</v>
      </c>
      <c r="H23" s="1166">
        <v>-0.56102543999999999</v>
      </c>
      <c r="I23" s="1166">
        <v>0</v>
      </c>
      <c r="J23" s="1166">
        <v>4.0478740000000002</v>
      </c>
      <c r="K23" s="1171">
        <v>0</v>
      </c>
    </row>
    <row r="24" spans="1:11">
      <c r="A24" s="2560" t="s">
        <v>1958</v>
      </c>
      <c r="B24" s="2559">
        <v>4.5007596000000003</v>
      </c>
      <c r="C24" s="1166">
        <v>100.651405</v>
      </c>
      <c r="D24" s="1166">
        <v>99.044550000000001</v>
      </c>
      <c r="E24" s="1166">
        <v>99.044550000000001</v>
      </c>
      <c r="F24" s="1166">
        <v>102.583885</v>
      </c>
      <c r="G24" s="1166">
        <v>102.583885</v>
      </c>
      <c r="H24" s="1166">
        <v>-1.5964617000000001</v>
      </c>
      <c r="I24" s="1166">
        <v>-1.4210855000000001E-14</v>
      </c>
      <c r="J24" s="1166">
        <v>3.5734862999999999</v>
      </c>
      <c r="K24" s="1171">
        <v>0</v>
      </c>
    </row>
    <row r="25" spans="1:11">
      <c r="A25" s="2560" t="s">
        <v>1957</v>
      </c>
      <c r="B25" s="2559">
        <v>12.554123000000001</v>
      </c>
      <c r="C25" s="1166">
        <v>109.691216</v>
      </c>
      <c r="D25" s="1166">
        <v>117.35383</v>
      </c>
      <c r="E25" s="1166">
        <v>114.76363000000001</v>
      </c>
      <c r="F25" s="1166">
        <v>127.63106500000001</v>
      </c>
      <c r="G25" s="1166">
        <v>127.18456999999999</v>
      </c>
      <c r="H25" s="1166">
        <v>4.6242713999999996</v>
      </c>
      <c r="I25" s="1166">
        <v>-2.2071679999999998</v>
      </c>
      <c r="J25" s="1166">
        <v>10.823062</v>
      </c>
      <c r="K25" s="1171">
        <v>-0.34983357999999998</v>
      </c>
    </row>
    <row r="26" spans="1:11">
      <c r="A26" s="2560" t="s">
        <v>1956</v>
      </c>
      <c r="B26" s="2559">
        <v>4.4544170000000003</v>
      </c>
      <c r="C26" s="1166">
        <v>98.234054999999998</v>
      </c>
      <c r="D26" s="1166">
        <v>94.779915000000003</v>
      </c>
      <c r="E26" s="1166">
        <v>94.779915000000003</v>
      </c>
      <c r="F26" s="1166">
        <v>99.429460000000006</v>
      </c>
      <c r="G26" s="1166">
        <v>99.429460000000006</v>
      </c>
      <c r="H26" s="1166">
        <v>-3.5162368000000002</v>
      </c>
      <c r="I26" s="1166">
        <v>0</v>
      </c>
      <c r="J26" s="1166">
        <v>4.9056243999999998</v>
      </c>
      <c r="K26" s="1171">
        <v>0</v>
      </c>
    </row>
    <row r="27" spans="1:11">
      <c r="A27" s="2560" t="s">
        <v>1955</v>
      </c>
      <c r="B27" s="2559">
        <v>3.1745269999999999</v>
      </c>
      <c r="C27" s="1166">
        <v>107.11339</v>
      </c>
      <c r="D27" s="1166">
        <v>112.19695</v>
      </c>
      <c r="E27" s="1166">
        <v>112.19695</v>
      </c>
      <c r="F27" s="1166">
        <v>120.54096</v>
      </c>
      <c r="G27" s="1166">
        <v>120.54096</v>
      </c>
      <c r="H27" s="1166">
        <v>4.745965</v>
      </c>
      <c r="I27" s="1166">
        <v>0</v>
      </c>
      <c r="J27" s="1166">
        <v>7.4369329999999998</v>
      </c>
      <c r="K27" s="1171">
        <v>0</v>
      </c>
    </row>
    <row r="28" spans="1:11">
      <c r="A28" s="2560" t="s">
        <v>1954</v>
      </c>
      <c r="B28" s="2559">
        <v>3.8028645999999999</v>
      </c>
      <c r="C28" s="1166">
        <v>118.47856</v>
      </c>
      <c r="D28" s="1166">
        <v>121.68256</v>
      </c>
      <c r="E28" s="1166">
        <v>121.68256</v>
      </c>
      <c r="F28" s="1166">
        <v>133.48738</v>
      </c>
      <c r="G28" s="1166">
        <v>133.48738</v>
      </c>
      <c r="H28" s="1166">
        <v>2.7042887000000002</v>
      </c>
      <c r="I28" s="1166">
        <v>0</v>
      </c>
      <c r="J28" s="1166">
        <v>9.7013250000000006</v>
      </c>
      <c r="K28" s="1171">
        <v>0</v>
      </c>
    </row>
    <row r="29" spans="1:11">
      <c r="A29" s="2560" t="s">
        <v>1570</v>
      </c>
      <c r="B29" s="2559">
        <v>1.0787640999999999</v>
      </c>
      <c r="C29" s="2558">
        <v>107.22837</v>
      </c>
      <c r="D29" s="2558">
        <v>114.58882</v>
      </c>
      <c r="E29" s="2558">
        <v>114.58882</v>
      </c>
      <c r="F29" s="2558">
        <v>121.57764</v>
      </c>
      <c r="G29" s="2558">
        <v>121.57764</v>
      </c>
      <c r="H29" s="2558">
        <v>6.8642773999999998</v>
      </c>
      <c r="I29" s="2558">
        <v>0</v>
      </c>
      <c r="J29" s="2558">
        <v>6.0990323999999996</v>
      </c>
      <c r="K29" s="2557">
        <v>0</v>
      </c>
    </row>
    <row r="30" spans="1:11">
      <c r="A30" s="2564" t="s">
        <v>1953</v>
      </c>
      <c r="B30" s="2563">
        <v>100</v>
      </c>
      <c r="C30" s="2562">
        <v>115.61494</v>
      </c>
      <c r="D30" s="2562">
        <v>124.29369</v>
      </c>
      <c r="E30" s="2562">
        <v>125.15913</v>
      </c>
      <c r="F30" s="2562">
        <v>128.15424999999999</v>
      </c>
      <c r="G30" s="2562">
        <v>129.95624000000001</v>
      </c>
      <c r="H30" s="2562">
        <v>8.2551520000000007</v>
      </c>
      <c r="I30" s="2562">
        <v>0.69628053999999995</v>
      </c>
      <c r="J30" s="2562">
        <v>3.8328137</v>
      </c>
      <c r="K30" s="2561">
        <v>1.4061151999999999</v>
      </c>
    </row>
    <row r="31" spans="1:11">
      <c r="A31" s="2560" t="s">
        <v>1952</v>
      </c>
      <c r="B31" s="2559">
        <v>32.904780000000002</v>
      </c>
      <c r="C31" s="1165">
        <v>120.48099000000001</v>
      </c>
      <c r="D31" s="1165">
        <v>130.35016999999999</v>
      </c>
      <c r="E31" s="1165">
        <v>131.17291</v>
      </c>
      <c r="F31" s="1165">
        <v>129.40262000000001</v>
      </c>
      <c r="G31" s="1165">
        <v>133.93808000000001</v>
      </c>
      <c r="H31" s="1165">
        <v>8.8743719999999993</v>
      </c>
      <c r="I31" s="1165">
        <v>0.63117515999999996</v>
      </c>
      <c r="J31" s="1165">
        <v>2.1080337</v>
      </c>
      <c r="K31" s="1170">
        <v>3.5049250000000001</v>
      </c>
    </row>
    <row r="32" spans="1:11">
      <c r="A32" s="2560" t="s">
        <v>1951</v>
      </c>
      <c r="B32" s="2559">
        <v>56.298316999999997</v>
      </c>
      <c r="C32" s="1166">
        <v>114.757645</v>
      </c>
      <c r="D32" s="1166">
        <v>123.903114</v>
      </c>
      <c r="E32" s="1166">
        <v>124.82867</v>
      </c>
      <c r="F32" s="1166">
        <v>130.02931000000001</v>
      </c>
      <c r="G32" s="1166">
        <v>130.51424</v>
      </c>
      <c r="H32" s="1166">
        <v>8.7759060000000009</v>
      </c>
      <c r="I32" s="1166">
        <v>0.74699884999999999</v>
      </c>
      <c r="J32" s="1166">
        <v>4.5547028000000003</v>
      </c>
      <c r="K32" s="1171">
        <v>0.37294095999999999</v>
      </c>
    </row>
    <row r="33" spans="1:11">
      <c r="A33" s="2560" t="s">
        <v>1950</v>
      </c>
      <c r="B33" s="2559">
        <v>10.796903</v>
      </c>
      <c r="C33" s="2558">
        <v>105.25530999999999</v>
      </c>
      <c r="D33" s="2558">
        <v>107.8725</v>
      </c>
      <c r="E33" s="2558">
        <v>108.55456</v>
      </c>
      <c r="F33" s="2558">
        <v>114.57256</v>
      </c>
      <c r="G33" s="2558">
        <v>114.91157</v>
      </c>
      <c r="H33" s="2558">
        <v>3.1345204999999998</v>
      </c>
      <c r="I33" s="2558">
        <v>0.63228010000000001</v>
      </c>
      <c r="J33" s="2558">
        <v>5.8560553000000004</v>
      </c>
      <c r="K33" s="2557">
        <v>0.29589265999999997</v>
      </c>
    </row>
    <row r="34" spans="1:11" ht="15.75" thickBot="1">
      <c r="A34" s="2556" t="s">
        <v>1949</v>
      </c>
      <c r="B34" s="2555">
        <v>14.026107</v>
      </c>
      <c r="C34" s="2554">
        <v>105.85000599999999</v>
      </c>
      <c r="D34" s="2554">
        <v>103.72685</v>
      </c>
      <c r="E34" s="2554">
        <v>103.59052</v>
      </c>
      <c r="F34" s="2554">
        <v>116.20729</v>
      </c>
      <c r="G34" s="2554">
        <v>116.35791</v>
      </c>
      <c r="H34" s="2554">
        <v>-2.1346113999999998</v>
      </c>
      <c r="I34" s="2554">
        <v>-0.13143363999999999</v>
      </c>
      <c r="J34" s="2554">
        <v>12.324859999999999</v>
      </c>
      <c r="K34" s="2553">
        <v>0.12960798000000001</v>
      </c>
    </row>
    <row r="35" spans="1:11" ht="15.75" thickTop="1">
      <c r="A35" s="2552" t="s">
        <v>1902</v>
      </c>
      <c r="B35" s="2550"/>
      <c r="C35" s="2550"/>
      <c r="D35" s="2550"/>
      <c r="E35" s="2550"/>
      <c r="F35" s="2551"/>
      <c r="G35" s="2550"/>
      <c r="H35" s="2550"/>
      <c r="I35" s="2550"/>
      <c r="J35" s="2550"/>
      <c r="K35" s="2550"/>
    </row>
    <row r="36" spans="1:11">
      <c r="A36" s="2549"/>
      <c r="B36" s="2548"/>
      <c r="C36" s="2548"/>
      <c r="D36" s="2548"/>
      <c r="E36" s="2548"/>
      <c r="F36" s="2548"/>
      <c r="G36" s="2548"/>
      <c r="H36" s="2548"/>
      <c r="I36" s="2548"/>
      <c r="J36" s="2548"/>
      <c r="K36" s="2548"/>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M38" sqref="M38"/>
    </sheetView>
  </sheetViews>
  <sheetFormatPr defaultColWidth="9.140625" defaultRowHeight="12.75"/>
  <cols>
    <col min="1" max="1" width="27.5703125" style="1281" customWidth="1"/>
    <col min="2" max="10" width="10.140625" style="1281" customWidth="1"/>
    <col min="11" max="11" width="20.42578125" style="1281" customWidth="1"/>
    <col min="12" max="16384" width="9.140625" style="1281"/>
  </cols>
  <sheetData>
    <row r="1" spans="1:31">
      <c r="A1" s="3360" t="s">
        <v>1247</v>
      </c>
      <c r="B1" s="3360"/>
      <c r="C1" s="3360"/>
      <c r="D1" s="3360"/>
      <c r="E1" s="3360"/>
      <c r="F1" s="3360"/>
      <c r="G1" s="3360"/>
      <c r="H1" s="3360"/>
      <c r="I1" s="3360"/>
      <c r="J1" s="3360"/>
      <c r="K1" s="1323"/>
      <c r="L1" s="1323"/>
      <c r="M1" s="1323"/>
      <c r="N1" s="1323"/>
    </row>
    <row r="2" spans="1:31" ht="15.75">
      <c r="A2" s="3329" t="s">
        <v>61</v>
      </c>
      <c r="B2" s="3329"/>
      <c r="C2" s="3329"/>
      <c r="D2" s="3329"/>
      <c r="E2" s="3329"/>
      <c r="F2" s="3329"/>
      <c r="G2" s="3329"/>
      <c r="H2" s="3329"/>
      <c r="I2" s="3329"/>
      <c r="J2" s="3329"/>
      <c r="K2" s="1323"/>
      <c r="L2" s="1323"/>
      <c r="M2" s="1323"/>
      <c r="N2" s="1323"/>
    </row>
    <row r="3" spans="1:31">
      <c r="A3" s="3346" t="s">
        <v>1229</v>
      </c>
      <c r="B3" s="3346"/>
      <c r="C3" s="3346"/>
      <c r="D3" s="3346"/>
      <c r="E3" s="3346"/>
      <c r="F3" s="3346"/>
      <c r="G3" s="3346"/>
      <c r="H3" s="3346"/>
      <c r="I3" s="3346"/>
      <c r="J3" s="3346"/>
      <c r="K3" s="1320"/>
      <c r="L3" s="1322"/>
      <c r="M3" s="1320"/>
      <c r="N3" s="1320"/>
    </row>
    <row r="4" spans="1:31" ht="13.5" thickBot="1">
      <c r="A4" s="3346"/>
      <c r="B4" s="3346"/>
      <c r="C4" s="3346"/>
      <c r="D4" s="3346"/>
      <c r="E4" s="3346"/>
      <c r="F4" s="3346"/>
      <c r="G4" s="3346"/>
      <c r="H4" s="3346"/>
      <c r="I4" s="3346"/>
      <c r="J4" s="3346"/>
      <c r="K4" s="1320"/>
      <c r="L4" s="1320"/>
      <c r="M4" s="1320"/>
      <c r="N4" s="1320"/>
    </row>
    <row r="5" spans="1:31" ht="13.5" thickTop="1">
      <c r="A5" s="3326" t="s">
        <v>1246</v>
      </c>
      <c r="B5" s="1321" t="s">
        <v>72</v>
      </c>
      <c r="C5" s="3362" t="s">
        <v>73</v>
      </c>
      <c r="D5" s="3362"/>
      <c r="E5" s="3362"/>
      <c r="F5" s="3362" t="s">
        <v>263</v>
      </c>
      <c r="G5" s="3362"/>
      <c r="H5" s="3362"/>
      <c r="I5" s="3363" t="s">
        <v>1173</v>
      </c>
      <c r="J5" s="3364"/>
      <c r="K5" s="1320"/>
    </row>
    <row r="6" spans="1:31">
      <c r="A6" s="3327"/>
      <c r="B6" s="1298" t="s">
        <v>1243</v>
      </c>
      <c r="C6" s="1319" t="s">
        <v>1245</v>
      </c>
      <c r="D6" s="1298" t="s">
        <v>1244</v>
      </c>
      <c r="E6" s="1298" t="s">
        <v>1243</v>
      </c>
      <c r="F6" s="1319" t="s">
        <v>1245</v>
      </c>
      <c r="G6" s="1298" t="s">
        <v>1244</v>
      </c>
      <c r="H6" s="1298" t="s">
        <v>1243</v>
      </c>
      <c r="I6" s="3365" t="s">
        <v>1242</v>
      </c>
      <c r="J6" s="3366" t="s">
        <v>1241</v>
      </c>
      <c r="K6" s="1315"/>
    </row>
    <row r="7" spans="1:31" ht="15.75">
      <c r="A7" s="3361"/>
      <c r="B7" s="1317">
        <v>1</v>
      </c>
      <c r="C7" s="1318">
        <v>2</v>
      </c>
      <c r="D7" s="1318">
        <v>3</v>
      </c>
      <c r="E7" s="1317">
        <v>4</v>
      </c>
      <c r="F7" s="1318">
        <v>5</v>
      </c>
      <c r="G7" s="1318">
        <v>6</v>
      </c>
      <c r="H7" s="1317">
        <v>7</v>
      </c>
      <c r="I7" s="3365"/>
      <c r="J7" s="3366"/>
      <c r="K7" s="1245"/>
      <c r="L7" s="1315"/>
      <c r="M7" s="1316"/>
      <c r="N7" s="1315"/>
    </row>
    <row r="8" spans="1:31" ht="21" customHeight="1">
      <c r="A8" s="1314" t="s">
        <v>1022</v>
      </c>
      <c r="B8" s="1404">
        <v>1044.7907</v>
      </c>
      <c r="C8" s="1404">
        <v>1286.0003999999999</v>
      </c>
      <c r="D8" s="1404">
        <v>1173.3823</v>
      </c>
      <c r="E8" s="1404">
        <v>1249.0262</v>
      </c>
      <c r="F8" s="1404">
        <v>2175.1925000000001</v>
      </c>
      <c r="G8" s="1404">
        <v>1836.5779</v>
      </c>
      <c r="H8" s="1404">
        <v>1862.1919</v>
      </c>
      <c r="I8" s="1405">
        <v>19.547982193945629</v>
      </c>
      <c r="J8" s="1406">
        <v>49.091500242348815</v>
      </c>
      <c r="L8"/>
      <c r="M8"/>
      <c r="N8"/>
      <c r="O8"/>
      <c r="P8"/>
      <c r="Q8"/>
      <c r="R8"/>
      <c r="S8"/>
      <c r="T8"/>
      <c r="U8"/>
      <c r="V8"/>
      <c r="W8"/>
      <c r="X8"/>
      <c r="Y8"/>
      <c r="Z8"/>
      <c r="AA8"/>
      <c r="AB8"/>
      <c r="AC8"/>
      <c r="AD8"/>
      <c r="AE8"/>
    </row>
    <row r="9" spans="1:31" ht="20.25" customHeight="1">
      <c r="A9" s="1312" t="s">
        <v>1021</v>
      </c>
      <c r="B9" s="1407">
        <v>1556.7924</v>
      </c>
      <c r="C9" s="1407">
        <v>2118.1439</v>
      </c>
      <c r="D9" s="1407">
        <v>1723.4250999999999</v>
      </c>
      <c r="E9" s="1407">
        <v>2056.5752000000002</v>
      </c>
      <c r="F9" s="1407">
        <v>6292.8939</v>
      </c>
      <c r="G9" s="1407">
        <v>4522.4233999999997</v>
      </c>
      <c r="H9" s="1407">
        <v>4858.3086999999996</v>
      </c>
      <c r="I9" s="1408">
        <v>32.103368438849031</v>
      </c>
      <c r="J9" s="1409">
        <v>136.232971203776</v>
      </c>
      <c r="L9"/>
      <c r="M9"/>
      <c r="N9"/>
      <c r="O9"/>
      <c r="P9"/>
      <c r="Q9"/>
      <c r="R9"/>
      <c r="S9"/>
      <c r="T9"/>
      <c r="U9"/>
      <c r="V9"/>
      <c r="W9"/>
      <c r="X9"/>
      <c r="Y9"/>
      <c r="Z9"/>
      <c r="AA9"/>
      <c r="AB9"/>
      <c r="AC9"/>
      <c r="AD9"/>
      <c r="AE9"/>
    </row>
    <row r="10" spans="1:31" ht="21" customHeight="1">
      <c r="A10" s="1312" t="s">
        <v>1225</v>
      </c>
      <c r="B10" s="1407">
        <v>5005.0630000000001</v>
      </c>
      <c r="C10" s="1407">
        <v>9879.9555</v>
      </c>
      <c r="D10" s="1407">
        <v>8218.4874999999993</v>
      </c>
      <c r="E10" s="1407">
        <v>9442.2011999999995</v>
      </c>
      <c r="F10" s="1407">
        <v>18359.474900000001</v>
      </c>
      <c r="G10" s="1407">
        <v>14296.220300000001</v>
      </c>
      <c r="H10" s="1407">
        <v>15043.9773</v>
      </c>
      <c r="I10" s="1408">
        <v>88.652993978297559</v>
      </c>
      <c r="J10" s="1409">
        <v>59.327014764311542</v>
      </c>
      <c r="L10"/>
      <c r="M10"/>
      <c r="N10"/>
      <c r="O10"/>
      <c r="P10"/>
      <c r="Q10"/>
      <c r="R10"/>
      <c r="S10"/>
      <c r="T10"/>
      <c r="U10"/>
      <c r="V10"/>
      <c r="W10"/>
      <c r="X10"/>
      <c r="Y10"/>
      <c r="Z10"/>
      <c r="AA10"/>
      <c r="AB10"/>
      <c r="AC10"/>
      <c r="AD10"/>
      <c r="AE10"/>
    </row>
    <row r="11" spans="1:31" ht="21" customHeight="1">
      <c r="A11" s="1312" t="s">
        <v>1240</v>
      </c>
      <c r="B11" s="1407">
        <v>4243.3964999999998</v>
      </c>
      <c r="C11" s="1407">
        <v>8363.3453000000009</v>
      </c>
      <c r="D11" s="1407">
        <v>6275.0057999999999</v>
      </c>
      <c r="E11" s="1407">
        <v>7704.1983</v>
      </c>
      <c r="F11" s="1407">
        <v>15063.5828</v>
      </c>
      <c r="G11" s="1407">
        <v>11333.596100000001</v>
      </c>
      <c r="H11" s="1407">
        <v>11999.972299999999</v>
      </c>
      <c r="I11" s="1408">
        <v>81.557351522536237</v>
      </c>
      <c r="J11" s="1409">
        <v>55.758871107977569</v>
      </c>
      <c r="L11"/>
      <c r="M11"/>
      <c r="N11"/>
      <c r="O11"/>
      <c r="P11"/>
      <c r="Q11"/>
      <c r="R11"/>
      <c r="S11"/>
      <c r="T11"/>
      <c r="U11"/>
      <c r="V11"/>
      <c r="W11"/>
      <c r="X11"/>
      <c r="Y11"/>
      <c r="Z11"/>
      <c r="AA11"/>
      <c r="AB11"/>
      <c r="AC11"/>
      <c r="AD11"/>
      <c r="AE11"/>
    </row>
    <row r="12" spans="1:31" ht="21" customHeight="1">
      <c r="A12" s="1312" t="s">
        <v>1020</v>
      </c>
      <c r="B12" s="1407">
        <v>570.17139999999995</v>
      </c>
      <c r="C12" s="1407">
        <v>860.82169999999996</v>
      </c>
      <c r="D12" s="1407">
        <v>650.25750000000005</v>
      </c>
      <c r="E12" s="1407">
        <v>821.63459999999998</v>
      </c>
      <c r="F12" s="1407">
        <v>3291.5495000000001</v>
      </c>
      <c r="G12" s="1407">
        <v>2093.2384999999999</v>
      </c>
      <c r="H12" s="1407">
        <v>2301.7615000000001</v>
      </c>
      <c r="I12" s="1408">
        <v>44.103089000956572</v>
      </c>
      <c r="J12" s="1409">
        <v>180.14417844623392</v>
      </c>
      <c r="L12"/>
      <c r="M12"/>
      <c r="N12"/>
      <c r="O12"/>
      <c r="P12"/>
      <c r="Q12"/>
      <c r="R12"/>
      <c r="S12"/>
      <c r="T12"/>
      <c r="U12"/>
      <c r="V12"/>
      <c r="W12"/>
      <c r="X12"/>
      <c r="Y12"/>
      <c r="Z12"/>
      <c r="AA12"/>
      <c r="AB12"/>
      <c r="AC12"/>
      <c r="AD12"/>
      <c r="AE12"/>
    </row>
    <row r="13" spans="1:31" ht="21" customHeight="1">
      <c r="A13" s="1312" t="s">
        <v>1239</v>
      </c>
      <c r="B13" s="1407">
        <v>1459.5255999999999</v>
      </c>
      <c r="C13" s="1407">
        <v>2615.7184999999999</v>
      </c>
      <c r="D13" s="1407">
        <v>2343.5508</v>
      </c>
      <c r="E13" s="1407">
        <v>2515.8939</v>
      </c>
      <c r="F13" s="1407">
        <v>5982.9709000000003</v>
      </c>
      <c r="G13" s="1407">
        <v>4893.1918999999998</v>
      </c>
      <c r="H13" s="1407">
        <v>5299.75</v>
      </c>
      <c r="I13" s="1408">
        <v>72.3775108843586</v>
      </c>
      <c r="J13" s="1409">
        <v>110.65077505851897</v>
      </c>
      <c r="L13"/>
      <c r="M13"/>
      <c r="N13"/>
      <c r="O13"/>
      <c r="P13"/>
      <c r="Q13"/>
      <c r="R13"/>
      <c r="S13"/>
      <c r="T13"/>
      <c r="U13"/>
      <c r="V13"/>
      <c r="W13"/>
      <c r="X13"/>
      <c r="Y13"/>
      <c r="Z13"/>
      <c r="AA13"/>
      <c r="AB13"/>
      <c r="AC13"/>
      <c r="AD13"/>
      <c r="AE13"/>
    </row>
    <row r="14" spans="1:31" ht="21" customHeight="1">
      <c r="A14" s="1312" t="s">
        <v>1201</v>
      </c>
      <c r="B14" s="1407">
        <v>2417.6181000000001</v>
      </c>
      <c r="C14" s="1407">
        <v>3184.4783000000002</v>
      </c>
      <c r="D14" s="1407">
        <v>2655.3739</v>
      </c>
      <c r="E14" s="1407">
        <v>3016.4893999999999</v>
      </c>
      <c r="F14" s="1407">
        <v>7474.6575999999995</v>
      </c>
      <c r="G14" s="1407">
        <v>6151.2511000000004</v>
      </c>
      <c r="H14" s="1407">
        <v>6317.1880000000001</v>
      </c>
      <c r="I14" s="1408">
        <v>24.771129071212698</v>
      </c>
      <c r="J14" s="1409">
        <v>109.42185309850584</v>
      </c>
      <c r="K14" s="1313"/>
      <c r="L14"/>
      <c r="M14"/>
      <c r="N14"/>
      <c r="O14"/>
      <c r="P14"/>
      <c r="Q14"/>
      <c r="R14"/>
      <c r="S14"/>
      <c r="T14"/>
      <c r="U14"/>
      <c r="V14"/>
      <c r="W14"/>
      <c r="X14"/>
      <c r="Y14"/>
      <c r="Z14"/>
      <c r="AA14"/>
      <c r="AB14"/>
      <c r="AC14"/>
      <c r="AD14"/>
      <c r="AE14"/>
    </row>
    <row r="15" spans="1:31" ht="21" customHeight="1">
      <c r="A15" s="1312" t="s">
        <v>1200</v>
      </c>
      <c r="B15" s="1407">
        <v>1791.3396</v>
      </c>
      <c r="C15" s="1407">
        <v>1884.5418</v>
      </c>
      <c r="D15" s="1407">
        <v>1413.8964000000001</v>
      </c>
      <c r="E15" s="1407">
        <v>1731.8429000000001</v>
      </c>
      <c r="F15" s="1407">
        <v>3941.2305000000001</v>
      </c>
      <c r="G15" s="1407">
        <v>2986.9032000000002</v>
      </c>
      <c r="H15" s="1407">
        <v>3103.7860999999998</v>
      </c>
      <c r="I15" s="1408">
        <v>-3.3213523555220803</v>
      </c>
      <c r="J15" s="1409">
        <v>79.218686637223243</v>
      </c>
      <c r="L15"/>
      <c r="M15"/>
      <c r="N15"/>
      <c r="O15"/>
      <c r="P15"/>
      <c r="Q15"/>
      <c r="R15"/>
      <c r="S15"/>
      <c r="T15"/>
      <c r="U15"/>
      <c r="V15"/>
      <c r="W15"/>
      <c r="X15"/>
      <c r="Y15"/>
      <c r="Z15"/>
      <c r="AA15"/>
      <c r="AB15"/>
      <c r="AC15"/>
      <c r="AD15"/>
      <c r="AE15"/>
    </row>
    <row r="16" spans="1:31" ht="21" customHeight="1">
      <c r="A16" s="1312" t="s">
        <v>1199</v>
      </c>
      <c r="B16" s="1407">
        <v>290.23020000000002</v>
      </c>
      <c r="C16" s="1407">
        <v>1089.5137</v>
      </c>
      <c r="D16" s="1407">
        <v>829.86379999999997</v>
      </c>
      <c r="E16" s="1407">
        <v>1052.0322000000001</v>
      </c>
      <c r="F16" s="1407">
        <v>4201.2873</v>
      </c>
      <c r="G16" s="1407">
        <v>2934.6385</v>
      </c>
      <c r="H16" s="1407">
        <v>3020.1482000000001</v>
      </c>
      <c r="I16" s="1408">
        <v>262.48198843538682</v>
      </c>
      <c r="J16" s="1409">
        <v>187.07754382422894</v>
      </c>
      <c r="L16"/>
      <c r="M16"/>
      <c r="N16"/>
      <c r="O16"/>
      <c r="P16"/>
      <c r="Q16"/>
      <c r="R16"/>
      <c r="S16"/>
      <c r="T16"/>
      <c r="U16"/>
      <c r="V16"/>
      <c r="W16"/>
      <c r="X16"/>
      <c r="Y16"/>
      <c r="Z16"/>
      <c r="AA16"/>
      <c r="AB16"/>
      <c r="AC16"/>
      <c r="AD16"/>
      <c r="AE16"/>
    </row>
    <row r="17" spans="1:256" ht="21" customHeight="1">
      <c r="A17" s="1312" t="s">
        <v>1220</v>
      </c>
      <c r="B17" s="1407">
        <v>0</v>
      </c>
      <c r="C17" s="1407">
        <v>0</v>
      </c>
      <c r="D17" s="1407">
        <v>0</v>
      </c>
      <c r="E17" s="1407">
        <v>0</v>
      </c>
      <c r="F17" s="1407">
        <v>18.323799999999999</v>
      </c>
      <c r="G17" s="1407">
        <v>14.764900000000001</v>
      </c>
      <c r="H17" s="1407">
        <v>15.184699999999999</v>
      </c>
      <c r="I17" s="1408" t="s">
        <v>74</v>
      </c>
      <c r="J17" s="1409" t="s">
        <v>74</v>
      </c>
      <c r="L17"/>
      <c r="M17"/>
      <c r="N17"/>
      <c r="O17"/>
      <c r="P17"/>
      <c r="Q17"/>
      <c r="R17"/>
      <c r="S17"/>
      <c r="T17"/>
      <c r="U17"/>
      <c r="V17"/>
      <c r="W17"/>
      <c r="X17"/>
      <c r="Y17"/>
      <c r="Z17"/>
      <c r="AA17"/>
      <c r="AB17"/>
      <c r="AC17"/>
      <c r="AD17"/>
      <c r="AE17"/>
    </row>
    <row r="18" spans="1:256" ht="21" customHeight="1">
      <c r="A18" s="1312" t="s">
        <v>1198</v>
      </c>
      <c r="B18" s="1407">
        <v>0</v>
      </c>
      <c r="C18" s="1407">
        <v>0</v>
      </c>
      <c r="D18" s="1407">
        <v>0</v>
      </c>
      <c r="E18" s="1407">
        <v>0</v>
      </c>
      <c r="F18" s="1407">
        <v>123.27979999999999</v>
      </c>
      <c r="G18" s="1407">
        <v>82.98</v>
      </c>
      <c r="H18" s="1407">
        <v>86.532600000000002</v>
      </c>
      <c r="I18" s="1408" t="s">
        <v>74</v>
      </c>
      <c r="J18" s="1409" t="s">
        <v>74</v>
      </c>
      <c r="L18"/>
      <c r="M18"/>
      <c r="N18"/>
      <c r="O18"/>
      <c r="P18"/>
      <c r="Q18"/>
      <c r="R18"/>
      <c r="S18"/>
      <c r="T18"/>
      <c r="U18"/>
      <c r="V18"/>
      <c r="W18"/>
      <c r="X18"/>
      <c r="Y18"/>
      <c r="Z18"/>
      <c r="AA18"/>
      <c r="AB18"/>
      <c r="AC18"/>
      <c r="AD18"/>
      <c r="AE18"/>
    </row>
    <row r="19" spans="1:256" ht="21" customHeight="1">
      <c r="A19" s="1312" t="s">
        <v>1197</v>
      </c>
      <c r="B19" s="1407">
        <v>945.83839999999998</v>
      </c>
      <c r="C19" s="1407">
        <v>1447.2597000000001</v>
      </c>
      <c r="D19" s="1407">
        <v>943.60350000000005</v>
      </c>
      <c r="E19" s="1407">
        <v>1331.0802000000001</v>
      </c>
      <c r="F19" s="1407">
        <v>3874.4155999999998</v>
      </c>
      <c r="G19" s="1407">
        <v>2641.9414000000002</v>
      </c>
      <c r="H19" s="1407">
        <v>2742.2179999999998</v>
      </c>
      <c r="I19" s="1408">
        <v>40.730192388044316</v>
      </c>
      <c r="J19" s="1409">
        <v>106.01448357506931</v>
      </c>
      <c r="L19"/>
      <c r="M19"/>
      <c r="N19"/>
      <c r="O19"/>
      <c r="P19"/>
      <c r="Q19"/>
      <c r="R19"/>
      <c r="S19"/>
      <c r="T19"/>
      <c r="U19"/>
      <c r="V19"/>
      <c r="W19"/>
      <c r="X19"/>
      <c r="Y19"/>
      <c r="Z19"/>
      <c r="AA19"/>
      <c r="AB19"/>
      <c r="AC19"/>
      <c r="AD19"/>
      <c r="AE19"/>
    </row>
    <row r="20" spans="1:256" ht="21" customHeight="1">
      <c r="A20" s="1311" t="s">
        <v>1196</v>
      </c>
      <c r="B20" s="1410">
        <v>640.58879999999999</v>
      </c>
      <c r="C20" s="1410">
        <v>1031.1512</v>
      </c>
      <c r="D20" s="1410">
        <v>775.31880000000001</v>
      </c>
      <c r="E20" s="1410">
        <v>1013.2426</v>
      </c>
      <c r="F20" s="1410">
        <v>2214.0428000000002</v>
      </c>
      <c r="G20" s="1410">
        <v>1656.8797999999999</v>
      </c>
      <c r="H20" s="1410">
        <v>1694.4041999999999</v>
      </c>
      <c r="I20" s="1411">
        <v>58.173636504415953</v>
      </c>
      <c r="J20" s="1412">
        <v>67.225914109809423</v>
      </c>
      <c r="L20"/>
      <c r="M20"/>
      <c r="N20"/>
      <c r="O20"/>
      <c r="P20"/>
      <c r="Q20"/>
      <c r="R20"/>
      <c r="S20"/>
      <c r="T20"/>
      <c r="U20"/>
      <c r="V20"/>
      <c r="W20"/>
      <c r="X20"/>
      <c r="Y20"/>
      <c r="Z20"/>
      <c r="AA20"/>
      <c r="AB20"/>
      <c r="AC20"/>
      <c r="AD20"/>
      <c r="AE20"/>
    </row>
    <row r="21" spans="1:256" ht="21" customHeight="1">
      <c r="A21" s="1310" t="s">
        <v>1238</v>
      </c>
      <c r="B21" s="1307">
        <v>1137.7501</v>
      </c>
      <c r="C21" s="1307">
        <v>1600.9762000000001</v>
      </c>
      <c r="D21" s="1307">
        <v>1381.3778</v>
      </c>
      <c r="E21" s="1307">
        <v>1562.4648999999999</v>
      </c>
      <c r="F21" s="1309">
        <v>3199.0261999999998</v>
      </c>
      <c r="G21" s="1307">
        <v>2570.8116</v>
      </c>
      <c r="H21" s="1309">
        <v>2656.9663999999998</v>
      </c>
      <c r="I21" s="1260">
        <v>37.329357299111621</v>
      </c>
      <c r="J21" s="1259">
        <v>70.0496695957778</v>
      </c>
      <c r="K21" s="1306"/>
      <c r="L21"/>
      <c r="M21"/>
      <c r="N21"/>
      <c r="O21"/>
      <c r="P21"/>
      <c r="Q21"/>
      <c r="R21"/>
      <c r="S21"/>
      <c r="T21"/>
      <c r="U21"/>
      <c r="V21"/>
      <c r="W21"/>
      <c r="X21"/>
      <c r="Y21"/>
      <c r="Z21"/>
      <c r="AA21"/>
      <c r="AB21"/>
      <c r="AC21"/>
      <c r="AD21"/>
      <c r="AE21"/>
    </row>
    <row r="22" spans="1:256" ht="21" customHeight="1">
      <c r="A22" s="1308" t="s">
        <v>1237</v>
      </c>
      <c r="B22" s="1307">
        <v>249.12200000000001</v>
      </c>
      <c r="C22" s="1307">
        <v>316.39830000000001</v>
      </c>
      <c r="D22" s="1307">
        <v>287.07159999999999</v>
      </c>
      <c r="E22" s="1307">
        <v>310.08449999999999</v>
      </c>
      <c r="F22" s="1307">
        <v>598.48860000000002</v>
      </c>
      <c r="G22" s="1307">
        <v>484.9898</v>
      </c>
      <c r="H22" s="1307">
        <v>497.36200000000002</v>
      </c>
      <c r="I22" s="1260">
        <v>24.470941948121791</v>
      </c>
      <c r="J22" s="1259">
        <v>60.39563409328747</v>
      </c>
      <c r="K22" s="1306"/>
      <c r="L22"/>
      <c r="M22"/>
      <c r="N22"/>
      <c r="O22"/>
      <c r="P22"/>
      <c r="Q22"/>
      <c r="R22"/>
      <c r="S22"/>
      <c r="T22"/>
      <c r="U22"/>
      <c r="V22"/>
      <c r="W22"/>
      <c r="X22"/>
      <c r="Y22"/>
      <c r="Z22"/>
      <c r="AA22"/>
      <c r="AB22"/>
      <c r="AC22"/>
      <c r="AD22"/>
      <c r="AE22"/>
      <c r="AF22" s="1283"/>
      <c r="AG22" s="1283"/>
      <c r="AH22" s="1283"/>
      <c r="AI22" s="1283"/>
      <c r="AJ22" s="1283"/>
      <c r="AK22" s="1283"/>
      <c r="AL22" s="1283"/>
      <c r="AM22" s="1283"/>
      <c r="AN22" s="1283"/>
      <c r="AO22" s="1283"/>
      <c r="AP22" s="1283"/>
      <c r="AQ22" s="1283"/>
      <c r="AR22" s="1283"/>
      <c r="AS22" s="1283"/>
      <c r="AT22" s="1283"/>
      <c r="AU22" s="1283"/>
      <c r="AV22" s="1283"/>
      <c r="AW22" s="1283"/>
      <c r="AX22" s="1283"/>
      <c r="AY22" s="1283"/>
      <c r="AZ22" s="1283"/>
      <c r="BA22" s="1283"/>
      <c r="BB22" s="1283"/>
      <c r="BC22" s="1283"/>
      <c r="BD22" s="1283"/>
      <c r="BE22" s="1283"/>
      <c r="BF22" s="1283"/>
      <c r="BG22" s="1283"/>
      <c r="BH22" s="1283"/>
      <c r="BI22" s="1283"/>
      <c r="BJ22" s="1283"/>
      <c r="BK22" s="1283"/>
      <c r="BL22" s="1283"/>
      <c r="BM22" s="1283"/>
      <c r="BN22" s="1283"/>
      <c r="BO22" s="1283"/>
      <c r="BP22" s="1283"/>
      <c r="BQ22" s="1283"/>
      <c r="BR22" s="1283"/>
      <c r="BS22" s="1283"/>
      <c r="BT22" s="1283"/>
      <c r="BU22" s="1283"/>
      <c r="BV22" s="1283"/>
      <c r="BW22" s="1283"/>
      <c r="BX22" s="1283"/>
      <c r="BY22" s="1283"/>
      <c r="BZ22" s="1283"/>
      <c r="CA22" s="1283"/>
      <c r="CB22" s="1283"/>
      <c r="CC22" s="1283"/>
      <c r="CD22" s="1283"/>
      <c r="CE22" s="1283"/>
      <c r="CF22" s="1283"/>
      <c r="CG22" s="1283"/>
      <c r="CH22" s="1283"/>
      <c r="CI22" s="1283"/>
      <c r="CJ22" s="1283"/>
      <c r="CK22" s="1283"/>
      <c r="CL22" s="1283"/>
      <c r="CM22" s="1283"/>
      <c r="CN22" s="1283"/>
      <c r="CO22" s="1283"/>
      <c r="CP22" s="1283"/>
      <c r="CQ22" s="1283"/>
      <c r="CR22" s="1283"/>
      <c r="CS22" s="1283"/>
      <c r="CT22" s="1283"/>
      <c r="CU22" s="1283"/>
      <c r="CV22" s="1283"/>
      <c r="CW22" s="1283"/>
      <c r="CX22" s="1283"/>
      <c r="CY22" s="1283"/>
      <c r="CZ22" s="1283"/>
      <c r="DA22" s="1283"/>
      <c r="DB22" s="1283"/>
      <c r="DC22" s="1283"/>
      <c r="DD22" s="1283"/>
      <c r="DE22" s="1283"/>
      <c r="DF22" s="1283"/>
      <c r="DG22" s="1283"/>
      <c r="DH22" s="1283"/>
      <c r="DI22" s="1283"/>
      <c r="DJ22" s="1283"/>
      <c r="DK22" s="1283"/>
      <c r="DL22" s="1283"/>
      <c r="DM22" s="1283"/>
      <c r="DN22" s="1283"/>
      <c r="DO22" s="1283"/>
      <c r="DP22" s="1283"/>
      <c r="DQ22" s="1283"/>
      <c r="DR22" s="1283"/>
      <c r="DS22" s="1283"/>
      <c r="DT22" s="1283"/>
      <c r="DU22" s="1283"/>
      <c r="DV22" s="1283"/>
      <c r="DW22" s="1283"/>
      <c r="DX22" s="1283"/>
      <c r="DY22" s="1283"/>
      <c r="DZ22" s="1283"/>
      <c r="EA22" s="1283"/>
      <c r="EB22" s="1283"/>
      <c r="EC22" s="1283"/>
      <c r="ED22" s="1283"/>
      <c r="EE22" s="1283"/>
      <c r="EF22" s="1283"/>
      <c r="EG22" s="1283"/>
      <c r="EH22" s="1283"/>
      <c r="EI22" s="1283"/>
      <c r="EJ22" s="1283"/>
      <c r="EK22" s="1283"/>
      <c r="EL22" s="1283"/>
      <c r="EM22" s="1283"/>
      <c r="EN22" s="1283"/>
      <c r="EO22" s="1283"/>
      <c r="EP22" s="1283"/>
      <c r="EQ22" s="1283"/>
      <c r="ER22" s="1283"/>
      <c r="ES22" s="1283"/>
      <c r="ET22" s="1283"/>
      <c r="EU22" s="1283"/>
      <c r="EV22" s="1283"/>
      <c r="EW22" s="1283"/>
      <c r="EX22" s="1283"/>
      <c r="EY22" s="1283"/>
      <c r="EZ22" s="1283"/>
      <c r="FA22" s="1283"/>
      <c r="FB22" s="1283"/>
      <c r="FC22" s="1283"/>
      <c r="FD22" s="1283"/>
      <c r="FE22" s="1283"/>
      <c r="FF22" s="1283"/>
      <c r="FG22" s="1283"/>
      <c r="FH22" s="1283"/>
      <c r="FI22" s="1283"/>
      <c r="FJ22" s="1283"/>
      <c r="FK22" s="1283"/>
      <c r="FL22" s="1283"/>
      <c r="FM22" s="1283"/>
      <c r="FN22" s="1283"/>
      <c r="FO22" s="1283"/>
      <c r="FP22" s="1283"/>
      <c r="FQ22" s="1283"/>
      <c r="FR22" s="1283"/>
      <c r="FS22" s="1283"/>
      <c r="FT22" s="1283"/>
      <c r="FU22" s="1283"/>
      <c r="FV22" s="1283"/>
      <c r="FW22" s="1283"/>
      <c r="FX22" s="1283"/>
      <c r="FY22" s="1283"/>
      <c r="FZ22" s="1283"/>
      <c r="GA22" s="1283"/>
      <c r="GB22" s="1283"/>
      <c r="GC22" s="1283"/>
      <c r="GD22" s="1283"/>
      <c r="GE22" s="1283"/>
      <c r="GF22" s="1283"/>
      <c r="GG22" s="1283"/>
      <c r="GH22" s="1283"/>
      <c r="GI22" s="1283"/>
      <c r="GJ22" s="1283"/>
      <c r="GK22" s="1283"/>
      <c r="GL22" s="1283"/>
      <c r="GM22" s="1283"/>
      <c r="GN22" s="1283"/>
      <c r="GO22" s="1283"/>
      <c r="GP22" s="1283"/>
      <c r="GQ22" s="1283"/>
      <c r="GR22" s="1283"/>
      <c r="GS22" s="1283"/>
      <c r="GT22" s="1283"/>
      <c r="GU22" s="1283"/>
      <c r="GV22" s="1283"/>
      <c r="GW22" s="1283"/>
      <c r="GX22" s="1283"/>
      <c r="GY22" s="1283"/>
      <c r="GZ22" s="1283"/>
      <c r="HA22" s="1283"/>
      <c r="HB22" s="1283"/>
      <c r="HC22" s="1283"/>
      <c r="HD22" s="1283"/>
      <c r="HE22" s="1283"/>
      <c r="HF22" s="1283"/>
      <c r="HG22" s="1283"/>
      <c r="HH22" s="1283"/>
      <c r="HI22" s="1283"/>
      <c r="HJ22" s="1283"/>
      <c r="HK22" s="1283"/>
      <c r="HL22" s="1283"/>
      <c r="HM22" s="1283"/>
      <c r="HN22" s="1283"/>
      <c r="HO22" s="1283"/>
      <c r="HP22" s="1283"/>
      <c r="HQ22" s="1283"/>
      <c r="HR22" s="1283"/>
      <c r="HS22" s="1283"/>
      <c r="HT22" s="1283"/>
      <c r="HU22" s="1283"/>
      <c r="HV22" s="1283"/>
      <c r="HW22" s="1283"/>
      <c r="HX22" s="1283"/>
      <c r="HY22" s="1283"/>
      <c r="HZ22" s="1283"/>
      <c r="IA22" s="1283"/>
      <c r="IB22" s="1283"/>
      <c r="IC22" s="1283"/>
      <c r="ID22" s="1283"/>
      <c r="IE22" s="1283"/>
      <c r="IF22" s="1283"/>
      <c r="IG22" s="1283"/>
      <c r="IH22" s="1283"/>
      <c r="II22" s="1283"/>
      <c r="IJ22" s="1283"/>
      <c r="IK22" s="1283"/>
      <c r="IL22" s="1283"/>
      <c r="IM22" s="1283"/>
      <c r="IN22" s="1283"/>
      <c r="IO22" s="1283"/>
      <c r="IP22" s="1283"/>
      <c r="IQ22" s="1283"/>
      <c r="IR22" s="1283"/>
      <c r="IS22" s="1283"/>
      <c r="IT22" s="1283"/>
      <c r="IU22" s="1283"/>
      <c r="IV22" s="1283"/>
    </row>
    <row r="23" spans="1:256" ht="21" customHeight="1" thickBot="1">
      <c r="A23" s="1305" t="s">
        <v>1236</v>
      </c>
      <c r="B23" s="1304">
        <v>84.294600000000003</v>
      </c>
      <c r="C23" s="1304">
        <v>111.3593</v>
      </c>
      <c r="D23" s="1304">
        <v>96.718000000000004</v>
      </c>
      <c r="E23" s="1304">
        <v>108.7094</v>
      </c>
      <c r="F23" s="1304">
        <v>223.95769999999999</v>
      </c>
      <c r="G23" s="1304">
        <v>180.20590000000001</v>
      </c>
      <c r="H23" s="1304">
        <v>186.8475</v>
      </c>
      <c r="I23" s="1252">
        <v>28.963658407537395</v>
      </c>
      <c r="J23" s="1303">
        <v>71.87796087550845</v>
      </c>
      <c r="K23" s="1302"/>
      <c r="L23"/>
      <c r="M23"/>
      <c r="N23"/>
      <c r="O23"/>
      <c r="P23"/>
      <c r="Q23"/>
      <c r="R23"/>
      <c r="S23"/>
      <c r="T23"/>
      <c r="U23"/>
      <c r="V23"/>
      <c r="W23"/>
      <c r="X23"/>
      <c r="Y23"/>
      <c r="Z23"/>
      <c r="AA23"/>
      <c r="AB23"/>
      <c r="AC23"/>
      <c r="AD23"/>
      <c r="AE23"/>
      <c r="AF23" s="1283"/>
      <c r="AG23" s="1283"/>
      <c r="AH23" s="1283"/>
      <c r="AI23" s="1283"/>
      <c r="AJ23" s="1283"/>
      <c r="AK23" s="1283"/>
      <c r="AL23" s="1283"/>
      <c r="AM23" s="1283"/>
      <c r="AN23" s="1283"/>
      <c r="AO23" s="1283"/>
      <c r="AP23" s="1283"/>
      <c r="AQ23" s="1283"/>
      <c r="AR23" s="1283"/>
      <c r="AS23" s="1283"/>
      <c r="AT23" s="1283"/>
      <c r="AU23" s="1283"/>
      <c r="AV23" s="1283"/>
      <c r="AW23" s="1283"/>
      <c r="AX23" s="1283"/>
      <c r="AY23" s="1283"/>
      <c r="AZ23" s="1283"/>
      <c r="BA23" s="1283"/>
      <c r="BB23" s="1283"/>
      <c r="BC23" s="1283"/>
      <c r="BD23" s="1283"/>
      <c r="BE23" s="1283"/>
      <c r="BF23" s="1283"/>
      <c r="BG23" s="1283"/>
      <c r="BH23" s="1283"/>
      <c r="BI23" s="1283"/>
      <c r="BJ23" s="1283"/>
      <c r="BK23" s="1283"/>
      <c r="BL23" s="1283"/>
      <c r="BM23" s="1283"/>
      <c r="BN23" s="1283"/>
      <c r="BO23" s="1283"/>
      <c r="BP23" s="1283"/>
      <c r="BQ23" s="1283"/>
      <c r="BR23" s="1283"/>
      <c r="BS23" s="1283"/>
      <c r="BT23" s="1283"/>
      <c r="BU23" s="1283"/>
      <c r="BV23" s="1283"/>
      <c r="BW23" s="1283"/>
      <c r="BX23" s="1283"/>
      <c r="BY23" s="1283"/>
      <c r="BZ23" s="1283"/>
      <c r="CA23" s="1283"/>
      <c r="CB23" s="1283"/>
      <c r="CC23" s="1283"/>
      <c r="CD23" s="1283"/>
      <c r="CE23" s="1283"/>
      <c r="CF23" s="1283"/>
      <c r="CG23" s="1283"/>
      <c r="CH23" s="1283"/>
      <c r="CI23" s="1283"/>
      <c r="CJ23" s="1283"/>
      <c r="CK23" s="1283"/>
      <c r="CL23" s="1283"/>
      <c r="CM23" s="1283"/>
      <c r="CN23" s="1283"/>
      <c r="CO23" s="1283"/>
      <c r="CP23" s="1283"/>
      <c r="CQ23" s="1283"/>
      <c r="CR23" s="1283"/>
      <c r="CS23" s="1283"/>
      <c r="CT23" s="1283"/>
      <c r="CU23" s="1283"/>
      <c r="CV23" s="1283"/>
      <c r="CW23" s="1283"/>
      <c r="CX23" s="1283"/>
      <c r="CY23" s="1283"/>
      <c r="CZ23" s="1283"/>
      <c r="DA23" s="1283"/>
      <c r="DB23" s="1283"/>
      <c r="DC23" s="1283"/>
      <c r="DD23" s="1283"/>
      <c r="DE23" s="1283"/>
      <c r="DF23" s="1283"/>
      <c r="DG23" s="1283"/>
      <c r="DH23" s="1283"/>
      <c r="DI23" s="1283"/>
      <c r="DJ23" s="1283"/>
      <c r="DK23" s="1283"/>
      <c r="DL23" s="1283"/>
      <c r="DM23" s="1283"/>
      <c r="DN23" s="1283"/>
      <c r="DO23" s="1283"/>
      <c r="DP23" s="1283"/>
      <c r="DQ23" s="1283"/>
      <c r="DR23" s="1283"/>
      <c r="DS23" s="1283"/>
      <c r="DT23" s="1283"/>
      <c r="DU23" s="1283"/>
      <c r="DV23" s="1283"/>
      <c r="DW23" s="1283"/>
      <c r="DX23" s="1283"/>
      <c r="DY23" s="1283"/>
      <c r="DZ23" s="1283"/>
      <c r="EA23" s="1283"/>
      <c r="EB23" s="1283"/>
      <c r="EC23" s="1283"/>
      <c r="ED23" s="1283"/>
      <c r="EE23" s="1283"/>
      <c r="EF23" s="1283"/>
      <c r="EG23" s="1283"/>
      <c r="EH23" s="1283"/>
      <c r="EI23" s="1283"/>
      <c r="EJ23" s="1283"/>
      <c r="EK23" s="1283"/>
      <c r="EL23" s="1283"/>
      <c r="EM23" s="1283"/>
      <c r="EN23" s="1283"/>
      <c r="EO23" s="1283"/>
      <c r="EP23" s="1283"/>
      <c r="EQ23" s="1283"/>
      <c r="ER23" s="1283"/>
      <c r="ES23" s="1283"/>
      <c r="ET23" s="1283"/>
      <c r="EU23" s="1283"/>
      <c r="EV23" s="1283"/>
      <c r="EW23" s="1283"/>
      <c r="EX23" s="1283"/>
      <c r="EY23" s="1283"/>
      <c r="EZ23" s="1283"/>
      <c r="FA23" s="1283"/>
      <c r="FB23" s="1283"/>
      <c r="FC23" s="1283"/>
      <c r="FD23" s="1283"/>
      <c r="FE23" s="1283"/>
      <c r="FF23" s="1283"/>
      <c r="FG23" s="1283"/>
      <c r="FH23" s="1283"/>
      <c r="FI23" s="1283"/>
      <c r="FJ23" s="1283"/>
      <c r="FK23" s="1283"/>
      <c r="FL23" s="1283"/>
      <c r="FM23" s="1283"/>
      <c r="FN23" s="1283"/>
      <c r="FO23" s="1283"/>
      <c r="FP23" s="1283"/>
      <c r="FQ23" s="1283"/>
      <c r="FR23" s="1283"/>
      <c r="FS23" s="1283"/>
      <c r="FT23" s="1283"/>
      <c r="FU23" s="1283"/>
      <c r="FV23" s="1283"/>
      <c r="FW23" s="1283"/>
      <c r="FX23" s="1283"/>
      <c r="FY23" s="1283"/>
      <c r="FZ23" s="1283"/>
      <c r="GA23" s="1283"/>
      <c r="GB23" s="1283"/>
      <c r="GC23" s="1283"/>
      <c r="GD23" s="1283"/>
      <c r="GE23" s="1283"/>
      <c r="GF23" s="1283"/>
      <c r="GG23" s="1283"/>
      <c r="GH23" s="1283"/>
      <c r="GI23" s="1283"/>
      <c r="GJ23" s="1283"/>
      <c r="GK23" s="1283"/>
      <c r="GL23" s="1283"/>
      <c r="GM23" s="1283"/>
      <c r="GN23" s="1283"/>
      <c r="GO23" s="1283"/>
      <c r="GP23" s="1283"/>
      <c r="GQ23" s="1283"/>
      <c r="GR23" s="1283"/>
      <c r="GS23" s="1283"/>
      <c r="GT23" s="1283"/>
      <c r="GU23" s="1283"/>
      <c r="GV23" s="1283"/>
      <c r="GW23" s="1283"/>
      <c r="GX23" s="1283"/>
      <c r="GY23" s="1283"/>
      <c r="GZ23" s="1283"/>
      <c r="HA23" s="1283"/>
      <c r="HB23" s="1283"/>
      <c r="HC23" s="1283"/>
      <c r="HD23" s="1283"/>
      <c r="HE23" s="1283"/>
      <c r="HF23" s="1283"/>
      <c r="HG23" s="1283"/>
      <c r="HH23" s="1283"/>
      <c r="HI23" s="1283"/>
      <c r="HJ23" s="1283"/>
      <c r="HK23" s="1283"/>
      <c r="HL23" s="1283"/>
      <c r="HM23" s="1283"/>
      <c r="HN23" s="1283"/>
      <c r="HO23" s="1283"/>
      <c r="HP23" s="1283"/>
      <c r="HQ23" s="1283"/>
      <c r="HR23" s="1283"/>
      <c r="HS23" s="1283"/>
      <c r="HT23" s="1283"/>
      <c r="HU23" s="1283"/>
      <c r="HV23" s="1283"/>
      <c r="HW23" s="1283"/>
      <c r="HX23" s="1283"/>
      <c r="HY23" s="1283"/>
      <c r="HZ23" s="1283"/>
      <c r="IA23" s="1283"/>
      <c r="IB23" s="1283"/>
      <c r="IC23" s="1283"/>
      <c r="ID23" s="1283"/>
      <c r="IE23" s="1283"/>
      <c r="IF23" s="1283"/>
      <c r="IG23" s="1283"/>
      <c r="IH23" s="1283"/>
      <c r="II23" s="1283"/>
      <c r="IJ23" s="1283"/>
      <c r="IK23" s="1283"/>
      <c r="IL23" s="1283"/>
      <c r="IM23" s="1283"/>
      <c r="IN23" s="1283"/>
      <c r="IO23" s="1283"/>
      <c r="IP23" s="1283"/>
      <c r="IQ23" s="1283"/>
      <c r="IR23" s="1283"/>
      <c r="IS23" s="1283"/>
      <c r="IT23" s="1283"/>
      <c r="IU23" s="1283"/>
      <c r="IV23" s="1283"/>
    </row>
    <row r="24" spans="1:256" ht="15.75" thickTop="1">
      <c r="A24" s="1236" t="s">
        <v>1235</v>
      </c>
      <c r="B24" s="1236"/>
      <c r="C24" s="1236"/>
      <c r="D24" s="1236"/>
      <c r="E24" s="1236"/>
      <c r="F24" s="1236"/>
      <c r="G24" s="1236"/>
      <c r="H24" s="1236"/>
      <c r="I24" s="1236"/>
      <c r="J24" s="1236"/>
      <c r="K24" s="1302"/>
      <c r="L24"/>
      <c r="M24"/>
      <c r="N24"/>
      <c r="O24"/>
      <c r="P24"/>
      <c r="Q24"/>
      <c r="R24"/>
      <c r="S24"/>
      <c r="T24"/>
      <c r="U24"/>
      <c r="V24"/>
      <c r="W24"/>
      <c r="X24"/>
      <c r="Y24"/>
      <c r="Z24"/>
      <c r="AA24"/>
      <c r="AB24"/>
      <c r="AC24"/>
      <c r="AD24"/>
      <c r="AE24"/>
      <c r="AF24" s="1283"/>
      <c r="AG24" s="1283"/>
      <c r="AH24" s="1283"/>
      <c r="AI24" s="1283"/>
      <c r="AJ24" s="1283"/>
      <c r="AK24" s="1283"/>
      <c r="AL24" s="1283"/>
      <c r="AM24" s="1283"/>
      <c r="AN24" s="1283"/>
      <c r="AO24" s="1283"/>
      <c r="AP24" s="1283"/>
      <c r="AQ24" s="1283"/>
      <c r="AR24" s="1283"/>
      <c r="AS24" s="1283"/>
      <c r="AT24" s="1283"/>
      <c r="AU24" s="1283"/>
      <c r="AV24" s="1283"/>
      <c r="AW24" s="1283"/>
      <c r="AX24" s="1283"/>
      <c r="AY24" s="1283"/>
      <c r="AZ24" s="1283"/>
      <c r="BA24" s="1283"/>
      <c r="BB24" s="1283"/>
      <c r="BC24" s="1283"/>
      <c r="BD24" s="1283"/>
      <c r="BE24" s="1283"/>
      <c r="BF24" s="1283"/>
      <c r="BG24" s="1283"/>
      <c r="BH24" s="1283"/>
      <c r="BI24" s="1283"/>
      <c r="BJ24" s="1283"/>
      <c r="BK24" s="1283"/>
      <c r="BL24" s="1283"/>
      <c r="BM24" s="1283"/>
      <c r="BN24" s="1283"/>
      <c r="BO24" s="1283"/>
      <c r="BP24" s="1283"/>
      <c r="BQ24" s="1283"/>
      <c r="BR24" s="1283"/>
      <c r="BS24" s="1283"/>
      <c r="BT24" s="1283"/>
      <c r="BU24" s="1283"/>
      <c r="BV24" s="1283"/>
      <c r="BW24" s="1283"/>
      <c r="BX24" s="1283"/>
      <c r="BY24" s="1283"/>
      <c r="BZ24" s="1283"/>
      <c r="CA24" s="1283"/>
      <c r="CB24" s="1283"/>
      <c r="CC24" s="1283"/>
      <c r="CD24" s="1283"/>
      <c r="CE24" s="1283"/>
      <c r="CF24" s="1283"/>
      <c r="CG24" s="1283"/>
      <c r="CH24" s="1283"/>
      <c r="CI24" s="1283"/>
      <c r="CJ24" s="1283"/>
      <c r="CK24" s="1283"/>
      <c r="CL24" s="1283"/>
      <c r="CM24" s="1283"/>
      <c r="CN24" s="1283"/>
      <c r="CO24" s="1283"/>
      <c r="CP24" s="1283"/>
      <c r="CQ24" s="1283"/>
      <c r="CR24" s="1283"/>
      <c r="CS24" s="1283"/>
      <c r="CT24" s="1283"/>
      <c r="CU24" s="1283"/>
      <c r="CV24" s="1283"/>
      <c r="CW24" s="1283"/>
      <c r="CX24" s="1283"/>
      <c r="CY24" s="1283"/>
      <c r="CZ24" s="1283"/>
      <c r="DA24" s="1283"/>
      <c r="DB24" s="1283"/>
      <c r="DC24" s="1283"/>
      <c r="DD24" s="1283"/>
      <c r="DE24" s="1283"/>
      <c r="DF24" s="1283"/>
      <c r="DG24" s="1283"/>
      <c r="DH24" s="1283"/>
      <c r="DI24" s="1283"/>
      <c r="DJ24" s="1283"/>
      <c r="DK24" s="1283"/>
      <c r="DL24" s="1283"/>
      <c r="DM24" s="1283"/>
      <c r="DN24" s="1283"/>
      <c r="DO24" s="1283"/>
      <c r="DP24" s="1283"/>
      <c r="DQ24" s="1283"/>
      <c r="DR24" s="1283"/>
      <c r="DS24" s="1283"/>
      <c r="DT24" s="1283"/>
      <c r="DU24" s="1283"/>
      <c r="DV24" s="1283"/>
      <c r="DW24" s="1283"/>
      <c r="DX24" s="1283"/>
      <c r="DY24" s="1283"/>
      <c r="DZ24" s="1283"/>
      <c r="EA24" s="1283"/>
      <c r="EB24" s="1283"/>
      <c r="EC24" s="1283"/>
      <c r="ED24" s="1283"/>
      <c r="EE24" s="1283"/>
      <c r="EF24" s="1283"/>
      <c r="EG24" s="1283"/>
      <c r="EH24" s="1283"/>
      <c r="EI24" s="1283"/>
      <c r="EJ24" s="1283"/>
      <c r="EK24" s="1283"/>
      <c r="EL24" s="1283"/>
      <c r="EM24" s="1283"/>
      <c r="EN24" s="1283"/>
      <c r="EO24" s="1283"/>
      <c r="EP24" s="1283"/>
      <c r="EQ24" s="1283"/>
      <c r="ER24" s="1283"/>
      <c r="ES24" s="1283"/>
      <c r="ET24" s="1283"/>
      <c r="EU24" s="1283"/>
      <c r="EV24" s="1283"/>
      <c r="EW24" s="1283"/>
      <c r="EX24" s="1283"/>
      <c r="EY24" s="1283"/>
      <c r="EZ24" s="1283"/>
      <c r="FA24" s="1283"/>
      <c r="FB24" s="1283"/>
      <c r="FC24" s="1283"/>
      <c r="FD24" s="1283"/>
      <c r="FE24" s="1283"/>
      <c r="FF24" s="1283"/>
      <c r="FG24" s="1283"/>
      <c r="FH24" s="1283"/>
      <c r="FI24" s="1283"/>
      <c r="FJ24" s="1283"/>
      <c r="FK24" s="1283"/>
      <c r="FL24" s="1283"/>
      <c r="FM24" s="1283"/>
      <c r="FN24" s="1283"/>
      <c r="FO24" s="1283"/>
      <c r="FP24" s="1283"/>
      <c r="FQ24" s="1283"/>
      <c r="FR24" s="1283"/>
      <c r="FS24" s="1283"/>
      <c r="FT24" s="1283"/>
      <c r="FU24" s="1283"/>
      <c r="FV24" s="1283"/>
      <c r="FW24" s="1283"/>
      <c r="FX24" s="1283"/>
      <c r="FY24" s="1283"/>
      <c r="FZ24" s="1283"/>
      <c r="GA24" s="1283"/>
      <c r="GB24" s="1283"/>
      <c r="GC24" s="1283"/>
      <c r="GD24" s="1283"/>
      <c r="GE24" s="1283"/>
      <c r="GF24" s="1283"/>
      <c r="GG24" s="1283"/>
      <c r="GH24" s="1283"/>
      <c r="GI24" s="1283"/>
      <c r="GJ24" s="1283"/>
      <c r="GK24" s="1283"/>
      <c r="GL24" s="1283"/>
      <c r="GM24" s="1283"/>
      <c r="GN24" s="1283"/>
      <c r="GO24" s="1283"/>
      <c r="GP24" s="1283"/>
      <c r="GQ24" s="1283"/>
      <c r="GR24" s="1283"/>
      <c r="GS24" s="1283"/>
      <c r="GT24" s="1283"/>
      <c r="GU24" s="1283"/>
      <c r="GV24" s="1283"/>
      <c r="GW24" s="1283"/>
      <c r="GX24" s="1283"/>
      <c r="GY24" s="1283"/>
      <c r="GZ24" s="1283"/>
      <c r="HA24" s="1283"/>
      <c r="HB24" s="1283"/>
      <c r="HC24" s="1283"/>
      <c r="HD24" s="1283"/>
      <c r="HE24" s="1283"/>
      <c r="HF24" s="1283"/>
      <c r="HG24" s="1283"/>
      <c r="HH24" s="1283"/>
      <c r="HI24" s="1283"/>
      <c r="HJ24" s="1283"/>
      <c r="HK24" s="1283"/>
      <c r="HL24" s="1283"/>
      <c r="HM24" s="1283"/>
      <c r="HN24" s="1283"/>
      <c r="HO24" s="1283"/>
      <c r="HP24" s="1283"/>
      <c r="HQ24" s="1283"/>
      <c r="HR24" s="1283"/>
      <c r="HS24" s="1283"/>
      <c r="HT24" s="1283"/>
      <c r="HU24" s="1283"/>
      <c r="HV24" s="1283"/>
      <c r="HW24" s="1283"/>
      <c r="HX24" s="1283"/>
      <c r="HY24" s="1283"/>
      <c r="HZ24" s="1283"/>
      <c r="IA24" s="1283"/>
      <c r="IB24" s="1283"/>
      <c r="IC24" s="1283"/>
      <c r="ID24" s="1283"/>
      <c r="IE24" s="1283"/>
      <c r="IF24" s="1283"/>
      <c r="IG24" s="1283"/>
      <c r="IH24" s="1283"/>
      <c r="II24" s="1283"/>
      <c r="IJ24" s="1283"/>
      <c r="IK24" s="1283"/>
      <c r="IL24" s="1283"/>
      <c r="IM24" s="1283"/>
      <c r="IN24" s="1283"/>
      <c r="IO24" s="1283"/>
      <c r="IP24" s="1283"/>
      <c r="IQ24" s="1283"/>
      <c r="IR24" s="1283"/>
      <c r="IS24" s="1283"/>
      <c r="IT24" s="1283"/>
      <c r="IU24" s="1283"/>
      <c r="IV24" s="1283"/>
    </row>
    <row r="25" spans="1:256">
      <c r="A25" s="1221" t="s">
        <v>1234</v>
      </c>
      <c r="B25" s="1236"/>
      <c r="C25" s="1236"/>
      <c r="D25" s="1236"/>
      <c r="E25" s="1236"/>
      <c r="F25" s="1236"/>
      <c r="G25" s="1236"/>
      <c r="H25" s="1236"/>
      <c r="I25" s="1236"/>
      <c r="J25" s="1236"/>
      <c r="K25" s="1301"/>
      <c r="L25" s="1301"/>
      <c r="M25" s="1301"/>
      <c r="N25" s="1301"/>
      <c r="O25" s="1283"/>
      <c r="P25" s="1283"/>
      <c r="Q25" s="1283"/>
      <c r="R25" s="1283"/>
      <c r="S25" s="1283"/>
      <c r="T25" s="1283"/>
      <c r="U25" s="1283"/>
      <c r="V25" s="1283"/>
      <c r="W25" s="1283"/>
      <c r="X25" s="1283"/>
      <c r="Y25" s="1283"/>
      <c r="Z25" s="1283"/>
      <c r="AA25" s="1283"/>
      <c r="AB25" s="1283"/>
      <c r="AC25" s="1283"/>
      <c r="AD25" s="1283"/>
      <c r="AE25" s="1283"/>
      <c r="AF25" s="1283"/>
      <c r="AG25" s="1283"/>
      <c r="AH25" s="1283"/>
      <c r="AI25" s="1283"/>
      <c r="AJ25" s="1283"/>
      <c r="AK25" s="1283"/>
      <c r="AL25" s="1283"/>
      <c r="AM25" s="1283"/>
      <c r="AN25" s="1283"/>
      <c r="AO25" s="1283"/>
      <c r="AP25" s="1283"/>
      <c r="AQ25" s="1283"/>
      <c r="AR25" s="1283"/>
      <c r="AS25" s="1283"/>
      <c r="AT25" s="1283"/>
      <c r="AU25" s="1283"/>
      <c r="AV25" s="1283"/>
      <c r="AW25" s="1283"/>
      <c r="AX25" s="1283"/>
      <c r="AY25" s="1283"/>
      <c r="AZ25" s="1283"/>
      <c r="BA25" s="1283"/>
      <c r="BB25" s="1283"/>
      <c r="BC25" s="1283"/>
      <c r="BD25" s="1283"/>
      <c r="BE25" s="1283"/>
      <c r="BF25" s="1283"/>
      <c r="BG25" s="1283"/>
      <c r="BH25" s="1283"/>
      <c r="BI25" s="1283"/>
      <c r="BJ25" s="1283"/>
      <c r="BK25" s="1283"/>
      <c r="BL25" s="1283"/>
      <c r="BM25" s="1283"/>
      <c r="BN25" s="1283"/>
      <c r="BO25" s="1283"/>
      <c r="BP25" s="1283"/>
      <c r="BQ25" s="1283"/>
      <c r="BR25" s="1283"/>
      <c r="BS25" s="1283"/>
      <c r="BT25" s="1283"/>
      <c r="BU25" s="1283"/>
      <c r="BV25" s="1283"/>
      <c r="BW25" s="1283"/>
      <c r="BX25" s="1283"/>
      <c r="BY25" s="1283"/>
      <c r="BZ25" s="1283"/>
      <c r="CA25" s="1283"/>
      <c r="CB25" s="1283"/>
      <c r="CC25" s="1283"/>
      <c r="CD25" s="1283"/>
      <c r="CE25" s="1283"/>
      <c r="CF25" s="1283"/>
      <c r="CG25" s="1283"/>
      <c r="CH25" s="1283"/>
      <c r="CI25" s="1283"/>
      <c r="CJ25" s="1283"/>
      <c r="CK25" s="1283"/>
      <c r="CL25" s="1283"/>
      <c r="CM25" s="1283"/>
      <c r="CN25" s="1283"/>
      <c r="CO25" s="1283"/>
      <c r="CP25" s="1283"/>
      <c r="CQ25" s="1283"/>
      <c r="CR25" s="1283"/>
      <c r="CS25" s="1283"/>
      <c r="CT25" s="1283"/>
      <c r="CU25" s="1283"/>
      <c r="CV25" s="1283"/>
      <c r="CW25" s="1283"/>
      <c r="CX25" s="1283"/>
      <c r="CY25" s="1283"/>
      <c r="CZ25" s="1283"/>
      <c r="DA25" s="1283"/>
      <c r="DB25" s="1283"/>
      <c r="DC25" s="1283"/>
      <c r="DD25" s="1283"/>
      <c r="DE25" s="1283"/>
      <c r="DF25" s="1283"/>
      <c r="DG25" s="1283"/>
      <c r="DH25" s="1283"/>
      <c r="DI25" s="1283"/>
      <c r="DJ25" s="1283"/>
      <c r="DK25" s="1283"/>
      <c r="DL25" s="1283"/>
      <c r="DM25" s="1283"/>
      <c r="DN25" s="1283"/>
      <c r="DO25" s="1283"/>
      <c r="DP25" s="1283"/>
      <c r="DQ25" s="1283"/>
      <c r="DR25" s="1283"/>
      <c r="DS25" s="1283"/>
      <c r="DT25" s="1283"/>
      <c r="DU25" s="1283"/>
      <c r="DV25" s="1283"/>
      <c r="DW25" s="1283"/>
      <c r="DX25" s="1283"/>
      <c r="DY25" s="1283"/>
      <c r="DZ25" s="1283"/>
      <c r="EA25" s="1283"/>
      <c r="EB25" s="1283"/>
      <c r="EC25" s="1283"/>
      <c r="ED25" s="1283"/>
      <c r="EE25" s="1283"/>
      <c r="EF25" s="1283"/>
      <c r="EG25" s="1283"/>
      <c r="EH25" s="1283"/>
      <c r="EI25" s="1283"/>
      <c r="EJ25" s="1283"/>
      <c r="EK25" s="1283"/>
      <c r="EL25" s="1283"/>
      <c r="EM25" s="1283"/>
      <c r="EN25" s="1283"/>
      <c r="EO25" s="1283"/>
      <c r="EP25" s="1283"/>
      <c r="EQ25" s="1283"/>
      <c r="ER25" s="1283"/>
      <c r="ES25" s="1283"/>
      <c r="ET25" s="1283"/>
      <c r="EU25" s="1283"/>
      <c r="EV25" s="1283"/>
      <c r="EW25" s="1283"/>
      <c r="EX25" s="1283"/>
      <c r="EY25" s="1283"/>
      <c r="EZ25" s="1283"/>
      <c r="FA25" s="1283"/>
      <c r="FB25" s="1283"/>
      <c r="FC25" s="1283"/>
      <c r="FD25" s="1283"/>
      <c r="FE25" s="1283"/>
      <c r="FF25" s="1283"/>
      <c r="FG25" s="1283"/>
      <c r="FH25" s="1283"/>
      <c r="FI25" s="1283"/>
      <c r="FJ25" s="1283"/>
      <c r="FK25" s="1283"/>
      <c r="FL25" s="1283"/>
      <c r="FM25" s="1283"/>
      <c r="FN25" s="1283"/>
      <c r="FO25" s="1283"/>
      <c r="FP25" s="1283"/>
      <c r="FQ25" s="1283"/>
      <c r="FR25" s="1283"/>
      <c r="FS25" s="1283"/>
      <c r="FT25" s="1283"/>
      <c r="FU25" s="1283"/>
      <c r="FV25" s="1283"/>
      <c r="FW25" s="1283"/>
      <c r="FX25" s="1283"/>
      <c r="FY25" s="1283"/>
      <c r="FZ25" s="1283"/>
      <c r="GA25" s="1283"/>
      <c r="GB25" s="1283"/>
      <c r="GC25" s="1283"/>
      <c r="GD25" s="1283"/>
      <c r="GE25" s="1283"/>
      <c r="GF25" s="1283"/>
      <c r="GG25" s="1283"/>
      <c r="GH25" s="1283"/>
      <c r="GI25" s="1283"/>
      <c r="GJ25" s="1283"/>
      <c r="GK25" s="1283"/>
      <c r="GL25" s="1283"/>
      <c r="GM25" s="1283"/>
      <c r="GN25" s="1283"/>
      <c r="GO25" s="1283"/>
      <c r="GP25" s="1283"/>
      <c r="GQ25" s="1283"/>
      <c r="GR25" s="1283"/>
      <c r="GS25" s="1283"/>
      <c r="GT25" s="1283"/>
      <c r="GU25" s="1283"/>
      <c r="GV25" s="1283"/>
      <c r="GW25" s="1283"/>
      <c r="GX25" s="1283"/>
      <c r="GY25" s="1283"/>
      <c r="GZ25" s="1283"/>
      <c r="HA25" s="1283"/>
      <c r="HB25" s="1283"/>
      <c r="HC25" s="1283"/>
      <c r="HD25" s="1283"/>
      <c r="HE25" s="1283"/>
      <c r="HF25" s="1283"/>
      <c r="HG25" s="1283"/>
      <c r="HH25" s="1283"/>
      <c r="HI25" s="1283"/>
      <c r="HJ25" s="1283"/>
      <c r="HK25" s="1283"/>
      <c r="HL25" s="1283"/>
      <c r="HM25" s="1283"/>
      <c r="HN25" s="1283"/>
      <c r="HO25" s="1283"/>
      <c r="HP25" s="1283"/>
      <c r="HQ25" s="1283"/>
      <c r="HR25" s="1283"/>
      <c r="HS25" s="1283"/>
      <c r="HT25" s="1283"/>
      <c r="HU25" s="1283"/>
      <c r="HV25" s="1283"/>
      <c r="HW25" s="1283"/>
      <c r="HX25" s="1283"/>
      <c r="HY25" s="1283"/>
      <c r="HZ25" s="1283"/>
      <c r="IA25" s="1283"/>
      <c r="IB25" s="1283"/>
      <c r="IC25" s="1283"/>
      <c r="ID25" s="1283"/>
      <c r="IE25" s="1283"/>
      <c r="IF25" s="1283"/>
      <c r="IG25" s="1283"/>
      <c r="IH25" s="1283"/>
      <c r="II25" s="1283"/>
      <c r="IJ25" s="1283"/>
      <c r="IK25" s="1283"/>
      <c r="IL25" s="1283"/>
      <c r="IM25" s="1283"/>
      <c r="IN25" s="1283"/>
      <c r="IO25" s="1283"/>
      <c r="IP25" s="1283"/>
      <c r="IQ25" s="1283"/>
      <c r="IR25" s="1283"/>
      <c r="IS25" s="1283"/>
      <c r="IT25" s="1283"/>
      <c r="IU25" s="1283"/>
      <c r="IV25" s="1283"/>
    </row>
    <row r="26" spans="1:256">
      <c r="A26" s="1221" t="s">
        <v>1233</v>
      </c>
      <c r="B26" s="1300"/>
      <c r="F26" s="1283"/>
      <c r="G26" s="1283"/>
      <c r="H26" s="1283"/>
      <c r="I26" s="1283"/>
      <c r="J26" s="1283"/>
      <c r="K26" s="1283"/>
      <c r="L26" s="1282"/>
      <c r="M26" s="1282"/>
      <c r="N26" s="1283"/>
      <c r="O26" s="1216"/>
      <c r="P26" s="1216"/>
      <c r="Q26" s="85"/>
      <c r="R26" s="85"/>
    </row>
    <row r="27" spans="1:256">
      <c r="A27" s="1221" t="s">
        <v>1232</v>
      </c>
      <c r="B27" s="1300"/>
      <c r="F27" s="1283"/>
      <c r="G27" s="1283"/>
      <c r="H27" s="1283"/>
      <c r="I27" s="1283"/>
      <c r="J27" s="1283"/>
      <c r="K27" s="1283"/>
      <c r="L27" s="1282"/>
      <c r="M27" s="1282"/>
      <c r="N27" s="1283"/>
      <c r="O27" s="1216"/>
      <c r="P27" s="1216"/>
      <c r="Q27" s="85"/>
      <c r="R27" s="85"/>
    </row>
    <row r="28" spans="1:256">
      <c r="A28" s="1221"/>
      <c r="L28" s="1282"/>
      <c r="M28" s="1282"/>
      <c r="O28" s="85"/>
      <c r="P28" s="85"/>
      <c r="Q28" s="85"/>
      <c r="R28" s="85"/>
    </row>
    <row r="29" spans="1:256">
      <c r="L29" s="1282"/>
      <c r="M29" s="1282"/>
      <c r="O29" s="85"/>
      <c r="P29" s="85"/>
      <c r="Q29" s="85"/>
      <c r="R29" s="85"/>
    </row>
    <row r="30" spans="1:256">
      <c r="L30" s="1282"/>
      <c r="M30" s="1282"/>
      <c r="O30" s="85"/>
      <c r="P30" s="85"/>
      <c r="Q30" s="85"/>
      <c r="R30" s="85"/>
    </row>
    <row r="31" spans="1:256">
      <c r="L31" s="1282"/>
      <c r="M31" s="1282"/>
      <c r="O31" s="85"/>
      <c r="P31" s="85"/>
      <c r="Q31" s="85"/>
      <c r="R31" s="85"/>
    </row>
    <row r="32" spans="1:256">
      <c r="L32" s="1282"/>
      <c r="M32" s="1282"/>
      <c r="O32" s="85"/>
      <c r="P32" s="85"/>
      <c r="Q32" s="85"/>
      <c r="R32" s="85"/>
    </row>
    <row r="33" spans="12:18">
      <c r="L33" s="1282"/>
      <c r="M33" s="1282"/>
      <c r="O33" s="85"/>
      <c r="P33" s="85"/>
      <c r="Q33" s="85"/>
      <c r="R33" s="85"/>
    </row>
    <row r="34" spans="12:18">
      <c r="L34" s="1282"/>
      <c r="M34" s="1282"/>
      <c r="O34" s="85"/>
      <c r="P34" s="85"/>
      <c r="Q34" s="85"/>
      <c r="R34" s="85"/>
    </row>
    <row r="35" spans="12:18">
      <c r="L35" s="1282"/>
      <c r="M35" s="1282"/>
      <c r="O35" s="85"/>
      <c r="P35" s="85"/>
      <c r="Q35" s="85"/>
      <c r="R35" s="85"/>
    </row>
    <row r="36" spans="12:18">
      <c r="L36" s="1282"/>
      <c r="M36" s="1282"/>
      <c r="O36" s="85"/>
      <c r="P36" s="85"/>
      <c r="Q36" s="85"/>
      <c r="R36" s="85"/>
    </row>
    <row r="37" spans="12:18">
      <c r="L37" s="1282"/>
      <c r="M37" s="1282"/>
    </row>
    <row r="38" spans="12:18">
      <c r="L38" s="1282"/>
      <c r="M38" s="1282"/>
    </row>
    <row r="39" spans="12:18">
      <c r="L39" s="1282"/>
      <c r="M39" s="1282"/>
    </row>
    <row r="40" spans="12:18">
      <c r="L40" s="1282"/>
      <c r="M40" s="1282"/>
    </row>
    <row r="41" spans="12:18">
      <c r="L41" s="1282"/>
      <c r="M41" s="1282"/>
    </row>
    <row r="42" spans="12:18">
      <c r="L42" s="1282"/>
      <c r="M42" s="1282"/>
    </row>
    <row r="43" spans="12:18">
      <c r="L43" s="1282"/>
      <c r="M43" s="1282"/>
    </row>
    <row r="44" spans="12:18">
      <c r="L44" s="1282"/>
      <c r="M44" s="1282"/>
    </row>
    <row r="45" spans="12:18">
      <c r="L45" s="1282"/>
      <c r="M45" s="1282"/>
    </row>
    <row r="46" spans="12:18">
      <c r="L46" s="1282"/>
      <c r="M46" s="1282"/>
    </row>
    <row r="47" spans="12:18">
      <c r="L47" s="1282"/>
      <c r="M47" s="1282"/>
    </row>
    <row r="48" spans="12:18">
      <c r="L48" s="1282"/>
      <c r="M48" s="1282"/>
    </row>
    <row r="49" spans="12:13">
      <c r="L49" s="1282"/>
      <c r="M49" s="1282"/>
    </row>
    <row r="50" spans="12:13">
      <c r="L50" s="1282"/>
      <c r="M50" s="1282"/>
    </row>
    <row r="51" spans="12:13">
      <c r="L51" s="1282"/>
      <c r="M51" s="1282"/>
    </row>
    <row r="52" spans="12:13">
      <c r="L52" s="1282"/>
      <c r="M52" s="1282"/>
    </row>
    <row r="53" spans="12:13">
      <c r="L53" s="1282"/>
      <c r="M53" s="1282"/>
    </row>
    <row r="54" spans="12:13">
      <c r="L54" s="1282"/>
      <c r="M54" s="1282"/>
    </row>
    <row r="55" spans="12:13">
      <c r="L55" s="1282"/>
      <c r="M55" s="1282"/>
    </row>
    <row r="56" spans="12:13">
      <c r="L56" s="1282"/>
      <c r="M56" s="1282"/>
    </row>
    <row r="57" spans="12:13">
      <c r="L57" s="1282"/>
      <c r="M57" s="1282"/>
    </row>
    <row r="58" spans="12:13">
      <c r="L58" s="1282"/>
      <c r="M58" s="1282"/>
    </row>
    <row r="59" spans="12:13">
      <c r="L59" s="1282"/>
      <c r="M59" s="1282"/>
    </row>
    <row r="60" spans="12:13">
      <c r="L60" s="1282"/>
      <c r="M60" s="1282"/>
    </row>
    <row r="61" spans="12:13">
      <c r="L61" s="1282"/>
      <c r="M61" s="1282"/>
    </row>
    <row r="62" spans="12:13">
      <c r="L62" s="1282"/>
      <c r="M62" s="1282"/>
    </row>
    <row r="63" spans="12:13">
      <c r="L63" s="1282"/>
      <c r="M63" s="1282"/>
    </row>
    <row r="64" spans="12:13">
      <c r="L64" s="1282"/>
      <c r="M64" s="1282"/>
    </row>
    <row r="65" spans="12:13">
      <c r="L65" s="1282"/>
      <c r="M65" s="1282"/>
    </row>
    <row r="66" spans="12:13">
      <c r="L66" s="1282"/>
      <c r="M66" s="1282"/>
    </row>
    <row r="67" spans="12:13">
      <c r="L67" s="1282"/>
      <c r="M67" s="1282"/>
    </row>
    <row r="68" spans="12:13">
      <c r="L68" s="1282"/>
      <c r="M68" s="1282"/>
    </row>
    <row r="69" spans="12:13">
      <c r="L69" s="1282"/>
      <c r="M69" s="1282"/>
    </row>
    <row r="70" spans="12:13">
      <c r="L70" s="1282"/>
      <c r="M70" s="1282"/>
    </row>
    <row r="71" spans="12:13">
      <c r="L71" s="1282"/>
      <c r="M71" s="1282"/>
    </row>
    <row r="72" spans="12:13">
      <c r="L72" s="1282"/>
      <c r="M72" s="1282"/>
    </row>
    <row r="73" spans="12:13">
      <c r="L73" s="1282"/>
      <c r="M73" s="1282"/>
    </row>
    <row r="74" spans="12:13">
      <c r="L74" s="1282"/>
      <c r="M74" s="1282"/>
    </row>
    <row r="75" spans="12:13">
      <c r="L75" s="1282"/>
      <c r="M75" s="1282"/>
    </row>
    <row r="76" spans="12:13">
      <c r="L76" s="1282"/>
      <c r="M76" s="1282"/>
    </row>
    <row r="77" spans="12:13">
      <c r="L77" s="1282"/>
      <c r="M77" s="1282"/>
    </row>
    <row r="78" spans="12:13">
      <c r="L78" s="1282"/>
      <c r="M78" s="1282"/>
    </row>
    <row r="79" spans="12:13">
      <c r="L79" s="1282"/>
      <c r="M79" s="1282"/>
    </row>
    <row r="80" spans="12:13">
      <c r="L80" s="1282"/>
      <c r="M80" s="1282"/>
    </row>
    <row r="81" spans="12:13">
      <c r="L81" s="1282"/>
      <c r="M81" s="1282"/>
    </row>
    <row r="82" spans="12:13">
      <c r="L82" s="1282"/>
      <c r="M82" s="1282"/>
    </row>
    <row r="83" spans="12:13">
      <c r="L83" s="1282"/>
      <c r="M83" s="1282"/>
    </row>
    <row r="84" spans="12:13">
      <c r="L84" s="1282"/>
      <c r="M84" s="1282"/>
    </row>
    <row r="85" spans="12:13">
      <c r="L85" s="1282"/>
      <c r="M85" s="1282"/>
    </row>
    <row r="86" spans="12:13">
      <c r="L86" s="1282"/>
      <c r="M86" s="1282"/>
    </row>
    <row r="87" spans="12:13">
      <c r="L87" s="1282"/>
      <c r="M87" s="1282"/>
    </row>
    <row r="88" spans="12:13">
      <c r="L88" s="1282"/>
      <c r="M88" s="1282"/>
    </row>
    <row r="89" spans="12:13">
      <c r="L89" s="1282"/>
      <c r="M89" s="1282"/>
    </row>
    <row r="90" spans="12:13">
      <c r="L90" s="1282"/>
      <c r="M90" s="1282"/>
    </row>
    <row r="91" spans="12:13">
      <c r="L91" s="1282"/>
      <c r="M91" s="1282"/>
    </row>
    <row r="92" spans="12:13">
      <c r="L92" s="1282"/>
      <c r="M92" s="1282"/>
    </row>
    <row r="93" spans="12:13">
      <c r="L93" s="1282"/>
      <c r="M93" s="1282"/>
    </row>
    <row r="94" spans="12:13">
      <c r="L94" s="1282"/>
      <c r="M94" s="1282"/>
    </row>
    <row r="95" spans="12:13">
      <c r="L95" s="1282"/>
      <c r="M95" s="1282"/>
    </row>
    <row r="96" spans="12:13">
      <c r="L96" s="1282"/>
      <c r="M96" s="1282"/>
    </row>
    <row r="97" spans="12:13">
      <c r="L97" s="1282"/>
      <c r="M97" s="1282"/>
    </row>
    <row r="98" spans="12:13">
      <c r="L98" s="1282"/>
      <c r="M98" s="1282"/>
    </row>
    <row r="99" spans="12:13">
      <c r="L99" s="1282"/>
      <c r="M99" s="1282"/>
    </row>
    <row r="100" spans="12:13">
      <c r="L100" s="1282"/>
      <c r="M100" s="1282"/>
    </row>
    <row r="101" spans="12:13">
      <c r="L101" s="1282"/>
      <c r="M101" s="1282"/>
    </row>
    <row r="102" spans="12:13">
      <c r="L102" s="1282"/>
      <c r="M102" s="1282"/>
    </row>
    <row r="103" spans="12:13">
      <c r="L103" s="1282"/>
      <c r="M103" s="1282"/>
    </row>
    <row r="104" spans="12:13">
      <c r="L104" s="1282"/>
      <c r="M104" s="1282"/>
    </row>
    <row r="105" spans="12:13">
      <c r="L105" s="1282"/>
      <c r="M105" s="1282"/>
    </row>
    <row r="106" spans="12:13">
      <c r="L106" s="1282"/>
      <c r="M106" s="1282"/>
    </row>
    <row r="107" spans="12:13">
      <c r="L107" s="1282"/>
      <c r="M107" s="1282"/>
    </row>
    <row r="108" spans="12:13">
      <c r="L108" s="1282"/>
      <c r="M108" s="1282"/>
    </row>
    <row r="109" spans="12:13">
      <c r="L109" s="1282"/>
      <c r="M109" s="1282"/>
    </row>
    <row r="110" spans="12:13">
      <c r="L110" s="1282"/>
      <c r="M110" s="1282"/>
    </row>
    <row r="111" spans="12:13">
      <c r="L111" s="1282"/>
      <c r="M111" s="1282"/>
    </row>
    <row r="112" spans="12:13">
      <c r="L112" s="1282"/>
      <c r="M112" s="1282"/>
    </row>
    <row r="113" spans="12:13">
      <c r="L113" s="1282"/>
      <c r="M113" s="1282"/>
    </row>
    <row r="114" spans="12:13">
      <c r="L114" s="1282"/>
      <c r="M114" s="1282"/>
    </row>
    <row r="115" spans="12:13">
      <c r="L115" s="1282"/>
      <c r="M115" s="1282"/>
    </row>
    <row r="116" spans="12:13">
      <c r="L116" s="1282"/>
      <c r="M116" s="1282"/>
    </row>
    <row r="117" spans="12:13">
      <c r="L117" s="1282"/>
      <c r="M117" s="1282"/>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M38" sqref="M38"/>
    </sheetView>
  </sheetViews>
  <sheetFormatPr defaultColWidth="9.140625" defaultRowHeight="15"/>
  <cols>
    <col min="1" max="1" width="31.7109375" style="1236" bestFit="1" customWidth="1"/>
    <col min="2" max="7" width="9.7109375" style="1236" customWidth="1"/>
    <col min="8" max="8" width="10.7109375" style="1236" bestFit="1" customWidth="1"/>
    <col min="9" max="9" width="10.5703125" style="1236" customWidth="1"/>
    <col min="10" max="10" width="9.7109375" style="1236" customWidth="1"/>
    <col min="11" max="31" width="9.140625" style="1236"/>
    <col min="33" max="16384" width="9.140625" style="1236"/>
  </cols>
  <sheetData>
    <row r="1" spans="1:31">
      <c r="A1" s="3367" t="s">
        <v>1231</v>
      </c>
      <c r="B1" s="3367"/>
      <c r="C1" s="3367"/>
      <c r="D1" s="3367"/>
      <c r="E1" s="3367"/>
      <c r="F1" s="3367"/>
      <c r="G1" s="3367"/>
      <c r="H1" s="3367"/>
      <c r="I1" s="3367"/>
      <c r="J1" s="3367"/>
    </row>
    <row r="2" spans="1:31" ht="15.75">
      <c r="A2" s="3345" t="s">
        <v>1230</v>
      </c>
      <c r="B2" s="3345"/>
      <c r="C2" s="3345"/>
      <c r="D2" s="3345"/>
      <c r="E2" s="3345"/>
      <c r="F2" s="3345"/>
      <c r="G2" s="3345"/>
      <c r="H2" s="3345"/>
      <c r="I2" s="3345"/>
      <c r="J2" s="3345"/>
      <c r="K2" s="1299"/>
      <c r="L2" s="1299"/>
      <c r="M2" s="1299"/>
    </row>
    <row r="3" spans="1:31" ht="15.75" thickBot="1">
      <c r="A3" s="3368" t="s">
        <v>1229</v>
      </c>
      <c r="B3" s="3368"/>
      <c r="C3" s="3368"/>
      <c r="D3" s="3368"/>
      <c r="E3" s="3368"/>
      <c r="F3" s="3368"/>
      <c r="G3" s="3368"/>
      <c r="H3" s="3368"/>
      <c r="I3" s="3368"/>
      <c r="J3" s="3368"/>
    </row>
    <row r="4" spans="1:31" ht="18.75" customHeight="1" thickTop="1">
      <c r="A4" s="3369" t="s">
        <v>159</v>
      </c>
      <c r="B4" s="3362" t="s">
        <v>72</v>
      </c>
      <c r="C4" s="3362"/>
      <c r="D4" s="3362"/>
      <c r="E4" s="3362" t="s">
        <v>73</v>
      </c>
      <c r="F4" s="3362"/>
      <c r="G4" s="3362"/>
      <c r="H4" s="3372" t="s">
        <v>263</v>
      </c>
      <c r="I4" s="3362"/>
      <c r="J4" s="3373"/>
    </row>
    <row r="5" spans="1:31" ht="38.25">
      <c r="A5" s="3370"/>
      <c r="B5" s="1298" t="s">
        <v>1228</v>
      </c>
      <c r="C5" s="1298" t="s">
        <v>1227</v>
      </c>
      <c r="D5" s="1298" t="s">
        <v>1226</v>
      </c>
      <c r="E5" s="1298" t="s">
        <v>1228</v>
      </c>
      <c r="F5" s="1298" t="s">
        <v>1227</v>
      </c>
      <c r="G5" s="1298" t="s">
        <v>1226</v>
      </c>
      <c r="H5" s="1298" t="s">
        <v>1228</v>
      </c>
      <c r="I5" s="1298" t="s">
        <v>1227</v>
      </c>
      <c r="J5" s="1297" t="s">
        <v>1226</v>
      </c>
    </row>
    <row r="6" spans="1:31" ht="17.25" customHeight="1">
      <c r="A6" s="3371"/>
      <c r="B6" s="1296">
        <v>1</v>
      </c>
      <c r="C6" s="1296">
        <v>2</v>
      </c>
      <c r="D6" s="1296">
        <v>3</v>
      </c>
      <c r="E6" s="1296">
        <v>4</v>
      </c>
      <c r="F6" s="1296">
        <v>5</v>
      </c>
      <c r="G6" s="1296">
        <v>6</v>
      </c>
      <c r="H6" s="1296">
        <v>7</v>
      </c>
      <c r="I6" s="1296">
        <v>8</v>
      </c>
      <c r="J6" s="1295">
        <v>9</v>
      </c>
    </row>
    <row r="7" spans="1:31" ht="20.25" customHeight="1">
      <c r="A7" s="1294" t="s">
        <v>1022</v>
      </c>
      <c r="B7" s="1293">
        <v>31728.02</v>
      </c>
      <c r="C7" s="1293">
        <v>9383.42</v>
      </c>
      <c r="D7" s="1293">
        <v>45.917117025420382</v>
      </c>
      <c r="E7" s="1293">
        <v>111780.42</v>
      </c>
      <c r="F7" s="1293">
        <v>34195.67</v>
      </c>
      <c r="G7" s="1293">
        <v>26.828783774909699</v>
      </c>
      <c r="H7" s="1293">
        <v>223842.45</v>
      </c>
      <c r="I7" s="1293">
        <v>110082.15</v>
      </c>
      <c r="J7" s="1292">
        <v>18.279403393712187</v>
      </c>
      <c r="L7"/>
      <c r="M7"/>
      <c r="N7"/>
      <c r="O7"/>
      <c r="P7"/>
      <c r="Q7"/>
      <c r="R7"/>
      <c r="S7"/>
      <c r="T7"/>
      <c r="U7"/>
      <c r="V7"/>
      <c r="W7"/>
      <c r="X7"/>
      <c r="Y7"/>
      <c r="Z7"/>
      <c r="AA7"/>
      <c r="AB7"/>
      <c r="AC7"/>
      <c r="AD7"/>
      <c r="AE7"/>
    </row>
    <row r="8" spans="1:31" ht="20.25" customHeight="1">
      <c r="A8" s="1291" t="s">
        <v>1021</v>
      </c>
      <c r="B8" s="1289">
        <v>5543.75</v>
      </c>
      <c r="C8" s="1289">
        <v>1120.9000000000001</v>
      </c>
      <c r="D8" s="1289">
        <v>5.4850466539698441</v>
      </c>
      <c r="E8" s="1289">
        <v>24207.77</v>
      </c>
      <c r="F8" s="1289">
        <v>5263.8</v>
      </c>
      <c r="G8" s="1289">
        <v>4.1298021660160389</v>
      </c>
      <c r="H8" s="1289">
        <v>114600.05</v>
      </c>
      <c r="I8" s="1289">
        <v>69091.509999999995</v>
      </c>
      <c r="J8" s="1288">
        <v>11.472809918508126</v>
      </c>
      <c r="L8"/>
      <c r="M8"/>
      <c r="N8"/>
      <c r="O8"/>
      <c r="P8"/>
      <c r="Q8"/>
      <c r="R8"/>
      <c r="S8"/>
      <c r="T8"/>
      <c r="U8"/>
      <c r="V8"/>
      <c r="W8"/>
      <c r="X8"/>
      <c r="Y8"/>
      <c r="Z8"/>
      <c r="AA8"/>
      <c r="AB8"/>
      <c r="AC8"/>
      <c r="AD8"/>
      <c r="AE8"/>
    </row>
    <row r="9" spans="1:31" ht="20.25" customHeight="1">
      <c r="A9" s="1291" t="s">
        <v>1225</v>
      </c>
      <c r="B9" s="1289">
        <v>2095.48</v>
      </c>
      <c r="C9" s="1289">
        <v>1233.1199999999999</v>
      </c>
      <c r="D9" s="1289">
        <v>6.0341874653789747</v>
      </c>
      <c r="E9" s="1289">
        <v>16687.53</v>
      </c>
      <c r="F9" s="1289">
        <v>13937.03</v>
      </c>
      <c r="G9" s="1289">
        <v>10.93452955694185</v>
      </c>
      <c r="H9" s="1289">
        <v>20226.150000000001</v>
      </c>
      <c r="I9" s="1289">
        <v>22764.47</v>
      </c>
      <c r="J9" s="1288">
        <v>3.7800945037325242</v>
      </c>
      <c r="L9"/>
      <c r="M9"/>
      <c r="N9"/>
      <c r="O9"/>
      <c r="P9"/>
      <c r="Q9"/>
      <c r="R9"/>
      <c r="S9"/>
      <c r="T9"/>
      <c r="U9"/>
      <c r="V9"/>
      <c r="W9"/>
      <c r="X9"/>
      <c r="Y9"/>
      <c r="Z9"/>
      <c r="AA9"/>
      <c r="AB9"/>
      <c r="AC9"/>
      <c r="AD9"/>
      <c r="AE9"/>
    </row>
    <row r="10" spans="1:31" ht="20.25" customHeight="1">
      <c r="A10" s="1291" t="s">
        <v>1224</v>
      </c>
      <c r="B10" s="1289">
        <v>1835.64</v>
      </c>
      <c r="C10" s="1289">
        <v>801.2</v>
      </c>
      <c r="D10" s="1289">
        <v>3.9206168071733769</v>
      </c>
      <c r="E10" s="1289">
        <v>27585.82</v>
      </c>
      <c r="F10" s="1289">
        <v>18299.560000000001</v>
      </c>
      <c r="G10" s="1289">
        <v>14.357225298290297</v>
      </c>
      <c r="H10" s="1289">
        <v>27396.38</v>
      </c>
      <c r="I10" s="1289">
        <v>28856.25</v>
      </c>
      <c r="J10" s="1288">
        <v>4.791649092789406</v>
      </c>
      <c r="L10"/>
      <c r="M10"/>
      <c r="N10"/>
      <c r="O10"/>
      <c r="P10"/>
      <c r="Q10"/>
      <c r="R10"/>
      <c r="S10"/>
      <c r="T10"/>
      <c r="U10"/>
      <c r="V10"/>
      <c r="W10"/>
      <c r="X10"/>
      <c r="Y10"/>
      <c r="Z10"/>
      <c r="AA10"/>
      <c r="AB10"/>
      <c r="AC10"/>
      <c r="AD10"/>
      <c r="AE10"/>
    </row>
    <row r="11" spans="1:31" ht="20.25" customHeight="1">
      <c r="A11" s="1291" t="s">
        <v>1020</v>
      </c>
      <c r="B11" s="1289">
        <v>1642.65</v>
      </c>
      <c r="C11" s="1289">
        <v>243.79</v>
      </c>
      <c r="D11" s="1289">
        <v>1.1929695100109805</v>
      </c>
      <c r="E11" s="1289">
        <v>14088.43</v>
      </c>
      <c r="F11" s="1289">
        <v>2572.4</v>
      </c>
      <c r="G11" s="1289">
        <v>2.0182193646908426</v>
      </c>
      <c r="H11" s="1289">
        <v>81152.69</v>
      </c>
      <c r="I11" s="1289">
        <v>58255.41</v>
      </c>
      <c r="J11" s="1288">
        <v>9.6734496851314677</v>
      </c>
      <c r="L11"/>
      <c r="M11"/>
      <c r="N11"/>
      <c r="O11"/>
      <c r="P11"/>
      <c r="Q11"/>
      <c r="R11"/>
      <c r="S11"/>
      <c r="T11"/>
      <c r="U11"/>
      <c r="V11"/>
      <c r="W11"/>
      <c r="X11"/>
      <c r="Y11"/>
      <c r="Z11"/>
      <c r="AA11"/>
      <c r="AB11"/>
      <c r="AC11"/>
      <c r="AD11"/>
      <c r="AE11"/>
    </row>
    <row r="12" spans="1:31" ht="20.25" customHeight="1">
      <c r="A12" s="1291" t="s">
        <v>1223</v>
      </c>
      <c r="B12" s="1289">
        <v>4139.91</v>
      </c>
      <c r="C12" s="1289">
        <v>2537.25</v>
      </c>
      <c r="D12" s="1289">
        <v>12.41585745631634</v>
      </c>
      <c r="E12" s="1289">
        <v>14450.82</v>
      </c>
      <c r="F12" s="1289">
        <v>11918.72</v>
      </c>
      <c r="G12" s="1289">
        <v>9.3510307519546103</v>
      </c>
      <c r="H12" s="1289">
        <v>34760.86</v>
      </c>
      <c r="I12" s="1289">
        <v>57450.04</v>
      </c>
      <c r="J12" s="1288">
        <v>9.5397160769925087</v>
      </c>
      <c r="L12"/>
      <c r="M12"/>
      <c r="N12"/>
      <c r="O12"/>
      <c r="P12"/>
      <c r="Q12"/>
      <c r="R12"/>
      <c r="S12"/>
      <c r="T12"/>
      <c r="U12"/>
      <c r="V12"/>
      <c r="W12"/>
      <c r="X12"/>
      <c r="Y12"/>
      <c r="Z12"/>
      <c r="AA12"/>
      <c r="AB12"/>
      <c r="AC12"/>
      <c r="AD12"/>
      <c r="AE12"/>
    </row>
    <row r="13" spans="1:31" ht="20.25" customHeight="1">
      <c r="A13" s="1291" t="s">
        <v>1201</v>
      </c>
      <c r="B13" s="1289">
        <v>1315.23</v>
      </c>
      <c r="C13" s="1289">
        <v>819.44</v>
      </c>
      <c r="D13" s="1289">
        <v>4.0098729861085278</v>
      </c>
      <c r="E13" s="1289">
        <v>5609.59</v>
      </c>
      <c r="F13" s="1289">
        <v>5611.59</v>
      </c>
      <c r="G13" s="1289">
        <v>4.4026666166636161</v>
      </c>
      <c r="H13" s="1289">
        <v>4596.9399999999996</v>
      </c>
      <c r="I13" s="1289">
        <v>15911.9</v>
      </c>
      <c r="J13" s="1288">
        <v>2.6422089217953042</v>
      </c>
      <c r="L13"/>
      <c r="M13"/>
      <c r="N13"/>
      <c r="O13"/>
      <c r="P13"/>
      <c r="Q13"/>
      <c r="R13"/>
      <c r="S13"/>
      <c r="T13"/>
      <c r="U13"/>
      <c r="V13"/>
      <c r="W13"/>
      <c r="X13"/>
      <c r="Y13"/>
      <c r="Z13"/>
      <c r="AA13"/>
      <c r="AB13"/>
      <c r="AC13"/>
      <c r="AD13"/>
      <c r="AE13"/>
    </row>
    <row r="14" spans="1:31" ht="20.25" customHeight="1">
      <c r="A14" s="1291" t="s">
        <v>1222</v>
      </c>
      <c r="B14" s="1289">
        <v>1355.08</v>
      </c>
      <c r="C14" s="1289">
        <v>353.85</v>
      </c>
      <c r="D14" s="1289">
        <v>1.7315405107567394</v>
      </c>
      <c r="E14" s="1289">
        <v>11849.93</v>
      </c>
      <c r="F14" s="1289">
        <v>1248.1300000000001</v>
      </c>
      <c r="G14" s="1289">
        <v>0.97924122828937243</v>
      </c>
      <c r="H14" s="1289">
        <v>8059.39</v>
      </c>
      <c r="I14" s="1289">
        <v>3620.39</v>
      </c>
      <c r="J14" s="1288">
        <v>0.60117438887741259</v>
      </c>
      <c r="L14"/>
      <c r="M14"/>
      <c r="N14"/>
      <c r="O14"/>
      <c r="P14"/>
      <c r="Q14"/>
      <c r="R14"/>
      <c r="S14"/>
      <c r="T14"/>
      <c r="U14"/>
      <c r="V14"/>
      <c r="W14"/>
      <c r="X14"/>
      <c r="Y14"/>
      <c r="Z14"/>
      <c r="AA14"/>
      <c r="AB14"/>
      <c r="AC14"/>
      <c r="AD14"/>
      <c r="AE14"/>
    </row>
    <row r="15" spans="1:31" ht="20.25" customHeight="1">
      <c r="A15" s="1291" t="s">
        <v>1199</v>
      </c>
      <c r="B15" s="1289">
        <v>2.86</v>
      </c>
      <c r="C15" s="1289">
        <v>3.81</v>
      </c>
      <c r="D15" s="1289">
        <v>1.8643971586783034E-2</v>
      </c>
      <c r="E15" s="1289">
        <v>61.82</v>
      </c>
      <c r="F15" s="1289">
        <v>176.89</v>
      </c>
      <c r="G15" s="1289">
        <v>0.13878200257353568</v>
      </c>
      <c r="H15" s="1289">
        <v>193.53</v>
      </c>
      <c r="I15" s="1289">
        <v>1607.96</v>
      </c>
      <c r="J15" s="1288">
        <v>0.26700559065164925</v>
      </c>
      <c r="L15"/>
      <c r="M15"/>
      <c r="N15"/>
      <c r="O15"/>
      <c r="P15"/>
      <c r="Q15"/>
      <c r="R15"/>
      <c r="S15"/>
      <c r="T15"/>
      <c r="U15"/>
      <c r="V15"/>
      <c r="W15"/>
      <c r="X15"/>
      <c r="Y15"/>
      <c r="Z15"/>
      <c r="AA15"/>
      <c r="AB15"/>
      <c r="AC15"/>
      <c r="AD15"/>
      <c r="AE15"/>
    </row>
    <row r="16" spans="1:31" ht="20.25" customHeight="1">
      <c r="A16" s="1291" t="s">
        <v>1221</v>
      </c>
      <c r="B16" s="1289">
        <v>8993.81</v>
      </c>
      <c r="C16" s="1289">
        <v>1732.25</v>
      </c>
      <c r="D16" s="1289">
        <v>8.4766456118648073</v>
      </c>
      <c r="E16" s="1289">
        <v>98026.37</v>
      </c>
      <c r="F16" s="1289">
        <v>17469.03</v>
      </c>
      <c r="G16" s="1289">
        <v>13.705619121585006</v>
      </c>
      <c r="H16" s="1289">
        <v>335876.63</v>
      </c>
      <c r="I16" s="1289">
        <v>192066.26</v>
      </c>
      <c r="J16" s="1288">
        <v>31.893060272365751</v>
      </c>
      <c r="L16"/>
      <c r="M16"/>
      <c r="N16"/>
      <c r="O16"/>
      <c r="P16"/>
      <c r="Q16"/>
      <c r="R16"/>
      <c r="S16"/>
      <c r="T16"/>
      <c r="U16"/>
      <c r="V16"/>
      <c r="W16"/>
      <c r="X16"/>
      <c r="Y16"/>
      <c r="Z16"/>
      <c r="AA16"/>
      <c r="AB16"/>
      <c r="AC16"/>
      <c r="AD16"/>
      <c r="AE16"/>
    </row>
    <row r="17" spans="1:32" ht="20.25" customHeight="1">
      <c r="A17" s="1291" t="s">
        <v>1198</v>
      </c>
      <c r="B17" s="1289"/>
      <c r="C17" s="1289"/>
      <c r="D17" s="1289">
        <v>0</v>
      </c>
      <c r="E17" s="1289"/>
      <c r="F17" s="1289"/>
      <c r="G17" s="1289">
        <v>0</v>
      </c>
      <c r="H17" s="1289">
        <v>38410.870000000003</v>
      </c>
      <c r="I17" s="1289">
        <v>24018.93</v>
      </c>
      <c r="J17" s="1288">
        <v>3.9884005767995583</v>
      </c>
      <c r="L17"/>
      <c r="M17"/>
      <c r="N17"/>
      <c r="O17"/>
      <c r="P17"/>
      <c r="Q17"/>
      <c r="R17"/>
      <c r="S17"/>
      <c r="T17"/>
      <c r="U17"/>
      <c r="V17"/>
      <c r="W17"/>
      <c r="X17"/>
      <c r="Y17"/>
      <c r="Z17"/>
      <c r="AA17"/>
      <c r="AB17"/>
      <c r="AC17"/>
      <c r="AD17"/>
      <c r="AE17"/>
    </row>
    <row r="18" spans="1:32" ht="20.25" customHeight="1">
      <c r="A18" s="1291" t="s">
        <v>1220</v>
      </c>
      <c r="B18" s="1289">
        <v>8089.95</v>
      </c>
      <c r="C18" s="1289">
        <v>78.33</v>
      </c>
      <c r="D18" s="1289">
        <v>0.38330243947315357</v>
      </c>
      <c r="E18" s="1289">
        <v>36800.519999999997</v>
      </c>
      <c r="F18" s="1289">
        <v>358.91</v>
      </c>
      <c r="G18" s="1289">
        <v>0.28158883228937587</v>
      </c>
      <c r="H18" s="1289">
        <v>330778.57</v>
      </c>
      <c r="I18" s="1289">
        <v>5210.8100000000004</v>
      </c>
      <c r="J18" s="1288">
        <v>0.86526742072161023</v>
      </c>
      <c r="L18"/>
      <c r="M18"/>
      <c r="N18"/>
      <c r="O18"/>
      <c r="P18"/>
      <c r="Q18"/>
      <c r="R18"/>
      <c r="S18"/>
      <c r="T18"/>
      <c r="U18"/>
      <c r="V18"/>
      <c r="W18"/>
      <c r="X18"/>
      <c r="Y18"/>
      <c r="Z18"/>
      <c r="AA18"/>
      <c r="AB18"/>
      <c r="AC18"/>
      <c r="AD18"/>
      <c r="AE18"/>
    </row>
    <row r="19" spans="1:32" ht="20.25" customHeight="1">
      <c r="A19" s="1291" t="s">
        <v>1219</v>
      </c>
      <c r="B19" s="1289">
        <v>0.5</v>
      </c>
      <c r="C19" s="1289">
        <v>0.36</v>
      </c>
      <c r="D19" s="1289">
        <v>1.7616351105621765E-3</v>
      </c>
      <c r="E19" s="1289">
        <v>26.43</v>
      </c>
      <c r="F19" s="1289">
        <v>17.100000000000001</v>
      </c>
      <c r="G19" s="1289">
        <v>1.341609047434824E-2</v>
      </c>
      <c r="H19" s="1289">
        <v>1.54</v>
      </c>
      <c r="I19" s="1289">
        <v>1.0900000000000001</v>
      </c>
      <c r="J19" s="1288">
        <v>1.8099709806854505E-4</v>
      </c>
      <c r="L19"/>
      <c r="M19"/>
      <c r="N19"/>
      <c r="O19"/>
      <c r="P19"/>
      <c r="Q19"/>
      <c r="R19"/>
      <c r="S19"/>
      <c r="T19"/>
      <c r="U19"/>
      <c r="V19"/>
      <c r="W19"/>
      <c r="X19"/>
      <c r="Y19"/>
      <c r="Z19"/>
      <c r="AA19"/>
      <c r="AB19"/>
      <c r="AC19"/>
      <c r="AD19"/>
      <c r="AE19"/>
    </row>
    <row r="20" spans="1:32" ht="20.25" customHeight="1">
      <c r="A20" s="1291" t="s">
        <v>1218</v>
      </c>
      <c r="B20" s="1289">
        <v>9057.25</v>
      </c>
      <c r="C20" s="1289">
        <v>1658.91</v>
      </c>
      <c r="D20" s="1289">
        <v>8.1177613923963907</v>
      </c>
      <c r="E20" s="1289">
        <v>9497.7800000000007</v>
      </c>
      <c r="F20" s="1289">
        <v>2011.76</v>
      </c>
      <c r="G20" s="1289">
        <v>1.5783598931388778</v>
      </c>
      <c r="H20" s="1289">
        <v>8717.2800000000007</v>
      </c>
      <c r="I20" s="1289">
        <v>3990.18</v>
      </c>
      <c r="J20" s="1288">
        <v>0.66257889979004314</v>
      </c>
      <c r="L20"/>
      <c r="M20"/>
      <c r="N20"/>
      <c r="O20"/>
      <c r="P20"/>
      <c r="Q20"/>
      <c r="R20"/>
      <c r="S20"/>
      <c r="T20"/>
      <c r="U20"/>
      <c r="V20"/>
      <c r="W20"/>
      <c r="X20"/>
      <c r="Y20"/>
      <c r="Z20"/>
      <c r="AA20"/>
      <c r="AB20"/>
      <c r="AC20"/>
      <c r="AD20"/>
      <c r="AE20"/>
    </row>
    <row r="21" spans="1:32" ht="20.25" customHeight="1">
      <c r="A21" s="1291" t="s">
        <v>1217</v>
      </c>
      <c r="B21" s="1289">
        <v>0.04</v>
      </c>
      <c r="C21" s="1289">
        <v>0.04</v>
      </c>
      <c r="D21" s="1289">
        <v>1.9573723450690849E-4</v>
      </c>
      <c r="E21" s="1289">
        <v>42.45</v>
      </c>
      <c r="F21" s="1289">
        <v>44.31</v>
      </c>
      <c r="G21" s="1289">
        <v>3.4764150229144475E-2</v>
      </c>
      <c r="H21" s="1289">
        <v>144.88</v>
      </c>
      <c r="I21" s="1289">
        <v>152.21</v>
      </c>
      <c r="J21" s="1288">
        <v>2.5274833300012147E-2</v>
      </c>
      <c r="L21"/>
      <c r="M21"/>
      <c r="N21"/>
      <c r="O21"/>
      <c r="P21"/>
      <c r="Q21"/>
      <c r="R21"/>
      <c r="S21"/>
      <c r="T21"/>
      <c r="U21"/>
      <c r="V21"/>
      <c r="W21"/>
      <c r="X21"/>
      <c r="Y21"/>
      <c r="Z21"/>
      <c r="AA21"/>
      <c r="AB21"/>
      <c r="AC21"/>
      <c r="AD21"/>
      <c r="AE21"/>
    </row>
    <row r="22" spans="1:32" s="1287" customFormat="1" ht="20.25" customHeight="1">
      <c r="A22" s="1290" t="s">
        <v>1196</v>
      </c>
      <c r="B22" s="1289">
        <v>880.32</v>
      </c>
      <c r="C22" s="1289">
        <v>468.89</v>
      </c>
      <c r="D22" s="1289">
        <v>2.2944807971986081</v>
      </c>
      <c r="E22" s="1289">
        <v>21926.37</v>
      </c>
      <c r="F22" s="1289">
        <v>14333.99</v>
      </c>
      <c r="G22" s="1289">
        <v>11.245971151953386</v>
      </c>
      <c r="H22" s="1289">
        <v>6259.27</v>
      </c>
      <c r="I22" s="1289">
        <v>9140.0400000000009</v>
      </c>
      <c r="J22" s="1288">
        <v>1.5177254277343344</v>
      </c>
      <c r="L22"/>
      <c r="M22"/>
      <c r="N22"/>
      <c r="O22"/>
      <c r="P22"/>
      <c r="Q22"/>
      <c r="R22"/>
      <c r="S22"/>
      <c r="T22"/>
      <c r="U22"/>
      <c r="V22"/>
      <c r="W22"/>
      <c r="X22"/>
      <c r="Y22"/>
      <c r="Z22"/>
      <c r="AA22"/>
      <c r="AB22"/>
      <c r="AC22"/>
      <c r="AD22"/>
      <c r="AE22"/>
      <c r="AF22"/>
    </row>
    <row r="23" spans="1:32" ht="20.25" customHeight="1" thickBot="1">
      <c r="A23" s="1305"/>
      <c r="B23" s="1250">
        <f t="shared" ref="B23:J23" si="0">SUM(B7:B22)</f>
        <v>76680.49000000002</v>
      </c>
      <c r="C23" s="1250">
        <f t="shared" si="0"/>
        <v>20435.560000000005</v>
      </c>
      <c r="D23" s="1250">
        <f t="shared" si="0"/>
        <v>100</v>
      </c>
      <c r="E23" s="1250">
        <f t="shared" si="0"/>
        <v>392642.05000000005</v>
      </c>
      <c r="F23" s="1250">
        <f t="shared" si="0"/>
        <v>127458.89</v>
      </c>
      <c r="G23" s="1250">
        <f t="shared" si="0"/>
        <v>99.999999999999986</v>
      </c>
      <c r="H23" s="1250">
        <f t="shared" si="0"/>
        <v>1235017.48</v>
      </c>
      <c r="I23" s="1250">
        <f t="shared" si="0"/>
        <v>602219.60000000021</v>
      </c>
      <c r="J23" s="1403">
        <f t="shared" si="0"/>
        <v>99.999999999999972</v>
      </c>
      <c r="L23"/>
      <c r="M23"/>
      <c r="N23"/>
      <c r="O23"/>
      <c r="P23"/>
      <c r="Q23"/>
      <c r="R23"/>
      <c r="S23"/>
      <c r="T23"/>
      <c r="U23"/>
      <c r="V23"/>
      <c r="W23"/>
      <c r="X23"/>
      <c r="Y23"/>
      <c r="Z23"/>
      <c r="AA23"/>
      <c r="AB23"/>
      <c r="AC23"/>
      <c r="AD23"/>
      <c r="AE23"/>
    </row>
    <row r="24" spans="1:32" ht="15.75" thickTop="1">
      <c r="A24" s="1286" t="s">
        <v>1216</v>
      </c>
      <c r="B24" s="1285"/>
      <c r="C24" s="1284"/>
      <c r="D24" s="1283"/>
      <c r="E24" s="1283"/>
      <c r="F24" s="1282"/>
      <c r="G24" s="1282"/>
      <c r="H24" s="1281"/>
      <c r="I24" s="85"/>
      <c r="J24" s="85"/>
    </row>
    <row r="25" spans="1:32">
      <c r="A25" s="1221"/>
      <c r="B25" s="1280"/>
      <c r="C25" s="1280"/>
      <c r="D25" s="1280"/>
      <c r="E25" s="1280"/>
      <c r="F25" s="1280"/>
      <c r="G25" s="1280"/>
      <c r="H25" s="1280"/>
      <c r="I25" s="1280"/>
      <c r="J25" s="1280"/>
    </row>
    <row r="27" spans="1:32">
      <c r="B27" s="1280"/>
      <c r="C27" s="1280"/>
      <c r="D27" s="1280"/>
      <c r="E27" s="1280"/>
      <c r="F27" s="1280"/>
      <c r="G27" s="1280"/>
      <c r="H27" s="1280"/>
      <c r="I27" s="1280"/>
      <c r="J27" s="1280"/>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M38" sqref="M38"/>
    </sheetView>
  </sheetViews>
  <sheetFormatPr defaultRowHeight="15"/>
  <cols>
    <col min="1" max="1" width="41.7109375" style="1236" bestFit="1" customWidth="1"/>
    <col min="2" max="2" width="10.7109375" style="1236" bestFit="1" customWidth="1"/>
    <col min="3" max="3" width="9.5703125" style="1236" bestFit="1" customWidth="1"/>
    <col min="4" max="4" width="9.140625" style="1236"/>
    <col min="5" max="5" width="10.7109375" style="1236" bestFit="1" customWidth="1"/>
    <col min="6" max="7" width="9.140625" style="1236"/>
    <col min="8" max="8" width="11.7109375" style="1236" customWidth="1"/>
    <col min="9" max="9" width="10.7109375" style="1236" bestFit="1" customWidth="1"/>
    <col min="10" max="11" width="9.140625" style="1236"/>
    <col min="12" max="12" width="8.5703125" style="1236" customWidth="1"/>
    <col min="13" max="251" width="9.140625" style="1236"/>
  </cols>
  <sheetData>
    <row r="1" spans="1:32">
      <c r="A1" s="3374" t="s">
        <v>1274</v>
      </c>
      <c r="B1" s="3374"/>
      <c r="C1" s="3374"/>
      <c r="D1" s="3374"/>
      <c r="E1" s="3374"/>
      <c r="F1" s="3374"/>
      <c r="G1" s="3374"/>
      <c r="H1" s="3374"/>
      <c r="I1" s="3374"/>
      <c r="J1" s="3374"/>
    </row>
    <row r="2" spans="1:32" ht="15.75">
      <c r="A2" s="3375" t="s">
        <v>1273</v>
      </c>
      <c r="B2" s="3375"/>
      <c r="C2" s="3375"/>
      <c r="D2" s="3375"/>
      <c r="E2" s="3375"/>
      <c r="F2" s="3375"/>
      <c r="G2" s="3375"/>
      <c r="H2" s="3375"/>
      <c r="I2" s="3375"/>
      <c r="J2" s="3375"/>
    </row>
    <row r="3" spans="1:32">
      <c r="A3" s="3368" t="s">
        <v>1272</v>
      </c>
      <c r="B3" s="3368"/>
      <c r="C3" s="3368"/>
      <c r="D3" s="3368"/>
      <c r="E3" s="3368"/>
      <c r="F3" s="3368"/>
      <c r="G3" s="3368"/>
      <c r="H3" s="3368"/>
      <c r="I3" s="3368"/>
      <c r="J3" s="3368"/>
    </row>
    <row r="4" spans="1:32" ht="15.75" thickBot="1">
      <c r="A4" s="3374"/>
      <c r="B4" s="3374"/>
      <c r="C4" s="3374"/>
      <c r="D4" s="3374"/>
      <c r="E4" s="3374"/>
      <c r="F4" s="3374"/>
      <c r="G4" s="3374"/>
      <c r="H4" s="3374"/>
      <c r="I4" s="3374"/>
      <c r="J4" s="3374"/>
    </row>
    <row r="5" spans="1:32" ht="15" customHeight="1" thickTop="1">
      <c r="A5" s="3376" t="s">
        <v>66</v>
      </c>
      <c r="B5" s="3378" t="s">
        <v>72</v>
      </c>
      <c r="C5" s="3378"/>
      <c r="D5" s="3378"/>
      <c r="E5" s="3378" t="s">
        <v>73</v>
      </c>
      <c r="F5" s="3378"/>
      <c r="G5" s="3378"/>
      <c r="H5" s="3378" t="s">
        <v>263</v>
      </c>
      <c r="I5" s="3378"/>
      <c r="J5" s="3379"/>
    </row>
    <row r="6" spans="1:32" ht="22.5" customHeight="1">
      <c r="A6" s="3377"/>
      <c r="B6" s="1356" t="s">
        <v>1228</v>
      </c>
      <c r="C6" s="1356" t="s">
        <v>1270</v>
      </c>
      <c r="D6" s="1356" t="s">
        <v>1226</v>
      </c>
      <c r="E6" s="1356" t="s">
        <v>1228</v>
      </c>
      <c r="F6" s="1356" t="s">
        <v>1271</v>
      </c>
      <c r="G6" s="1356" t="s">
        <v>1226</v>
      </c>
      <c r="H6" s="1356" t="s">
        <v>1228</v>
      </c>
      <c r="I6" s="1356" t="s">
        <v>1270</v>
      </c>
      <c r="J6" s="1355" t="s">
        <v>1226</v>
      </c>
      <c r="L6"/>
      <c r="M6"/>
      <c r="N6"/>
      <c r="O6"/>
      <c r="P6"/>
      <c r="Q6"/>
      <c r="R6"/>
      <c r="S6"/>
      <c r="T6"/>
      <c r="U6"/>
      <c r="V6"/>
    </row>
    <row r="7" spans="1:32" ht="18" customHeight="1">
      <c r="A7" s="1354" t="s">
        <v>1269</v>
      </c>
      <c r="B7" s="1353"/>
      <c r="C7" s="1353"/>
      <c r="D7" s="1353"/>
      <c r="E7" s="1353"/>
      <c r="F7" s="1353"/>
      <c r="G7" s="1353"/>
      <c r="H7" s="1353"/>
      <c r="I7" s="1352"/>
      <c r="J7" s="1351"/>
      <c r="L7"/>
      <c r="M7"/>
      <c r="N7"/>
      <c r="O7"/>
      <c r="P7"/>
      <c r="Q7"/>
      <c r="R7"/>
      <c r="S7"/>
      <c r="T7"/>
      <c r="U7"/>
      <c r="V7"/>
      <c r="X7"/>
      <c r="Y7"/>
      <c r="Z7"/>
      <c r="AA7"/>
      <c r="AB7"/>
      <c r="AC7"/>
      <c r="AD7"/>
      <c r="AE7"/>
      <c r="AF7"/>
    </row>
    <row r="8" spans="1:32" ht="18" customHeight="1">
      <c r="A8" s="1350" t="s">
        <v>1268</v>
      </c>
      <c r="B8" s="1349">
        <v>53078.480389999997</v>
      </c>
      <c r="C8" s="1349">
        <v>8457.8480390000004</v>
      </c>
      <c r="D8" s="1349">
        <v>31.312897440616826</v>
      </c>
      <c r="E8" s="1349">
        <v>16595.40684</v>
      </c>
      <c r="F8" s="1349">
        <v>5259.5406840000005</v>
      </c>
      <c r="G8" s="1349">
        <v>4.4696855169506637</v>
      </c>
      <c r="H8" s="1349">
        <v>31025.330999999998</v>
      </c>
      <c r="I8" s="1349">
        <v>31025.330999999998</v>
      </c>
      <c r="J8" s="1348">
        <v>74.58553748604082</v>
      </c>
      <c r="L8"/>
      <c r="M8"/>
      <c r="N8"/>
      <c r="O8"/>
      <c r="P8"/>
      <c r="Q8"/>
      <c r="R8"/>
      <c r="S8"/>
      <c r="T8"/>
      <c r="U8"/>
      <c r="V8"/>
      <c r="X8"/>
      <c r="Y8"/>
      <c r="Z8"/>
      <c r="AA8"/>
      <c r="AB8"/>
      <c r="AC8"/>
      <c r="AD8"/>
      <c r="AE8"/>
      <c r="AF8"/>
    </row>
    <row r="9" spans="1:32" ht="18" customHeight="1">
      <c r="A9" s="1347" t="s">
        <v>1267</v>
      </c>
      <c r="B9" s="1330">
        <v>25590.811800000003</v>
      </c>
      <c r="C9" s="1330">
        <v>2559.0811800000001</v>
      </c>
      <c r="D9" s="1330">
        <v>9.4743067222365216</v>
      </c>
      <c r="E9" s="1330">
        <v>8307.5170168000004</v>
      </c>
      <c r="F9" s="1330">
        <v>830.75170168</v>
      </c>
      <c r="G9" s="1330">
        <v>0.70599298917434028</v>
      </c>
      <c r="H9" s="1330">
        <v>2000</v>
      </c>
      <c r="I9" s="1330">
        <v>2000</v>
      </c>
      <c r="J9" s="1329">
        <v>4.8080413701978442</v>
      </c>
      <c r="L9"/>
      <c r="M9"/>
      <c r="N9"/>
      <c r="O9"/>
      <c r="P9"/>
      <c r="Q9"/>
      <c r="R9"/>
      <c r="S9"/>
      <c r="T9"/>
      <c r="U9"/>
      <c r="V9"/>
      <c r="X9"/>
      <c r="Y9"/>
      <c r="Z9"/>
      <c r="AA9"/>
      <c r="AB9"/>
      <c r="AC9"/>
      <c r="AD9"/>
      <c r="AE9"/>
      <c r="AF9"/>
    </row>
    <row r="10" spans="1:32" ht="18" customHeight="1">
      <c r="A10" s="1347" t="s">
        <v>1266</v>
      </c>
      <c r="B10" s="1330">
        <v>34415.803119999997</v>
      </c>
      <c r="C10" s="1330">
        <v>3441.580312</v>
      </c>
      <c r="D10" s="1330">
        <v>12.741521347555871</v>
      </c>
      <c r="E10" s="1330">
        <v>56045.53183</v>
      </c>
      <c r="F10" s="1330">
        <v>5604.553183</v>
      </c>
      <c r="G10" s="1330">
        <v>4.7628855248217796</v>
      </c>
      <c r="H10" s="1330">
        <v>27170.032600000002</v>
      </c>
      <c r="I10" s="1330">
        <v>2717.00326</v>
      </c>
      <c r="J10" s="1329">
        <v>6.5317320385212057</v>
      </c>
      <c r="L10"/>
      <c r="M10"/>
      <c r="N10"/>
      <c r="O10"/>
      <c r="P10"/>
      <c r="Q10"/>
      <c r="R10"/>
      <c r="S10"/>
      <c r="T10"/>
      <c r="U10"/>
      <c r="V10"/>
      <c r="X10"/>
      <c r="Y10"/>
      <c r="Z10"/>
      <c r="AA10"/>
      <c r="AB10"/>
      <c r="AC10"/>
      <c r="AD10"/>
      <c r="AE10"/>
      <c r="AF10"/>
    </row>
    <row r="11" spans="1:32" ht="18" customHeight="1">
      <c r="A11" s="1347" t="s">
        <v>1265</v>
      </c>
      <c r="B11" s="1330">
        <v>891.87434999999994</v>
      </c>
      <c r="C11" s="1330">
        <v>89.187434999999994</v>
      </c>
      <c r="D11" s="1330">
        <v>0.33019238372091531</v>
      </c>
      <c r="E11" s="1330"/>
      <c r="F11" s="1330"/>
      <c r="G11" s="1330">
        <v>0</v>
      </c>
      <c r="H11" s="1330">
        <v>2829.5125613</v>
      </c>
      <c r="I11" s="1330">
        <v>282.95125612999999</v>
      </c>
      <c r="J11" s="1329">
        <v>0.68022067261124319</v>
      </c>
      <c r="L11"/>
      <c r="M11"/>
      <c r="N11"/>
      <c r="O11"/>
      <c r="P11"/>
      <c r="Q11"/>
      <c r="R11"/>
      <c r="S11"/>
      <c r="T11"/>
      <c r="U11"/>
      <c r="V11"/>
      <c r="X11"/>
      <c r="Y11"/>
      <c r="Z11"/>
      <c r="AA11"/>
      <c r="AB11"/>
      <c r="AC11"/>
      <c r="AD11"/>
      <c r="AE11"/>
      <c r="AF11"/>
    </row>
    <row r="12" spans="1:32" ht="18" customHeight="1">
      <c r="A12" s="1347" t="s">
        <v>1264</v>
      </c>
      <c r="B12" s="1330">
        <v>6776.0923599999996</v>
      </c>
      <c r="C12" s="1330">
        <v>677.60923600000001</v>
      </c>
      <c r="D12" s="1330">
        <v>2.5086651372600666</v>
      </c>
      <c r="E12" s="1330">
        <v>12175.041451299996</v>
      </c>
      <c r="F12" s="1330">
        <v>1217.5041451299999</v>
      </c>
      <c r="G12" s="1330">
        <v>1.0346646164121505</v>
      </c>
      <c r="H12" s="1330">
        <v>12632.133669999999</v>
      </c>
      <c r="I12" s="1330">
        <v>1127.6728125999998</v>
      </c>
      <c r="J12" s="1329">
        <v>2.7109487675140804</v>
      </c>
      <c r="L12"/>
      <c r="M12"/>
      <c r="N12"/>
      <c r="O12"/>
      <c r="P12"/>
      <c r="Q12"/>
      <c r="R12"/>
      <c r="S12"/>
      <c r="T12"/>
      <c r="U12"/>
      <c r="V12"/>
      <c r="X12"/>
      <c r="Y12"/>
      <c r="Z12"/>
      <c r="AA12"/>
      <c r="AB12"/>
      <c r="AC12"/>
      <c r="AD12"/>
      <c r="AE12"/>
      <c r="AF12"/>
    </row>
    <row r="13" spans="1:32" ht="18" customHeight="1">
      <c r="A13" s="1347" t="s">
        <v>1263</v>
      </c>
      <c r="B13" s="1330"/>
      <c r="C13" s="1330"/>
      <c r="D13" s="1330">
        <v>0</v>
      </c>
      <c r="E13" s="1330"/>
      <c r="F13" s="1330"/>
      <c r="G13" s="1330">
        <v>0</v>
      </c>
      <c r="H13" s="1330">
        <v>29.106999999999999</v>
      </c>
      <c r="I13" s="1330">
        <v>2.9106999999999998</v>
      </c>
      <c r="J13" s="1329">
        <v>6.9973830081174332E-3</v>
      </c>
      <c r="L13"/>
      <c r="M13"/>
      <c r="N13"/>
      <c r="O13"/>
      <c r="P13"/>
      <c r="Q13"/>
      <c r="R13"/>
      <c r="S13"/>
      <c r="T13"/>
      <c r="U13"/>
      <c r="V13"/>
      <c r="X13"/>
      <c r="Y13"/>
      <c r="Z13"/>
      <c r="AA13"/>
      <c r="AB13"/>
      <c r="AC13"/>
      <c r="AD13"/>
      <c r="AE13"/>
      <c r="AF13"/>
    </row>
    <row r="14" spans="1:32" ht="18" customHeight="1">
      <c r="A14" s="1347" t="s">
        <v>1262</v>
      </c>
      <c r="B14" s="1330"/>
      <c r="C14" s="1330"/>
      <c r="D14" s="1330">
        <v>0</v>
      </c>
      <c r="E14" s="1330">
        <v>10990.436</v>
      </c>
      <c r="F14" s="1330">
        <v>1099.0436</v>
      </c>
      <c r="G14" s="1330">
        <v>0.93399396573948401</v>
      </c>
      <c r="H14" s="1330">
        <v>0</v>
      </c>
      <c r="I14" s="1330">
        <v>0</v>
      </c>
      <c r="J14" s="1329">
        <v>0</v>
      </c>
      <c r="L14"/>
      <c r="M14"/>
      <c r="N14"/>
      <c r="O14"/>
      <c r="P14"/>
      <c r="Q14"/>
      <c r="R14"/>
      <c r="S14"/>
      <c r="T14"/>
      <c r="U14"/>
      <c r="V14"/>
      <c r="X14"/>
      <c r="Y14"/>
      <c r="Z14"/>
      <c r="AA14"/>
      <c r="AB14"/>
      <c r="AC14"/>
      <c r="AD14"/>
      <c r="AE14"/>
      <c r="AF14"/>
    </row>
    <row r="15" spans="1:32" ht="18" customHeight="1">
      <c r="A15" s="1347" t="s">
        <v>1261</v>
      </c>
      <c r="B15" s="1330"/>
      <c r="C15" s="1330"/>
      <c r="D15" s="1330">
        <v>0</v>
      </c>
      <c r="E15" s="1330"/>
      <c r="F15" s="1330"/>
      <c r="G15" s="1330">
        <v>0</v>
      </c>
      <c r="H15" s="1330">
        <v>0</v>
      </c>
      <c r="I15" s="1330">
        <v>0</v>
      </c>
      <c r="J15" s="1329">
        <v>0</v>
      </c>
      <c r="L15"/>
      <c r="M15"/>
      <c r="N15"/>
      <c r="O15"/>
      <c r="P15"/>
      <c r="Q15"/>
      <c r="R15"/>
      <c r="S15"/>
      <c r="T15"/>
      <c r="U15"/>
      <c r="V15"/>
      <c r="X15"/>
      <c r="Y15"/>
      <c r="Z15"/>
      <c r="AA15"/>
      <c r="AB15"/>
      <c r="AC15"/>
      <c r="AD15"/>
      <c r="AE15"/>
      <c r="AF15"/>
    </row>
    <row r="16" spans="1:32" ht="18" customHeight="1">
      <c r="A16" s="1347" t="s">
        <v>1260</v>
      </c>
      <c r="B16" s="1330">
        <v>94654.424999999988</v>
      </c>
      <c r="C16" s="1330">
        <v>9465.4424999999992</v>
      </c>
      <c r="D16" s="1330">
        <v>35.043243726521119</v>
      </c>
      <c r="E16" s="1330">
        <v>15788.109</v>
      </c>
      <c r="F16" s="1330">
        <v>1578.8108999999999</v>
      </c>
      <c r="G16" s="1346">
        <v>1.3417118789861693</v>
      </c>
      <c r="H16" s="1346">
        <v>16711.108225</v>
      </c>
      <c r="I16" s="1330">
        <v>1671.1108225</v>
      </c>
      <c r="J16" s="1329">
        <v>4.0173849843826739</v>
      </c>
      <c r="L16"/>
      <c r="M16"/>
      <c r="N16"/>
      <c r="O16"/>
      <c r="P16"/>
      <c r="Q16"/>
      <c r="R16"/>
      <c r="S16"/>
      <c r="T16"/>
      <c r="U16"/>
      <c r="V16"/>
      <c r="X16"/>
      <c r="Y16"/>
      <c r="Z16"/>
      <c r="AA16"/>
      <c r="AB16"/>
      <c r="AC16"/>
      <c r="AD16"/>
      <c r="AE16"/>
      <c r="AF16"/>
    </row>
    <row r="17" spans="1:32" ht="18" customHeight="1">
      <c r="A17" s="1345" t="s">
        <v>1259</v>
      </c>
      <c r="B17" s="1344">
        <v>232000</v>
      </c>
      <c r="C17" s="1344">
        <v>2320</v>
      </c>
      <c r="D17" s="1344">
        <v>8.5891732420886822</v>
      </c>
      <c r="E17" s="1344">
        <v>1079547.8940650001</v>
      </c>
      <c r="F17" s="1342">
        <v>102081.17700650002</v>
      </c>
      <c r="G17" s="1343">
        <v>86.751065507915399</v>
      </c>
      <c r="H17" s="1343">
        <v>252700</v>
      </c>
      <c r="I17" s="1342">
        <v>2770</v>
      </c>
      <c r="J17" s="1341">
        <v>6.6591372977240146</v>
      </c>
      <c r="L17"/>
      <c r="M17"/>
      <c r="N17"/>
      <c r="O17"/>
      <c r="P17"/>
      <c r="Q17"/>
      <c r="R17"/>
      <c r="S17"/>
      <c r="T17"/>
      <c r="U17"/>
      <c r="V17"/>
      <c r="X17"/>
      <c r="Y17"/>
      <c r="Z17"/>
      <c r="AA17"/>
      <c r="AB17"/>
      <c r="AC17"/>
      <c r="AD17"/>
      <c r="AE17"/>
      <c r="AF17"/>
    </row>
    <row r="18" spans="1:32" ht="18" customHeight="1">
      <c r="A18" s="1340" t="s">
        <v>1258</v>
      </c>
      <c r="B18" s="1339">
        <v>447407.48702</v>
      </c>
      <c r="C18" s="1339">
        <v>27010.748702000001</v>
      </c>
      <c r="D18" s="1339">
        <v>99.999999999999986</v>
      </c>
      <c r="E18" s="1339">
        <v>1199449.9362031</v>
      </c>
      <c r="F18" s="1339">
        <v>117671.38122031002</v>
      </c>
      <c r="G18" s="1339">
        <v>99.999999999999986</v>
      </c>
      <c r="H18" s="1339">
        <v>345097.2250563</v>
      </c>
      <c r="I18" s="1339">
        <v>41596.979851229997</v>
      </c>
      <c r="J18" s="1338">
        <v>99.999999999999986</v>
      </c>
      <c r="L18"/>
      <c r="M18"/>
      <c r="N18"/>
      <c r="O18"/>
      <c r="P18"/>
      <c r="Q18"/>
      <c r="R18"/>
      <c r="S18"/>
      <c r="T18"/>
      <c r="U18"/>
      <c r="V18"/>
      <c r="X18"/>
      <c r="Y18"/>
      <c r="Z18"/>
      <c r="AA18"/>
      <c r="AB18"/>
      <c r="AC18"/>
      <c r="AD18"/>
      <c r="AE18"/>
      <c r="AF18"/>
    </row>
    <row r="19" spans="1:32" ht="18" customHeight="1">
      <c r="A19" s="1337" t="s">
        <v>1257</v>
      </c>
      <c r="B19" s="1336"/>
      <c r="C19" s="1336"/>
      <c r="D19" s="1336"/>
      <c r="E19" s="1336"/>
      <c r="F19" s="1336"/>
      <c r="G19" s="1336"/>
      <c r="H19" s="1336"/>
      <c r="I19" s="1336"/>
      <c r="J19" s="1335"/>
      <c r="L19"/>
      <c r="M19"/>
      <c r="N19"/>
      <c r="O19"/>
      <c r="P19"/>
      <c r="Q19"/>
      <c r="R19"/>
      <c r="S19"/>
      <c r="T19"/>
      <c r="U19"/>
      <c r="V19"/>
      <c r="X19"/>
      <c r="Y19"/>
      <c r="Z19"/>
      <c r="AA19"/>
      <c r="AB19"/>
      <c r="AC19"/>
      <c r="AD19"/>
      <c r="AE19"/>
      <c r="AF19"/>
    </row>
    <row r="20" spans="1:32" ht="18" customHeight="1">
      <c r="A20" s="1334" t="s">
        <v>1256</v>
      </c>
      <c r="B20" s="1330">
        <v>105226.268</v>
      </c>
      <c r="C20" s="1330">
        <v>10522.6268</v>
      </c>
      <c r="D20" s="1330">
        <v>38.957182994416058</v>
      </c>
      <c r="E20" s="1330">
        <v>69704.620999999999</v>
      </c>
      <c r="F20" s="1330">
        <v>6970.4620999999997</v>
      </c>
      <c r="G20" s="1330">
        <v>5.9236681236447506</v>
      </c>
      <c r="H20" s="1330">
        <v>35570.68</v>
      </c>
      <c r="I20" s="1330">
        <v>3557.0680000000002</v>
      </c>
      <c r="J20" s="1329">
        <v>8.5512650503034546</v>
      </c>
      <c r="L20"/>
      <c r="M20"/>
      <c r="N20"/>
      <c r="O20"/>
      <c r="P20"/>
      <c r="Q20"/>
      <c r="R20"/>
      <c r="S20"/>
      <c r="T20"/>
      <c r="U20"/>
      <c r="V20"/>
      <c r="X20"/>
      <c r="Y20"/>
      <c r="Z20"/>
      <c r="AA20"/>
      <c r="AB20"/>
      <c r="AC20"/>
      <c r="AD20"/>
      <c r="AE20"/>
      <c r="AF20"/>
    </row>
    <row r="21" spans="1:32" ht="18" customHeight="1">
      <c r="A21" s="1333" t="s">
        <v>1255</v>
      </c>
      <c r="B21" s="1330">
        <v>14464.475</v>
      </c>
      <c r="C21" s="1330">
        <v>1446.4475</v>
      </c>
      <c r="D21" s="1330">
        <v>5.3550811047784777</v>
      </c>
      <c r="E21" s="1330">
        <v>10863.4895</v>
      </c>
      <c r="F21" s="1330">
        <v>1086.3489500000001</v>
      </c>
      <c r="G21" s="1330">
        <v>0.92320574360054919</v>
      </c>
      <c r="H21" s="1330">
        <v>12331.915000000001</v>
      </c>
      <c r="I21" s="1330">
        <v>1233.1914999999999</v>
      </c>
      <c r="J21" s="1329">
        <v>2.9646178746881673</v>
      </c>
      <c r="L21"/>
      <c r="M21"/>
      <c r="N21"/>
      <c r="O21"/>
      <c r="P21"/>
      <c r="Q21"/>
      <c r="R21"/>
      <c r="S21"/>
      <c r="T21"/>
      <c r="U21"/>
      <c r="V21"/>
      <c r="X21"/>
      <c r="Y21"/>
      <c r="Z21"/>
      <c r="AA21"/>
      <c r="AB21"/>
      <c r="AC21"/>
      <c r="AD21"/>
      <c r="AE21"/>
      <c r="AF21"/>
    </row>
    <row r="22" spans="1:32" ht="18" customHeight="1">
      <c r="A22" s="1333" t="s">
        <v>1254</v>
      </c>
      <c r="B22" s="1330">
        <v>80775.062770000004</v>
      </c>
      <c r="C22" s="1330">
        <v>8077.5062769999986</v>
      </c>
      <c r="D22" s="1330">
        <v>29.904784817763684</v>
      </c>
      <c r="E22" s="1330">
        <v>49619.46570310001</v>
      </c>
      <c r="F22" s="1330">
        <v>4961.9465703100013</v>
      </c>
      <c r="G22" s="1330">
        <v>4.2167828055149679</v>
      </c>
      <c r="H22" s="1330">
        <v>14169.299056299998</v>
      </c>
      <c r="I22" s="1330">
        <v>1281.3893512299999</v>
      </c>
      <c r="J22" s="1329">
        <v>3.0804865060224076</v>
      </c>
      <c r="K22" s="1328"/>
      <c r="L22"/>
      <c r="M22"/>
      <c r="N22"/>
      <c r="O22"/>
      <c r="P22"/>
      <c r="Q22"/>
      <c r="R22"/>
      <c r="S22"/>
      <c r="T22"/>
      <c r="U22"/>
      <c r="V22"/>
      <c r="X22"/>
      <c r="Y22"/>
      <c r="Z22"/>
      <c r="AA22"/>
      <c r="AB22"/>
      <c r="AC22"/>
      <c r="AD22"/>
      <c r="AE22"/>
      <c r="AF22"/>
    </row>
    <row r="23" spans="1:32" ht="16.899999999999999" customHeight="1">
      <c r="A23" s="1333" t="s">
        <v>1253</v>
      </c>
      <c r="B23" s="1330"/>
      <c r="C23" s="1330"/>
      <c r="D23" s="1330">
        <v>0</v>
      </c>
      <c r="E23" s="1330">
        <v>1000000</v>
      </c>
      <c r="F23" s="1330">
        <v>100000</v>
      </c>
      <c r="G23" s="1330">
        <v>84.982430700609527</v>
      </c>
      <c r="H23" s="1330">
        <v>0</v>
      </c>
      <c r="I23" s="1330">
        <v>0</v>
      </c>
      <c r="J23" s="1329">
        <v>0</v>
      </c>
      <c r="K23" s="1328"/>
      <c r="L23"/>
      <c r="M23"/>
      <c r="N23"/>
      <c r="O23"/>
      <c r="P23"/>
      <c r="Q23"/>
      <c r="R23"/>
      <c r="S23"/>
      <c r="T23"/>
      <c r="U23"/>
      <c r="V23"/>
      <c r="X23"/>
      <c r="Y23"/>
      <c r="Z23"/>
      <c r="AA23"/>
      <c r="AB23"/>
      <c r="AC23"/>
      <c r="AD23"/>
      <c r="AE23"/>
      <c r="AF23"/>
    </row>
    <row r="24" spans="1:32" ht="0.75" customHeight="1">
      <c r="A24" s="1333" t="s">
        <v>1252</v>
      </c>
      <c r="B24" s="1330"/>
      <c r="C24" s="1330"/>
      <c r="D24" s="1330">
        <v>0</v>
      </c>
      <c r="E24" s="1330"/>
      <c r="F24" s="1330"/>
      <c r="G24" s="1330">
        <v>0</v>
      </c>
      <c r="H24" s="1330">
        <v>0</v>
      </c>
      <c r="I24" s="1330">
        <v>0</v>
      </c>
      <c r="J24" s="1329">
        <v>0</v>
      </c>
      <c r="K24" s="1328"/>
      <c r="L24"/>
      <c r="M24"/>
      <c r="N24"/>
      <c r="O24"/>
      <c r="P24"/>
      <c r="Q24"/>
      <c r="R24"/>
      <c r="S24"/>
      <c r="T24"/>
      <c r="U24"/>
      <c r="V24"/>
      <c r="X24"/>
      <c r="Y24"/>
      <c r="Z24"/>
      <c r="AA24"/>
      <c r="AB24"/>
      <c r="AC24"/>
      <c r="AD24"/>
      <c r="AE24"/>
      <c r="AF24"/>
    </row>
    <row r="25" spans="1:32" ht="18" customHeight="1">
      <c r="A25" s="1333" t="s">
        <v>1251</v>
      </c>
      <c r="B25" s="1330">
        <v>3500</v>
      </c>
      <c r="C25" s="1330">
        <v>3500</v>
      </c>
      <c r="D25" s="1330">
        <v>12.957804460047582</v>
      </c>
      <c r="E25" s="1330">
        <v>4000</v>
      </c>
      <c r="F25" s="1330">
        <v>4000</v>
      </c>
      <c r="G25" s="1330">
        <v>3.3992972280243809</v>
      </c>
      <c r="H25" s="1330">
        <v>33025.330999999998</v>
      </c>
      <c r="I25" s="1330">
        <v>33025.330999999998</v>
      </c>
      <c r="J25" s="1329">
        <v>79.393578856238662</v>
      </c>
      <c r="K25" s="1328"/>
      <c r="L25"/>
      <c r="M25"/>
      <c r="N25"/>
      <c r="O25"/>
      <c r="P25"/>
      <c r="Q25"/>
      <c r="R25"/>
      <c r="S25"/>
      <c r="T25"/>
      <c r="U25"/>
      <c r="V25"/>
      <c r="X25"/>
      <c r="Y25"/>
      <c r="Z25"/>
      <c r="AA25"/>
      <c r="AB25"/>
      <c r="AC25"/>
      <c r="AD25"/>
      <c r="AE25"/>
      <c r="AF25"/>
    </row>
    <row r="26" spans="1:32" ht="18" customHeight="1">
      <c r="A26" s="1332" t="s">
        <v>1250</v>
      </c>
      <c r="B26" s="1330">
        <v>232000</v>
      </c>
      <c r="C26" s="1330">
        <v>2320</v>
      </c>
      <c r="D26" s="1330">
        <v>8.5891732420886822</v>
      </c>
      <c r="E26" s="1330">
        <v>65262.36</v>
      </c>
      <c r="F26" s="1330">
        <v>652.62360000000001</v>
      </c>
      <c r="G26" s="1330">
        <v>0.5546153986058231</v>
      </c>
      <c r="H26" s="1330">
        <v>250000</v>
      </c>
      <c r="I26" s="1330">
        <v>2500</v>
      </c>
      <c r="J26" s="1329">
        <v>6.0100517127473054</v>
      </c>
      <c r="K26" s="1328"/>
      <c r="L26"/>
      <c r="M26"/>
      <c r="N26"/>
      <c r="O26"/>
      <c r="P26"/>
      <c r="Q26"/>
      <c r="R26"/>
      <c r="S26"/>
      <c r="T26"/>
      <c r="U26"/>
      <c r="V26"/>
      <c r="X26"/>
      <c r="Y26"/>
      <c r="Z26"/>
      <c r="AA26"/>
      <c r="AB26"/>
      <c r="AC26"/>
      <c r="AD26"/>
      <c r="AE26"/>
      <c r="AF26"/>
    </row>
    <row r="27" spans="1:32" ht="18" customHeight="1">
      <c r="A27" s="1331" t="s">
        <v>117</v>
      </c>
      <c r="B27" s="1330">
        <v>11441.68125</v>
      </c>
      <c r="C27" s="1330">
        <v>1144.1681249999999</v>
      </c>
      <c r="D27" s="1330">
        <v>4.2359733809055076</v>
      </c>
      <c r="E27" s="1330"/>
      <c r="F27" s="1330"/>
      <c r="G27" s="1330">
        <v>0</v>
      </c>
      <c r="H27" s="1330">
        <v>0</v>
      </c>
      <c r="I27" s="1330">
        <v>0</v>
      </c>
      <c r="J27" s="1329">
        <v>0</v>
      </c>
      <c r="K27" s="1328"/>
      <c r="L27"/>
      <c r="M27"/>
      <c r="N27"/>
      <c r="O27"/>
      <c r="P27"/>
      <c r="Q27"/>
      <c r="R27"/>
      <c r="S27"/>
      <c r="T27"/>
      <c r="U27"/>
      <c r="V27"/>
      <c r="X27"/>
      <c r="Y27"/>
      <c r="Z27"/>
      <c r="AA27"/>
      <c r="AB27"/>
      <c r="AC27"/>
      <c r="AD27"/>
      <c r="AE27"/>
      <c r="AF27"/>
    </row>
    <row r="28" spans="1:32" ht="16.5" thickBot="1">
      <c r="A28" s="1327" t="s">
        <v>1249</v>
      </c>
      <c r="B28" s="1326">
        <v>447407.48702</v>
      </c>
      <c r="C28" s="1326">
        <v>27010.748702000001</v>
      </c>
      <c r="D28" s="1326">
        <v>99.999999999999986</v>
      </c>
      <c r="E28" s="1326">
        <v>1199449.9362031</v>
      </c>
      <c r="F28" s="1326">
        <v>117671.38122031001</v>
      </c>
      <c r="G28" s="1326">
        <v>100</v>
      </c>
      <c r="H28" s="1326">
        <v>345097.2250563</v>
      </c>
      <c r="I28" s="1326">
        <v>41596.979851229997</v>
      </c>
      <c r="J28" s="1325">
        <v>100</v>
      </c>
      <c r="L28"/>
      <c r="M28"/>
      <c r="N28"/>
      <c r="O28"/>
      <c r="P28"/>
      <c r="Q28"/>
      <c r="R28"/>
      <c r="S28"/>
      <c r="T28"/>
      <c r="U28"/>
      <c r="V28"/>
      <c r="X28"/>
      <c r="Y28"/>
      <c r="Z28"/>
      <c r="AA28"/>
      <c r="AB28"/>
      <c r="AC28"/>
      <c r="AD28"/>
      <c r="AE28"/>
      <c r="AF28"/>
    </row>
    <row r="29" spans="1:32" ht="15.75" thickTop="1">
      <c r="A29" s="1221" t="s">
        <v>1235</v>
      </c>
      <c r="B29" s="1324"/>
      <c r="C29" s="1324"/>
      <c r="D29" s="1324"/>
      <c r="E29" s="1324"/>
      <c r="F29" s="1324"/>
      <c r="G29" s="1324"/>
      <c r="H29" s="1324"/>
      <c r="I29" s="1324"/>
      <c r="J29" s="1324"/>
      <c r="L29"/>
      <c r="M29"/>
      <c r="N29"/>
      <c r="O29"/>
      <c r="P29"/>
      <c r="Q29"/>
      <c r="R29"/>
      <c r="S29"/>
      <c r="T29"/>
      <c r="U29"/>
      <c r="V29"/>
    </row>
    <row r="30" spans="1:32">
      <c r="A30" s="1221" t="s">
        <v>1248</v>
      </c>
      <c r="L30"/>
    </row>
    <row r="31" spans="1:32">
      <c r="A31" s="1221"/>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H46"/>
  <sheetViews>
    <sheetView showGridLines="0" topLeftCell="C1" zoomScale="98" zoomScaleNormal="98" workbookViewId="0">
      <selection activeCell="M38" sqref="M38"/>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21" max="21" width="9.7109375" bestFit="1" customWidth="1"/>
  </cols>
  <sheetData>
    <row r="2" spans="1:242" s="358" customFormat="1" ht="15.75">
      <c r="B2" s="360"/>
      <c r="C2" s="360"/>
      <c r="D2" s="360"/>
      <c r="E2" s="360"/>
      <c r="F2" s="3381" t="s">
        <v>478</v>
      </c>
      <c r="G2" s="3381"/>
      <c r="H2" s="3381"/>
      <c r="I2" s="3381"/>
      <c r="J2" s="3381"/>
      <c r="K2" s="3381"/>
      <c r="L2" s="3381"/>
      <c r="M2" s="3381"/>
      <c r="N2" s="3381"/>
      <c r="O2" s="3381"/>
      <c r="P2" s="3381"/>
      <c r="Q2" s="3381"/>
      <c r="R2" s="3381"/>
      <c r="S2" s="3381"/>
      <c r="T2" s="361"/>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359"/>
      <c r="HY2" s="359"/>
      <c r="HZ2" s="359"/>
      <c r="IA2" s="359"/>
      <c r="IB2" s="359"/>
      <c r="IC2" s="359"/>
      <c r="ID2" s="359"/>
      <c r="IE2" s="359"/>
      <c r="IF2" s="359"/>
      <c r="IG2" s="359"/>
      <c r="IH2" s="359"/>
    </row>
    <row r="3" spans="1:242" s="358" customFormat="1" ht="15.75">
      <c r="A3" s="360"/>
      <c r="B3" s="360"/>
      <c r="C3" s="360"/>
      <c r="D3" s="360"/>
      <c r="E3" s="360"/>
      <c r="F3" s="3381" t="s">
        <v>212</v>
      </c>
      <c r="G3" s="3381"/>
      <c r="H3" s="3381"/>
      <c r="I3" s="3381"/>
      <c r="J3" s="3381"/>
      <c r="K3" s="3381"/>
      <c r="L3" s="3381"/>
      <c r="M3" s="3381"/>
      <c r="N3" s="3381"/>
      <c r="O3" s="3381"/>
      <c r="P3" s="3381"/>
      <c r="Q3" s="3381"/>
      <c r="R3" s="3381"/>
      <c r="S3" s="3381"/>
      <c r="T3" s="361"/>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359"/>
      <c r="IA3" s="359"/>
      <c r="IB3" s="359"/>
      <c r="IC3" s="359"/>
      <c r="ID3" s="359"/>
      <c r="IE3" s="359"/>
      <c r="IF3" s="359"/>
      <c r="IG3" s="359"/>
      <c r="IH3" s="359"/>
    </row>
    <row r="4" spans="1:242" ht="15.75" thickBot="1"/>
    <row r="5" spans="1:242" ht="15.75" thickTop="1">
      <c r="F5" s="3382" t="s">
        <v>159</v>
      </c>
      <c r="G5" s="3386" t="s">
        <v>493</v>
      </c>
      <c r="H5" s="3387"/>
      <c r="I5" s="3387"/>
      <c r="J5" s="3387"/>
      <c r="K5" s="3387"/>
      <c r="L5" s="3387"/>
      <c r="M5" s="3387"/>
      <c r="N5" s="3387"/>
      <c r="O5" s="3387"/>
      <c r="P5" s="3387"/>
      <c r="Q5" s="3387"/>
      <c r="R5" s="3387"/>
      <c r="S5" s="3387"/>
      <c r="T5" s="3387"/>
      <c r="U5" s="3387"/>
      <c r="V5" s="3388"/>
    </row>
    <row r="6" spans="1:242" ht="15.75" customHeight="1">
      <c r="F6" s="3383"/>
      <c r="G6" s="3389" t="s">
        <v>157</v>
      </c>
      <c r="H6" s="3390"/>
      <c r="I6" s="3390"/>
      <c r="J6" s="3390"/>
      <c r="K6" s="3390"/>
      <c r="L6" s="3390"/>
      <c r="M6" s="3390"/>
      <c r="N6" s="3390"/>
      <c r="O6" s="3390"/>
      <c r="P6" s="3390"/>
      <c r="Q6" s="3390"/>
      <c r="R6" s="3390"/>
      <c r="S6" s="3390"/>
      <c r="T6" s="3390"/>
      <c r="U6" s="3390"/>
      <c r="V6" s="3391"/>
    </row>
    <row r="7" spans="1:242" ht="15.75" customHeight="1">
      <c r="F7" s="3383"/>
      <c r="G7" s="405" t="s">
        <v>72</v>
      </c>
      <c r="H7" s="3385" t="s">
        <v>73</v>
      </c>
      <c r="I7" s="3385"/>
      <c r="J7" s="3385"/>
      <c r="K7" s="3385"/>
      <c r="L7" s="3385"/>
      <c r="M7" s="3385"/>
      <c r="N7" s="3385"/>
      <c r="O7" s="3385"/>
      <c r="P7" s="3385"/>
      <c r="Q7" s="3385"/>
      <c r="R7" s="3385"/>
      <c r="S7" s="3385"/>
      <c r="T7" s="3392" t="s">
        <v>263</v>
      </c>
      <c r="U7" s="3393"/>
      <c r="V7" s="3394"/>
    </row>
    <row r="8" spans="1:242">
      <c r="F8" s="3384"/>
      <c r="G8" s="120" t="s">
        <v>165</v>
      </c>
      <c r="H8" s="120" t="s">
        <v>166</v>
      </c>
      <c r="I8" s="120" t="s">
        <v>163</v>
      </c>
      <c r="J8" s="120" t="s">
        <v>164</v>
      </c>
      <c r="K8" s="120" t="s">
        <v>205</v>
      </c>
      <c r="L8" s="120" t="s">
        <v>211</v>
      </c>
      <c r="M8" s="120" t="s">
        <v>213</v>
      </c>
      <c r="N8" s="120" t="s">
        <v>214</v>
      </c>
      <c r="O8" s="120" t="s">
        <v>215</v>
      </c>
      <c r="P8" s="120" t="s">
        <v>160</v>
      </c>
      <c r="Q8" s="120" t="s">
        <v>161</v>
      </c>
      <c r="R8" s="120" t="s">
        <v>162</v>
      </c>
      <c r="S8" s="120" t="s">
        <v>165</v>
      </c>
      <c r="T8" s="120" t="s">
        <v>166</v>
      </c>
      <c r="U8" s="120" t="s">
        <v>163</v>
      </c>
      <c r="V8" s="140" t="s">
        <v>164</v>
      </c>
    </row>
    <row r="9" spans="1:242" ht="20.100000000000001" customHeight="1">
      <c r="F9" s="348" t="s">
        <v>498</v>
      </c>
      <c r="G9" s="347">
        <v>37297</v>
      </c>
      <c r="H9" s="347">
        <v>34616</v>
      </c>
      <c r="I9" s="347">
        <v>28137</v>
      </c>
      <c r="J9" s="347">
        <v>41385</v>
      </c>
      <c r="K9" s="347">
        <v>34765</v>
      </c>
      <c r="L9" s="347">
        <v>41332</v>
      </c>
      <c r="M9" s="347">
        <v>49029</v>
      </c>
      <c r="N9" s="347">
        <v>49081</v>
      </c>
      <c r="O9" s="347">
        <v>48765</v>
      </c>
      <c r="P9" s="347">
        <v>62859</v>
      </c>
      <c r="Q9" s="357">
        <v>49343</v>
      </c>
      <c r="R9" s="357">
        <v>34874</v>
      </c>
      <c r="S9" s="357">
        <v>59655</v>
      </c>
      <c r="T9" s="357">
        <v>54623</v>
      </c>
      <c r="U9" s="357">
        <v>56167</v>
      </c>
      <c r="V9" s="356">
        <v>60115</v>
      </c>
    </row>
    <row r="10" spans="1:242" ht="20.100000000000001" customHeight="1">
      <c r="F10" s="343" t="s">
        <v>491</v>
      </c>
      <c r="G10" s="341">
        <v>6302846</v>
      </c>
      <c r="H10" s="341">
        <v>4769340</v>
      </c>
      <c r="I10" s="341">
        <v>3797969</v>
      </c>
      <c r="J10" s="341">
        <v>5388502</v>
      </c>
      <c r="K10" s="341">
        <v>6016320</v>
      </c>
      <c r="L10" s="341">
        <v>6297931</v>
      </c>
      <c r="M10" s="341">
        <v>6790646</v>
      </c>
      <c r="N10" s="341">
        <v>7080504</v>
      </c>
      <c r="O10" s="341">
        <v>7472259</v>
      </c>
      <c r="P10" s="341">
        <v>8356061</v>
      </c>
      <c r="Q10" s="355">
        <v>6664179</v>
      </c>
      <c r="R10" s="355">
        <v>4926771</v>
      </c>
      <c r="S10" s="355">
        <v>6919199</v>
      </c>
      <c r="T10" s="355">
        <v>7362311</v>
      </c>
      <c r="U10" s="355">
        <v>8171367</v>
      </c>
      <c r="V10" s="354">
        <v>8299587</v>
      </c>
    </row>
    <row r="11" spans="1:242" ht="20.100000000000001" customHeight="1">
      <c r="F11" s="343" t="s">
        <v>490</v>
      </c>
      <c r="G11" s="341">
        <v>1260169</v>
      </c>
      <c r="H11" s="341">
        <v>1039330</v>
      </c>
      <c r="I11" s="341">
        <v>677845</v>
      </c>
      <c r="J11" s="341">
        <v>1061661</v>
      </c>
      <c r="K11" s="341">
        <v>877695</v>
      </c>
      <c r="L11" s="341">
        <v>970604</v>
      </c>
      <c r="M11" s="341">
        <v>1122295</v>
      </c>
      <c r="N11" s="341">
        <v>1097113</v>
      </c>
      <c r="O11" s="341">
        <v>1104909</v>
      </c>
      <c r="P11" s="341">
        <v>1396795</v>
      </c>
      <c r="Q11" s="355">
        <v>945609</v>
      </c>
      <c r="R11" s="355">
        <v>561598</v>
      </c>
      <c r="S11" s="355">
        <v>1440472</v>
      </c>
      <c r="T11" s="355">
        <v>1216287</v>
      </c>
      <c r="U11" s="355">
        <v>1128439</v>
      </c>
      <c r="V11" s="354">
        <v>1167554</v>
      </c>
    </row>
    <row r="12" spans="1:242" ht="20.100000000000001" customHeight="1">
      <c r="F12" s="343" t="s">
        <v>489</v>
      </c>
      <c r="G12" s="341">
        <v>596538</v>
      </c>
      <c r="H12" s="341">
        <v>347854</v>
      </c>
      <c r="I12" s="341">
        <v>656142</v>
      </c>
      <c r="J12" s="341">
        <v>1077322</v>
      </c>
      <c r="K12" s="341">
        <v>654918</v>
      </c>
      <c r="L12" s="341">
        <v>794694</v>
      </c>
      <c r="M12" s="341">
        <v>980237</v>
      </c>
      <c r="N12" s="341">
        <v>1642868</v>
      </c>
      <c r="O12" s="341">
        <v>907398</v>
      </c>
      <c r="P12" s="341">
        <v>997255</v>
      </c>
      <c r="Q12" s="355">
        <v>762332</v>
      </c>
      <c r="R12" s="355">
        <v>855522</v>
      </c>
      <c r="S12" s="355">
        <v>1164481</v>
      </c>
      <c r="T12" s="355">
        <v>730275</v>
      </c>
      <c r="U12" s="355">
        <v>1145630</v>
      </c>
      <c r="V12" s="354">
        <v>1289891</v>
      </c>
    </row>
    <row r="13" spans="1:242" ht="20.100000000000001" customHeight="1">
      <c r="F13" s="343" t="s">
        <v>497</v>
      </c>
      <c r="G13" s="341">
        <v>696447</v>
      </c>
      <c r="H13" s="341">
        <v>633134</v>
      </c>
      <c r="I13" s="341">
        <v>895586</v>
      </c>
      <c r="J13" s="341">
        <v>1259291</v>
      </c>
      <c r="K13" s="341">
        <v>1028037</v>
      </c>
      <c r="L13" s="341">
        <v>1217310</v>
      </c>
      <c r="M13" s="341">
        <v>1403873</v>
      </c>
      <c r="N13" s="341">
        <v>1545414</v>
      </c>
      <c r="O13" s="341">
        <v>1603598</v>
      </c>
      <c r="P13" s="341">
        <v>2038465</v>
      </c>
      <c r="Q13" s="355">
        <v>1843551</v>
      </c>
      <c r="R13" s="355">
        <v>2160648</v>
      </c>
      <c r="S13" s="355">
        <v>3204845</v>
      </c>
      <c r="T13" s="355">
        <v>2956967</v>
      </c>
      <c r="U13" s="355">
        <v>3224175</v>
      </c>
      <c r="V13" s="354">
        <v>3510226</v>
      </c>
    </row>
    <row r="14" spans="1:242" ht="20.100000000000001" customHeight="1">
      <c r="F14" s="343" t="s">
        <v>488</v>
      </c>
      <c r="G14" s="341">
        <v>3316554</v>
      </c>
      <c r="H14" s="341">
        <v>5426368</v>
      </c>
      <c r="I14" s="341">
        <v>4118182</v>
      </c>
      <c r="J14" s="341">
        <v>5952693</v>
      </c>
      <c r="K14" s="341">
        <v>6650567</v>
      </c>
      <c r="L14" s="341">
        <v>6890924</v>
      </c>
      <c r="M14" s="341">
        <v>7478022</v>
      </c>
      <c r="N14" s="341">
        <v>7783284</v>
      </c>
      <c r="O14" s="341">
        <v>8215170</v>
      </c>
      <c r="P14" s="341">
        <v>9199716</v>
      </c>
      <c r="Q14" s="355">
        <v>7249824</v>
      </c>
      <c r="R14" s="355">
        <v>5218514</v>
      </c>
      <c r="S14" s="355">
        <v>7465439</v>
      </c>
      <c r="T14" s="355">
        <v>8081818</v>
      </c>
      <c r="U14" s="355">
        <v>8937593</v>
      </c>
      <c r="V14" s="354">
        <v>9212511</v>
      </c>
    </row>
    <row r="15" spans="1:242" ht="20.100000000000001" customHeight="1">
      <c r="F15" s="343" t="s">
        <v>487</v>
      </c>
      <c r="G15" s="341">
        <v>119610</v>
      </c>
      <c r="H15" s="341">
        <v>154698</v>
      </c>
      <c r="I15" s="341">
        <v>76317</v>
      </c>
      <c r="J15" s="341">
        <v>128460</v>
      </c>
      <c r="K15" s="341">
        <v>141333</v>
      </c>
      <c r="L15" s="341">
        <v>196158</v>
      </c>
      <c r="M15" s="341">
        <v>151685</v>
      </c>
      <c r="N15" s="341">
        <v>169985</v>
      </c>
      <c r="O15" s="341">
        <v>189166</v>
      </c>
      <c r="P15" s="341">
        <v>191946</v>
      </c>
      <c r="Q15" s="355">
        <v>123558</v>
      </c>
      <c r="R15" s="355">
        <v>69848</v>
      </c>
      <c r="S15" s="355">
        <v>124243</v>
      </c>
      <c r="T15" s="355">
        <v>161731</v>
      </c>
      <c r="U15" s="355">
        <v>171894</v>
      </c>
      <c r="V15" s="354">
        <v>196415</v>
      </c>
    </row>
    <row r="16" spans="1:242" ht="20.100000000000001" customHeight="1">
      <c r="F16" s="343" t="s">
        <v>486</v>
      </c>
      <c r="G16" s="341">
        <v>5249</v>
      </c>
      <c r="H16" s="341">
        <v>8986</v>
      </c>
      <c r="I16" s="341">
        <v>4587</v>
      </c>
      <c r="J16" s="341">
        <v>7706</v>
      </c>
      <c r="K16" s="341">
        <v>5760</v>
      </c>
      <c r="L16" s="341">
        <v>9788</v>
      </c>
      <c r="M16" s="341">
        <v>15655</v>
      </c>
      <c r="N16" s="341">
        <v>11928</v>
      </c>
      <c r="O16" s="341">
        <v>11491</v>
      </c>
      <c r="P16" s="341">
        <v>13378</v>
      </c>
      <c r="Q16" s="355">
        <v>13181</v>
      </c>
      <c r="R16" s="355">
        <v>11176</v>
      </c>
      <c r="S16" s="355">
        <v>17231</v>
      </c>
      <c r="T16" s="355">
        <v>23919</v>
      </c>
      <c r="U16" s="355">
        <v>26964</v>
      </c>
      <c r="V16" s="354">
        <v>30038</v>
      </c>
    </row>
    <row r="17" spans="6:22" ht="20.100000000000001" customHeight="1">
      <c r="F17" s="343" t="s">
        <v>485</v>
      </c>
      <c r="G17" s="341">
        <v>653459</v>
      </c>
      <c r="H17" s="341">
        <v>205735</v>
      </c>
      <c r="I17" s="341">
        <v>208934</v>
      </c>
      <c r="J17" s="341">
        <v>275933</v>
      </c>
      <c r="K17" s="341">
        <v>221405</v>
      </c>
      <c r="L17" s="341">
        <v>245286</v>
      </c>
      <c r="M17" s="341">
        <v>302056</v>
      </c>
      <c r="N17" s="341">
        <v>310482</v>
      </c>
      <c r="O17" s="341">
        <v>267582</v>
      </c>
      <c r="P17" s="341">
        <v>303844</v>
      </c>
      <c r="Q17" s="355">
        <v>268144</v>
      </c>
      <c r="R17" s="355">
        <v>240438</v>
      </c>
      <c r="S17" s="355">
        <v>329523</v>
      </c>
      <c r="T17" s="355">
        <v>340525</v>
      </c>
      <c r="U17" s="355">
        <v>301012</v>
      </c>
      <c r="V17" s="354">
        <v>311580</v>
      </c>
    </row>
    <row r="18" spans="6:22" ht="20.100000000000001" customHeight="1">
      <c r="F18" s="343" t="s">
        <v>484</v>
      </c>
      <c r="G18" s="341">
        <v>5817681</v>
      </c>
      <c r="H18" s="341">
        <v>5923411</v>
      </c>
      <c r="I18" s="341">
        <v>5961339</v>
      </c>
      <c r="J18" s="341">
        <v>7850154</v>
      </c>
      <c r="K18" s="341">
        <v>7643296</v>
      </c>
      <c r="L18" s="341">
        <v>8386470</v>
      </c>
      <c r="M18" s="341">
        <v>8681369</v>
      </c>
      <c r="N18" s="341">
        <v>9672478</v>
      </c>
      <c r="O18" s="341">
        <v>10082655</v>
      </c>
      <c r="P18" s="341">
        <v>11047474</v>
      </c>
      <c r="Q18" s="355">
        <v>11616566</v>
      </c>
      <c r="R18" s="355">
        <v>11357181</v>
      </c>
      <c r="S18" s="355">
        <v>13700993</v>
      </c>
      <c r="T18" s="355">
        <v>13099189</v>
      </c>
      <c r="U18" s="355">
        <v>13241819</v>
      </c>
      <c r="V18" s="354">
        <v>13764982</v>
      </c>
    </row>
    <row r="19" spans="6:22" ht="20.100000000000001" customHeight="1">
      <c r="F19" s="343" t="s">
        <v>483</v>
      </c>
      <c r="G19" s="341">
        <v>83249</v>
      </c>
      <c r="H19" s="341">
        <v>53350</v>
      </c>
      <c r="I19" s="341">
        <v>37344</v>
      </c>
      <c r="J19" s="341">
        <v>47650</v>
      </c>
      <c r="K19" s="341">
        <v>48454</v>
      </c>
      <c r="L19" s="341">
        <v>86675</v>
      </c>
      <c r="M19" s="341">
        <v>50350</v>
      </c>
      <c r="N19" s="341">
        <v>50836</v>
      </c>
      <c r="O19" s="341">
        <v>51093</v>
      </c>
      <c r="P19" s="341">
        <v>68157</v>
      </c>
      <c r="Q19" s="355">
        <v>50792</v>
      </c>
      <c r="R19" s="355">
        <v>34854</v>
      </c>
      <c r="S19" s="355">
        <v>59783</v>
      </c>
      <c r="T19" s="355">
        <v>73340</v>
      </c>
      <c r="U19" s="355">
        <v>56383</v>
      </c>
      <c r="V19" s="354">
        <v>58686</v>
      </c>
    </row>
    <row r="20" spans="6:22" ht="20.100000000000001" customHeight="1">
      <c r="F20" s="343" t="s">
        <v>482</v>
      </c>
      <c r="G20" s="341">
        <v>10179557</v>
      </c>
      <c r="H20" s="341">
        <v>10177889</v>
      </c>
      <c r="I20" s="341">
        <v>9415447</v>
      </c>
      <c r="J20" s="341">
        <v>10175962</v>
      </c>
      <c r="K20" s="341">
        <v>9749707</v>
      </c>
      <c r="L20" s="341">
        <v>9929969</v>
      </c>
      <c r="M20" s="341">
        <v>9890521</v>
      </c>
      <c r="N20" s="341">
        <v>10516599</v>
      </c>
      <c r="O20" s="341">
        <v>10614268</v>
      </c>
      <c r="P20" s="341">
        <v>11465257</v>
      </c>
      <c r="Q20" s="355">
        <v>10743511</v>
      </c>
      <c r="R20" s="355">
        <v>9750065</v>
      </c>
      <c r="S20" s="355">
        <v>12515904</v>
      </c>
      <c r="T20" s="355">
        <v>13155501</v>
      </c>
      <c r="U20" s="355">
        <v>13203496</v>
      </c>
      <c r="V20" s="354">
        <v>13565054</v>
      </c>
    </row>
    <row r="21" spans="6:22" ht="20.100000000000001" customHeight="1">
      <c r="F21" s="343" t="s">
        <v>481</v>
      </c>
      <c r="G21" s="342" t="s">
        <v>74</v>
      </c>
      <c r="H21" s="341">
        <v>195016</v>
      </c>
      <c r="I21" s="341">
        <v>179150</v>
      </c>
      <c r="J21" s="341">
        <v>265125</v>
      </c>
      <c r="K21" s="341">
        <v>241818</v>
      </c>
      <c r="L21" s="341">
        <v>343574</v>
      </c>
      <c r="M21" s="341">
        <v>372176</v>
      </c>
      <c r="N21" s="341">
        <v>535790</v>
      </c>
      <c r="O21" s="341">
        <v>635738</v>
      </c>
      <c r="P21" s="341">
        <v>782471</v>
      </c>
      <c r="Q21" s="355">
        <v>672689</v>
      </c>
      <c r="R21" s="355">
        <v>502666</v>
      </c>
      <c r="S21" s="355">
        <v>855566</v>
      </c>
      <c r="T21" s="355">
        <v>1293349</v>
      </c>
      <c r="U21" s="355">
        <v>1577561</v>
      </c>
      <c r="V21" s="354">
        <v>1515329</v>
      </c>
    </row>
    <row r="22" spans="6:22" ht="20.100000000000001" customHeight="1">
      <c r="F22" s="343" t="s">
        <v>480</v>
      </c>
      <c r="G22" s="342" t="s">
        <v>74</v>
      </c>
      <c r="H22" s="341">
        <v>532911</v>
      </c>
      <c r="I22" s="341">
        <v>314110</v>
      </c>
      <c r="J22" s="341">
        <v>586731</v>
      </c>
      <c r="K22" s="341">
        <v>668319</v>
      </c>
      <c r="L22" s="341">
        <v>690259</v>
      </c>
      <c r="M22" s="341">
        <v>734376</v>
      </c>
      <c r="N22" s="341">
        <v>757424</v>
      </c>
      <c r="O22" s="341">
        <v>813330</v>
      </c>
      <c r="P22" s="341">
        <v>871488</v>
      </c>
      <c r="Q22" s="355">
        <v>608704</v>
      </c>
      <c r="R22" s="355">
        <v>334154</v>
      </c>
      <c r="S22" s="355">
        <v>635599</v>
      </c>
      <c r="T22" s="355">
        <v>837266</v>
      </c>
      <c r="U22" s="355">
        <v>898947</v>
      </c>
      <c r="V22" s="354">
        <v>1063020</v>
      </c>
    </row>
    <row r="23" spans="6:22" ht="20.100000000000001" customHeight="1" thickBot="1">
      <c r="F23" s="337" t="s">
        <v>479</v>
      </c>
      <c r="G23" s="336" t="s">
        <v>74</v>
      </c>
      <c r="H23" s="335">
        <v>168627</v>
      </c>
      <c r="I23" s="335">
        <v>87007</v>
      </c>
      <c r="J23" s="335">
        <v>113052</v>
      </c>
      <c r="K23" s="335">
        <v>112706</v>
      </c>
      <c r="L23" s="335">
        <v>108459</v>
      </c>
      <c r="M23" s="335">
        <v>120013</v>
      </c>
      <c r="N23" s="335">
        <v>127233</v>
      </c>
      <c r="O23" s="335">
        <v>130202</v>
      </c>
      <c r="P23" s="335">
        <v>173657</v>
      </c>
      <c r="Q23" s="353">
        <v>113680</v>
      </c>
      <c r="R23" s="353">
        <v>38613</v>
      </c>
      <c r="S23" s="353">
        <v>52115</v>
      </c>
      <c r="T23" s="353">
        <v>67891</v>
      </c>
      <c r="U23" s="353">
        <v>66137</v>
      </c>
      <c r="V23" s="352">
        <v>76357</v>
      </c>
    </row>
    <row r="24" spans="6:22" ht="20.100000000000001" customHeight="1" thickTop="1" thickBot="1">
      <c r="F24" s="351"/>
      <c r="G24" s="350"/>
      <c r="H24" s="349"/>
      <c r="I24" s="349"/>
      <c r="J24" s="349"/>
      <c r="K24" s="349"/>
      <c r="L24" s="349"/>
      <c r="M24" s="349"/>
      <c r="N24" s="349"/>
      <c r="O24" s="349"/>
      <c r="P24" s="349"/>
    </row>
    <row r="25" spans="6:22" ht="20.100000000000001" customHeight="1" thickTop="1">
      <c r="F25" s="3382" t="s">
        <v>159</v>
      </c>
      <c r="G25" s="3395" t="s">
        <v>492</v>
      </c>
      <c r="H25" s="3395"/>
      <c r="I25" s="3395"/>
      <c r="J25" s="3395"/>
      <c r="K25" s="3395"/>
      <c r="L25" s="3395"/>
      <c r="M25" s="3395"/>
      <c r="N25" s="3395"/>
      <c r="O25" s="3395"/>
      <c r="P25" s="3395"/>
      <c r="Q25" s="3395"/>
      <c r="R25" s="3395"/>
      <c r="S25" s="3395"/>
      <c r="T25" s="3395"/>
      <c r="U25" s="3395"/>
      <c r="V25" s="3396"/>
    </row>
    <row r="26" spans="6:22" ht="18.75" customHeight="1">
      <c r="F26" s="3383"/>
      <c r="G26" s="3385" t="s">
        <v>157</v>
      </c>
      <c r="H26" s="3385"/>
      <c r="I26" s="3385"/>
      <c r="J26" s="3385"/>
      <c r="K26" s="3385"/>
      <c r="L26" s="3385"/>
      <c r="M26" s="3385"/>
      <c r="N26" s="3385"/>
      <c r="O26" s="3385"/>
      <c r="P26" s="3385"/>
      <c r="Q26" s="3385"/>
      <c r="R26" s="3385"/>
      <c r="S26" s="3385"/>
      <c r="T26" s="3385"/>
      <c r="U26" s="3385"/>
      <c r="V26" s="3397"/>
    </row>
    <row r="27" spans="6:22" ht="18.75" customHeight="1">
      <c r="F27" s="3383"/>
      <c r="G27" s="405" t="s">
        <v>72</v>
      </c>
      <c r="H27" s="3385" t="s">
        <v>73</v>
      </c>
      <c r="I27" s="3385"/>
      <c r="J27" s="3385"/>
      <c r="K27" s="3385"/>
      <c r="L27" s="3385"/>
      <c r="M27" s="3385"/>
      <c r="N27" s="3385"/>
      <c r="O27" s="3385"/>
      <c r="P27" s="3385"/>
      <c r="Q27" s="3385"/>
      <c r="R27" s="3385"/>
      <c r="S27" s="3385"/>
      <c r="T27" s="3385" t="s">
        <v>263</v>
      </c>
      <c r="U27" s="3385"/>
      <c r="V27" s="3397"/>
    </row>
    <row r="28" spans="6:22" ht="18.75" customHeight="1">
      <c r="F28" s="3384"/>
      <c r="G28" s="120" t="s">
        <v>165</v>
      </c>
      <c r="H28" s="120" t="s">
        <v>166</v>
      </c>
      <c r="I28" s="120" t="s">
        <v>163</v>
      </c>
      <c r="J28" s="120" t="s">
        <v>164</v>
      </c>
      <c r="K28" s="120" t="s">
        <v>205</v>
      </c>
      <c r="L28" s="120" t="s">
        <v>211</v>
      </c>
      <c r="M28" s="120" t="s">
        <v>213</v>
      </c>
      <c r="N28" s="120" t="s">
        <v>214</v>
      </c>
      <c r="O28" s="120" t="s">
        <v>215</v>
      </c>
      <c r="P28" s="120" t="s">
        <v>160</v>
      </c>
      <c r="Q28" s="120" t="s">
        <v>161</v>
      </c>
      <c r="R28" s="120" t="s">
        <v>162</v>
      </c>
      <c r="S28" s="120" t="s">
        <v>165</v>
      </c>
      <c r="T28" s="120" t="s">
        <v>166</v>
      </c>
      <c r="U28" s="120" t="s">
        <v>163</v>
      </c>
      <c r="V28" s="140" t="s">
        <v>164</v>
      </c>
    </row>
    <row r="29" spans="6:22" ht="18.75" customHeight="1">
      <c r="F29" s="348" t="s">
        <v>498</v>
      </c>
      <c r="G29" s="347">
        <v>1567959</v>
      </c>
      <c r="H29" s="347">
        <v>1213870</v>
      </c>
      <c r="I29" s="347">
        <v>835526</v>
      </c>
      <c r="J29" s="347">
        <v>1406545</v>
      </c>
      <c r="K29" s="347">
        <v>1108297</v>
      </c>
      <c r="L29" s="346">
        <v>1304852.0098825842</v>
      </c>
      <c r="M29" s="346">
        <v>1684030.8568340582</v>
      </c>
      <c r="N29" s="346">
        <v>1701030.0663191599</v>
      </c>
      <c r="O29" s="346">
        <v>1736328.9945078304</v>
      </c>
      <c r="P29" s="346">
        <v>2177811.9935289375</v>
      </c>
      <c r="Q29" s="345">
        <v>1980869.5165976533</v>
      </c>
      <c r="R29" s="345">
        <v>1900993.5843671977</v>
      </c>
      <c r="S29" s="345">
        <v>3502057.1637262478</v>
      </c>
      <c r="T29" s="345">
        <v>2126131.7251022947</v>
      </c>
      <c r="U29" s="345">
        <v>2494635.1038137698</v>
      </c>
      <c r="V29" s="344">
        <v>3145711.3790160175</v>
      </c>
    </row>
    <row r="30" spans="6:22" ht="18.75" customHeight="1">
      <c r="F30" s="343" t="s">
        <v>491</v>
      </c>
      <c r="G30" s="341">
        <v>54763</v>
      </c>
      <c r="H30" s="341">
        <v>38393</v>
      </c>
      <c r="I30" s="341">
        <v>32320</v>
      </c>
      <c r="J30" s="341">
        <v>46785</v>
      </c>
      <c r="K30" s="341">
        <v>55490</v>
      </c>
      <c r="L30" s="340">
        <v>56255.945173239998</v>
      </c>
      <c r="M30" s="340">
        <v>58768.90030583</v>
      </c>
      <c r="N30" s="340">
        <v>60283.783158640013</v>
      </c>
      <c r="O30" s="340">
        <v>60711.264339339999</v>
      </c>
      <c r="P30" s="340">
        <v>70604.221380710005</v>
      </c>
      <c r="Q30" s="339">
        <v>58064.923720869992</v>
      </c>
      <c r="R30" s="339">
        <v>46201.184868550001</v>
      </c>
      <c r="S30" s="339">
        <v>64389.47</v>
      </c>
      <c r="T30" s="339">
        <v>65377.273869009987</v>
      </c>
      <c r="U30" s="339">
        <v>70131.520660120004</v>
      </c>
      <c r="V30" s="338">
        <v>76537.104360480007</v>
      </c>
    </row>
    <row r="31" spans="6:22" ht="18.75" customHeight="1">
      <c r="F31" s="343" t="s">
        <v>490</v>
      </c>
      <c r="G31" s="341">
        <v>792007</v>
      </c>
      <c r="H31" s="341">
        <v>657113</v>
      </c>
      <c r="I31" s="341">
        <v>402477</v>
      </c>
      <c r="J31" s="341">
        <v>687075</v>
      </c>
      <c r="K31" s="341">
        <v>545185</v>
      </c>
      <c r="L31" s="340">
        <v>612782.44338182849</v>
      </c>
      <c r="M31" s="340">
        <v>762766.4262246209</v>
      </c>
      <c r="N31" s="340">
        <v>722283.64327156846</v>
      </c>
      <c r="O31" s="340">
        <v>701807.93688469648</v>
      </c>
      <c r="P31" s="340">
        <v>930788.90795401193</v>
      </c>
      <c r="Q31" s="339">
        <v>657310.8746883584</v>
      </c>
      <c r="R31" s="339">
        <v>389071.18237222848</v>
      </c>
      <c r="S31" s="339">
        <v>987787.72841720202</v>
      </c>
      <c r="T31" s="339">
        <v>864738.57699545508</v>
      </c>
      <c r="U31" s="339">
        <v>766728.56914210448</v>
      </c>
      <c r="V31" s="338">
        <v>832894.57636100892</v>
      </c>
    </row>
    <row r="32" spans="6:22" ht="18.75" customHeight="1">
      <c r="F32" s="343" t="s">
        <v>489</v>
      </c>
      <c r="G32" s="341">
        <v>223651</v>
      </c>
      <c r="H32" s="341">
        <v>156360</v>
      </c>
      <c r="I32" s="341">
        <v>153073</v>
      </c>
      <c r="J32" s="341">
        <v>234498</v>
      </c>
      <c r="K32" s="341">
        <v>170810</v>
      </c>
      <c r="L32" s="340">
        <v>200589.76748605468</v>
      </c>
      <c r="M32" s="340">
        <v>242531.26915906195</v>
      </c>
      <c r="N32" s="340">
        <v>202282.70032943261</v>
      </c>
      <c r="O32" s="340">
        <v>179696.81582550201</v>
      </c>
      <c r="P32" s="340">
        <v>211431.78852097897</v>
      </c>
      <c r="Q32" s="339">
        <v>173879.01892873418</v>
      </c>
      <c r="R32" s="339">
        <v>144896.53271038242</v>
      </c>
      <c r="S32" s="339">
        <v>299059.3867667914</v>
      </c>
      <c r="T32" s="339">
        <v>160638.58069485778</v>
      </c>
      <c r="U32" s="339">
        <v>168955.53593699768</v>
      </c>
      <c r="V32" s="338">
        <v>200036.83561331392</v>
      </c>
    </row>
    <row r="33" spans="6:22" ht="18.75" customHeight="1">
      <c r="F33" s="343" t="s">
        <v>497</v>
      </c>
      <c r="G33" s="341">
        <v>51306</v>
      </c>
      <c r="H33" s="341">
        <v>47367</v>
      </c>
      <c r="I33" s="341">
        <v>61958</v>
      </c>
      <c r="J33" s="341">
        <v>88979</v>
      </c>
      <c r="K33" s="341">
        <v>73594</v>
      </c>
      <c r="L33" s="340">
        <v>90014.56304862001</v>
      </c>
      <c r="M33" s="340">
        <v>100779.09969826</v>
      </c>
      <c r="N33" s="340">
        <v>104394.37961484001</v>
      </c>
      <c r="O33" s="340">
        <v>110571.98082275</v>
      </c>
      <c r="P33" s="340">
        <v>141801.84983813998</v>
      </c>
      <c r="Q33" s="339">
        <v>141270.38580224002</v>
      </c>
      <c r="R33" s="339">
        <v>158253.58153167</v>
      </c>
      <c r="S33" s="339">
        <v>237758.39804640997</v>
      </c>
      <c r="T33" s="339">
        <v>213375.46158616</v>
      </c>
      <c r="U33" s="339">
        <v>232542.99266162998</v>
      </c>
      <c r="V33" s="338">
        <v>239147.61282903</v>
      </c>
    </row>
    <row r="34" spans="6:22" ht="18.75" customHeight="1">
      <c r="F34" s="343" t="s">
        <v>488</v>
      </c>
      <c r="G34" s="341">
        <v>25894</v>
      </c>
      <c r="H34" s="341">
        <v>41787</v>
      </c>
      <c r="I34" s="341">
        <v>33667</v>
      </c>
      <c r="J34" s="341">
        <v>49109</v>
      </c>
      <c r="K34" s="341">
        <v>58472</v>
      </c>
      <c r="L34" s="340">
        <v>58835.065821019998</v>
      </c>
      <c r="M34" s="340">
        <v>61601.493285210017</v>
      </c>
      <c r="N34" s="340">
        <v>63354.499693750011</v>
      </c>
      <c r="O34" s="340">
        <v>63796.667098110003</v>
      </c>
      <c r="P34" s="340">
        <v>74146.198088890014</v>
      </c>
      <c r="Q34" s="339">
        <v>60698.587309939991</v>
      </c>
      <c r="R34" s="339">
        <v>47468.209112470002</v>
      </c>
      <c r="S34" s="339">
        <v>66417.490000000005</v>
      </c>
      <c r="T34" s="339">
        <v>68104.723619529992</v>
      </c>
      <c r="U34" s="339">
        <v>73057.945393170012</v>
      </c>
      <c r="V34" s="338">
        <v>80386.136881779996</v>
      </c>
    </row>
    <row r="35" spans="6:22" ht="18.75" customHeight="1">
      <c r="F35" s="343" t="s">
        <v>487</v>
      </c>
      <c r="G35" s="341">
        <v>584</v>
      </c>
      <c r="H35" s="341">
        <v>708</v>
      </c>
      <c r="I35" s="341">
        <v>407</v>
      </c>
      <c r="J35" s="341">
        <v>760</v>
      </c>
      <c r="K35" s="341">
        <v>816</v>
      </c>
      <c r="L35" s="340">
        <v>1200.5983694099998</v>
      </c>
      <c r="M35" s="340">
        <v>955.45996297999989</v>
      </c>
      <c r="N35" s="340">
        <v>1019.5979090800001</v>
      </c>
      <c r="O35" s="340">
        <v>1039.1391956699999</v>
      </c>
      <c r="P35" s="340">
        <v>1131.0461580900001</v>
      </c>
      <c r="Q35" s="339">
        <v>689.82726277999996</v>
      </c>
      <c r="R35" s="339">
        <v>400.42861154999997</v>
      </c>
      <c r="S35" s="339">
        <v>859.02139999999997</v>
      </c>
      <c r="T35" s="339">
        <v>1081.94050844</v>
      </c>
      <c r="U35" s="339">
        <v>1227.5724149999999</v>
      </c>
      <c r="V35" s="338">
        <v>1298.1683084199999</v>
      </c>
    </row>
    <row r="36" spans="6:22" ht="18.75" customHeight="1">
      <c r="F36" s="343" t="s">
        <v>486</v>
      </c>
      <c r="G36" s="341">
        <v>36</v>
      </c>
      <c r="H36" s="341">
        <v>57</v>
      </c>
      <c r="I36" s="341">
        <v>30</v>
      </c>
      <c r="J36" s="341">
        <v>58</v>
      </c>
      <c r="K36" s="341">
        <v>60</v>
      </c>
      <c r="L36" s="340">
        <v>88.662001070000002</v>
      </c>
      <c r="M36" s="340">
        <v>108.38129465</v>
      </c>
      <c r="N36" s="340">
        <v>101.07137426</v>
      </c>
      <c r="O36" s="340">
        <v>101.80188984</v>
      </c>
      <c r="P36" s="340">
        <v>76.527269849999996</v>
      </c>
      <c r="Q36" s="339">
        <v>61.142940600000003</v>
      </c>
      <c r="R36" s="339">
        <v>37.72749031</v>
      </c>
      <c r="S36" s="339">
        <v>73.041709999999995</v>
      </c>
      <c r="T36" s="339">
        <v>87.378337389999984</v>
      </c>
      <c r="U36" s="339">
        <v>116.50417469999999</v>
      </c>
      <c r="V36" s="338">
        <v>153.44493428999999</v>
      </c>
    </row>
    <row r="37" spans="6:22" ht="18.75" customHeight="1">
      <c r="F37" s="343" t="s">
        <v>485</v>
      </c>
      <c r="G37" s="341">
        <v>19048</v>
      </c>
      <c r="H37" s="341">
        <v>3082</v>
      </c>
      <c r="I37" s="341">
        <v>4741</v>
      </c>
      <c r="J37" s="341">
        <v>6314</v>
      </c>
      <c r="K37" s="341">
        <v>5436</v>
      </c>
      <c r="L37" s="340">
        <v>7205.7911306600008</v>
      </c>
      <c r="M37" s="340">
        <v>8502.7419541499985</v>
      </c>
      <c r="N37" s="340">
        <v>9226.9916942700002</v>
      </c>
      <c r="O37" s="340">
        <v>8880.02983709</v>
      </c>
      <c r="P37" s="340">
        <v>10214.694649729998</v>
      </c>
      <c r="Q37" s="339">
        <v>10079.503134740004</v>
      </c>
      <c r="R37" s="339">
        <v>11141.771870679999</v>
      </c>
      <c r="S37" s="339">
        <v>13831.56</v>
      </c>
      <c r="T37" s="339">
        <v>15170.67710309</v>
      </c>
      <c r="U37" s="339">
        <v>13503.688374809995</v>
      </c>
      <c r="V37" s="338">
        <v>13343.715430600005</v>
      </c>
    </row>
    <row r="38" spans="6:22" ht="18.75" customHeight="1">
      <c r="F38" s="343" t="s">
        <v>484</v>
      </c>
      <c r="G38" s="341">
        <v>18839</v>
      </c>
      <c r="H38" s="341">
        <v>18393</v>
      </c>
      <c r="I38" s="341">
        <v>20340</v>
      </c>
      <c r="J38" s="341">
        <v>28804</v>
      </c>
      <c r="K38" s="341">
        <v>25654</v>
      </c>
      <c r="L38" s="340">
        <v>30286.632058239997</v>
      </c>
      <c r="M38" s="340">
        <v>33152.786895839999</v>
      </c>
      <c r="N38" s="340">
        <v>38596.635574180007</v>
      </c>
      <c r="O38" s="340">
        <v>40358.874713099998</v>
      </c>
      <c r="P38" s="340">
        <v>48652.172925209983</v>
      </c>
      <c r="Q38" s="339">
        <v>48887.12622754</v>
      </c>
      <c r="R38" s="339">
        <v>53159.560585879997</v>
      </c>
      <c r="S38" s="339">
        <v>73729.19</v>
      </c>
      <c r="T38" s="339">
        <v>72873.017954390001</v>
      </c>
      <c r="U38" s="339">
        <v>74309.81260438</v>
      </c>
      <c r="V38" s="338">
        <v>87732.273333880003</v>
      </c>
    </row>
    <row r="39" spans="6:22" ht="18.75" customHeight="1">
      <c r="F39" s="343" t="s">
        <v>483</v>
      </c>
      <c r="G39" s="341">
        <v>1338</v>
      </c>
      <c r="H39" s="341">
        <v>1042</v>
      </c>
      <c r="I39" s="341">
        <v>815</v>
      </c>
      <c r="J39" s="341">
        <v>1066</v>
      </c>
      <c r="K39" s="341">
        <v>1009</v>
      </c>
      <c r="L39" s="340">
        <v>1048.2498164599999</v>
      </c>
      <c r="M39" s="340">
        <v>1115.39471237</v>
      </c>
      <c r="N39" s="340">
        <v>1086.1188923099999</v>
      </c>
      <c r="O39" s="340">
        <v>1123.2800556300001</v>
      </c>
      <c r="P39" s="340">
        <v>1452.9784984100002</v>
      </c>
      <c r="Q39" s="339">
        <v>1092.1974489200002</v>
      </c>
      <c r="R39" s="339">
        <v>709.76569372000006</v>
      </c>
      <c r="S39" s="339">
        <v>1308.8689999999999</v>
      </c>
      <c r="T39" s="339">
        <v>1499.09818503</v>
      </c>
      <c r="U39" s="339">
        <v>1218.7987659600001</v>
      </c>
      <c r="V39" s="338">
        <v>1279.2518678200001</v>
      </c>
    </row>
    <row r="40" spans="6:22" ht="18.75" customHeight="1">
      <c r="F40" s="343" t="s">
        <v>482</v>
      </c>
      <c r="G40" s="341">
        <v>10222</v>
      </c>
      <c r="H40" s="341">
        <v>7579</v>
      </c>
      <c r="I40" s="341">
        <v>7339</v>
      </c>
      <c r="J40" s="341">
        <v>9883</v>
      </c>
      <c r="K40" s="341">
        <v>8592</v>
      </c>
      <c r="L40" s="340">
        <v>8986.8230519180015</v>
      </c>
      <c r="M40" s="340">
        <v>9655.5473069750005</v>
      </c>
      <c r="N40" s="340">
        <v>9947.7353721249983</v>
      </c>
      <c r="O40" s="340">
        <v>10179.528843307999</v>
      </c>
      <c r="P40" s="340">
        <v>11021.036637108999</v>
      </c>
      <c r="Q40" s="339">
        <v>10106.07718523</v>
      </c>
      <c r="R40" s="339">
        <v>8352.6385785900002</v>
      </c>
      <c r="S40" s="339">
        <v>12789.630708750001</v>
      </c>
      <c r="T40" s="339">
        <v>14052.224943426001</v>
      </c>
      <c r="U40" s="339">
        <v>14426.8033182574</v>
      </c>
      <c r="V40" s="338">
        <v>15186.856257850002</v>
      </c>
    </row>
    <row r="41" spans="6:22" ht="18.75" customHeight="1">
      <c r="F41" s="343" t="s">
        <v>481</v>
      </c>
      <c r="G41" s="342" t="s">
        <v>74</v>
      </c>
      <c r="H41" s="341">
        <v>589</v>
      </c>
      <c r="I41" s="341">
        <v>648</v>
      </c>
      <c r="J41" s="341">
        <v>969</v>
      </c>
      <c r="K41" s="341">
        <v>939</v>
      </c>
      <c r="L41" s="340">
        <v>1255.5737791900024</v>
      </c>
      <c r="M41" s="340">
        <v>1244.9626273399999</v>
      </c>
      <c r="N41" s="340">
        <v>1712.1970962799999</v>
      </c>
      <c r="O41" s="340">
        <v>2055.33158632</v>
      </c>
      <c r="P41" s="340">
        <v>2721.7425971900002</v>
      </c>
      <c r="Q41" s="339">
        <v>2528.8173676700003</v>
      </c>
      <c r="R41" s="339">
        <v>1967.8004693400001</v>
      </c>
      <c r="S41" s="339">
        <v>3650.7532366400001</v>
      </c>
      <c r="T41" s="339">
        <v>5055.8152067299998</v>
      </c>
      <c r="U41" s="339">
        <v>5856.6001084199997</v>
      </c>
      <c r="V41" s="338">
        <v>6097.2146439399994</v>
      </c>
    </row>
    <row r="42" spans="6:22" ht="18.75" customHeight="1">
      <c r="F42" s="343" t="s">
        <v>480</v>
      </c>
      <c r="G42" s="342" t="s">
        <v>74</v>
      </c>
      <c r="H42" s="341">
        <v>1858</v>
      </c>
      <c r="I42" s="341">
        <v>1223</v>
      </c>
      <c r="J42" s="341">
        <v>2349</v>
      </c>
      <c r="K42" s="341">
        <v>3038</v>
      </c>
      <c r="L42" s="340">
        <v>3105.5707794900004</v>
      </c>
      <c r="M42" s="340">
        <v>3053.34246798</v>
      </c>
      <c r="N42" s="340">
        <v>3259.5619490100007</v>
      </c>
      <c r="O42" s="340">
        <v>3322.2508180900008</v>
      </c>
      <c r="P42" s="340">
        <v>3691.2347619999996</v>
      </c>
      <c r="Q42" s="339">
        <v>2616.8786033200004</v>
      </c>
      <c r="R42" s="339">
        <v>1543.6819806899998</v>
      </c>
      <c r="S42" s="339">
        <v>2664.5259999999998</v>
      </c>
      <c r="T42" s="339">
        <v>3510.1981621599989</v>
      </c>
      <c r="U42" s="339">
        <v>3816.3262353199998</v>
      </c>
      <c r="V42" s="338">
        <v>4845.2887071199993</v>
      </c>
    </row>
    <row r="43" spans="6:22" ht="18.75" customHeight="1" thickBot="1">
      <c r="F43" s="337" t="s">
        <v>479</v>
      </c>
      <c r="G43" s="336" t="s">
        <v>74</v>
      </c>
      <c r="H43" s="335">
        <v>1201</v>
      </c>
      <c r="I43" s="335">
        <v>561</v>
      </c>
      <c r="J43" s="335">
        <v>794</v>
      </c>
      <c r="K43" s="335">
        <v>820</v>
      </c>
      <c r="L43" s="334">
        <v>762.80614476999995</v>
      </c>
      <c r="M43" s="334">
        <v>843.08548370000017</v>
      </c>
      <c r="N43" s="334">
        <v>931.96336207000002</v>
      </c>
      <c r="O43" s="334">
        <v>904.09259518999988</v>
      </c>
      <c r="P43" s="334">
        <v>1058.25070312</v>
      </c>
      <c r="Q43" s="333">
        <v>767.75518912999996</v>
      </c>
      <c r="R43" s="333">
        <v>161.49836508999999</v>
      </c>
      <c r="S43" s="333">
        <v>295.5496</v>
      </c>
      <c r="T43" s="333">
        <v>386.57043419000001</v>
      </c>
      <c r="U43" s="333">
        <v>454.17508742999996</v>
      </c>
      <c r="V43" s="332">
        <v>455.35705688999997</v>
      </c>
    </row>
    <row r="44" spans="6:22" ht="16.5" thickTop="1">
      <c r="F44" s="3398" t="s">
        <v>496</v>
      </c>
      <c r="G44" s="3398"/>
      <c r="H44" s="3398"/>
      <c r="I44" s="3398"/>
      <c r="J44" s="3398"/>
      <c r="K44" s="3398"/>
      <c r="L44" s="3398"/>
      <c r="M44" s="3398"/>
      <c r="N44" s="3398"/>
      <c r="O44" s="3398"/>
      <c r="P44" s="3398"/>
    </row>
    <row r="45" spans="6:22">
      <c r="F45" s="3380" t="s">
        <v>495</v>
      </c>
      <c r="G45" s="3380"/>
      <c r="H45" s="3380"/>
      <c r="I45" s="3380"/>
      <c r="J45" s="3380"/>
      <c r="K45" s="3380"/>
      <c r="L45" s="3380"/>
      <c r="M45" s="3380"/>
      <c r="N45" s="3380"/>
      <c r="O45" s="3380"/>
      <c r="P45" s="3380"/>
    </row>
    <row r="46" spans="6:22">
      <c r="F46" s="331" t="s">
        <v>494</v>
      </c>
    </row>
  </sheetData>
  <mergeCells count="14">
    <mergeCell ref="F45:P45"/>
    <mergeCell ref="F3:S3"/>
    <mergeCell ref="F2:S2"/>
    <mergeCell ref="F5:F8"/>
    <mergeCell ref="H7:S7"/>
    <mergeCell ref="F25:F28"/>
    <mergeCell ref="H27:S27"/>
    <mergeCell ref="G5:V5"/>
    <mergeCell ref="G6:V6"/>
    <mergeCell ref="T7:V7"/>
    <mergeCell ref="G25:V25"/>
    <mergeCell ref="G26:V26"/>
    <mergeCell ref="T27:V27"/>
    <mergeCell ref="F44:P44"/>
  </mergeCells>
  <pageMargins left="0.51" right="0.39" top="0.75" bottom="0.75" header="0.3" footer="0.3"/>
  <pageSetup paperSize="9" scale="53"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L41"/>
  <sheetViews>
    <sheetView showGridLines="0" zoomScale="70" zoomScaleNormal="70" workbookViewId="0">
      <selection activeCell="M38" sqref="M38"/>
    </sheetView>
  </sheetViews>
  <sheetFormatPr defaultRowHeight="15"/>
  <cols>
    <col min="1" max="1" width="36.7109375"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2" width="8.42578125" customWidth="1"/>
  </cols>
  <sheetData>
    <row r="2" spans="1:64" ht="15.75">
      <c r="A2" s="3399" t="s">
        <v>512</v>
      </c>
      <c r="B2" s="3399"/>
      <c r="C2" s="3399"/>
      <c r="D2" s="3399"/>
      <c r="E2" s="3399"/>
      <c r="F2" s="3399"/>
      <c r="G2" s="3399"/>
      <c r="H2" s="3399"/>
      <c r="I2" s="3399"/>
      <c r="J2" s="3399"/>
      <c r="K2" s="3399"/>
      <c r="L2" s="3399"/>
      <c r="M2" s="3399"/>
      <c r="N2" s="3399"/>
      <c r="O2" s="3399"/>
      <c r="P2" s="3399"/>
      <c r="Q2" s="3399"/>
      <c r="R2" s="3399"/>
      <c r="S2" s="3399"/>
      <c r="T2" s="3399"/>
      <c r="U2" s="3399"/>
      <c r="V2" s="3399"/>
      <c r="W2" s="3399"/>
      <c r="X2" s="3399"/>
      <c r="Y2" s="3399"/>
      <c r="Z2" s="3399"/>
      <c r="AA2" s="3399"/>
      <c r="AB2" s="3399"/>
    </row>
    <row r="3" spans="1:64" ht="15.75" thickBot="1">
      <c r="A3" s="3404" t="s">
        <v>208</v>
      </c>
      <c r="B3" s="3404"/>
      <c r="C3" s="3404"/>
      <c r="D3" s="3404"/>
      <c r="E3" s="3404"/>
      <c r="F3" s="3404"/>
      <c r="G3" s="3404"/>
      <c r="H3" s="3404"/>
      <c r="I3" s="3404"/>
      <c r="J3" s="3404"/>
      <c r="K3" s="3404"/>
      <c r="L3" s="3404"/>
      <c r="M3" s="3404"/>
      <c r="N3" s="3404"/>
      <c r="O3" s="3404"/>
      <c r="P3" s="3404"/>
      <c r="Q3" s="3404"/>
      <c r="R3" s="3404"/>
      <c r="S3" s="3404"/>
      <c r="T3" s="3404"/>
      <c r="U3" s="3404"/>
      <c r="V3" s="3404"/>
      <c r="W3" s="3404"/>
      <c r="X3" s="3405"/>
      <c r="Y3" s="3405"/>
      <c r="Z3" s="3405"/>
      <c r="AA3" s="3405"/>
      <c r="AB3" s="3405"/>
      <c r="AC3" s="3405"/>
      <c r="AD3" s="3405"/>
      <c r="AE3" s="392"/>
      <c r="AF3" s="402"/>
    </row>
    <row r="4" spans="1:64" ht="16.5" thickTop="1">
      <c r="A4" s="3401" t="s">
        <v>159</v>
      </c>
      <c r="B4" s="3403">
        <v>2019</v>
      </c>
      <c r="C4" s="3403"/>
      <c r="D4" s="3403"/>
      <c r="E4" s="3403"/>
      <c r="F4" s="3403"/>
      <c r="G4" s="3403"/>
      <c r="H4" s="3403"/>
      <c r="I4" s="3403"/>
      <c r="J4" s="3403"/>
      <c r="K4" s="3403"/>
      <c r="L4" s="3403">
        <v>2020</v>
      </c>
      <c r="M4" s="3403"/>
      <c r="N4" s="3403"/>
      <c r="O4" s="3403"/>
      <c r="P4" s="3403"/>
      <c r="Q4" s="3403"/>
      <c r="R4" s="3403"/>
      <c r="S4" s="3403"/>
      <c r="T4" s="3403"/>
      <c r="U4" s="3403"/>
      <c r="V4" s="3403"/>
      <c r="W4" s="3403"/>
      <c r="X4" s="3406">
        <v>2021</v>
      </c>
      <c r="Y4" s="3407"/>
      <c r="Z4" s="3407"/>
      <c r="AA4" s="3407"/>
      <c r="AB4" s="3407"/>
      <c r="AC4" s="3407"/>
      <c r="AD4" s="3407"/>
      <c r="AE4" s="3407"/>
      <c r="AF4" s="3408"/>
    </row>
    <row r="5" spans="1:64">
      <c r="A5" s="3402"/>
      <c r="B5" s="3409" t="s">
        <v>157</v>
      </c>
      <c r="C5" s="3410"/>
      <c r="D5" s="3410"/>
      <c r="E5" s="3410"/>
      <c r="F5" s="3410"/>
      <c r="G5" s="3410"/>
      <c r="H5" s="3410"/>
      <c r="I5" s="3410"/>
      <c r="J5" s="3410"/>
      <c r="K5" s="3410"/>
      <c r="L5" s="3410"/>
      <c r="M5" s="3410"/>
      <c r="N5" s="3410"/>
      <c r="O5" s="3410"/>
      <c r="P5" s="3410"/>
      <c r="Q5" s="3410"/>
      <c r="R5" s="3410"/>
      <c r="S5" s="3410"/>
      <c r="T5" s="3410"/>
      <c r="U5" s="3410"/>
      <c r="V5" s="3410"/>
      <c r="W5" s="3410"/>
      <c r="X5" s="3410"/>
      <c r="Y5" s="3410"/>
      <c r="Z5" s="3410"/>
      <c r="AA5" s="3410"/>
      <c r="AB5" s="3410"/>
      <c r="AC5" s="3410"/>
      <c r="AD5" s="3410"/>
      <c r="AE5" s="3410"/>
      <c r="AF5" s="3411"/>
    </row>
    <row r="6" spans="1:64" ht="24">
      <c r="A6" s="3402"/>
      <c r="B6" s="120" t="s">
        <v>160</v>
      </c>
      <c r="C6" s="120" t="s">
        <v>161</v>
      </c>
      <c r="D6" s="120" t="s">
        <v>162</v>
      </c>
      <c r="E6" s="120" t="s">
        <v>165</v>
      </c>
      <c r="F6" s="120" t="s">
        <v>166</v>
      </c>
      <c r="G6" s="120" t="s">
        <v>163</v>
      </c>
      <c r="H6" s="120" t="s">
        <v>164</v>
      </c>
      <c r="I6" s="120" t="s">
        <v>205</v>
      </c>
      <c r="J6" s="120" t="s">
        <v>211</v>
      </c>
      <c r="K6" s="120" t="s">
        <v>213</v>
      </c>
      <c r="L6" s="120" t="s">
        <v>214</v>
      </c>
      <c r="M6" s="120" t="s">
        <v>215</v>
      </c>
      <c r="N6" s="120" t="s">
        <v>160</v>
      </c>
      <c r="O6" s="120" t="s">
        <v>161</v>
      </c>
      <c r="P6" s="120" t="s">
        <v>162</v>
      </c>
      <c r="Q6" s="120" t="s">
        <v>165</v>
      </c>
      <c r="R6" s="120" t="s">
        <v>166</v>
      </c>
      <c r="S6" s="120" t="s">
        <v>163</v>
      </c>
      <c r="T6" s="120" t="s">
        <v>164</v>
      </c>
      <c r="U6" s="153" t="s">
        <v>205</v>
      </c>
      <c r="V6" s="153" t="s">
        <v>211</v>
      </c>
      <c r="W6" s="153" t="s">
        <v>213</v>
      </c>
      <c r="X6" s="153" t="s">
        <v>214</v>
      </c>
      <c r="Y6" s="153" t="s">
        <v>215</v>
      </c>
      <c r="Z6" s="153" t="s">
        <v>160</v>
      </c>
      <c r="AA6" s="153" t="s">
        <v>161</v>
      </c>
      <c r="AB6" s="153" t="s">
        <v>162</v>
      </c>
      <c r="AC6" s="153" t="s">
        <v>165</v>
      </c>
      <c r="AD6" s="153" t="s">
        <v>166</v>
      </c>
      <c r="AE6" s="153" t="s">
        <v>163</v>
      </c>
      <c r="AF6" s="140" t="s">
        <v>164</v>
      </c>
    </row>
    <row r="7" spans="1:64" ht="23.1" customHeight="1">
      <c r="A7" s="121" t="s">
        <v>261</v>
      </c>
      <c r="B7" s="122">
        <v>4.4400000000000004</v>
      </c>
      <c r="C7" s="122">
        <v>5.29</v>
      </c>
      <c r="D7" s="122">
        <v>6.16</v>
      </c>
      <c r="E7" s="122">
        <v>6.02</v>
      </c>
      <c r="F7" s="122">
        <v>6.95</v>
      </c>
      <c r="G7" s="122">
        <v>6.16</v>
      </c>
      <c r="H7" s="122">
        <v>6.21</v>
      </c>
      <c r="I7" s="122">
        <v>5.76</v>
      </c>
      <c r="J7" s="122">
        <v>6.55</v>
      </c>
      <c r="K7" s="122">
        <v>6.82</v>
      </c>
      <c r="L7" s="159">
        <v>6.87</v>
      </c>
      <c r="M7" s="159">
        <v>6.7</v>
      </c>
      <c r="N7" s="122">
        <v>6.74</v>
      </c>
      <c r="O7" s="122">
        <v>5.83</v>
      </c>
      <c r="P7" s="122">
        <v>4.54</v>
      </c>
      <c r="Q7" s="122">
        <v>4.78</v>
      </c>
      <c r="R7" s="123">
        <v>3.49</v>
      </c>
      <c r="S7" s="123">
        <v>4.5199999999999996</v>
      </c>
      <c r="T7" s="122">
        <v>3.79</v>
      </c>
      <c r="U7" s="123">
        <v>4.05</v>
      </c>
      <c r="V7" s="123">
        <v>2.93</v>
      </c>
      <c r="W7" s="123">
        <v>3.56</v>
      </c>
      <c r="X7" s="123">
        <v>2.7</v>
      </c>
      <c r="Y7" s="123">
        <v>3.03</v>
      </c>
      <c r="Z7" s="123">
        <v>3.1</v>
      </c>
      <c r="AA7" s="123">
        <v>3.65</v>
      </c>
      <c r="AB7" s="123">
        <v>4.1900000000000004</v>
      </c>
      <c r="AC7" s="123">
        <v>4.1900000000000004</v>
      </c>
      <c r="AD7" s="123">
        <v>4.3499999999999996</v>
      </c>
      <c r="AE7" s="123">
        <v>3.49</v>
      </c>
      <c r="AF7" s="160">
        <v>4.24</v>
      </c>
    </row>
    <row r="8" spans="1:64" ht="33.75" customHeight="1">
      <c r="A8" s="198" t="s">
        <v>262</v>
      </c>
      <c r="B8" s="122">
        <v>0.57999999999999996</v>
      </c>
      <c r="C8" s="122">
        <v>1.19</v>
      </c>
      <c r="D8" s="122">
        <v>1.1399999999999999</v>
      </c>
      <c r="E8" s="122">
        <v>0.64</v>
      </c>
      <c r="F8" s="122">
        <v>2.58</v>
      </c>
      <c r="G8" s="122">
        <v>-0.15</v>
      </c>
      <c r="H8" s="122">
        <v>0.68</v>
      </c>
      <c r="I8" s="122">
        <v>0.2</v>
      </c>
      <c r="J8" s="122">
        <v>-0.23</v>
      </c>
      <c r="K8" s="122">
        <v>-0.1</v>
      </c>
      <c r="L8" s="159">
        <v>0.28999999999999998</v>
      </c>
      <c r="M8" s="159">
        <v>-0.27</v>
      </c>
      <c r="N8" s="122">
        <v>0.62</v>
      </c>
      <c r="O8" s="122">
        <v>0.34</v>
      </c>
      <c r="P8" s="122">
        <v>-0.1</v>
      </c>
      <c r="Q8" s="122">
        <v>0.86</v>
      </c>
      <c r="R8" s="123">
        <v>1.33</v>
      </c>
      <c r="S8" s="123">
        <v>0.84</v>
      </c>
      <c r="T8" s="122">
        <v>-0.03</v>
      </c>
      <c r="U8" s="123">
        <v>0.44</v>
      </c>
      <c r="V8" s="123">
        <v>-1.3</v>
      </c>
      <c r="W8" s="123">
        <v>0.51</v>
      </c>
      <c r="X8" s="123">
        <v>-0.55000000000000004</v>
      </c>
      <c r="Y8" s="123">
        <v>0.05</v>
      </c>
      <c r="Z8" s="123">
        <v>0.69</v>
      </c>
      <c r="AA8" s="123">
        <v>0.87</v>
      </c>
      <c r="AB8" s="123">
        <v>0.43</v>
      </c>
      <c r="AC8" s="123">
        <v>0.85</v>
      </c>
      <c r="AD8" s="123">
        <v>1.49</v>
      </c>
      <c r="AE8" s="123">
        <v>0.01</v>
      </c>
      <c r="AF8" s="160">
        <v>0.7</v>
      </c>
    </row>
    <row r="9" spans="1:64" ht="23.1" customHeight="1">
      <c r="A9" s="124" t="s">
        <v>158</v>
      </c>
      <c r="B9" s="122">
        <v>1.35</v>
      </c>
      <c r="C9" s="122">
        <v>1.54</v>
      </c>
      <c r="D9" s="122">
        <v>2.52</v>
      </c>
      <c r="E9" s="122">
        <v>1.4</v>
      </c>
      <c r="F9" s="122">
        <v>3.1</v>
      </c>
      <c r="G9" s="122">
        <v>-0.34</v>
      </c>
      <c r="H9" s="122">
        <v>1.6</v>
      </c>
      <c r="I9" s="122">
        <v>0.08</v>
      </c>
      <c r="J9" s="122">
        <v>-0.56999999999999995</v>
      </c>
      <c r="K9" s="122">
        <v>-0.38</v>
      </c>
      <c r="L9" s="159">
        <v>-0.6</v>
      </c>
      <c r="M9" s="159">
        <v>-0.66</v>
      </c>
      <c r="N9" s="122">
        <v>1.68</v>
      </c>
      <c r="O9" s="122">
        <v>0.59</v>
      </c>
      <c r="P9" s="122">
        <v>-0.55000000000000004</v>
      </c>
      <c r="Q9" s="122">
        <v>1.71</v>
      </c>
      <c r="R9" s="123">
        <v>2.76</v>
      </c>
      <c r="S9" s="123">
        <v>1.1100000000000001</v>
      </c>
      <c r="T9" s="122">
        <v>0.26</v>
      </c>
      <c r="U9" s="123">
        <v>0.3</v>
      </c>
      <c r="V9" s="123">
        <v>-1.04</v>
      </c>
      <c r="W9" s="123">
        <v>-1.29</v>
      </c>
      <c r="X9" s="123">
        <v>-1.8</v>
      </c>
      <c r="Y9" s="123">
        <v>0.1</v>
      </c>
      <c r="Z9" s="123">
        <v>1.37</v>
      </c>
      <c r="AA9" s="123">
        <v>1.79</v>
      </c>
      <c r="AB9" s="123">
        <v>0.88</v>
      </c>
      <c r="AC9" s="123">
        <v>1.31</v>
      </c>
      <c r="AD9" s="123">
        <v>0.87</v>
      </c>
      <c r="AE9" s="123">
        <v>-0.15</v>
      </c>
      <c r="AF9" s="160">
        <v>1.3</v>
      </c>
    </row>
    <row r="10" spans="1:64" ht="23.1" customHeight="1">
      <c r="A10" s="124" t="s">
        <v>167</v>
      </c>
      <c r="B10" s="122">
        <v>-0.02</v>
      </c>
      <c r="C10" s="122">
        <v>0.93</v>
      </c>
      <c r="D10" s="122">
        <v>0.06</v>
      </c>
      <c r="E10" s="122">
        <v>0.04</v>
      </c>
      <c r="F10" s="122">
        <v>2.1800000000000002</v>
      </c>
      <c r="G10" s="122">
        <v>-0.01</v>
      </c>
      <c r="H10" s="122">
        <v>-0.03</v>
      </c>
      <c r="I10" s="122">
        <v>0.28000000000000003</v>
      </c>
      <c r="J10" s="122">
        <v>-0.04</v>
      </c>
      <c r="K10" s="122">
        <v>0.11</v>
      </c>
      <c r="L10" s="159">
        <v>1</v>
      </c>
      <c r="M10" s="159">
        <v>0.04</v>
      </c>
      <c r="N10" s="122">
        <v>-0.21</v>
      </c>
      <c r="O10" s="122">
        <v>0.14000000000000001</v>
      </c>
      <c r="P10" s="122">
        <v>0.26</v>
      </c>
      <c r="Q10" s="122">
        <v>0.2</v>
      </c>
      <c r="R10" s="123">
        <v>0.22</v>
      </c>
      <c r="S10" s="123">
        <v>0.62</v>
      </c>
      <c r="T10" s="122">
        <v>-0.25</v>
      </c>
      <c r="U10" s="123">
        <v>0.56000000000000005</v>
      </c>
      <c r="V10" s="123">
        <v>-1.51</v>
      </c>
      <c r="W10" s="123">
        <v>1.93</v>
      </c>
      <c r="X10" s="123">
        <v>0.46</v>
      </c>
      <c r="Y10" s="123">
        <v>0.01</v>
      </c>
      <c r="Z10" s="123">
        <v>0.15</v>
      </c>
      <c r="AA10" s="123">
        <v>0.16</v>
      </c>
      <c r="AB10" s="123">
        <v>0.08</v>
      </c>
      <c r="AC10" s="123">
        <v>0.5</v>
      </c>
      <c r="AD10" s="123">
        <v>1.98</v>
      </c>
      <c r="AE10" s="123">
        <v>0.13</v>
      </c>
      <c r="AF10" s="160">
        <v>0.23</v>
      </c>
    </row>
    <row r="11" spans="1:64" ht="23.1" customHeight="1">
      <c r="A11" s="121" t="s">
        <v>168</v>
      </c>
      <c r="B11" s="125">
        <v>8.6</v>
      </c>
      <c r="C11" s="125">
        <v>8.6999999999999993</v>
      </c>
      <c r="D11" s="125">
        <v>9.3000000000000007</v>
      </c>
      <c r="E11" s="125">
        <v>9.3000000000000007</v>
      </c>
      <c r="F11" s="125">
        <v>8.837085431000002</v>
      </c>
      <c r="G11" s="125">
        <v>9.664768917</v>
      </c>
      <c r="H11" s="125">
        <v>8.664915741999998</v>
      </c>
      <c r="I11" s="125">
        <v>9.1123021410000007</v>
      </c>
      <c r="J11" s="125">
        <v>11.337762672999997</v>
      </c>
      <c r="K11" s="125">
        <v>9.6629123570000015</v>
      </c>
      <c r="L11" s="155">
        <v>7.6914791889999981</v>
      </c>
      <c r="M11" s="155">
        <v>9.936719547000008</v>
      </c>
      <c r="N11" s="125">
        <v>3.9107151889999949</v>
      </c>
      <c r="O11" s="125">
        <v>3.2461076909999975</v>
      </c>
      <c r="P11" s="125">
        <v>5.9383406300000061</v>
      </c>
      <c r="Q11" s="125">
        <v>9.7059956908099849</v>
      </c>
      <c r="R11" s="126">
        <v>9.6200488740000001</v>
      </c>
      <c r="S11" s="126">
        <v>10.823013238569406</v>
      </c>
      <c r="T11" s="125">
        <v>10.603030794000002</v>
      </c>
      <c r="U11" s="126">
        <v>9.1539715909999941</v>
      </c>
      <c r="V11" s="126">
        <v>9.8555439639999971</v>
      </c>
      <c r="W11" s="126">
        <v>10.743605183000007</v>
      </c>
      <c r="X11" s="126">
        <v>9.1178662289999917</v>
      </c>
      <c r="Y11" s="126">
        <v>10.861781660000007</v>
      </c>
      <c r="Z11" s="126">
        <v>13.988248195999986</v>
      </c>
      <c r="AA11" s="126">
        <v>13.71264637599999</v>
      </c>
      <c r="AB11" s="126">
        <v>12.774203174000009</v>
      </c>
      <c r="AC11" s="126">
        <v>19.870121321000013</v>
      </c>
      <c r="AD11" s="126">
        <v>20.76512</v>
      </c>
      <c r="AE11" s="126">
        <v>23.274471081140003</v>
      </c>
      <c r="AF11" s="161">
        <v>21.013243035459993</v>
      </c>
      <c r="AU11" s="142"/>
      <c r="AV11" s="142"/>
      <c r="AW11" s="142"/>
      <c r="AX11" s="142"/>
      <c r="AY11" s="142"/>
      <c r="AZ11" s="142"/>
      <c r="BA11" s="142"/>
      <c r="BB11" s="142"/>
      <c r="BC11" s="142"/>
      <c r="BD11" s="142"/>
      <c r="BE11" s="142"/>
      <c r="BF11" s="142"/>
      <c r="BG11" s="142"/>
      <c r="BH11" s="142"/>
      <c r="BI11" s="142"/>
      <c r="BJ11" s="142"/>
      <c r="BK11" s="142"/>
      <c r="BL11" s="142"/>
    </row>
    <row r="12" spans="1:64" ht="23.1" customHeight="1">
      <c r="A12" s="121" t="s">
        <v>169</v>
      </c>
      <c r="B12" s="125">
        <v>112.5</v>
      </c>
      <c r="C12" s="125">
        <v>116.5</v>
      </c>
      <c r="D12" s="125">
        <v>121.7</v>
      </c>
      <c r="E12" s="125">
        <v>118.7</v>
      </c>
      <c r="F12" s="125">
        <v>106.725318032</v>
      </c>
      <c r="G12" s="125">
        <v>122.77837838400001</v>
      </c>
      <c r="H12" s="125">
        <v>105.44566687999998</v>
      </c>
      <c r="I12" s="125">
        <v>115.34953719000006</v>
      </c>
      <c r="J12" s="125">
        <v>130.95821800499985</v>
      </c>
      <c r="K12" s="125">
        <v>113.43660435399995</v>
      </c>
      <c r="L12" s="155">
        <v>108.90909283699992</v>
      </c>
      <c r="M12" s="155">
        <v>120.63982126237498</v>
      </c>
      <c r="N12" s="125">
        <v>58.292207105999928</v>
      </c>
      <c r="O12" s="125">
        <v>42.602942394625281</v>
      </c>
      <c r="P12" s="125">
        <v>75.675637455999848</v>
      </c>
      <c r="Q12" s="125">
        <v>95.985628957249929</v>
      </c>
      <c r="R12" s="126">
        <v>85.807989391999996</v>
      </c>
      <c r="S12" s="126">
        <v>93.038278343949372</v>
      </c>
      <c r="T12" s="125">
        <v>113.423592832</v>
      </c>
      <c r="U12" s="126">
        <v>110.22031778099999</v>
      </c>
      <c r="V12" s="126">
        <v>123.00796492999996</v>
      </c>
      <c r="W12" s="126">
        <v>135.74725217300002</v>
      </c>
      <c r="X12" s="126">
        <v>142.39779807199992</v>
      </c>
      <c r="Y12" s="126">
        <v>140.34505871700028</v>
      </c>
      <c r="Z12" s="126">
        <v>167.40720660099993</v>
      </c>
      <c r="AA12" s="126">
        <v>142.714722725</v>
      </c>
      <c r="AB12" s="126">
        <v>129.254745077</v>
      </c>
      <c r="AC12" s="126">
        <v>156.47214416599996</v>
      </c>
      <c r="AD12" s="126">
        <v>150.73172</v>
      </c>
      <c r="AE12" s="126">
        <v>163.78538973870002</v>
      </c>
      <c r="AF12" s="161">
        <v>164.00611078349996</v>
      </c>
      <c r="AU12" s="142"/>
      <c r="AV12" s="142"/>
      <c r="AW12" s="142"/>
      <c r="AX12" s="142"/>
      <c r="AY12" s="142"/>
      <c r="AZ12" s="142"/>
      <c r="BA12" s="142"/>
      <c r="BB12" s="142"/>
      <c r="BC12" s="142"/>
      <c r="BD12" s="142"/>
      <c r="BE12" s="142"/>
      <c r="BF12" s="142"/>
      <c r="BG12" s="142"/>
      <c r="BH12" s="142"/>
      <c r="BI12" s="142"/>
      <c r="BJ12" s="142"/>
      <c r="BK12" s="142"/>
      <c r="BL12" s="142"/>
    </row>
    <row r="13" spans="1:64" ht="23.1" customHeight="1">
      <c r="A13" s="121" t="s">
        <v>170</v>
      </c>
      <c r="B13" s="125">
        <v>7.1</v>
      </c>
      <c r="C13" s="125">
        <v>9.1999999999999993</v>
      </c>
      <c r="D13" s="125">
        <v>5.6</v>
      </c>
      <c r="E13" s="125">
        <v>5.0999999999999996</v>
      </c>
      <c r="F13" s="125">
        <v>4.3649347835118508</v>
      </c>
      <c r="G13" s="125">
        <v>5.846896243448092</v>
      </c>
      <c r="H13" s="125">
        <v>7.1147820398708825</v>
      </c>
      <c r="I13" s="125">
        <v>9.81656933288426</v>
      </c>
      <c r="J13" s="125">
        <v>8.415910294168345</v>
      </c>
      <c r="K13" s="125">
        <v>5.72620129955469</v>
      </c>
      <c r="L13" s="155">
        <v>6.7218994466307924</v>
      </c>
      <c r="M13" s="155">
        <v>5.3494259833257241</v>
      </c>
      <c r="N13" s="125">
        <v>3.3191319860521689</v>
      </c>
      <c r="O13" s="125">
        <v>0.89758517464876786</v>
      </c>
      <c r="P13" s="125">
        <v>1.0526790993911417</v>
      </c>
      <c r="Q13" s="125">
        <v>2.2593447698212477</v>
      </c>
      <c r="R13" s="126">
        <v>0.60801638173530581</v>
      </c>
      <c r="S13" s="126">
        <v>0.3689293452864375</v>
      </c>
      <c r="T13" s="125">
        <v>0.50457369587452627</v>
      </c>
      <c r="U13" s="126">
        <v>0.40677493988343622</v>
      </c>
      <c r="V13" s="126">
        <v>0.4288232468140627</v>
      </c>
      <c r="W13" s="126">
        <v>1.0144551027566318</v>
      </c>
      <c r="X13" s="126">
        <v>0.55509705144838606</v>
      </c>
      <c r="Y13" s="126">
        <v>0.58162655865519541</v>
      </c>
      <c r="Z13" s="126">
        <v>1.0903924761483068</v>
      </c>
      <c r="AA13" s="126">
        <v>0.67923860525556579</v>
      </c>
      <c r="AB13" s="126">
        <v>0.45504007610695135</v>
      </c>
      <c r="AC13" s="126">
        <v>0.57331011942359877</v>
      </c>
      <c r="AD13" s="126">
        <v>1.3289019647923614</v>
      </c>
      <c r="AE13" s="126">
        <v>1.3787726119430399</v>
      </c>
      <c r="AF13" s="161">
        <v>1.4970065396380796</v>
      </c>
      <c r="AU13" s="142"/>
      <c r="AV13" s="142"/>
      <c r="AW13" s="142"/>
      <c r="AX13" s="142"/>
      <c r="AY13" s="142"/>
      <c r="AZ13" s="142"/>
      <c r="BA13" s="142"/>
      <c r="BB13" s="142"/>
      <c r="BC13" s="142"/>
      <c r="BD13" s="142"/>
      <c r="BE13" s="142"/>
      <c r="BF13" s="142"/>
      <c r="BG13" s="142"/>
      <c r="BH13" s="142"/>
      <c r="BI13" s="142"/>
      <c r="BJ13" s="142"/>
      <c r="BK13" s="142"/>
      <c r="BL13" s="142"/>
    </row>
    <row r="14" spans="1:64" ht="23.1" customHeight="1">
      <c r="A14" s="121" t="s">
        <v>171</v>
      </c>
      <c r="B14" s="125">
        <v>6.4</v>
      </c>
      <c r="C14" s="125">
        <v>5.7</v>
      </c>
      <c r="D14" s="125">
        <v>6.8</v>
      </c>
      <c r="E14" s="125">
        <v>9.1</v>
      </c>
      <c r="F14" s="125">
        <v>7.021935306905652</v>
      </c>
      <c r="G14" s="125">
        <v>7.6110776840840391</v>
      </c>
      <c r="H14" s="125">
        <v>6.3711857308209963</v>
      </c>
      <c r="I14" s="125">
        <v>4.5837959413576028</v>
      </c>
      <c r="J14" s="125">
        <v>5.7241271525468909</v>
      </c>
      <c r="K14" s="125">
        <v>6.1512122755770182</v>
      </c>
      <c r="L14" s="155">
        <v>6.0306896772571488</v>
      </c>
      <c r="M14" s="155">
        <v>5.6334012832497971</v>
      </c>
      <c r="N14" s="125">
        <v>1.3404390045535548</v>
      </c>
      <c r="O14" s="125">
        <v>0.60117865568808337</v>
      </c>
      <c r="P14" s="125">
        <v>0.76354186794503764</v>
      </c>
      <c r="Q14" s="125">
        <v>1.3047691191317281</v>
      </c>
      <c r="R14" s="126">
        <v>1.6108868210817873</v>
      </c>
      <c r="S14" s="126">
        <v>1.3462071283099049</v>
      </c>
      <c r="T14" s="125">
        <v>2.3592422358068235</v>
      </c>
      <c r="U14" s="126">
        <v>2.757531929585737</v>
      </c>
      <c r="V14" s="126">
        <v>3.4382688833154553</v>
      </c>
      <c r="W14" s="126">
        <v>3.666396368068483</v>
      </c>
      <c r="X14" s="126">
        <v>3.7676127063081841</v>
      </c>
      <c r="Y14" s="126">
        <v>3.7678732761618523</v>
      </c>
      <c r="Z14" s="126">
        <v>4.1350492114550654</v>
      </c>
      <c r="AA14" s="126">
        <v>2.7680688415224504</v>
      </c>
      <c r="AB14" s="126">
        <v>1.1719416350481697</v>
      </c>
      <c r="AC14" s="126">
        <v>2.0110594350312456</v>
      </c>
      <c r="AD14" s="126">
        <v>5.1210999531032702</v>
      </c>
      <c r="AE14" s="126">
        <v>5.154239255316436</v>
      </c>
      <c r="AF14" s="161">
        <v>4.9891471268977599</v>
      </c>
      <c r="AU14" s="142"/>
      <c r="AV14" s="142"/>
      <c r="AW14" s="142"/>
      <c r="AX14" s="142"/>
      <c r="AY14" s="142"/>
      <c r="AZ14" s="142"/>
      <c r="BA14" s="142"/>
      <c r="BB14" s="142"/>
      <c r="BC14" s="142"/>
      <c r="BD14" s="142"/>
      <c r="BE14" s="142"/>
      <c r="BF14" s="142"/>
      <c r="BG14" s="142"/>
      <c r="BH14" s="142"/>
      <c r="BI14" s="142"/>
      <c r="BJ14" s="142"/>
      <c r="BK14" s="142"/>
      <c r="BL14" s="142"/>
    </row>
    <row r="15" spans="1:64" ht="23.1" customHeight="1">
      <c r="A15" s="121" t="s">
        <v>172</v>
      </c>
      <c r="B15" s="125">
        <v>71</v>
      </c>
      <c r="C15" s="125">
        <v>72.099999999999994</v>
      </c>
      <c r="D15" s="125">
        <v>73.7</v>
      </c>
      <c r="E15" s="125">
        <v>80.3</v>
      </c>
      <c r="F15" s="125">
        <v>75.401471876619667</v>
      </c>
      <c r="G15" s="125">
        <v>77.949935895846039</v>
      </c>
      <c r="H15" s="125">
        <v>76.510548720911373</v>
      </c>
      <c r="I15" s="125">
        <v>73.798248791715622</v>
      </c>
      <c r="J15" s="125">
        <v>72.019686324189365</v>
      </c>
      <c r="K15" s="125">
        <v>70.273515054813871</v>
      </c>
      <c r="L15" s="155">
        <v>65.986039951555313</v>
      </c>
      <c r="M15" s="155">
        <v>79.252839670931564</v>
      </c>
      <c r="N15" s="125">
        <v>34.516808462657735</v>
      </c>
      <c r="O15" s="125">
        <v>53.971844563358815</v>
      </c>
      <c r="P15" s="125">
        <v>93.977564173295391</v>
      </c>
      <c r="Q15" s="125">
        <v>101.36845329110034</v>
      </c>
      <c r="R15" s="126">
        <v>92.714740087705181</v>
      </c>
      <c r="S15" s="126">
        <v>73.018304467871914</v>
      </c>
      <c r="T15" s="125">
        <v>93.125838786348027</v>
      </c>
      <c r="U15" s="126">
        <v>78.861503842846631</v>
      </c>
      <c r="V15" s="126">
        <v>79.085943164977067</v>
      </c>
      <c r="W15" s="126">
        <v>78.503441758381143</v>
      </c>
      <c r="X15" s="126">
        <v>72.394051791585696</v>
      </c>
      <c r="Y15" s="126">
        <v>74.438389291656875</v>
      </c>
      <c r="Z15" s="126">
        <v>86.882564285675301</v>
      </c>
      <c r="AA15" s="126">
        <v>80.869949680980994</v>
      </c>
      <c r="AB15" s="126">
        <v>61.041381010033426</v>
      </c>
      <c r="AC15" s="126">
        <v>90.118469105715633</v>
      </c>
      <c r="AD15" s="126">
        <v>75.959700777252877</v>
      </c>
      <c r="AE15" s="126">
        <v>79.414496121604401</v>
      </c>
      <c r="AF15" s="161">
        <v>83.94775549183116</v>
      </c>
      <c r="AU15" s="142"/>
      <c r="AV15" s="142"/>
      <c r="AW15" s="142"/>
      <c r="AX15" s="142"/>
      <c r="AY15" s="142"/>
      <c r="AZ15" s="142"/>
      <c r="BA15" s="142"/>
      <c r="BB15" s="142"/>
      <c r="BC15" s="142"/>
      <c r="BD15" s="142"/>
      <c r="BE15" s="142"/>
      <c r="BF15" s="142"/>
      <c r="BG15" s="142"/>
      <c r="BH15" s="142"/>
      <c r="BI15" s="142"/>
      <c r="BJ15" s="142"/>
      <c r="BK15" s="142"/>
      <c r="BL15" s="142"/>
    </row>
    <row r="16" spans="1:64" s="141" customFormat="1" ht="23.1" customHeight="1">
      <c r="A16" s="154" t="s">
        <v>173</v>
      </c>
      <c r="B16" s="155">
        <v>81.099999999999994</v>
      </c>
      <c r="C16" s="155">
        <v>86.2</v>
      </c>
      <c r="D16" s="155" t="s">
        <v>74</v>
      </c>
      <c r="E16" s="155" t="s">
        <v>74</v>
      </c>
      <c r="F16" s="155">
        <v>4.2960000000000003</v>
      </c>
      <c r="G16" s="155">
        <v>55.111800000000002</v>
      </c>
      <c r="H16" s="155">
        <v>118.59829999999999</v>
      </c>
      <c r="I16" s="155">
        <v>48.009599999999999</v>
      </c>
      <c r="J16" s="155">
        <v>72.691299999999998</v>
      </c>
      <c r="K16" s="155">
        <v>111.7603</v>
      </c>
      <c r="L16" s="155">
        <v>76.619900000000001</v>
      </c>
      <c r="M16" s="155">
        <v>124.11</v>
      </c>
      <c r="N16" s="155">
        <v>64.599999999999994</v>
      </c>
      <c r="O16" s="155">
        <v>85.8</v>
      </c>
      <c r="P16" s="155">
        <v>122.29640000000001</v>
      </c>
      <c r="Q16" s="155">
        <v>210.45009999999999</v>
      </c>
      <c r="R16" s="156">
        <v>1.9791000000000001</v>
      </c>
      <c r="S16" s="156">
        <v>66.589799999999997</v>
      </c>
      <c r="T16" s="155">
        <v>132.50819999999999</v>
      </c>
      <c r="U16" s="156">
        <v>67.892200000000003</v>
      </c>
      <c r="V16" s="156">
        <v>59.488999999999997</v>
      </c>
      <c r="W16" s="156">
        <v>87.287300000000002</v>
      </c>
      <c r="X16" s="156">
        <v>83.936700000000002</v>
      </c>
      <c r="Y16" s="156">
        <v>71.338899999999995</v>
      </c>
      <c r="Z16" s="156">
        <v>119.4533</v>
      </c>
      <c r="AA16" s="156">
        <v>134.33420000000001</v>
      </c>
      <c r="AB16" s="156">
        <v>92.045500000000004</v>
      </c>
      <c r="AC16" s="156">
        <v>264.09890000000001</v>
      </c>
      <c r="AD16" s="156">
        <v>10.5</v>
      </c>
      <c r="AE16" s="156">
        <v>79.443299999999994</v>
      </c>
      <c r="AF16" s="161">
        <v>144.58789999999999</v>
      </c>
    </row>
    <row r="17" spans="1:32" s="141" customFormat="1" ht="23.1" customHeight="1">
      <c r="A17" s="157" t="s">
        <v>174</v>
      </c>
      <c r="B17" s="155">
        <v>57.7</v>
      </c>
      <c r="C17" s="155">
        <v>65.3</v>
      </c>
      <c r="D17" s="155" t="s">
        <v>74</v>
      </c>
      <c r="E17" s="155" t="s">
        <v>74</v>
      </c>
      <c r="F17" s="155">
        <v>3.5903999999999998</v>
      </c>
      <c r="G17" s="155">
        <v>50.088000000000001</v>
      </c>
      <c r="H17" s="155">
        <v>103.07680000000001</v>
      </c>
      <c r="I17" s="155">
        <v>40.151499999999999</v>
      </c>
      <c r="J17" s="155">
        <v>50.0214</v>
      </c>
      <c r="K17" s="155">
        <v>62.720100000000002</v>
      </c>
      <c r="L17" s="155">
        <v>56.1021</v>
      </c>
      <c r="M17" s="155">
        <v>85.072599999999994</v>
      </c>
      <c r="N17" s="155">
        <v>44.6</v>
      </c>
      <c r="O17" s="155">
        <v>76.7</v>
      </c>
      <c r="P17" s="155">
        <v>98.386399999999995</v>
      </c>
      <c r="Q17" s="155">
        <v>115.98399999999999</v>
      </c>
      <c r="R17" s="156">
        <v>1.7282999999999999</v>
      </c>
      <c r="S17" s="156">
        <v>61.515099999999997</v>
      </c>
      <c r="T17" s="155">
        <v>119.374</v>
      </c>
      <c r="U17" s="156">
        <v>47.403700000000001</v>
      </c>
      <c r="V17" s="156">
        <v>50.721899999999998</v>
      </c>
      <c r="W17" s="156">
        <v>61.613500000000002</v>
      </c>
      <c r="X17" s="156">
        <v>64.369299999999996</v>
      </c>
      <c r="Y17" s="156">
        <v>49.090400000000002</v>
      </c>
      <c r="Z17" s="156">
        <v>71.2303</v>
      </c>
      <c r="AA17" s="156">
        <v>103.1579</v>
      </c>
      <c r="AB17" s="156">
        <v>70.409899999999993</v>
      </c>
      <c r="AC17" s="156">
        <v>151.0641</v>
      </c>
      <c r="AD17" s="156">
        <v>9.6</v>
      </c>
      <c r="AE17" s="156">
        <v>49.037300000000002</v>
      </c>
      <c r="AF17" s="161">
        <v>127.9286</v>
      </c>
    </row>
    <row r="18" spans="1:32" s="141" customFormat="1" ht="23.1" customHeight="1">
      <c r="A18" s="157" t="s">
        <v>175</v>
      </c>
      <c r="B18" s="155">
        <v>19.2</v>
      </c>
      <c r="C18" s="155">
        <v>19.399999999999999</v>
      </c>
      <c r="D18" s="155" t="s">
        <v>74</v>
      </c>
      <c r="E18" s="155" t="s">
        <v>74</v>
      </c>
      <c r="F18" s="155">
        <v>0.59650000000000003</v>
      </c>
      <c r="G18" s="155">
        <v>4.5376000000000003</v>
      </c>
      <c r="H18" s="155">
        <v>13.233499999999999</v>
      </c>
      <c r="I18" s="155">
        <v>6.4679000000000002</v>
      </c>
      <c r="J18" s="155">
        <v>12.774800000000001</v>
      </c>
      <c r="K18" s="155">
        <v>25.5334</v>
      </c>
      <c r="L18" s="155">
        <v>14.131600000000001</v>
      </c>
      <c r="M18" s="155">
        <v>19.573399999999999</v>
      </c>
      <c r="N18" s="155">
        <v>8.6999999999999993</v>
      </c>
      <c r="O18" s="155">
        <v>9.1</v>
      </c>
      <c r="P18" s="155">
        <v>11.938800000000001</v>
      </c>
      <c r="Q18" s="155">
        <v>65.183400000000006</v>
      </c>
      <c r="R18" s="156">
        <v>0.1333</v>
      </c>
      <c r="S18" s="156">
        <v>3.6194000000000002</v>
      </c>
      <c r="T18" s="155">
        <v>11.293100000000001</v>
      </c>
      <c r="U18" s="156">
        <v>14.3994</v>
      </c>
      <c r="V18" s="156">
        <v>6.4965000000000002</v>
      </c>
      <c r="W18" s="156">
        <v>14.8752</v>
      </c>
      <c r="X18" s="156">
        <v>12.026400000000001</v>
      </c>
      <c r="Y18" s="156">
        <v>16.853400000000001</v>
      </c>
      <c r="Z18" s="156">
        <v>26.142800000000001</v>
      </c>
      <c r="AA18" s="156">
        <v>20.043800000000001</v>
      </c>
      <c r="AB18" s="156">
        <v>17.206099999999999</v>
      </c>
      <c r="AC18" s="156">
        <v>85.211200000000005</v>
      </c>
      <c r="AD18" s="156">
        <v>0.9</v>
      </c>
      <c r="AE18" s="156">
        <v>1.6737</v>
      </c>
      <c r="AF18" s="161">
        <v>12.2806</v>
      </c>
    </row>
    <row r="19" spans="1:32" s="141" customFormat="1" ht="23.1" customHeight="1">
      <c r="A19" s="154" t="s">
        <v>176</v>
      </c>
      <c r="B19" s="155">
        <v>81</v>
      </c>
      <c r="C19" s="155">
        <v>59.1</v>
      </c>
      <c r="D19" s="155" t="s">
        <v>74</v>
      </c>
      <c r="E19" s="155" t="s">
        <v>74</v>
      </c>
      <c r="F19" s="155">
        <v>66.772900000000007</v>
      </c>
      <c r="G19" s="155">
        <v>59.4435</v>
      </c>
      <c r="H19" s="155">
        <v>63.451500000000003</v>
      </c>
      <c r="I19" s="155">
        <v>58.136200000000002</v>
      </c>
      <c r="J19" s="155">
        <v>61.015999999999998</v>
      </c>
      <c r="K19" s="155">
        <v>124.334</v>
      </c>
      <c r="L19" s="155">
        <v>59.130200000000002</v>
      </c>
      <c r="M19" s="155">
        <v>54.4345</v>
      </c>
      <c r="N19" s="155">
        <v>43.9</v>
      </c>
      <c r="O19" s="155">
        <v>16.100000000000001</v>
      </c>
      <c r="P19" s="155">
        <v>41.096600000000002</v>
      </c>
      <c r="Q19" s="155">
        <v>145.98920000000001</v>
      </c>
      <c r="R19" s="156">
        <v>58.814799999999998</v>
      </c>
      <c r="S19" s="156">
        <v>46.566000000000003</v>
      </c>
      <c r="T19" s="155">
        <v>66.983199999999997</v>
      </c>
      <c r="U19" s="156">
        <v>67.788799999999995</v>
      </c>
      <c r="V19" s="156">
        <v>61.135599999999997</v>
      </c>
      <c r="W19" s="156">
        <v>120.94750000000001</v>
      </c>
      <c r="X19" s="156">
        <v>76.288700000000006</v>
      </c>
      <c r="Y19" s="156">
        <v>72.678799999999995</v>
      </c>
      <c r="Z19" s="156">
        <v>112.66679999999999</v>
      </c>
      <c r="AA19" s="156">
        <v>77.133300000000006</v>
      </c>
      <c r="AB19" s="156">
        <v>51.349499999999999</v>
      </c>
      <c r="AC19" s="156">
        <v>125.9693</v>
      </c>
      <c r="AD19" s="156">
        <v>93.3</v>
      </c>
      <c r="AE19" s="156">
        <v>75.316400000000002</v>
      </c>
      <c r="AF19" s="161">
        <v>86.461699999999993</v>
      </c>
    </row>
    <row r="20" spans="1:32" ht="23.1" customHeight="1">
      <c r="A20" s="121" t="s">
        <v>177</v>
      </c>
      <c r="B20" s="125">
        <v>24.9</v>
      </c>
      <c r="C20" s="125">
        <v>29.2</v>
      </c>
      <c r="D20" s="125">
        <v>43</v>
      </c>
      <c r="E20" s="125">
        <v>129.30000000000001</v>
      </c>
      <c r="F20" s="125">
        <v>-14.2</v>
      </c>
      <c r="G20" s="125">
        <v>28.376088183696847</v>
      </c>
      <c r="H20" s="125">
        <v>82.329341090209795</v>
      </c>
      <c r="I20" s="125">
        <v>4.8167569592040902</v>
      </c>
      <c r="J20" s="125">
        <v>82.329341090209795</v>
      </c>
      <c r="K20" s="125">
        <v>69.421149125866094</v>
      </c>
      <c r="L20" s="164">
        <v>8.2156605589417708</v>
      </c>
      <c r="M20" s="164">
        <v>51.012292585775697</v>
      </c>
      <c r="N20" s="125">
        <v>53.4</v>
      </c>
      <c r="O20" s="125">
        <v>44.8</v>
      </c>
      <c r="P20" s="125">
        <v>74.099999999999994</v>
      </c>
      <c r="Q20" s="125">
        <v>173.1</v>
      </c>
      <c r="R20" s="126">
        <v>-5.4</v>
      </c>
      <c r="S20" s="126">
        <v>23.408884640671779</v>
      </c>
      <c r="T20" s="125">
        <v>169.646254006211</v>
      </c>
      <c r="U20" s="126">
        <v>3.3805596508718998</v>
      </c>
      <c r="V20" s="126">
        <v>60.313989125712297</v>
      </c>
      <c r="W20" s="126">
        <v>100.873111782419</v>
      </c>
      <c r="X20" s="126">
        <v>23.415605515020399</v>
      </c>
      <c r="Y20" s="126">
        <v>45.117778544712799</v>
      </c>
      <c r="Z20" s="126">
        <v>103.885294528526</v>
      </c>
      <c r="AA20" s="126">
        <v>25.936325342257501</v>
      </c>
      <c r="AB20" s="126">
        <v>37.647476431374436</v>
      </c>
      <c r="AC20" s="126">
        <v>234.78768972294404</v>
      </c>
      <c r="AD20" s="126">
        <v>-76.013134869745002</v>
      </c>
      <c r="AE20" s="126">
        <v>107.22532453759108</v>
      </c>
      <c r="AF20" s="161">
        <v>24.888546991641633</v>
      </c>
    </row>
    <row r="21" spans="1:32" ht="23.1" customHeight="1">
      <c r="A21" s="121" t="s">
        <v>178</v>
      </c>
      <c r="B21" s="125">
        <v>46.5</v>
      </c>
      <c r="C21" s="125">
        <v>15.6</v>
      </c>
      <c r="D21" s="125">
        <v>24.8</v>
      </c>
      <c r="E21" s="125">
        <v>30.1</v>
      </c>
      <c r="F21" s="125">
        <v>14.7</v>
      </c>
      <c r="G21" s="125">
        <v>57.328666172789873</v>
      </c>
      <c r="H21" s="125">
        <v>50.545341228049701</v>
      </c>
      <c r="I21" s="125">
        <v>21.285566847046301</v>
      </c>
      <c r="J21" s="125">
        <v>50.545341228049701</v>
      </c>
      <c r="K21" s="125">
        <v>70.291456675955999</v>
      </c>
      <c r="L21" s="164">
        <v>7.4563492735889696</v>
      </c>
      <c r="M21" s="164">
        <v>35.5998347958582</v>
      </c>
      <c r="N21" s="125">
        <v>40</v>
      </c>
      <c r="O21" s="125">
        <v>-13.3</v>
      </c>
      <c r="P21" s="125">
        <v>-10.4</v>
      </c>
      <c r="Q21" s="125">
        <v>36.799999999999997</v>
      </c>
      <c r="R21" s="126">
        <v>-17.3</v>
      </c>
      <c r="S21" s="126">
        <v>34.066778443716004</v>
      </c>
      <c r="T21" s="125">
        <v>113.091079555077</v>
      </c>
      <c r="U21" s="126">
        <v>26.2758937631165</v>
      </c>
      <c r="V21" s="126">
        <v>70.212135214488995</v>
      </c>
      <c r="W21" s="126">
        <v>139.96569501318299</v>
      </c>
      <c r="X21" s="126">
        <v>85.533587892316305</v>
      </c>
      <c r="Y21" s="126">
        <v>108.02214195769</v>
      </c>
      <c r="Z21" s="126">
        <v>163.774910927647</v>
      </c>
      <c r="AA21" s="126">
        <v>40.850834524904798</v>
      </c>
      <c r="AB21" s="126">
        <v>34.225686772237069</v>
      </c>
      <c r="AC21" s="126">
        <v>76.286363696843381</v>
      </c>
      <c r="AD21" s="126">
        <v>47.363386481807105</v>
      </c>
      <c r="AE21" s="126">
        <v>187.29042983582661</v>
      </c>
      <c r="AF21" s="161">
        <v>80.375489554161206</v>
      </c>
    </row>
    <row r="22" spans="1:32" ht="23.1" customHeight="1">
      <c r="A22" s="121" t="s">
        <v>179</v>
      </c>
      <c r="B22" s="122">
        <v>6.7</v>
      </c>
      <c r="C22" s="122">
        <v>6.7</v>
      </c>
      <c r="D22" s="122">
        <v>6.6</v>
      </c>
      <c r="E22" s="122">
        <v>6.6</v>
      </c>
      <c r="F22" s="122">
        <v>6.8</v>
      </c>
      <c r="G22" s="122">
        <v>6.7969344556380094</v>
      </c>
      <c r="H22" s="122">
        <v>6.7528365303814386</v>
      </c>
      <c r="I22" s="122">
        <v>6.812104227644717</v>
      </c>
      <c r="J22" s="122">
        <v>6.7990752801041694</v>
      </c>
      <c r="K22" s="122">
        <v>6.72</v>
      </c>
      <c r="L22" s="165">
        <v>6.7800412401803731</v>
      </c>
      <c r="M22" s="165">
        <v>6.7732241274743972</v>
      </c>
      <c r="N22" s="122">
        <v>6.7</v>
      </c>
      <c r="O22" s="122">
        <v>6.4</v>
      </c>
      <c r="P22" s="122">
        <v>6.2</v>
      </c>
      <c r="Q22" s="122">
        <v>6</v>
      </c>
      <c r="R22" s="123">
        <v>5.8</v>
      </c>
      <c r="S22" s="123">
        <v>5.605723681566924</v>
      </c>
      <c r="T22" s="122">
        <v>5.4485346781296711</v>
      </c>
      <c r="U22" s="123">
        <v>5.3083686809997035</v>
      </c>
      <c r="V22" s="123">
        <v>5.1433643034573233</v>
      </c>
      <c r="W22" s="123">
        <v>5.000981577404195</v>
      </c>
      <c r="X22" s="123">
        <v>4.8643516895826258</v>
      </c>
      <c r="Y22" s="123">
        <v>4.7646465856273448</v>
      </c>
      <c r="Z22" s="123">
        <v>4.785174100990238</v>
      </c>
      <c r="AA22" s="123">
        <v>4.8141802093800887</v>
      </c>
      <c r="AB22" s="123">
        <v>4.7183868094842252</v>
      </c>
      <c r="AC22" s="123">
        <v>4.7637804696284567</v>
      </c>
      <c r="AD22" s="123">
        <v>4.76</v>
      </c>
      <c r="AE22" s="123">
        <v>4.9200856193909939</v>
      </c>
      <c r="AF22" s="160">
        <v>5.4272512703314533</v>
      </c>
    </row>
    <row r="23" spans="1:32" ht="23.1" customHeight="1">
      <c r="A23" s="121" t="s">
        <v>180</v>
      </c>
      <c r="B23" s="122">
        <v>12.3</v>
      </c>
      <c r="C23" s="122">
        <v>12.2</v>
      </c>
      <c r="D23" s="122">
        <v>12.2</v>
      </c>
      <c r="E23" s="122">
        <v>12.1</v>
      </c>
      <c r="F23" s="122">
        <v>12.1</v>
      </c>
      <c r="G23" s="122">
        <v>11.965903360305679</v>
      </c>
      <c r="H23" s="122">
        <v>11.98479244278075</v>
      </c>
      <c r="I23" s="122">
        <v>12.073929961045465</v>
      </c>
      <c r="J23" s="122">
        <v>11.932860907827484</v>
      </c>
      <c r="K23" s="122">
        <v>12.29</v>
      </c>
      <c r="L23" s="165">
        <v>11.93890115549449</v>
      </c>
      <c r="M23" s="165">
        <v>11.795105403448739</v>
      </c>
      <c r="N23" s="122">
        <v>11.8</v>
      </c>
      <c r="O23" s="122">
        <v>11</v>
      </c>
      <c r="P23" s="122">
        <v>10.4</v>
      </c>
      <c r="Q23" s="122">
        <v>10.1</v>
      </c>
      <c r="R23" s="123">
        <v>10.5</v>
      </c>
      <c r="S23" s="123">
        <v>10.178098954428284</v>
      </c>
      <c r="T23" s="122">
        <v>9.8318649812907015</v>
      </c>
      <c r="U23" s="123">
        <v>9.517731632300432</v>
      </c>
      <c r="V23" s="123">
        <v>9.3697289946410578</v>
      </c>
      <c r="W23" s="123">
        <v>9.0942202201108095</v>
      </c>
      <c r="X23" s="123">
        <v>8.8912745435893399</v>
      </c>
      <c r="Y23" s="123">
        <v>8.7276050942080641</v>
      </c>
      <c r="Z23" s="123">
        <v>8.6132691841477431</v>
      </c>
      <c r="AA23" s="123">
        <v>8.5342448085804961</v>
      </c>
      <c r="AB23" s="123">
        <v>8.4591292533300528</v>
      </c>
      <c r="AC23" s="123">
        <v>8.4348018971758574</v>
      </c>
      <c r="AD23" s="123">
        <v>8.48</v>
      </c>
      <c r="AE23" s="123">
        <v>8.5654920397279479</v>
      </c>
      <c r="AF23" s="160">
        <v>8.69</v>
      </c>
    </row>
    <row r="24" spans="1:32" ht="23.1" customHeight="1" thickBot="1">
      <c r="A24" s="150" t="s">
        <v>181</v>
      </c>
      <c r="B24" s="151">
        <v>9.64</v>
      </c>
      <c r="C24" s="151">
        <v>9.59</v>
      </c>
      <c r="D24" s="151">
        <v>9.48</v>
      </c>
      <c r="E24" s="151">
        <v>9.57</v>
      </c>
      <c r="F24" s="151">
        <v>9.4499999999999993</v>
      </c>
      <c r="G24" s="151">
        <v>9.5279797654207865</v>
      </c>
      <c r="H24" s="151">
        <v>9.5638687499999993</v>
      </c>
      <c r="I24" s="151">
        <v>9.5</v>
      </c>
      <c r="J24" s="151">
        <v>9.4647699060531565</v>
      </c>
      <c r="K24" s="151">
        <v>9.8000000000000007</v>
      </c>
      <c r="L24" s="168">
        <v>9.4531177329610987</v>
      </c>
      <c r="M24" s="168">
        <v>9.4520602603713133</v>
      </c>
      <c r="N24" s="151">
        <v>9.36</v>
      </c>
      <c r="O24" s="151">
        <v>8.9600000000000009</v>
      </c>
      <c r="P24" s="151">
        <v>8.66</v>
      </c>
      <c r="Q24" s="151">
        <v>8.5</v>
      </c>
      <c r="R24" s="152">
        <v>8.08</v>
      </c>
      <c r="S24" s="152">
        <v>7.8336111428311135</v>
      </c>
      <c r="T24" s="151">
        <v>7.7349848742244127</v>
      </c>
      <c r="U24" s="152">
        <v>7.565152851903175</v>
      </c>
      <c r="V24" s="152">
        <v>7.3632620325038927</v>
      </c>
      <c r="W24" s="152">
        <v>7.1770263092806994</v>
      </c>
      <c r="X24" s="152">
        <v>6.9718357360598722</v>
      </c>
      <c r="Y24" s="152">
        <v>6.8351330238781616</v>
      </c>
      <c r="Z24" s="152">
        <v>6.8967934660178933</v>
      </c>
      <c r="AA24" s="152">
        <v>6.8289021574931139</v>
      </c>
      <c r="AB24" s="152">
        <v>6.6641308725619615</v>
      </c>
      <c r="AC24" s="152">
        <v>6.864127077806029</v>
      </c>
      <c r="AD24" s="152">
        <v>6.7135184666013972</v>
      </c>
      <c r="AE24" s="152">
        <v>6.8925962754309023</v>
      </c>
      <c r="AF24" s="167">
        <v>7.5702518351583477</v>
      </c>
    </row>
    <row r="25" spans="1:32" ht="15.75" thickTop="1">
      <c r="A25" s="3400" t="s">
        <v>182</v>
      </c>
      <c r="B25" s="3400"/>
      <c r="C25" s="3400"/>
      <c r="D25" s="3400"/>
      <c r="E25" s="3400"/>
      <c r="F25" s="3400"/>
      <c r="G25" s="3400"/>
      <c r="H25" s="3400"/>
      <c r="I25" s="3400"/>
      <c r="J25" s="3400"/>
      <c r="K25" s="3400"/>
      <c r="L25" s="3400"/>
      <c r="M25" s="3400"/>
      <c r="N25" s="3400"/>
      <c r="O25" s="3400"/>
      <c r="P25" s="3400"/>
      <c r="Q25" s="3400"/>
      <c r="R25" s="3400"/>
      <c r="S25" s="3400"/>
      <c r="T25" s="3400"/>
      <c r="U25" s="3400"/>
      <c r="V25" s="3400"/>
      <c r="W25" s="163"/>
    </row>
    <row r="34" spans="2:23">
      <c r="B34" s="142"/>
      <c r="C34" s="142"/>
      <c r="D34" s="142"/>
      <c r="E34" s="142"/>
      <c r="F34" s="142"/>
      <c r="G34" s="142"/>
      <c r="H34" s="142"/>
      <c r="I34" s="142"/>
      <c r="J34" s="142"/>
      <c r="K34" s="142"/>
      <c r="L34" s="142"/>
      <c r="M34" s="142"/>
      <c r="N34" s="142"/>
      <c r="O34" s="142"/>
      <c r="P34" s="142"/>
      <c r="Q34" s="142"/>
      <c r="R34" s="142"/>
      <c r="S34" s="142"/>
      <c r="T34" s="142"/>
      <c r="U34" s="142"/>
      <c r="V34" s="142"/>
      <c r="W34" s="142"/>
    </row>
    <row r="35" spans="2:23">
      <c r="B35" s="142"/>
      <c r="C35" s="142"/>
      <c r="D35" s="142"/>
      <c r="E35" s="142"/>
      <c r="F35" s="142"/>
      <c r="G35" s="142"/>
      <c r="H35" s="142"/>
      <c r="I35" s="142"/>
      <c r="J35" s="142"/>
      <c r="K35" s="142"/>
      <c r="L35" s="142"/>
      <c r="M35" s="142"/>
      <c r="N35" s="142"/>
      <c r="O35" s="142"/>
      <c r="P35" s="142"/>
      <c r="Q35" s="142"/>
      <c r="R35" s="142"/>
      <c r="S35" s="142"/>
      <c r="T35" s="142"/>
      <c r="U35" s="142"/>
      <c r="V35" s="142"/>
      <c r="W35" s="142"/>
    </row>
    <row r="36" spans="2:23">
      <c r="B36" s="142"/>
      <c r="C36" s="142"/>
      <c r="D36" s="142"/>
      <c r="E36" s="142"/>
      <c r="F36" s="142"/>
      <c r="G36" s="142"/>
      <c r="H36" s="142"/>
      <c r="I36" s="142"/>
      <c r="J36" s="142"/>
      <c r="K36" s="142"/>
      <c r="L36" s="142"/>
      <c r="M36" s="142"/>
      <c r="N36" s="142"/>
      <c r="O36" s="142"/>
      <c r="P36" s="142"/>
      <c r="Q36" s="142"/>
      <c r="R36" s="142"/>
      <c r="S36" s="142"/>
      <c r="T36" s="142"/>
      <c r="U36" s="142"/>
      <c r="V36" s="142"/>
      <c r="W36" s="142"/>
    </row>
    <row r="37" spans="2:23">
      <c r="B37" s="142"/>
      <c r="C37" s="142"/>
      <c r="D37" s="142"/>
      <c r="E37" s="142"/>
      <c r="F37" s="142"/>
      <c r="G37" s="142"/>
      <c r="H37" s="142"/>
      <c r="I37" s="142"/>
      <c r="J37" s="142"/>
      <c r="K37" s="142"/>
      <c r="L37" s="142"/>
      <c r="M37" s="142"/>
      <c r="N37" s="142"/>
      <c r="O37" s="142"/>
      <c r="P37" s="142"/>
      <c r="Q37" s="142"/>
      <c r="R37" s="142"/>
      <c r="S37" s="142"/>
      <c r="T37" s="142"/>
      <c r="U37" s="142"/>
      <c r="V37" s="142"/>
      <c r="W37" s="142"/>
    </row>
    <row r="38" spans="2:23">
      <c r="B38" s="142"/>
      <c r="C38" s="142"/>
      <c r="D38" s="142"/>
      <c r="E38" s="142"/>
      <c r="F38" s="142"/>
      <c r="G38" s="142"/>
      <c r="H38" s="142"/>
      <c r="I38" s="142"/>
      <c r="J38" s="142"/>
      <c r="K38" s="142"/>
      <c r="L38" s="142"/>
      <c r="M38" s="142"/>
      <c r="N38" s="142"/>
      <c r="O38" s="142"/>
      <c r="P38" s="142"/>
      <c r="Q38" s="142"/>
      <c r="R38" s="142"/>
      <c r="S38" s="142"/>
      <c r="T38" s="142"/>
      <c r="U38" s="142"/>
      <c r="V38" s="142"/>
      <c r="W38" s="142"/>
    </row>
    <row r="39" spans="2:23">
      <c r="B39" s="142"/>
      <c r="C39" s="142"/>
      <c r="D39" s="142"/>
      <c r="E39" s="142"/>
      <c r="F39" s="142"/>
      <c r="G39" s="142"/>
      <c r="H39" s="142"/>
      <c r="I39" s="142"/>
      <c r="J39" s="142"/>
      <c r="K39" s="142"/>
      <c r="L39" s="142"/>
      <c r="M39" s="142"/>
      <c r="N39" s="142"/>
      <c r="O39" s="142"/>
      <c r="P39" s="142"/>
      <c r="Q39" s="142"/>
      <c r="R39" s="142"/>
      <c r="S39" s="142"/>
      <c r="T39" s="142"/>
      <c r="U39" s="142"/>
      <c r="V39" s="142"/>
      <c r="W39" s="142"/>
    </row>
    <row r="40" spans="2:23">
      <c r="B40" s="142"/>
      <c r="C40" s="142"/>
      <c r="D40" s="142"/>
      <c r="E40" s="142"/>
      <c r="F40" s="142"/>
      <c r="G40" s="142"/>
      <c r="H40" s="142"/>
      <c r="I40" s="142"/>
      <c r="J40" s="142"/>
      <c r="K40" s="142"/>
      <c r="L40" s="142"/>
      <c r="M40" s="142"/>
      <c r="N40" s="142"/>
      <c r="O40" s="142"/>
      <c r="P40" s="142"/>
      <c r="Q40" s="142"/>
      <c r="R40" s="142"/>
      <c r="S40" s="142"/>
      <c r="T40" s="142"/>
      <c r="U40" s="142"/>
      <c r="V40" s="142"/>
      <c r="W40" s="142"/>
    </row>
    <row r="41" spans="2:23">
      <c r="B41" s="142"/>
      <c r="C41" s="142"/>
      <c r="D41" s="142"/>
      <c r="E41" s="142"/>
      <c r="F41" s="142"/>
      <c r="G41" s="142"/>
      <c r="H41" s="142"/>
      <c r="I41" s="142"/>
      <c r="J41" s="142"/>
      <c r="K41" s="142"/>
      <c r="L41" s="142"/>
      <c r="M41" s="142"/>
      <c r="N41" s="142"/>
      <c r="O41" s="142"/>
      <c r="P41" s="142"/>
      <c r="Q41" s="142"/>
      <c r="R41" s="142"/>
      <c r="S41" s="142"/>
      <c r="T41" s="142"/>
      <c r="U41" s="142"/>
      <c r="V41" s="142"/>
      <c r="W41" s="142"/>
    </row>
  </sheetData>
  <mergeCells count="8">
    <mergeCell ref="A2:AB2"/>
    <mergeCell ref="A25:V25"/>
    <mergeCell ref="A4:A6"/>
    <mergeCell ref="L4:W4"/>
    <mergeCell ref="B4:K4"/>
    <mergeCell ref="A3:AD3"/>
    <mergeCell ref="X4:AF4"/>
    <mergeCell ref="B5:AF5"/>
  </mergeCells>
  <pageMargins left="0.2" right="0.2" top="0.75" bottom="0.75" header="0.3" footer="0.3"/>
  <pageSetup paperSize="9" scale="5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M38" sqref="M38"/>
    </sheetView>
  </sheetViews>
  <sheetFormatPr defaultRowHeight="12.75"/>
  <cols>
    <col min="1" max="1" width="10.7109375" style="127" customWidth="1"/>
    <col min="2" max="2" width="57.5703125" style="127" bestFit="1" customWidth="1"/>
    <col min="3" max="256" width="9.140625" style="127"/>
    <col min="257" max="257" width="10.7109375" style="127" customWidth="1"/>
    <col min="258" max="258" width="57.5703125" style="127" bestFit="1" customWidth="1"/>
    <col min="259" max="512" width="9.140625" style="127"/>
    <col min="513" max="513" width="10.7109375" style="127" customWidth="1"/>
    <col min="514" max="514" width="57.5703125" style="127" bestFit="1" customWidth="1"/>
    <col min="515" max="768" width="9.140625" style="127"/>
    <col min="769" max="769" width="10.7109375" style="127" customWidth="1"/>
    <col min="770" max="770" width="57.5703125" style="127" bestFit="1" customWidth="1"/>
    <col min="771" max="1024" width="9.140625" style="127"/>
    <col min="1025" max="1025" width="10.7109375" style="127" customWidth="1"/>
    <col min="1026" max="1026" width="57.5703125" style="127" bestFit="1" customWidth="1"/>
    <col min="1027" max="1280" width="9.140625" style="127"/>
    <col min="1281" max="1281" width="10.7109375" style="127" customWidth="1"/>
    <col min="1282" max="1282" width="57.5703125" style="127" bestFit="1" customWidth="1"/>
    <col min="1283" max="1536" width="9.140625" style="127"/>
    <col min="1537" max="1537" width="10.7109375" style="127" customWidth="1"/>
    <col min="1538" max="1538" width="57.5703125" style="127" bestFit="1" customWidth="1"/>
    <col min="1539" max="1792" width="9.140625" style="127"/>
    <col min="1793" max="1793" width="10.7109375" style="127" customWidth="1"/>
    <col min="1794" max="1794" width="57.5703125" style="127" bestFit="1" customWidth="1"/>
    <col min="1795" max="2048" width="9.140625" style="127"/>
    <col min="2049" max="2049" width="10.7109375" style="127" customWidth="1"/>
    <col min="2050" max="2050" width="57.5703125" style="127" bestFit="1" customWidth="1"/>
    <col min="2051" max="2304" width="9.140625" style="127"/>
    <col min="2305" max="2305" width="10.7109375" style="127" customWidth="1"/>
    <col min="2306" max="2306" width="57.5703125" style="127" bestFit="1" customWidth="1"/>
    <col min="2307" max="2560" width="9.140625" style="127"/>
    <col min="2561" max="2561" width="10.7109375" style="127" customWidth="1"/>
    <col min="2562" max="2562" width="57.5703125" style="127" bestFit="1" customWidth="1"/>
    <col min="2563" max="2816" width="9.140625" style="127"/>
    <col min="2817" max="2817" width="10.7109375" style="127" customWidth="1"/>
    <col min="2818" max="2818" width="57.5703125" style="127" bestFit="1" customWidth="1"/>
    <col min="2819" max="3072" width="9.140625" style="127"/>
    <col min="3073" max="3073" width="10.7109375" style="127" customWidth="1"/>
    <col min="3074" max="3074" width="57.5703125" style="127" bestFit="1" customWidth="1"/>
    <col min="3075" max="3328" width="9.140625" style="127"/>
    <col min="3329" max="3329" width="10.7109375" style="127" customWidth="1"/>
    <col min="3330" max="3330" width="57.5703125" style="127" bestFit="1" customWidth="1"/>
    <col min="3331" max="3584" width="9.140625" style="127"/>
    <col min="3585" max="3585" width="10.7109375" style="127" customWidth="1"/>
    <col min="3586" max="3586" width="57.5703125" style="127" bestFit="1" customWidth="1"/>
    <col min="3587" max="3840" width="9.140625" style="127"/>
    <col min="3841" max="3841" width="10.7109375" style="127" customWidth="1"/>
    <col min="3842" max="3842" width="57.5703125" style="127" bestFit="1" customWidth="1"/>
    <col min="3843" max="4096" width="9.140625" style="127"/>
    <col min="4097" max="4097" width="10.7109375" style="127" customWidth="1"/>
    <col min="4098" max="4098" width="57.5703125" style="127" bestFit="1" customWidth="1"/>
    <col min="4099" max="4352" width="9.140625" style="127"/>
    <col min="4353" max="4353" width="10.7109375" style="127" customWidth="1"/>
    <col min="4354" max="4354" width="57.5703125" style="127" bestFit="1" customWidth="1"/>
    <col min="4355" max="4608" width="9.140625" style="127"/>
    <col min="4609" max="4609" width="10.7109375" style="127" customWidth="1"/>
    <col min="4610" max="4610" width="57.5703125" style="127" bestFit="1" customWidth="1"/>
    <col min="4611" max="4864" width="9.140625" style="127"/>
    <col min="4865" max="4865" width="10.7109375" style="127" customWidth="1"/>
    <col min="4866" max="4866" width="57.5703125" style="127" bestFit="1" customWidth="1"/>
    <col min="4867" max="5120" width="9.140625" style="127"/>
    <col min="5121" max="5121" width="10.7109375" style="127" customWidth="1"/>
    <col min="5122" max="5122" width="57.5703125" style="127" bestFit="1" customWidth="1"/>
    <col min="5123" max="5376" width="9.140625" style="127"/>
    <col min="5377" max="5377" width="10.7109375" style="127" customWidth="1"/>
    <col min="5378" max="5378" width="57.5703125" style="127" bestFit="1" customWidth="1"/>
    <col min="5379" max="5632" width="9.140625" style="127"/>
    <col min="5633" max="5633" width="10.7109375" style="127" customWidth="1"/>
    <col min="5634" max="5634" width="57.5703125" style="127" bestFit="1" customWidth="1"/>
    <col min="5635" max="5888" width="9.140625" style="127"/>
    <col min="5889" max="5889" width="10.7109375" style="127" customWidth="1"/>
    <col min="5890" max="5890" width="57.5703125" style="127" bestFit="1" customWidth="1"/>
    <col min="5891" max="6144" width="9.140625" style="127"/>
    <col min="6145" max="6145" width="10.7109375" style="127" customWidth="1"/>
    <col min="6146" max="6146" width="57.5703125" style="127" bestFit="1" customWidth="1"/>
    <col min="6147" max="6400" width="9.140625" style="127"/>
    <col min="6401" max="6401" width="10.7109375" style="127" customWidth="1"/>
    <col min="6402" max="6402" width="57.5703125" style="127" bestFit="1" customWidth="1"/>
    <col min="6403" max="6656" width="9.140625" style="127"/>
    <col min="6657" max="6657" width="10.7109375" style="127" customWidth="1"/>
    <col min="6658" max="6658" width="57.5703125" style="127" bestFit="1" customWidth="1"/>
    <col min="6659" max="6912" width="9.140625" style="127"/>
    <col min="6913" max="6913" width="10.7109375" style="127" customWidth="1"/>
    <col min="6914" max="6914" width="57.5703125" style="127" bestFit="1" customWidth="1"/>
    <col min="6915" max="7168" width="9.140625" style="127"/>
    <col min="7169" max="7169" width="10.7109375" style="127" customWidth="1"/>
    <col min="7170" max="7170" width="57.5703125" style="127" bestFit="1" customWidth="1"/>
    <col min="7171" max="7424" width="9.140625" style="127"/>
    <col min="7425" max="7425" width="10.7109375" style="127" customWidth="1"/>
    <col min="7426" max="7426" width="57.5703125" style="127" bestFit="1" customWidth="1"/>
    <col min="7427" max="7680" width="9.140625" style="127"/>
    <col min="7681" max="7681" width="10.7109375" style="127" customWidth="1"/>
    <col min="7682" max="7682" width="57.5703125" style="127" bestFit="1" customWidth="1"/>
    <col min="7683" max="7936" width="9.140625" style="127"/>
    <col min="7937" max="7937" width="10.7109375" style="127" customWidth="1"/>
    <col min="7938" max="7938" width="57.5703125" style="127" bestFit="1" customWidth="1"/>
    <col min="7939" max="8192" width="9.140625" style="127"/>
    <col min="8193" max="8193" width="10.7109375" style="127" customWidth="1"/>
    <col min="8194" max="8194" width="57.5703125" style="127" bestFit="1" customWidth="1"/>
    <col min="8195" max="8448" width="9.140625" style="127"/>
    <col min="8449" max="8449" width="10.7109375" style="127" customWidth="1"/>
    <col min="8450" max="8450" width="57.5703125" style="127" bestFit="1" customWidth="1"/>
    <col min="8451" max="8704" width="9.140625" style="127"/>
    <col min="8705" max="8705" width="10.7109375" style="127" customWidth="1"/>
    <col min="8706" max="8706" width="57.5703125" style="127" bestFit="1" customWidth="1"/>
    <col min="8707" max="8960" width="9.140625" style="127"/>
    <col min="8961" max="8961" width="10.7109375" style="127" customWidth="1"/>
    <col min="8962" max="8962" width="57.5703125" style="127" bestFit="1" customWidth="1"/>
    <col min="8963" max="9216" width="9.140625" style="127"/>
    <col min="9217" max="9217" width="10.7109375" style="127" customWidth="1"/>
    <col min="9218" max="9218" width="57.5703125" style="127" bestFit="1" customWidth="1"/>
    <col min="9219" max="9472" width="9.140625" style="127"/>
    <col min="9473" max="9473" width="10.7109375" style="127" customWidth="1"/>
    <col min="9474" max="9474" width="57.5703125" style="127" bestFit="1" customWidth="1"/>
    <col min="9475" max="9728" width="9.140625" style="127"/>
    <col min="9729" max="9729" width="10.7109375" style="127" customWidth="1"/>
    <col min="9730" max="9730" width="57.5703125" style="127" bestFit="1" customWidth="1"/>
    <col min="9731" max="9984" width="9.140625" style="127"/>
    <col min="9985" max="9985" width="10.7109375" style="127" customWidth="1"/>
    <col min="9986" max="9986" width="57.5703125" style="127" bestFit="1" customWidth="1"/>
    <col min="9987" max="10240" width="9.140625" style="127"/>
    <col min="10241" max="10241" width="10.7109375" style="127" customWidth="1"/>
    <col min="10242" max="10242" width="57.5703125" style="127" bestFit="1" customWidth="1"/>
    <col min="10243" max="10496" width="9.140625" style="127"/>
    <col min="10497" max="10497" width="10.7109375" style="127" customWidth="1"/>
    <col min="10498" max="10498" width="57.5703125" style="127" bestFit="1" customWidth="1"/>
    <col min="10499" max="10752" width="9.140625" style="127"/>
    <col min="10753" max="10753" width="10.7109375" style="127" customWidth="1"/>
    <col min="10754" max="10754" width="57.5703125" style="127" bestFit="1" customWidth="1"/>
    <col min="10755" max="11008" width="9.140625" style="127"/>
    <col min="11009" max="11009" width="10.7109375" style="127" customWidth="1"/>
    <col min="11010" max="11010" width="57.5703125" style="127" bestFit="1" customWidth="1"/>
    <col min="11011" max="11264" width="9.140625" style="127"/>
    <col min="11265" max="11265" width="10.7109375" style="127" customWidth="1"/>
    <col min="11266" max="11266" width="57.5703125" style="127" bestFit="1" customWidth="1"/>
    <col min="11267" max="11520" width="9.140625" style="127"/>
    <col min="11521" max="11521" width="10.7109375" style="127" customWidth="1"/>
    <col min="11522" max="11522" width="57.5703125" style="127" bestFit="1" customWidth="1"/>
    <col min="11523" max="11776" width="9.140625" style="127"/>
    <col min="11777" max="11777" width="10.7109375" style="127" customWidth="1"/>
    <col min="11778" max="11778" width="57.5703125" style="127" bestFit="1" customWidth="1"/>
    <col min="11779" max="12032" width="9.140625" style="127"/>
    <col min="12033" max="12033" width="10.7109375" style="127" customWidth="1"/>
    <col min="12034" max="12034" width="57.5703125" style="127" bestFit="1" customWidth="1"/>
    <col min="12035" max="12288" width="9.140625" style="127"/>
    <col min="12289" max="12289" width="10.7109375" style="127" customWidth="1"/>
    <col min="12290" max="12290" width="57.5703125" style="127" bestFit="1" customWidth="1"/>
    <col min="12291" max="12544" width="9.140625" style="127"/>
    <col min="12545" max="12545" width="10.7109375" style="127" customWidth="1"/>
    <col min="12546" max="12546" width="57.5703125" style="127" bestFit="1" customWidth="1"/>
    <col min="12547" max="12800" width="9.140625" style="127"/>
    <col min="12801" max="12801" width="10.7109375" style="127" customWidth="1"/>
    <col min="12802" max="12802" width="57.5703125" style="127" bestFit="1" customWidth="1"/>
    <col min="12803" max="13056" width="9.140625" style="127"/>
    <col min="13057" max="13057" width="10.7109375" style="127" customWidth="1"/>
    <col min="13058" max="13058" width="57.5703125" style="127" bestFit="1" customWidth="1"/>
    <col min="13059" max="13312" width="9.140625" style="127"/>
    <col min="13313" max="13313" width="10.7109375" style="127" customWidth="1"/>
    <col min="13314" max="13314" width="57.5703125" style="127" bestFit="1" customWidth="1"/>
    <col min="13315" max="13568" width="9.140625" style="127"/>
    <col min="13569" max="13569" width="10.7109375" style="127" customWidth="1"/>
    <col min="13570" max="13570" width="57.5703125" style="127" bestFit="1" customWidth="1"/>
    <col min="13571" max="13824" width="9.140625" style="127"/>
    <col min="13825" max="13825" width="10.7109375" style="127" customWidth="1"/>
    <col min="13826" max="13826" width="57.5703125" style="127" bestFit="1" customWidth="1"/>
    <col min="13827" max="14080" width="9.140625" style="127"/>
    <col min="14081" max="14081" width="10.7109375" style="127" customWidth="1"/>
    <col min="14082" max="14082" width="57.5703125" style="127" bestFit="1" customWidth="1"/>
    <col min="14083" max="14336" width="9.140625" style="127"/>
    <col min="14337" max="14337" width="10.7109375" style="127" customWidth="1"/>
    <col min="14338" max="14338" width="57.5703125" style="127" bestFit="1" customWidth="1"/>
    <col min="14339" max="14592" width="9.140625" style="127"/>
    <col min="14593" max="14593" width="10.7109375" style="127" customWidth="1"/>
    <col min="14594" max="14594" width="57.5703125" style="127" bestFit="1" customWidth="1"/>
    <col min="14595" max="14848" width="9.140625" style="127"/>
    <col min="14849" max="14849" width="10.7109375" style="127" customWidth="1"/>
    <col min="14850" max="14850" width="57.5703125" style="127" bestFit="1" customWidth="1"/>
    <col min="14851" max="15104" width="9.140625" style="127"/>
    <col min="15105" max="15105" width="10.7109375" style="127" customWidth="1"/>
    <col min="15106" max="15106" width="57.5703125" style="127" bestFit="1" customWidth="1"/>
    <col min="15107" max="15360" width="9.140625" style="127"/>
    <col min="15361" max="15361" width="10.7109375" style="127" customWidth="1"/>
    <col min="15362" max="15362" width="57.5703125" style="127" bestFit="1" customWidth="1"/>
    <col min="15363" max="15616" width="9.140625" style="127"/>
    <col min="15617" max="15617" width="10.7109375" style="127" customWidth="1"/>
    <col min="15618" max="15618" width="57.5703125" style="127" bestFit="1" customWidth="1"/>
    <col min="15619" max="15872" width="9.140625" style="127"/>
    <col min="15873" max="15873" width="10.7109375" style="127" customWidth="1"/>
    <col min="15874" max="15874" width="57.5703125" style="127" bestFit="1" customWidth="1"/>
    <col min="15875" max="16128" width="9.140625" style="127"/>
    <col min="16129" max="16129" width="10.7109375" style="127" customWidth="1"/>
    <col min="16130" max="16130" width="57.5703125" style="127" bestFit="1" customWidth="1"/>
    <col min="16131" max="16384" width="9.140625" style="127"/>
  </cols>
  <sheetData>
    <row r="1" spans="1:17" ht="20.25">
      <c r="A1" s="3413" t="s">
        <v>183</v>
      </c>
      <c r="B1" s="3413"/>
    </row>
    <row r="2" spans="1:17" ht="18.75">
      <c r="A2" s="3414" t="s">
        <v>184</v>
      </c>
      <c r="B2" s="3414"/>
    </row>
    <row r="3" spans="1:17" ht="15.75">
      <c r="A3" s="128" t="s">
        <v>185</v>
      </c>
      <c r="B3" s="129" t="s">
        <v>186</v>
      </c>
      <c r="C3" s="130"/>
    </row>
    <row r="4" spans="1:17" ht="15.75">
      <c r="A4" s="131">
        <v>1</v>
      </c>
      <c r="B4" s="3415" t="s">
        <v>187</v>
      </c>
      <c r="C4" s="3415"/>
      <c r="D4" s="3415"/>
      <c r="E4" s="3415"/>
      <c r="F4" s="3415"/>
      <c r="G4" s="3415"/>
      <c r="H4" s="3415"/>
      <c r="I4" s="3415"/>
      <c r="J4" s="132"/>
      <c r="K4" s="132"/>
      <c r="L4" s="132"/>
      <c r="M4" s="132"/>
      <c r="N4" s="132"/>
      <c r="O4" s="132"/>
      <c r="P4" s="132"/>
      <c r="Q4" s="132"/>
    </row>
    <row r="5" spans="1:17" ht="15.75">
      <c r="A5" s="131">
        <v>2</v>
      </c>
      <c r="B5" s="3416" t="s">
        <v>188</v>
      </c>
      <c r="C5" s="3416"/>
      <c r="D5" s="3416"/>
      <c r="E5" s="3416"/>
      <c r="F5" s="3416"/>
      <c r="G5" s="3416"/>
      <c r="H5" s="3416"/>
      <c r="I5" s="3416"/>
      <c r="J5" s="3416"/>
      <c r="K5" s="3416"/>
      <c r="L5" s="3416"/>
      <c r="M5" s="3416"/>
      <c r="N5" s="3416"/>
      <c r="O5" s="3416"/>
      <c r="P5" s="3416"/>
      <c r="Q5" s="3416"/>
    </row>
    <row r="6" spans="1:17" ht="15.75">
      <c r="A6" s="131">
        <v>3</v>
      </c>
      <c r="B6" s="3417" t="s">
        <v>189</v>
      </c>
      <c r="C6" s="3417"/>
      <c r="D6" s="3417"/>
      <c r="E6" s="3417"/>
      <c r="F6" s="3417"/>
      <c r="G6" s="3417"/>
      <c r="H6" s="3417"/>
      <c r="I6" s="3417"/>
      <c r="J6" s="3417"/>
      <c r="K6" s="3417"/>
      <c r="L6" s="132"/>
      <c r="M6" s="132"/>
      <c r="N6" s="132"/>
      <c r="O6" s="132"/>
      <c r="P6" s="132"/>
      <c r="Q6" s="132"/>
    </row>
    <row r="7" spans="1:17" ht="15.75">
      <c r="A7" s="131">
        <v>4</v>
      </c>
      <c r="B7" s="3412" t="s">
        <v>190</v>
      </c>
      <c r="C7" s="3412"/>
      <c r="D7" s="3412"/>
      <c r="E7" s="3412"/>
      <c r="F7" s="3412"/>
      <c r="G7" s="3412"/>
      <c r="H7" s="3412"/>
      <c r="I7" s="3412"/>
      <c r="J7" s="3412"/>
      <c r="K7" s="133"/>
      <c r="L7" s="132"/>
      <c r="M7" s="132"/>
      <c r="N7" s="132"/>
      <c r="O7" s="132"/>
      <c r="P7" s="132"/>
      <c r="Q7" s="132"/>
    </row>
    <row r="8" spans="1:17" ht="15.75">
      <c r="A8" s="131">
        <v>5</v>
      </c>
      <c r="B8" s="3417" t="s">
        <v>191</v>
      </c>
      <c r="C8" s="3417"/>
      <c r="D8" s="3417"/>
      <c r="E8" s="3417"/>
      <c r="F8" s="3417"/>
      <c r="G8" s="3417"/>
      <c r="H8" s="3417"/>
      <c r="I8" s="3417"/>
      <c r="J8" s="3417"/>
      <c r="K8" s="3417"/>
      <c r="L8" s="3417"/>
      <c r="M8" s="3417"/>
      <c r="N8" s="3417"/>
      <c r="O8" s="3417"/>
      <c r="P8" s="132"/>
      <c r="Q8" s="132"/>
    </row>
    <row r="9" spans="1:17" ht="15.75">
      <c r="A9" s="131">
        <v>6</v>
      </c>
      <c r="B9" s="3412" t="s">
        <v>192</v>
      </c>
      <c r="C9" s="3412"/>
      <c r="D9" s="3412"/>
      <c r="E9" s="3412"/>
      <c r="F9" s="3412"/>
      <c r="G9" s="3412"/>
      <c r="H9" s="3412"/>
      <c r="I9" s="132"/>
      <c r="J9" s="132"/>
      <c r="K9" s="132"/>
      <c r="L9" s="132"/>
      <c r="M9" s="132"/>
      <c r="N9" s="132"/>
      <c r="O9" s="132"/>
      <c r="P9" s="132"/>
      <c r="Q9" s="132"/>
    </row>
    <row r="10" spans="1:17" ht="15.75">
      <c r="A10" s="131">
        <v>7</v>
      </c>
      <c r="B10" s="3412" t="s">
        <v>193</v>
      </c>
      <c r="C10" s="3412"/>
      <c r="D10" s="3412"/>
      <c r="E10" s="3412"/>
      <c r="F10" s="3412"/>
      <c r="G10" s="3412"/>
      <c r="H10" s="132"/>
      <c r="I10" s="132"/>
      <c r="J10" s="132"/>
      <c r="K10" s="132"/>
      <c r="L10" s="132"/>
      <c r="M10" s="132"/>
      <c r="N10" s="132"/>
      <c r="O10" s="132"/>
      <c r="P10" s="132"/>
      <c r="Q10" s="132"/>
    </row>
    <row r="11" spans="1:17" ht="15.75">
      <c r="A11" s="131">
        <v>8</v>
      </c>
      <c r="B11" s="3418" t="s">
        <v>194</v>
      </c>
      <c r="C11" s="3418"/>
      <c r="D11" s="3418"/>
      <c r="E11" s="3418"/>
      <c r="F11" s="3418"/>
      <c r="G11" s="3418"/>
      <c r="H11" s="3418"/>
      <c r="I11" s="3418"/>
      <c r="J11" s="3418"/>
      <c r="K11" s="3418"/>
      <c r="L11" s="3418"/>
      <c r="M11" s="132"/>
      <c r="N11" s="132"/>
      <c r="O11" s="132"/>
      <c r="P11" s="132"/>
      <c r="Q11" s="132"/>
    </row>
    <row r="12" spans="1:17" ht="15.75">
      <c r="A12" s="131">
        <v>9</v>
      </c>
      <c r="B12" s="3418" t="s">
        <v>195</v>
      </c>
      <c r="C12" s="3418"/>
      <c r="D12" s="3418"/>
      <c r="E12" s="3418"/>
      <c r="F12" s="3418"/>
      <c r="G12" s="3418"/>
      <c r="H12" s="3418"/>
      <c r="I12" s="3418"/>
      <c r="J12" s="3418"/>
      <c r="K12" s="3418"/>
      <c r="L12" s="3418"/>
      <c r="M12" s="132"/>
      <c r="N12" s="132"/>
      <c r="O12" s="132"/>
      <c r="P12" s="132"/>
      <c r="Q12" s="132"/>
    </row>
    <row r="13" spans="1:17" ht="15.75">
      <c r="A13" s="131">
        <v>10</v>
      </c>
      <c r="B13" s="134" t="s">
        <v>196</v>
      </c>
      <c r="C13" s="134"/>
      <c r="D13" s="134"/>
      <c r="E13" s="132"/>
      <c r="F13" s="132"/>
      <c r="G13" s="132"/>
      <c r="H13" s="132"/>
      <c r="I13" s="132"/>
      <c r="J13" s="132"/>
      <c r="K13" s="132"/>
      <c r="L13" s="132"/>
      <c r="M13" s="132"/>
      <c r="N13" s="132"/>
      <c r="O13" s="132"/>
      <c r="P13" s="132"/>
      <c r="Q13" s="132"/>
    </row>
    <row r="14" spans="1:17" ht="15.75">
      <c r="A14" s="131">
        <v>11</v>
      </c>
      <c r="B14" s="3419" t="s">
        <v>197</v>
      </c>
      <c r="C14" s="3419"/>
      <c r="D14" s="3419"/>
      <c r="E14" s="3419"/>
      <c r="F14" s="3419"/>
      <c r="G14" s="3419"/>
      <c r="H14" s="3419"/>
      <c r="I14" s="3419"/>
      <c r="J14" s="3419"/>
      <c r="K14" s="3419"/>
      <c r="L14" s="3419"/>
      <c r="M14" s="132"/>
      <c r="N14" s="132"/>
      <c r="O14" s="132"/>
      <c r="P14" s="132"/>
      <c r="Q14" s="132"/>
    </row>
    <row r="15" spans="1:17" ht="15.75">
      <c r="A15" s="131">
        <v>12</v>
      </c>
      <c r="B15" s="3416" t="s">
        <v>198</v>
      </c>
      <c r="C15" s="3416"/>
      <c r="D15" s="3416"/>
      <c r="E15" s="3416"/>
      <c r="F15" s="3416"/>
      <c r="G15" s="132"/>
      <c r="H15" s="132"/>
      <c r="I15" s="132"/>
      <c r="J15" s="132"/>
      <c r="K15" s="132"/>
      <c r="L15" s="132"/>
      <c r="M15" s="132"/>
      <c r="N15" s="132"/>
      <c r="O15" s="132"/>
      <c r="P15" s="132"/>
      <c r="Q15" s="132"/>
    </row>
    <row r="16" spans="1:17" ht="15.75">
      <c r="A16" s="131">
        <v>13</v>
      </c>
      <c r="B16" s="135" t="s">
        <v>199</v>
      </c>
      <c r="C16" s="135"/>
      <c r="D16" s="135"/>
      <c r="E16" s="135"/>
      <c r="F16" s="135"/>
      <c r="G16" s="132"/>
      <c r="H16" s="132"/>
      <c r="I16" s="132"/>
      <c r="J16" s="132"/>
      <c r="K16" s="132"/>
      <c r="L16" s="132"/>
      <c r="M16" s="132"/>
      <c r="N16" s="132"/>
      <c r="O16" s="132"/>
      <c r="P16" s="132"/>
      <c r="Q16" s="132"/>
    </row>
    <row r="17" spans="1:17" ht="15.75">
      <c r="A17" s="131">
        <v>14</v>
      </c>
      <c r="B17" s="3416" t="s">
        <v>200</v>
      </c>
      <c r="C17" s="3416"/>
      <c r="D17" s="3416"/>
      <c r="E17" s="3416"/>
      <c r="F17" s="3416"/>
      <c r="G17" s="3416"/>
      <c r="H17" s="3416"/>
      <c r="I17" s="3416"/>
      <c r="J17" s="3416"/>
      <c r="K17" s="3416"/>
      <c r="L17" s="3416"/>
      <c r="M17" s="3416"/>
      <c r="N17" s="3416"/>
      <c r="O17" s="3416"/>
      <c r="P17" s="136"/>
      <c r="Q17" s="136"/>
    </row>
    <row r="18" spans="1:17" ht="15.75">
      <c r="A18" s="131">
        <v>15</v>
      </c>
      <c r="B18" s="3416" t="s">
        <v>201</v>
      </c>
      <c r="C18" s="3416"/>
      <c r="D18" s="3416"/>
      <c r="E18" s="3416"/>
      <c r="F18" s="3416"/>
      <c r="G18" s="3416"/>
      <c r="H18" s="3416"/>
      <c r="I18" s="3416"/>
      <c r="J18" s="3416"/>
      <c r="K18" s="3416"/>
      <c r="L18" s="3416"/>
      <c r="M18" s="3416"/>
      <c r="N18" s="3416"/>
      <c r="O18" s="3416"/>
      <c r="P18" s="136"/>
      <c r="Q18" s="136"/>
    </row>
    <row r="19" spans="1:17" ht="15.75">
      <c r="A19" s="131">
        <v>16</v>
      </c>
      <c r="B19" s="137" t="s">
        <v>202</v>
      </c>
      <c r="C19" s="137"/>
      <c r="D19" s="137"/>
      <c r="E19" s="136"/>
      <c r="F19" s="136"/>
      <c r="G19" s="136"/>
      <c r="H19" s="136"/>
      <c r="I19" s="136"/>
      <c r="J19" s="136"/>
      <c r="K19" s="136"/>
      <c r="L19" s="136"/>
      <c r="M19" s="136"/>
      <c r="N19" s="136"/>
      <c r="O19" s="136"/>
      <c r="P19" s="136"/>
      <c r="Q19" s="136"/>
    </row>
    <row r="20" spans="1:17" ht="15.75">
      <c r="A20" s="131">
        <v>17</v>
      </c>
      <c r="B20" s="137" t="s">
        <v>203</v>
      </c>
      <c r="C20" s="137"/>
      <c r="D20" s="137"/>
      <c r="E20" s="136"/>
      <c r="F20" s="136"/>
      <c r="G20" s="136"/>
      <c r="H20" s="136"/>
      <c r="I20" s="136"/>
      <c r="J20" s="136"/>
      <c r="K20" s="136"/>
      <c r="L20" s="136"/>
      <c r="M20" s="136"/>
      <c r="N20" s="136"/>
      <c r="O20" s="136"/>
      <c r="P20" s="136"/>
      <c r="Q20" s="136"/>
    </row>
    <row r="21" spans="1:17" ht="15.75">
      <c r="A21" s="131">
        <v>18</v>
      </c>
      <c r="B21" s="137" t="s">
        <v>204</v>
      </c>
      <c r="C21" s="137"/>
      <c r="D21" s="137"/>
      <c r="E21" s="136"/>
      <c r="F21" s="136"/>
      <c r="G21" s="136"/>
      <c r="H21" s="136"/>
      <c r="I21" s="136"/>
      <c r="J21" s="136"/>
      <c r="K21" s="136"/>
      <c r="L21" s="136"/>
      <c r="M21" s="136"/>
      <c r="N21" s="136"/>
      <c r="O21" s="136"/>
      <c r="P21" s="136"/>
      <c r="Q21" s="136"/>
    </row>
    <row r="22" spans="1:17" ht="15">
      <c r="A22" s="138"/>
      <c r="B22" s="138"/>
      <c r="C22" s="138"/>
      <c r="D22" s="138"/>
    </row>
    <row r="23" spans="1:17" ht="15">
      <c r="A23" s="138"/>
      <c r="B23" s="138"/>
      <c r="C23" s="138"/>
      <c r="D23" s="138"/>
    </row>
    <row r="24" spans="1:17" ht="15">
      <c r="A24" s="138"/>
      <c r="B24" s="138"/>
      <c r="C24" s="138"/>
      <c r="D24" s="138"/>
    </row>
    <row r="25" spans="1:17" ht="15">
      <c r="A25" s="138"/>
      <c r="B25" s="138"/>
      <c r="C25" s="138"/>
      <c r="D25" s="138"/>
    </row>
    <row r="26" spans="1:17" ht="15">
      <c r="A26" s="138"/>
      <c r="B26" s="138"/>
      <c r="C26" s="138"/>
      <c r="D26" s="138"/>
    </row>
    <row r="27" spans="1:17" ht="15">
      <c r="A27" s="138"/>
      <c r="B27" s="138"/>
      <c r="C27" s="138"/>
      <c r="D27" s="138"/>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6" activePane="bottomLeft" state="frozen"/>
      <selection activeCell="M38" sqref="M38"/>
      <selection pane="bottomLeft" activeCell="M38" sqref="M38"/>
    </sheetView>
  </sheetViews>
  <sheetFormatPr defaultRowHeight="15"/>
  <cols>
    <col min="1" max="1" width="11.7109375" style="2655" bestFit="1" customWidth="1"/>
    <col min="2" max="2" width="12.42578125" style="2655" bestFit="1" customWidth="1"/>
    <col min="3" max="3" width="8.7109375" style="2655" bestFit="1" customWidth="1"/>
    <col min="4" max="4" width="11.28515625" style="2655" bestFit="1" customWidth="1"/>
    <col min="5" max="5" width="13.28515625" style="2655" bestFit="1" customWidth="1"/>
    <col min="6" max="6" width="8.7109375" style="2655" bestFit="1" customWidth="1"/>
    <col min="7" max="7" width="11.28515625" style="2655" bestFit="1" customWidth="1"/>
    <col min="8" max="8" width="13.28515625" style="2655" bestFit="1" customWidth="1"/>
    <col min="9" max="183" width="9.140625" style="2655"/>
    <col min="184" max="184" width="17.42578125" style="2655" bestFit="1" customWidth="1"/>
    <col min="185" max="185" width="10" style="2655" customWidth="1"/>
    <col min="186" max="186" width="11.85546875" style="2655" customWidth="1"/>
    <col min="187" max="187" width="12.5703125" style="2655" customWidth="1"/>
    <col min="188" max="188" width="12" style="2655" customWidth="1"/>
    <col min="189" max="189" width="10.85546875" style="2655" customWidth="1"/>
    <col min="190" max="190" width="13.28515625" style="2655" customWidth="1"/>
    <col min="191" max="191" width="9.140625" style="2655" customWidth="1"/>
    <col min="192" max="256" width="9.140625" style="2655"/>
    <col min="257" max="264" width="14.42578125" style="2655" customWidth="1"/>
    <col min="265" max="439" width="9.140625" style="2655"/>
    <col min="440" max="440" width="17.42578125" style="2655" bestFit="1" customWidth="1"/>
    <col min="441" max="441" width="10" style="2655" customWidth="1"/>
    <col min="442" max="442" width="11.85546875" style="2655" customWidth="1"/>
    <col min="443" max="443" width="12.5703125" style="2655" customWidth="1"/>
    <col min="444" max="444" width="12" style="2655" customWidth="1"/>
    <col min="445" max="445" width="10.85546875" style="2655" customWidth="1"/>
    <col min="446" max="446" width="13.28515625" style="2655" customWidth="1"/>
    <col min="447" max="447" width="9.140625" style="2655" customWidth="1"/>
    <col min="448" max="512" width="9.140625" style="2655"/>
    <col min="513" max="520" width="14.42578125" style="2655" customWidth="1"/>
    <col min="521" max="695" width="9.140625" style="2655"/>
    <col min="696" max="696" width="17.42578125" style="2655" bestFit="1" customWidth="1"/>
    <col min="697" max="697" width="10" style="2655" customWidth="1"/>
    <col min="698" max="698" width="11.85546875" style="2655" customWidth="1"/>
    <col min="699" max="699" width="12.5703125" style="2655" customWidth="1"/>
    <col min="700" max="700" width="12" style="2655" customWidth="1"/>
    <col min="701" max="701" width="10.85546875" style="2655" customWidth="1"/>
    <col min="702" max="702" width="13.28515625" style="2655" customWidth="1"/>
    <col min="703" max="703" width="9.140625" style="2655" customWidth="1"/>
    <col min="704" max="768" width="9.140625" style="2655"/>
    <col min="769" max="776" width="14.42578125" style="2655" customWidth="1"/>
    <col min="777" max="951" width="9.140625" style="2655"/>
    <col min="952" max="952" width="17.42578125" style="2655" bestFit="1" customWidth="1"/>
    <col min="953" max="953" width="10" style="2655" customWidth="1"/>
    <col min="954" max="954" width="11.85546875" style="2655" customWidth="1"/>
    <col min="955" max="955" width="12.5703125" style="2655" customWidth="1"/>
    <col min="956" max="956" width="12" style="2655" customWidth="1"/>
    <col min="957" max="957" width="10.85546875" style="2655" customWidth="1"/>
    <col min="958" max="958" width="13.28515625" style="2655" customWidth="1"/>
    <col min="959" max="959" width="9.140625" style="2655" customWidth="1"/>
    <col min="960" max="1024" width="9.140625" style="2655"/>
    <col min="1025" max="1032" width="14.42578125" style="2655" customWidth="1"/>
    <col min="1033" max="1207" width="9.140625" style="2655"/>
    <col min="1208" max="1208" width="17.42578125" style="2655" bestFit="1" customWidth="1"/>
    <col min="1209" max="1209" width="10" style="2655" customWidth="1"/>
    <col min="1210" max="1210" width="11.85546875" style="2655" customWidth="1"/>
    <col min="1211" max="1211" width="12.5703125" style="2655" customWidth="1"/>
    <col min="1212" max="1212" width="12" style="2655" customWidth="1"/>
    <col min="1213" max="1213" width="10.85546875" style="2655" customWidth="1"/>
    <col min="1214" max="1214" width="13.28515625" style="2655" customWidth="1"/>
    <col min="1215" max="1215" width="9.140625" style="2655" customWidth="1"/>
    <col min="1216" max="1280" width="9.140625" style="2655"/>
    <col min="1281" max="1288" width="14.42578125" style="2655" customWidth="1"/>
    <col min="1289" max="1463" width="9.140625" style="2655"/>
    <col min="1464" max="1464" width="17.42578125" style="2655" bestFit="1" customWidth="1"/>
    <col min="1465" max="1465" width="10" style="2655" customWidth="1"/>
    <col min="1466" max="1466" width="11.85546875" style="2655" customWidth="1"/>
    <col min="1467" max="1467" width="12.5703125" style="2655" customWidth="1"/>
    <col min="1468" max="1468" width="12" style="2655" customWidth="1"/>
    <col min="1469" max="1469" width="10.85546875" style="2655" customWidth="1"/>
    <col min="1470" max="1470" width="13.28515625" style="2655" customWidth="1"/>
    <col min="1471" max="1471" width="9.140625" style="2655" customWidth="1"/>
    <col min="1472" max="1536" width="9.140625" style="2655"/>
    <col min="1537" max="1544" width="14.42578125" style="2655" customWidth="1"/>
    <col min="1545" max="1719" width="9.140625" style="2655"/>
    <col min="1720" max="1720" width="17.42578125" style="2655" bestFit="1" customWidth="1"/>
    <col min="1721" max="1721" width="10" style="2655" customWidth="1"/>
    <col min="1722" max="1722" width="11.85546875" style="2655" customWidth="1"/>
    <col min="1723" max="1723" width="12.5703125" style="2655" customWidth="1"/>
    <col min="1724" max="1724" width="12" style="2655" customWidth="1"/>
    <col min="1725" max="1725" width="10.85546875" style="2655" customWidth="1"/>
    <col min="1726" max="1726" width="13.28515625" style="2655" customWidth="1"/>
    <col min="1727" max="1727" width="9.140625" style="2655" customWidth="1"/>
    <col min="1728" max="1792" width="9.140625" style="2655"/>
    <col min="1793" max="1800" width="14.42578125" style="2655" customWidth="1"/>
    <col min="1801" max="1975" width="9.140625" style="2655"/>
    <col min="1976" max="1976" width="17.42578125" style="2655" bestFit="1" customWidth="1"/>
    <col min="1977" max="1977" width="10" style="2655" customWidth="1"/>
    <col min="1978" max="1978" width="11.85546875" style="2655" customWidth="1"/>
    <col min="1979" max="1979" width="12.5703125" style="2655" customWidth="1"/>
    <col min="1980" max="1980" width="12" style="2655" customWidth="1"/>
    <col min="1981" max="1981" width="10.85546875" style="2655" customWidth="1"/>
    <col min="1982" max="1982" width="13.28515625" style="2655" customWidth="1"/>
    <col min="1983" max="1983" width="9.140625" style="2655" customWidth="1"/>
    <col min="1984" max="2048" width="9.140625" style="2655"/>
    <col min="2049" max="2056" width="14.42578125" style="2655" customWidth="1"/>
    <col min="2057" max="2231" width="9.140625" style="2655"/>
    <col min="2232" max="2232" width="17.42578125" style="2655" bestFit="1" customWidth="1"/>
    <col min="2233" max="2233" width="10" style="2655" customWidth="1"/>
    <col min="2234" max="2234" width="11.85546875" style="2655" customWidth="1"/>
    <col min="2235" max="2235" width="12.5703125" style="2655" customWidth="1"/>
    <col min="2236" max="2236" width="12" style="2655" customWidth="1"/>
    <col min="2237" max="2237" width="10.85546875" style="2655" customWidth="1"/>
    <col min="2238" max="2238" width="13.28515625" style="2655" customWidth="1"/>
    <col min="2239" max="2239" width="9.140625" style="2655" customWidth="1"/>
    <col min="2240" max="2304" width="9.140625" style="2655"/>
    <col min="2305" max="2312" width="14.42578125" style="2655" customWidth="1"/>
    <col min="2313" max="2487" width="9.140625" style="2655"/>
    <col min="2488" max="2488" width="17.42578125" style="2655" bestFit="1" customWidth="1"/>
    <col min="2489" max="2489" width="10" style="2655" customWidth="1"/>
    <col min="2490" max="2490" width="11.85546875" style="2655" customWidth="1"/>
    <col min="2491" max="2491" width="12.5703125" style="2655" customWidth="1"/>
    <col min="2492" max="2492" width="12" style="2655" customWidth="1"/>
    <col min="2493" max="2493" width="10.85546875" style="2655" customWidth="1"/>
    <col min="2494" max="2494" width="13.28515625" style="2655" customWidth="1"/>
    <col min="2495" max="2495" width="9.140625" style="2655" customWidth="1"/>
    <col min="2496" max="2560" width="9.140625" style="2655"/>
    <col min="2561" max="2568" width="14.42578125" style="2655" customWidth="1"/>
    <col min="2569" max="2743" width="9.140625" style="2655"/>
    <col min="2744" max="2744" width="17.42578125" style="2655" bestFit="1" customWidth="1"/>
    <col min="2745" max="2745" width="10" style="2655" customWidth="1"/>
    <col min="2746" max="2746" width="11.85546875" style="2655" customWidth="1"/>
    <col min="2747" max="2747" width="12.5703125" style="2655" customWidth="1"/>
    <col min="2748" max="2748" width="12" style="2655" customWidth="1"/>
    <col min="2749" max="2749" width="10.85546875" style="2655" customWidth="1"/>
    <col min="2750" max="2750" width="13.28515625" style="2655" customWidth="1"/>
    <col min="2751" max="2751" width="9.140625" style="2655" customWidth="1"/>
    <col min="2752" max="2816" width="9.140625" style="2655"/>
    <col min="2817" max="2824" width="14.42578125" style="2655" customWidth="1"/>
    <col min="2825" max="2999" width="9.140625" style="2655"/>
    <col min="3000" max="3000" width="17.42578125" style="2655" bestFit="1" customWidth="1"/>
    <col min="3001" max="3001" width="10" style="2655" customWidth="1"/>
    <col min="3002" max="3002" width="11.85546875" style="2655" customWidth="1"/>
    <col min="3003" max="3003" width="12.5703125" style="2655" customWidth="1"/>
    <col min="3004" max="3004" width="12" style="2655" customWidth="1"/>
    <col min="3005" max="3005" width="10.85546875" style="2655" customWidth="1"/>
    <col min="3006" max="3006" width="13.28515625" style="2655" customWidth="1"/>
    <col min="3007" max="3007" width="9.140625" style="2655" customWidth="1"/>
    <col min="3008" max="3072" width="9.140625" style="2655"/>
    <col min="3073" max="3080" width="14.42578125" style="2655" customWidth="1"/>
    <col min="3081" max="3255" width="9.140625" style="2655"/>
    <col min="3256" max="3256" width="17.42578125" style="2655" bestFit="1" customWidth="1"/>
    <col min="3257" max="3257" width="10" style="2655" customWidth="1"/>
    <col min="3258" max="3258" width="11.85546875" style="2655" customWidth="1"/>
    <col min="3259" max="3259" width="12.5703125" style="2655" customWidth="1"/>
    <col min="3260" max="3260" width="12" style="2655" customWidth="1"/>
    <col min="3261" max="3261" width="10.85546875" style="2655" customWidth="1"/>
    <col min="3262" max="3262" width="13.28515625" style="2655" customWidth="1"/>
    <col min="3263" max="3263" width="9.140625" style="2655" customWidth="1"/>
    <col min="3264" max="3328" width="9.140625" style="2655"/>
    <col min="3329" max="3336" width="14.42578125" style="2655" customWidth="1"/>
    <col min="3337" max="3511" width="9.140625" style="2655"/>
    <col min="3512" max="3512" width="17.42578125" style="2655" bestFit="1" customWidth="1"/>
    <col min="3513" max="3513" width="10" style="2655" customWidth="1"/>
    <col min="3514" max="3514" width="11.85546875" style="2655" customWidth="1"/>
    <col min="3515" max="3515" width="12.5703125" style="2655" customWidth="1"/>
    <col min="3516" max="3516" width="12" style="2655" customWidth="1"/>
    <col min="3517" max="3517" width="10.85546875" style="2655" customWidth="1"/>
    <col min="3518" max="3518" width="13.28515625" style="2655" customWidth="1"/>
    <col min="3519" max="3519" width="9.140625" style="2655" customWidth="1"/>
    <col min="3520" max="3584" width="9.140625" style="2655"/>
    <col min="3585" max="3592" width="14.42578125" style="2655" customWidth="1"/>
    <col min="3593" max="3767" width="9.140625" style="2655"/>
    <col min="3768" max="3768" width="17.42578125" style="2655" bestFit="1" customWidth="1"/>
    <col min="3769" max="3769" width="10" style="2655" customWidth="1"/>
    <col min="3770" max="3770" width="11.85546875" style="2655" customWidth="1"/>
    <col min="3771" max="3771" width="12.5703125" style="2655" customWidth="1"/>
    <col min="3772" max="3772" width="12" style="2655" customWidth="1"/>
    <col min="3773" max="3773" width="10.85546875" style="2655" customWidth="1"/>
    <col min="3774" max="3774" width="13.28515625" style="2655" customWidth="1"/>
    <col min="3775" max="3775" width="9.140625" style="2655" customWidth="1"/>
    <col min="3776" max="3840" width="9.140625" style="2655"/>
    <col min="3841" max="3848" width="14.42578125" style="2655" customWidth="1"/>
    <col min="3849" max="4023" width="9.140625" style="2655"/>
    <col min="4024" max="4024" width="17.42578125" style="2655" bestFit="1" customWidth="1"/>
    <col min="4025" max="4025" width="10" style="2655" customWidth="1"/>
    <col min="4026" max="4026" width="11.85546875" style="2655" customWidth="1"/>
    <col min="4027" max="4027" width="12.5703125" style="2655" customWidth="1"/>
    <col min="4028" max="4028" width="12" style="2655" customWidth="1"/>
    <col min="4029" max="4029" width="10.85546875" style="2655" customWidth="1"/>
    <col min="4030" max="4030" width="13.28515625" style="2655" customWidth="1"/>
    <col min="4031" max="4031" width="9.140625" style="2655" customWidth="1"/>
    <col min="4032" max="4096" width="9.140625" style="2655"/>
    <col min="4097" max="4104" width="14.42578125" style="2655" customWidth="1"/>
    <col min="4105" max="4279" width="9.140625" style="2655"/>
    <col min="4280" max="4280" width="17.42578125" style="2655" bestFit="1" customWidth="1"/>
    <col min="4281" max="4281" width="10" style="2655" customWidth="1"/>
    <col min="4282" max="4282" width="11.85546875" style="2655" customWidth="1"/>
    <col min="4283" max="4283" width="12.5703125" style="2655" customWidth="1"/>
    <col min="4284" max="4284" width="12" style="2655" customWidth="1"/>
    <col min="4285" max="4285" width="10.85546875" style="2655" customWidth="1"/>
    <col min="4286" max="4286" width="13.28515625" style="2655" customWidth="1"/>
    <col min="4287" max="4287" width="9.140625" style="2655" customWidth="1"/>
    <col min="4288" max="4352" width="9.140625" style="2655"/>
    <col min="4353" max="4360" width="14.42578125" style="2655" customWidth="1"/>
    <col min="4361" max="4535" width="9.140625" style="2655"/>
    <col min="4536" max="4536" width="17.42578125" style="2655" bestFit="1" customWidth="1"/>
    <col min="4537" max="4537" width="10" style="2655" customWidth="1"/>
    <col min="4538" max="4538" width="11.85546875" style="2655" customWidth="1"/>
    <col min="4539" max="4539" width="12.5703125" style="2655" customWidth="1"/>
    <col min="4540" max="4540" width="12" style="2655" customWidth="1"/>
    <col min="4541" max="4541" width="10.85546875" style="2655" customWidth="1"/>
    <col min="4542" max="4542" width="13.28515625" style="2655" customWidth="1"/>
    <col min="4543" max="4543" width="9.140625" style="2655" customWidth="1"/>
    <col min="4544" max="4608" width="9.140625" style="2655"/>
    <col min="4609" max="4616" width="14.42578125" style="2655" customWidth="1"/>
    <col min="4617" max="4791" width="9.140625" style="2655"/>
    <col min="4792" max="4792" width="17.42578125" style="2655" bestFit="1" customWidth="1"/>
    <col min="4793" max="4793" width="10" style="2655" customWidth="1"/>
    <col min="4794" max="4794" width="11.85546875" style="2655" customWidth="1"/>
    <col min="4795" max="4795" width="12.5703125" style="2655" customWidth="1"/>
    <col min="4796" max="4796" width="12" style="2655" customWidth="1"/>
    <col min="4797" max="4797" width="10.85546875" style="2655" customWidth="1"/>
    <col min="4798" max="4798" width="13.28515625" style="2655" customWidth="1"/>
    <col min="4799" max="4799" width="9.140625" style="2655" customWidth="1"/>
    <col min="4800" max="4864" width="9.140625" style="2655"/>
    <col min="4865" max="4872" width="14.42578125" style="2655" customWidth="1"/>
    <col min="4873" max="5047" width="9.140625" style="2655"/>
    <col min="5048" max="5048" width="17.42578125" style="2655" bestFit="1" customWidth="1"/>
    <col min="5049" max="5049" width="10" style="2655" customWidth="1"/>
    <col min="5050" max="5050" width="11.85546875" style="2655" customWidth="1"/>
    <col min="5051" max="5051" width="12.5703125" style="2655" customWidth="1"/>
    <col min="5052" max="5052" width="12" style="2655" customWidth="1"/>
    <col min="5053" max="5053" width="10.85546875" style="2655" customWidth="1"/>
    <col min="5054" max="5054" width="13.28515625" style="2655" customWidth="1"/>
    <col min="5055" max="5055" width="9.140625" style="2655" customWidth="1"/>
    <col min="5056" max="5120" width="9.140625" style="2655"/>
    <col min="5121" max="5128" width="14.42578125" style="2655" customWidth="1"/>
    <col min="5129" max="5303" width="9.140625" style="2655"/>
    <col min="5304" max="5304" width="17.42578125" style="2655" bestFit="1" customWidth="1"/>
    <col min="5305" max="5305" width="10" style="2655" customWidth="1"/>
    <col min="5306" max="5306" width="11.85546875" style="2655" customWidth="1"/>
    <col min="5307" max="5307" width="12.5703125" style="2655" customWidth="1"/>
    <col min="5308" max="5308" width="12" style="2655" customWidth="1"/>
    <col min="5309" max="5309" width="10.85546875" style="2655" customWidth="1"/>
    <col min="5310" max="5310" width="13.28515625" style="2655" customWidth="1"/>
    <col min="5311" max="5311" width="9.140625" style="2655" customWidth="1"/>
    <col min="5312" max="5376" width="9.140625" style="2655"/>
    <col min="5377" max="5384" width="14.42578125" style="2655" customWidth="1"/>
    <col min="5385" max="5559" width="9.140625" style="2655"/>
    <col min="5560" max="5560" width="17.42578125" style="2655" bestFit="1" customWidth="1"/>
    <col min="5561" max="5561" width="10" style="2655" customWidth="1"/>
    <col min="5562" max="5562" width="11.85546875" style="2655" customWidth="1"/>
    <col min="5563" max="5563" width="12.5703125" style="2655" customWidth="1"/>
    <col min="5564" max="5564" width="12" style="2655" customWidth="1"/>
    <col min="5565" max="5565" width="10.85546875" style="2655" customWidth="1"/>
    <col min="5566" max="5566" width="13.28515625" style="2655" customWidth="1"/>
    <col min="5567" max="5567" width="9.140625" style="2655" customWidth="1"/>
    <col min="5568" max="5632" width="9.140625" style="2655"/>
    <col min="5633" max="5640" width="14.42578125" style="2655" customWidth="1"/>
    <col min="5641" max="5815" width="9.140625" style="2655"/>
    <col min="5816" max="5816" width="17.42578125" style="2655" bestFit="1" customWidth="1"/>
    <col min="5817" max="5817" width="10" style="2655" customWidth="1"/>
    <col min="5818" max="5818" width="11.85546875" style="2655" customWidth="1"/>
    <col min="5819" max="5819" width="12.5703125" style="2655" customWidth="1"/>
    <col min="5820" max="5820" width="12" style="2655" customWidth="1"/>
    <col min="5821" max="5821" width="10.85546875" style="2655" customWidth="1"/>
    <col min="5822" max="5822" width="13.28515625" style="2655" customWidth="1"/>
    <col min="5823" max="5823" width="9.140625" style="2655" customWidth="1"/>
    <col min="5824" max="5888" width="9.140625" style="2655"/>
    <col min="5889" max="5896" width="14.42578125" style="2655" customWidth="1"/>
    <col min="5897" max="6071" width="9.140625" style="2655"/>
    <col min="6072" max="6072" width="17.42578125" style="2655" bestFit="1" customWidth="1"/>
    <col min="6073" max="6073" width="10" style="2655" customWidth="1"/>
    <col min="6074" max="6074" width="11.85546875" style="2655" customWidth="1"/>
    <col min="6075" max="6075" width="12.5703125" style="2655" customWidth="1"/>
    <col min="6076" max="6076" width="12" style="2655" customWidth="1"/>
    <col min="6077" max="6077" width="10.85546875" style="2655" customWidth="1"/>
    <col min="6078" max="6078" width="13.28515625" style="2655" customWidth="1"/>
    <col min="6079" max="6079" width="9.140625" style="2655" customWidth="1"/>
    <col min="6080" max="6144" width="9.140625" style="2655"/>
    <col min="6145" max="6152" width="14.42578125" style="2655" customWidth="1"/>
    <col min="6153" max="6327" width="9.140625" style="2655"/>
    <col min="6328" max="6328" width="17.42578125" style="2655" bestFit="1" customWidth="1"/>
    <col min="6329" max="6329" width="10" style="2655" customWidth="1"/>
    <col min="6330" max="6330" width="11.85546875" style="2655" customWidth="1"/>
    <col min="6331" max="6331" width="12.5703125" style="2655" customWidth="1"/>
    <col min="6332" max="6332" width="12" style="2655" customWidth="1"/>
    <col min="6333" max="6333" width="10.85546875" style="2655" customWidth="1"/>
    <col min="6334" max="6334" width="13.28515625" style="2655" customWidth="1"/>
    <col min="6335" max="6335" width="9.140625" style="2655" customWidth="1"/>
    <col min="6336" max="6400" width="9.140625" style="2655"/>
    <col min="6401" max="6408" width="14.42578125" style="2655" customWidth="1"/>
    <col min="6409" max="6583" width="9.140625" style="2655"/>
    <col min="6584" max="6584" width="17.42578125" style="2655" bestFit="1" customWidth="1"/>
    <col min="6585" max="6585" width="10" style="2655" customWidth="1"/>
    <col min="6586" max="6586" width="11.85546875" style="2655" customWidth="1"/>
    <col min="6587" max="6587" width="12.5703125" style="2655" customWidth="1"/>
    <col min="6588" max="6588" width="12" style="2655" customWidth="1"/>
    <col min="6589" max="6589" width="10.85546875" style="2655" customWidth="1"/>
    <col min="6590" max="6590" width="13.28515625" style="2655" customWidth="1"/>
    <col min="6591" max="6591" width="9.140625" style="2655" customWidth="1"/>
    <col min="6592" max="6656" width="9.140625" style="2655"/>
    <col min="6657" max="6664" width="14.42578125" style="2655" customWidth="1"/>
    <col min="6665" max="6839" width="9.140625" style="2655"/>
    <col min="6840" max="6840" width="17.42578125" style="2655" bestFit="1" customWidth="1"/>
    <col min="6841" max="6841" width="10" style="2655" customWidth="1"/>
    <col min="6842" max="6842" width="11.85546875" style="2655" customWidth="1"/>
    <col min="6843" max="6843" width="12.5703125" style="2655" customWidth="1"/>
    <col min="6844" max="6844" width="12" style="2655" customWidth="1"/>
    <col min="6845" max="6845" width="10.85546875" style="2655" customWidth="1"/>
    <col min="6846" max="6846" width="13.28515625" style="2655" customWidth="1"/>
    <col min="6847" max="6847" width="9.140625" style="2655" customWidth="1"/>
    <col min="6848" max="6912" width="9.140625" style="2655"/>
    <col min="6913" max="6920" width="14.42578125" style="2655" customWidth="1"/>
    <col min="6921" max="7095" width="9.140625" style="2655"/>
    <col min="7096" max="7096" width="17.42578125" style="2655" bestFit="1" customWidth="1"/>
    <col min="7097" max="7097" width="10" style="2655" customWidth="1"/>
    <col min="7098" max="7098" width="11.85546875" style="2655" customWidth="1"/>
    <col min="7099" max="7099" width="12.5703125" style="2655" customWidth="1"/>
    <col min="7100" max="7100" width="12" style="2655" customWidth="1"/>
    <col min="7101" max="7101" width="10.85546875" style="2655" customWidth="1"/>
    <col min="7102" max="7102" width="13.28515625" style="2655" customWidth="1"/>
    <col min="7103" max="7103" width="9.140625" style="2655" customWidth="1"/>
    <col min="7104" max="7168" width="9.140625" style="2655"/>
    <col min="7169" max="7176" width="14.42578125" style="2655" customWidth="1"/>
    <col min="7177" max="7351" width="9.140625" style="2655"/>
    <col min="7352" max="7352" width="17.42578125" style="2655" bestFit="1" customWidth="1"/>
    <col min="7353" max="7353" width="10" style="2655" customWidth="1"/>
    <col min="7354" max="7354" width="11.85546875" style="2655" customWidth="1"/>
    <col min="7355" max="7355" width="12.5703125" style="2655" customWidth="1"/>
    <col min="7356" max="7356" width="12" style="2655" customWidth="1"/>
    <col min="7357" max="7357" width="10.85546875" style="2655" customWidth="1"/>
    <col min="7358" max="7358" width="13.28515625" style="2655" customWidth="1"/>
    <col min="7359" max="7359" width="9.140625" style="2655" customWidth="1"/>
    <col min="7360" max="7424" width="9.140625" style="2655"/>
    <col min="7425" max="7432" width="14.42578125" style="2655" customWidth="1"/>
    <col min="7433" max="7607" width="9.140625" style="2655"/>
    <col min="7608" max="7608" width="17.42578125" style="2655" bestFit="1" customWidth="1"/>
    <col min="7609" max="7609" width="10" style="2655" customWidth="1"/>
    <col min="7610" max="7610" width="11.85546875" style="2655" customWidth="1"/>
    <col min="7611" max="7611" width="12.5703125" style="2655" customWidth="1"/>
    <col min="7612" max="7612" width="12" style="2655" customWidth="1"/>
    <col min="7613" max="7613" width="10.85546875" style="2655" customWidth="1"/>
    <col min="7614" max="7614" width="13.28515625" style="2655" customWidth="1"/>
    <col min="7615" max="7615" width="9.140625" style="2655" customWidth="1"/>
    <col min="7616" max="7680" width="9.140625" style="2655"/>
    <col min="7681" max="7688" width="14.42578125" style="2655" customWidth="1"/>
    <col min="7689" max="7863" width="9.140625" style="2655"/>
    <col min="7864" max="7864" width="17.42578125" style="2655" bestFit="1" customWidth="1"/>
    <col min="7865" max="7865" width="10" style="2655" customWidth="1"/>
    <col min="7866" max="7866" width="11.85546875" style="2655" customWidth="1"/>
    <col min="7867" max="7867" width="12.5703125" style="2655" customWidth="1"/>
    <col min="7868" max="7868" width="12" style="2655" customWidth="1"/>
    <col min="7869" max="7869" width="10.85546875" style="2655" customWidth="1"/>
    <col min="7870" max="7870" width="13.28515625" style="2655" customWidth="1"/>
    <col min="7871" max="7871" width="9.140625" style="2655" customWidth="1"/>
    <col min="7872" max="7936" width="9.140625" style="2655"/>
    <col min="7937" max="7944" width="14.42578125" style="2655" customWidth="1"/>
    <col min="7945" max="8119" width="9.140625" style="2655"/>
    <col min="8120" max="8120" width="17.42578125" style="2655" bestFit="1" customWidth="1"/>
    <col min="8121" max="8121" width="10" style="2655" customWidth="1"/>
    <col min="8122" max="8122" width="11.85546875" style="2655" customWidth="1"/>
    <col min="8123" max="8123" width="12.5703125" style="2655" customWidth="1"/>
    <col min="8124" max="8124" width="12" style="2655" customWidth="1"/>
    <col min="8125" max="8125" width="10.85546875" style="2655" customWidth="1"/>
    <col min="8126" max="8126" width="13.28515625" style="2655" customWidth="1"/>
    <col min="8127" max="8127" width="9.140625" style="2655" customWidth="1"/>
    <col min="8128" max="8192" width="9.140625" style="2655"/>
    <col min="8193" max="8200" width="14.42578125" style="2655" customWidth="1"/>
    <col min="8201" max="8375" width="9.140625" style="2655"/>
    <col min="8376" max="8376" width="17.42578125" style="2655" bestFit="1" customWidth="1"/>
    <col min="8377" max="8377" width="10" style="2655" customWidth="1"/>
    <col min="8378" max="8378" width="11.85546875" style="2655" customWidth="1"/>
    <col min="8379" max="8379" width="12.5703125" style="2655" customWidth="1"/>
    <col min="8380" max="8380" width="12" style="2655" customWidth="1"/>
    <col min="8381" max="8381" width="10.85546875" style="2655" customWidth="1"/>
    <col min="8382" max="8382" width="13.28515625" style="2655" customWidth="1"/>
    <col min="8383" max="8383" width="9.140625" style="2655" customWidth="1"/>
    <col min="8384" max="8448" width="9.140625" style="2655"/>
    <col min="8449" max="8456" width="14.42578125" style="2655" customWidth="1"/>
    <col min="8457" max="8631" width="9.140625" style="2655"/>
    <col min="8632" max="8632" width="17.42578125" style="2655" bestFit="1" customWidth="1"/>
    <col min="8633" max="8633" width="10" style="2655" customWidth="1"/>
    <col min="8634" max="8634" width="11.85546875" style="2655" customWidth="1"/>
    <col min="8635" max="8635" width="12.5703125" style="2655" customWidth="1"/>
    <col min="8636" max="8636" width="12" style="2655" customWidth="1"/>
    <col min="8637" max="8637" width="10.85546875" style="2655" customWidth="1"/>
    <col min="8638" max="8638" width="13.28515625" style="2655" customWidth="1"/>
    <col min="8639" max="8639" width="9.140625" style="2655" customWidth="1"/>
    <col min="8640" max="8704" width="9.140625" style="2655"/>
    <col min="8705" max="8712" width="14.42578125" style="2655" customWidth="1"/>
    <col min="8713" max="8887" width="9.140625" style="2655"/>
    <col min="8888" max="8888" width="17.42578125" style="2655" bestFit="1" customWidth="1"/>
    <col min="8889" max="8889" width="10" style="2655" customWidth="1"/>
    <col min="8890" max="8890" width="11.85546875" style="2655" customWidth="1"/>
    <col min="8891" max="8891" width="12.5703125" style="2655" customWidth="1"/>
    <col min="8892" max="8892" width="12" style="2655" customWidth="1"/>
    <col min="8893" max="8893" width="10.85546875" style="2655" customWidth="1"/>
    <col min="8894" max="8894" width="13.28515625" style="2655" customWidth="1"/>
    <col min="8895" max="8895" width="9.140625" style="2655" customWidth="1"/>
    <col min="8896" max="8960" width="9.140625" style="2655"/>
    <col min="8961" max="8968" width="14.42578125" style="2655" customWidth="1"/>
    <col min="8969" max="9143" width="9.140625" style="2655"/>
    <col min="9144" max="9144" width="17.42578125" style="2655" bestFit="1" customWidth="1"/>
    <col min="9145" max="9145" width="10" style="2655" customWidth="1"/>
    <col min="9146" max="9146" width="11.85546875" style="2655" customWidth="1"/>
    <col min="9147" max="9147" width="12.5703125" style="2655" customWidth="1"/>
    <col min="9148" max="9148" width="12" style="2655" customWidth="1"/>
    <col min="9149" max="9149" width="10.85546875" style="2655" customWidth="1"/>
    <col min="9150" max="9150" width="13.28515625" style="2655" customWidth="1"/>
    <col min="9151" max="9151" width="9.140625" style="2655" customWidth="1"/>
    <col min="9152" max="9216" width="9.140625" style="2655"/>
    <col min="9217" max="9224" width="14.42578125" style="2655" customWidth="1"/>
    <col min="9225" max="9399" width="9.140625" style="2655"/>
    <col min="9400" max="9400" width="17.42578125" style="2655" bestFit="1" customWidth="1"/>
    <col min="9401" max="9401" width="10" style="2655" customWidth="1"/>
    <col min="9402" max="9402" width="11.85546875" style="2655" customWidth="1"/>
    <col min="9403" max="9403" width="12.5703125" style="2655" customWidth="1"/>
    <col min="9404" max="9404" width="12" style="2655" customWidth="1"/>
    <col min="9405" max="9405" width="10.85546875" style="2655" customWidth="1"/>
    <col min="9406" max="9406" width="13.28515625" style="2655" customWidth="1"/>
    <col min="9407" max="9407" width="9.140625" style="2655" customWidth="1"/>
    <col min="9408" max="9472" width="9.140625" style="2655"/>
    <col min="9473" max="9480" width="14.42578125" style="2655" customWidth="1"/>
    <col min="9481" max="9655" width="9.140625" style="2655"/>
    <col min="9656" max="9656" width="17.42578125" style="2655" bestFit="1" customWidth="1"/>
    <col min="9657" max="9657" width="10" style="2655" customWidth="1"/>
    <col min="9658" max="9658" width="11.85546875" style="2655" customWidth="1"/>
    <col min="9659" max="9659" width="12.5703125" style="2655" customWidth="1"/>
    <col min="9660" max="9660" width="12" style="2655" customWidth="1"/>
    <col min="9661" max="9661" width="10.85546875" style="2655" customWidth="1"/>
    <col min="9662" max="9662" width="13.28515625" style="2655" customWidth="1"/>
    <col min="9663" max="9663" width="9.140625" style="2655" customWidth="1"/>
    <col min="9664" max="9728" width="9.140625" style="2655"/>
    <col min="9729" max="9736" width="14.42578125" style="2655" customWidth="1"/>
    <col min="9737" max="9911" width="9.140625" style="2655"/>
    <col min="9912" max="9912" width="17.42578125" style="2655" bestFit="1" customWidth="1"/>
    <col min="9913" max="9913" width="10" style="2655" customWidth="1"/>
    <col min="9914" max="9914" width="11.85546875" style="2655" customWidth="1"/>
    <col min="9915" max="9915" width="12.5703125" style="2655" customWidth="1"/>
    <col min="9916" max="9916" width="12" style="2655" customWidth="1"/>
    <col min="9917" max="9917" width="10.85546875" style="2655" customWidth="1"/>
    <col min="9918" max="9918" width="13.28515625" style="2655" customWidth="1"/>
    <col min="9919" max="9919" width="9.140625" style="2655" customWidth="1"/>
    <col min="9920" max="9984" width="9.140625" style="2655"/>
    <col min="9985" max="9992" width="14.42578125" style="2655" customWidth="1"/>
    <col min="9993" max="10167" width="9.140625" style="2655"/>
    <col min="10168" max="10168" width="17.42578125" style="2655" bestFit="1" customWidth="1"/>
    <col min="10169" max="10169" width="10" style="2655" customWidth="1"/>
    <col min="10170" max="10170" width="11.85546875" style="2655" customWidth="1"/>
    <col min="10171" max="10171" width="12.5703125" style="2655" customWidth="1"/>
    <col min="10172" max="10172" width="12" style="2655" customWidth="1"/>
    <col min="10173" max="10173" width="10.85546875" style="2655" customWidth="1"/>
    <col min="10174" max="10174" width="13.28515625" style="2655" customWidth="1"/>
    <col min="10175" max="10175" width="9.140625" style="2655" customWidth="1"/>
    <col min="10176" max="10240" width="9.140625" style="2655"/>
    <col min="10241" max="10248" width="14.42578125" style="2655" customWidth="1"/>
    <col min="10249" max="10423" width="9.140625" style="2655"/>
    <col min="10424" max="10424" width="17.42578125" style="2655" bestFit="1" customWidth="1"/>
    <col min="10425" max="10425" width="10" style="2655" customWidth="1"/>
    <col min="10426" max="10426" width="11.85546875" style="2655" customWidth="1"/>
    <col min="10427" max="10427" width="12.5703125" style="2655" customWidth="1"/>
    <col min="10428" max="10428" width="12" style="2655" customWidth="1"/>
    <col min="10429" max="10429" width="10.85546875" style="2655" customWidth="1"/>
    <col min="10430" max="10430" width="13.28515625" style="2655" customWidth="1"/>
    <col min="10431" max="10431" width="9.140625" style="2655" customWidth="1"/>
    <col min="10432" max="10496" width="9.140625" style="2655"/>
    <col min="10497" max="10504" width="14.42578125" style="2655" customWidth="1"/>
    <col min="10505" max="10679" width="9.140625" style="2655"/>
    <col min="10680" max="10680" width="17.42578125" style="2655" bestFit="1" customWidth="1"/>
    <col min="10681" max="10681" width="10" style="2655" customWidth="1"/>
    <col min="10682" max="10682" width="11.85546875" style="2655" customWidth="1"/>
    <col min="10683" max="10683" width="12.5703125" style="2655" customWidth="1"/>
    <col min="10684" max="10684" width="12" style="2655" customWidth="1"/>
    <col min="10685" max="10685" width="10.85546875" style="2655" customWidth="1"/>
    <col min="10686" max="10686" width="13.28515625" style="2655" customWidth="1"/>
    <col min="10687" max="10687" width="9.140625" style="2655" customWidth="1"/>
    <col min="10688" max="10752" width="9.140625" style="2655"/>
    <col min="10753" max="10760" width="14.42578125" style="2655" customWidth="1"/>
    <col min="10761" max="10935" width="9.140625" style="2655"/>
    <col min="10936" max="10936" width="17.42578125" style="2655" bestFit="1" customWidth="1"/>
    <col min="10937" max="10937" width="10" style="2655" customWidth="1"/>
    <col min="10938" max="10938" width="11.85546875" style="2655" customWidth="1"/>
    <col min="10939" max="10939" width="12.5703125" style="2655" customWidth="1"/>
    <col min="10940" max="10940" width="12" style="2655" customWidth="1"/>
    <col min="10941" max="10941" width="10.85546875" style="2655" customWidth="1"/>
    <col min="10942" max="10942" width="13.28515625" style="2655" customWidth="1"/>
    <col min="10943" max="10943" width="9.140625" style="2655" customWidth="1"/>
    <col min="10944" max="11008" width="9.140625" style="2655"/>
    <col min="11009" max="11016" width="14.42578125" style="2655" customWidth="1"/>
    <col min="11017" max="11191" width="9.140625" style="2655"/>
    <col min="11192" max="11192" width="17.42578125" style="2655" bestFit="1" customWidth="1"/>
    <col min="11193" max="11193" width="10" style="2655" customWidth="1"/>
    <col min="11194" max="11194" width="11.85546875" style="2655" customWidth="1"/>
    <col min="11195" max="11195" width="12.5703125" style="2655" customWidth="1"/>
    <col min="11196" max="11196" width="12" style="2655" customWidth="1"/>
    <col min="11197" max="11197" width="10.85546875" style="2655" customWidth="1"/>
    <col min="11198" max="11198" width="13.28515625" style="2655" customWidth="1"/>
    <col min="11199" max="11199" width="9.140625" style="2655" customWidth="1"/>
    <col min="11200" max="11264" width="9.140625" style="2655"/>
    <col min="11265" max="11272" width="14.42578125" style="2655" customWidth="1"/>
    <col min="11273" max="11447" width="9.140625" style="2655"/>
    <col min="11448" max="11448" width="17.42578125" style="2655" bestFit="1" customWidth="1"/>
    <col min="11449" max="11449" width="10" style="2655" customWidth="1"/>
    <col min="11450" max="11450" width="11.85546875" style="2655" customWidth="1"/>
    <col min="11451" max="11451" width="12.5703125" style="2655" customWidth="1"/>
    <col min="11452" max="11452" width="12" style="2655" customWidth="1"/>
    <col min="11453" max="11453" width="10.85546875" style="2655" customWidth="1"/>
    <col min="11454" max="11454" width="13.28515625" style="2655" customWidth="1"/>
    <col min="11455" max="11455" width="9.140625" style="2655" customWidth="1"/>
    <col min="11456" max="11520" width="9.140625" style="2655"/>
    <col min="11521" max="11528" width="14.42578125" style="2655" customWidth="1"/>
    <col min="11529" max="11703" width="9.140625" style="2655"/>
    <col min="11704" max="11704" width="17.42578125" style="2655" bestFit="1" customWidth="1"/>
    <col min="11705" max="11705" width="10" style="2655" customWidth="1"/>
    <col min="11706" max="11706" width="11.85546875" style="2655" customWidth="1"/>
    <col min="11707" max="11707" width="12.5703125" style="2655" customWidth="1"/>
    <col min="11708" max="11708" width="12" style="2655" customWidth="1"/>
    <col min="11709" max="11709" width="10.85546875" style="2655" customWidth="1"/>
    <col min="11710" max="11710" width="13.28515625" style="2655" customWidth="1"/>
    <col min="11711" max="11711" width="9.140625" style="2655" customWidth="1"/>
    <col min="11712" max="11776" width="9.140625" style="2655"/>
    <col min="11777" max="11784" width="14.42578125" style="2655" customWidth="1"/>
    <col min="11785" max="11959" width="9.140625" style="2655"/>
    <col min="11960" max="11960" width="17.42578125" style="2655" bestFit="1" customWidth="1"/>
    <col min="11961" max="11961" width="10" style="2655" customWidth="1"/>
    <col min="11962" max="11962" width="11.85546875" style="2655" customWidth="1"/>
    <col min="11963" max="11963" width="12.5703125" style="2655" customWidth="1"/>
    <col min="11964" max="11964" width="12" style="2655" customWidth="1"/>
    <col min="11965" max="11965" width="10.85546875" style="2655" customWidth="1"/>
    <col min="11966" max="11966" width="13.28515625" style="2655" customWidth="1"/>
    <col min="11967" max="11967" width="9.140625" style="2655" customWidth="1"/>
    <col min="11968" max="12032" width="9.140625" style="2655"/>
    <col min="12033" max="12040" width="14.42578125" style="2655" customWidth="1"/>
    <col min="12041" max="12215" width="9.140625" style="2655"/>
    <col min="12216" max="12216" width="17.42578125" style="2655" bestFit="1" customWidth="1"/>
    <col min="12217" max="12217" width="10" style="2655" customWidth="1"/>
    <col min="12218" max="12218" width="11.85546875" style="2655" customWidth="1"/>
    <col min="12219" max="12219" width="12.5703125" style="2655" customWidth="1"/>
    <col min="12220" max="12220" width="12" style="2655" customWidth="1"/>
    <col min="12221" max="12221" width="10.85546875" style="2655" customWidth="1"/>
    <col min="12222" max="12222" width="13.28515625" style="2655" customWidth="1"/>
    <col min="12223" max="12223" width="9.140625" style="2655" customWidth="1"/>
    <col min="12224" max="12288" width="9.140625" style="2655"/>
    <col min="12289" max="12296" width="14.42578125" style="2655" customWidth="1"/>
    <col min="12297" max="12471" width="9.140625" style="2655"/>
    <col min="12472" max="12472" width="17.42578125" style="2655" bestFit="1" customWidth="1"/>
    <col min="12473" max="12473" width="10" style="2655" customWidth="1"/>
    <col min="12474" max="12474" width="11.85546875" style="2655" customWidth="1"/>
    <col min="12475" max="12475" width="12.5703125" style="2655" customWidth="1"/>
    <col min="12476" max="12476" width="12" style="2655" customWidth="1"/>
    <col min="12477" max="12477" width="10.85546875" style="2655" customWidth="1"/>
    <col min="12478" max="12478" width="13.28515625" style="2655" customWidth="1"/>
    <col min="12479" max="12479" width="9.140625" style="2655" customWidth="1"/>
    <col min="12480" max="12544" width="9.140625" style="2655"/>
    <col min="12545" max="12552" width="14.42578125" style="2655" customWidth="1"/>
    <col min="12553" max="12727" width="9.140625" style="2655"/>
    <col min="12728" max="12728" width="17.42578125" style="2655" bestFit="1" customWidth="1"/>
    <col min="12729" max="12729" width="10" style="2655" customWidth="1"/>
    <col min="12730" max="12730" width="11.85546875" style="2655" customWidth="1"/>
    <col min="12731" max="12731" width="12.5703125" style="2655" customWidth="1"/>
    <col min="12732" max="12732" width="12" style="2655" customWidth="1"/>
    <col min="12733" max="12733" width="10.85546875" style="2655" customWidth="1"/>
    <col min="12734" max="12734" width="13.28515625" style="2655" customWidth="1"/>
    <col min="12735" max="12735" width="9.140625" style="2655" customWidth="1"/>
    <col min="12736" max="12800" width="9.140625" style="2655"/>
    <col min="12801" max="12808" width="14.42578125" style="2655" customWidth="1"/>
    <col min="12809" max="12983" width="9.140625" style="2655"/>
    <col min="12984" max="12984" width="17.42578125" style="2655" bestFit="1" customWidth="1"/>
    <col min="12985" max="12985" width="10" style="2655" customWidth="1"/>
    <col min="12986" max="12986" width="11.85546875" style="2655" customWidth="1"/>
    <col min="12987" max="12987" width="12.5703125" style="2655" customWidth="1"/>
    <col min="12988" max="12988" width="12" style="2655" customWidth="1"/>
    <col min="12989" max="12989" width="10.85546875" style="2655" customWidth="1"/>
    <col min="12990" max="12990" width="13.28515625" style="2655" customWidth="1"/>
    <col min="12991" max="12991" width="9.140625" style="2655" customWidth="1"/>
    <col min="12992" max="13056" width="9.140625" style="2655"/>
    <col min="13057" max="13064" width="14.42578125" style="2655" customWidth="1"/>
    <col min="13065" max="13239" width="9.140625" style="2655"/>
    <col min="13240" max="13240" width="17.42578125" style="2655" bestFit="1" customWidth="1"/>
    <col min="13241" max="13241" width="10" style="2655" customWidth="1"/>
    <col min="13242" max="13242" width="11.85546875" style="2655" customWidth="1"/>
    <col min="13243" max="13243" width="12.5703125" style="2655" customWidth="1"/>
    <col min="13244" max="13244" width="12" style="2655" customWidth="1"/>
    <col min="13245" max="13245" width="10.85546875" style="2655" customWidth="1"/>
    <col min="13246" max="13246" width="13.28515625" style="2655" customWidth="1"/>
    <col min="13247" max="13247" width="9.140625" style="2655" customWidth="1"/>
    <col min="13248" max="13312" width="9.140625" style="2655"/>
    <col min="13313" max="13320" width="14.42578125" style="2655" customWidth="1"/>
    <col min="13321" max="13495" width="9.140625" style="2655"/>
    <col min="13496" max="13496" width="17.42578125" style="2655" bestFit="1" customWidth="1"/>
    <col min="13497" max="13497" width="10" style="2655" customWidth="1"/>
    <col min="13498" max="13498" width="11.85546875" style="2655" customWidth="1"/>
    <col min="13499" max="13499" width="12.5703125" style="2655" customWidth="1"/>
    <col min="13500" max="13500" width="12" style="2655" customWidth="1"/>
    <col min="13501" max="13501" width="10.85546875" style="2655" customWidth="1"/>
    <col min="13502" max="13502" width="13.28515625" style="2655" customWidth="1"/>
    <col min="13503" max="13503" width="9.140625" style="2655" customWidth="1"/>
    <col min="13504" max="13568" width="9.140625" style="2655"/>
    <col min="13569" max="13576" width="14.42578125" style="2655" customWidth="1"/>
    <col min="13577" max="13751" width="9.140625" style="2655"/>
    <col min="13752" max="13752" width="17.42578125" style="2655" bestFit="1" customWidth="1"/>
    <col min="13753" max="13753" width="10" style="2655" customWidth="1"/>
    <col min="13754" max="13754" width="11.85546875" style="2655" customWidth="1"/>
    <col min="13755" max="13755" width="12.5703125" style="2655" customWidth="1"/>
    <col min="13756" max="13756" width="12" style="2655" customWidth="1"/>
    <col min="13757" max="13757" width="10.85546875" style="2655" customWidth="1"/>
    <col min="13758" max="13758" width="13.28515625" style="2655" customWidth="1"/>
    <col min="13759" max="13759" width="9.140625" style="2655" customWidth="1"/>
    <col min="13760" max="13824" width="9.140625" style="2655"/>
    <col min="13825" max="13832" width="14.42578125" style="2655" customWidth="1"/>
    <col min="13833" max="14007" width="9.140625" style="2655"/>
    <col min="14008" max="14008" width="17.42578125" style="2655" bestFit="1" customWidth="1"/>
    <col min="14009" max="14009" width="10" style="2655" customWidth="1"/>
    <col min="14010" max="14010" width="11.85546875" style="2655" customWidth="1"/>
    <col min="14011" max="14011" width="12.5703125" style="2655" customWidth="1"/>
    <col min="14012" max="14012" width="12" style="2655" customWidth="1"/>
    <col min="14013" max="14013" width="10.85546875" style="2655" customWidth="1"/>
    <col min="14014" max="14014" width="13.28515625" style="2655" customWidth="1"/>
    <col min="14015" max="14015" width="9.140625" style="2655" customWidth="1"/>
    <col min="14016" max="14080" width="9.140625" style="2655"/>
    <col min="14081" max="14088" width="14.42578125" style="2655" customWidth="1"/>
    <col min="14089" max="14263" width="9.140625" style="2655"/>
    <col min="14264" max="14264" width="17.42578125" style="2655" bestFit="1" customWidth="1"/>
    <col min="14265" max="14265" width="10" style="2655" customWidth="1"/>
    <col min="14266" max="14266" width="11.85546875" style="2655" customWidth="1"/>
    <col min="14267" max="14267" width="12.5703125" style="2655" customWidth="1"/>
    <col min="14268" max="14268" width="12" style="2655" customWidth="1"/>
    <col min="14269" max="14269" width="10.85546875" style="2655" customWidth="1"/>
    <col min="14270" max="14270" width="13.28515625" style="2655" customWidth="1"/>
    <col min="14271" max="14271" width="9.140625" style="2655" customWidth="1"/>
    <col min="14272" max="14336" width="9.140625" style="2655"/>
    <col min="14337" max="14344" width="14.42578125" style="2655" customWidth="1"/>
    <col min="14345" max="14519" width="9.140625" style="2655"/>
    <col min="14520" max="14520" width="17.42578125" style="2655" bestFit="1" customWidth="1"/>
    <col min="14521" max="14521" width="10" style="2655" customWidth="1"/>
    <col min="14522" max="14522" width="11.85546875" style="2655" customWidth="1"/>
    <col min="14523" max="14523" width="12.5703125" style="2655" customWidth="1"/>
    <col min="14524" max="14524" width="12" style="2655" customWidth="1"/>
    <col min="14525" max="14525" width="10.85546875" style="2655" customWidth="1"/>
    <col min="14526" max="14526" width="13.28515625" style="2655" customWidth="1"/>
    <col min="14527" max="14527" width="9.140625" style="2655" customWidth="1"/>
    <col min="14528" max="14592" width="9.140625" style="2655"/>
    <col min="14593" max="14600" width="14.42578125" style="2655" customWidth="1"/>
    <col min="14601" max="14775" width="9.140625" style="2655"/>
    <col min="14776" max="14776" width="17.42578125" style="2655" bestFit="1" customWidth="1"/>
    <col min="14777" max="14777" width="10" style="2655" customWidth="1"/>
    <col min="14778" max="14778" width="11.85546875" style="2655" customWidth="1"/>
    <col min="14779" max="14779" width="12.5703125" style="2655" customWidth="1"/>
    <col min="14780" max="14780" width="12" style="2655" customWidth="1"/>
    <col min="14781" max="14781" width="10.85546875" style="2655" customWidth="1"/>
    <col min="14782" max="14782" width="13.28515625" style="2655" customWidth="1"/>
    <col min="14783" max="14783" width="9.140625" style="2655" customWidth="1"/>
    <col min="14784" max="14848" width="9.140625" style="2655"/>
    <col min="14849" max="14856" width="14.42578125" style="2655" customWidth="1"/>
    <col min="14857" max="15031" width="9.140625" style="2655"/>
    <col min="15032" max="15032" width="17.42578125" style="2655" bestFit="1" customWidth="1"/>
    <col min="15033" max="15033" width="10" style="2655" customWidth="1"/>
    <col min="15034" max="15034" width="11.85546875" style="2655" customWidth="1"/>
    <col min="15035" max="15035" width="12.5703125" style="2655" customWidth="1"/>
    <col min="15036" max="15036" width="12" style="2655" customWidth="1"/>
    <col min="15037" max="15037" width="10.85546875" style="2655" customWidth="1"/>
    <col min="15038" max="15038" width="13.28515625" style="2655" customWidth="1"/>
    <col min="15039" max="15039" width="9.140625" style="2655" customWidth="1"/>
    <col min="15040" max="15104" width="9.140625" style="2655"/>
    <col min="15105" max="15112" width="14.42578125" style="2655" customWidth="1"/>
    <col min="15113" max="15287" width="9.140625" style="2655"/>
    <col min="15288" max="15288" width="17.42578125" style="2655" bestFit="1" customWidth="1"/>
    <col min="15289" max="15289" width="10" style="2655" customWidth="1"/>
    <col min="15290" max="15290" width="11.85546875" style="2655" customWidth="1"/>
    <col min="15291" max="15291" width="12.5703125" style="2655" customWidth="1"/>
    <col min="15292" max="15292" width="12" style="2655" customWidth="1"/>
    <col min="15293" max="15293" width="10.85546875" style="2655" customWidth="1"/>
    <col min="15294" max="15294" width="13.28515625" style="2655" customWidth="1"/>
    <col min="15295" max="15295" width="9.140625" style="2655" customWidth="1"/>
    <col min="15296" max="15360" width="9.140625" style="2655"/>
    <col min="15361" max="15368" width="14.42578125" style="2655" customWidth="1"/>
    <col min="15369" max="15543" width="9.140625" style="2655"/>
    <col min="15544" max="15544" width="17.42578125" style="2655" bestFit="1" customWidth="1"/>
    <col min="15545" max="15545" width="10" style="2655" customWidth="1"/>
    <col min="15546" max="15546" width="11.85546875" style="2655" customWidth="1"/>
    <col min="15547" max="15547" width="12.5703125" style="2655" customWidth="1"/>
    <col min="15548" max="15548" width="12" style="2655" customWidth="1"/>
    <col min="15549" max="15549" width="10.85546875" style="2655" customWidth="1"/>
    <col min="15550" max="15550" width="13.28515625" style="2655" customWidth="1"/>
    <col min="15551" max="15551" width="9.140625" style="2655" customWidth="1"/>
    <col min="15552" max="15616" width="9.140625" style="2655"/>
    <col min="15617" max="15624" width="14.42578125" style="2655" customWidth="1"/>
    <col min="15625" max="15799" width="9.140625" style="2655"/>
    <col min="15800" max="15800" width="17.42578125" style="2655" bestFit="1" customWidth="1"/>
    <col min="15801" max="15801" width="10" style="2655" customWidth="1"/>
    <col min="15802" max="15802" width="11.85546875" style="2655" customWidth="1"/>
    <col min="15803" max="15803" width="12.5703125" style="2655" customWidth="1"/>
    <col min="15804" max="15804" width="12" style="2655" customWidth="1"/>
    <col min="15805" max="15805" width="10.85546875" style="2655" customWidth="1"/>
    <col min="15806" max="15806" width="13.28515625" style="2655" customWidth="1"/>
    <col min="15807" max="15807" width="9.140625" style="2655" customWidth="1"/>
    <col min="15808" max="15872" width="9.140625" style="2655"/>
    <col min="15873" max="15880" width="14.42578125" style="2655" customWidth="1"/>
    <col min="15881" max="16055" width="9.140625" style="2655"/>
    <col min="16056" max="16056" width="17.42578125" style="2655" bestFit="1" customWidth="1"/>
    <col min="16057" max="16057" width="10" style="2655" customWidth="1"/>
    <col min="16058" max="16058" width="11.85546875" style="2655" customWidth="1"/>
    <col min="16059" max="16059" width="12.5703125" style="2655" customWidth="1"/>
    <col min="16060" max="16060" width="12" style="2655" customWidth="1"/>
    <col min="16061" max="16061" width="10.85546875" style="2655" customWidth="1"/>
    <col min="16062" max="16062" width="13.28515625" style="2655" customWidth="1"/>
    <col min="16063" max="16063" width="9.140625" style="2655" customWidth="1"/>
    <col min="16064" max="16128" width="9.140625" style="2655"/>
    <col min="16129" max="16136" width="14.42578125" style="2655" customWidth="1"/>
    <col min="16137" max="16311" width="9.140625" style="2655"/>
    <col min="16312" max="16312" width="17.42578125" style="2655" bestFit="1" customWidth="1"/>
    <col min="16313" max="16313" width="10" style="2655" customWidth="1"/>
    <col min="16314" max="16314" width="11.85546875" style="2655" customWidth="1"/>
    <col min="16315" max="16315" width="12.5703125" style="2655" customWidth="1"/>
    <col min="16316" max="16316" width="12" style="2655" customWidth="1"/>
    <col min="16317" max="16317" width="10.85546875" style="2655" customWidth="1"/>
    <col min="16318" max="16318" width="13.28515625" style="2655" customWidth="1"/>
    <col min="16319" max="16319" width="9.140625" style="2655" customWidth="1"/>
    <col min="16320" max="16384" width="9.140625" style="2655"/>
  </cols>
  <sheetData>
    <row r="1" spans="1:8">
      <c r="A1" s="3420" t="s">
        <v>2016</v>
      </c>
      <c r="B1" s="3420"/>
      <c r="C1" s="3420"/>
      <c r="D1" s="3420"/>
      <c r="E1" s="3420"/>
      <c r="F1" s="3420"/>
      <c r="G1" s="3420"/>
      <c r="H1" s="3420"/>
    </row>
    <row r="2" spans="1:8">
      <c r="A2" s="3421" t="s">
        <v>187</v>
      </c>
      <c r="B2" s="3421"/>
      <c r="C2" s="3421"/>
      <c r="D2" s="3421"/>
      <c r="E2" s="3421"/>
      <c r="F2" s="3421"/>
      <c r="G2" s="3421"/>
      <c r="H2" s="3421"/>
    </row>
    <row r="3" spans="1:8" s="2657" customFormat="1" ht="15.75" thickBot="1">
      <c r="A3" s="3422" t="s">
        <v>2015</v>
      </c>
      <c r="B3" s="3422"/>
      <c r="C3" s="3422"/>
      <c r="D3" s="3422"/>
      <c r="E3" s="3422"/>
      <c r="F3" s="3422"/>
      <c r="G3" s="3422"/>
      <c r="H3" s="3422"/>
    </row>
    <row r="4" spans="1:8" s="2657" customFormat="1" ht="15.75" thickTop="1">
      <c r="A4" s="3423" t="s">
        <v>372</v>
      </c>
      <c r="B4" s="3425" t="s">
        <v>371</v>
      </c>
      <c r="C4" s="3427" t="s">
        <v>1561</v>
      </c>
      <c r="D4" s="3427"/>
      <c r="E4" s="3427"/>
      <c r="F4" s="3427" t="s">
        <v>1304</v>
      </c>
      <c r="G4" s="3427"/>
      <c r="H4" s="3428"/>
    </row>
    <row r="5" spans="1:8" s="2674" customFormat="1" ht="28.5">
      <c r="A5" s="3424"/>
      <c r="B5" s="3426"/>
      <c r="C5" s="2676" t="s">
        <v>2014</v>
      </c>
      <c r="D5" s="2676" t="s">
        <v>2013</v>
      </c>
      <c r="E5" s="2676" t="s">
        <v>2012</v>
      </c>
      <c r="F5" s="2676" t="s">
        <v>2014</v>
      </c>
      <c r="G5" s="2676" t="s">
        <v>2013</v>
      </c>
      <c r="H5" s="2675" t="s">
        <v>2012</v>
      </c>
    </row>
    <row r="6" spans="1:8">
      <c r="A6" s="2673" t="s">
        <v>2011</v>
      </c>
      <c r="B6" s="2672" t="s">
        <v>2010</v>
      </c>
      <c r="C6" s="2671">
        <v>3.0172314482558074</v>
      </c>
      <c r="D6" s="2671">
        <v>2.4966526060064673</v>
      </c>
      <c r="E6" s="2671">
        <v>3.5907264427834082</v>
      </c>
      <c r="F6" s="2671" t="s">
        <v>74</v>
      </c>
      <c r="G6" s="2671" t="s">
        <v>74</v>
      </c>
      <c r="H6" s="2670" t="s">
        <v>74</v>
      </c>
    </row>
    <row r="7" spans="1:8">
      <c r="A7" s="2667" t="s">
        <v>2009</v>
      </c>
      <c r="B7" s="2666" t="s">
        <v>2008</v>
      </c>
      <c r="C7" s="2665">
        <v>3.575241088137346</v>
      </c>
      <c r="D7" s="2665">
        <v>3.052442819824198</v>
      </c>
      <c r="E7" s="2665">
        <v>3.9496337028765831</v>
      </c>
      <c r="F7" s="2665">
        <v>18.494094651045529</v>
      </c>
      <c r="G7" s="2665">
        <v>22.261415644315363</v>
      </c>
      <c r="H7" s="2664">
        <v>9.9953941301906184</v>
      </c>
    </row>
    <row r="8" spans="1:8">
      <c r="A8" s="2667" t="s">
        <v>359</v>
      </c>
      <c r="B8" s="2666" t="s">
        <v>358</v>
      </c>
      <c r="C8" s="2665">
        <v>4.1732918756884221</v>
      </c>
      <c r="D8" s="2665">
        <v>3.5329725640377072</v>
      </c>
      <c r="E8" s="2665">
        <v>4.6995460844465189</v>
      </c>
      <c r="F8" s="2665">
        <v>16.727565297216145</v>
      </c>
      <c r="G8" s="2665">
        <v>15.742465054306408</v>
      </c>
      <c r="H8" s="2664">
        <v>18.986884303315591</v>
      </c>
    </row>
    <row r="9" spans="1:8">
      <c r="A9" s="2667" t="s">
        <v>357</v>
      </c>
      <c r="B9" s="2666" t="s">
        <v>356</v>
      </c>
      <c r="C9" s="2665">
        <v>4.1444134318015893</v>
      </c>
      <c r="D9" s="2665">
        <v>3.3883723100042209</v>
      </c>
      <c r="E9" s="2665">
        <v>5.0412884582784478</v>
      </c>
      <c r="F9" s="2665">
        <v>-0.69198236660761836</v>
      </c>
      <c r="G9" s="2665">
        <v>-4.0928779211415076</v>
      </c>
      <c r="H9" s="2664">
        <v>7.2718166327371279</v>
      </c>
    </row>
    <row r="10" spans="1:8">
      <c r="A10" s="2667" t="s">
        <v>355</v>
      </c>
      <c r="B10" s="2666" t="s">
        <v>354</v>
      </c>
      <c r="C10" s="2665">
        <v>4.25645463897271</v>
      </c>
      <c r="D10" s="2665">
        <v>3.3794396561876079</v>
      </c>
      <c r="E10" s="2665">
        <v>5.3973975525384708</v>
      </c>
      <c r="F10" s="2665">
        <v>2.7034273731328966</v>
      </c>
      <c r="G10" s="2665">
        <v>-0.26362669150138629</v>
      </c>
      <c r="H10" s="2664">
        <v>7.0638507835282951</v>
      </c>
    </row>
    <row r="11" spans="1:8">
      <c r="A11" s="2667" t="s">
        <v>353</v>
      </c>
      <c r="B11" s="2666" t="s">
        <v>352</v>
      </c>
      <c r="C11" s="2665">
        <v>4.7317954368411348</v>
      </c>
      <c r="D11" s="2665">
        <v>3.9067779098164488</v>
      </c>
      <c r="E11" s="2665">
        <v>5.6018992352834163</v>
      </c>
      <c r="F11" s="2665">
        <v>11.167528804750717</v>
      </c>
      <c r="G11" s="2665">
        <v>15.604310396941329</v>
      </c>
      <c r="H11" s="2664">
        <v>3.7888941986266218</v>
      </c>
    </row>
    <row r="12" spans="1:8">
      <c r="A12" s="2667" t="s">
        <v>351</v>
      </c>
      <c r="B12" s="2666" t="s">
        <v>350</v>
      </c>
      <c r="C12" s="2665">
        <v>4.894378644001284</v>
      </c>
      <c r="D12" s="2665">
        <v>3.9660005536734819</v>
      </c>
      <c r="E12" s="2665">
        <v>6.0531726081997483</v>
      </c>
      <c r="F12" s="2665">
        <v>3.4359728633722995</v>
      </c>
      <c r="G12" s="2665">
        <v>1.5158948172668403</v>
      </c>
      <c r="H12" s="2664">
        <v>8.0557209968004742</v>
      </c>
    </row>
    <row r="13" spans="1:8">
      <c r="A13" s="2667" t="s">
        <v>349</v>
      </c>
      <c r="B13" s="2666" t="s">
        <v>348</v>
      </c>
      <c r="C13" s="2665">
        <v>5.373144524994653</v>
      </c>
      <c r="D13" s="2665">
        <v>4.4048298551976988</v>
      </c>
      <c r="E13" s="2665">
        <v>6.5143794907749477</v>
      </c>
      <c r="F13" s="2665">
        <v>9.7819542748324153</v>
      </c>
      <c r="G13" s="2665">
        <v>11.064781650566189</v>
      </c>
      <c r="H13" s="2664">
        <v>7.6192587330227326</v>
      </c>
    </row>
    <row r="14" spans="1:8">
      <c r="A14" s="2667" t="s">
        <v>347</v>
      </c>
      <c r="B14" s="2666" t="s">
        <v>346</v>
      </c>
      <c r="C14" s="2665">
        <v>6.0923511605039273</v>
      </c>
      <c r="D14" s="2665">
        <v>4.9954171446290943</v>
      </c>
      <c r="E14" s="2665">
        <v>7.384864399182228</v>
      </c>
      <c r="F14" s="2665">
        <v>13.385209204101784</v>
      </c>
      <c r="G14" s="2665">
        <v>13.407720816605504</v>
      </c>
      <c r="H14" s="2664">
        <v>13.362514567043249</v>
      </c>
    </row>
    <row r="15" spans="1:8">
      <c r="A15" s="2667" t="s">
        <v>345</v>
      </c>
      <c r="B15" s="2666" t="s">
        <v>344</v>
      </c>
      <c r="C15" s="2665">
        <v>6.7270971361412153</v>
      </c>
      <c r="D15" s="2665">
        <v>5.5440422060166545</v>
      </c>
      <c r="E15" s="2665">
        <v>8.078532865882643</v>
      </c>
      <c r="F15" s="2665">
        <v>10.418735869203985</v>
      </c>
      <c r="G15" s="2665">
        <v>10.982567531470806</v>
      </c>
      <c r="H15" s="2664">
        <v>9.3931104107643364</v>
      </c>
    </row>
    <row r="16" spans="1:8">
      <c r="A16" s="2667" t="s">
        <v>343</v>
      </c>
      <c r="B16" s="2666" t="s">
        <v>342</v>
      </c>
      <c r="C16" s="2665">
        <v>7.6801948367665496</v>
      </c>
      <c r="D16" s="2665">
        <v>6.4318835656545454</v>
      </c>
      <c r="E16" s="2665">
        <v>8.9346983986957049</v>
      </c>
      <c r="F16" s="2665">
        <v>14.168038328223844</v>
      </c>
      <c r="G16" s="2665">
        <v>16.01433262312402</v>
      </c>
      <c r="H16" s="2664">
        <v>10.598032427754703</v>
      </c>
    </row>
    <row r="17" spans="1:8">
      <c r="A17" s="2667" t="s">
        <v>341</v>
      </c>
      <c r="B17" s="2666" t="s">
        <v>340</v>
      </c>
      <c r="C17" s="2665">
        <v>8.1592035753416567</v>
      </c>
      <c r="D17" s="2665">
        <v>6.7878313754822228</v>
      </c>
      <c r="E17" s="2665">
        <v>9.6890270960399878</v>
      </c>
      <c r="F17" s="2665">
        <v>6.2369347230880123</v>
      </c>
      <c r="G17" s="2665">
        <v>5.5341146367821921</v>
      </c>
      <c r="H17" s="2664">
        <v>8.4426878634694447</v>
      </c>
    </row>
    <row r="18" spans="1:8">
      <c r="A18" s="2667" t="s">
        <v>339</v>
      </c>
      <c r="B18" s="2666" t="s">
        <v>338</v>
      </c>
      <c r="C18" s="2665">
        <v>8.4972226376984068</v>
      </c>
      <c r="D18" s="2665">
        <v>6.8569388876901955</v>
      </c>
      <c r="E18" s="2665">
        <v>10.647491404772833</v>
      </c>
      <c r="F18" s="2665">
        <v>4.1427948112275885</v>
      </c>
      <c r="G18" s="2665">
        <v>1.0181088536994451</v>
      </c>
      <c r="H18" s="2664">
        <v>9.8922657479674285</v>
      </c>
    </row>
    <row r="19" spans="1:8">
      <c r="A19" s="2667" t="s">
        <v>337</v>
      </c>
      <c r="B19" s="2666" t="s">
        <v>336</v>
      </c>
      <c r="C19" s="2665">
        <v>9.8435977729799546</v>
      </c>
      <c r="D19" s="2665">
        <v>8.1343433907274036</v>
      </c>
      <c r="E19" s="2665">
        <v>11.792918012759355</v>
      </c>
      <c r="F19" s="2665">
        <v>15.8448847663268</v>
      </c>
      <c r="G19" s="2665">
        <v>18.629369810053987</v>
      </c>
      <c r="H19" s="2664">
        <v>10.757713384704616</v>
      </c>
    </row>
    <row r="20" spans="1:8">
      <c r="A20" s="2667" t="s">
        <v>335</v>
      </c>
      <c r="B20" s="2666" t="s">
        <v>334</v>
      </c>
      <c r="C20" s="2665">
        <v>11.150036825645062</v>
      </c>
      <c r="D20" s="2665">
        <v>9.3646664058998095</v>
      </c>
      <c r="E20" s="2665">
        <v>12.917094070011025</v>
      </c>
      <c r="F20" s="2665">
        <v>13.27196704695919</v>
      </c>
      <c r="G20" s="2665">
        <v>15.125043978041177</v>
      </c>
      <c r="H20" s="2664">
        <v>9.532636926970639</v>
      </c>
    </row>
    <row r="21" spans="1:8">
      <c r="A21" s="2667" t="s">
        <v>333</v>
      </c>
      <c r="B21" s="2666" t="s">
        <v>332</v>
      </c>
      <c r="C21" s="2665">
        <v>12.353175019557968</v>
      </c>
      <c r="D21" s="2665">
        <v>10.495817882837498</v>
      </c>
      <c r="E21" s="2665">
        <v>14.081143008190901</v>
      </c>
      <c r="F21" s="2665">
        <v>10.790441437338501</v>
      </c>
      <c r="G21" s="2665">
        <v>12.078929754775402</v>
      </c>
      <c r="H21" s="2664">
        <v>9.0116935889039524</v>
      </c>
    </row>
    <row r="22" spans="1:8">
      <c r="A22" s="2667" t="s">
        <v>331</v>
      </c>
      <c r="B22" s="2666" t="s">
        <v>330</v>
      </c>
      <c r="C22" s="2665">
        <v>13.380259430593842</v>
      </c>
      <c r="D22" s="2665">
        <v>11.115674596019849</v>
      </c>
      <c r="E22" s="2665">
        <v>15.887330113386264</v>
      </c>
      <c r="F22" s="2665">
        <v>8.3143354595863457</v>
      </c>
      <c r="G22" s="2665">
        <v>5.9057495099636128</v>
      </c>
      <c r="H22" s="2664">
        <v>12.826992128016286</v>
      </c>
    </row>
    <row r="23" spans="1:8">
      <c r="A23" s="2667" t="s">
        <v>329</v>
      </c>
      <c r="B23" s="2666" t="s">
        <v>328</v>
      </c>
      <c r="C23" s="2665">
        <v>14.678445432651719</v>
      </c>
      <c r="D23" s="2665">
        <v>12.333946124877523</v>
      </c>
      <c r="E23" s="2665">
        <v>17.167378969374948</v>
      </c>
      <c r="F23" s="2665">
        <v>9.7022483666466854</v>
      </c>
      <c r="G23" s="2665">
        <v>10.95994236187785</v>
      </c>
      <c r="H23" s="2664">
        <v>8.0570419752916393</v>
      </c>
    </row>
    <row r="24" spans="1:8">
      <c r="A24" s="2669" t="s">
        <v>327</v>
      </c>
      <c r="B24" s="2668" t="s">
        <v>326</v>
      </c>
      <c r="C24" s="2665">
        <v>16.118735143508651</v>
      </c>
      <c r="D24" s="2665">
        <v>13.563660049704328</v>
      </c>
      <c r="E24" s="2665">
        <v>18.763442575466343</v>
      </c>
      <c r="F24" s="2665">
        <v>9.812276902655185</v>
      </c>
      <c r="G24" s="2665">
        <v>9.9701580692531024</v>
      </c>
      <c r="H24" s="2664">
        <v>9.2970721327852601</v>
      </c>
    </row>
    <row r="25" spans="1:8">
      <c r="A25" s="2667" t="s">
        <v>325</v>
      </c>
      <c r="B25" s="2666" t="s">
        <v>324</v>
      </c>
      <c r="C25" s="2665">
        <v>19.512336924588599</v>
      </c>
      <c r="D25" s="2665">
        <v>16.889321239612578</v>
      </c>
      <c r="E25" s="2665">
        <v>21.538946935360819</v>
      </c>
      <c r="F25" s="2665">
        <v>21.053772215164329</v>
      </c>
      <c r="G25" s="2665">
        <v>24.518906974380755</v>
      </c>
      <c r="H25" s="2664">
        <v>14.792084921151513</v>
      </c>
    </row>
    <row r="26" spans="1:8">
      <c r="A26" s="2667" t="s">
        <v>323</v>
      </c>
      <c r="B26" s="2666" t="s">
        <v>322</v>
      </c>
      <c r="C26" s="2665">
        <v>21.241748814456301</v>
      </c>
      <c r="D26" s="2665">
        <v>17.95469700959104</v>
      </c>
      <c r="E26" s="2665">
        <v>24.446777803797325</v>
      </c>
      <c r="F26" s="2665">
        <v>8.8631715234907205</v>
      </c>
      <c r="G26" s="2665">
        <v>6.307984523852312</v>
      </c>
      <c r="H26" s="2664">
        <v>13.500339070257297</v>
      </c>
    </row>
    <row r="27" spans="1:8">
      <c r="A27" s="2669" t="s">
        <v>321</v>
      </c>
      <c r="B27" s="2668" t="s">
        <v>320</v>
      </c>
      <c r="C27" s="2665">
        <v>23.142863124940963</v>
      </c>
      <c r="D27" s="2665">
        <v>19.58796576789987</v>
      </c>
      <c r="E27" s="2665">
        <v>26.651723731458642</v>
      </c>
      <c r="F27" s="2665">
        <v>8.94989544924303</v>
      </c>
      <c r="G27" s="2665">
        <v>9.0966099702844758</v>
      </c>
      <c r="H27" s="2664">
        <v>9.0193723907402727</v>
      </c>
    </row>
    <row r="28" spans="1:8">
      <c r="A28" s="2669" t="s">
        <v>319</v>
      </c>
      <c r="B28" s="2668" t="s">
        <v>318</v>
      </c>
      <c r="C28" s="2665">
        <v>24.915089407891525</v>
      </c>
      <c r="D28" s="2665">
        <v>21.026327890516349</v>
      </c>
      <c r="E28" s="2665">
        <v>28.768938841777903</v>
      </c>
      <c r="F28" s="2665">
        <v>7.6577659098741435</v>
      </c>
      <c r="G28" s="2665">
        <v>7.3430908531279186</v>
      </c>
      <c r="H28" s="2664">
        <v>7.9440081686731077</v>
      </c>
    </row>
    <row r="29" spans="1:8">
      <c r="A29" s="2669" t="s">
        <v>317</v>
      </c>
      <c r="B29" s="2668" t="s">
        <v>316</v>
      </c>
      <c r="C29" s="2665">
        <v>26.941811466159187</v>
      </c>
      <c r="D29" s="2665">
        <v>22.903161024060857</v>
      </c>
      <c r="E29" s="2665">
        <v>30.68996959643939</v>
      </c>
      <c r="F29" s="2665">
        <v>8.1345164975636237</v>
      </c>
      <c r="G29" s="2665">
        <v>8.9261098909763916</v>
      </c>
      <c r="H29" s="2664">
        <v>6.677447385969586</v>
      </c>
    </row>
    <row r="30" spans="1:8">
      <c r="A30" s="2669" t="s">
        <v>315</v>
      </c>
      <c r="B30" s="2668" t="s">
        <v>314</v>
      </c>
      <c r="C30" s="2665">
        <v>29.121671388969002</v>
      </c>
      <c r="D30" s="2665">
        <v>24.7775592343807</v>
      </c>
      <c r="E30" s="2665">
        <v>33.147724661620913</v>
      </c>
      <c r="F30" s="2665">
        <v>8.090992417298537</v>
      </c>
      <c r="G30" s="2665">
        <v>8.1840153346112174</v>
      </c>
      <c r="H30" s="2664">
        <v>8.0083333333333258</v>
      </c>
    </row>
    <row r="31" spans="1:8">
      <c r="A31" s="2667" t="s">
        <v>313</v>
      </c>
      <c r="B31" s="2666" t="s">
        <v>312</v>
      </c>
      <c r="C31" s="2665">
        <v>31.546232374174561</v>
      </c>
      <c r="D31" s="2665">
        <v>26.703493851705257</v>
      </c>
      <c r="E31" s="2665">
        <v>36.137439199807382</v>
      </c>
      <c r="F31" s="2665">
        <v>8.3256244218316482</v>
      </c>
      <c r="G31" s="2665">
        <v>7.7728988521685665</v>
      </c>
      <c r="H31" s="2664">
        <v>9.0193657896766979</v>
      </c>
    </row>
    <row r="32" spans="1:8">
      <c r="A32" s="2667" t="s">
        <v>311</v>
      </c>
      <c r="B32" s="2666" t="s">
        <v>310</v>
      </c>
      <c r="C32" s="2665">
        <v>35.135929610603903</v>
      </c>
      <c r="D32" s="2665">
        <v>31.0306432842868</v>
      </c>
      <c r="E32" s="2665">
        <v>38.237144619697112</v>
      </c>
      <c r="F32" s="2665">
        <v>11.379163108454307</v>
      </c>
      <c r="G32" s="2665">
        <v>16.204431736954959</v>
      </c>
      <c r="H32" s="2664">
        <v>5.8103326256192815</v>
      </c>
    </row>
    <row r="33" spans="1:8">
      <c r="A33" s="2667" t="s">
        <v>309</v>
      </c>
      <c r="B33" s="2666" t="s">
        <v>308</v>
      </c>
      <c r="C33" s="2665">
        <v>36.328005428329966</v>
      </c>
      <c r="D33" s="2665">
        <v>31.173799970411025</v>
      </c>
      <c r="E33" s="2665">
        <v>40.94041944165015</v>
      </c>
      <c r="F33" s="2665">
        <v>3.3927544565842283</v>
      </c>
      <c r="G33" s="2665">
        <v>0.46133973057760613</v>
      </c>
      <c r="H33" s="2664">
        <v>7.0697612199852813</v>
      </c>
    </row>
    <row r="34" spans="1:8">
      <c r="A34" s="2667" t="s">
        <v>307</v>
      </c>
      <c r="B34" s="2666" t="s">
        <v>306</v>
      </c>
      <c r="C34" s="2665">
        <v>37.212521195154963</v>
      </c>
      <c r="D34" s="2665">
        <v>30.465651563049864</v>
      </c>
      <c r="E34" s="2665">
        <v>44.247263665666502</v>
      </c>
      <c r="F34" s="2665">
        <v>2.4348041033246801</v>
      </c>
      <c r="G34" s="2665">
        <v>-2.2716140093068873</v>
      </c>
      <c r="H34" s="2664">
        <v>8.0772113943028643</v>
      </c>
    </row>
    <row r="35" spans="1:8">
      <c r="A35" s="2667" t="s">
        <v>305</v>
      </c>
      <c r="B35" s="2666" t="s">
        <v>304</v>
      </c>
      <c r="C35" s="2665">
        <v>38.28785889137113</v>
      </c>
      <c r="D35" s="2665">
        <v>31.57463869155885</v>
      </c>
      <c r="E35" s="2665">
        <v>45.183307738357882</v>
      </c>
      <c r="F35" s="2665">
        <v>2.8897200772200762</v>
      </c>
      <c r="G35" s="2665">
        <v>3.6401227993233505</v>
      </c>
      <c r="H35" s="2664">
        <v>2.1154846540662078</v>
      </c>
    </row>
    <row r="36" spans="1:8">
      <c r="A36" s="2667" t="s">
        <v>303</v>
      </c>
      <c r="B36" s="2666" t="s">
        <v>302</v>
      </c>
      <c r="C36" s="2665">
        <v>40.106279630275303</v>
      </c>
      <c r="D36" s="2665">
        <v>32.9871179946512</v>
      </c>
      <c r="E36" s="2665">
        <v>47.431348011297075</v>
      </c>
      <c r="F36" s="2665">
        <v>4.7493403693931384</v>
      </c>
      <c r="G36" s="2665">
        <v>4.473461491959867</v>
      </c>
      <c r="H36" s="2664">
        <v>4.9753778230599437</v>
      </c>
    </row>
    <row r="37" spans="1:8">
      <c r="A37" s="2667" t="s">
        <v>301</v>
      </c>
      <c r="B37" s="2666" t="s">
        <v>300</v>
      </c>
      <c r="C37" s="2665">
        <v>41.695714053910059</v>
      </c>
      <c r="D37" s="2665">
        <v>34.08083507664027</v>
      </c>
      <c r="E37" s="2665">
        <v>49.653813309572563</v>
      </c>
      <c r="F37" s="2665">
        <v>3.9630562552476931</v>
      </c>
      <c r="G37" s="2665">
        <v>3.3155884735562893</v>
      </c>
      <c r="H37" s="2664">
        <v>4.6856465005931085</v>
      </c>
    </row>
    <row r="38" spans="1:8">
      <c r="A38" s="2667" t="s">
        <v>299</v>
      </c>
      <c r="B38" s="2666" t="s">
        <v>298</v>
      </c>
      <c r="C38" s="2665">
        <v>43.588218600695519</v>
      </c>
      <c r="D38" s="2665">
        <v>35.432234193652945</v>
      </c>
      <c r="E38" s="2665">
        <v>52.206195781009768</v>
      </c>
      <c r="F38" s="2665">
        <v>4.5388467129704679</v>
      </c>
      <c r="G38" s="2665">
        <v>3.9652758330999802</v>
      </c>
      <c r="H38" s="2664">
        <v>5.1403553953128949</v>
      </c>
    </row>
    <row r="39" spans="1:8">
      <c r="A39" s="2667" t="s">
        <v>297</v>
      </c>
      <c r="B39" s="2666" t="s">
        <v>296</v>
      </c>
      <c r="C39" s="2665">
        <v>47.058932751739768</v>
      </c>
      <c r="D39" s="2665">
        <v>38.198021369572956</v>
      </c>
      <c r="E39" s="2665">
        <v>56.433739092919303</v>
      </c>
      <c r="F39" s="2665">
        <v>7.9625051503914079</v>
      </c>
      <c r="G39" s="2665">
        <v>7.8058503474653946</v>
      </c>
      <c r="H39" s="2664">
        <v>8.0977808259442838</v>
      </c>
    </row>
    <row r="40" spans="1:8">
      <c r="A40" s="2667" t="s">
        <v>295</v>
      </c>
      <c r="B40" s="2666" t="s">
        <v>294</v>
      </c>
      <c r="C40" s="2665">
        <v>49.835409784092413</v>
      </c>
      <c r="D40" s="2665">
        <v>40.871882865443062</v>
      </c>
      <c r="E40" s="2665">
        <v>59.198992308472356</v>
      </c>
      <c r="F40" s="2665">
        <v>5.9000000000000199</v>
      </c>
      <c r="G40" s="2665">
        <v>7</v>
      </c>
      <c r="H40" s="2664">
        <v>4.9000000000000199</v>
      </c>
    </row>
    <row r="41" spans="1:8">
      <c r="A41" s="2667" t="s">
        <v>293</v>
      </c>
      <c r="B41" s="2666" t="s">
        <v>292</v>
      </c>
      <c r="C41" s="2665">
        <v>53.17659400946593</v>
      </c>
      <c r="D41" s="2665">
        <v>44.691685002400355</v>
      </c>
      <c r="E41" s="2665">
        <v>61.625643089467886</v>
      </c>
      <c r="F41" s="2665">
        <v>6.7044381491973439</v>
      </c>
      <c r="G41" s="2665">
        <v>9.3457943925233593</v>
      </c>
      <c r="H41" s="2664">
        <v>4.0991420400381458</v>
      </c>
    </row>
    <row r="42" spans="1:8">
      <c r="A42" s="2667" t="s">
        <v>291</v>
      </c>
      <c r="B42" s="2666" t="s">
        <v>290</v>
      </c>
      <c r="C42" s="2665">
        <v>59.867197773444531</v>
      </c>
      <c r="D42" s="2665">
        <v>52.44588334042367</v>
      </c>
      <c r="E42" s="2665">
        <v>67.156149520573976</v>
      </c>
      <c r="F42" s="2665">
        <v>12.630639531789086</v>
      </c>
      <c r="G42" s="2665">
        <v>17.115386301821857</v>
      </c>
      <c r="H42" s="2664">
        <v>8.8837703542190951</v>
      </c>
    </row>
    <row r="43" spans="1:8">
      <c r="A43" s="2667" t="s">
        <v>289</v>
      </c>
      <c r="B43" s="2666" t="s">
        <v>288</v>
      </c>
      <c r="C43" s="2665">
        <v>65.600152255925224</v>
      </c>
      <c r="D43" s="2665">
        <v>60.397438122189776</v>
      </c>
      <c r="E43" s="2665">
        <v>70.439652573463675</v>
      </c>
      <c r="F43" s="2665">
        <v>9.6000000000000085</v>
      </c>
      <c r="G43" s="2665">
        <v>15.452698136243754</v>
      </c>
      <c r="H43" s="2664">
        <v>5.0045618527696689</v>
      </c>
    </row>
    <row r="44" spans="1:8">
      <c r="A44" s="2667" t="s">
        <v>287</v>
      </c>
      <c r="B44" s="2666" t="s">
        <v>286</v>
      </c>
      <c r="C44" s="2665">
        <v>71.87114720286749</v>
      </c>
      <c r="D44" s="2665">
        <v>69.31190135931385</v>
      </c>
      <c r="E44" s="2665">
        <v>74.288433579600763</v>
      </c>
      <c r="F44" s="2665">
        <v>9.6430494983031849</v>
      </c>
      <c r="G44" s="2665">
        <v>14.700000000000003</v>
      </c>
      <c r="H44" s="2664">
        <v>5.4000000000000057</v>
      </c>
    </row>
    <row r="45" spans="1:8">
      <c r="A45" s="2667" t="s">
        <v>285</v>
      </c>
      <c r="B45" s="2666" t="s">
        <v>284</v>
      </c>
      <c r="C45" s="2665">
        <v>77.847239504565508</v>
      </c>
      <c r="D45" s="2665">
        <v>74.5561713765115</v>
      </c>
      <c r="E45" s="2665">
        <v>80.902467801290896</v>
      </c>
      <c r="F45" s="2665">
        <v>8.3042709975642168</v>
      </c>
      <c r="G45" s="2665">
        <v>7.6999999999999886</v>
      </c>
      <c r="H45" s="2664">
        <v>9.0000000000000142</v>
      </c>
    </row>
    <row r="46" spans="1:8">
      <c r="A46" s="2669" t="s">
        <v>283</v>
      </c>
      <c r="B46" s="2668" t="s">
        <v>282</v>
      </c>
      <c r="C46" s="2665">
        <v>85.50608080991114</v>
      </c>
      <c r="D46" s="2665">
        <v>81.743765730886125</v>
      </c>
      <c r="E46" s="2665">
        <v>89.05244028862667</v>
      </c>
      <c r="F46" s="2665">
        <v>9.8999999999999915</v>
      </c>
      <c r="G46" s="2665">
        <v>9.6000000000000085</v>
      </c>
      <c r="H46" s="2664">
        <v>10.000000000000014</v>
      </c>
    </row>
    <row r="47" spans="1:8">
      <c r="A47" s="2667" t="s">
        <v>281</v>
      </c>
      <c r="B47" s="2666" t="s">
        <v>280</v>
      </c>
      <c r="C47" s="2665">
        <v>93.270804713948195</v>
      </c>
      <c r="D47" s="2665">
        <v>91.216875030540223</v>
      </c>
      <c r="E47" s="2665">
        <v>95.090850371569019</v>
      </c>
      <c r="F47" s="2665">
        <v>9.0999999999999943</v>
      </c>
      <c r="G47" s="2665">
        <v>11.600000000000009</v>
      </c>
      <c r="H47" s="2664">
        <v>6.8000000000000114</v>
      </c>
    </row>
    <row r="48" spans="1:8">
      <c r="A48" s="2667" t="s">
        <v>279</v>
      </c>
      <c r="B48" s="2666" t="s">
        <v>278</v>
      </c>
      <c r="C48" s="2665">
        <v>100.000232097447</v>
      </c>
      <c r="D48" s="2665">
        <v>100.002419945542</v>
      </c>
      <c r="E48" s="2665">
        <v>100.00058567265299</v>
      </c>
      <c r="F48" s="2665">
        <v>7.2000000000000028</v>
      </c>
      <c r="G48" s="2665">
        <v>9.6000000000000085</v>
      </c>
      <c r="H48" s="2664">
        <v>5.2000000000000028</v>
      </c>
    </row>
    <row r="49" spans="1:8">
      <c r="A49" s="2669" t="s">
        <v>68</v>
      </c>
      <c r="B49" s="2668" t="s">
        <v>277</v>
      </c>
      <c r="C49" s="2665">
        <v>109.93833333333332</v>
      </c>
      <c r="D49" s="2665">
        <v>110.92916666666666</v>
      </c>
      <c r="E49" s="2665">
        <v>109.18083333333334</v>
      </c>
      <c r="F49" s="2665">
        <v>9.9341666666666644</v>
      </c>
      <c r="G49" s="2665">
        <v>10.930000000000001</v>
      </c>
      <c r="H49" s="2664">
        <v>9.1733333333333338</v>
      </c>
    </row>
    <row r="50" spans="1:8">
      <c r="A50" s="2667" t="s">
        <v>69</v>
      </c>
      <c r="B50" s="2666" t="s">
        <v>276</v>
      </c>
      <c r="C50" s="2665">
        <v>114.83</v>
      </c>
      <c r="D50" s="2665">
        <v>113.03</v>
      </c>
      <c r="E50" s="2665">
        <v>116.27</v>
      </c>
      <c r="F50" s="2665">
        <v>4.4494640935069754</v>
      </c>
      <c r="G50" s="2665">
        <v>1.893851181309401</v>
      </c>
      <c r="H50" s="2664">
        <v>6.4930505201614892</v>
      </c>
    </row>
    <row r="51" spans="1:8">
      <c r="A51" s="2667" t="s">
        <v>70</v>
      </c>
      <c r="B51" s="2666" t="s">
        <v>275</v>
      </c>
      <c r="C51" s="2665">
        <v>119.6</v>
      </c>
      <c r="D51" s="2665">
        <v>116.13</v>
      </c>
      <c r="E51" s="2665">
        <v>122.38</v>
      </c>
      <c r="F51" s="2665">
        <v>4.1539667334320285</v>
      </c>
      <c r="G51" s="2665">
        <v>2.7426346987525392</v>
      </c>
      <c r="H51" s="2664">
        <v>5.2550098907714755</v>
      </c>
    </row>
    <row r="52" spans="1:8">
      <c r="A52" s="2667" t="s">
        <v>71</v>
      </c>
      <c r="B52" s="2666" t="s">
        <v>274</v>
      </c>
      <c r="C52" s="2665">
        <v>125.14</v>
      </c>
      <c r="D52" s="2665">
        <v>119.72</v>
      </c>
      <c r="E52" s="2665">
        <v>129.55000000000001</v>
      </c>
      <c r="F52" s="2665">
        <v>4.6399999999999997</v>
      </c>
      <c r="G52" s="2665">
        <v>3.09</v>
      </c>
      <c r="H52" s="2664">
        <v>5.86</v>
      </c>
    </row>
    <row r="53" spans="1:8">
      <c r="A53" s="2667" t="s">
        <v>72</v>
      </c>
      <c r="B53" s="2666" t="s">
        <v>79</v>
      </c>
      <c r="C53" s="2665">
        <v>132.80000000000001</v>
      </c>
      <c r="D53" s="2665">
        <v>129.5</v>
      </c>
      <c r="E53" s="2665">
        <v>135.5</v>
      </c>
      <c r="F53" s="2665">
        <v>6.15</v>
      </c>
      <c r="G53" s="2665">
        <v>8.16</v>
      </c>
      <c r="H53" s="2664">
        <v>4.6100000000000003</v>
      </c>
    </row>
    <row r="54" spans="1:8" ht="15.75" thickBot="1">
      <c r="A54" s="2663" t="s">
        <v>73</v>
      </c>
      <c r="B54" s="2662" t="s">
        <v>80</v>
      </c>
      <c r="C54" s="2662">
        <v>137.62</v>
      </c>
      <c r="D54" s="2661">
        <v>135.97</v>
      </c>
      <c r="E54" s="2661">
        <v>138.91999999999999</v>
      </c>
      <c r="F54" s="2660">
        <v>3.6</v>
      </c>
      <c r="G54" s="2660">
        <v>5</v>
      </c>
      <c r="H54" s="2659">
        <v>2.5099999999999998</v>
      </c>
    </row>
    <row r="55" spans="1:8" ht="15.75" thickTop="1">
      <c r="B55" s="2658"/>
      <c r="C55" s="2658"/>
      <c r="D55" s="2658"/>
      <c r="E55" s="2658"/>
    </row>
    <row r="56" spans="1:8">
      <c r="B56" s="2658"/>
      <c r="C56" s="2658"/>
      <c r="D56" s="2658"/>
      <c r="E56" s="2658"/>
    </row>
    <row r="57" spans="1:8">
      <c r="B57" s="2657"/>
      <c r="C57" s="2657"/>
      <c r="D57" s="2657"/>
      <c r="E57" s="2657"/>
      <c r="F57" s="2656"/>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
  <sheetViews>
    <sheetView showGridLines="0" view="pageBreakPreview" zoomScaleSheetLayoutView="100" workbookViewId="0">
      <pane xSplit="1" ySplit="4" topLeftCell="B50" activePane="bottomRight" state="frozen"/>
      <selection activeCell="M38" sqref="M38"/>
      <selection pane="topRight" activeCell="M38" sqref="M38"/>
      <selection pane="bottomLeft" activeCell="M38" sqref="M38"/>
      <selection pane="bottomRight" activeCell="M38" sqref="M38"/>
    </sheetView>
  </sheetViews>
  <sheetFormatPr defaultRowHeight="15"/>
  <cols>
    <col min="1" max="1" width="11.42578125" style="288" bestFit="1" customWidth="1"/>
    <col min="2" max="2" width="11.85546875" style="288" bestFit="1" customWidth="1"/>
    <col min="3" max="3" width="8" style="288" bestFit="1" customWidth="1"/>
    <col min="4" max="4" width="9.28515625" style="288" bestFit="1" customWidth="1"/>
    <col min="5" max="5" width="10.140625" style="288" bestFit="1" customWidth="1"/>
    <col min="6" max="6" width="9.28515625" style="288" customWidth="1"/>
    <col min="7" max="7" width="9.5703125" style="288" bestFit="1" customWidth="1"/>
    <col min="8" max="8" width="9.28515625" style="288" bestFit="1" customWidth="1"/>
    <col min="9" max="9" width="8" style="288" bestFit="1" customWidth="1"/>
    <col min="10" max="10" width="9.28515625" style="288" bestFit="1" customWidth="1"/>
    <col min="11" max="11" width="8" style="288" bestFit="1" customWidth="1"/>
    <col min="12" max="12" width="9.28515625" style="288" bestFit="1" customWidth="1"/>
    <col min="13" max="13" width="7" style="288" bestFit="1" customWidth="1"/>
    <col min="14" max="14" width="9.7109375" style="288" customWidth="1"/>
    <col min="15" max="15" width="7" style="288" bestFit="1" customWidth="1"/>
    <col min="16" max="16" width="9.7109375" style="288" customWidth="1"/>
    <col min="17" max="16384" width="9.140625" style="288"/>
  </cols>
  <sheetData>
    <row r="1" spans="1:16" ht="18.75">
      <c r="A1" s="3429" t="s">
        <v>2026</v>
      </c>
      <c r="B1" s="3430"/>
      <c r="C1" s="3430"/>
      <c r="D1" s="3430"/>
      <c r="E1" s="3430"/>
      <c r="F1" s="3430"/>
      <c r="G1" s="3430"/>
      <c r="H1" s="3430"/>
      <c r="I1" s="3430"/>
      <c r="J1" s="3430"/>
      <c r="K1" s="3430"/>
      <c r="L1" s="3430"/>
      <c r="M1" s="3430"/>
      <c r="N1" s="3430"/>
      <c r="O1" s="3430"/>
      <c r="P1" s="3430"/>
    </row>
    <row r="2" spans="1:16" ht="19.5" thickBot="1">
      <c r="A2" s="3429" t="s">
        <v>188</v>
      </c>
      <c r="B2" s="3430"/>
      <c r="C2" s="3430"/>
      <c r="D2" s="3430"/>
      <c r="E2" s="3430"/>
      <c r="F2" s="3430"/>
      <c r="G2" s="3430"/>
      <c r="H2" s="3430"/>
      <c r="I2" s="3430"/>
      <c r="J2" s="3430"/>
      <c r="K2" s="3430"/>
      <c r="L2" s="3430"/>
      <c r="M2" s="3430"/>
      <c r="N2" s="3430"/>
      <c r="O2" s="3430"/>
      <c r="P2" s="3430"/>
    </row>
    <row r="3" spans="1:16" ht="16.5" thickTop="1">
      <c r="A3" s="3431" t="s">
        <v>372</v>
      </c>
      <c r="B3" s="3433" t="s">
        <v>157</v>
      </c>
      <c r="C3" s="3435" t="s">
        <v>2025</v>
      </c>
      <c r="D3" s="3068"/>
      <c r="E3" s="3068"/>
      <c r="F3" s="3068"/>
      <c r="G3" s="3068"/>
      <c r="H3" s="3436"/>
      <c r="I3" s="3435" t="s">
        <v>2024</v>
      </c>
      <c r="J3" s="3436"/>
      <c r="K3" s="3435" t="s">
        <v>2023</v>
      </c>
      <c r="L3" s="3068"/>
      <c r="M3" s="3068"/>
      <c r="N3" s="3068"/>
      <c r="O3" s="3068"/>
      <c r="P3" s="3069"/>
    </row>
    <row r="4" spans="1:16" ht="43.5" thickBot="1">
      <c r="A4" s="3432"/>
      <c r="B4" s="3434"/>
      <c r="C4" s="2729" t="s">
        <v>1904</v>
      </c>
      <c r="D4" s="2731" t="s">
        <v>1872</v>
      </c>
      <c r="E4" s="2730" t="s">
        <v>2022</v>
      </c>
      <c r="F4" s="2730" t="s">
        <v>1872</v>
      </c>
      <c r="G4" s="2729" t="s">
        <v>2021</v>
      </c>
      <c r="H4" s="305" t="s">
        <v>1872</v>
      </c>
      <c r="I4" s="2728" t="s">
        <v>1904</v>
      </c>
      <c r="J4" s="305" t="s">
        <v>1872</v>
      </c>
      <c r="K4" s="2728" t="s">
        <v>1904</v>
      </c>
      <c r="L4" s="306" t="s">
        <v>1872</v>
      </c>
      <c r="M4" s="306" t="s">
        <v>1999</v>
      </c>
      <c r="N4" s="306" t="s">
        <v>1872</v>
      </c>
      <c r="O4" s="306" t="s">
        <v>2020</v>
      </c>
      <c r="P4" s="303" t="s">
        <v>1872</v>
      </c>
    </row>
    <row r="5" spans="1:16">
      <c r="A5" s="3438" t="s">
        <v>69</v>
      </c>
      <c r="B5" s="2710" t="s">
        <v>430</v>
      </c>
      <c r="C5" s="2687">
        <v>115.7</v>
      </c>
      <c r="D5" s="2709">
        <v>8.61</v>
      </c>
      <c r="E5" s="2687">
        <v>116.91</v>
      </c>
      <c r="F5" s="2706">
        <v>9.32</v>
      </c>
      <c r="G5" s="2708">
        <v>114.75</v>
      </c>
      <c r="H5" s="2707">
        <v>8.06</v>
      </c>
      <c r="I5" s="2687">
        <v>97.953241694969805</v>
      </c>
      <c r="J5" s="2707">
        <v>5.9</v>
      </c>
      <c r="K5" s="2687">
        <v>415.1</v>
      </c>
      <c r="L5" s="2727">
        <v>14.82710926694331</v>
      </c>
      <c r="M5" s="2687">
        <v>335.3</v>
      </c>
      <c r="N5" s="2727">
        <v>17.897327707454309</v>
      </c>
      <c r="O5" s="2687">
        <v>444.6</v>
      </c>
      <c r="P5" s="2704">
        <v>14.000000000000014</v>
      </c>
    </row>
    <row r="6" spans="1:16">
      <c r="A6" s="3438"/>
      <c r="B6" s="2710" t="s">
        <v>428</v>
      </c>
      <c r="C6" s="2687">
        <v>115.5</v>
      </c>
      <c r="D6" s="2709">
        <v>7.9</v>
      </c>
      <c r="E6" s="2687">
        <v>116.61</v>
      </c>
      <c r="F6" s="2706">
        <v>7.65</v>
      </c>
      <c r="G6" s="2708">
        <v>114.63</v>
      </c>
      <c r="H6" s="2707">
        <v>8.07</v>
      </c>
      <c r="I6" s="2687">
        <v>97.317288386684481</v>
      </c>
      <c r="J6" s="2707">
        <v>5.3</v>
      </c>
      <c r="K6" s="2687">
        <v>417.5</v>
      </c>
      <c r="L6" s="2727">
        <v>15.108905431486079</v>
      </c>
      <c r="M6" s="2687">
        <v>335.9</v>
      </c>
      <c r="N6" s="2727">
        <v>18.108298171589325</v>
      </c>
      <c r="O6" s="2687">
        <v>447.6</v>
      </c>
      <c r="P6" s="2704">
        <v>14.300306435137884</v>
      </c>
    </row>
    <row r="7" spans="1:16">
      <c r="A7" s="3438"/>
      <c r="B7" s="2710" t="s">
        <v>426</v>
      </c>
      <c r="C7" s="2687">
        <v>115.66</v>
      </c>
      <c r="D7" s="2709">
        <v>6.73</v>
      </c>
      <c r="E7" s="2687">
        <v>117.07</v>
      </c>
      <c r="F7" s="2706">
        <v>5.67</v>
      </c>
      <c r="G7" s="2708">
        <v>114.57</v>
      </c>
      <c r="H7" s="2707">
        <v>7.56</v>
      </c>
      <c r="I7" s="2687">
        <v>97.176228368432447</v>
      </c>
      <c r="J7" s="2707">
        <v>5.0116827276052192</v>
      </c>
      <c r="K7" s="2687">
        <v>421.4</v>
      </c>
      <c r="L7" s="2727">
        <v>14.38653637350707</v>
      </c>
      <c r="M7" s="2687">
        <v>335.9</v>
      </c>
      <c r="N7" s="2727">
        <v>18.108298171589325</v>
      </c>
      <c r="O7" s="2687">
        <v>453</v>
      </c>
      <c r="P7" s="2704">
        <v>13.420130195292955</v>
      </c>
    </row>
    <row r="8" spans="1:16">
      <c r="A8" s="3438"/>
      <c r="B8" s="2710" t="s">
        <v>424</v>
      </c>
      <c r="C8" s="2687">
        <v>116.12</v>
      </c>
      <c r="D8" s="2709">
        <v>4.75</v>
      </c>
      <c r="E8" s="2687">
        <v>116.5</v>
      </c>
      <c r="F8" s="2706">
        <v>2.61</v>
      </c>
      <c r="G8" s="2708">
        <v>115.83</v>
      </c>
      <c r="H8" s="2707">
        <v>6.46</v>
      </c>
      <c r="I8" s="2687">
        <v>96.7</v>
      </c>
      <c r="J8" s="2707">
        <v>4.101578726819227</v>
      </c>
      <c r="K8" s="2687">
        <v>421.4</v>
      </c>
      <c r="L8" s="2727">
        <v>14.355495251017629</v>
      </c>
      <c r="M8" s="2687">
        <v>335.9</v>
      </c>
      <c r="N8" s="2727">
        <v>18.108298171589325</v>
      </c>
      <c r="O8" s="2687">
        <v>453</v>
      </c>
      <c r="P8" s="2704">
        <v>13.391739674593239</v>
      </c>
    </row>
    <row r="9" spans="1:16">
      <c r="A9" s="3438"/>
      <c r="B9" s="2710" t="s">
        <v>422</v>
      </c>
      <c r="C9" s="2687">
        <v>115.13</v>
      </c>
      <c r="D9" s="2709">
        <v>3.8</v>
      </c>
      <c r="E9" s="2687">
        <v>114.4</v>
      </c>
      <c r="F9" s="2706">
        <v>0.57999999999999996</v>
      </c>
      <c r="G9" s="2708">
        <v>115.7</v>
      </c>
      <c r="H9" s="2707">
        <v>6.45</v>
      </c>
      <c r="I9" s="2687">
        <v>97</v>
      </c>
      <c r="J9" s="2707">
        <v>2.7</v>
      </c>
      <c r="K9" s="2687">
        <v>421.4</v>
      </c>
      <c r="L9" s="2727">
        <v>14.200542005420047</v>
      </c>
      <c r="M9" s="2687">
        <v>335.9</v>
      </c>
      <c r="N9" s="2727">
        <v>18.108298171589325</v>
      </c>
      <c r="O9" s="2687">
        <v>453</v>
      </c>
      <c r="P9" s="2704">
        <v>13.19340329835083</v>
      </c>
    </row>
    <row r="10" spans="1:16">
      <c r="A10" s="3438"/>
      <c r="B10" s="2710" t="s">
        <v>420</v>
      </c>
      <c r="C10" s="2687">
        <v>113.94</v>
      </c>
      <c r="D10" s="2709">
        <v>3.2</v>
      </c>
      <c r="E10" s="2687">
        <v>111.47</v>
      </c>
      <c r="F10" s="2706">
        <v>-0.67</v>
      </c>
      <c r="G10" s="2708">
        <v>115.91</v>
      </c>
      <c r="H10" s="2707">
        <v>6.21</v>
      </c>
      <c r="I10" s="2687">
        <v>97.6</v>
      </c>
      <c r="J10" s="2707">
        <v>1.7917795224803541</v>
      </c>
      <c r="K10" s="2687">
        <v>421.6</v>
      </c>
      <c r="L10" s="2725">
        <v>14.100135317997299</v>
      </c>
      <c r="M10" s="2726">
        <v>335.9</v>
      </c>
      <c r="N10" s="2725">
        <v>18.108298171589325</v>
      </c>
      <c r="O10" s="2687">
        <v>453.2</v>
      </c>
      <c r="P10" s="2704">
        <v>13.04564729358944</v>
      </c>
    </row>
    <row r="11" spans="1:16">
      <c r="A11" s="3438"/>
      <c r="B11" s="2710" t="s">
        <v>417</v>
      </c>
      <c r="C11" s="2687">
        <v>113.38</v>
      </c>
      <c r="D11" s="2709">
        <v>3.26</v>
      </c>
      <c r="E11" s="2687">
        <v>109.74</v>
      </c>
      <c r="F11" s="2706">
        <v>-0.22</v>
      </c>
      <c r="G11" s="2708">
        <v>116.32</v>
      </c>
      <c r="H11" s="2707">
        <v>6.08</v>
      </c>
      <c r="I11" s="2687">
        <v>97.031753967134023</v>
      </c>
      <c r="J11" s="2707">
        <v>1.686582996249399</v>
      </c>
      <c r="K11" s="2687">
        <v>421.8</v>
      </c>
      <c r="L11" s="2725">
        <v>14.154262516914756</v>
      </c>
      <c r="M11" s="2726">
        <v>336.9</v>
      </c>
      <c r="N11" s="2725">
        <v>18.459915611814353</v>
      </c>
      <c r="O11" s="2687">
        <v>453.2</v>
      </c>
      <c r="P11" s="2704">
        <v>13.04564729358944</v>
      </c>
    </row>
    <row r="12" spans="1:16">
      <c r="A12" s="3438"/>
      <c r="B12" s="2710" t="s">
        <v>414</v>
      </c>
      <c r="C12" s="2687">
        <v>112.39</v>
      </c>
      <c r="D12" s="2709">
        <v>2.9</v>
      </c>
      <c r="E12" s="2687">
        <v>108.16</v>
      </c>
      <c r="F12" s="2706">
        <v>-0.35</v>
      </c>
      <c r="G12" s="2708">
        <v>115.81</v>
      </c>
      <c r="H12" s="2707">
        <v>5.58</v>
      </c>
      <c r="I12" s="2687">
        <v>97.648452694535521</v>
      </c>
      <c r="J12" s="2707">
        <v>1</v>
      </c>
      <c r="K12" s="2687">
        <v>421.8</v>
      </c>
      <c r="L12" s="2706">
        <v>14.092507438463613</v>
      </c>
      <c r="M12" s="2687">
        <v>336.9</v>
      </c>
      <c r="N12" s="2706">
        <v>18.459915611814353</v>
      </c>
      <c r="O12" s="2687">
        <v>453.2</v>
      </c>
      <c r="P12" s="2704">
        <v>12.961116650049846</v>
      </c>
    </row>
    <row r="13" spans="1:16">
      <c r="A13" s="3438"/>
      <c r="B13" s="2710" t="s">
        <v>411</v>
      </c>
      <c r="C13" s="2687">
        <v>113.47</v>
      </c>
      <c r="D13" s="2709">
        <v>3.8</v>
      </c>
      <c r="E13" s="2687">
        <v>109.86</v>
      </c>
      <c r="F13" s="2706">
        <v>0.71</v>
      </c>
      <c r="G13" s="2708">
        <v>116.44</v>
      </c>
      <c r="H13" s="2707">
        <v>6.27</v>
      </c>
      <c r="I13" s="2687">
        <v>98.253928986174074</v>
      </c>
      <c r="J13" s="2707">
        <v>1.2</v>
      </c>
      <c r="K13" s="2687">
        <v>427.6</v>
      </c>
      <c r="L13" s="2706">
        <v>14.699570815450642</v>
      </c>
      <c r="M13" s="2687">
        <v>336.9</v>
      </c>
      <c r="N13" s="2706">
        <v>18.459915611814353</v>
      </c>
      <c r="O13" s="2687">
        <v>461.1</v>
      </c>
      <c r="P13" s="2704">
        <v>13.711467324291007</v>
      </c>
    </row>
    <row r="14" spans="1:16">
      <c r="A14" s="3438"/>
      <c r="B14" s="2710" t="s">
        <v>408</v>
      </c>
      <c r="C14" s="2687">
        <v>115.22</v>
      </c>
      <c r="D14" s="2709">
        <v>3.36</v>
      </c>
      <c r="E14" s="2687">
        <v>111.1</v>
      </c>
      <c r="F14" s="2706">
        <v>0.18</v>
      </c>
      <c r="G14" s="2708">
        <v>118.61</v>
      </c>
      <c r="H14" s="2707">
        <v>5.97</v>
      </c>
      <c r="I14" s="2687">
        <v>99.631458745255401</v>
      </c>
      <c r="J14" s="2707">
        <v>1.4818350776288014</v>
      </c>
      <c r="K14" s="2687">
        <v>429.5</v>
      </c>
      <c r="L14" s="2706">
        <v>14.931763446614937</v>
      </c>
      <c r="M14" s="2687">
        <v>336.9</v>
      </c>
      <c r="N14" s="2706">
        <v>18.459915611814353</v>
      </c>
      <c r="O14" s="2687">
        <v>463.7</v>
      </c>
      <c r="P14" s="2704">
        <v>14.043285784554826</v>
      </c>
    </row>
    <row r="15" spans="1:16">
      <c r="A15" s="3438"/>
      <c r="B15" s="2723" t="s">
        <v>405</v>
      </c>
      <c r="C15" s="2718">
        <v>115.57</v>
      </c>
      <c r="D15" s="2722">
        <v>2.78</v>
      </c>
      <c r="E15" s="2718">
        <v>111.97</v>
      </c>
      <c r="F15" s="2719">
        <v>-0.98</v>
      </c>
      <c r="G15" s="2721">
        <v>118.46</v>
      </c>
      <c r="H15" s="2720">
        <v>5.83</v>
      </c>
      <c r="I15" s="2718">
        <v>101.23751042440797</v>
      </c>
      <c r="J15" s="2720">
        <v>0.75584272109227868</v>
      </c>
      <c r="K15" s="2718">
        <v>429.7</v>
      </c>
      <c r="L15" s="2719">
        <v>14.985282312014988</v>
      </c>
      <c r="M15" s="2718">
        <v>336.9</v>
      </c>
      <c r="N15" s="2719">
        <v>18.459915611814353</v>
      </c>
      <c r="O15" s="2718">
        <v>464</v>
      </c>
      <c r="P15" s="2717">
        <v>14.117068371864235</v>
      </c>
    </row>
    <row r="16" spans="1:16">
      <c r="A16" s="3443"/>
      <c r="B16" s="2703" t="s">
        <v>402</v>
      </c>
      <c r="C16" s="2698">
        <v>115.94</v>
      </c>
      <c r="D16" s="2702">
        <v>2.71</v>
      </c>
      <c r="E16" s="2698">
        <v>113.01</v>
      </c>
      <c r="F16" s="2699">
        <v>-0.87</v>
      </c>
      <c r="G16" s="2701">
        <v>118.29</v>
      </c>
      <c r="H16" s="2700">
        <v>5.6</v>
      </c>
      <c r="I16" s="2698">
        <v>101.58011286220942</v>
      </c>
      <c r="J16" s="2700">
        <v>0.91628618733487599</v>
      </c>
      <c r="K16" s="2698">
        <v>429.7</v>
      </c>
      <c r="L16" s="2699">
        <v>13.437170010559669</v>
      </c>
      <c r="M16" s="2698">
        <v>336.9</v>
      </c>
      <c r="N16" s="2699">
        <v>18.459915611814353</v>
      </c>
      <c r="O16" s="2698">
        <v>464</v>
      </c>
      <c r="P16" s="2697">
        <v>12.185686653771754</v>
      </c>
    </row>
    <row r="17" spans="1:16">
      <c r="A17" s="3437" t="s">
        <v>70</v>
      </c>
      <c r="B17" s="2715" t="s">
        <v>430</v>
      </c>
      <c r="C17" s="2692">
        <v>118.34</v>
      </c>
      <c r="D17" s="2695">
        <v>2.29</v>
      </c>
      <c r="E17" s="2692">
        <v>115.73</v>
      </c>
      <c r="F17" s="2712">
        <v>-1.01</v>
      </c>
      <c r="G17" s="2714">
        <v>120.43</v>
      </c>
      <c r="H17" s="2713">
        <v>4.9400000000000004</v>
      </c>
      <c r="I17" s="2692">
        <v>99.135729899193805</v>
      </c>
      <c r="J17" s="2713">
        <v>1.2</v>
      </c>
      <c r="K17" s="2692">
        <v>438.4</v>
      </c>
      <c r="L17" s="2712">
        <v>5.6131052758371425</v>
      </c>
      <c r="M17" s="2692">
        <v>368.6</v>
      </c>
      <c r="N17" s="2712">
        <v>9.9314047121980451</v>
      </c>
      <c r="O17" s="2692">
        <v>464.2</v>
      </c>
      <c r="P17" s="2711">
        <v>4.4084570400359837</v>
      </c>
    </row>
    <row r="18" spans="1:16">
      <c r="A18" s="3438"/>
      <c r="B18" s="2710" t="s">
        <v>428</v>
      </c>
      <c r="C18" s="2687">
        <v>119.41</v>
      </c>
      <c r="D18" s="2709">
        <v>3.39</v>
      </c>
      <c r="E18" s="2687">
        <v>118.7</v>
      </c>
      <c r="F18" s="2706">
        <v>1.79</v>
      </c>
      <c r="G18" s="2708">
        <v>119.98</v>
      </c>
      <c r="H18" s="2707">
        <v>4.66</v>
      </c>
      <c r="I18" s="2687">
        <v>98.764655130720115</v>
      </c>
      <c r="J18" s="2707">
        <v>1.4872721388534274</v>
      </c>
      <c r="K18" s="2687">
        <v>438.4</v>
      </c>
      <c r="L18" s="2706">
        <v>5.0059880239520851</v>
      </c>
      <c r="M18" s="2687">
        <v>368.6</v>
      </c>
      <c r="N18" s="2706">
        <v>9.7350401905329136</v>
      </c>
      <c r="O18" s="2687">
        <v>464.2</v>
      </c>
      <c r="P18" s="2704">
        <v>3.7086684539767418</v>
      </c>
    </row>
    <row r="19" spans="1:16">
      <c r="A19" s="3438"/>
      <c r="B19" s="2710" t="s">
        <v>426</v>
      </c>
      <c r="C19" s="2687">
        <v>119.24</v>
      </c>
      <c r="D19" s="2709">
        <v>3.1</v>
      </c>
      <c r="E19" s="2687">
        <v>117.67</v>
      </c>
      <c r="F19" s="2706">
        <v>0.52</v>
      </c>
      <c r="G19" s="2708">
        <v>120.48</v>
      </c>
      <c r="H19" s="2707">
        <v>5.16</v>
      </c>
      <c r="I19" s="2687">
        <v>98.70798366434714</v>
      </c>
      <c r="J19" s="2707">
        <v>1.5762727489319985</v>
      </c>
      <c r="K19" s="2687">
        <v>441.1</v>
      </c>
      <c r="L19" s="2706">
        <v>4.674893213099196</v>
      </c>
      <c r="M19" s="2687">
        <v>368.6</v>
      </c>
      <c r="N19" s="2706">
        <v>9.7350401905329136</v>
      </c>
      <c r="O19" s="2687">
        <v>467.9</v>
      </c>
      <c r="P19" s="2704">
        <v>3.2891832229580586</v>
      </c>
    </row>
    <row r="20" spans="1:16">
      <c r="A20" s="3438"/>
      <c r="B20" s="2710" t="s">
        <v>424</v>
      </c>
      <c r="C20" s="2687">
        <v>120.59</v>
      </c>
      <c r="D20" s="2709">
        <v>3.85</v>
      </c>
      <c r="E20" s="2687">
        <v>119.19</v>
      </c>
      <c r="F20" s="2706">
        <v>2.2999999999999998</v>
      </c>
      <c r="G20" s="2708">
        <v>121.7</v>
      </c>
      <c r="H20" s="2707">
        <v>5.07</v>
      </c>
      <c r="I20" s="2687">
        <v>99.543361637329056</v>
      </c>
      <c r="J20" s="2707">
        <v>0.8</v>
      </c>
      <c r="K20" s="2687">
        <v>447.2</v>
      </c>
      <c r="L20" s="2706">
        <v>6.1224489795918373</v>
      </c>
      <c r="M20" s="2687">
        <v>368.6</v>
      </c>
      <c r="N20" s="2706">
        <v>9.7350401905329136</v>
      </c>
      <c r="O20" s="2687">
        <v>476.2</v>
      </c>
      <c r="P20" s="2704">
        <v>5.1214128035319959</v>
      </c>
    </row>
    <row r="21" spans="1:16">
      <c r="A21" s="3438"/>
      <c r="B21" s="2710" t="s">
        <v>422</v>
      </c>
      <c r="C21" s="2687">
        <v>119.92</v>
      </c>
      <c r="D21" s="2709">
        <v>4.1605142013376337</v>
      </c>
      <c r="E21" s="2687">
        <v>117.57</v>
      </c>
      <c r="F21" s="2706">
        <v>2.7709790209789986</v>
      </c>
      <c r="G21" s="2708">
        <v>121.79</v>
      </c>
      <c r="H21" s="2707">
        <v>5.263612791702684</v>
      </c>
      <c r="I21" s="2687">
        <v>97.926606958793741</v>
      </c>
      <c r="J21" s="2707">
        <v>1.7596098120946664</v>
      </c>
      <c r="K21" s="2687">
        <v>447.2</v>
      </c>
      <c r="L21" s="2706">
        <v>6.1224489795918373</v>
      </c>
      <c r="M21" s="2687">
        <v>368.6</v>
      </c>
      <c r="N21" s="2706">
        <v>9.7350401905329136</v>
      </c>
      <c r="O21" s="2687">
        <v>476.2</v>
      </c>
      <c r="P21" s="2704">
        <v>5.1214128035319959</v>
      </c>
    </row>
    <row r="22" spans="1:16">
      <c r="A22" s="3438"/>
      <c r="B22" s="2710" t="s">
        <v>420</v>
      </c>
      <c r="C22" s="2687">
        <v>118.5</v>
      </c>
      <c r="D22" s="2709">
        <v>4</v>
      </c>
      <c r="E22" s="2687">
        <v>114.16</v>
      </c>
      <c r="F22" s="2706">
        <v>2.41</v>
      </c>
      <c r="G22" s="2708">
        <v>122.01</v>
      </c>
      <c r="H22" s="2707">
        <v>5.26</v>
      </c>
      <c r="I22" s="2687">
        <v>98.641382967678069</v>
      </c>
      <c r="J22" s="2707">
        <v>2</v>
      </c>
      <c r="K22" s="2687">
        <v>447.3</v>
      </c>
      <c r="L22" s="2706">
        <v>6.0958254269449839</v>
      </c>
      <c r="M22" s="2687">
        <v>368.6</v>
      </c>
      <c r="N22" s="2706">
        <v>9.7350401905329136</v>
      </c>
      <c r="O22" s="2687">
        <v>476.4</v>
      </c>
      <c r="P22" s="2704">
        <v>5.1191526919682246</v>
      </c>
    </row>
    <row r="23" spans="1:16">
      <c r="A23" s="3438"/>
      <c r="B23" s="2710" t="s">
        <v>417</v>
      </c>
      <c r="C23" s="2687">
        <v>119.04</v>
      </c>
      <c r="D23" s="2709">
        <v>4.99</v>
      </c>
      <c r="E23" s="2687">
        <v>114.09</v>
      </c>
      <c r="F23" s="2706">
        <v>3.96</v>
      </c>
      <c r="G23" s="2708">
        <v>123.07</v>
      </c>
      <c r="H23" s="2707">
        <v>5.81</v>
      </c>
      <c r="I23" s="2687">
        <v>99.122178271705081</v>
      </c>
      <c r="J23" s="2707">
        <v>2.1543713465996746</v>
      </c>
      <c r="K23" s="2687">
        <v>449.5</v>
      </c>
      <c r="L23" s="2706">
        <v>6.5670934091986766</v>
      </c>
      <c r="M23" s="2687">
        <v>368.6</v>
      </c>
      <c r="N23" s="2706">
        <v>9.4093202730780803</v>
      </c>
      <c r="O23" s="2687">
        <v>479.4</v>
      </c>
      <c r="P23" s="2704">
        <v>5.7811120917917123</v>
      </c>
    </row>
    <row r="24" spans="1:16">
      <c r="A24" s="3438"/>
      <c r="B24" s="2710" t="s">
        <v>414</v>
      </c>
      <c r="C24" s="2687">
        <v>119.09</v>
      </c>
      <c r="D24" s="2709">
        <v>5.96</v>
      </c>
      <c r="E24" s="2687">
        <v>114.19</v>
      </c>
      <c r="F24" s="2706">
        <v>5.57</v>
      </c>
      <c r="G24" s="2708">
        <v>123.08</v>
      </c>
      <c r="H24" s="2707">
        <v>6.27</v>
      </c>
      <c r="I24" s="2687">
        <v>99.865872125192709</v>
      </c>
      <c r="J24" s="2707">
        <v>2.2708188091763191</v>
      </c>
      <c r="K24" s="2687">
        <v>454.9</v>
      </c>
      <c r="L24" s="2706">
        <v>7.8473210052157185</v>
      </c>
      <c r="M24" s="2687">
        <v>368.6</v>
      </c>
      <c r="N24" s="2706">
        <v>9.4093202730780803</v>
      </c>
      <c r="O24" s="2687">
        <v>486.7</v>
      </c>
      <c r="P24" s="2704">
        <v>7.3918799646955051</v>
      </c>
    </row>
    <row r="25" spans="1:16">
      <c r="A25" s="3438"/>
      <c r="B25" s="2710" t="s">
        <v>411</v>
      </c>
      <c r="C25" s="2687">
        <v>119.51</v>
      </c>
      <c r="D25" s="2709">
        <v>5.33</v>
      </c>
      <c r="E25" s="2687">
        <v>114.99</v>
      </c>
      <c r="F25" s="2706">
        <v>4.67</v>
      </c>
      <c r="G25" s="2708">
        <v>123.17</v>
      </c>
      <c r="H25" s="2707">
        <v>5.78</v>
      </c>
      <c r="I25" s="2687">
        <v>100.45525221079566</v>
      </c>
      <c r="J25" s="2707">
        <v>2.2404429495448852</v>
      </c>
      <c r="K25" s="2687">
        <v>456.5</v>
      </c>
      <c r="L25" s="2706">
        <v>6.758652946679149</v>
      </c>
      <c r="M25" s="2687">
        <v>368.6</v>
      </c>
      <c r="N25" s="2706">
        <v>9.4093202730780803</v>
      </c>
      <c r="O25" s="2687">
        <v>489</v>
      </c>
      <c r="P25" s="2704">
        <v>6.0507482108002506</v>
      </c>
    </row>
    <row r="26" spans="1:16">
      <c r="A26" s="3438"/>
      <c r="B26" s="2710" t="s">
        <v>408</v>
      </c>
      <c r="C26" s="2687">
        <v>120</v>
      </c>
      <c r="D26" s="2709">
        <v>4.1100000000000003</v>
      </c>
      <c r="E26" s="2687">
        <v>114.7</v>
      </c>
      <c r="F26" s="2706">
        <v>3.21</v>
      </c>
      <c r="G26" s="2708">
        <v>124.33</v>
      </c>
      <c r="H26" s="2707">
        <v>4.7699999999999996</v>
      </c>
      <c r="I26" s="2687">
        <v>101.59790283446861</v>
      </c>
      <c r="J26" s="2707">
        <v>1.9737180544963735</v>
      </c>
      <c r="K26" s="2687">
        <v>456.9</v>
      </c>
      <c r="L26" s="2706">
        <v>6.3795110593713531</v>
      </c>
      <c r="M26" s="2687">
        <v>368.6</v>
      </c>
      <c r="N26" s="2706">
        <v>9.4093202730780803</v>
      </c>
      <c r="O26" s="2687">
        <v>489.6</v>
      </c>
      <c r="P26" s="2704">
        <v>5.5855078714686357</v>
      </c>
    </row>
    <row r="27" spans="1:16">
      <c r="A27" s="3438"/>
      <c r="B27" s="2723" t="s">
        <v>405</v>
      </c>
      <c r="C27" s="2718">
        <v>120.32</v>
      </c>
      <c r="D27" s="2722">
        <v>4.12</v>
      </c>
      <c r="E27" s="2718">
        <v>115.29</v>
      </c>
      <c r="F27" s="2719">
        <v>2.97</v>
      </c>
      <c r="G27" s="2721">
        <v>124.41</v>
      </c>
      <c r="H27" s="2720">
        <v>5.0199999999999996</v>
      </c>
      <c r="I27" s="2718">
        <v>102.48203208078642</v>
      </c>
      <c r="J27" s="2720">
        <v>1.1865449335384426</v>
      </c>
      <c r="K27" s="2718">
        <v>456.9</v>
      </c>
      <c r="L27" s="2719">
        <v>6.3299976727949598</v>
      </c>
      <c r="M27" s="2718">
        <v>368.6</v>
      </c>
      <c r="N27" s="2719">
        <v>9.4093202730780803</v>
      </c>
      <c r="O27" s="2718">
        <v>489.6</v>
      </c>
      <c r="P27" s="2717">
        <v>5.5172413793103487</v>
      </c>
    </row>
    <row r="28" spans="1:16">
      <c r="A28" s="3443"/>
      <c r="B28" s="2703" t="s">
        <v>402</v>
      </c>
      <c r="C28" s="2698">
        <v>121.25</v>
      </c>
      <c r="D28" s="2702">
        <v>4.58</v>
      </c>
      <c r="E28" s="2698">
        <v>117.42</v>
      </c>
      <c r="F28" s="2699">
        <v>3.91</v>
      </c>
      <c r="G28" s="2701">
        <v>124.33</v>
      </c>
      <c r="H28" s="2700">
        <v>5.0999999999999996</v>
      </c>
      <c r="I28" s="2698">
        <v>103.75704221898944</v>
      </c>
      <c r="J28" s="2700">
        <v>2.1</v>
      </c>
      <c r="K28" s="2698">
        <v>458.8</v>
      </c>
      <c r="L28" s="2699">
        <v>6.772166627879912</v>
      </c>
      <c r="M28" s="2698">
        <v>368.6</v>
      </c>
      <c r="N28" s="2699">
        <v>9.4093202730780803</v>
      </c>
      <c r="O28" s="2698">
        <v>492.1</v>
      </c>
      <c r="P28" s="2724">
        <v>6.0560344827586192</v>
      </c>
    </row>
    <row r="29" spans="1:16">
      <c r="A29" s="3437" t="s">
        <v>71</v>
      </c>
      <c r="B29" s="2715" t="s">
        <v>430</v>
      </c>
      <c r="C29" s="2692">
        <v>123.3</v>
      </c>
      <c r="D29" s="2695">
        <v>4.1900000000000004</v>
      </c>
      <c r="E29" s="2692">
        <v>119.11</v>
      </c>
      <c r="F29" s="2712">
        <v>2.92</v>
      </c>
      <c r="G29" s="2714">
        <v>126.69</v>
      </c>
      <c r="H29" s="2713">
        <v>5.2</v>
      </c>
      <c r="I29" s="2692">
        <v>105.48023000000001</v>
      </c>
      <c r="J29" s="2713">
        <v>6.3998117603588618</v>
      </c>
      <c r="K29" s="2692">
        <v>470.9</v>
      </c>
      <c r="L29" s="2712">
        <v>7.4133211678831969</v>
      </c>
      <c r="M29" s="2692">
        <v>393.1</v>
      </c>
      <c r="N29" s="2712">
        <v>6.6467715680955024</v>
      </c>
      <c r="O29" s="2692">
        <v>499.7</v>
      </c>
      <c r="P29" s="2711">
        <v>7.6475657044377385</v>
      </c>
    </row>
    <row r="30" spans="1:16">
      <c r="A30" s="3438"/>
      <c r="B30" s="2710" t="s">
        <v>428</v>
      </c>
      <c r="C30" s="2687">
        <v>124.03</v>
      </c>
      <c r="D30" s="2709">
        <v>3.86</v>
      </c>
      <c r="E30" s="2687">
        <v>120.38</v>
      </c>
      <c r="F30" s="2706">
        <v>1.42</v>
      </c>
      <c r="G30" s="2708">
        <v>126.96</v>
      </c>
      <c r="H30" s="2707">
        <v>5.81</v>
      </c>
      <c r="I30" s="2687">
        <v>107.36151</v>
      </c>
      <c r="J30" s="2707">
        <v>8.704384030806871</v>
      </c>
      <c r="K30" s="2687">
        <v>474.8</v>
      </c>
      <c r="L30" s="2706">
        <v>8.3029197080292079</v>
      </c>
      <c r="M30" s="2687">
        <v>393.1</v>
      </c>
      <c r="N30" s="2706">
        <v>6.6467715680955024</v>
      </c>
      <c r="O30" s="2687">
        <v>505</v>
      </c>
      <c r="P30" s="2704">
        <v>8.7893149504523933</v>
      </c>
    </row>
    <row r="31" spans="1:16">
      <c r="A31" s="3438"/>
      <c r="B31" s="2710" t="s">
        <v>426</v>
      </c>
      <c r="C31" s="2687">
        <v>124.82</v>
      </c>
      <c r="D31" s="2709">
        <v>4.68</v>
      </c>
      <c r="E31" s="2687">
        <v>121.7</v>
      </c>
      <c r="F31" s="2706">
        <v>3.42</v>
      </c>
      <c r="G31" s="2708">
        <v>127.32</v>
      </c>
      <c r="H31" s="2707">
        <v>5.68</v>
      </c>
      <c r="I31" s="2687">
        <v>107.76094999999999</v>
      </c>
      <c r="J31" s="2707">
        <v>9.1714631376091447</v>
      </c>
      <c r="K31" s="2687">
        <v>479.6</v>
      </c>
      <c r="L31" s="2706">
        <v>8.7281795511221958</v>
      </c>
      <c r="M31" s="2687">
        <v>393.1</v>
      </c>
      <c r="N31" s="2706">
        <v>6.6467715680955024</v>
      </c>
      <c r="O31" s="2687">
        <v>511.5</v>
      </c>
      <c r="P31" s="2704">
        <v>9.3182303911092106</v>
      </c>
    </row>
    <row r="32" spans="1:16">
      <c r="A32" s="3438"/>
      <c r="B32" s="2710" t="s">
        <v>424</v>
      </c>
      <c r="C32" s="2687">
        <v>125.59</v>
      </c>
      <c r="D32" s="2709">
        <v>4.1500000000000004</v>
      </c>
      <c r="E32" s="2687">
        <v>120.77</v>
      </c>
      <c r="F32" s="2706">
        <v>1.33</v>
      </c>
      <c r="G32" s="2708">
        <v>129.49</v>
      </c>
      <c r="H32" s="2707">
        <v>6.41</v>
      </c>
      <c r="I32" s="2687">
        <v>106.43895999999999</v>
      </c>
      <c r="J32" s="2707">
        <v>6.9272307557725359</v>
      </c>
      <c r="K32" s="2687">
        <v>487</v>
      </c>
      <c r="L32" s="2706">
        <v>8.8998211091234367</v>
      </c>
      <c r="M32" s="2687">
        <v>393.1</v>
      </c>
      <c r="N32" s="2706">
        <v>6.6467715680955024</v>
      </c>
      <c r="O32" s="2687">
        <v>521.6</v>
      </c>
      <c r="P32" s="2704">
        <v>9.5338093238135286</v>
      </c>
    </row>
    <row r="33" spans="1:16">
      <c r="A33" s="3438"/>
      <c r="B33" s="2710" t="s">
        <v>422</v>
      </c>
      <c r="C33" s="2687">
        <v>124.37</v>
      </c>
      <c r="D33" s="2709">
        <v>3.710807204803217</v>
      </c>
      <c r="E33" s="2687">
        <v>118.11</v>
      </c>
      <c r="F33" s="2706">
        <v>0.45930084205154742</v>
      </c>
      <c r="G33" s="2708">
        <v>129.5</v>
      </c>
      <c r="H33" s="2707">
        <v>6.3305690122341645</v>
      </c>
      <c r="I33" s="2687">
        <v>104.95336</v>
      </c>
      <c r="J33" s="2707">
        <v>7.175529980491441</v>
      </c>
      <c r="K33" s="2687">
        <v>488.9</v>
      </c>
      <c r="L33" s="2706">
        <v>9.3246869409660036</v>
      </c>
      <c r="M33" s="2687">
        <v>393.1</v>
      </c>
      <c r="N33" s="2706">
        <v>6.6467715680955024</v>
      </c>
      <c r="O33" s="2687">
        <v>524.29999999999995</v>
      </c>
      <c r="P33" s="2704">
        <v>10.100797984040312</v>
      </c>
    </row>
    <row r="34" spans="1:16">
      <c r="A34" s="3438"/>
      <c r="B34" s="2710" t="s">
        <v>420</v>
      </c>
      <c r="C34" s="2687">
        <v>123.92</v>
      </c>
      <c r="D34" s="2709">
        <v>4.58</v>
      </c>
      <c r="E34" s="2687">
        <v>117.18</v>
      </c>
      <c r="F34" s="2706">
        <v>2.65</v>
      </c>
      <c r="G34" s="2708">
        <v>129.46</v>
      </c>
      <c r="H34" s="2707">
        <v>6.11</v>
      </c>
      <c r="I34" s="2687">
        <v>104.60026999999999</v>
      </c>
      <c r="J34" s="2707">
        <v>6.0409605512875668</v>
      </c>
      <c r="K34" s="2687">
        <v>488.9</v>
      </c>
      <c r="L34" s="2706">
        <v>9.3002459199642118</v>
      </c>
      <c r="M34" s="2687">
        <v>393.1</v>
      </c>
      <c r="N34" s="2706">
        <v>6.6467715680955024</v>
      </c>
      <c r="O34" s="2687">
        <v>524.29999999999995</v>
      </c>
      <c r="P34" s="2704">
        <v>10.054575986565922</v>
      </c>
    </row>
    <row r="35" spans="1:16">
      <c r="A35" s="3438"/>
      <c r="B35" s="2710" t="s">
        <v>417</v>
      </c>
      <c r="C35" s="2687">
        <v>124.22</v>
      </c>
      <c r="D35" s="2709">
        <v>4.3499999999999996</v>
      </c>
      <c r="E35" s="2687">
        <v>116.92</v>
      </c>
      <c r="F35" s="2706">
        <v>2.48</v>
      </c>
      <c r="G35" s="2708">
        <v>130.26</v>
      </c>
      <c r="H35" s="2707">
        <v>5.84</v>
      </c>
      <c r="I35" s="2687">
        <v>104.25931</v>
      </c>
      <c r="J35" s="2707">
        <v>5.1826259449358139</v>
      </c>
      <c r="K35" s="2687">
        <v>500.4</v>
      </c>
      <c r="L35" s="2706">
        <v>11.323692992213566</v>
      </c>
      <c r="M35" s="2687">
        <v>393.1</v>
      </c>
      <c r="N35" s="2706">
        <v>6.6467715680955024</v>
      </c>
      <c r="O35" s="2687">
        <v>540</v>
      </c>
      <c r="P35" s="2704">
        <v>12.640801001251575</v>
      </c>
    </row>
    <row r="36" spans="1:16">
      <c r="A36" s="3438"/>
      <c r="B36" s="2710" t="s">
        <v>414</v>
      </c>
      <c r="C36" s="2687">
        <v>124.09</v>
      </c>
      <c r="D36" s="2709">
        <v>4.2</v>
      </c>
      <c r="E36" s="2687">
        <v>116.64</v>
      </c>
      <c r="F36" s="2706">
        <v>2.15</v>
      </c>
      <c r="G36" s="2708">
        <v>130.25</v>
      </c>
      <c r="H36" s="2707">
        <v>5.83</v>
      </c>
      <c r="I36" s="2687">
        <v>104.83313</v>
      </c>
      <c r="J36" s="2707">
        <v>4.9739293004724283</v>
      </c>
      <c r="K36" s="2687">
        <v>500.4</v>
      </c>
      <c r="L36" s="2706">
        <v>10.002198285337442</v>
      </c>
      <c r="M36" s="2687">
        <v>393.1</v>
      </c>
      <c r="N36" s="2706">
        <v>6.6467715680955024</v>
      </c>
      <c r="O36" s="2687">
        <v>540</v>
      </c>
      <c r="P36" s="2704">
        <v>10.951304705157199</v>
      </c>
    </row>
    <row r="37" spans="1:16">
      <c r="A37" s="3438"/>
      <c r="B37" s="2710" t="s">
        <v>411</v>
      </c>
      <c r="C37" s="2687">
        <v>124.81</v>
      </c>
      <c r="D37" s="2709">
        <v>4.4400000000000004</v>
      </c>
      <c r="E37" s="2687">
        <v>118.22</v>
      </c>
      <c r="F37" s="2706">
        <v>2.81</v>
      </c>
      <c r="G37" s="2708">
        <v>130.22999999999999</v>
      </c>
      <c r="H37" s="2707">
        <v>5.73</v>
      </c>
      <c r="I37" s="2687">
        <v>104.85</v>
      </c>
      <c r="J37" s="2707">
        <v>4.38</v>
      </c>
      <c r="K37" s="2687">
        <v>500.5</v>
      </c>
      <c r="L37" s="2706">
        <v>9.638554216867476</v>
      </c>
      <c r="M37" s="2687">
        <v>393.1</v>
      </c>
      <c r="N37" s="2706">
        <v>6.6467715680955024</v>
      </c>
      <c r="O37" s="2687">
        <v>540.20000000000005</v>
      </c>
      <c r="P37" s="2704">
        <v>10.470347648261765</v>
      </c>
    </row>
    <row r="38" spans="1:16">
      <c r="A38" s="3438"/>
      <c r="B38" s="2710" t="s">
        <v>408</v>
      </c>
      <c r="C38" s="2687">
        <v>126.3</v>
      </c>
      <c r="D38" s="2709">
        <v>5.29</v>
      </c>
      <c r="E38" s="2687">
        <v>120.04</v>
      </c>
      <c r="F38" s="2706">
        <v>4.68</v>
      </c>
      <c r="G38" s="2708">
        <v>131.43</v>
      </c>
      <c r="H38" s="2707">
        <v>5.77</v>
      </c>
      <c r="I38" s="2687">
        <v>106.87</v>
      </c>
      <c r="J38" s="2707">
        <v>5.19</v>
      </c>
      <c r="K38" s="2687">
        <v>500.5</v>
      </c>
      <c r="L38" s="2706">
        <v>9.5425694900416005</v>
      </c>
      <c r="M38" s="2687">
        <v>393.1</v>
      </c>
      <c r="N38" s="2706">
        <v>6.6467715680955024</v>
      </c>
      <c r="O38" s="2687">
        <v>540.20000000000005</v>
      </c>
      <c r="P38" s="2704">
        <v>10.334967320261441</v>
      </c>
    </row>
    <row r="39" spans="1:16">
      <c r="A39" s="3438"/>
      <c r="B39" s="2723" t="s">
        <v>405</v>
      </c>
      <c r="C39" s="2718">
        <v>127.74</v>
      </c>
      <c r="D39" s="2722">
        <v>6.16</v>
      </c>
      <c r="E39" s="2718">
        <v>123.06</v>
      </c>
      <c r="F39" s="2719">
        <v>6.74</v>
      </c>
      <c r="G39" s="2721">
        <v>131.52000000000001</v>
      </c>
      <c r="H39" s="2720">
        <v>5.71</v>
      </c>
      <c r="I39" s="2718">
        <v>107.9</v>
      </c>
      <c r="J39" s="2720">
        <v>5.2867491102660855</v>
      </c>
      <c r="K39" s="2718">
        <v>500.5</v>
      </c>
      <c r="L39" s="2719">
        <v>9.5425694900416005</v>
      </c>
      <c r="M39" s="2718">
        <v>393.1</v>
      </c>
      <c r="N39" s="2719">
        <v>6.6467715680955024</v>
      </c>
      <c r="O39" s="2718">
        <v>540.20000000000005</v>
      </c>
      <c r="P39" s="2717">
        <v>10.334967320261441</v>
      </c>
    </row>
    <row r="40" spans="1:16">
      <c r="A40" s="3443"/>
      <c r="B40" s="2703" t="s">
        <v>402</v>
      </c>
      <c r="C40" s="2698">
        <v>128.55000000000001</v>
      </c>
      <c r="D40" s="2702">
        <v>6.02</v>
      </c>
      <c r="E40" s="2698">
        <v>124.79</v>
      </c>
      <c r="F40" s="2699">
        <v>6.27</v>
      </c>
      <c r="G40" s="2701">
        <v>131.57</v>
      </c>
      <c r="H40" s="2700">
        <v>5.83</v>
      </c>
      <c r="I40" s="2698">
        <v>109.4</v>
      </c>
      <c r="J40" s="2700">
        <v>5.4386262949752826</v>
      </c>
      <c r="K40" s="2698">
        <v>500.5</v>
      </c>
      <c r="L40" s="2699">
        <v>9.0889276373147254</v>
      </c>
      <c r="M40" s="2698">
        <v>393.1</v>
      </c>
      <c r="N40" s="2699">
        <v>6.6467715680955024</v>
      </c>
      <c r="O40" s="2698">
        <v>540.20000000000005</v>
      </c>
      <c r="P40" s="2697">
        <v>9.7744360902255636</v>
      </c>
    </row>
    <row r="41" spans="1:16">
      <c r="A41" s="3440" t="s">
        <v>72</v>
      </c>
      <c r="B41" s="2715" t="s">
        <v>430</v>
      </c>
      <c r="C41" s="2692">
        <v>131.87</v>
      </c>
      <c r="D41" s="2695">
        <v>6.95</v>
      </c>
      <c r="E41" s="2692">
        <v>128.66</v>
      </c>
      <c r="F41" s="2712">
        <v>8.02</v>
      </c>
      <c r="G41" s="2714">
        <v>134.44</v>
      </c>
      <c r="H41" s="2713">
        <v>6.12</v>
      </c>
      <c r="I41" s="2692">
        <v>114.2</v>
      </c>
      <c r="J41" s="2713">
        <v>8.26</v>
      </c>
      <c r="K41" s="2692">
        <v>534.17806664452041</v>
      </c>
      <c r="L41" s="2712">
        <v>13.437686694525468</v>
      </c>
      <c r="M41" s="2692">
        <v>441.87793125981364</v>
      </c>
      <c r="N41" s="2712">
        <v>12.408529956706587</v>
      </c>
      <c r="O41" s="2692">
        <v>568.26453318327901</v>
      </c>
      <c r="P41" s="2711">
        <v>13.721139320247943</v>
      </c>
    </row>
    <row r="42" spans="1:16">
      <c r="A42" s="3441"/>
      <c r="B42" s="2710" t="s">
        <v>428</v>
      </c>
      <c r="C42" s="2687">
        <v>131.66999999999999</v>
      </c>
      <c r="D42" s="2709">
        <v>6.16</v>
      </c>
      <c r="E42" s="2687">
        <v>128.22</v>
      </c>
      <c r="F42" s="2706">
        <v>6.51</v>
      </c>
      <c r="G42" s="2708">
        <v>134.43</v>
      </c>
      <c r="H42" s="2707">
        <v>5.89</v>
      </c>
      <c r="I42" s="2687">
        <v>114.24</v>
      </c>
      <c r="J42" s="2707">
        <v>6.4</v>
      </c>
      <c r="K42" s="2687">
        <v>535.96</v>
      </c>
      <c r="L42" s="2706">
        <v>12.881213142375742</v>
      </c>
      <c r="M42" s="2687">
        <v>446.4</v>
      </c>
      <c r="N42" s="2706">
        <v>13.558890867463731</v>
      </c>
      <c r="O42" s="2687">
        <v>569.03</v>
      </c>
      <c r="P42" s="2704">
        <v>12.679207920792066</v>
      </c>
    </row>
    <row r="43" spans="1:16">
      <c r="A43" s="3441"/>
      <c r="B43" s="2710" t="s">
        <v>426</v>
      </c>
      <c r="C43" s="2687">
        <v>132.56</v>
      </c>
      <c r="D43" s="2709">
        <v>6.21</v>
      </c>
      <c r="E43" s="2687">
        <v>130.27000000000001</v>
      </c>
      <c r="F43" s="2706">
        <v>7.04</v>
      </c>
      <c r="G43" s="2708">
        <v>134.38999999999999</v>
      </c>
      <c r="H43" s="2707">
        <v>5.55</v>
      </c>
      <c r="I43" s="2687">
        <v>115.61</v>
      </c>
      <c r="J43" s="2707">
        <v>7.29</v>
      </c>
      <c r="K43" s="2687">
        <v>537.51</v>
      </c>
      <c r="L43" s="2706">
        <v>12.074645537948285</v>
      </c>
      <c r="M43" s="2687">
        <v>446.4</v>
      </c>
      <c r="N43" s="2706">
        <v>13.558890867463731</v>
      </c>
      <c r="O43" s="2687">
        <v>571.20000000000005</v>
      </c>
      <c r="P43" s="2704">
        <v>11.671554252199414</v>
      </c>
    </row>
    <row r="44" spans="1:16">
      <c r="A44" s="3441"/>
      <c r="B44" s="2710" t="s">
        <v>424</v>
      </c>
      <c r="C44" s="2687">
        <v>132.82</v>
      </c>
      <c r="D44" s="2709">
        <v>5.76</v>
      </c>
      <c r="E44" s="2687">
        <v>130.38</v>
      </c>
      <c r="F44" s="2706">
        <v>7.96</v>
      </c>
      <c r="G44" s="2708">
        <v>134.76</v>
      </c>
      <c r="H44" s="2707">
        <v>4.07</v>
      </c>
      <c r="I44" s="2687">
        <v>114.5</v>
      </c>
      <c r="J44" s="2707">
        <v>7.57</v>
      </c>
      <c r="K44" s="2687">
        <v>537.9</v>
      </c>
      <c r="L44" s="2706">
        <v>10.451745379876783</v>
      </c>
      <c r="M44" s="2687">
        <v>446.4</v>
      </c>
      <c r="N44" s="2706">
        <v>13.558890867463731</v>
      </c>
      <c r="O44" s="2687">
        <v>571.70000000000005</v>
      </c>
      <c r="P44" s="2704">
        <v>9.6050613496932584</v>
      </c>
    </row>
    <row r="45" spans="1:16">
      <c r="A45" s="3441"/>
      <c r="B45" s="2710" t="s">
        <v>422</v>
      </c>
      <c r="C45" s="2687">
        <v>132.51</v>
      </c>
      <c r="D45" s="2709">
        <v>6.55</v>
      </c>
      <c r="E45" s="2687">
        <v>129.63999999999999</v>
      </c>
      <c r="F45" s="2706">
        <v>9.76</v>
      </c>
      <c r="G45" s="2708">
        <v>134.81</v>
      </c>
      <c r="H45" s="2707">
        <v>4.0999999999999996</v>
      </c>
      <c r="I45" s="2687">
        <v>114.38</v>
      </c>
      <c r="J45" s="2707">
        <v>8.98</v>
      </c>
      <c r="K45" s="2687">
        <v>537.97298541466432</v>
      </c>
      <c r="L45" s="2706">
        <v>10.037427984181704</v>
      </c>
      <c r="M45" s="2687">
        <v>446.41839022926877</v>
      </c>
      <c r="N45" s="2706">
        <v>13.563569124718583</v>
      </c>
      <c r="O45" s="2687">
        <v>571.78412374343486</v>
      </c>
      <c r="P45" s="2704">
        <v>9.056670559495501</v>
      </c>
    </row>
    <row r="46" spans="1:16">
      <c r="A46" s="3441"/>
      <c r="B46" s="2710" t="s">
        <v>420</v>
      </c>
      <c r="C46" s="2687">
        <v>132.38</v>
      </c>
      <c r="D46" s="2709">
        <v>6.82</v>
      </c>
      <c r="E46" s="2687">
        <v>129.15</v>
      </c>
      <c r="F46" s="2706">
        <v>10.210000000000001</v>
      </c>
      <c r="G46" s="2708">
        <v>134.96</v>
      </c>
      <c r="H46" s="2707">
        <v>4.25</v>
      </c>
      <c r="I46" s="2687">
        <v>112.84</v>
      </c>
      <c r="J46" s="2707">
        <v>7.88</v>
      </c>
      <c r="K46" s="2687">
        <v>537.97</v>
      </c>
      <c r="L46" s="2706">
        <v>10.039999999999999</v>
      </c>
      <c r="M46" s="2687">
        <v>446.42</v>
      </c>
      <c r="N46" s="2706">
        <v>13.56</v>
      </c>
      <c r="O46" s="2687">
        <v>571.78</v>
      </c>
      <c r="P46" s="2704">
        <v>9.06</v>
      </c>
    </row>
    <row r="47" spans="1:16">
      <c r="A47" s="3441"/>
      <c r="B47" s="2710" t="s">
        <v>417</v>
      </c>
      <c r="C47" s="2687">
        <v>132.76</v>
      </c>
      <c r="D47" s="2709">
        <v>6.87</v>
      </c>
      <c r="E47" s="2687">
        <v>128.37</v>
      </c>
      <c r="F47" s="2706">
        <v>9.7899999999999991</v>
      </c>
      <c r="G47" s="2708">
        <v>136.31</v>
      </c>
      <c r="H47" s="2707">
        <v>4.6500000000000004</v>
      </c>
      <c r="I47" s="2687">
        <v>111.69</v>
      </c>
      <c r="J47" s="2707">
        <v>7.13</v>
      </c>
      <c r="K47" s="2687">
        <v>537.97298541466432</v>
      </c>
      <c r="L47" s="2706">
        <v>7.51</v>
      </c>
      <c r="M47" s="2687">
        <v>446.41839022926877</v>
      </c>
      <c r="N47" s="2706">
        <v>13.55</v>
      </c>
      <c r="O47" s="2687">
        <v>571.78412374343486</v>
      </c>
      <c r="P47" s="2704">
        <v>5.89</v>
      </c>
    </row>
    <row r="48" spans="1:16">
      <c r="A48" s="3441"/>
      <c r="B48" s="2710" t="s">
        <v>414</v>
      </c>
      <c r="C48" s="2708">
        <v>132.4</v>
      </c>
      <c r="D48" s="2709">
        <v>6.7</v>
      </c>
      <c r="E48" s="2687">
        <v>127.52</v>
      </c>
      <c r="F48" s="2706">
        <v>9.33</v>
      </c>
      <c r="G48" s="2708">
        <v>136.35</v>
      </c>
      <c r="H48" s="2707">
        <v>4.6900000000000004</v>
      </c>
      <c r="I48" s="2708">
        <v>111.72</v>
      </c>
      <c r="J48" s="2707">
        <v>6.57</v>
      </c>
      <c r="K48" s="2708">
        <v>537.97</v>
      </c>
      <c r="L48" s="2716">
        <v>7.51</v>
      </c>
      <c r="M48" s="2708">
        <v>446.42</v>
      </c>
      <c r="N48" s="2716">
        <v>13.55</v>
      </c>
      <c r="O48" s="2708">
        <v>571.78</v>
      </c>
      <c r="P48" s="2686">
        <v>5.89</v>
      </c>
    </row>
    <row r="49" spans="1:16">
      <c r="A49" s="3441"/>
      <c r="B49" s="2710" t="s">
        <v>411</v>
      </c>
      <c r="C49" s="2708">
        <v>133.22</v>
      </c>
      <c r="D49" s="2709">
        <v>6.74</v>
      </c>
      <c r="E49" s="2687">
        <v>129.66999999999999</v>
      </c>
      <c r="F49" s="2706">
        <v>9.68</v>
      </c>
      <c r="G49" s="2708">
        <v>136.07</v>
      </c>
      <c r="H49" s="2707">
        <v>4.4800000000000004</v>
      </c>
      <c r="I49" s="2708">
        <v>113</v>
      </c>
      <c r="J49" s="2707">
        <v>7.77</v>
      </c>
      <c r="K49" s="2708">
        <v>537.97</v>
      </c>
      <c r="L49" s="2716">
        <v>7.49</v>
      </c>
      <c r="M49" s="2708">
        <v>446.42</v>
      </c>
      <c r="N49" s="2716">
        <v>13.55</v>
      </c>
      <c r="O49" s="2708">
        <v>571.78</v>
      </c>
      <c r="P49" s="2686">
        <v>5.86</v>
      </c>
    </row>
    <row r="50" spans="1:16">
      <c r="A50" s="3441"/>
      <c r="B50" s="2710" t="s">
        <v>408</v>
      </c>
      <c r="C50" s="2708">
        <v>133.66999999999999</v>
      </c>
      <c r="D50" s="2709">
        <v>5.83</v>
      </c>
      <c r="E50" s="2687">
        <v>130.44</v>
      </c>
      <c r="F50" s="2706">
        <v>8.66</v>
      </c>
      <c r="G50" s="2708">
        <v>136.25</v>
      </c>
      <c r="H50" s="2707">
        <v>3.67</v>
      </c>
      <c r="I50" s="2708">
        <v>112.38</v>
      </c>
      <c r="J50" s="2707">
        <v>5.16</v>
      </c>
      <c r="K50" s="2708">
        <v>537.97</v>
      </c>
      <c r="L50" s="2716">
        <v>7.49</v>
      </c>
      <c r="M50" s="2708">
        <v>446.4</v>
      </c>
      <c r="N50" s="2716">
        <v>13.56</v>
      </c>
      <c r="O50" s="2708">
        <v>571.79999999999995</v>
      </c>
      <c r="P50" s="2686">
        <v>5.85</v>
      </c>
    </row>
    <row r="51" spans="1:16">
      <c r="A51" s="3441"/>
      <c r="B51" s="2710" t="s">
        <v>405</v>
      </c>
      <c r="C51" s="2708">
        <v>133.54</v>
      </c>
      <c r="D51" s="2709">
        <v>4.54</v>
      </c>
      <c r="E51" s="2687">
        <v>129.72</v>
      </c>
      <c r="F51" s="2706">
        <v>5.41</v>
      </c>
      <c r="G51" s="2708">
        <v>136.61000000000001</v>
      </c>
      <c r="H51" s="2707">
        <v>3.87</v>
      </c>
      <c r="I51" s="2708">
        <v>112.21762</v>
      </c>
      <c r="J51" s="2707">
        <v>3.9638499999999999</v>
      </c>
      <c r="K51" s="2708">
        <v>537.97298541466432</v>
      </c>
      <c r="L51" s="2716">
        <v>7.4816847347169499</v>
      </c>
      <c r="M51" s="2708">
        <v>446.41839022926877</v>
      </c>
      <c r="N51" s="2716">
        <v>13.553397265065527</v>
      </c>
      <c r="O51" s="2708">
        <v>571.78412374343486</v>
      </c>
      <c r="P51" s="2686">
        <v>5.849795330701042</v>
      </c>
    </row>
    <row r="52" spans="1:16">
      <c r="A52" s="3442"/>
      <c r="B52" s="2703" t="s">
        <v>402</v>
      </c>
      <c r="C52" s="2698">
        <v>134.69</v>
      </c>
      <c r="D52" s="2702">
        <v>4.78</v>
      </c>
      <c r="E52" s="2698">
        <v>131.94</v>
      </c>
      <c r="F52" s="2699">
        <v>5.73</v>
      </c>
      <c r="G52" s="2701">
        <v>136.88</v>
      </c>
      <c r="H52" s="2700">
        <v>4.04</v>
      </c>
      <c r="I52" s="2698">
        <v>115.496</v>
      </c>
      <c r="J52" s="2700">
        <v>5.5999470000000002</v>
      </c>
      <c r="K52" s="2698">
        <v>537.97298541466432</v>
      </c>
      <c r="L52" s="2699">
        <v>7.4816847347169499</v>
      </c>
      <c r="M52" s="2698">
        <v>446.41839022926877</v>
      </c>
      <c r="N52" s="2699">
        <v>13.553397265065527</v>
      </c>
      <c r="O52" s="2698">
        <v>571.78412374343486</v>
      </c>
      <c r="P52" s="2697">
        <v>5.85</v>
      </c>
    </row>
    <row r="53" spans="1:16">
      <c r="A53" s="3440" t="s">
        <v>73</v>
      </c>
      <c r="B53" s="2715" t="s">
        <v>430</v>
      </c>
      <c r="C53" s="2692">
        <v>136.47999999999999</v>
      </c>
      <c r="D53" s="2695">
        <v>3.49</v>
      </c>
      <c r="E53" s="2692">
        <v>135.58000000000001</v>
      </c>
      <c r="F53" s="2712">
        <v>5.38</v>
      </c>
      <c r="G53" s="2714">
        <v>137.19</v>
      </c>
      <c r="H53" s="2713">
        <v>2.04</v>
      </c>
      <c r="I53" s="2692">
        <v>122.57</v>
      </c>
      <c r="J53" s="2713">
        <v>7.33</v>
      </c>
      <c r="K53" s="2692">
        <v>541.34728401056225</v>
      </c>
      <c r="L53" s="2712">
        <v>1.3421025335382524</v>
      </c>
      <c r="M53" s="2692">
        <v>446.41839022926877</v>
      </c>
      <c r="N53" s="2712">
        <v>1.0275369391067102</v>
      </c>
      <c r="O53" s="2692">
        <v>576.40455178108789</v>
      </c>
      <c r="P53" s="2711">
        <v>1.4324347416528838</v>
      </c>
    </row>
    <row r="54" spans="1:16">
      <c r="A54" s="3441"/>
      <c r="B54" s="2710" t="s">
        <v>428</v>
      </c>
      <c r="C54" s="2687">
        <v>137.62</v>
      </c>
      <c r="D54" s="2709">
        <v>4.5199999999999996</v>
      </c>
      <c r="E54" s="2687">
        <v>137.08000000000001</v>
      </c>
      <c r="F54" s="2706">
        <v>6.91</v>
      </c>
      <c r="G54" s="2708">
        <v>138.04</v>
      </c>
      <c r="H54" s="2707">
        <v>2.68</v>
      </c>
      <c r="I54" s="2687">
        <v>124.29</v>
      </c>
      <c r="J54" s="2707">
        <v>8.8000000000000007</v>
      </c>
      <c r="K54" s="2687">
        <v>542.48265449449218</v>
      </c>
      <c r="L54" s="2706">
        <v>1.2007517511612775</v>
      </c>
      <c r="M54" s="2687">
        <v>446.41839022926877</v>
      </c>
      <c r="N54" s="2706">
        <v>0.01</v>
      </c>
      <c r="O54" s="2687">
        <v>577.95921491121237</v>
      </c>
      <c r="P54" s="2704">
        <v>1.55</v>
      </c>
    </row>
    <row r="55" spans="1:16">
      <c r="A55" s="3441"/>
      <c r="B55" s="2710" t="s">
        <v>426</v>
      </c>
      <c r="C55" s="2687">
        <v>137.58000000000001</v>
      </c>
      <c r="D55" s="2709">
        <v>3.79</v>
      </c>
      <c r="E55" s="2687">
        <v>137.43</v>
      </c>
      <c r="F55" s="2706">
        <v>5.5</v>
      </c>
      <c r="G55" s="2708">
        <v>137.69999999999999</v>
      </c>
      <c r="H55" s="2707">
        <v>2.46</v>
      </c>
      <c r="I55" s="2687">
        <v>125.15913</v>
      </c>
      <c r="J55" s="2707">
        <v>8.2551520000000007</v>
      </c>
      <c r="K55" s="2687">
        <v>542.48265449449218</v>
      </c>
      <c r="L55" s="2706">
        <v>0.92431934846359809</v>
      </c>
      <c r="M55" s="2687">
        <v>446.41839022926877</v>
      </c>
      <c r="N55" s="2705">
        <v>0</v>
      </c>
      <c r="O55" s="2687">
        <v>577.95921491121237</v>
      </c>
      <c r="P55" s="2704">
        <v>1.191121288256852</v>
      </c>
    </row>
    <row r="56" spans="1:16">
      <c r="A56" s="3441"/>
      <c r="B56" s="2710" t="s">
        <v>424</v>
      </c>
      <c r="C56" s="2687">
        <v>138.19</v>
      </c>
      <c r="D56" s="2709">
        <v>4.05</v>
      </c>
      <c r="E56" s="2687">
        <v>137.85</v>
      </c>
      <c r="F56" s="2706">
        <v>5.73</v>
      </c>
      <c r="G56" s="2708">
        <v>138.46</v>
      </c>
      <c r="H56" s="2707">
        <v>2.75</v>
      </c>
      <c r="I56" s="2687">
        <v>125.28</v>
      </c>
      <c r="J56" s="2707">
        <v>9.41</v>
      </c>
      <c r="K56" s="2687">
        <v>542.48</v>
      </c>
      <c r="L56" s="2706">
        <v>0.85</v>
      </c>
      <c r="M56" s="2687">
        <v>446.42</v>
      </c>
      <c r="N56" s="2705">
        <v>0</v>
      </c>
      <c r="O56" s="2687">
        <v>577.96</v>
      </c>
      <c r="P56" s="2704">
        <v>1.1000000000000001</v>
      </c>
    </row>
    <row r="57" spans="1:16">
      <c r="A57" s="3441"/>
      <c r="B57" s="2710" t="s">
        <v>422</v>
      </c>
      <c r="C57" s="2687">
        <v>136.38999999999999</v>
      </c>
      <c r="D57" s="2709">
        <v>2.93</v>
      </c>
      <c r="E57" s="2687">
        <v>136.41999999999999</v>
      </c>
      <c r="F57" s="2706">
        <v>5.23</v>
      </c>
      <c r="G57" s="2708">
        <v>136.37</v>
      </c>
      <c r="H57" s="2707">
        <v>1.1599999999999999</v>
      </c>
      <c r="I57" s="2687">
        <v>122.91</v>
      </c>
      <c r="J57" s="2707">
        <v>7.46</v>
      </c>
      <c r="K57" s="2687">
        <v>543.29999999999995</v>
      </c>
      <c r="L57" s="2706">
        <v>0.99</v>
      </c>
      <c r="M57" s="2687">
        <v>446.42</v>
      </c>
      <c r="N57" s="2705">
        <v>0</v>
      </c>
      <c r="O57" s="2687">
        <v>579.08000000000004</v>
      </c>
      <c r="P57" s="2704">
        <v>1.28</v>
      </c>
    </row>
    <row r="58" spans="1:16">
      <c r="A58" s="3441"/>
      <c r="B58" s="2710" t="s">
        <v>420</v>
      </c>
      <c r="C58" s="2687">
        <v>137.1</v>
      </c>
      <c r="D58" s="2709">
        <v>3.56</v>
      </c>
      <c r="E58" s="2687">
        <v>134.66</v>
      </c>
      <c r="F58" s="2706">
        <v>4.2699999999999996</v>
      </c>
      <c r="G58" s="2708">
        <v>139</v>
      </c>
      <c r="H58" s="2707">
        <v>2.99</v>
      </c>
      <c r="I58" s="2687">
        <v>119.81252000000001</v>
      </c>
      <c r="J58" s="2707">
        <v>6.1791387000000002</v>
      </c>
      <c r="K58" s="2687">
        <v>547.23</v>
      </c>
      <c r="L58" s="2706">
        <v>1.72</v>
      </c>
      <c r="M58" s="2687">
        <v>446.42</v>
      </c>
      <c r="N58" s="2705">
        <v>0</v>
      </c>
      <c r="O58" s="2687">
        <v>584.46</v>
      </c>
      <c r="P58" s="2704">
        <v>2.2200000000000002</v>
      </c>
    </row>
    <row r="59" spans="1:16">
      <c r="A59" s="3441"/>
      <c r="B59" s="2710" t="s">
        <v>417</v>
      </c>
      <c r="C59" s="2687">
        <v>136.34</v>
      </c>
      <c r="D59" s="2709">
        <v>2.7</v>
      </c>
      <c r="E59" s="2687">
        <v>132.25</v>
      </c>
      <c r="F59" s="2706">
        <v>3.02</v>
      </c>
      <c r="G59" s="2708">
        <v>139.63999999999999</v>
      </c>
      <c r="H59" s="2707">
        <v>2.44</v>
      </c>
      <c r="I59" s="2687">
        <v>118.53216999999999</v>
      </c>
      <c r="J59" s="2707">
        <v>6.1231255999999998</v>
      </c>
      <c r="K59" s="2687">
        <v>547.46884747454749</v>
      </c>
      <c r="L59" s="2706">
        <v>1.77</v>
      </c>
      <c r="M59" s="2687">
        <v>446.41839022926877</v>
      </c>
      <c r="N59" s="2705">
        <v>0</v>
      </c>
      <c r="O59" s="2687">
        <v>584.7868103925972</v>
      </c>
      <c r="P59" s="2704">
        <v>2.2740552088145591</v>
      </c>
    </row>
    <row r="60" spans="1:16">
      <c r="A60" s="3441"/>
      <c r="B60" s="2710" t="s">
        <v>414</v>
      </c>
      <c r="C60" s="2687">
        <v>136.41</v>
      </c>
      <c r="D60" s="2709">
        <v>3.03</v>
      </c>
      <c r="E60" s="2687">
        <v>132.37</v>
      </c>
      <c r="F60" s="2706">
        <v>3.8</v>
      </c>
      <c r="G60" s="2708">
        <v>139.66</v>
      </c>
      <c r="H60" s="2707">
        <v>2.42</v>
      </c>
      <c r="I60" s="2687">
        <v>118.75336</v>
      </c>
      <c r="J60" s="2707">
        <v>6.2994669999999999</v>
      </c>
      <c r="K60" s="2687">
        <v>548.12420031680244</v>
      </c>
      <c r="L60" s="2706">
        <v>1.8869376673837479</v>
      </c>
      <c r="M60" s="2687">
        <v>446.41839022926877</v>
      </c>
      <c r="N60" s="2705">
        <v>0</v>
      </c>
      <c r="O60" s="2687">
        <v>585.68418522794559</v>
      </c>
      <c r="P60" s="2704">
        <v>2.4309981525034061</v>
      </c>
    </row>
    <row r="61" spans="1:16">
      <c r="A61" s="3441"/>
      <c r="B61" s="2710" t="s">
        <v>411</v>
      </c>
      <c r="C61" s="2687">
        <v>137.35</v>
      </c>
      <c r="D61" s="2709">
        <v>3.1</v>
      </c>
      <c r="E61" s="2687">
        <v>134.19</v>
      </c>
      <c r="F61" s="2706">
        <v>3.49</v>
      </c>
      <c r="G61" s="2708">
        <v>139.87</v>
      </c>
      <c r="H61" s="2707">
        <v>2.79</v>
      </c>
      <c r="I61" s="2687">
        <v>119.9481</v>
      </c>
      <c r="J61" s="2707">
        <v>6.1449594000000003</v>
      </c>
      <c r="K61" s="2687">
        <v>548.12420031680244</v>
      </c>
      <c r="L61" s="2706">
        <v>1.89</v>
      </c>
      <c r="M61" s="2687">
        <v>446.41839022926877</v>
      </c>
      <c r="N61" s="2705">
        <v>0</v>
      </c>
      <c r="O61" s="2687">
        <v>585.68418522794559</v>
      </c>
      <c r="P61" s="2704">
        <v>2.4300000000000002</v>
      </c>
    </row>
    <row r="62" spans="1:16">
      <c r="A62" s="3441"/>
      <c r="B62" s="2710" t="s">
        <v>408</v>
      </c>
      <c r="C62" s="2687">
        <v>138.54</v>
      </c>
      <c r="D62" s="2709">
        <v>3.65</v>
      </c>
      <c r="E62" s="2687">
        <v>136.59</v>
      </c>
      <c r="F62" s="2706">
        <v>4.72</v>
      </c>
      <c r="G62" s="2708">
        <v>140.09</v>
      </c>
      <c r="H62" s="2707">
        <v>2.81</v>
      </c>
      <c r="I62" s="2687">
        <v>121.43</v>
      </c>
      <c r="J62" s="2707">
        <v>8.0500000000000007</v>
      </c>
      <c r="K62" s="2687">
        <v>548.12</v>
      </c>
      <c r="L62" s="2706">
        <v>1.89</v>
      </c>
      <c r="M62" s="2687">
        <v>446.42</v>
      </c>
      <c r="N62" s="2705">
        <v>0</v>
      </c>
      <c r="O62" s="2687">
        <v>585.67999999999995</v>
      </c>
      <c r="P62" s="2704">
        <v>2.4300000000000002</v>
      </c>
    </row>
    <row r="63" spans="1:16">
      <c r="A63" s="3441"/>
      <c r="B63" s="2710" t="s">
        <v>405</v>
      </c>
      <c r="C63" s="2687">
        <v>139.13999999999999</v>
      </c>
      <c r="D63" s="2709">
        <v>4.1900000000000004</v>
      </c>
      <c r="E63" s="2687">
        <v>137.79</v>
      </c>
      <c r="F63" s="2706">
        <v>6.22</v>
      </c>
      <c r="G63" s="2708">
        <v>140.19999999999999</v>
      </c>
      <c r="H63" s="2707">
        <v>2.63</v>
      </c>
      <c r="I63" s="2687">
        <v>122.31238999999999</v>
      </c>
      <c r="J63" s="2707">
        <v>9</v>
      </c>
      <c r="K63" s="2687">
        <v>548.23374531680236</v>
      </c>
      <c r="L63" s="2706">
        <v>1.98</v>
      </c>
      <c r="M63" s="2687">
        <v>446.41839022926877</v>
      </c>
      <c r="N63" s="2705">
        <v>0</v>
      </c>
      <c r="O63" s="2687">
        <v>585.83418522794557</v>
      </c>
      <c r="P63" s="2704">
        <v>2.56</v>
      </c>
    </row>
    <row r="64" spans="1:16">
      <c r="A64" s="3442"/>
      <c r="B64" s="2703" t="s">
        <v>1604</v>
      </c>
      <c r="C64" s="2698">
        <v>140.33000000000001</v>
      </c>
      <c r="D64" s="2702">
        <v>4.1900000000000004</v>
      </c>
      <c r="E64" s="2698">
        <v>139.6</v>
      </c>
      <c r="F64" s="2699">
        <v>5.81</v>
      </c>
      <c r="G64" s="2701">
        <v>140.9</v>
      </c>
      <c r="H64" s="2700">
        <v>2.94</v>
      </c>
      <c r="I64" s="2698">
        <v>124.98</v>
      </c>
      <c r="J64" s="2700">
        <v>8.2100000000000009</v>
      </c>
      <c r="K64" s="2698">
        <v>552.41999999999996</v>
      </c>
      <c r="L64" s="2699">
        <v>2.76</v>
      </c>
      <c r="M64" s="2698">
        <v>446.42</v>
      </c>
      <c r="N64" s="2699" t="s">
        <v>2019</v>
      </c>
      <c r="O64" s="2698">
        <v>591.57000000000005</v>
      </c>
      <c r="P64" s="2697">
        <v>3.56</v>
      </c>
    </row>
    <row r="65" spans="1:16" ht="18.75" customHeight="1">
      <c r="A65" s="3437" t="s">
        <v>263</v>
      </c>
      <c r="B65" s="2696" t="s">
        <v>430</v>
      </c>
      <c r="C65" s="2687">
        <v>142.41999999999999</v>
      </c>
      <c r="D65" s="2695">
        <v>4.3499999999999996</v>
      </c>
      <c r="E65" s="2692">
        <v>140.81</v>
      </c>
      <c r="F65" s="2693">
        <v>3.86</v>
      </c>
      <c r="G65" s="2692">
        <v>143.68</v>
      </c>
      <c r="H65" s="2693">
        <v>4.74</v>
      </c>
      <c r="I65" s="2694">
        <v>127.78</v>
      </c>
      <c r="J65" s="2693">
        <v>4.25</v>
      </c>
      <c r="K65" s="2694">
        <v>568.70000000000005</v>
      </c>
      <c r="L65" s="2693">
        <v>5.05</v>
      </c>
      <c r="M65" s="2692">
        <v>488.57</v>
      </c>
      <c r="N65" s="2693">
        <v>9.44</v>
      </c>
      <c r="O65" s="2692">
        <v>598.29</v>
      </c>
      <c r="P65" s="2691">
        <v>3.8</v>
      </c>
    </row>
    <row r="66" spans="1:16">
      <c r="A66" s="3438"/>
      <c r="B66" s="2690" t="s">
        <v>2018</v>
      </c>
      <c r="C66" s="2689">
        <v>142.4</v>
      </c>
      <c r="D66" s="2688">
        <v>3.49</v>
      </c>
      <c r="E66" s="2687">
        <v>140.6</v>
      </c>
      <c r="F66" s="2688">
        <v>2.57</v>
      </c>
      <c r="G66" s="2687">
        <v>143.87</v>
      </c>
      <c r="H66" s="2688">
        <v>4.22</v>
      </c>
      <c r="I66" s="2689">
        <v>128.15</v>
      </c>
      <c r="J66" s="2688">
        <v>3.11</v>
      </c>
      <c r="K66" s="2689">
        <v>568.70000000000005</v>
      </c>
      <c r="L66" s="2688">
        <v>4.84</v>
      </c>
      <c r="M66" s="2687">
        <v>488.57</v>
      </c>
      <c r="N66" s="2688">
        <v>9.44</v>
      </c>
      <c r="O66" s="2687">
        <v>598.32000000000005</v>
      </c>
      <c r="P66" s="2686">
        <v>3.52</v>
      </c>
    </row>
    <row r="67" spans="1:16" ht="16.5" customHeight="1" thickBot="1">
      <c r="A67" s="3439"/>
      <c r="B67" s="2685" t="s">
        <v>426</v>
      </c>
      <c r="C67" s="2679">
        <v>143.41999999999999</v>
      </c>
      <c r="D67" s="2684">
        <v>4.24</v>
      </c>
      <c r="E67" s="2679">
        <v>142.43</v>
      </c>
      <c r="F67" s="2681">
        <v>3.63</v>
      </c>
      <c r="G67" s="2683">
        <v>144.19</v>
      </c>
      <c r="H67" s="2682">
        <v>4.72</v>
      </c>
      <c r="I67" s="2679">
        <v>129.95624000000001</v>
      </c>
      <c r="J67" s="2682">
        <v>3.83</v>
      </c>
      <c r="K67" s="2679">
        <v>569.17565848277206</v>
      </c>
      <c r="L67" s="2681">
        <v>4.92</v>
      </c>
      <c r="M67" s="2679">
        <v>488.56571319353856</v>
      </c>
      <c r="N67" s="2680">
        <v>9.44</v>
      </c>
      <c r="O67" s="2679">
        <v>598.94493445772241</v>
      </c>
      <c r="P67" s="2678">
        <v>3.63</v>
      </c>
    </row>
    <row r="68" spans="1:16" ht="15.75" thickTop="1">
      <c r="A68" s="2677" t="s">
        <v>2017</v>
      </c>
      <c r="B68" s="2677"/>
    </row>
    <row r="70" spans="1:16">
      <c r="O70" s="297"/>
    </row>
    <row r="71" spans="1:16">
      <c r="H71" s="297"/>
    </row>
  </sheetData>
  <mergeCells count="13">
    <mergeCell ref="A65:A67"/>
    <mergeCell ref="A53:A64"/>
    <mergeCell ref="A5:A16"/>
    <mergeCell ref="A17:A28"/>
    <mergeCell ref="A29:A40"/>
    <mergeCell ref="A41:A52"/>
    <mergeCell ref="A1:P1"/>
    <mergeCell ref="A2:P2"/>
    <mergeCell ref="A3:A4"/>
    <mergeCell ref="B3:B4"/>
    <mergeCell ref="C3:H3"/>
    <mergeCell ref="I3:J3"/>
    <mergeCell ref="K3:P3"/>
  </mergeCells>
  <printOptions horizontalCentered="1"/>
  <pageMargins left="0.2" right="0.2" top="0.63" bottom="0.75" header="0.3" footer="0.3"/>
  <pageSetup paperSize="9" scale="6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workbookViewId="0">
      <pane xSplit="3" ySplit="4" topLeftCell="D29" activePane="bottomRight" state="frozen"/>
      <selection activeCell="M38" sqref="M38"/>
      <selection pane="topRight" activeCell="M38" sqref="M38"/>
      <selection pane="bottomLeft" activeCell="M38" sqref="M38"/>
      <selection pane="bottomRight" activeCell="M38" sqref="M38"/>
    </sheetView>
  </sheetViews>
  <sheetFormatPr defaultColWidth="9.42578125" defaultRowHeight="15.75"/>
  <cols>
    <col min="1" max="1" width="4.42578125" style="2252" customWidth="1"/>
    <col min="2" max="2" width="13.42578125" style="2253" bestFit="1" customWidth="1"/>
    <col min="3" max="3" width="12" style="2253" customWidth="1"/>
    <col min="4" max="4" width="18.42578125" style="2252" customWidth="1"/>
    <col min="5" max="7" width="14.140625" style="2252" customWidth="1"/>
    <col min="8" max="8" width="16.42578125" style="2252" customWidth="1"/>
    <col min="9" max="9" width="11" style="2252" customWidth="1"/>
    <col min="10" max="10" width="12.42578125" style="2252" customWidth="1"/>
    <col min="11" max="11" width="13.42578125" style="2252" customWidth="1"/>
    <col min="12" max="241" width="9.42578125" style="2252"/>
    <col min="242" max="242" width="4.42578125" style="2252" customWidth="1"/>
    <col min="243" max="243" width="13.42578125" style="2252" bestFit="1" customWidth="1"/>
    <col min="244" max="244" width="14.42578125" style="2252" bestFit="1" customWidth="1"/>
    <col min="245" max="245" width="19.140625" style="2252" bestFit="1" customWidth="1"/>
    <col min="246" max="248" width="14.140625" style="2252" customWidth="1"/>
    <col min="249" max="249" width="19.140625" style="2252" bestFit="1" customWidth="1"/>
    <col min="250" max="252" width="14.140625" style="2252" customWidth="1"/>
    <col min="253" max="497" width="9.42578125" style="2252"/>
    <col min="498" max="498" width="4.42578125" style="2252" customWidth="1"/>
    <col min="499" max="499" width="13.42578125" style="2252" bestFit="1" customWidth="1"/>
    <col min="500" max="500" width="14.42578125" style="2252" bestFit="1" customWidth="1"/>
    <col min="501" max="501" width="19.140625" style="2252" bestFit="1" customWidth="1"/>
    <col min="502" max="504" width="14.140625" style="2252" customWidth="1"/>
    <col min="505" max="505" width="19.140625" style="2252" bestFit="1" customWidth="1"/>
    <col min="506" max="508" width="14.140625" style="2252" customWidth="1"/>
    <col min="509" max="753" width="9.42578125" style="2252"/>
    <col min="754" max="754" width="4.42578125" style="2252" customWidth="1"/>
    <col min="755" max="755" width="13.42578125" style="2252" bestFit="1" customWidth="1"/>
    <col min="756" max="756" width="14.42578125" style="2252" bestFit="1" customWidth="1"/>
    <col min="757" max="757" width="19.140625" style="2252" bestFit="1" customWidth="1"/>
    <col min="758" max="760" width="14.140625" style="2252" customWidth="1"/>
    <col min="761" max="761" width="19.140625" style="2252" bestFit="1" customWidth="1"/>
    <col min="762" max="764" width="14.140625" style="2252" customWidth="1"/>
    <col min="765" max="1009" width="9.42578125" style="2252"/>
    <col min="1010" max="1010" width="4.42578125" style="2252" customWidth="1"/>
    <col min="1011" max="1011" width="13.42578125" style="2252" bestFit="1" customWidth="1"/>
    <col min="1012" max="1012" width="14.42578125" style="2252" bestFit="1" customWidth="1"/>
    <col min="1013" max="1013" width="19.140625" style="2252" bestFit="1" customWidth="1"/>
    <col min="1014" max="1016" width="14.140625" style="2252" customWidth="1"/>
    <col min="1017" max="1017" width="19.140625" style="2252" bestFit="1" customWidth="1"/>
    <col min="1018" max="1020" width="14.140625" style="2252" customWidth="1"/>
    <col min="1021" max="1265" width="9.42578125" style="2252"/>
    <col min="1266" max="1266" width="4.42578125" style="2252" customWidth="1"/>
    <col min="1267" max="1267" width="13.42578125" style="2252" bestFit="1" customWidth="1"/>
    <col min="1268" max="1268" width="14.42578125" style="2252" bestFit="1" customWidth="1"/>
    <col min="1269" max="1269" width="19.140625" style="2252" bestFit="1" customWidth="1"/>
    <col min="1270" max="1272" width="14.140625" style="2252" customWidth="1"/>
    <col min="1273" max="1273" width="19.140625" style="2252" bestFit="1" customWidth="1"/>
    <col min="1274" max="1276" width="14.140625" style="2252" customWidth="1"/>
    <col min="1277" max="1521" width="9.42578125" style="2252"/>
    <col min="1522" max="1522" width="4.42578125" style="2252" customWidth="1"/>
    <col min="1523" max="1523" width="13.42578125" style="2252" bestFit="1" customWidth="1"/>
    <col min="1524" max="1524" width="14.42578125" style="2252" bestFit="1" customWidth="1"/>
    <col min="1525" max="1525" width="19.140625" style="2252" bestFit="1" customWidth="1"/>
    <col min="1526" max="1528" width="14.140625" style="2252" customWidth="1"/>
    <col min="1529" max="1529" width="19.140625" style="2252" bestFit="1" customWidth="1"/>
    <col min="1530" max="1532" width="14.140625" style="2252" customWidth="1"/>
    <col min="1533" max="1777" width="9.42578125" style="2252"/>
    <col min="1778" max="1778" width="4.42578125" style="2252" customWidth="1"/>
    <col min="1779" max="1779" width="13.42578125" style="2252" bestFit="1" customWidth="1"/>
    <col min="1780" max="1780" width="14.42578125" style="2252" bestFit="1" customWidth="1"/>
    <col min="1781" max="1781" width="19.140625" style="2252" bestFit="1" customWidth="1"/>
    <col min="1782" max="1784" width="14.140625" style="2252" customWidth="1"/>
    <col min="1785" max="1785" width="19.140625" style="2252" bestFit="1" customWidth="1"/>
    <col min="1786" max="1788" width="14.140625" style="2252" customWidth="1"/>
    <col min="1789" max="2033" width="9.42578125" style="2252"/>
    <col min="2034" max="2034" width="4.42578125" style="2252" customWidth="1"/>
    <col min="2035" max="2035" width="13.42578125" style="2252" bestFit="1" customWidth="1"/>
    <col min="2036" max="2036" width="14.42578125" style="2252" bestFit="1" customWidth="1"/>
    <col min="2037" max="2037" width="19.140625" style="2252" bestFit="1" customWidth="1"/>
    <col min="2038" max="2040" width="14.140625" style="2252" customWidth="1"/>
    <col min="2041" max="2041" width="19.140625" style="2252" bestFit="1" customWidth="1"/>
    <col min="2042" max="2044" width="14.140625" style="2252" customWidth="1"/>
    <col min="2045" max="2289" width="9.42578125" style="2252"/>
    <col min="2290" max="2290" width="4.42578125" style="2252" customWidth="1"/>
    <col min="2291" max="2291" width="13.42578125" style="2252" bestFit="1" customWidth="1"/>
    <col min="2292" max="2292" width="14.42578125" style="2252" bestFit="1" customWidth="1"/>
    <col min="2293" max="2293" width="19.140625" style="2252" bestFit="1" customWidth="1"/>
    <col min="2294" max="2296" width="14.140625" style="2252" customWidth="1"/>
    <col min="2297" max="2297" width="19.140625" style="2252" bestFit="1" customWidth="1"/>
    <col min="2298" max="2300" width="14.140625" style="2252" customWidth="1"/>
    <col min="2301" max="2545" width="9.42578125" style="2252"/>
    <col min="2546" max="2546" width="4.42578125" style="2252" customWidth="1"/>
    <col min="2547" max="2547" width="13.42578125" style="2252" bestFit="1" customWidth="1"/>
    <col min="2548" max="2548" width="14.42578125" style="2252" bestFit="1" customWidth="1"/>
    <col min="2549" max="2549" width="19.140625" style="2252" bestFit="1" customWidth="1"/>
    <col min="2550" max="2552" width="14.140625" style="2252" customWidth="1"/>
    <col min="2553" max="2553" width="19.140625" style="2252" bestFit="1" customWidth="1"/>
    <col min="2554" max="2556" width="14.140625" style="2252" customWidth="1"/>
    <col min="2557" max="2801" width="9.42578125" style="2252"/>
    <col min="2802" max="2802" width="4.42578125" style="2252" customWidth="1"/>
    <col min="2803" max="2803" width="13.42578125" style="2252" bestFit="1" customWidth="1"/>
    <col min="2804" max="2804" width="14.42578125" style="2252" bestFit="1" customWidth="1"/>
    <col min="2805" max="2805" width="19.140625" style="2252" bestFit="1" customWidth="1"/>
    <col min="2806" max="2808" width="14.140625" style="2252" customWidth="1"/>
    <col min="2809" max="2809" width="19.140625" style="2252" bestFit="1" customWidth="1"/>
    <col min="2810" max="2812" width="14.140625" style="2252" customWidth="1"/>
    <col min="2813" max="3057" width="9.42578125" style="2252"/>
    <col min="3058" max="3058" width="4.42578125" style="2252" customWidth="1"/>
    <col min="3059" max="3059" width="13.42578125" style="2252" bestFit="1" customWidth="1"/>
    <col min="3060" max="3060" width="14.42578125" style="2252" bestFit="1" customWidth="1"/>
    <col min="3061" max="3061" width="19.140625" style="2252" bestFit="1" customWidth="1"/>
    <col min="3062" max="3064" width="14.140625" style="2252" customWidth="1"/>
    <col min="3065" max="3065" width="19.140625" style="2252" bestFit="1" customWidth="1"/>
    <col min="3066" max="3068" width="14.140625" style="2252" customWidth="1"/>
    <col min="3069" max="3313" width="9.42578125" style="2252"/>
    <col min="3314" max="3314" width="4.42578125" style="2252" customWidth="1"/>
    <col min="3315" max="3315" width="13.42578125" style="2252" bestFit="1" customWidth="1"/>
    <col min="3316" max="3316" width="14.42578125" style="2252" bestFit="1" customWidth="1"/>
    <col min="3317" max="3317" width="19.140625" style="2252" bestFit="1" customWidth="1"/>
    <col min="3318" max="3320" width="14.140625" style="2252" customWidth="1"/>
    <col min="3321" max="3321" width="19.140625" style="2252" bestFit="1" customWidth="1"/>
    <col min="3322" max="3324" width="14.140625" style="2252" customWidth="1"/>
    <col min="3325" max="3569" width="9.42578125" style="2252"/>
    <col min="3570" max="3570" width="4.42578125" style="2252" customWidth="1"/>
    <col min="3571" max="3571" width="13.42578125" style="2252" bestFit="1" customWidth="1"/>
    <col min="3572" max="3572" width="14.42578125" style="2252" bestFit="1" customWidth="1"/>
    <col min="3573" max="3573" width="19.140625" style="2252" bestFit="1" customWidth="1"/>
    <col min="3574" max="3576" width="14.140625" style="2252" customWidth="1"/>
    <col min="3577" max="3577" width="19.140625" style="2252" bestFit="1" customWidth="1"/>
    <col min="3578" max="3580" width="14.140625" style="2252" customWidth="1"/>
    <col min="3581" max="3825" width="9.42578125" style="2252"/>
    <col min="3826" max="3826" width="4.42578125" style="2252" customWidth="1"/>
    <col min="3827" max="3827" width="13.42578125" style="2252" bestFit="1" customWidth="1"/>
    <col min="3828" max="3828" width="14.42578125" style="2252" bestFit="1" customWidth="1"/>
    <col min="3829" max="3829" width="19.140625" style="2252" bestFit="1" customWidth="1"/>
    <col min="3830" max="3832" width="14.140625" style="2252" customWidth="1"/>
    <col min="3833" max="3833" width="19.140625" style="2252" bestFit="1" customWidth="1"/>
    <col min="3834" max="3836" width="14.140625" style="2252" customWidth="1"/>
    <col min="3837" max="4081" width="9.42578125" style="2252"/>
    <col min="4082" max="4082" width="4.42578125" style="2252" customWidth="1"/>
    <col min="4083" max="4083" width="13.42578125" style="2252" bestFit="1" customWidth="1"/>
    <col min="4084" max="4084" width="14.42578125" style="2252" bestFit="1" customWidth="1"/>
    <col min="4085" max="4085" width="19.140625" style="2252" bestFit="1" customWidth="1"/>
    <col min="4086" max="4088" width="14.140625" style="2252" customWidth="1"/>
    <col min="4089" max="4089" width="19.140625" style="2252" bestFit="1" customWidth="1"/>
    <col min="4090" max="4092" width="14.140625" style="2252" customWidth="1"/>
    <col min="4093" max="4337" width="9.42578125" style="2252"/>
    <col min="4338" max="4338" width="4.42578125" style="2252" customWidth="1"/>
    <col min="4339" max="4339" width="13.42578125" style="2252" bestFit="1" customWidth="1"/>
    <col min="4340" max="4340" width="14.42578125" style="2252" bestFit="1" customWidth="1"/>
    <col min="4341" max="4341" width="19.140625" style="2252" bestFit="1" customWidth="1"/>
    <col min="4342" max="4344" width="14.140625" style="2252" customWidth="1"/>
    <col min="4345" max="4345" width="19.140625" style="2252" bestFit="1" customWidth="1"/>
    <col min="4346" max="4348" width="14.140625" style="2252" customWidth="1"/>
    <col min="4349" max="4593" width="9.42578125" style="2252"/>
    <col min="4594" max="4594" width="4.42578125" style="2252" customWidth="1"/>
    <col min="4595" max="4595" width="13.42578125" style="2252" bestFit="1" customWidth="1"/>
    <col min="4596" max="4596" width="14.42578125" style="2252" bestFit="1" customWidth="1"/>
    <col min="4597" max="4597" width="19.140625" style="2252" bestFit="1" customWidth="1"/>
    <col min="4598" max="4600" width="14.140625" style="2252" customWidth="1"/>
    <col min="4601" max="4601" width="19.140625" style="2252" bestFit="1" customWidth="1"/>
    <col min="4602" max="4604" width="14.140625" style="2252" customWidth="1"/>
    <col min="4605" max="4849" width="9.42578125" style="2252"/>
    <col min="4850" max="4850" width="4.42578125" style="2252" customWidth="1"/>
    <col min="4851" max="4851" width="13.42578125" style="2252" bestFit="1" customWidth="1"/>
    <col min="4852" max="4852" width="14.42578125" style="2252" bestFit="1" customWidth="1"/>
    <col min="4853" max="4853" width="19.140625" style="2252" bestFit="1" customWidth="1"/>
    <col min="4854" max="4856" width="14.140625" style="2252" customWidth="1"/>
    <col min="4857" max="4857" width="19.140625" style="2252" bestFit="1" customWidth="1"/>
    <col min="4858" max="4860" width="14.140625" style="2252" customWidth="1"/>
    <col min="4861" max="5105" width="9.42578125" style="2252"/>
    <col min="5106" max="5106" width="4.42578125" style="2252" customWidth="1"/>
    <col min="5107" max="5107" width="13.42578125" style="2252" bestFit="1" customWidth="1"/>
    <col min="5108" max="5108" width="14.42578125" style="2252" bestFit="1" customWidth="1"/>
    <col min="5109" max="5109" width="19.140625" style="2252" bestFit="1" customWidth="1"/>
    <col min="5110" max="5112" width="14.140625" style="2252" customWidth="1"/>
    <col min="5113" max="5113" width="19.140625" style="2252" bestFit="1" customWidth="1"/>
    <col min="5114" max="5116" width="14.140625" style="2252" customWidth="1"/>
    <col min="5117" max="5361" width="9.42578125" style="2252"/>
    <col min="5362" max="5362" width="4.42578125" style="2252" customWidth="1"/>
    <col min="5363" max="5363" width="13.42578125" style="2252" bestFit="1" customWidth="1"/>
    <col min="5364" max="5364" width="14.42578125" style="2252" bestFit="1" customWidth="1"/>
    <col min="5365" max="5365" width="19.140625" style="2252" bestFit="1" customWidth="1"/>
    <col min="5366" max="5368" width="14.140625" style="2252" customWidth="1"/>
    <col min="5369" max="5369" width="19.140625" style="2252" bestFit="1" customWidth="1"/>
    <col min="5370" max="5372" width="14.140625" style="2252" customWidth="1"/>
    <col min="5373" max="5617" width="9.42578125" style="2252"/>
    <col min="5618" max="5618" width="4.42578125" style="2252" customWidth="1"/>
    <col min="5619" max="5619" width="13.42578125" style="2252" bestFit="1" customWidth="1"/>
    <col min="5620" max="5620" width="14.42578125" style="2252" bestFit="1" customWidth="1"/>
    <col min="5621" max="5621" width="19.140625" style="2252" bestFit="1" customWidth="1"/>
    <col min="5622" max="5624" width="14.140625" style="2252" customWidth="1"/>
    <col min="5625" max="5625" width="19.140625" style="2252" bestFit="1" customWidth="1"/>
    <col min="5626" max="5628" width="14.140625" style="2252" customWidth="1"/>
    <col min="5629" max="5873" width="9.42578125" style="2252"/>
    <col min="5874" max="5874" width="4.42578125" style="2252" customWidth="1"/>
    <col min="5875" max="5875" width="13.42578125" style="2252" bestFit="1" customWidth="1"/>
    <col min="5876" max="5876" width="14.42578125" style="2252" bestFit="1" customWidth="1"/>
    <col min="5877" max="5877" width="19.140625" style="2252" bestFit="1" customWidth="1"/>
    <col min="5878" max="5880" width="14.140625" style="2252" customWidth="1"/>
    <col min="5881" max="5881" width="19.140625" style="2252" bestFit="1" customWidth="1"/>
    <col min="5882" max="5884" width="14.140625" style="2252" customWidth="1"/>
    <col min="5885" max="6129" width="9.42578125" style="2252"/>
    <col min="6130" max="6130" width="4.42578125" style="2252" customWidth="1"/>
    <col min="6131" max="6131" width="13.42578125" style="2252" bestFit="1" customWidth="1"/>
    <col min="6132" max="6132" width="14.42578125" style="2252" bestFit="1" customWidth="1"/>
    <col min="6133" max="6133" width="19.140625" style="2252" bestFit="1" customWidth="1"/>
    <col min="6134" max="6136" width="14.140625" style="2252" customWidth="1"/>
    <col min="6137" max="6137" width="19.140625" style="2252" bestFit="1" customWidth="1"/>
    <col min="6138" max="6140" width="14.140625" style="2252" customWidth="1"/>
    <col min="6141" max="6385" width="9.42578125" style="2252"/>
    <col min="6386" max="6386" width="4.42578125" style="2252" customWidth="1"/>
    <col min="6387" max="6387" width="13.42578125" style="2252" bestFit="1" customWidth="1"/>
    <col min="6388" max="6388" width="14.42578125" style="2252" bestFit="1" customWidth="1"/>
    <col min="6389" max="6389" width="19.140625" style="2252" bestFit="1" customWidth="1"/>
    <col min="6390" max="6392" width="14.140625" style="2252" customWidth="1"/>
    <col min="6393" max="6393" width="19.140625" style="2252" bestFit="1" customWidth="1"/>
    <col min="6394" max="6396" width="14.140625" style="2252" customWidth="1"/>
    <col min="6397" max="6641" width="9.42578125" style="2252"/>
    <col min="6642" max="6642" width="4.42578125" style="2252" customWidth="1"/>
    <col min="6643" max="6643" width="13.42578125" style="2252" bestFit="1" customWidth="1"/>
    <col min="6644" max="6644" width="14.42578125" style="2252" bestFit="1" customWidth="1"/>
    <col min="6645" max="6645" width="19.140625" style="2252" bestFit="1" customWidth="1"/>
    <col min="6646" max="6648" width="14.140625" style="2252" customWidth="1"/>
    <col min="6649" max="6649" width="19.140625" style="2252" bestFit="1" customWidth="1"/>
    <col min="6650" max="6652" width="14.140625" style="2252" customWidth="1"/>
    <col min="6653" max="6897" width="9.42578125" style="2252"/>
    <col min="6898" max="6898" width="4.42578125" style="2252" customWidth="1"/>
    <col min="6899" max="6899" width="13.42578125" style="2252" bestFit="1" customWidth="1"/>
    <col min="6900" max="6900" width="14.42578125" style="2252" bestFit="1" customWidth="1"/>
    <col min="6901" max="6901" width="19.140625" style="2252" bestFit="1" customWidth="1"/>
    <col min="6902" max="6904" width="14.140625" style="2252" customWidth="1"/>
    <col min="6905" max="6905" width="19.140625" style="2252" bestFit="1" customWidth="1"/>
    <col min="6906" max="6908" width="14.140625" style="2252" customWidth="1"/>
    <col min="6909" max="7153" width="9.42578125" style="2252"/>
    <col min="7154" max="7154" width="4.42578125" style="2252" customWidth="1"/>
    <col min="7155" max="7155" width="13.42578125" style="2252" bestFit="1" customWidth="1"/>
    <col min="7156" max="7156" width="14.42578125" style="2252" bestFit="1" customWidth="1"/>
    <col min="7157" max="7157" width="19.140625" style="2252" bestFit="1" customWidth="1"/>
    <col min="7158" max="7160" width="14.140625" style="2252" customWidth="1"/>
    <col min="7161" max="7161" width="19.140625" style="2252" bestFit="1" customWidth="1"/>
    <col min="7162" max="7164" width="14.140625" style="2252" customWidth="1"/>
    <col min="7165" max="7409" width="9.42578125" style="2252"/>
    <col min="7410" max="7410" width="4.42578125" style="2252" customWidth="1"/>
    <col min="7411" max="7411" width="13.42578125" style="2252" bestFit="1" customWidth="1"/>
    <col min="7412" max="7412" width="14.42578125" style="2252" bestFit="1" customWidth="1"/>
    <col min="7413" max="7413" width="19.140625" style="2252" bestFit="1" customWidth="1"/>
    <col min="7414" max="7416" width="14.140625" style="2252" customWidth="1"/>
    <col min="7417" max="7417" width="19.140625" style="2252" bestFit="1" customWidth="1"/>
    <col min="7418" max="7420" width="14.140625" style="2252" customWidth="1"/>
    <col min="7421" max="7665" width="9.42578125" style="2252"/>
    <col min="7666" max="7666" width="4.42578125" style="2252" customWidth="1"/>
    <col min="7667" max="7667" width="13.42578125" style="2252" bestFit="1" customWidth="1"/>
    <col min="7668" max="7668" width="14.42578125" style="2252" bestFit="1" customWidth="1"/>
    <col min="7669" max="7669" width="19.140625" style="2252" bestFit="1" customWidth="1"/>
    <col min="7670" max="7672" width="14.140625" style="2252" customWidth="1"/>
    <col min="7673" max="7673" width="19.140625" style="2252" bestFit="1" customWidth="1"/>
    <col min="7674" max="7676" width="14.140625" style="2252" customWidth="1"/>
    <col min="7677" max="7921" width="9.42578125" style="2252"/>
    <col min="7922" max="7922" width="4.42578125" style="2252" customWidth="1"/>
    <col min="7923" max="7923" width="13.42578125" style="2252" bestFit="1" customWidth="1"/>
    <col min="7924" max="7924" width="14.42578125" style="2252" bestFit="1" customWidth="1"/>
    <col min="7925" max="7925" width="19.140625" style="2252" bestFit="1" customWidth="1"/>
    <col min="7926" max="7928" width="14.140625" style="2252" customWidth="1"/>
    <col min="7929" max="7929" width="19.140625" style="2252" bestFit="1" customWidth="1"/>
    <col min="7930" max="7932" width="14.140625" style="2252" customWidth="1"/>
    <col min="7933" max="8177" width="9.42578125" style="2252"/>
    <col min="8178" max="8178" width="4.42578125" style="2252" customWidth="1"/>
    <col min="8179" max="8179" width="13.42578125" style="2252" bestFit="1" customWidth="1"/>
    <col min="8180" max="8180" width="14.42578125" style="2252" bestFit="1" customWidth="1"/>
    <col min="8181" max="8181" width="19.140625" style="2252" bestFit="1" customWidth="1"/>
    <col min="8182" max="8184" width="14.140625" style="2252" customWidth="1"/>
    <col min="8185" max="8185" width="19.140625" style="2252" bestFit="1" customWidth="1"/>
    <col min="8186" max="8188" width="14.140625" style="2252" customWidth="1"/>
    <col min="8189" max="8433" width="9.42578125" style="2252"/>
    <col min="8434" max="8434" width="4.42578125" style="2252" customWidth="1"/>
    <col min="8435" max="8435" width="13.42578125" style="2252" bestFit="1" customWidth="1"/>
    <col min="8436" max="8436" width="14.42578125" style="2252" bestFit="1" customWidth="1"/>
    <col min="8437" max="8437" width="19.140625" style="2252" bestFit="1" customWidth="1"/>
    <col min="8438" max="8440" width="14.140625" style="2252" customWidth="1"/>
    <col min="8441" max="8441" width="19.140625" style="2252" bestFit="1" customWidth="1"/>
    <col min="8442" max="8444" width="14.140625" style="2252" customWidth="1"/>
    <col min="8445" max="8689" width="9.42578125" style="2252"/>
    <col min="8690" max="8690" width="4.42578125" style="2252" customWidth="1"/>
    <col min="8691" max="8691" width="13.42578125" style="2252" bestFit="1" customWidth="1"/>
    <col min="8692" max="8692" width="14.42578125" style="2252" bestFit="1" customWidth="1"/>
    <col min="8693" max="8693" width="19.140625" style="2252" bestFit="1" customWidth="1"/>
    <col min="8694" max="8696" width="14.140625" style="2252" customWidth="1"/>
    <col min="8697" max="8697" width="19.140625" style="2252" bestFit="1" customWidth="1"/>
    <col min="8698" max="8700" width="14.140625" style="2252" customWidth="1"/>
    <col min="8701" max="8945" width="9.42578125" style="2252"/>
    <col min="8946" max="8946" width="4.42578125" style="2252" customWidth="1"/>
    <col min="8947" max="8947" width="13.42578125" style="2252" bestFit="1" customWidth="1"/>
    <col min="8948" max="8948" width="14.42578125" style="2252" bestFit="1" customWidth="1"/>
    <col min="8949" max="8949" width="19.140625" style="2252" bestFit="1" customWidth="1"/>
    <col min="8950" max="8952" width="14.140625" style="2252" customWidth="1"/>
    <col min="8953" max="8953" width="19.140625" style="2252" bestFit="1" customWidth="1"/>
    <col min="8954" max="8956" width="14.140625" style="2252" customWidth="1"/>
    <col min="8957" max="9201" width="9.42578125" style="2252"/>
    <col min="9202" max="9202" width="4.42578125" style="2252" customWidth="1"/>
    <col min="9203" max="9203" width="13.42578125" style="2252" bestFit="1" customWidth="1"/>
    <col min="9204" max="9204" width="14.42578125" style="2252" bestFit="1" customWidth="1"/>
    <col min="9205" max="9205" width="19.140625" style="2252" bestFit="1" customWidth="1"/>
    <col min="9206" max="9208" width="14.140625" style="2252" customWidth="1"/>
    <col min="9209" max="9209" width="19.140625" style="2252" bestFit="1" customWidth="1"/>
    <col min="9210" max="9212" width="14.140625" style="2252" customWidth="1"/>
    <col min="9213" max="9457" width="9.42578125" style="2252"/>
    <col min="9458" max="9458" width="4.42578125" style="2252" customWidth="1"/>
    <col min="9459" max="9459" width="13.42578125" style="2252" bestFit="1" customWidth="1"/>
    <col min="9460" max="9460" width="14.42578125" style="2252" bestFit="1" customWidth="1"/>
    <col min="9461" max="9461" width="19.140625" style="2252" bestFit="1" customWidth="1"/>
    <col min="9462" max="9464" width="14.140625" style="2252" customWidth="1"/>
    <col min="9465" max="9465" width="19.140625" style="2252" bestFit="1" customWidth="1"/>
    <col min="9466" max="9468" width="14.140625" style="2252" customWidth="1"/>
    <col min="9469" max="9713" width="9.42578125" style="2252"/>
    <col min="9714" max="9714" width="4.42578125" style="2252" customWidth="1"/>
    <col min="9715" max="9715" width="13.42578125" style="2252" bestFit="1" customWidth="1"/>
    <col min="9716" max="9716" width="14.42578125" style="2252" bestFit="1" customWidth="1"/>
    <col min="9717" max="9717" width="19.140625" style="2252" bestFit="1" customWidth="1"/>
    <col min="9718" max="9720" width="14.140625" style="2252" customWidth="1"/>
    <col min="9721" max="9721" width="19.140625" style="2252" bestFit="1" customWidth="1"/>
    <col min="9722" max="9724" width="14.140625" style="2252" customWidth="1"/>
    <col min="9725" max="9969" width="9.42578125" style="2252"/>
    <col min="9970" max="9970" width="4.42578125" style="2252" customWidth="1"/>
    <col min="9971" max="9971" width="13.42578125" style="2252" bestFit="1" customWidth="1"/>
    <col min="9972" max="9972" width="14.42578125" style="2252" bestFit="1" customWidth="1"/>
    <col min="9973" max="9973" width="19.140625" style="2252" bestFit="1" customWidth="1"/>
    <col min="9974" max="9976" width="14.140625" style="2252" customWidth="1"/>
    <col min="9977" max="9977" width="19.140625" style="2252" bestFit="1" customWidth="1"/>
    <col min="9978" max="9980" width="14.140625" style="2252" customWidth="1"/>
    <col min="9981" max="10225" width="9.42578125" style="2252"/>
    <col min="10226" max="10226" width="4.42578125" style="2252" customWidth="1"/>
    <col min="10227" max="10227" width="13.42578125" style="2252" bestFit="1" customWidth="1"/>
    <col min="10228" max="10228" width="14.42578125" style="2252" bestFit="1" customWidth="1"/>
    <col min="10229" max="10229" width="19.140625" style="2252" bestFit="1" customWidth="1"/>
    <col min="10230" max="10232" width="14.140625" style="2252" customWidth="1"/>
    <col min="10233" max="10233" width="19.140625" style="2252" bestFit="1" customWidth="1"/>
    <col min="10234" max="10236" width="14.140625" style="2252" customWidth="1"/>
    <col min="10237" max="10481" width="9.42578125" style="2252"/>
    <col min="10482" max="10482" width="4.42578125" style="2252" customWidth="1"/>
    <col min="10483" max="10483" width="13.42578125" style="2252" bestFit="1" customWidth="1"/>
    <col min="10484" max="10484" width="14.42578125" style="2252" bestFit="1" customWidth="1"/>
    <col min="10485" max="10485" width="19.140625" style="2252" bestFit="1" customWidth="1"/>
    <col min="10486" max="10488" width="14.140625" style="2252" customWidth="1"/>
    <col min="10489" max="10489" width="19.140625" style="2252" bestFit="1" customWidth="1"/>
    <col min="10490" max="10492" width="14.140625" style="2252" customWidth="1"/>
    <col min="10493" max="10737" width="9.42578125" style="2252"/>
    <col min="10738" max="10738" width="4.42578125" style="2252" customWidth="1"/>
    <col min="10739" max="10739" width="13.42578125" style="2252" bestFit="1" customWidth="1"/>
    <col min="10740" max="10740" width="14.42578125" style="2252" bestFit="1" customWidth="1"/>
    <col min="10741" max="10741" width="19.140625" style="2252" bestFit="1" customWidth="1"/>
    <col min="10742" max="10744" width="14.140625" style="2252" customWidth="1"/>
    <col min="10745" max="10745" width="19.140625" style="2252" bestFit="1" customWidth="1"/>
    <col min="10746" max="10748" width="14.140625" style="2252" customWidth="1"/>
    <col min="10749" max="10993" width="9.42578125" style="2252"/>
    <col min="10994" max="10994" width="4.42578125" style="2252" customWidth="1"/>
    <col min="10995" max="10995" width="13.42578125" style="2252" bestFit="1" customWidth="1"/>
    <col min="10996" max="10996" width="14.42578125" style="2252" bestFit="1" customWidth="1"/>
    <col min="10997" max="10997" width="19.140625" style="2252" bestFit="1" customWidth="1"/>
    <col min="10998" max="11000" width="14.140625" style="2252" customWidth="1"/>
    <col min="11001" max="11001" width="19.140625" style="2252" bestFit="1" customWidth="1"/>
    <col min="11002" max="11004" width="14.140625" style="2252" customWidth="1"/>
    <col min="11005" max="11249" width="9.42578125" style="2252"/>
    <col min="11250" max="11250" width="4.42578125" style="2252" customWidth="1"/>
    <col min="11251" max="11251" width="13.42578125" style="2252" bestFit="1" customWidth="1"/>
    <col min="11252" max="11252" width="14.42578125" style="2252" bestFit="1" customWidth="1"/>
    <col min="11253" max="11253" width="19.140625" style="2252" bestFit="1" customWidth="1"/>
    <col min="11254" max="11256" width="14.140625" style="2252" customWidth="1"/>
    <col min="11257" max="11257" width="19.140625" style="2252" bestFit="1" customWidth="1"/>
    <col min="11258" max="11260" width="14.140625" style="2252" customWidth="1"/>
    <col min="11261" max="11505" width="9.42578125" style="2252"/>
    <col min="11506" max="11506" width="4.42578125" style="2252" customWidth="1"/>
    <col min="11507" max="11507" width="13.42578125" style="2252" bestFit="1" customWidth="1"/>
    <col min="11508" max="11508" width="14.42578125" style="2252" bestFit="1" customWidth="1"/>
    <col min="11509" max="11509" width="19.140625" style="2252" bestFit="1" customWidth="1"/>
    <col min="11510" max="11512" width="14.140625" style="2252" customWidth="1"/>
    <col min="11513" max="11513" width="19.140625" style="2252" bestFit="1" customWidth="1"/>
    <col min="11514" max="11516" width="14.140625" style="2252" customWidth="1"/>
    <col min="11517" max="11761" width="9.42578125" style="2252"/>
    <col min="11762" max="11762" width="4.42578125" style="2252" customWidth="1"/>
    <col min="11763" max="11763" width="13.42578125" style="2252" bestFit="1" customWidth="1"/>
    <col min="11764" max="11764" width="14.42578125" style="2252" bestFit="1" customWidth="1"/>
    <col min="11765" max="11765" width="19.140625" style="2252" bestFit="1" customWidth="1"/>
    <col min="11766" max="11768" width="14.140625" style="2252" customWidth="1"/>
    <col min="11769" max="11769" width="19.140625" style="2252" bestFit="1" customWidth="1"/>
    <col min="11770" max="11772" width="14.140625" style="2252" customWidth="1"/>
    <col min="11773" max="12017" width="9.42578125" style="2252"/>
    <col min="12018" max="12018" width="4.42578125" style="2252" customWidth="1"/>
    <col min="12019" max="12019" width="13.42578125" style="2252" bestFit="1" customWidth="1"/>
    <col min="12020" max="12020" width="14.42578125" style="2252" bestFit="1" customWidth="1"/>
    <col min="12021" max="12021" width="19.140625" style="2252" bestFit="1" customWidth="1"/>
    <col min="12022" max="12024" width="14.140625" style="2252" customWidth="1"/>
    <col min="12025" max="12025" width="19.140625" style="2252" bestFit="1" customWidth="1"/>
    <col min="12026" max="12028" width="14.140625" style="2252" customWidth="1"/>
    <col min="12029" max="12273" width="9.42578125" style="2252"/>
    <col min="12274" max="12274" width="4.42578125" style="2252" customWidth="1"/>
    <col min="12275" max="12275" width="13.42578125" style="2252" bestFit="1" customWidth="1"/>
    <col min="12276" max="12276" width="14.42578125" style="2252" bestFit="1" customWidth="1"/>
    <col min="12277" max="12277" width="19.140625" style="2252" bestFit="1" customWidth="1"/>
    <col min="12278" max="12280" width="14.140625" style="2252" customWidth="1"/>
    <col min="12281" max="12281" width="19.140625" style="2252" bestFit="1" customWidth="1"/>
    <col min="12282" max="12284" width="14.140625" style="2252" customWidth="1"/>
    <col min="12285" max="12529" width="9.42578125" style="2252"/>
    <col min="12530" max="12530" width="4.42578125" style="2252" customWidth="1"/>
    <col min="12531" max="12531" width="13.42578125" style="2252" bestFit="1" customWidth="1"/>
    <col min="12532" max="12532" width="14.42578125" style="2252" bestFit="1" customWidth="1"/>
    <col min="12533" max="12533" width="19.140625" style="2252" bestFit="1" customWidth="1"/>
    <col min="12534" max="12536" width="14.140625" style="2252" customWidth="1"/>
    <col min="12537" max="12537" width="19.140625" style="2252" bestFit="1" customWidth="1"/>
    <col min="12538" max="12540" width="14.140625" style="2252" customWidth="1"/>
    <col min="12541" max="12785" width="9.42578125" style="2252"/>
    <col min="12786" max="12786" width="4.42578125" style="2252" customWidth="1"/>
    <col min="12787" max="12787" width="13.42578125" style="2252" bestFit="1" customWidth="1"/>
    <col min="12788" max="12788" width="14.42578125" style="2252" bestFit="1" customWidth="1"/>
    <col min="12789" max="12789" width="19.140625" style="2252" bestFit="1" customWidth="1"/>
    <col min="12790" max="12792" width="14.140625" style="2252" customWidth="1"/>
    <col min="12793" max="12793" width="19.140625" style="2252" bestFit="1" customWidth="1"/>
    <col min="12794" max="12796" width="14.140625" style="2252" customWidth="1"/>
    <col min="12797" max="13041" width="9.42578125" style="2252"/>
    <col min="13042" max="13042" width="4.42578125" style="2252" customWidth="1"/>
    <col min="13043" max="13043" width="13.42578125" style="2252" bestFit="1" customWidth="1"/>
    <col min="13044" max="13044" width="14.42578125" style="2252" bestFit="1" customWidth="1"/>
    <col min="13045" max="13045" width="19.140625" style="2252" bestFit="1" customWidth="1"/>
    <col min="13046" max="13048" width="14.140625" style="2252" customWidth="1"/>
    <col min="13049" max="13049" width="19.140625" style="2252" bestFit="1" customWidth="1"/>
    <col min="13050" max="13052" width="14.140625" style="2252" customWidth="1"/>
    <col min="13053" max="13297" width="9.42578125" style="2252"/>
    <col min="13298" max="13298" width="4.42578125" style="2252" customWidth="1"/>
    <col min="13299" max="13299" width="13.42578125" style="2252" bestFit="1" customWidth="1"/>
    <col min="13300" max="13300" width="14.42578125" style="2252" bestFit="1" customWidth="1"/>
    <col min="13301" max="13301" width="19.140625" style="2252" bestFit="1" customWidth="1"/>
    <col min="13302" max="13304" width="14.140625" style="2252" customWidth="1"/>
    <col min="13305" max="13305" width="19.140625" style="2252" bestFit="1" customWidth="1"/>
    <col min="13306" max="13308" width="14.140625" style="2252" customWidth="1"/>
    <col min="13309" max="13553" width="9.42578125" style="2252"/>
    <col min="13554" max="13554" width="4.42578125" style="2252" customWidth="1"/>
    <col min="13555" max="13555" width="13.42578125" style="2252" bestFit="1" customWidth="1"/>
    <col min="13556" max="13556" width="14.42578125" style="2252" bestFit="1" customWidth="1"/>
    <col min="13557" max="13557" width="19.140625" style="2252" bestFit="1" customWidth="1"/>
    <col min="13558" max="13560" width="14.140625" style="2252" customWidth="1"/>
    <col min="13561" max="13561" width="19.140625" style="2252" bestFit="1" customWidth="1"/>
    <col min="13562" max="13564" width="14.140625" style="2252" customWidth="1"/>
    <col min="13565" max="13809" width="9.42578125" style="2252"/>
    <col min="13810" max="13810" width="4.42578125" style="2252" customWidth="1"/>
    <col min="13811" max="13811" width="13.42578125" style="2252" bestFit="1" customWidth="1"/>
    <col min="13812" max="13812" width="14.42578125" style="2252" bestFit="1" customWidth="1"/>
    <col min="13813" max="13813" width="19.140625" style="2252" bestFit="1" customWidth="1"/>
    <col min="13814" max="13816" width="14.140625" style="2252" customWidth="1"/>
    <col min="13817" max="13817" width="19.140625" style="2252" bestFit="1" customWidth="1"/>
    <col min="13818" max="13820" width="14.140625" style="2252" customWidth="1"/>
    <col min="13821" max="14065" width="9.42578125" style="2252"/>
    <col min="14066" max="14066" width="4.42578125" style="2252" customWidth="1"/>
    <col min="14067" max="14067" width="13.42578125" style="2252" bestFit="1" customWidth="1"/>
    <col min="14068" max="14068" width="14.42578125" style="2252" bestFit="1" customWidth="1"/>
    <col min="14069" max="14069" width="19.140625" style="2252" bestFit="1" customWidth="1"/>
    <col min="14070" max="14072" width="14.140625" style="2252" customWidth="1"/>
    <col min="14073" max="14073" width="19.140625" style="2252" bestFit="1" customWidth="1"/>
    <col min="14074" max="14076" width="14.140625" style="2252" customWidth="1"/>
    <col min="14077" max="14321" width="9.42578125" style="2252"/>
    <col min="14322" max="14322" width="4.42578125" style="2252" customWidth="1"/>
    <col min="14323" max="14323" width="13.42578125" style="2252" bestFit="1" customWidth="1"/>
    <col min="14324" max="14324" width="14.42578125" style="2252" bestFit="1" customWidth="1"/>
    <col min="14325" max="14325" width="19.140625" style="2252" bestFit="1" customWidth="1"/>
    <col min="14326" max="14328" width="14.140625" style="2252" customWidth="1"/>
    <col min="14329" max="14329" width="19.140625" style="2252" bestFit="1" customWidth="1"/>
    <col min="14330" max="14332" width="14.140625" style="2252" customWidth="1"/>
    <col min="14333" max="14577" width="9.42578125" style="2252"/>
    <col min="14578" max="14578" width="4.42578125" style="2252" customWidth="1"/>
    <col min="14579" max="14579" width="13.42578125" style="2252" bestFit="1" customWidth="1"/>
    <col min="14580" max="14580" width="14.42578125" style="2252" bestFit="1" customWidth="1"/>
    <col min="14581" max="14581" width="19.140625" style="2252" bestFit="1" customWidth="1"/>
    <col min="14582" max="14584" width="14.140625" style="2252" customWidth="1"/>
    <col min="14585" max="14585" width="19.140625" style="2252" bestFit="1" customWidth="1"/>
    <col min="14586" max="14588" width="14.140625" style="2252" customWidth="1"/>
    <col min="14589" max="14833" width="9.42578125" style="2252"/>
    <col min="14834" max="14834" width="4.42578125" style="2252" customWidth="1"/>
    <col min="14835" max="14835" width="13.42578125" style="2252" bestFit="1" customWidth="1"/>
    <col min="14836" max="14836" width="14.42578125" style="2252" bestFit="1" customWidth="1"/>
    <col min="14837" max="14837" width="19.140625" style="2252" bestFit="1" customWidth="1"/>
    <col min="14838" max="14840" width="14.140625" style="2252" customWidth="1"/>
    <col min="14841" max="14841" width="19.140625" style="2252" bestFit="1" customWidth="1"/>
    <col min="14842" max="14844" width="14.140625" style="2252" customWidth="1"/>
    <col min="14845" max="15089" width="9.42578125" style="2252"/>
    <col min="15090" max="15090" width="4.42578125" style="2252" customWidth="1"/>
    <col min="15091" max="15091" width="13.42578125" style="2252" bestFit="1" customWidth="1"/>
    <col min="15092" max="15092" width="14.42578125" style="2252" bestFit="1" customWidth="1"/>
    <col min="15093" max="15093" width="19.140625" style="2252" bestFit="1" customWidth="1"/>
    <col min="15094" max="15096" width="14.140625" style="2252" customWidth="1"/>
    <col min="15097" max="15097" width="19.140625" style="2252" bestFit="1" customWidth="1"/>
    <col min="15098" max="15100" width="14.140625" style="2252" customWidth="1"/>
    <col min="15101" max="15345" width="9.42578125" style="2252"/>
    <col min="15346" max="15346" width="4.42578125" style="2252" customWidth="1"/>
    <col min="15347" max="15347" width="13.42578125" style="2252" bestFit="1" customWidth="1"/>
    <col min="15348" max="15348" width="14.42578125" style="2252" bestFit="1" customWidth="1"/>
    <col min="15349" max="15349" width="19.140625" style="2252" bestFit="1" customWidth="1"/>
    <col min="15350" max="15352" width="14.140625" style="2252" customWidth="1"/>
    <col min="15353" max="15353" width="19.140625" style="2252" bestFit="1" customWidth="1"/>
    <col min="15354" max="15356" width="14.140625" style="2252" customWidth="1"/>
    <col min="15357" max="15601" width="9.42578125" style="2252"/>
    <col min="15602" max="15602" width="4.42578125" style="2252" customWidth="1"/>
    <col min="15603" max="15603" width="13.42578125" style="2252" bestFit="1" customWidth="1"/>
    <col min="15604" max="15604" width="14.42578125" style="2252" bestFit="1" customWidth="1"/>
    <col min="15605" max="15605" width="19.140625" style="2252" bestFit="1" customWidth="1"/>
    <col min="15606" max="15608" width="14.140625" style="2252" customWidth="1"/>
    <col min="15609" max="15609" width="19.140625" style="2252" bestFit="1" customWidth="1"/>
    <col min="15610" max="15612" width="14.140625" style="2252" customWidth="1"/>
    <col min="15613" max="15857" width="9.42578125" style="2252"/>
    <col min="15858" max="15858" width="4.42578125" style="2252" customWidth="1"/>
    <col min="15859" max="15859" width="13.42578125" style="2252" bestFit="1" customWidth="1"/>
    <col min="15860" max="15860" width="14.42578125" style="2252" bestFit="1" customWidth="1"/>
    <col min="15861" max="15861" width="19.140625" style="2252" bestFit="1" customWidth="1"/>
    <col min="15862" max="15864" width="14.140625" style="2252" customWidth="1"/>
    <col min="15865" max="15865" width="19.140625" style="2252" bestFit="1" customWidth="1"/>
    <col min="15866" max="15868" width="14.140625" style="2252" customWidth="1"/>
    <col min="15869" max="16113" width="9.42578125" style="2252"/>
    <col min="16114" max="16114" width="4.42578125" style="2252" customWidth="1"/>
    <col min="16115" max="16115" width="13.42578125" style="2252" bestFit="1" customWidth="1"/>
    <col min="16116" max="16116" width="14.42578125" style="2252" bestFit="1" customWidth="1"/>
    <col min="16117" max="16117" width="19.140625" style="2252" bestFit="1" customWidth="1"/>
    <col min="16118" max="16120" width="14.140625" style="2252" customWidth="1"/>
    <col min="16121" max="16121" width="19.140625" style="2252" bestFit="1" customWidth="1"/>
    <col min="16122" max="16124" width="14.140625" style="2252" customWidth="1"/>
    <col min="16125" max="16384" width="9.42578125" style="2252"/>
  </cols>
  <sheetData>
    <row r="1" spans="2:18">
      <c r="B1" s="3444" t="s">
        <v>1870</v>
      </c>
      <c r="C1" s="3444"/>
      <c r="D1" s="3444"/>
      <c r="E1" s="3444"/>
      <c r="F1" s="3444"/>
      <c r="G1" s="3444"/>
      <c r="H1" s="3444"/>
      <c r="I1" s="3444"/>
      <c r="J1" s="3444"/>
      <c r="K1" s="3444"/>
    </row>
    <row r="2" spans="2:18" ht="16.5" thickBot="1">
      <c r="B2" s="3445" t="s">
        <v>189</v>
      </c>
      <c r="C2" s="3445"/>
      <c r="D2" s="3445"/>
      <c r="E2" s="3445"/>
      <c r="F2" s="3445"/>
      <c r="G2" s="3445"/>
      <c r="H2" s="3445"/>
      <c r="I2" s="3445"/>
      <c r="J2" s="3445"/>
      <c r="K2" s="3445"/>
    </row>
    <row r="3" spans="2:18" s="2275" customFormat="1" ht="20.25" customHeight="1" thickTop="1">
      <c r="B3" s="3446" t="s">
        <v>372</v>
      </c>
      <c r="C3" s="3448" t="s">
        <v>371</v>
      </c>
      <c r="D3" s="3450" t="s">
        <v>397</v>
      </c>
      <c r="E3" s="3450"/>
      <c r="F3" s="3450"/>
      <c r="G3" s="3450"/>
      <c r="H3" s="3450" t="s">
        <v>1869</v>
      </c>
      <c r="I3" s="3450"/>
      <c r="J3" s="3450"/>
      <c r="K3" s="3451"/>
    </row>
    <row r="4" spans="2:18" s="2275" customFormat="1" ht="47.1" customHeight="1">
      <c r="B4" s="3447"/>
      <c r="C4" s="3449"/>
      <c r="D4" s="2277" t="s">
        <v>1868</v>
      </c>
      <c r="E4" s="2277" t="s">
        <v>1867</v>
      </c>
      <c r="F4" s="2277" t="s">
        <v>1866</v>
      </c>
      <c r="G4" s="2277" t="s">
        <v>1646</v>
      </c>
      <c r="H4" s="2277" t="s">
        <v>1868</v>
      </c>
      <c r="I4" s="2277" t="s">
        <v>1867</v>
      </c>
      <c r="J4" s="2277" t="s">
        <v>1866</v>
      </c>
      <c r="K4" s="2276" t="s">
        <v>1646</v>
      </c>
    </row>
    <row r="5" spans="2:18" ht="21.75" customHeight="1">
      <c r="B5" s="2274" t="s">
        <v>359</v>
      </c>
      <c r="C5" s="2273" t="s">
        <v>358</v>
      </c>
      <c r="D5" s="2272">
        <v>-644.19999999999982</v>
      </c>
      <c r="E5" s="2272">
        <v>-120.3</v>
      </c>
      <c r="F5" s="2272">
        <v>422.4</v>
      </c>
      <c r="G5" s="2272"/>
      <c r="H5" s="2271">
        <v>-3.8875143322672128</v>
      </c>
      <c r="I5" s="2271">
        <v>-0.7259670508720053</v>
      </c>
      <c r="J5" s="2271">
        <v>2.5490314404682879</v>
      </c>
      <c r="K5" s="2270"/>
      <c r="M5" s="2254"/>
      <c r="N5" s="2254"/>
      <c r="O5" s="2254"/>
      <c r="P5" s="2254"/>
      <c r="Q5" s="2254"/>
      <c r="R5" s="2254"/>
    </row>
    <row r="6" spans="2:18" ht="21.75" customHeight="1">
      <c r="B6" s="2267" t="s">
        <v>357</v>
      </c>
      <c r="C6" s="2266" t="s">
        <v>356</v>
      </c>
      <c r="D6" s="2265">
        <v>-528.59999999999991</v>
      </c>
      <c r="E6" s="2265">
        <v>60</v>
      </c>
      <c r="F6" s="2265">
        <v>358.2</v>
      </c>
      <c r="G6" s="2265"/>
      <c r="H6" s="2264">
        <v>-3.038978958261469</v>
      </c>
      <c r="I6" s="2264">
        <v>0.34494653328734048</v>
      </c>
      <c r="J6" s="2264">
        <v>2.0593308037254223</v>
      </c>
      <c r="K6" s="2263"/>
      <c r="M6" s="2254"/>
      <c r="N6" s="2254"/>
      <c r="O6" s="2254"/>
    </row>
    <row r="7" spans="2:18" ht="21.75" customHeight="1">
      <c r="B7" s="2267" t="s">
        <v>355</v>
      </c>
      <c r="C7" s="2266" t="s">
        <v>354</v>
      </c>
      <c r="D7" s="2265">
        <v>-363.20000000000027</v>
      </c>
      <c r="E7" s="2265">
        <v>254.7</v>
      </c>
      <c r="F7" s="2265">
        <v>310.8</v>
      </c>
      <c r="G7" s="2265"/>
      <c r="H7" s="2264">
        <v>-2.1018518518518534</v>
      </c>
      <c r="I7" s="2264">
        <v>1.4739583333333299</v>
      </c>
      <c r="J7" s="2264">
        <v>1.7986111111111112</v>
      </c>
      <c r="K7" s="2263"/>
      <c r="M7" s="2254"/>
      <c r="N7" s="2254"/>
      <c r="O7" s="2254"/>
    </row>
    <row r="8" spans="2:18" ht="21.75" customHeight="1">
      <c r="B8" s="2267" t="s">
        <v>353</v>
      </c>
      <c r="C8" s="2266" t="s">
        <v>352</v>
      </c>
      <c r="D8" s="2265">
        <v>-879</v>
      </c>
      <c r="E8" s="2265">
        <v>-291.5</v>
      </c>
      <c r="F8" s="2265">
        <v>10.8</v>
      </c>
      <c r="G8" s="2265"/>
      <c r="H8" s="2264">
        <v>-4.454692884654369</v>
      </c>
      <c r="I8" s="2264">
        <v>-1.4772957632272452</v>
      </c>
      <c r="J8" s="2264">
        <v>5.4733427934319887E-2</v>
      </c>
      <c r="K8" s="2263"/>
      <c r="M8" s="2254"/>
      <c r="N8" s="2254"/>
      <c r="O8" s="2254"/>
    </row>
    <row r="9" spans="2:18" ht="21.75" customHeight="1">
      <c r="B9" s="2267" t="s">
        <v>351</v>
      </c>
      <c r="C9" s="2266" t="s">
        <v>350</v>
      </c>
      <c r="D9" s="2265">
        <v>-830.20000000000027</v>
      </c>
      <c r="E9" s="2265">
        <v>39.4</v>
      </c>
      <c r="F9" s="2265">
        <v>583.4</v>
      </c>
      <c r="G9" s="2265"/>
      <c r="H9" s="2264">
        <v>-3.7371145622327266</v>
      </c>
      <c r="I9" s="2264">
        <v>0.17735764123340086</v>
      </c>
      <c r="J9" s="2264">
        <v>2.6261534998874634</v>
      </c>
      <c r="K9" s="2263"/>
      <c r="M9" s="2254"/>
      <c r="N9" s="2254"/>
      <c r="O9" s="2254"/>
    </row>
    <row r="10" spans="2:18" ht="21.75" customHeight="1">
      <c r="B10" s="2267" t="s">
        <v>349</v>
      </c>
      <c r="C10" s="2266" t="s">
        <v>348</v>
      </c>
      <c r="D10" s="2265">
        <v>-1529.8000000000002</v>
      </c>
      <c r="E10" s="2265">
        <v>-341.6</v>
      </c>
      <c r="F10" s="2265">
        <v>26.400000000000091</v>
      </c>
      <c r="G10" s="2265"/>
      <c r="H10" s="2264">
        <v>-6.5513254250353317</v>
      </c>
      <c r="I10" s="2264">
        <v>-1.4628923814825918</v>
      </c>
      <c r="J10" s="2264">
        <v>0.11305725664853793</v>
      </c>
      <c r="K10" s="2263"/>
      <c r="M10" s="2254"/>
      <c r="N10" s="2254"/>
      <c r="O10" s="2254"/>
    </row>
    <row r="11" spans="2:18" ht="21.75" customHeight="1">
      <c r="B11" s="2267" t="s">
        <v>1865</v>
      </c>
      <c r="C11" s="2266" t="s">
        <v>346</v>
      </c>
      <c r="D11" s="2265">
        <v>-1713.1999999999998</v>
      </c>
      <c r="E11" s="2265">
        <v>-295.7</v>
      </c>
      <c r="F11" s="2265">
        <v>194</v>
      </c>
      <c r="G11" s="2265"/>
      <c r="H11" s="2264">
        <v>-6.273849196176803</v>
      </c>
      <c r="I11" s="2264">
        <v>-1.0828725235287655</v>
      </c>
      <c r="J11" s="2264">
        <v>0.71044054638004905</v>
      </c>
      <c r="K11" s="2263"/>
      <c r="M11" s="2254"/>
      <c r="N11" s="2254"/>
      <c r="O11" s="2254"/>
    </row>
    <row r="12" spans="2:18" ht="21.75" customHeight="1">
      <c r="B12" s="2267" t="s">
        <v>345</v>
      </c>
      <c r="C12" s="2266" t="s">
        <v>344</v>
      </c>
      <c r="D12" s="2265">
        <v>-2074</v>
      </c>
      <c r="E12" s="2265">
        <v>-392.3</v>
      </c>
      <c r="F12" s="2265">
        <v>501.5</v>
      </c>
      <c r="G12" s="2265"/>
      <c r="H12" s="2264">
        <v>-6.6929133858267722</v>
      </c>
      <c r="I12" s="2264">
        <v>-1.2659739253904738</v>
      </c>
      <c r="J12" s="2264">
        <v>1.6183684006712278</v>
      </c>
      <c r="K12" s="2263"/>
      <c r="M12" s="2254"/>
      <c r="N12" s="2254"/>
      <c r="O12" s="2254"/>
    </row>
    <row r="13" spans="2:18" ht="21.75" customHeight="1">
      <c r="B13" s="2267" t="s">
        <v>343</v>
      </c>
      <c r="C13" s="2266" t="s">
        <v>342</v>
      </c>
      <c r="D13" s="2265">
        <v>-3562.0999999999995</v>
      </c>
      <c r="E13" s="2265">
        <v>-1671.4</v>
      </c>
      <c r="F13" s="2265">
        <v>-675</v>
      </c>
      <c r="G13" s="2265"/>
      <c r="H13" s="2264">
        <v>-10.550931548236129</v>
      </c>
      <c r="I13" s="2264">
        <v>-4.9506827404401532</v>
      </c>
      <c r="J13" s="2264">
        <v>-1.9993483605343445</v>
      </c>
      <c r="K13" s="2263"/>
      <c r="M13" s="2254"/>
      <c r="N13" s="2254"/>
      <c r="O13" s="2254"/>
    </row>
    <row r="14" spans="2:18" ht="21.75" customHeight="1">
      <c r="B14" s="2267" t="s">
        <v>341</v>
      </c>
      <c r="C14" s="2266" t="s">
        <v>340</v>
      </c>
      <c r="D14" s="2265">
        <v>-3416.8</v>
      </c>
      <c r="E14" s="2265">
        <v>-1343.4</v>
      </c>
      <c r="F14" s="2265">
        <v>-126</v>
      </c>
      <c r="G14" s="2265"/>
      <c r="H14" s="2264">
        <v>-8.6742828128966742</v>
      </c>
      <c r="I14" s="2264">
        <v>-3.4105102817974111</v>
      </c>
      <c r="J14" s="2264">
        <v>-0.31987814166031991</v>
      </c>
      <c r="K14" s="2263"/>
      <c r="M14" s="2254"/>
      <c r="N14" s="2254"/>
      <c r="O14" s="2254"/>
    </row>
    <row r="15" spans="2:18" ht="21.75" customHeight="1">
      <c r="B15" s="2267" t="s">
        <v>339</v>
      </c>
      <c r="C15" s="2266" t="s">
        <v>338</v>
      </c>
      <c r="D15" s="2265">
        <v>-3942.7</v>
      </c>
      <c r="E15" s="2265">
        <v>-1849</v>
      </c>
      <c r="F15" s="2265">
        <v>-866</v>
      </c>
      <c r="G15" s="2265"/>
      <c r="H15" s="2264">
        <v>-8.4630905617446928</v>
      </c>
      <c r="I15" s="2264">
        <v>-3.9689183677850042</v>
      </c>
      <c r="J15" s="2264">
        <v>-1.8588876725266705</v>
      </c>
      <c r="K15" s="2263"/>
      <c r="M15" s="2254"/>
      <c r="N15" s="2254"/>
      <c r="O15" s="2254"/>
    </row>
    <row r="16" spans="2:18" ht="21.75" customHeight="1">
      <c r="B16" s="2267" t="s">
        <v>337</v>
      </c>
      <c r="C16" s="2266" t="s">
        <v>336</v>
      </c>
      <c r="D16" s="2265">
        <v>-4711.7999999999993</v>
      </c>
      <c r="E16" s="2265">
        <v>-2470.9</v>
      </c>
      <c r="F16" s="2265">
        <v>563</v>
      </c>
      <c r="G16" s="2265"/>
      <c r="H16" s="2264">
        <v>-8.4540854774464407</v>
      </c>
      <c r="I16" s="2264">
        <v>-4.4333799834930208</v>
      </c>
      <c r="J16" s="2264">
        <v>1.0101553809164963</v>
      </c>
      <c r="K16" s="2263"/>
      <c r="M16" s="2254"/>
      <c r="N16" s="2254"/>
      <c r="O16" s="2254"/>
    </row>
    <row r="17" spans="2:15" ht="21.75" customHeight="1">
      <c r="B17" s="2267" t="s">
        <v>335</v>
      </c>
      <c r="C17" s="2266" t="s">
        <v>334</v>
      </c>
      <c r="D17" s="2265">
        <v>-5596.699999999998</v>
      </c>
      <c r="E17" s="2265">
        <v>-2904.4</v>
      </c>
      <c r="F17" s="2265">
        <v>376.5</v>
      </c>
      <c r="G17" s="2265"/>
      <c r="H17" s="2264">
        <v>-8.7634661154954241</v>
      </c>
      <c r="I17" s="2264">
        <v>-4.5477890517349371</v>
      </c>
      <c r="J17" s="2264">
        <v>0.58953400977076287</v>
      </c>
      <c r="K17" s="2263"/>
      <c r="M17" s="2254"/>
      <c r="N17" s="2254"/>
      <c r="O17" s="2254"/>
    </row>
    <row r="18" spans="2:15" ht="21.75" customHeight="1">
      <c r="B18" s="2267" t="s">
        <v>333</v>
      </c>
      <c r="C18" s="2266" t="s">
        <v>332</v>
      </c>
      <c r="D18" s="2265">
        <v>-7553.7999999999993</v>
      </c>
      <c r="E18" s="2265">
        <v>-4575.1000000000004</v>
      </c>
      <c r="F18" s="2265">
        <v>2273</v>
      </c>
      <c r="G18" s="2265"/>
      <c r="H18" s="2264">
        <v>-9.8221205107533862</v>
      </c>
      <c r="I18" s="2264">
        <v>-5.9489506670480852</v>
      </c>
      <c r="J18" s="2264">
        <v>2.9555561334616285</v>
      </c>
      <c r="K18" s="2263"/>
      <c r="M18" s="2254"/>
      <c r="N18" s="2254"/>
      <c r="O18" s="2254"/>
    </row>
    <row r="19" spans="2:15" ht="21.75" customHeight="1">
      <c r="B19" s="2267" t="s">
        <v>1864</v>
      </c>
      <c r="C19" s="2266" t="s">
        <v>330</v>
      </c>
      <c r="D19" s="2265">
        <v>-9096.2000000000007</v>
      </c>
      <c r="E19" s="2265">
        <v>-6334.8</v>
      </c>
      <c r="F19" s="2265">
        <v>75.900000000000006</v>
      </c>
      <c r="G19" s="2265"/>
      <c r="H19" s="2264">
        <v>-10.189537358575111</v>
      </c>
      <c r="I19" s="2264">
        <v>-7.0962249355886646</v>
      </c>
      <c r="J19" s="2264">
        <v>8.5022964041671339E-2</v>
      </c>
      <c r="K19" s="2263"/>
      <c r="M19" s="2254"/>
      <c r="N19" s="2254"/>
      <c r="O19" s="2254"/>
    </row>
    <row r="20" spans="2:15" ht="21.75" customHeight="1">
      <c r="B20" s="2267" t="s">
        <v>329</v>
      </c>
      <c r="C20" s="2266" t="s">
        <v>328</v>
      </c>
      <c r="D20" s="2265">
        <v>-10433.699999999999</v>
      </c>
      <c r="E20" s="2265">
        <v>-7643.6</v>
      </c>
      <c r="F20" s="2265">
        <v>2649.6</v>
      </c>
      <c r="G20" s="2265"/>
      <c r="H20" s="2264">
        <v>-10.08905778602924</v>
      </c>
      <c r="I20" s="2264">
        <v>-7.3911193625744565</v>
      </c>
      <c r="J20" s="2264">
        <v>2.5620793687630536</v>
      </c>
      <c r="K20" s="2263"/>
      <c r="M20" s="2254"/>
      <c r="N20" s="2254"/>
      <c r="O20" s="2254"/>
    </row>
    <row r="21" spans="2:15" ht="21.75" customHeight="1">
      <c r="B21" s="2267" t="s">
        <v>327</v>
      </c>
      <c r="C21" s="2266" t="s">
        <v>326</v>
      </c>
      <c r="D21" s="2265">
        <v>-13160.900000000001</v>
      </c>
      <c r="E21" s="2265">
        <v>-9499.7000000000007</v>
      </c>
      <c r="F21" s="2265">
        <v>4132.2</v>
      </c>
      <c r="G21" s="2265"/>
      <c r="H21" s="2264">
        <v>-10.933704411398191</v>
      </c>
      <c r="I21" s="2264">
        <v>-7.8920827448699855</v>
      </c>
      <c r="J21" s="2264">
        <v>3.4329151782005485</v>
      </c>
      <c r="K21" s="2263"/>
      <c r="M21" s="2254"/>
      <c r="N21" s="2254"/>
      <c r="O21" s="2254"/>
    </row>
    <row r="22" spans="2:15" ht="21.75" customHeight="1">
      <c r="B22" s="2267" t="s">
        <v>325</v>
      </c>
      <c r="C22" s="2266" t="s">
        <v>324</v>
      </c>
      <c r="D22" s="2265">
        <v>-14368.3</v>
      </c>
      <c r="E22" s="2265">
        <v>-10074.000000000004</v>
      </c>
      <c r="F22" s="2265">
        <v>3394.4</v>
      </c>
      <c r="G22" s="2265"/>
      <c r="H22" s="2264">
        <v>-9.6117388134085235</v>
      </c>
      <c r="I22" s="2264">
        <v>-6.7390475425956806</v>
      </c>
      <c r="J22" s="2264">
        <v>2.2706991243385715</v>
      </c>
      <c r="K22" s="2263"/>
      <c r="M22" s="2254"/>
      <c r="N22" s="2254"/>
      <c r="O22" s="2254"/>
    </row>
    <row r="23" spans="2:15" ht="21.75" customHeight="1">
      <c r="B23" s="2267" t="s">
        <v>323</v>
      </c>
      <c r="C23" s="2266" t="s">
        <v>322</v>
      </c>
      <c r="D23" s="2265">
        <v>-16909.100000000006</v>
      </c>
      <c r="E23" s="2265">
        <v>-9971.8000000000011</v>
      </c>
      <c r="F23" s="2265">
        <v>7740.2</v>
      </c>
      <c r="G23" s="2265"/>
      <c r="H23" s="2264">
        <v>-9.8610284941157289</v>
      </c>
      <c r="I23" s="2264">
        <v>-5.8153422676324107</v>
      </c>
      <c r="J23" s="2264">
        <v>4.513920477740065</v>
      </c>
      <c r="K23" s="2263"/>
      <c r="M23" s="2254"/>
      <c r="N23" s="2254"/>
      <c r="O23" s="2254"/>
    </row>
    <row r="24" spans="2:15" ht="21.75" customHeight="1">
      <c r="B24" s="2267" t="s">
        <v>321</v>
      </c>
      <c r="C24" s="2266" t="s">
        <v>320</v>
      </c>
      <c r="D24" s="2265">
        <v>-14836.199999999997</v>
      </c>
      <c r="E24" s="2265">
        <v>-8027.2000000000007</v>
      </c>
      <c r="F24" s="2265">
        <v>6283.3</v>
      </c>
      <c r="G24" s="2265"/>
      <c r="H24" s="2264">
        <v>-7.4452005299289397</v>
      </c>
      <c r="I24" s="2264">
        <v>-4.0282628768718141</v>
      </c>
      <c r="J24" s="2264">
        <v>3.153127383676583</v>
      </c>
      <c r="K24" s="2263"/>
      <c r="M24" s="2254"/>
      <c r="N24" s="2254"/>
      <c r="O24" s="2254"/>
    </row>
    <row r="25" spans="2:15" ht="21.75" customHeight="1">
      <c r="B25" s="2267" t="s">
        <v>319</v>
      </c>
      <c r="C25" s="2266" t="s">
        <v>318</v>
      </c>
      <c r="D25" s="2265">
        <v>-22494.899999999994</v>
      </c>
      <c r="E25" s="2265">
        <v>-11786.099999999989</v>
      </c>
      <c r="F25" s="2265">
        <v>-313.89999999999998</v>
      </c>
      <c r="G25" s="2265"/>
      <c r="H25" s="2264">
        <v>-10.263442454659517</v>
      </c>
      <c r="I25" s="2264">
        <v>-5.3774837458651712</v>
      </c>
      <c r="J25" s="2264">
        <v>-0.14321888901562677</v>
      </c>
      <c r="K25" s="2263"/>
      <c r="M25" s="2254"/>
      <c r="N25" s="2254"/>
      <c r="O25" s="2254"/>
    </row>
    <row r="26" spans="2:15" ht="21.75" customHeight="1">
      <c r="B26" s="2267" t="s">
        <v>317</v>
      </c>
      <c r="C26" s="2266" t="s">
        <v>316</v>
      </c>
      <c r="D26" s="2265">
        <v>-33735.400000000009</v>
      </c>
      <c r="E26" s="2265">
        <v>-21542.200000000008</v>
      </c>
      <c r="F26" s="2265">
        <v>-1080.5</v>
      </c>
      <c r="G26" s="2265"/>
      <c r="H26" s="2264">
        <v>-13.553088830233861</v>
      </c>
      <c r="I26" s="2264">
        <v>-8.6545098086480046</v>
      </c>
      <c r="J26" s="2264">
        <v>-0.43408741206767021</v>
      </c>
      <c r="K26" s="2263"/>
      <c r="M26" s="2254"/>
      <c r="N26" s="2254"/>
      <c r="O26" s="2254"/>
    </row>
    <row r="27" spans="2:15" ht="21.75" customHeight="1">
      <c r="B27" s="2267" t="s">
        <v>315</v>
      </c>
      <c r="C27" s="2266" t="s">
        <v>314</v>
      </c>
      <c r="D27" s="2265">
        <v>-31638.099999999991</v>
      </c>
      <c r="E27" s="2265">
        <v>-16507.999999999982</v>
      </c>
      <c r="F27" s="2265">
        <v>3202.1</v>
      </c>
      <c r="G27" s="2265"/>
      <c r="H27" s="2264">
        <v>-11.278657317129683</v>
      </c>
      <c r="I27" s="2264">
        <v>-5.8849322491292675</v>
      </c>
      <c r="J27" s="2264">
        <v>1.1415157229789707</v>
      </c>
      <c r="K27" s="2263"/>
      <c r="M27" s="2254"/>
      <c r="N27" s="2254"/>
      <c r="O27" s="2254"/>
    </row>
    <row r="28" spans="2:15" ht="21.75" customHeight="1">
      <c r="B28" s="2267" t="s">
        <v>313</v>
      </c>
      <c r="C28" s="2266" t="s">
        <v>312</v>
      </c>
      <c r="D28" s="2265">
        <v>-32486.100000000006</v>
      </c>
      <c r="E28" s="2265">
        <v>-15188.2</v>
      </c>
      <c r="F28" s="2265">
        <v>10965.9</v>
      </c>
      <c r="G28" s="2265"/>
      <c r="H28" s="2264">
        <v>-10.798284831059185</v>
      </c>
      <c r="I28" s="2264">
        <v>-5.0485133540527514</v>
      </c>
      <c r="J28" s="2264">
        <v>3.6450331566088852</v>
      </c>
      <c r="K28" s="2263"/>
      <c r="M28" s="2254"/>
      <c r="N28" s="2254"/>
      <c r="O28" s="2254"/>
    </row>
    <row r="29" spans="2:15" ht="21.75" customHeight="1">
      <c r="B29" s="2267" t="s">
        <v>311</v>
      </c>
      <c r="C29" s="2266" t="s">
        <v>310</v>
      </c>
      <c r="D29" s="2265">
        <v>-21801</v>
      </c>
      <c r="E29" s="2265">
        <v>235.09999999999127</v>
      </c>
      <c r="F29" s="2265">
        <v>9840</v>
      </c>
      <c r="G29" s="2265"/>
      <c r="H29" s="2264">
        <v>-6.3738904676700692</v>
      </c>
      <c r="I29" s="2264">
        <v>6.8735454747450936E-2</v>
      </c>
      <c r="J29" s="2264">
        <v>2.8768901519138335</v>
      </c>
      <c r="K29" s="2263"/>
      <c r="M29" s="2254"/>
      <c r="N29" s="2254"/>
      <c r="O29" s="2254"/>
    </row>
    <row r="30" spans="2:15" ht="21.75" customHeight="1">
      <c r="B30" s="2267" t="s">
        <v>309</v>
      </c>
      <c r="C30" s="2266" t="s">
        <v>308</v>
      </c>
      <c r="D30" s="2265">
        <v>-32333.999999999985</v>
      </c>
      <c r="E30" s="2265">
        <v>-8965.7999999999975</v>
      </c>
      <c r="F30" s="2265">
        <v>14434.099999999999</v>
      </c>
      <c r="G30" s="2265"/>
      <c r="H30" s="2264">
        <v>-8.5204275233999454</v>
      </c>
      <c r="I30" s="2264">
        <v>-2.3626043511257264</v>
      </c>
      <c r="J30" s="2264">
        <v>3.8035721814655532</v>
      </c>
      <c r="K30" s="2263"/>
      <c r="M30" s="2254"/>
      <c r="N30" s="2254"/>
      <c r="O30" s="2254"/>
    </row>
    <row r="31" spans="2:15" ht="21.75" customHeight="1">
      <c r="B31" s="2267" t="s">
        <v>307</v>
      </c>
      <c r="C31" s="2266" t="s">
        <v>306</v>
      </c>
      <c r="D31" s="2265">
        <v>-47147.199999999997</v>
      </c>
      <c r="E31" s="2265">
        <v>20148.499999999993</v>
      </c>
      <c r="F31" s="2265">
        <v>5221.3999999999996</v>
      </c>
      <c r="G31" s="2265">
        <v>47216.1</v>
      </c>
      <c r="H31" s="2264">
        <v>-10.678407950733716</v>
      </c>
      <c r="I31" s="2264">
        <v>4.5634502705432816</v>
      </c>
      <c r="J31" s="2264">
        <v>1.1825991633429138</v>
      </c>
      <c r="K31" s="2263">
        <v>10.694013168176228</v>
      </c>
      <c r="M31" s="2254"/>
      <c r="N31" s="2254"/>
      <c r="O31" s="2254"/>
    </row>
    <row r="32" spans="2:15" ht="21.75" customHeight="1">
      <c r="B32" s="2267" t="s">
        <v>305</v>
      </c>
      <c r="C32" s="2266" t="s">
        <v>304</v>
      </c>
      <c r="D32" s="2265">
        <v>-49420.100000000006</v>
      </c>
      <c r="E32" s="2265">
        <v>18161.100000000009</v>
      </c>
      <c r="F32" s="2265">
        <v>-3342.9000000000005</v>
      </c>
      <c r="G32" s="2265">
        <v>47536.3</v>
      </c>
      <c r="H32" s="2264">
        <v>-10.756524748445402</v>
      </c>
      <c r="I32" s="2264">
        <v>3.9528516050957379</v>
      </c>
      <c r="J32" s="2264">
        <v>-0.72759841808450687</v>
      </c>
      <c r="K32" s="2263">
        <v>10.346506530733954</v>
      </c>
      <c r="M32" s="2254"/>
      <c r="N32" s="2254"/>
      <c r="O32" s="2254"/>
    </row>
    <row r="33" spans="2:15" ht="21.75" customHeight="1">
      <c r="B33" s="2267" t="s">
        <v>303</v>
      </c>
      <c r="C33" s="2266" t="s">
        <v>302</v>
      </c>
      <c r="D33" s="2265">
        <v>-63242.600000000006</v>
      </c>
      <c r="E33" s="2265">
        <v>11614.7</v>
      </c>
      <c r="F33" s="2265">
        <v>4363.5</v>
      </c>
      <c r="G33" s="2265">
        <v>54203.3</v>
      </c>
      <c r="H33" s="2264">
        <v>-12.848154626587924</v>
      </c>
      <c r="I33" s="2264">
        <v>2.3596035194857699</v>
      </c>
      <c r="J33" s="2264">
        <v>0.88647403353303633</v>
      </c>
      <c r="K33" s="2263">
        <v>11.011760738352521</v>
      </c>
      <c r="M33" s="2254"/>
      <c r="N33" s="2254"/>
      <c r="O33" s="2254"/>
    </row>
    <row r="34" spans="2:15" ht="21.75" customHeight="1">
      <c r="B34" s="2267" t="s">
        <v>301</v>
      </c>
      <c r="C34" s="2266" t="s">
        <v>300</v>
      </c>
      <c r="D34" s="2265">
        <v>-68606.699999999983</v>
      </c>
      <c r="E34" s="2265">
        <v>14598</v>
      </c>
      <c r="F34" s="2265">
        <v>16005.2</v>
      </c>
      <c r="G34" s="2265">
        <v>58587.6</v>
      </c>
      <c r="H34" s="2264">
        <v>-12.781896193565331</v>
      </c>
      <c r="I34" s="2264">
        <v>2.7197069766315356</v>
      </c>
      <c r="J34" s="2264">
        <v>2.9818779354968523</v>
      </c>
      <c r="K34" s="2263">
        <v>10.915269520762964</v>
      </c>
      <c r="M34" s="2254"/>
      <c r="N34" s="2254"/>
      <c r="O34" s="2254"/>
    </row>
    <row r="35" spans="2:15" ht="21.75" customHeight="1">
      <c r="B35" s="2267" t="s">
        <v>299</v>
      </c>
      <c r="C35" s="2266" t="s">
        <v>298</v>
      </c>
      <c r="D35" s="2265">
        <v>-87796.300000000017</v>
      </c>
      <c r="E35" s="2265">
        <v>11544.6</v>
      </c>
      <c r="F35" s="2265">
        <v>5742.1</v>
      </c>
      <c r="G35" s="2265">
        <v>65541.2</v>
      </c>
      <c r="H35" s="2264">
        <v>-14.89557389398248</v>
      </c>
      <c r="I35" s="2264">
        <v>1.9586638887569305</v>
      </c>
      <c r="J35" s="2264">
        <v>0.97420819392886482</v>
      </c>
      <c r="K35" s="2263">
        <v>11.119760032031923</v>
      </c>
      <c r="M35" s="2254"/>
      <c r="N35" s="2254"/>
      <c r="O35" s="2254"/>
    </row>
    <row r="36" spans="2:15" ht="21.75" customHeight="1">
      <c r="B36" s="2267" t="s">
        <v>297</v>
      </c>
      <c r="C36" s="2266" t="s">
        <v>296</v>
      </c>
      <c r="D36" s="2265">
        <v>-116876.69999999998</v>
      </c>
      <c r="E36" s="2265">
        <v>14224.5</v>
      </c>
      <c r="F36" s="2265">
        <v>25597.8</v>
      </c>
      <c r="G36" s="2265">
        <v>97688.5</v>
      </c>
      <c r="H36" s="2264">
        <v>-17.868759975782925</v>
      </c>
      <c r="I36" s="2264">
        <v>2.174720678078045</v>
      </c>
      <c r="J36" s="2264">
        <v>3.9135340414992568</v>
      </c>
      <c r="K36" s="2263">
        <v>14.935161233113789</v>
      </c>
      <c r="M36" s="2254"/>
      <c r="N36" s="2254"/>
      <c r="O36" s="2254"/>
    </row>
    <row r="37" spans="2:15" ht="21.75" customHeight="1">
      <c r="B37" s="2267" t="s">
        <v>295</v>
      </c>
      <c r="C37" s="2266" t="s">
        <v>294</v>
      </c>
      <c r="D37" s="2265">
        <v>-137326</v>
      </c>
      <c r="E37" s="2265">
        <v>-902.20000000001164</v>
      </c>
      <c r="F37" s="2265">
        <v>5904.2999999999993</v>
      </c>
      <c r="G37" s="2265">
        <v>100144.8</v>
      </c>
      <c r="H37" s="2264">
        <v>-18.867946133860194</v>
      </c>
      <c r="I37" s="2264">
        <v>-0.12395803418121031</v>
      </c>
      <c r="J37" s="2264">
        <v>0.81122303393494843</v>
      </c>
      <c r="K37" s="2263">
        <v>13.759424231290524</v>
      </c>
      <c r="M37" s="2254"/>
      <c r="N37" s="2254"/>
      <c r="O37" s="2254"/>
    </row>
    <row r="38" spans="2:15" ht="21.75" customHeight="1">
      <c r="B38" s="2267" t="s">
        <v>293</v>
      </c>
      <c r="C38" s="2266" t="s">
        <v>292</v>
      </c>
      <c r="D38" s="2265">
        <v>-167083.69999999995</v>
      </c>
      <c r="E38" s="2265">
        <v>23679.600000000006</v>
      </c>
      <c r="F38" s="2265">
        <v>29674.699999999997</v>
      </c>
      <c r="G38" s="2265">
        <v>142682.70000000001</v>
      </c>
      <c r="H38" s="2264">
        <v>-20.484524006315571</v>
      </c>
      <c r="I38" s="2264">
        <v>2.9031278015746027</v>
      </c>
      <c r="J38" s="2264">
        <v>3.6381293000466997</v>
      </c>
      <c r="K38" s="2263">
        <v>17.49295229538204</v>
      </c>
      <c r="M38" s="2254"/>
      <c r="N38" s="2254"/>
      <c r="O38" s="2254"/>
    </row>
    <row r="39" spans="2:15" ht="21.75" customHeight="1">
      <c r="B39" s="2267" t="s">
        <v>291</v>
      </c>
      <c r="C39" s="2266" t="s">
        <v>290</v>
      </c>
      <c r="D39" s="2265">
        <v>-219798.99999999997</v>
      </c>
      <c r="E39" s="2265">
        <v>41437.299999999988</v>
      </c>
      <c r="F39" s="2265">
        <v>44758.399999999994</v>
      </c>
      <c r="G39" s="2265">
        <v>209698.5</v>
      </c>
      <c r="H39" s="2264">
        <v>-22.240750037615424</v>
      </c>
      <c r="I39" s="2264">
        <v>4.1929063896272574</v>
      </c>
      <c r="J39" s="2264">
        <v>4.5289577590598968</v>
      </c>
      <c r="K39" s="2263">
        <v>21.218713104986371</v>
      </c>
      <c r="M39" s="2254"/>
      <c r="N39" s="2254"/>
      <c r="O39" s="2254"/>
    </row>
    <row r="40" spans="2:15" ht="21.75" customHeight="1">
      <c r="B40" s="2267" t="s">
        <v>289</v>
      </c>
      <c r="C40" s="2266" t="s">
        <v>288</v>
      </c>
      <c r="D40" s="2265">
        <v>-319900.3</v>
      </c>
      <c r="E40" s="2265">
        <v>-28135.199999999983</v>
      </c>
      <c r="F40" s="2265">
        <v>-3325.7</v>
      </c>
      <c r="G40" s="2265">
        <v>231725.3</v>
      </c>
      <c r="H40" s="2264">
        <v>-26.81986816351991</v>
      </c>
      <c r="I40" s="2264">
        <v>-2.35880477371939</v>
      </c>
      <c r="J40" s="2264">
        <v>-0.27882073118224071</v>
      </c>
      <c r="K40" s="2263">
        <v>19.427434097911444</v>
      </c>
      <c r="M40" s="2254"/>
      <c r="N40" s="2254"/>
      <c r="O40" s="2254"/>
    </row>
    <row r="41" spans="2:15" ht="21.75" customHeight="1">
      <c r="B41" s="2267" t="s">
        <v>382</v>
      </c>
      <c r="C41" s="2266" t="s">
        <v>286</v>
      </c>
      <c r="D41" s="2265">
        <v>-328344.5</v>
      </c>
      <c r="E41" s="2265">
        <v>-12936.399999999994</v>
      </c>
      <c r="F41" s="2265">
        <v>4089.6999999999971</v>
      </c>
      <c r="G41" s="2265">
        <v>253551.59999999998</v>
      </c>
      <c r="H41" s="2264">
        <v>-21.011614253855036</v>
      </c>
      <c r="I41" s="2264">
        <v>-0.82783371316885213</v>
      </c>
      <c r="J41" s="2264">
        <v>0.26171048643723555</v>
      </c>
      <c r="K41" s="2263">
        <v>16.225423031747905</v>
      </c>
      <c r="M41" s="2254"/>
      <c r="N41" s="2254"/>
      <c r="O41" s="2254"/>
    </row>
    <row r="42" spans="2:15" ht="21.75" customHeight="1">
      <c r="B42" s="2267" t="s">
        <v>285</v>
      </c>
      <c r="C42" s="2266" t="s">
        <v>284</v>
      </c>
      <c r="D42" s="2265">
        <v>-359084.3</v>
      </c>
      <c r="E42" s="2265">
        <v>75979.200000000012</v>
      </c>
      <c r="F42" s="2265">
        <v>131626.6</v>
      </c>
      <c r="G42" s="2265">
        <v>359554.4</v>
      </c>
      <c r="H42" s="2264">
        <v>-20.421323484820704</v>
      </c>
      <c r="I42" s="2264">
        <v>4.3209792834659977</v>
      </c>
      <c r="J42" s="2264">
        <v>7.4856778138367535</v>
      </c>
      <c r="K42" s="2263">
        <v>20.448058332794325</v>
      </c>
      <c r="M42" s="2254"/>
      <c r="N42" s="2254"/>
      <c r="O42" s="2254"/>
    </row>
    <row r="43" spans="2:15" ht="21.75" customHeight="1">
      <c r="B43" s="2267" t="s">
        <v>283</v>
      </c>
      <c r="C43" s="2266" t="s">
        <v>282</v>
      </c>
      <c r="D43" s="2265">
        <v>-453718.70000000007</v>
      </c>
      <c r="E43" s="2265">
        <v>57060.739999999991</v>
      </c>
      <c r="F43" s="2265">
        <v>68939.62</v>
      </c>
      <c r="G43" s="2265">
        <v>434581.7</v>
      </c>
      <c r="H43" s="2264">
        <v>-23.276042992207795</v>
      </c>
      <c r="I43" s="2264">
        <v>2.9272503809236663</v>
      </c>
      <c r="J43" s="2264">
        <v>3.5366440902402041</v>
      </c>
      <c r="K43" s="2263">
        <v>22.294303348807862</v>
      </c>
      <c r="M43" s="2254"/>
      <c r="N43" s="2254"/>
      <c r="O43" s="2254"/>
    </row>
    <row r="44" spans="2:15" ht="21.75" customHeight="1">
      <c r="B44" s="2267" t="s">
        <v>281</v>
      </c>
      <c r="C44" s="2266" t="s">
        <v>280</v>
      </c>
      <c r="D44" s="2265">
        <v>-574530.5</v>
      </c>
      <c r="E44" s="2265">
        <v>89721.500000000058</v>
      </c>
      <c r="F44" s="2265">
        <v>127127.13000000002</v>
      </c>
      <c r="G44" s="2265">
        <v>543294.10000000009</v>
      </c>
      <c r="H44" s="2264">
        <v>-25.734557374962765</v>
      </c>
      <c r="I44" s="2264">
        <v>4.0188346650312265</v>
      </c>
      <c r="J44" s="2264">
        <v>5.6943198331495903</v>
      </c>
      <c r="K44" s="2263">
        <v>24.335406367336041</v>
      </c>
      <c r="M44" s="2254"/>
      <c r="N44" s="2254"/>
      <c r="O44" s="2254"/>
    </row>
    <row r="45" spans="2:15" ht="21.75" customHeight="1">
      <c r="B45" s="2267" t="s">
        <v>279</v>
      </c>
      <c r="C45" s="2266" t="s">
        <v>278</v>
      </c>
      <c r="D45" s="2265">
        <v>-635879.20000000007</v>
      </c>
      <c r="E45" s="2265">
        <v>108319.79999999999</v>
      </c>
      <c r="F45" s="2265">
        <v>145035.95000000001</v>
      </c>
      <c r="G45" s="2265">
        <v>617278.80000000005</v>
      </c>
      <c r="H45" s="2264">
        <v>-26.236553202967151</v>
      </c>
      <c r="I45" s="2264">
        <v>4.4693051693383907</v>
      </c>
      <c r="J45" s="2264">
        <v>5.9842237621829479</v>
      </c>
      <c r="K45" s="2263">
        <v>25.469095509435942</v>
      </c>
      <c r="M45" s="2254"/>
      <c r="N45" s="2254"/>
      <c r="O45" s="2254"/>
    </row>
    <row r="46" spans="2:15" ht="21.75" customHeight="1">
      <c r="B46" s="2267" t="s">
        <v>68</v>
      </c>
      <c r="C46" s="2266" t="s">
        <v>277</v>
      </c>
      <c r="D46" s="2265">
        <v>-671772.38038956898</v>
      </c>
      <c r="E46" s="2265">
        <v>140418.61221132224</v>
      </c>
      <c r="F46" s="2265">
        <v>188912.3</v>
      </c>
      <c r="G46" s="2265">
        <v>665064.34822111635</v>
      </c>
      <c r="H46" s="2264">
        <v>-25.756321933115153</v>
      </c>
      <c r="I46" s="2264">
        <v>5.3837685011978627</v>
      </c>
      <c r="J46" s="2264">
        <v>7.2430575563460335</v>
      </c>
      <c r="K46" s="2263">
        <v>25.499130299293942</v>
      </c>
      <c r="M46" s="2254"/>
      <c r="N46" s="2254"/>
      <c r="O46" s="2254"/>
    </row>
    <row r="47" spans="2:15" ht="21.75" customHeight="1">
      <c r="B47" s="2267" t="s">
        <v>69</v>
      </c>
      <c r="C47" s="2266" t="s">
        <v>276</v>
      </c>
      <c r="D47" s="2265">
        <v>-892926.9</v>
      </c>
      <c r="E47" s="2265">
        <v>-10130.6</v>
      </c>
      <c r="F47" s="2265">
        <v>82106.100000000006</v>
      </c>
      <c r="G47" s="2265">
        <v>695452.4</v>
      </c>
      <c r="H47" s="2264">
        <v>-29.018032085421805</v>
      </c>
      <c r="I47" s="2264">
        <v>-0.32922076358610558</v>
      </c>
      <c r="J47" s="2264">
        <v>2.6682558720191443</v>
      </c>
      <c r="K47" s="2263">
        <v>22.600573526325164</v>
      </c>
      <c r="M47" s="2254"/>
      <c r="N47" s="2254"/>
      <c r="O47" s="2254"/>
    </row>
    <row r="48" spans="2:15" ht="21.75" customHeight="1">
      <c r="B48" s="2267" t="s">
        <v>70</v>
      </c>
      <c r="C48" s="2266" t="s">
        <v>275</v>
      </c>
      <c r="D48" s="2265">
        <v>-1134107.9443190622</v>
      </c>
      <c r="E48" s="2265">
        <v>-246822.22110370582</v>
      </c>
      <c r="F48" s="2265">
        <v>960.19000000003098</v>
      </c>
      <c r="G48" s="2265">
        <v>755058.58393590851</v>
      </c>
      <c r="H48" s="2269">
        <v>-32.816104902214157</v>
      </c>
      <c r="I48" s="2264">
        <v>-7.1419514698840532</v>
      </c>
      <c r="J48" s="2268">
        <v>2.7783683135186036E-2</v>
      </c>
      <c r="K48" s="2263">
        <v>21.848080530495917</v>
      </c>
      <c r="M48" s="2254"/>
      <c r="N48" s="2254"/>
      <c r="O48" s="2254"/>
    </row>
    <row r="49" spans="2:15" ht="21.75" customHeight="1">
      <c r="B49" s="2267" t="s">
        <v>1863</v>
      </c>
      <c r="C49" s="2266" t="s">
        <v>1862</v>
      </c>
      <c r="D49" s="2265">
        <v>-1299546.5055090443</v>
      </c>
      <c r="E49" s="2265">
        <v>-266970.39985171054</v>
      </c>
      <c r="F49" s="2265">
        <v>-67400.493227382001</v>
      </c>
      <c r="G49" s="2265">
        <v>879367.14949666336</v>
      </c>
      <c r="H49" s="2264">
        <v>-33.67633955527517</v>
      </c>
      <c r="I49" s="2264">
        <v>-6.9182486340433753</v>
      </c>
      <c r="J49" s="2264">
        <v>-1.7466107495931731</v>
      </c>
      <c r="K49" s="2263">
        <v>22.787846833233594</v>
      </c>
      <c r="M49" s="2254"/>
      <c r="N49" s="2254"/>
      <c r="O49" s="2254"/>
    </row>
    <row r="50" spans="2:15" ht="21.75" customHeight="1">
      <c r="B50" s="2267" t="s">
        <v>1861</v>
      </c>
      <c r="C50" s="2266" t="s">
        <v>1860</v>
      </c>
      <c r="D50" s="2265">
        <v>-1061937.9808374112</v>
      </c>
      <c r="E50" s="2265">
        <v>-33763.120085891453</v>
      </c>
      <c r="F50" s="2265">
        <v>282409.53906808869</v>
      </c>
      <c r="G50" s="2265">
        <v>875026.9567769951</v>
      </c>
      <c r="H50" s="2264">
        <v>-27.12692392741921</v>
      </c>
      <c r="I50" s="2264">
        <v>-0.86246994330126037</v>
      </c>
      <c r="J50" s="2264">
        <v>7.2140767360410409</v>
      </c>
      <c r="K50" s="2263">
        <v>22.352331416014135</v>
      </c>
      <c r="M50" s="2254"/>
      <c r="N50" s="2254"/>
      <c r="O50" s="2254"/>
    </row>
    <row r="51" spans="2:15" ht="21.75" customHeight="1" thickBot="1">
      <c r="B51" s="2262" t="s">
        <v>1859</v>
      </c>
      <c r="C51" s="2261" t="s">
        <v>1858</v>
      </c>
      <c r="D51" s="2260">
        <v>-1428309.4626212099</v>
      </c>
      <c r="E51" s="2260">
        <v>-333671.93453037995</v>
      </c>
      <c r="F51" s="2260">
        <v>1226.7149713200979</v>
      </c>
      <c r="G51" s="2260">
        <v>961054.57727377792</v>
      </c>
      <c r="H51" s="2259">
        <v>-33.478711610217452</v>
      </c>
      <c r="I51" s="2259">
        <v>-7.8210687255864615</v>
      </c>
      <c r="J51" s="2258">
        <v>2.8753458425874238E-2</v>
      </c>
      <c r="K51" s="2257">
        <v>22.52653915432407</v>
      </c>
      <c r="M51" s="2254"/>
      <c r="N51" s="2254"/>
      <c r="O51" s="2254"/>
    </row>
    <row r="52" spans="2:15" ht="16.5" thickTop="1">
      <c r="B52" s="2256" t="s">
        <v>1857</v>
      </c>
      <c r="C52" s="2256"/>
    </row>
    <row r="53" spans="2:15">
      <c r="B53" s="2255" t="s">
        <v>381</v>
      </c>
      <c r="H53" s="2254"/>
      <c r="I53" s="2254"/>
      <c r="J53" s="2254"/>
      <c r="K53" s="2254"/>
    </row>
    <row r="54" spans="2:15">
      <c r="H54" s="2254"/>
      <c r="I54" s="2254"/>
      <c r="J54" s="2254"/>
      <c r="K54" s="2254"/>
    </row>
    <row r="55" spans="2:15">
      <c r="H55" s="2254"/>
      <c r="I55" s="2254"/>
      <c r="J55" s="2254"/>
      <c r="K55" s="2254"/>
    </row>
    <row r="56" spans="2:15">
      <c r="D56" s="2254"/>
      <c r="E56" s="2254"/>
      <c r="F56" s="2254"/>
      <c r="G56" s="2254"/>
      <c r="H56" s="2254"/>
      <c r="I56" s="2254"/>
      <c r="J56" s="2254"/>
      <c r="K56" s="2254"/>
    </row>
    <row r="57" spans="2:15">
      <c r="D57" s="2254"/>
      <c r="E57" s="2254"/>
      <c r="F57" s="2254"/>
      <c r="G57" s="2254"/>
      <c r="H57" s="2254"/>
      <c r="I57" s="2254"/>
      <c r="J57" s="2254"/>
      <c r="K57" s="2254"/>
    </row>
    <row r="58" spans="2:15">
      <c r="D58" s="2254"/>
      <c r="E58" s="2254"/>
      <c r="F58" s="2254"/>
      <c r="G58" s="2254"/>
      <c r="H58" s="2254"/>
      <c r="I58" s="2254"/>
      <c r="J58" s="2254"/>
      <c r="K58" s="2254"/>
    </row>
    <row r="71" spans="6:6">
      <c r="F71" s="2254"/>
    </row>
    <row r="72" spans="6:6">
      <c r="F72" s="2254"/>
    </row>
    <row r="73" spans="6:6">
      <c r="F73" s="2254"/>
    </row>
    <row r="74" spans="6:6">
      <c r="F74" s="2254"/>
    </row>
    <row r="75" spans="6:6">
      <c r="F75" s="2254"/>
    </row>
    <row r="76" spans="6:6">
      <c r="F76" s="2254"/>
    </row>
    <row r="77" spans="6:6">
      <c r="F77" s="2254"/>
    </row>
    <row r="78" spans="6:6">
      <c r="F78" s="2254"/>
    </row>
    <row r="79" spans="6:6">
      <c r="F79" s="2254"/>
    </row>
    <row r="80" spans="6:6">
      <c r="F80" s="2254"/>
    </row>
    <row r="81" spans="6:6">
      <c r="F81" s="2254"/>
    </row>
    <row r="82" spans="6:6">
      <c r="F82" s="2254"/>
    </row>
    <row r="83" spans="6:6">
      <c r="F83" s="2254"/>
    </row>
    <row r="84" spans="6:6">
      <c r="F84" s="2254"/>
    </row>
    <row r="85" spans="6:6">
      <c r="F85" s="2254"/>
    </row>
    <row r="86" spans="6:6">
      <c r="F86" s="2254"/>
    </row>
    <row r="87" spans="6:6">
      <c r="F87" s="2254"/>
    </row>
    <row r="88" spans="6:6">
      <c r="F88" s="2254"/>
    </row>
    <row r="89" spans="6:6">
      <c r="F89" s="2254"/>
    </row>
    <row r="90" spans="6:6">
      <c r="F90" s="2254"/>
    </row>
    <row r="91" spans="6:6">
      <c r="F91" s="2254"/>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16"/>
  <sheetViews>
    <sheetView showGridLines="0" workbookViewId="0">
      <pane xSplit="3" ySplit="5" topLeftCell="D57" activePane="bottomRight" state="frozen"/>
      <selection activeCell="M38" sqref="M38"/>
      <selection pane="topRight" activeCell="M38" sqref="M38"/>
      <selection pane="bottomLeft" activeCell="M38" sqref="M38"/>
      <selection pane="bottomRight" activeCell="M38" sqref="M38"/>
    </sheetView>
  </sheetViews>
  <sheetFormatPr defaultColWidth="15.42578125" defaultRowHeight="15" customHeight="1"/>
  <cols>
    <col min="1" max="1" width="6.140625" style="2278" customWidth="1"/>
    <col min="2" max="2" width="12" style="2278" customWidth="1"/>
    <col min="3" max="3" width="14.7109375" style="2278" customWidth="1"/>
    <col min="4" max="4" width="13.85546875" style="2278" bestFit="1" customWidth="1"/>
    <col min="5" max="5" width="15.42578125" style="2278"/>
    <col min="6" max="6" width="12.42578125" style="2278" customWidth="1"/>
    <col min="7" max="7" width="13.42578125" style="2278" customWidth="1"/>
    <col min="8" max="8" width="15.28515625" style="2278" customWidth="1"/>
    <col min="9" max="9" width="13.85546875" style="2278" customWidth="1"/>
    <col min="10" max="10" width="13.140625" style="2278" customWidth="1"/>
    <col min="11" max="11" width="12.42578125" style="2278" bestFit="1" customWidth="1"/>
    <col min="12" max="12" width="15" style="2278" bestFit="1" customWidth="1"/>
    <col min="13" max="27" width="9.42578125" style="2278" customWidth="1"/>
    <col min="28" max="16384" width="15.42578125" style="2278"/>
  </cols>
  <sheetData>
    <row r="1" spans="2:27" ht="15.75">
      <c r="B1" s="3452" t="s">
        <v>1878</v>
      </c>
      <c r="C1" s="3453"/>
      <c r="D1" s="3453"/>
      <c r="E1" s="3453"/>
      <c r="F1" s="3453"/>
      <c r="G1" s="3453"/>
      <c r="H1" s="3453"/>
      <c r="I1" s="3453"/>
      <c r="J1" s="3453"/>
    </row>
    <row r="2" spans="2:27" ht="15.75">
      <c r="B2" s="3452" t="s">
        <v>190</v>
      </c>
      <c r="C2" s="3453"/>
      <c r="D2" s="3453"/>
      <c r="E2" s="3453"/>
      <c r="F2" s="3453"/>
      <c r="G2" s="3453"/>
      <c r="H2" s="3453"/>
      <c r="I2" s="3453"/>
      <c r="J2" s="3453"/>
    </row>
    <row r="3" spans="2:27" ht="16.5" thickBot="1">
      <c r="B3" s="3454" t="s">
        <v>140</v>
      </c>
      <c r="C3" s="3455"/>
      <c r="D3" s="3455"/>
      <c r="E3" s="3455"/>
      <c r="F3" s="3455"/>
      <c r="G3" s="3455"/>
      <c r="H3" s="3455"/>
      <c r="I3" s="3455"/>
      <c r="J3" s="3455"/>
    </row>
    <row r="4" spans="2:27" ht="15.75" thickTop="1">
      <c r="B4" s="3456" t="s">
        <v>372</v>
      </c>
      <c r="C4" s="3458" t="s">
        <v>1877</v>
      </c>
      <c r="D4" s="3458" t="s">
        <v>1876</v>
      </c>
      <c r="E4" s="3458" t="s">
        <v>1661</v>
      </c>
      <c r="F4" s="3458" t="s">
        <v>1875</v>
      </c>
      <c r="G4" s="3460" t="s">
        <v>1646</v>
      </c>
      <c r="H4" s="3461"/>
      <c r="I4" s="3458" t="s">
        <v>1874</v>
      </c>
      <c r="J4" s="3462" t="s">
        <v>1873</v>
      </c>
      <c r="L4" s="2327"/>
      <c r="M4" s="2327"/>
      <c r="N4" s="2327"/>
      <c r="O4" s="2327"/>
      <c r="P4" s="2327"/>
      <c r="Q4" s="2327"/>
      <c r="R4" s="2327"/>
      <c r="S4" s="2327"/>
      <c r="T4" s="2327"/>
      <c r="U4" s="2327"/>
      <c r="V4" s="2327"/>
      <c r="W4" s="2327"/>
      <c r="X4" s="2327"/>
      <c r="Y4" s="2327"/>
      <c r="Z4" s="2327"/>
      <c r="AA4" s="2327"/>
    </row>
    <row r="5" spans="2:27" ht="42" customHeight="1">
      <c r="B5" s="3457"/>
      <c r="C5" s="3459"/>
      <c r="D5" s="3459"/>
      <c r="E5" s="3459"/>
      <c r="F5" s="3459"/>
      <c r="G5" s="2328" t="s">
        <v>396</v>
      </c>
      <c r="H5" s="2328" t="s">
        <v>1872</v>
      </c>
      <c r="I5" s="3459"/>
      <c r="J5" s="3463"/>
      <c r="L5" s="2327"/>
      <c r="M5" s="2327"/>
      <c r="N5" s="2327"/>
      <c r="O5" s="2327"/>
      <c r="P5" s="2327"/>
      <c r="Q5" s="2327"/>
      <c r="R5" s="2327"/>
      <c r="S5" s="2327"/>
      <c r="T5" s="2327"/>
      <c r="U5" s="2327"/>
      <c r="V5" s="2327"/>
      <c r="W5" s="2327"/>
      <c r="X5" s="2327"/>
      <c r="Y5" s="2327"/>
      <c r="Z5" s="2327"/>
      <c r="AA5" s="2327"/>
    </row>
    <row r="6" spans="2:27">
      <c r="B6" s="3464" t="s">
        <v>69</v>
      </c>
      <c r="C6" s="2317" t="s">
        <v>430</v>
      </c>
      <c r="D6" s="2316">
        <v>-2315.2593572907354</v>
      </c>
      <c r="E6" s="2316">
        <v>-61585.96818663981</v>
      </c>
      <c r="F6" s="2316">
        <v>-3209.9787642016827</v>
      </c>
      <c r="G6" s="2316">
        <v>51940.195430542029</v>
      </c>
      <c r="H6" s="2316">
        <v>-2.5007406639422514</v>
      </c>
      <c r="I6" s="2316">
        <v>1233.2069999999999</v>
      </c>
      <c r="J6" s="2315">
        <v>-2111.4400000000082</v>
      </c>
      <c r="L6" s="2326"/>
    </row>
    <row r="7" spans="2:27">
      <c r="B7" s="3465"/>
      <c r="C7" s="2311" t="s">
        <v>1560</v>
      </c>
      <c r="D7" s="2305">
        <v>-11116.381814462555</v>
      </c>
      <c r="E7" s="2305">
        <v>-131661.92973273239</v>
      </c>
      <c r="F7" s="2305">
        <v>-5314.7781990221611</v>
      </c>
      <c r="G7" s="2305">
        <v>114739.77702329913</v>
      </c>
      <c r="H7" s="2305">
        <v>6.5677367020399098</v>
      </c>
      <c r="I7" s="2305">
        <v>2193.337</v>
      </c>
      <c r="J7" s="2286">
        <v>-3497.2000000000353</v>
      </c>
      <c r="L7" s="2326"/>
    </row>
    <row r="8" spans="2:27">
      <c r="B8" s="3465"/>
      <c r="C8" s="2311" t="s">
        <v>426</v>
      </c>
      <c r="D8" s="2305">
        <v>-1974.5554188921815</v>
      </c>
      <c r="E8" s="2305">
        <v>-195649.16813926279</v>
      </c>
      <c r="F8" s="2305">
        <v>-2401.5327664531706</v>
      </c>
      <c r="G8" s="2305">
        <v>171796.87120966386</v>
      </c>
      <c r="H8" s="2305">
        <v>3.2302221350921592</v>
      </c>
      <c r="I8" s="2305">
        <v>5020.91</v>
      </c>
      <c r="J8" s="2286">
        <v>19695.419999999944</v>
      </c>
      <c r="L8" s="2326"/>
    </row>
    <row r="9" spans="2:27">
      <c r="B9" s="3465"/>
      <c r="C9" s="2311" t="s">
        <v>424</v>
      </c>
      <c r="D9" s="2305">
        <v>1858.1977170610044</v>
      </c>
      <c r="E9" s="2305">
        <v>-268342.24414765352</v>
      </c>
      <c r="F9" s="2305">
        <v>1090.7430938449688</v>
      </c>
      <c r="G9" s="2305">
        <v>232137.78040203292</v>
      </c>
      <c r="H9" s="2305">
        <v>7.7766115933313467</v>
      </c>
      <c r="I9" s="2305">
        <v>5710.741</v>
      </c>
      <c r="J9" s="2286">
        <v>21977.259999999995</v>
      </c>
      <c r="L9" s="2326"/>
    </row>
    <row r="10" spans="2:27">
      <c r="B10" s="3465"/>
      <c r="C10" s="2311" t="s">
        <v>422</v>
      </c>
      <c r="D10" s="2305">
        <v>3485.9658238825505</v>
      </c>
      <c r="E10" s="2305">
        <v>-341407.16889575805</v>
      </c>
      <c r="F10" s="2305">
        <v>3593.0914362064141</v>
      </c>
      <c r="G10" s="2305">
        <v>287664.17140263785</v>
      </c>
      <c r="H10" s="2305">
        <v>6.0039427185485543</v>
      </c>
      <c r="I10" s="2305">
        <v>6838.0779999999995</v>
      </c>
      <c r="J10" s="2286">
        <v>28779.329999999973</v>
      </c>
      <c r="L10" s="2326"/>
    </row>
    <row r="11" spans="2:27">
      <c r="B11" s="3465"/>
      <c r="C11" s="2311" t="s">
        <v>420</v>
      </c>
      <c r="D11" s="2305">
        <v>-1078.5637366355513</v>
      </c>
      <c r="E11" s="2305">
        <v>-416851.66007222672</v>
      </c>
      <c r="F11" s="2305">
        <v>4285.2454684600052</v>
      </c>
      <c r="G11" s="2305">
        <v>342233.46462058183</v>
      </c>
      <c r="H11" s="2305">
        <v>5.7279561993502561</v>
      </c>
      <c r="I11" s="2305">
        <v>7393.1219999999994</v>
      </c>
      <c r="J11" s="2286">
        <v>44998.810000000012</v>
      </c>
      <c r="L11" s="2326"/>
    </row>
    <row r="12" spans="2:27">
      <c r="B12" s="3465"/>
      <c r="C12" s="2311" t="s">
        <v>417</v>
      </c>
      <c r="D12" s="2305">
        <v>-10657.172930667468</v>
      </c>
      <c r="E12" s="2305">
        <v>-501371.32974980655</v>
      </c>
      <c r="F12" s="2305">
        <v>4585.3050184969543</v>
      </c>
      <c r="G12" s="2305">
        <v>394567.09979330411</v>
      </c>
      <c r="H12" s="2305">
        <v>5.1741969052068821</v>
      </c>
      <c r="I12" s="2305">
        <v>7600.0259999999998</v>
      </c>
      <c r="J12" s="2286">
        <v>36947.459999999948</v>
      </c>
      <c r="L12" s="2326"/>
    </row>
    <row r="13" spans="2:27">
      <c r="B13" s="3465"/>
      <c r="C13" s="2311" t="s">
        <v>414</v>
      </c>
      <c r="D13" s="2305">
        <v>-6306.9307570507517</v>
      </c>
      <c r="E13" s="2305">
        <v>-566185.35754425905</v>
      </c>
      <c r="F13" s="2305">
        <v>3728.9688407823778</v>
      </c>
      <c r="G13" s="2305">
        <v>449991.58091562742</v>
      </c>
      <c r="H13" s="2305">
        <v>5.2924683860766635</v>
      </c>
      <c r="I13" s="2305">
        <v>8353.98</v>
      </c>
      <c r="J13" s="2286">
        <v>50055.609999999993</v>
      </c>
      <c r="L13" s="2326"/>
    </row>
    <row r="14" spans="2:27">
      <c r="B14" s="3465"/>
      <c r="C14" s="2311" t="s">
        <v>411</v>
      </c>
      <c r="D14" s="2305">
        <v>-10335.489942339365</v>
      </c>
      <c r="E14" s="2305">
        <v>-655189.87568075943</v>
      </c>
      <c r="F14" s="2305">
        <v>6422.1624525296647</v>
      </c>
      <c r="G14" s="2305">
        <v>511931.52801913524</v>
      </c>
      <c r="H14" s="2305">
        <v>6.2791625367195163</v>
      </c>
      <c r="I14" s="2305">
        <v>11069.053</v>
      </c>
      <c r="J14" s="2286">
        <v>50638.059999999939</v>
      </c>
      <c r="L14" s="2326"/>
    </row>
    <row r="15" spans="2:27">
      <c r="B15" s="3465"/>
      <c r="C15" s="2311" t="s">
        <v>408</v>
      </c>
      <c r="D15" s="2305">
        <v>-7565.030522427056</v>
      </c>
      <c r="E15" s="2305">
        <v>-730514.41133907181</v>
      </c>
      <c r="F15" s="2305">
        <v>7764.478823718222</v>
      </c>
      <c r="G15" s="2305">
        <v>566971.84008661122</v>
      </c>
      <c r="H15" s="2305">
        <v>5.2142933918451337</v>
      </c>
      <c r="I15" s="2305">
        <v>11607.731</v>
      </c>
      <c r="J15" s="2286">
        <v>53841.61</v>
      </c>
      <c r="L15" s="2326"/>
    </row>
    <row r="16" spans="2:27">
      <c r="B16" s="3465"/>
      <c r="C16" s="2324" t="s">
        <v>405</v>
      </c>
      <c r="D16" s="2322">
        <v>-1722.2779064718634</v>
      </c>
      <c r="E16" s="2322">
        <v>-809526.16276378394</v>
      </c>
      <c r="F16" s="2322">
        <v>6008.3330603680988</v>
      </c>
      <c r="G16" s="2322">
        <v>633419.73226518265</v>
      </c>
      <c r="H16" s="2322">
        <v>5.7549913607479519</v>
      </c>
      <c r="I16" s="2322">
        <v>12270.48</v>
      </c>
      <c r="J16" s="2321">
        <v>74264.260000000009</v>
      </c>
      <c r="L16" s="2326"/>
    </row>
    <row r="17" spans="2:14">
      <c r="B17" s="3457"/>
      <c r="C17" s="2320" t="s">
        <v>402</v>
      </c>
      <c r="D17" s="2319">
        <v>-10130.609031744534</v>
      </c>
      <c r="E17" s="2319">
        <v>-895818.27083488437</v>
      </c>
      <c r="F17" s="2319">
        <v>2891.333075273993</v>
      </c>
      <c r="G17" s="2319">
        <v>695452.39585422631</v>
      </c>
      <c r="H17" s="2325">
        <v>4.5692213326405353</v>
      </c>
      <c r="I17" s="2319">
        <v>13503.939999999999</v>
      </c>
      <c r="J17" s="2318">
        <v>82154.719999999943</v>
      </c>
      <c r="L17" s="2326"/>
    </row>
    <row r="18" spans="2:14">
      <c r="B18" s="3464" t="s">
        <v>70</v>
      </c>
      <c r="C18" s="2317" t="s">
        <v>430</v>
      </c>
      <c r="D18" s="2316">
        <v>-5982.0573334691653</v>
      </c>
      <c r="E18" s="2316">
        <v>-69190.363328178719</v>
      </c>
      <c r="F18" s="2316">
        <v>-2335.4143447941374</v>
      </c>
      <c r="G18" s="2316">
        <v>55552.818990492262</v>
      </c>
      <c r="H18" s="2305">
        <v>6.9553522662063827</v>
      </c>
      <c r="I18" s="2316">
        <v>4605.5389999999998</v>
      </c>
      <c r="J18" s="2315">
        <v>-3286.4400000000387</v>
      </c>
      <c r="L18" s="2281"/>
    </row>
    <row r="19" spans="2:14">
      <c r="B19" s="3465"/>
      <c r="C19" s="2311" t="s">
        <v>1560</v>
      </c>
      <c r="D19" s="2305">
        <v>-19735.265651982903</v>
      </c>
      <c r="E19" s="2305">
        <v>-148835.49275575718</v>
      </c>
      <c r="F19" s="2305">
        <v>-6700.8979040640106</v>
      </c>
      <c r="G19" s="2305">
        <v>115551.71009822453</v>
      </c>
      <c r="H19" s="2305">
        <v>0.70762999196043452</v>
      </c>
      <c r="I19" s="2305">
        <v>5103.9650000000001</v>
      </c>
      <c r="J19" s="2286">
        <v>-5873.8399999999674</v>
      </c>
      <c r="L19" s="2281"/>
    </row>
    <row r="20" spans="2:14">
      <c r="B20" s="3465"/>
      <c r="C20" s="2311" t="s">
        <v>426</v>
      </c>
      <c r="D20" s="2305">
        <v>-25522.932125530337</v>
      </c>
      <c r="E20" s="2305">
        <v>-233408.28386576672</v>
      </c>
      <c r="F20" s="2305">
        <v>-6133.1787491136456</v>
      </c>
      <c r="G20" s="2305">
        <v>176323.72447282408</v>
      </c>
      <c r="H20" s="2305">
        <v>2.6350033218216051</v>
      </c>
      <c r="I20" s="2305">
        <v>6069.1809999999996</v>
      </c>
      <c r="J20" s="2286">
        <v>4273.980000000025</v>
      </c>
      <c r="L20" s="2281"/>
    </row>
    <row r="21" spans="2:14" ht="15.75" customHeight="1">
      <c r="B21" s="3465"/>
      <c r="C21" s="2311" t="s">
        <v>424</v>
      </c>
      <c r="D21" s="2305">
        <v>-48981.29207395867</v>
      </c>
      <c r="E21" s="2305">
        <v>-321306.71991733147</v>
      </c>
      <c r="F21" s="2305">
        <v>-3009.3800059910682</v>
      </c>
      <c r="G21" s="2305">
        <v>228949.71812943125</v>
      </c>
      <c r="H21" s="2305">
        <v>-1.3733491666373165</v>
      </c>
      <c r="I21" s="2305">
        <v>10165.281999999999</v>
      </c>
      <c r="J21" s="2286">
        <v>2399.5699999999342</v>
      </c>
      <c r="L21" s="2281"/>
    </row>
    <row r="22" spans="2:14" ht="15.75" customHeight="1">
      <c r="B22" s="3465"/>
      <c r="C22" s="2311" t="s">
        <v>422</v>
      </c>
      <c r="D22" s="2305">
        <v>-64114.67377928202</v>
      </c>
      <c r="E22" s="2305">
        <v>-406613.10529501364</v>
      </c>
      <c r="F22" s="2305">
        <v>-4540.2185011751699</v>
      </c>
      <c r="G22" s="2305">
        <v>285480.70672293782</v>
      </c>
      <c r="H22" s="2305">
        <v>-0.75903254446098023</v>
      </c>
      <c r="I22" s="2305">
        <v>11123.351999999999</v>
      </c>
      <c r="J22" s="2286">
        <v>-5477.349999999984</v>
      </c>
      <c r="L22" s="2281"/>
    </row>
    <row r="23" spans="2:14" ht="15.75" customHeight="1">
      <c r="B23" s="3465"/>
      <c r="C23" s="2311" t="s">
        <v>420</v>
      </c>
      <c r="D23" s="2305">
        <v>-98225.2</v>
      </c>
      <c r="E23" s="2305">
        <v>-499248.3</v>
      </c>
      <c r="F23" s="2305">
        <v>-1417.7405290758688</v>
      </c>
      <c r="G23" s="2305">
        <v>340543.4731385489</v>
      </c>
      <c r="H23" s="2305">
        <v>-0.49381245750077518</v>
      </c>
      <c r="I23" s="2305">
        <v>14334.936999999998</v>
      </c>
      <c r="J23" s="2286">
        <v>-6664.4899999999907</v>
      </c>
      <c r="L23" s="2281"/>
    </row>
    <row r="24" spans="2:14" ht="15.75" customHeight="1">
      <c r="B24" s="3465"/>
      <c r="C24" s="2311" t="s">
        <v>417</v>
      </c>
      <c r="D24" s="2305">
        <v>-141874.9</v>
      </c>
      <c r="E24" s="2305">
        <v>-596481.19999999995</v>
      </c>
      <c r="F24" s="2305">
        <v>-3189.3</v>
      </c>
      <c r="G24" s="2305">
        <v>401349.033517932</v>
      </c>
      <c r="H24" s="2305">
        <v>1.7188289971922677</v>
      </c>
      <c r="I24" s="2305">
        <v>14338</v>
      </c>
      <c r="J24" s="2286">
        <v>-18275.610000000022</v>
      </c>
      <c r="L24" s="2281"/>
    </row>
    <row r="25" spans="2:14" ht="15.75" customHeight="1">
      <c r="B25" s="3465"/>
      <c r="C25" s="2311" t="s">
        <v>414</v>
      </c>
      <c r="D25" s="2305">
        <v>-154039.64786734909</v>
      </c>
      <c r="E25" s="2305">
        <v>-693987.8049473149</v>
      </c>
      <c r="F25" s="2305">
        <v>-2657.1996135666559</v>
      </c>
      <c r="G25" s="2305">
        <v>471855.43143093208</v>
      </c>
      <c r="H25" s="2305">
        <v>4.8587243500904709</v>
      </c>
      <c r="I25" s="2305">
        <v>14240.768999999998</v>
      </c>
      <c r="J25" s="2286">
        <v>-24729.899999999998</v>
      </c>
      <c r="L25" s="2281"/>
    </row>
    <row r="26" spans="2:14" ht="15.75" customHeight="1">
      <c r="B26" s="3465"/>
      <c r="C26" s="2311" t="s">
        <v>411</v>
      </c>
      <c r="D26" s="2305">
        <v>-171928.95500418893</v>
      </c>
      <c r="E26" s="2305">
        <v>-794466.7560013542</v>
      </c>
      <c r="F26" s="2305">
        <v>-3345.2440827359096</v>
      </c>
      <c r="G26" s="2305">
        <v>540376.91450879152</v>
      </c>
      <c r="H26" s="2305">
        <v>5.5564826412865642</v>
      </c>
      <c r="I26" s="2305">
        <v>14401.643999999998</v>
      </c>
      <c r="J26" s="2286">
        <v>-14602.400000000032</v>
      </c>
      <c r="L26" s="2281"/>
    </row>
    <row r="27" spans="2:14" ht="15.75" customHeight="1">
      <c r="B27" s="3465"/>
      <c r="C27" s="2311" t="s">
        <v>408</v>
      </c>
      <c r="D27" s="2305">
        <v>-191621.51995434111</v>
      </c>
      <c r="E27" s="2305">
        <v>-895562.60460538743</v>
      </c>
      <c r="F27" s="2305">
        <v>-986.3973565348133</v>
      </c>
      <c r="G27" s="2305">
        <v>606680.00475067063</v>
      </c>
      <c r="H27" s="2305">
        <v>7.0035514740897087</v>
      </c>
      <c r="I27" s="2305">
        <v>15805.448999999999</v>
      </c>
      <c r="J27" s="2286">
        <v>-18932.26999999995</v>
      </c>
      <c r="L27" s="2281"/>
    </row>
    <row r="28" spans="2:14" ht="15.75" customHeight="1">
      <c r="B28" s="3465"/>
      <c r="C28" s="2324" t="s">
        <v>405</v>
      </c>
      <c r="D28" s="2322">
        <v>-209940.9807684765</v>
      </c>
      <c r="E28" s="2322">
        <v>-1007215.327804452</v>
      </c>
      <c r="F28" s="2322">
        <v>859.440503011283</v>
      </c>
      <c r="G28" s="2322">
        <v>679731.01968370634</v>
      </c>
      <c r="H28" s="2323">
        <v>7.3113111353366067</v>
      </c>
      <c r="I28" s="2322">
        <v>15868.231999999998</v>
      </c>
      <c r="J28" s="2321">
        <v>-4336.599999999964</v>
      </c>
      <c r="L28" s="2281"/>
    </row>
    <row r="29" spans="2:14" ht="15.75" customHeight="1">
      <c r="B29" s="3457"/>
      <c r="C29" s="2320" t="s">
        <v>402</v>
      </c>
      <c r="D29" s="2319">
        <v>-246822.22110370582</v>
      </c>
      <c r="E29" s="2319">
        <v>-1135798.6895514196</v>
      </c>
      <c r="F29" s="2319">
        <v>1690.745232357498</v>
      </c>
      <c r="G29" s="2319">
        <v>755058.58393590851</v>
      </c>
      <c r="H29" s="2325">
        <v>8.5708509219337508</v>
      </c>
      <c r="I29" s="2319">
        <v>17504.643999999997</v>
      </c>
      <c r="J29" s="2318">
        <v>960.19000000003143</v>
      </c>
      <c r="L29" s="2281"/>
    </row>
    <row r="30" spans="2:14" ht="15.75" customHeight="1">
      <c r="B30" s="3464" t="s">
        <v>71</v>
      </c>
      <c r="C30" s="2317" t="s">
        <v>430</v>
      </c>
      <c r="D30" s="2316">
        <v>-25995.382865992156</v>
      </c>
      <c r="E30" s="2316">
        <v>-110642.45775681367</v>
      </c>
      <c r="F30" s="2316">
        <v>-3988.6566652051242</v>
      </c>
      <c r="G30" s="2316">
        <v>73954.194243408827</v>
      </c>
      <c r="H30" s="2305">
        <v>33.124107088185603</v>
      </c>
      <c r="I30" s="2316">
        <v>295.72699999999998</v>
      </c>
      <c r="J30" s="2315">
        <v>-24774.019791311915</v>
      </c>
      <c r="L30" s="2281"/>
    </row>
    <row r="31" spans="2:14" ht="15.75" customHeight="1">
      <c r="B31" s="3465"/>
      <c r="C31" s="2311" t="s">
        <v>1560</v>
      </c>
      <c r="D31" s="2305">
        <v>-35993.480733919161</v>
      </c>
      <c r="E31" s="2305">
        <v>-212875.12601917083</v>
      </c>
      <c r="F31" s="2305">
        <v>-11782.18469136014</v>
      </c>
      <c r="G31" s="2305">
        <v>154201.87417424697</v>
      </c>
      <c r="H31" s="2305">
        <v>33.448370468224084</v>
      </c>
      <c r="I31" s="2305">
        <v>1231.664</v>
      </c>
      <c r="J31" s="2286">
        <v>-25446.854645658175</v>
      </c>
      <c r="L31" s="2281"/>
    </row>
    <row r="32" spans="2:14" ht="15.75" customHeight="1">
      <c r="B32" s="3465"/>
      <c r="C32" s="2311" t="s">
        <v>426</v>
      </c>
      <c r="D32" s="2305">
        <v>-82387.61765132891</v>
      </c>
      <c r="E32" s="2305">
        <v>-340169.50580327993</v>
      </c>
      <c r="F32" s="2305">
        <v>-18520.483057606987</v>
      </c>
      <c r="G32" s="2305">
        <v>242171.67088878807</v>
      </c>
      <c r="H32" s="2305">
        <v>37.3449157864816</v>
      </c>
      <c r="I32" s="2305">
        <v>1541.6210000000001</v>
      </c>
      <c r="J32" s="2286">
        <v>-35421.046524928541</v>
      </c>
      <c r="L32" s="2281"/>
      <c r="N32" s="2280"/>
    </row>
    <row r="33" spans="2:18" ht="15.75" customHeight="1">
      <c r="B33" s="3465"/>
      <c r="C33" s="2311" t="s">
        <v>424</v>
      </c>
      <c r="D33" s="2305">
        <v>-89070.978575705085</v>
      </c>
      <c r="E33" s="2305">
        <v>-440379.80059045536</v>
      </c>
      <c r="F33" s="2305">
        <v>-11873.850686648475</v>
      </c>
      <c r="G33" s="2305">
        <v>312258.88571769884</v>
      </c>
      <c r="H33" s="2305">
        <v>36.387538831199052</v>
      </c>
      <c r="I33" s="2305">
        <v>4235.2299999999996</v>
      </c>
      <c r="J33" s="2286">
        <v>-57484.266331256571</v>
      </c>
      <c r="L33" s="2281"/>
    </row>
    <row r="34" spans="2:18" ht="15.75" customHeight="1">
      <c r="B34" s="3465"/>
      <c r="C34" s="2311" t="s">
        <v>422</v>
      </c>
      <c r="D34" s="2305">
        <v>-117261.07805572409</v>
      </c>
      <c r="E34" s="2305">
        <v>-551981.88845274039</v>
      </c>
      <c r="F34" s="2305">
        <v>-5705.7956984120538</v>
      </c>
      <c r="G34" s="2305">
        <v>376582.39368609863</v>
      </c>
      <c r="H34" s="2305">
        <v>31.911679079446877</v>
      </c>
      <c r="I34" s="2305">
        <v>6358.5579999999991</v>
      </c>
      <c r="J34" s="2286">
        <v>-85324.40609186847</v>
      </c>
      <c r="L34" s="2281"/>
      <c r="N34" s="2280"/>
    </row>
    <row r="35" spans="2:18" ht="15.75" customHeight="1">
      <c r="B35" s="3465"/>
      <c r="C35" s="2311" t="s">
        <v>420</v>
      </c>
      <c r="D35" s="2305">
        <v>-149134.98432938458</v>
      </c>
      <c r="E35" s="2305">
        <v>-660372.4263089801</v>
      </c>
      <c r="F35" s="2305">
        <v>-6657.82278665989</v>
      </c>
      <c r="G35" s="2305">
        <v>443355.72660648299</v>
      </c>
      <c r="H35" s="2305">
        <v>30.190639838252096</v>
      </c>
      <c r="I35" s="2305">
        <v>4358.9199999999992</v>
      </c>
      <c r="J35" s="2286">
        <v>-63676.98190647822</v>
      </c>
      <c r="L35" s="2281"/>
      <c r="N35" s="2280"/>
    </row>
    <row r="36" spans="2:18" ht="15.75" customHeight="1">
      <c r="B36" s="3465"/>
      <c r="C36" s="2311" t="s">
        <v>417</v>
      </c>
      <c r="D36" s="2305">
        <v>-163546.66116985551</v>
      </c>
      <c r="E36" s="2305">
        <v>-759023.31139162416</v>
      </c>
      <c r="F36" s="2305">
        <v>-8096.3402848441037</v>
      </c>
      <c r="G36" s="2305">
        <v>515555.45796883886</v>
      </c>
      <c r="H36" s="2305">
        <v>28.455637092198003</v>
      </c>
      <c r="I36" s="2305">
        <v>5146.329999999999</v>
      </c>
      <c r="J36" s="2286">
        <v>-49323.832477639393</v>
      </c>
      <c r="L36" s="2281"/>
      <c r="N36" s="2280"/>
    </row>
    <row r="37" spans="2:18" ht="15.75" customHeight="1">
      <c r="B37" s="3465"/>
      <c r="C37" s="2311" t="s">
        <v>414</v>
      </c>
      <c r="D37" s="2305">
        <v>-188522.22383302986</v>
      </c>
      <c r="E37" s="2305">
        <v>-863610.70517363655</v>
      </c>
      <c r="F37" s="2305">
        <v>-9616.7806196676102</v>
      </c>
      <c r="G37" s="2305">
        <v>582192.17720205418</v>
      </c>
      <c r="H37" s="2305">
        <v>23.383591333582565</v>
      </c>
      <c r="I37" s="2305">
        <v>6659.0360000000001</v>
      </c>
      <c r="J37" s="2286">
        <v>-58985.434877219326</v>
      </c>
      <c r="L37" s="2281"/>
      <c r="N37" s="2280"/>
    </row>
    <row r="38" spans="2:18" ht="15.75" customHeight="1">
      <c r="B38" s="3465"/>
      <c r="C38" s="2311" t="s">
        <v>411</v>
      </c>
      <c r="D38" s="2305">
        <v>-203420.19093190483</v>
      </c>
      <c r="E38" s="2305">
        <v>-965663.50320992572</v>
      </c>
      <c r="F38" s="2305">
        <v>-8264.5667280194175</v>
      </c>
      <c r="G38" s="2305">
        <v>653188.81693352072</v>
      </c>
      <c r="H38" s="2305">
        <v>20.876521441941385</v>
      </c>
      <c r="I38" s="2305">
        <v>7096.6809999999987</v>
      </c>
      <c r="J38" s="2286">
        <v>-64678.278681046271</v>
      </c>
      <c r="L38" s="2281"/>
      <c r="N38" s="2280"/>
    </row>
    <row r="39" spans="2:18" ht="15.75" customHeight="1">
      <c r="B39" s="3465"/>
      <c r="C39" s="2311" t="s">
        <v>408</v>
      </c>
      <c r="D39" s="2305">
        <v>-222617.0288779682</v>
      </c>
      <c r="E39" s="2305">
        <v>-1071112.113072129</v>
      </c>
      <c r="F39" s="2305">
        <v>-7545.3319587210426</v>
      </c>
      <c r="G39" s="2305">
        <v>725389.89970214246</v>
      </c>
      <c r="H39" s="2305">
        <v>19.567134901744197</v>
      </c>
      <c r="I39" s="2305">
        <v>9469.5669999999991</v>
      </c>
      <c r="J39" s="2286">
        <v>-68204.782623355975</v>
      </c>
      <c r="L39" s="2281"/>
      <c r="N39" s="2280"/>
    </row>
    <row r="40" spans="2:18" ht="15.75" customHeight="1">
      <c r="B40" s="3465"/>
      <c r="C40" s="2324" t="s">
        <v>405</v>
      </c>
      <c r="D40" s="2322">
        <v>-250314.57797533576</v>
      </c>
      <c r="E40" s="2322">
        <v>-1180242.9159784522</v>
      </c>
      <c r="F40" s="2322">
        <v>-8688.1142614710261</v>
      </c>
      <c r="G40" s="2322">
        <v>799112.2846021424</v>
      </c>
      <c r="H40" s="2323">
        <v>17.563015584309618</v>
      </c>
      <c r="I40" s="2322">
        <v>11804.866999999998</v>
      </c>
      <c r="J40" s="2321">
        <v>-90827.818372733891</v>
      </c>
      <c r="L40" s="2281"/>
      <c r="N40" s="2280"/>
    </row>
    <row r="41" spans="2:18" ht="15.75" customHeight="1">
      <c r="B41" s="3457"/>
      <c r="C41" s="2320" t="s">
        <v>402</v>
      </c>
      <c r="D41" s="2319">
        <v>-266970.39985171054</v>
      </c>
      <c r="E41" s="2319">
        <v>-1285189.4945013123</v>
      </c>
      <c r="F41" s="2319">
        <v>-14357.011007732013</v>
      </c>
      <c r="G41" s="2319">
        <v>879367.14949666336</v>
      </c>
      <c r="H41" s="2309">
        <v>16.463433196503672</v>
      </c>
      <c r="I41" s="2319">
        <v>13065.175999999998</v>
      </c>
      <c r="J41" s="2318">
        <v>-67400.493227382001</v>
      </c>
      <c r="L41" s="2281"/>
      <c r="N41" s="2280"/>
    </row>
    <row r="42" spans="2:18" ht="15.75" customHeight="1">
      <c r="B42" s="3464" t="s">
        <v>72</v>
      </c>
      <c r="C42" s="2317" t="s">
        <v>430</v>
      </c>
      <c r="D42" s="2316">
        <v>-9358.1859276878677</v>
      </c>
      <c r="E42" s="2316">
        <v>-94104.16759634926</v>
      </c>
      <c r="F42" s="2316">
        <v>-3407.0659861510503</v>
      </c>
      <c r="G42" s="2316">
        <v>75401.47187661966</v>
      </c>
      <c r="H42" s="2305">
        <v>1.9569919570042726</v>
      </c>
      <c r="I42" s="2316">
        <v>1441.3029999999999</v>
      </c>
      <c r="J42" s="2315">
        <v>6045.1583336193617</v>
      </c>
      <c r="L42" s="2281"/>
      <c r="N42" s="2280"/>
    </row>
    <row r="43" spans="2:18" ht="15.75" customHeight="1">
      <c r="B43" s="3465"/>
      <c r="C43" s="2311" t="s">
        <v>1560</v>
      </c>
      <c r="D43" s="2305">
        <v>-22704.981625348708</v>
      </c>
      <c r="E43" s="2305">
        <v>-203769.65671318179</v>
      </c>
      <c r="F43" s="2305">
        <v>-5801.2003034902191</v>
      </c>
      <c r="G43" s="2305">
        <v>153351.40777246573</v>
      </c>
      <c r="H43" s="2305">
        <v>-0.55152792813674134</v>
      </c>
      <c r="I43" s="2305">
        <v>1980.7349999999999</v>
      </c>
      <c r="J43" s="2286">
        <v>8831.0051892678584</v>
      </c>
      <c r="L43" s="2281"/>
      <c r="N43" s="2280"/>
    </row>
    <row r="44" spans="2:18" ht="15.75" customHeight="1">
      <c r="B44" s="3465"/>
      <c r="C44" s="2311" t="s">
        <v>426</v>
      </c>
      <c r="D44" s="2314">
        <v>-22488.832028677789</v>
      </c>
      <c r="E44" s="2314">
        <v>-296389.27307577466</v>
      </c>
      <c r="F44" s="2314">
        <v>-6049.3363430625523</v>
      </c>
      <c r="G44" s="2314">
        <v>229861.95649337707</v>
      </c>
      <c r="H44" s="2314">
        <v>-5.0830530054293277</v>
      </c>
      <c r="I44" s="2314">
        <v>3992.3130000000001</v>
      </c>
      <c r="J44" s="2313">
        <v>14428.280267694401</v>
      </c>
      <c r="L44" s="2281"/>
      <c r="N44" s="2280"/>
    </row>
    <row r="45" spans="2:18" ht="15.75" customHeight="1">
      <c r="B45" s="3465"/>
      <c r="C45" s="2311" t="s">
        <v>424</v>
      </c>
      <c r="D45" s="2305">
        <v>-34124.6366308867</v>
      </c>
      <c r="E45" s="2305">
        <v>-398348.07942227478</v>
      </c>
      <c r="F45" s="2305">
        <v>-2487.683878248994</v>
      </c>
      <c r="G45" s="2305">
        <v>303660.2052850927</v>
      </c>
      <c r="H45" s="2305">
        <v>-2.753702400763669</v>
      </c>
      <c r="I45" s="2305">
        <v>4920.8640000000005</v>
      </c>
      <c r="J45" s="2286">
        <v>27285.420586800486</v>
      </c>
      <c r="L45" s="2281"/>
      <c r="M45" s="2312"/>
      <c r="N45" s="2312"/>
      <c r="O45" s="2312"/>
      <c r="P45" s="2312"/>
      <c r="Q45" s="2312"/>
      <c r="R45" s="2312"/>
    </row>
    <row r="46" spans="2:18" ht="15.75" customHeight="1">
      <c r="B46" s="3465"/>
      <c r="C46" s="2311" t="s">
        <v>422</v>
      </c>
      <c r="D46" s="2305">
        <v>-65127.06858237047</v>
      </c>
      <c r="E46" s="2305">
        <v>-513401.7412961779</v>
      </c>
      <c r="F46" s="2305">
        <v>-3013.821373909188</v>
      </c>
      <c r="G46" s="2305">
        <v>375679.89160928212</v>
      </c>
      <c r="H46" s="2305">
        <v>-0.23965594035944005</v>
      </c>
      <c r="I46" s="2305">
        <v>6567.4350000000004</v>
      </c>
      <c r="J46" s="2286">
        <v>23297.152427527501</v>
      </c>
      <c r="L46" s="2281"/>
      <c r="N46" s="2280"/>
    </row>
    <row r="47" spans="2:18" ht="15.75" customHeight="1">
      <c r="B47" s="3465"/>
      <c r="C47" s="2311" t="s">
        <v>420</v>
      </c>
      <c r="D47" s="2305">
        <v>-79652.558660976123</v>
      </c>
      <c r="E47" s="2305">
        <v>-614617.17863325286</v>
      </c>
      <c r="F47" s="2305">
        <v>-3732.9947800649097</v>
      </c>
      <c r="G47" s="2305">
        <v>445953.40666409594</v>
      </c>
      <c r="H47" s="2305">
        <v>0.58591327498935808</v>
      </c>
      <c r="I47" s="2305">
        <v>12203.794</v>
      </c>
      <c r="J47" s="2286">
        <v>26648.400000000001</v>
      </c>
      <c r="L47" s="2281"/>
      <c r="N47" s="2280"/>
    </row>
    <row r="48" spans="2:18" ht="15.75" customHeight="1">
      <c r="B48" s="3465"/>
      <c r="C48" s="2311" t="s">
        <v>417</v>
      </c>
      <c r="D48" s="2305">
        <v>-106003.36244525318</v>
      </c>
      <c r="E48" s="2305">
        <v>-713717.5586629149</v>
      </c>
      <c r="F48" s="2305">
        <v>-3076.2476450667164</v>
      </c>
      <c r="G48" s="2305">
        <v>511939.44661565125</v>
      </c>
      <c r="H48" s="2305">
        <v>-0.70138164523246838</v>
      </c>
      <c r="I48" s="2305">
        <v>14382.212</v>
      </c>
      <c r="J48" s="2286">
        <v>21613.161410672838</v>
      </c>
      <c r="L48" s="2281"/>
      <c r="N48" s="2280"/>
    </row>
    <row r="49" spans="2:14" ht="15.75" customHeight="1">
      <c r="B49" s="3465"/>
      <c r="C49" s="2311" t="s">
        <v>414</v>
      </c>
      <c r="D49" s="2305">
        <v>-119695.23759581888</v>
      </c>
      <c r="E49" s="2305">
        <v>-821185.42087442754</v>
      </c>
      <c r="F49" s="2305">
        <v>-4221.4251331990017</v>
      </c>
      <c r="G49" s="2305">
        <v>591192.28628658282</v>
      </c>
      <c r="H49" s="2305">
        <v>1.5459000373007514</v>
      </c>
      <c r="I49" s="2305">
        <v>15612.554</v>
      </c>
      <c r="J49" s="2286">
        <v>37840.711910512393</v>
      </c>
      <c r="L49" s="2281"/>
      <c r="N49" s="2280"/>
    </row>
    <row r="50" spans="2:14" ht="15.75" customHeight="1">
      <c r="B50" s="3465"/>
      <c r="C50" s="2311" t="s">
        <v>411</v>
      </c>
      <c r="D50" s="2305">
        <v>-126087.97976958135</v>
      </c>
      <c r="E50" s="2305">
        <v>-874099.13190366654</v>
      </c>
      <c r="F50" s="2305">
        <v>-1084.3332236530841</v>
      </c>
      <c r="G50" s="2305">
        <v>625709.09474924055</v>
      </c>
      <c r="H50" s="2305">
        <v>-4.2070105108791171</v>
      </c>
      <c r="I50" s="2305">
        <v>16478.671999999999</v>
      </c>
      <c r="J50" s="2286">
        <v>36610.561024159651</v>
      </c>
      <c r="L50" s="2281"/>
      <c r="N50" s="2280"/>
    </row>
    <row r="51" spans="2:14" ht="15.75" customHeight="1">
      <c r="B51" s="3465"/>
      <c r="C51" s="2311" t="s">
        <v>408</v>
      </c>
      <c r="D51" s="2305">
        <v>-96184.565491877845</v>
      </c>
      <c r="E51" s="2305">
        <v>-911636.92920355848</v>
      </c>
      <c r="F51" s="2305">
        <v>788.1562932204688</v>
      </c>
      <c r="G51" s="2305">
        <v>679680.93931259937</v>
      </c>
      <c r="H51" s="2305">
        <v>-6.3012954010404627</v>
      </c>
      <c r="I51" s="2305">
        <v>17425.197</v>
      </c>
      <c r="J51" s="2286">
        <v>120899.35802712855</v>
      </c>
      <c r="L51" s="2281"/>
      <c r="N51" s="2280"/>
    </row>
    <row r="52" spans="2:14" ht="15.75" customHeight="1">
      <c r="B52" s="3465"/>
      <c r="C52" s="2311" t="s">
        <v>405</v>
      </c>
      <c r="D52" s="2305">
        <v>-62591.279670751188</v>
      </c>
      <c r="E52" s="2305">
        <v>-977882.34028090502</v>
      </c>
      <c r="F52" s="2305">
        <v>-1230.4982876474387</v>
      </c>
      <c r="G52" s="2305">
        <v>773658.50348589476</v>
      </c>
      <c r="H52" s="2305">
        <v>-3.1852571417945841</v>
      </c>
      <c r="I52" s="2305">
        <v>18717.105</v>
      </c>
      <c r="J52" s="2286">
        <v>179372.18197103875</v>
      </c>
      <c r="K52" s="2282"/>
      <c r="L52" s="2281"/>
      <c r="N52" s="2280"/>
    </row>
    <row r="53" spans="2:14" ht="15.75" customHeight="1">
      <c r="B53" s="3465"/>
      <c r="C53" s="2310" t="s">
        <v>402</v>
      </c>
      <c r="D53" s="2308">
        <v>-33763.120085891453</v>
      </c>
      <c r="E53" s="2308">
        <v>-1060973.3249700537</v>
      </c>
      <c r="F53" s="2308">
        <v>-964.6558673575928</v>
      </c>
      <c r="G53" s="2308">
        <v>875026.9567769951</v>
      </c>
      <c r="H53" s="2309">
        <v>-0.49355866001504767</v>
      </c>
      <c r="I53" s="2308">
        <v>19478.723999999998</v>
      </c>
      <c r="J53" s="2307">
        <v>282409.53906808869</v>
      </c>
      <c r="K53" s="2282"/>
      <c r="L53" s="2281"/>
      <c r="N53" s="2280"/>
    </row>
    <row r="54" spans="2:14" ht="15.75" customHeight="1">
      <c r="B54" s="3466" t="s">
        <v>73</v>
      </c>
      <c r="C54" s="2306" t="s">
        <v>430</v>
      </c>
      <c r="D54" s="2287">
        <v>24889.856049603171</v>
      </c>
      <c r="E54" s="2301">
        <v>-73273.811585446703</v>
      </c>
      <c r="F54" s="2301">
        <v>-3091.5754388004798</v>
      </c>
      <c r="G54" s="2301">
        <v>92742.760052281141</v>
      </c>
      <c r="H54" s="2301">
        <v>22.998606982151813</v>
      </c>
      <c r="I54" s="2301">
        <v>1393.5509999999999</v>
      </c>
      <c r="J54" s="2286">
        <v>51464.946372824459</v>
      </c>
      <c r="K54" s="2282"/>
      <c r="L54" s="2281"/>
      <c r="N54" s="2280"/>
    </row>
    <row r="55" spans="2:14" ht="15.75" customHeight="1">
      <c r="B55" s="3467"/>
      <c r="C55" s="2300" t="s">
        <v>1560</v>
      </c>
      <c r="D55" s="2305">
        <v>25158.398151383648</v>
      </c>
      <c r="E55" s="2305">
        <v>-152606.6489998929</v>
      </c>
      <c r="F55" s="2305">
        <v>-6520.4614861571645</v>
      </c>
      <c r="G55" s="2305">
        <v>165770.46622422652</v>
      </c>
      <c r="H55" s="2305">
        <v>8.0984313298170019</v>
      </c>
      <c r="I55" s="2305">
        <v>2441.5450000000001</v>
      </c>
      <c r="J55" s="2286">
        <v>67626.048292446445</v>
      </c>
      <c r="K55" s="2282"/>
      <c r="L55" s="2281"/>
      <c r="N55" s="2280"/>
    </row>
    <row r="56" spans="2:14" ht="15.75" customHeight="1">
      <c r="B56" s="3467"/>
      <c r="C56" s="2300" t="s">
        <v>426</v>
      </c>
      <c r="D56" s="2303">
        <v>33380.329272449162</v>
      </c>
      <c r="E56" s="2303">
        <v>-251573.25275651069</v>
      </c>
      <c r="F56" s="2304">
        <v>-11942.857281447648</v>
      </c>
      <c r="G56" s="2304">
        <v>258940.99545218711</v>
      </c>
      <c r="H56" s="2303">
        <v>12.650653201782823</v>
      </c>
      <c r="I56" s="2303">
        <v>2922.0059999999999</v>
      </c>
      <c r="J56" s="2302">
        <v>101086.44960760883</v>
      </c>
      <c r="K56" s="2282"/>
      <c r="L56" s="2281"/>
      <c r="N56" s="2280"/>
    </row>
    <row r="57" spans="2:14" ht="15.75" customHeight="1">
      <c r="B57" s="3467"/>
      <c r="C57" s="2300" t="s">
        <v>424</v>
      </c>
      <c r="D57" s="2287">
        <v>20458.978873891698</v>
      </c>
      <c r="E57" s="2288">
        <v>-348948.16896013683</v>
      </c>
      <c r="F57" s="2301">
        <v>-15637.187851891125</v>
      </c>
      <c r="G57" s="2301">
        <v>337720.38718477177</v>
      </c>
      <c r="H57" s="2301">
        <v>11.216544448984189</v>
      </c>
      <c r="I57" s="2288">
        <v>3745.0219999999999</v>
      </c>
      <c r="J57" s="2299">
        <v>110647.47663496275</v>
      </c>
      <c r="K57" s="2282"/>
      <c r="L57" s="2281"/>
      <c r="N57" s="2280"/>
    </row>
    <row r="58" spans="2:14" ht="15.75" customHeight="1">
      <c r="B58" s="3467"/>
      <c r="C58" s="2300" t="s">
        <v>422</v>
      </c>
      <c r="D58" s="2287">
        <v>-21317.789061967982</v>
      </c>
      <c r="E58" s="2301">
        <v>-459204.5622953797</v>
      </c>
      <c r="F58" s="2301">
        <v>-21285.203958687707</v>
      </c>
      <c r="G58" s="2288">
        <v>416806.33034974884</v>
      </c>
      <c r="H58" s="2301">
        <v>10.947202567668812</v>
      </c>
      <c r="I58" s="2288">
        <v>4500.8220000000001</v>
      </c>
      <c r="J58" s="2299">
        <v>106480.94575561715</v>
      </c>
      <c r="K58" s="2282"/>
      <c r="L58" s="2281"/>
      <c r="N58" s="2280"/>
    </row>
    <row r="59" spans="2:14" ht="15.75" customHeight="1">
      <c r="B59" s="3467"/>
      <c r="C59" s="2300" t="s">
        <v>420</v>
      </c>
      <c r="D59" s="2289">
        <v>-49534.153574333293</v>
      </c>
      <c r="E59" s="2288">
        <v>-581719.41341948952</v>
      </c>
      <c r="F59" s="2288">
        <v>-25665.698542260943</v>
      </c>
      <c r="G59" s="2288">
        <v>495309.77210812998</v>
      </c>
      <c r="H59" s="2288">
        <v>11.06760587686475</v>
      </c>
      <c r="I59" s="2288">
        <v>7659.1750000000002</v>
      </c>
      <c r="J59" s="2299">
        <v>124917.34759098101</v>
      </c>
      <c r="K59" s="2282"/>
      <c r="L59" s="2281"/>
      <c r="N59" s="2280"/>
    </row>
    <row r="60" spans="2:14" ht="15.75" customHeight="1">
      <c r="B60" s="3467"/>
      <c r="C60" s="2300" t="s">
        <v>417</v>
      </c>
      <c r="D60" s="2289">
        <v>-101896.54292946472</v>
      </c>
      <c r="E60" s="2288">
        <v>-711315.04105935106</v>
      </c>
      <c r="F60" s="2288">
        <v>-32025.670076114693</v>
      </c>
      <c r="G60" s="2288">
        <v>567703.82389971567</v>
      </c>
      <c r="H60" s="2288">
        <v>10.892768207785842</v>
      </c>
      <c r="I60" s="2288">
        <v>9017.4920000000002</v>
      </c>
      <c r="J60" s="2299">
        <v>97364.09537399112</v>
      </c>
      <c r="K60" s="2282"/>
      <c r="L60" s="2281"/>
      <c r="N60" s="2280"/>
    </row>
    <row r="61" spans="2:14" ht="15.75" customHeight="1">
      <c r="B61" s="3467"/>
      <c r="C61" s="2300" t="s">
        <v>414</v>
      </c>
      <c r="D61" s="2289">
        <v>-148678.34410560114</v>
      </c>
      <c r="E61" s="2288">
        <v>-836541.92794676637</v>
      </c>
      <c r="F61" s="2288">
        <v>-39692.300118618441</v>
      </c>
      <c r="G61" s="2288">
        <v>642142.21319137258</v>
      </c>
      <c r="H61" s="2288">
        <v>8.6181650347331384</v>
      </c>
      <c r="I61" s="2288">
        <v>10183.576000000001</v>
      </c>
      <c r="J61" s="2299">
        <v>68009.658141918568</v>
      </c>
      <c r="K61" s="2282"/>
      <c r="L61" s="2281"/>
      <c r="N61" s="2280"/>
    </row>
    <row r="62" spans="2:14" ht="15.75" customHeight="1">
      <c r="B62" s="3467"/>
      <c r="C62" s="2300" t="s">
        <v>411</v>
      </c>
      <c r="D62" s="2289">
        <v>-207407.69212228188</v>
      </c>
      <c r="E62" s="2288">
        <v>-986799.23088776204</v>
      </c>
      <c r="F62" s="2288">
        <v>-49129.911476047353</v>
      </c>
      <c r="G62" s="2288">
        <v>729024.77747704787</v>
      </c>
      <c r="H62" s="2288">
        <v>16.511775774845038</v>
      </c>
      <c r="I62" s="2288">
        <v>12353.384000000002</v>
      </c>
      <c r="J62" s="2299">
        <v>42536.733906800298</v>
      </c>
      <c r="K62" s="2282"/>
      <c r="L62" s="2281"/>
      <c r="N62" s="2280"/>
    </row>
    <row r="63" spans="2:14" ht="15.75" customHeight="1">
      <c r="B63" s="3467"/>
      <c r="C63" s="2300" t="s">
        <v>408</v>
      </c>
      <c r="D63" s="2289">
        <v>-247078.83856489696</v>
      </c>
      <c r="E63" s="2288">
        <v>-1112611.6945281511</v>
      </c>
      <c r="F63" s="2288">
        <v>-54707.489545494798</v>
      </c>
      <c r="G63" s="2288">
        <v>809894.72715802887</v>
      </c>
      <c r="H63" s="2288">
        <v>19.158075548966004</v>
      </c>
      <c r="I63" s="2288">
        <v>14083.174000000003</v>
      </c>
      <c r="J63" s="2299">
        <v>7754.0460489597626</v>
      </c>
      <c r="K63" s="2282"/>
      <c r="L63" s="2281"/>
      <c r="N63" s="2280"/>
    </row>
    <row r="64" spans="2:14" ht="15.75" customHeight="1">
      <c r="B64" s="3467"/>
      <c r="C64" s="2300" t="s">
        <v>405</v>
      </c>
      <c r="D64" s="2289">
        <v>-293965.41139758122</v>
      </c>
      <c r="E64" s="2288">
        <v>-1224881.8090419436</v>
      </c>
      <c r="F64" s="2288">
        <v>-58101.544013839448</v>
      </c>
      <c r="G64" s="2288">
        <v>870936.10816806229</v>
      </c>
      <c r="H64" s="2288">
        <v>12.573713627377071</v>
      </c>
      <c r="I64" s="2288">
        <v>16201.348000000002</v>
      </c>
      <c r="J64" s="2299">
        <v>-15147.420894667814</v>
      </c>
      <c r="K64" s="2282"/>
      <c r="L64" s="2281"/>
      <c r="N64" s="2280"/>
    </row>
    <row r="65" spans="2:14" ht="15.75" customHeight="1">
      <c r="B65" s="3469"/>
      <c r="C65" s="2298" t="s">
        <v>402</v>
      </c>
      <c r="D65" s="2297">
        <v>-333671.93453037995</v>
      </c>
      <c r="E65" s="2296">
        <v>-1355456.9390056308</v>
      </c>
      <c r="F65" s="2296">
        <v>-72852.523615579019</v>
      </c>
      <c r="G65" s="2296">
        <v>961054.57727377792</v>
      </c>
      <c r="H65" s="2296">
        <v>9.8314251727341215</v>
      </c>
      <c r="I65" s="2296">
        <v>19512.715000000004</v>
      </c>
      <c r="J65" s="2295">
        <v>1226.7149713200979</v>
      </c>
      <c r="K65" s="2282"/>
      <c r="L65" s="2281"/>
      <c r="N65" s="2280"/>
    </row>
    <row r="66" spans="2:14" ht="15.75" customHeight="1">
      <c r="B66" s="3466" t="s">
        <v>263</v>
      </c>
      <c r="C66" s="2294" t="s">
        <v>430</v>
      </c>
      <c r="D66" s="2293">
        <v>-47897.57330988707</v>
      </c>
      <c r="E66" s="2292">
        <v>-124483.65787866237</v>
      </c>
      <c r="F66" s="2292">
        <v>-10124.945818228836</v>
      </c>
      <c r="G66" s="2292">
        <v>75959.700777252874</v>
      </c>
      <c r="H66" s="2292">
        <v>-18.096355193189517</v>
      </c>
      <c r="I66" s="2292">
        <v>480.572</v>
      </c>
      <c r="J66" s="2291">
        <v>-38745.256853721738</v>
      </c>
      <c r="K66" s="2282"/>
      <c r="L66" s="2281"/>
      <c r="N66" s="2280"/>
    </row>
    <row r="67" spans="2:14" ht="15.75" customHeight="1">
      <c r="B67" s="3467"/>
      <c r="C67" s="2290" t="s">
        <v>1560</v>
      </c>
      <c r="D67" s="2289">
        <v>-106747.9367629812</v>
      </c>
      <c r="E67" s="2288">
        <v>-259276.43778232823</v>
      </c>
      <c r="F67" s="2288">
        <v>-17516.897925036516</v>
      </c>
      <c r="G67" s="2288">
        <v>155374.19689885728</v>
      </c>
      <c r="H67" s="2288">
        <v>-6.2714846390713008</v>
      </c>
      <c r="I67" s="2287">
        <v>3043.145</v>
      </c>
      <c r="J67" s="2286">
        <v>-83408.720559266076</v>
      </c>
      <c r="K67" s="2282"/>
      <c r="L67" s="2281"/>
      <c r="N67" s="2280"/>
    </row>
    <row r="68" spans="2:14" ht="15.75" customHeight="1" thickBot="1">
      <c r="B68" s="3468"/>
      <c r="C68" s="2285" t="s">
        <v>426</v>
      </c>
      <c r="D68" s="2284">
        <v>-151700.69825161892</v>
      </c>
      <c r="E68" s="2284">
        <v>-396307.4867324091</v>
      </c>
      <c r="F68" s="2284">
        <v>-23785.584725936773</v>
      </c>
      <c r="G68" s="2284">
        <v>239321.95239068844</v>
      </c>
      <c r="H68" s="2284">
        <v>-7.5766461881549674</v>
      </c>
      <c r="I68" s="2284">
        <v>5070.7340000000004</v>
      </c>
      <c r="J68" s="2283">
        <v>-76135.292236854206</v>
      </c>
      <c r="K68" s="2282"/>
      <c r="L68" s="2281"/>
      <c r="N68" s="2280"/>
    </row>
    <row r="69" spans="2:14" ht="15.75" customHeight="1" thickTop="1">
      <c r="B69" s="2279" t="s">
        <v>1871</v>
      </c>
    </row>
    <row r="70" spans="2:14" ht="15.75" customHeight="1"/>
    <row r="71" spans="2:14" ht="15.75" customHeight="1"/>
    <row r="72" spans="2:14" ht="15.75" customHeight="1"/>
    <row r="73" spans="2:14" ht="15.75" customHeight="1"/>
    <row r="74" spans="2:14" ht="15.75" customHeight="1"/>
    <row r="75" spans="2:14" ht="15.75" customHeight="1"/>
    <row r="76" spans="2:14" ht="15.75" customHeight="1"/>
    <row r="77" spans="2:14" ht="15.75" customHeight="1"/>
    <row r="78" spans="2:14" ht="15.75" customHeight="1"/>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17">
    <mergeCell ref="B6:B17"/>
    <mergeCell ref="B18:B29"/>
    <mergeCell ref="B30:B41"/>
    <mergeCell ref="B66:B68"/>
    <mergeCell ref="B42:B53"/>
    <mergeCell ref="B54:B65"/>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6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J24" sqref="J24"/>
    </sheetView>
  </sheetViews>
  <sheetFormatPr defaultRowHeight="15"/>
  <cols>
    <col min="1" max="1" width="12.140625" style="2571" bestFit="1" customWidth="1"/>
    <col min="2" max="2" width="10.7109375" style="2571" customWidth="1"/>
    <col min="3" max="3" width="10.85546875" style="2571" bestFit="1" customWidth="1"/>
    <col min="4" max="4" width="9.7109375" style="2571" customWidth="1"/>
    <col min="5" max="5" width="10.85546875" style="2571" bestFit="1" customWidth="1"/>
    <col min="6" max="6" width="9.5703125" style="2571" customWidth="1"/>
    <col min="7" max="7" width="10.85546875" style="2571" bestFit="1" customWidth="1"/>
    <col min="8" max="16384" width="9.140625" style="2571"/>
  </cols>
  <sheetData>
    <row r="1" spans="1:7">
      <c r="A1" s="2803" t="s">
        <v>1978</v>
      </c>
      <c r="B1" s="2803"/>
      <c r="C1" s="2803"/>
      <c r="D1" s="2803"/>
      <c r="E1" s="2803"/>
      <c r="F1" s="2803"/>
      <c r="G1" s="2803"/>
    </row>
    <row r="2" spans="1:7">
      <c r="A2" s="2804" t="s">
        <v>9</v>
      </c>
      <c r="B2" s="2804"/>
      <c r="C2" s="2804"/>
      <c r="D2" s="2804"/>
      <c r="E2" s="2804"/>
      <c r="F2" s="2804"/>
      <c r="G2" s="2804"/>
    </row>
    <row r="3" spans="1:7">
      <c r="A3" s="2804" t="s">
        <v>1975</v>
      </c>
      <c r="B3" s="2804"/>
      <c r="C3" s="2804"/>
      <c r="D3" s="2804"/>
      <c r="E3" s="2804"/>
      <c r="F3" s="2804"/>
      <c r="G3" s="2804"/>
    </row>
    <row r="4" spans="1:7">
      <c r="A4" s="2803" t="s">
        <v>1940</v>
      </c>
      <c r="B4" s="2803"/>
      <c r="C4" s="2803"/>
      <c r="D4" s="2803"/>
      <c r="E4" s="2803"/>
      <c r="F4" s="2803"/>
      <c r="G4" s="2803"/>
    </row>
    <row r="5" spans="1:7" ht="15.75" thickBot="1">
      <c r="A5" s="2803"/>
      <c r="B5" s="2803"/>
      <c r="C5" s="2803"/>
      <c r="D5" s="2803"/>
      <c r="E5" s="2803"/>
      <c r="F5" s="2803"/>
      <c r="G5" s="2803"/>
    </row>
    <row r="6" spans="1:7" ht="15.75" thickTop="1">
      <c r="A6" s="2819" t="s">
        <v>157</v>
      </c>
      <c r="B6" s="2821" t="s">
        <v>72</v>
      </c>
      <c r="C6" s="2822"/>
      <c r="D6" s="2821" t="s">
        <v>73</v>
      </c>
      <c r="E6" s="2822"/>
      <c r="F6" s="2823" t="s">
        <v>263</v>
      </c>
      <c r="G6" s="2824"/>
    </row>
    <row r="7" spans="1:7">
      <c r="A7" s="2820"/>
      <c r="B7" s="2593" t="s">
        <v>1561</v>
      </c>
      <c r="C7" s="2593" t="s">
        <v>1173</v>
      </c>
      <c r="D7" s="2593" t="s">
        <v>1561</v>
      </c>
      <c r="E7" s="2593" t="s">
        <v>1173</v>
      </c>
      <c r="F7" s="2593" t="s">
        <v>1561</v>
      </c>
      <c r="G7" s="2592" t="s">
        <v>1173</v>
      </c>
    </row>
    <row r="8" spans="1:7">
      <c r="A8" s="2591" t="s">
        <v>953</v>
      </c>
      <c r="B8" s="2590">
        <v>114.2</v>
      </c>
      <c r="C8" s="2590">
        <v>8.26</v>
      </c>
      <c r="D8" s="2588">
        <v>122.57</v>
      </c>
      <c r="E8" s="2589">
        <v>7.33</v>
      </c>
      <c r="F8" s="2588">
        <v>127.78</v>
      </c>
      <c r="G8" s="2587">
        <v>4.25</v>
      </c>
    </row>
    <row r="9" spans="1:7">
      <c r="A9" s="2580" t="s">
        <v>952</v>
      </c>
      <c r="B9" s="2579">
        <v>114.24</v>
      </c>
      <c r="C9" s="2579">
        <v>6.4</v>
      </c>
      <c r="D9" s="2585">
        <v>124.29</v>
      </c>
      <c r="E9" s="2586">
        <v>8.8000000000000007</v>
      </c>
      <c r="F9" s="2585">
        <v>128.15</v>
      </c>
      <c r="G9" s="2584">
        <v>3.11</v>
      </c>
    </row>
    <row r="10" spans="1:7">
      <c r="A10" s="2580" t="s">
        <v>951</v>
      </c>
      <c r="B10" s="2579">
        <v>115.61</v>
      </c>
      <c r="C10" s="2579">
        <v>7.29</v>
      </c>
      <c r="D10" s="2585">
        <v>125.15913</v>
      </c>
      <c r="E10" s="2586">
        <v>8.2551520000000007</v>
      </c>
      <c r="F10" s="2585">
        <v>129.95624000000001</v>
      </c>
      <c r="G10" s="2584">
        <v>3.83</v>
      </c>
    </row>
    <row r="11" spans="1:7">
      <c r="A11" s="2580" t="s">
        <v>950</v>
      </c>
      <c r="B11" s="2579">
        <v>114.5</v>
      </c>
      <c r="C11" s="2579">
        <v>7.57</v>
      </c>
      <c r="D11" s="2585">
        <v>125.28</v>
      </c>
      <c r="E11" s="2586">
        <v>9.41</v>
      </c>
      <c r="F11" s="2585"/>
      <c r="G11" s="2584"/>
    </row>
    <row r="12" spans="1:7">
      <c r="A12" s="2580" t="s">
        <v>949</v>
      </c>
      <c r="B12" s="2579">
        <v>114.38</v>
      </c>
      <c r="C12" s="2579">
        <v>8.98</v>
      </c>
      <c r="D12" s="2582">
        <v>122.91</v>
      </c>
      <c r="E12" s="2583">
        <v>7.46</v>
      </c>
      <c r="F12" s="2582"/>
      <c r="G12" s="2581"/>
    </row>
    <row r="13" spans="1:7">
      <c r="A13" s="2580" t="s">
        <v>948</v>
      </c>
      <c r="B13" s="2579">
        <v>112.84</v>
      </c>
      <c r="C13" s="2579">
        <v>7.88</v>
      </c>
      <c r="D13" s="2582">
        <v>119.81252000000001</v>
      </c>
      <c r="E13" s="2583">
        <v>6.1791387000000002</v>
      </c>
      <c r="F13" s="2582"/>
      <c r="G13" s="2581"/>
    </row>
    <row r="14" spans="1:7">
      <c r="A14" s="2580" t="s">
        <v>947</v>
      </c>
      <c r="B14" s="2579">
        <v>111.69</v>
      </c>
      <c r="C14" s="2579">
        <v>7.13</v>
      </c>
      <c r="D14" s="2582">
        <v>118.53216999999999</v>
      </c>
      <c r="E14" s="2583">
        <v>6.1231255999999998</v>
      </c>
      <c r="F14" s="2582"/>
      <c r="G14" s="2581"/>
    </row>
    <row r="15" spans="1:7">
      <c r="A15" s="2580" t="s">
        <v>946</v>
      </c>
      <c r="B15" s="2579">
        <v>111.72</v>
      </c>
      <c r="C15" s="2579">
        <v>6.57</v>
      </c>
      <c r="D15" s="2582">
        <v>118.75336</v>
      </c>
      <c r="E15" s="2583">
        <v>6.2994669999999999</v>
      </c>
      <c r="F15" s="2582"/>
      <c r="G15" s="2581"/>
    </row>
    <row r="16" spans="1:7">
      <c r="A16" s="2580" t="s">
        <v>945</v>
      </c>
      <c r="B16" s="2579">
        <v>113</v>
      </c>
      <c r="C16" s="2579">
        <v>7.77</v>
      </c>
      <c r="D16" s="2582">
        <v>119.9481</v>
      </c>
      <c r="E16" s="2583">
        <v>6.1449594000000003</v>
      </c>
      <c r="F16" s="2582"/>
      <c r="G16" s="2581"/>
    </row>
    <row r="17" spans="1:7">
      <c r="A17" s="2580" t="s">
        <v>944</v>
      </c>
      <c r="B17" s="2579">
        <v>112.38232000000001</v>
      </c>
      <c r="C17" s="2579">
        <v>5.16</v>
      </c>
      <c r="D17" s="2582">
        <v>121.43</v>
      </c>
      <c r="E17" s="2583">
        <v>8.0500000000000007</v>
      </c>
      <c r="F17" s="2582"/>
      <c r="G17" s="2581"/>
    </row>
    <row r="18" spans="1:7">
      <c r="A18" s="2580" t="s">
        <v>943</v>
      </c>
      <c r="B18" s="2579">
        <v>112.21762</v>
      </c>
      <c r="C18" s="2579">
        <v>3.96</v>
      </c>
      <c r="D18" s="2582">
        <v>122.31</v>
      </c>
      <c r="E18" s="2583">
        <v>9</v>
      </c>
      <c r="F18" s="2582"/>
      <c r="G18" s="2581"/>
    </row>
    <row r="19" spans="1:7">
      <c r="A19" s="2580" t="s">
        <v>942</v>
      </c>
      <c r="B19" s="2579">
        <v>115.5</v>
      </c>
      <c r="C19" s="2579">
        <v>5.6</v>
      </c>
      <c r="D19" s="2577">
        <v>124.98284</v>
      </c>
      <c r="E19" s="2578">
        <v>8.2139959999999999</v>
      </c>
      <c r="F19" s="2577"/>
      <c r="G19" s="2576"/>
    </row>
    <row r="20" spans="1:7" ht="15.75" thickBot="1">
      <c r="A20" s="2575" t="s">
        <v>1559</v>
      </c>
      <c r="B20" s="2573">
        <f t="shared" ref="B20:G20" si="0">AVERAGE(B8:B19)</f>
        <v>113.52332833333332</v>
      </c>
      <c r="C20" s="2573">
        <f t="shared" si="0"/>
        <v>6.8808333333333325</v>
      </c>
      <c r="D20" s="2573">
        <f t="shared" si="0"/>
        <v>122.16484333333331</v>
      </c>
      <c r="E20" s="2574">
        <f t="shared" si="0"/>
        <v>7.6054865583333333</v>
      </c>
      <c r="F20" s="2573">
        <f t="shared" si="0"/>
        <v>128.62874666666667</v>
      </c>
      <c r="G20" s="2572">
        <f t="shared" si="0"/>
        <v>3.73</v>
      </c>
    </row>
    <row r="21" spans="1:7" ht="15.75" thickTop="1">
      <c r="A21" s="2818"/>
      <c r="B21" s="2818"/>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3"/>
  <sheetViews>
    <sheetView showGridLines="0" workbookViewId="0">
      <selection activeCell="M38" sqref="M38"/>
    </sheetView>
  </sheetViews>
  <sheetFormatPr defaultColWidth="10.140625" defaultRowHeight="15.75"/>
  <cols>
    <col min="1" max="1" width="4" style="2252" customWidth="1"/>
    <col min="2" max="3" width="13.42578125" style="2252" customWidth="1"/>
    <col min="4" max="7" width="15.42578125" style="2252" customWidth="1"/>
    <col min="8" max="8" width="10.85546875" style="2252" customWidth="1"/>
    <col min="9" max="9" width="9.85546875" style="2252" bestFit="1" customWidth="1"/>
    <col min="10" max="10" width="13.7109375" style="2252" customWidth="1"/>
    <col min="11" max="11" width="11.42578125" style="2252" customWidth="1"/>
    <col min="12" max="15" width="12.140625" style="2252" customWidth="1"/>
    <col min="16" max="16" width="10.140625" style="2252"/>
    <col min="17" max="17" width="10.140625" style="2252" customWidth="1"/>
    <col min="18" max="221" width="10.140625" style="2252"/>
    <col min="222" max="222" width="4" style="2252" customWidth="1"/>
    <col min="223" max="224" width="13.42578125" style="2252" customWidth="1"/>
    <col min="225" max="228" width="15.42578125" style="2252" customWidth="1"/>
    <col min="229" max="230" width="8.42578125" style="2252" bestFit="1" customWidth="1"/>
    <col min="231" max="231" width="10.140625" style="2252" customWidth="1"/>
    <col min="232" max="232" width="6.7109375" style="2252" customWidth="1"/>
    <col min="233" max="236" width="12.140625" style="2252" customWidth="1"/>
    <col min="237" max="477" width="10.140625" style="2252"/>
    <col min="478" max="478" width="4" style="2252" customWidth="1"/>
    <col min="479" max="480" width="13.42578125" style="2252" customWidth="1"/>
    <col min="481" max="484" width="15.42578125" style="2252" customWidth="1"/>
    <col min="485" max="486" width="8.42578125" style="2252" bestFit="1" customWidth="1"/>
    <col min="487" max="487" width="10.140625" style="2252" customWidth="1"/>
    <col min="488" max="488" width="6.7109375" style="2252" customWidth="1"/>
    <col min="489" max="492" width="12.140625" style="2252" customWidth="1"/>
    <col min="493" max="733" width="10.140625" style="2252"/>
    <col min="734" max="734" width="4" style="2252" customWidth="1"/>
    <col min="735" max="736" width="13.42578125" style="2252" customWidth="1"/>
    <col min="737" max="740" width="15.42578125" style="2252" customWidth="1"/>
    <col min="741" max="742" width="8.42578125" style="2252" bestFit="1" customWidth="1"/>
    <col min="743" max="743" width="10.140625" style="2252" customWidth="1"/>
    <col min="744" max="744" width="6.7109375" style="2252" customWidth="1"/>
    <col min="745" max="748" width="12.140625" style="2252" customWidth="1"/>
    <col min="749" max="989" width="10.140625" style="2252"/>
    <col min="990" max="990" width="4" style="2252" customWidth="1"/>
    <col min="991" max="992" width="13.42578125" style="2252" customWidth="1"/>
    <col min="993" max="996" width="15.42578125" style="2252" customWidth="1"/>
    <col min="997" max="998" width="8.42578125" style="2252" bestFit="1" customWidth="1"/>
    <col min="999" max="999" width="10.140625" style="2252" customWidth="1"/>
    <col min="1000" max="1000" width="6.7109375" style="2252" customWidth="1"/>
    <col min="1001" max="1004" width="12.140625" style="2252" customWidth="1"/>
    <col min="1005" max="1245" width="10.140625" style="2252"/>
    <col min="1246" max="1246" width="4" style="2252" customWidth="1"/>
    <col min="1247" max="1248" width="13.42578125" style="2252" customWidth="1"/>
    <col min="1249" max="1252" width="15.42578125" style="2252" customWidth="1"/>
    <col min="1253" max="1254" width="8.42578125" style="2252" bestFit="1" customWidth="1"/>
    <col min="1255" max="1255" width="10.140625" style="2252" customWidth="1"/>
    <col min="1256" max="1256" width="6.7109375" style="2252" customWidth="1"/>
    <col min="1257" max="1260" width="12.140625" style="2252" customWidth="1"/>
    <col min="1261" max="1501" width="10.140625" style="2252"/>
    <col min="1502" max="1502" width="4" style="2252" customWidth="1"/>
    <col min="1503" max="1504" width="13.42578125" style="2252" customWidth="1"/>
    <col min="1505" max="1508" width="15.42578125" style="2252" customWidth="1"/>
    <col min="1509" max="1510" width="8.42578125" style="2252" bestFit="1" customWidth="1"/>
    <col min="1511" max="1511" width="10.140625" style="2252" customWidth="1"/>
    <col min="1512" max="1512" width="6.7109375" style="2252" customWidth="1"/>
    <col min="1513" max="1516" width="12.140625" style="2252" customWidth="1"/>
    <col min="1517" max="1757" width="10.140625" style="2252"/>
    <col min="1758" max="1758" width="4" style="2252" customWidth="1"/>
    <col min="1759" max="1760" width="13.42578125" style="2252" customWidth="1"/>
    <col min="1761" max="1764" width="15.42578125" style="2252" customWidth="1"/>
    <col min="1765" max="1766" width="8.42578125" style="2252" bestFit="1" customWidth="1"/>
    <col min="1767" max="1767" width="10.140625" style="2252" customWidth="1"/>
    <col min="1768" max="1768" width="6.7109375" style="2252" customWidth="1"/>
    <col min="1769" max="1772" width="12.140625" style="2252" customWidth="1"/>
    <col min="1773" max="2013" width="10.140625" style="2252"/>
    <col min="2014" max="2014" width="4" style="2252" customWidth="1"/>
    <col min="2015" max="2016" width="13.42578125" style="2252" customWidth="1"/>
    <col min="2017" max="2020" width="15.42578125" style="2252" customWidth="1"/>
    <col min="2021" max="2022" width="8.42578125" style="2252" bestFit="1" customWidth="1"/>
    <col min="2023" max="2023" width="10.140625" style="2252" customWidth="1"/>
    <col min="2024" max="2024" width="6.7109375" style="2252" customWidth="1"/>
    <col min="2025" max="2028" width="12.140625" style="2252" customWidth="1"/>
    <col min="2029" max="2269" width="10.140625" style="2252"/>
    <col min="2270" max="2270" width="4" style="2252" customWidth="1"/>
    <col min="2271" max="2272" width="13.42578125" style="2252" customWidth="1"/>
    <col min="2273" max="2276" width="15.42578125" style="2252" customWidth="1"/>
    <col min="2277" max="2278" width="8.42578125" style="2252" bestFit="1" customWidth="1"/>
    <col min="2279" max="2279" width="10.140625" style="2252" customWidth="1"/>
    <col min="2280" max="2280" width="6.7109375" style="2252" customWidth="1"/>
    <col min="2281" max="2284" width="12.140625" style="2252" customWidth="1"/>
    <col min="2285" max="2525" width="10.140625" style="2252"/>
    <col min="2526" max="2526" width="4" style="2252" customWidth="1"/>
    <col min="2527" max="2528" width="13.42578125" style="2252" customWidth="1"/>
    <col min="2529" max="2532" width="15.42578125" style="2252" customWidth="1"/>
    <col min="2533" max="2534" width="8.42578125" style="2252" bestFit="1" customWidth="1"/>
    <col min="2535" max="2535" width="10.140625" style="2252" customWidth="1"/>
    <col min="2536" max="2536" width="6.7109375" style="2252" customWidth="1"/>
    <col min="2537" max="2540" width="12.140625" style="2252" customWidth="1"/>
    <col min="2541" max="2781" width="10.140625" style="2252"/>
    <col min="2782" max="2782" width="4" style="2252" customWidth="1"/>
    <col min="2783" max="2784" width="13.42578125" style="2252" customWidth="1"/>
    <col min="2785" max="2788" width="15.42578125" style="2252" customWidth="1"/>
    <col min="2789" max="2790" width="8.42578125" style="2252" bestFit="1" customWidth="1"/>
    <col min="2791" max="2791" width="10.140625" style="2252" customWidth="1"/>
    <col min="2792" max="2792" width="6.7109375" style="2252" customWidth="1"/>
    <col min="2793" max="2796" width="12.140625" style="2252" customWidth="1"/>
    <col min="2797" max="3037" width="10.140625" style="2252"/>
    <col min="3038" max="3038" width="4" style="2252" customWidth="1"/>
    <col min="3039" max="3040" width="13.42578125" style="2252" customWidth="1"/>
    <col min="3041" max="3044" width="15.42578125" style="2252" customWidth="1"/>
    <col min="3045" max="3046" width="8.42578125" style="2252" bestFit="1" customWidth="1"/>
    <col min="3047" max="3047" width="10.140625" style="2252" customWidth="1"/>
    <col min="3048" max="3048" width="6.7109375" style="2252" customWidth="1"/>
    <col min="3049" max="3052" width="12.140625" style="2252" customWidth="1"/>
    <col min="3053" max="3293" width="10.140625" style="2252"/>
    <col min="3294" max="3294" width="4" style="2252" customWidth="1"/>
    <col min="3295" max="3296" width="13.42578125" style="2252" customWidth="1"/>
    <col min="3297" max="3300" width="15.42578125" style="2252" customWidth="1"/>
    <col min="3301" max="3302" width="8.42578125" style="2252" bestFit="1" customWidth="1"/>
    <col min="3303" max="3303" width="10.140625" style="2252" customWidth="1"/>
    <col min="3304" max="3304" width="6.7109375" style="2252" customWidth="1"/>
    <col min="3305" max="3308" width="12.140625" style="2252" customWidth="1"/>
    <col min="3309" max="3549" width="10.140625" style="2252"/>
    <col min="3550" max="3550" width="4" style="2252" customWidth="1"/>
    <col min="3551" max="3552" width="13.42578125" style="2252" customWidth="1"/>
    <col min="3553" max="3556" width="15.42578125" style="2252" customWidth="1"/>
    <col min="3557" max="3558" width="8.42578125" style="2252" bestFit="1" customWidth="1"/>
    <col min="3559" max="3559" width="10.140625" style="2252" customWidth="1"/>
    <col min="3560" max="3560" width="6.7109375" style="2252" customWidth="1"/>
    <col min="3561" max="3564" width="12.140625" style="2252" customWidth="1"/>
    <col min="3565" max="3805" width="10.140625" style="2252"/>
    <col min="3806" max="3806" width="4" style="2252" customWidth="1"/>
    <col min="3807" max="3808" width="13.42578125" style="2252" customWidth="1"/>
    <col min="3809" max="3812" width="15.42578125" style="2252" customWidth="1"/>
    <col min="3813" max="3814" width="8.42578125" style="2252" bestFit="1" customWidth="1"/>
    <col min="3815" max="3815" width="10.140625" style="2252" customWidth="1"/>
    <col min="3816" max="3816" width="6.7109375" style="2252" customWidth="1"/>
    <col min="3817" max="3820" width="12.140625" style="2252" customWidth="1"/>
    <col min="3821" max="4061" width="10.140625" style="2252"/>
    <col min="4062" max="4062" width="4" style="2252" customWidth="1"/>
    <col min="4063" max="4064" width="13.42578125" style="2252" customWidth="1"/>
    <col min="4065" max="4068" width="15.42578125" style="2252" customWidth="1"/>
    <col min="4069" max="4070" width="8.42578125" style="2252" bestFit="1" customWidth="1"/>
    <col min="4071" max="4071" width="10.140625" style="2252" customWidth="1"/>
    <col min="4072" max="4072" width="6.7109375" style="2252" customWidth="1"/>
    <col min="4073" max="4076" width="12.140625" style="2252" customWidth="1"/>
    <col min="4077" max="4317" width="10.140625" style="2252"/>
    <col min="4318" max="4318" width="4" style="2252" customWidth="1"/>
    <col min="4319" max="4320" width="13.42578125" style="2252" customWidth="1"/>
    <col min="4321" max="4324" width="15.42578125" style="2252" customWidth="1"/>
    <col min="4325" max="4326" width="8.42578125" style="2252" bestFit="1" customWidth="1"/>
    <col min="4327" max="4327" width="10.140625" style="2252" customWidth="1"/>
    <col min="4328" max="4328" width="6.7109375" style="2252" customWidth="1"/>
    <col min="4329" max="4332" width="12.140625" style="2252" customWidth="1"/>
    <col min="4333" max="4573" width="10.140625" style="2252"/>
    <col min="4574" max="4574" width="4" style="2252" customWidth="1"/>
    <col min="4575" max="4576" width="13.42578125" style="2252" customWidth="1"/>
    <col min="4577" max="4580" width="15.42578125" style="2252" customWidth="1"/>
    <col min="4581" max="4582" width="8.42578125" style="2252" bestFit="1" customWidth="1"/>
    <col min="4583" max="4583" width="10.140625" style="2252" customWidth="1"/>
    <col min="4584" max="4584" width="6.7109375" style="2252" customWidth="1"/>
    <col min="4585" max="4588" width="12.140625" style="2252" customWidth="1"/>
    <col min="4589" max="4829" width="10.140625" style="2252"/>
    <col min="4830" max="4830" width="4" style="2252" customWidth="1"/>
    <col min="4831" max="4832" width="13.42578125" style="2252" customWidth="1"/>
    <col min="4833" max="4836" width="15.42578125" style="2252" customWidth="1"/>
    <col min="4837" max="4838" width="8.42578125" style="2252" bestFit="1" customWidth="1"/>
    <col min="4839" max="4839" width="10.140625" style="2252" customWidth="1"/>
    <col min="4840" max="4840" width="6.7109375" style="2252" customWidth="1"/>
    <col min="4841" max="4844" width="12.140625" style="2252" customWidth="1"/>
    <col min="4845" max="5085" width="10.140625" style="2252"/>
    <col min="5086" max="5086" width="4" style="2252" customWidth="1"/>
    <col min="5087" max="5088" width="13.42578125" style="2252" customWidth="1"/>
    <col min="5089" max="5092" width="15.42578125" style="2252" customWidth="1"/>
    <col min="5093" max="5094" width="8.42578125" style="2252" bestFit="1" customWidth="1"/>
    <col min="5095" max="5095" width="10.140625" style="2252" customWidth="1"/>
    <col min="5096" max="5096" width="6.7109375" style="2252" customWidth="1"/>
    <col min="5097" max="5100" width="12.140625" style="2252" customWidth="1"/>
    <col min="5101" max="5341" width="10.140625" style="2252"/>
    <col min="5342" max="5342" width="4" style="2252" customWidth="1"/>
    <col min="5343" max="5344" width="13.42578125" style="2252" customWidth="1"/>
    <col min="5345" max="5348" width="15.42578125" style="2252" customWidth="1"/>
    <col min="5349" max="5350" width="8.42578125" style="2252" bestFit="1" customWidth="1"/>
    <col min="5351" max="5351" width="10.140625" style="2252" customWidth="1"/>
    <col min="5352" max="5352" width="6.7109375" style="2252" customWidth="1"/>
    <col min="5353" max="5356" width="12.140625" style="2252" customWidth="1"/>
    <col min="5357" max="5597" width="10.140625" style="2252"/>
    <col min="5598" max="5598" width="4" style="2252" customWidth="1"/>
    <col min="5599" max="5600" width="13.42578125" style="2252" customWidth="1"/>
    <col min="5601" max="5604" width="15.42578125" style="2252" customWidth="1"/>
    <col min="5605" max="5606" width="8.42578125" style="2252" bestFit="1" customWidth="1"/>
    <col min="5607" max="5607" width="10.140625" style="2252" customWidth="1"/>
    <col min="5608" max="5608" width="6.7109375" style="2252" customWidth="1"/>
    <col min="5609" max="5612" width="12.140625" style="2252" customWidth="1"/>
    <col min="5613" max="5853" width="10.140625" style="2252"/>
    <col min="5854" max="5854" width="4" style="2252" customWidth="1"/>
    <col min="5855" max="5856" width="13.42578125" style="2252" customWidth="1"/>
    <col min="5857" max="5860" width="15.42578125" style="2252" customWidth="1"/>
    <col min="5861" max="5862" width="8.42578125" style="2252" bestFit="1" customWidth="1"/>
    <col min="5863" max="5863" width="10.140625" style="2252" customWidth="1"/>
    <col min="5864" max="5864" width="6.7109375" style="2252" customWidth="1"/>
    <col min="5865" max="5868" width="12.140625" style="2252" customWidth="1"/>
    <col min="5869" max="6109" width="10.140625" style="2252"/>
    <col min="6110" max="6110" width="4" style="2252" customWidth="1"/>
    <col min="6111" max="6112" width="13.42578125" style="2252" customWidth="1"/>
    <col min="6113" max="6116" width="15.42578125" style="2252" customWidth="1"/>
    <col min="6117" max="6118" width="8.42578125" style="2252" bestFit="1" customWidth="1"/>
    <col min="6119" max="6119" width="10.140625" style="2252" customWidth="1"/>
    <col min="6120" max="6120" width="6.7109375" style="2252" customWidth="1"/>
    <col min="6121" max="6124" width="12.140625" style="2252" customWidth="1"/>
    <col min="6125" max="6365" width="10.140625" style="2252"/>
    <col min="6366" max="6366" width="4" style="2252" customWidth="1"/>
    <col min="6367" max="6368" width="13.42578125" style="2252" customWidth="1"/>
    <col min="6369" max="6372" width="15.42578125" style="2252" customWidth="1"/>
    <col min="6373" max="6374" width="8.42578125" style="2252" bestFit="1" customWidth="1"/>
    <col min="6375" max="6375" width="10.140625" style="2252" customWidth="1"/>
    <col min="6376" max="6376" width="6.7109375" style="2252" customWidth="1"/>
    <col min="6377" max="6380" width="12.140625" style="2252" customWidth="1"/>
    <col min="6381" max="6621" width="10.140625" style="2252"/>
    <col min="6622" max="6622" width="4" style="2252" customWidth="1"/>
    <col min="6623" max="6624" width="13.42578125" style="2252" customWidth="1"/>
    <col min="6625" max="6628" width="15.42578125" style="2252" customWidth="1"/>
    <col min="6629" max="6630" width="8.42578125" style="2252" bestFit="1" customWidth="1"/>
    <col min="6631" max="6631" width="10.140625" style="2252" customWidth="1"/>
    <col min="6632" max="6632" width="6.7109375" style="2252" customWidth="1"/>
    <col min="6633" max="6636" width="12.140625" style="2252" customWidth="1"/>
    <col min="6637" max="6877" width="10.140625" style="2252"/>
    <col min="6878" max="6878" width="4" style="2252" customWidth="1"/>
    <col min="6879" max="6880" width="13.42578125" style="2252" customWidth="1"/>
    <col min="6881" max="6884" width="15.42578125" style="2252" customWidth="1"/>
    <col min="6885" max="6886" width="8.42578125" style="2252" bestFit="1" customWidth="1"/>
    <col min="6887" max="6887" width="10.140625" style="2252" customWidth="1"/>
    <col min="6888" max="6888" width="6.7109375" style="2252" customWidth="1"/>
    <col min="6889" max="6892" width="12.140625" style="2252" customWidth="1"/>
    <col min="6893" max="7133" width="10.140625" style="2252"/>
    <col min="7134" max="7134" width="4" style="2252" customWidth="1"/>
    <col min="7135" max="7136" width="13.42578125" style="2252" customWidth="1"/>
    <col min="7137" max="7140" width="15.42578125" style="2252" customWidth="1"/>
    <col min="7141" max="7142" width="8.42578125" style="2252" bestFit="1" customWidth="1"/>
    <col min="7143" max="7143" width="10.140625" style="2252" customWidth="1"/>
    <col min="7144" max="7144" width="6.7109375" style="2252" customWidth="1"/>
    <col min="7145" max="7148" width="12.140625" style="2252" customWidth="1"/>
    <col min="7149" max="7389" width="10.140625" style="2252"/>
    <col min="7390" max="7390" width="4" style="2252" customWidth="1"/>
    <col min="7391" max="7392" width="13.42578125" style="2252" customWidth="1"/>
    <col min="7393" max="7396" width="15.42578125" style="2252" customWidth="1"/>
    <col min="7397" max="7398" width="8.42578125" style="2252" bestFit="1" customWidth="1"/>
    <col min="7399" max="7399" width="10.140625" style="2252" customWidth="1"/>
    <col min="7400" max="7400" width="6.7109375" style="2252" customWidth="1"/>
    <col min="7401" max="7404" width="12.140625" style="2252" customWidth="1"/>
    <col min="7405" max="7645" width="10.140625" style="2252"/>
    <col min="7646" max="7646" width="4" style="2252" customWidth="1"/>
    <col min="7647" max="7648" width="13.42578125" style="2252" customWidth="1"/>
    <col min="7649" max="7652" width="15.42578125" style="2252" customWidth="1"/>
    <col min="7653" max="7654" width="8.42578125" style="2252" bestFit="1" customWidth="1"/>
    <col min="7655" max="7655" width="10.140625" style="2252" customWidth="1"/>
    <col min="7656" max="7656" width="6.7109375" style="2252" customWidth="1"/>
    <col min="7657" max="7660" width="12.140625" style="2252" customWidth="1"/>
    <col min="7661" max="7901" width="10.140625" style="2252"/>
    <col min="7902" max="7902" width="4" style="2252" customWidth="1"/>
    <col min="7903" max="7904" width="13.42578125" style="2252" customWidth="1"/>
    <col min="7905" max="7908" width="15.42578125" style="2252" customWidth="1"/>
    <col min="7909" max="7910" width="8.42578125" style="2252" bestFit="1" customWidth="1"/>
    <col min="7911" max="7911" width="10.140625" style="2252" customWidth="1"/>
    <col min="7912" max="7912" width="6.7109375" style="2252" customWidth="1"/>
    <col min="7913" max="7916" width="12.140625" style="2252" customWidth="1"/>
    <col min="7917" max="8157" width="10.140625" style="2252"/>
    <col min="8158" max="8158" width="4" style="2252" customWidth="1"/>
    <col min="8159" max="8160" width="13.42578125" style="2252" customWidth="1"/>
    <col min="8161" max="8164" width="15.42578125" style="2252" customWidth="1"/>
    <col min="8165" max="8166" width="8.42578125" style="2252" bestFit="1" customWidth="1"/>
    <col min="8167" max="8167" width="10.140625" style="2252" customWidth="1"/>
    <col min="8168" max="8168" width="6.7109375" style="2252" customWidth="1"/>
    <col min="8169" max="8172" width="12.140625" style="2252" customWidth="1"/>
    <col min="8173" max="8413" width="10.140625" style="2252"/>
    <col min="8414" max="8414" width="4" style="2252" customWidth="1"/>
    <col min="8415" max="8416" width="13.42578125" style="2252" customWidth="1"/>
    <col min="8417" max="8420" width="15.42578125" style="2252" customWidth="1"/>
    <col min="8421" max="8422" width="8.42578125" style="2252" bestFit="1" customWidth="1"/>
    <col min="8423" max="8423" width="10.140625" style="2252" customWidth="1"/>
    <col min="8424" max="8424" width="6.7109375" style="2252" customWidth="1"/>
    <col min="8425" max="8428" width="12.140625" style="2252" customWidth="1"/>
    <col min="8429" max="8669" width="10.140625" style="2252"/>
    <col min="8670" max="8670" width="4" style="2252" customWidth="1"/>
    <col min="8671" max="8672" width="13.42578125" style="2252" customWidth="1"/>
    <col min="8673" max="8676" width="15.42578125" style="2252" customWidth="1"/>
    <col min="8677" max="8678" width="8.42578125" style="2252" bestFit="1" customWidth="1"/>
    <col min="8679" max="8679" width="10.140625" style="2252" customWidth="1"/>
    <col min="8680" max="8680" width="6.7109375" style="2252" customWidth="1"/>
    <col min="8681" max="8684" width="12.140625" style="2252" customWidth="1"/>
    <col min="8685" max="8925" width="10.140625" style="2252"/>
    <col min="8926" max="8926" width="4" style="2252" customWidth="1"/>
    <col min="8927" max="8928" width="13.42578125" style="2252" customWidth="1"/>
    <col min="8929" max="8932" width="15.42578125" style="2252" customWidth="1"/>
    <col min="8933" max="8934" width="8.42578125" style="2252" bestFit="1" customWidth="1"/>
    <col min="8935" max="8935" width="10.140625" style="2252" customWidth="1"/>
    <col min="8936" max="8936" width="6.7109375" style="2252" customWidth="1"/>
    <col min="8937" max="8940" width="12.140625" style="2252" customWidth="1"/>
    <col min="8941" max="9181" width="10.140625" style="2252"/>
    <col min="9182" max="9182" width="4" style="2252" customWidth="1"/>
    <col min="9183" max="9184" width="13.42578125" style="2252" customWidth="1"/>
    <col min="9185" max="9188" width="15.42578125" style="2252" customWidth="1"/>
    <col min="9189" max="9190" width="8.42578125" style="2252" bestFit="1" customWidth="1"/>
    <col min="9191" max="9191" width="10.140625" style="2252" customWidth="1"/>
    <col min="9192" max="9192" width="6.7109375" style="2252" customWidth="1"/>
    <col min="9193" max="9196" width="12.140625" style="2252" customWidth="1"/>
    <col min="9197" max="9437" width="10.140625" style="2252"/>
    <col min="9438" max="9438" width="4" style="2252" customWidth="1"/>
    <col min="9439" max="9440" width="13.42578125" style="2252" customWidth="1"/>
    <col min="9441" max="9444" width="15.42578125" style="2252" customWidth="1"/>
    <col min="9445" max="9446" width="8.42578125" style="2252" bestFit="1" customWidth="1"/>
    <col min="9447" max="9447" width="10.140625" style="2252" customWidth="1"/>
    <col min="9448" max="9448" width="6.7109375" style="2252" customWidth="1"/>
    <col min="9449" max="9452" width="12.140625" style="2252" customWidth="1"/>
    <col min="9453" max="9693" width="10.140625" style="2252"/>
    <col min="9694" max="9694" width="4" style="2252" customWidth="1"/>
    <col min="9695" max="9696" width="13.42578125" style="2252" customWidth="1"/>
    <col min="9697" max="9700" width="15.42578125" style="2252" customWidth="1"/>
    <col min="9701" max="9702" width="8.42578125" style="2252" bestFit="1" customWidth="1"/>
    <col min="9703" max="9703" width="10.140625" style="2252" customWidth="1"/>
    <col min="9704" max="9704" width="6.7109375" style="2252" customWidth="1"/>
    <col min="9705" max="9708" width="12.140625" style="2252" customWidth="1"/>
    <col min="9709" max="9949" width="10.140625" style="2252"/>
    <col min="9950" max="9950" width="4" style="2252" customWidth="1"/>
    <col min="9951" max="9952" width="13.42578125" style="2252" customWidth="1"/>
    <col min="9953" max="9956" width="15.42578125" style="2252" customWidth="1"/>
    <col min="9957" max="9958" width="8.42578125" style="2252" bestFit="1" customWidth="1"/>
    <col min="9959" max="9959" width="10.140625" style="2252" customWidth="1"/>
    <col min="9960" max="9960" width="6.7109375" style="2252" customWidth="1"/>
    <col min="9961" max="9964" width="12.140625" style="2252" customWidth="1"/>
    <col min="9965" max="10205" width="10.140625" style="2252"/>
    <col min="10206" max="10206" width="4" style="2252" customWidth="1"/>
    <col min="10207" max="10208" width="13.42578125" style="2252" customWidth="1"/>
    <col min="10209" max="10212" width="15.42578125" style="2252" customWidth="1"/>
    <col min="10213" max="10214" width="8.42578125" style="2252" bestFit="1" customWidth="1"/>
    <col min="10215" max="10215" width="10.140625" style="2252" customWidth="1"/>
    <col min="10216" max="10216" width="6.7109375" style="2252" customWidth="1"/>
    <col min="10217" max="10220" width="12.140625" style="2252" customWidth="1"/>
    <col min="10221" max="10461" width="10.140625" style="2252"/>
    <col min="10462" max="10462" width="4" style="2252" customWidth="1"/>
    <col min="10463" max="10464" width="13.42578125" style="2252" customWidth="1"/>
    <col min="10465" max="10468" width="15.42578125" style="2252" customWidth="1"/>
    <col min="10469" max="10470" width="8.42578125" style="2252" bestFit="1" customWidth="1"/>
    <col min="10471" max="10471" width="10.140625" style="2252" customWidth="1"/>
    <col min="10472" max="10472" width="6.7109375" style="2252" customWidth="1"/>
    <col min="10473" max="10476" width="12.140625" style="2252" customWidth="1"/>
    <col min="10477" max="10717" width="10.140625" style="2252"/>
    <col min="10718" max="10718" width="4" style="2252" customWidth="1"/>
    <col min="10719" max="10720" width="13.42578125" style="2252" customWidth="1"/>
    <col min="10721" max="10724" width="15.42578125" style="2252" customWidth="1"/>
    <col min="10725" max="10726" width="8.42578125" style="2252" bestFit="1" customWidth="1"/>
    <col min="10727" max="10727" width="10.140625" style="2252" customWidth="1"/>
    <col min="10728" max="10728" width="6.7109375" style="2252" customWidth="1"/>
    <col min="10729" max="10732" width="12.140625" style="2252" customWidth="1"/>
    <col min="10733" max="10973" width="10.140625" style="2252"/>
    <col min="10974" max="10974" width="4" style="2252" customWidth="1"/>
    <col min="10975" max="10976" width="13.42578125" style="2252" customWidth="1"/>
    <col min="10977" max="10980" width="15.42578125" style="2252" customWidth="1"/>
    <col min="10981" max="10982" width="8.42578125" style="2252" bestFit="1" customWidth="1"/>
    <col min="10983" max="10983" width="10.140625" style="2252" customWidth="1"/>
    <col min="10984" max="10984" width="6.7109375" style="2252" customWidth="1"/>
    <col min="10985" max="10988" width="12.140625" style="2252" customWidth="1"/>
    <col min="10989" max="11229" width="10.140625" style="2252"/>
    <col min="11230" max="11230" width="4" style="2252" customWidth="1"/>
    <col min="11231" max="11232" width="13.42578125" style="2252" customWidth="1"/>
    <col min="11233" max="11236" width="15.42578125" style="2252" customWidth="1"/>
    <col min="11237" max="11238" width="8.42578125" style="2252" bestFit="1" customWidth="1"/>
    <col min="11239" max="11239" width="10.140625" style="2252" customWidth="1"/>
    <col min="11240" max="11240" width="6.7109375" style="2252" customWidth="1"/>
    <col min="11241" max="11244" width="12.140625" style="2252" customWidth="1"/>
    <col min="11245" max="11485" width="10.140625" style="2252"/>
    <col min="11486" max="11486" width="4" style="2252" customWidth="1"/>
    <col min="11487" max="11488" width="13.42578125" style="2252" customWidth="1"/>
    <col min="11489" max="11492" width="15.42578125" style="2252" customWidth="1"/>
    <col min="11493" max="11494" width="8.42578125" style="2252" bestFit="1" customWidth="1"/>
    <col min="11495" max="11495" width="10.140625" style="2252" customWidth="1"/>
    <col min="11496" max="11496" width="6.7109375" style="2252" customWidth="1"/>
    <col min="11497" max="11500" width="12.140625" style="2252" customWidth="1"/>
    <col min="11501" max="11741" width="10.140625" style="2252"/>
    <col min="11742" max="11742" width="4" style="2252" customWidth="1"/>
    <col min="11743" max="11744" width="13.42578125" style="2252" customWidth="1"/>
    <col min="11745" max="11748" width="15.42578125" style="2252" customWidth="1"/>
    <col min="11749" max="11750" width="8.42578125" style="2252" bestFit="1" customWidth="1"/>
    <col min="11751" max="11751" width="10.140625" style="2252" customWidth="1"/>
    <col min="11752" max="11752" width="6.7109375" style="2252" customWidth="1"/>
    <col min="11753" max="11756" width="12.140625" style="2252" customWidth="1"/>
    <col min="11757" max="11997" width="10.140625" style="2252"/>
    <col min="11998" max="11998" width="4" style="2252" customWidth="1"/>
    <col min="11999" max="12000" width="13.42578125" style="2252" customWidth="1"/>
    <col min="12001" max="12004" width="15.42578125" style="2252" customWidth="1"/>
    <col min="12005" max="12006" width="8.42578125" style="2252" bestFit="1" customWidth="1"/>
    <col min="12007" max="12007" width="10.140625" style="2252" customWidth="1"/>
    <col min="12008" max="12008" width="6.7109375" style="2252" customWidth="1"/>
    <col min="12009" max="12012" width="12.140625" style="2252" customWidth="1"/>
    <col min="12013" max="12253" width="10.140625" style="2252"/>
    <col min="12254" max="12254" width="4" style="2252" customWidth="1"/>
    <col min="12255" max="12256" width="13.42578125" style="2252" customWidth="1"/>
    <col min="12257" max="12260" width="15.42578125" style="2252" customWidth="1"/>
    <col min="12261" max="12262" width="8.42578125" style="2252" bestFit="1" customWidth="1"/>
    <col min="12263" max="12263" width="10.140625" style="2252" customWidth="1"/>
    <col min="12264" max="12264" width="6.7109375" style="2252" customWidth="1"/>
    <col min="12265" max="12268" width="12.140625" style="2252" customWidth="1"/>
    <col min="12269" max="12509" width="10.140625" style="2252"/>
    <col min="12510" max="12510" width="4" style="2252" customWidth="1"/>
    <col min="12511" max="12512" width="13.42578125" style="2252" customWidth="1"/>
    <col min="12513" max="12516" width="15.42578125" style="2252" customWidth="1"/>
    <col min="12517" max="12518" width="8.42578125" style="2252" bestFit="1" customWidth="1"/>
    <col min="12519" max="12519" width="10.140625" style="2252" customWidth="1"/>
    <col min="12520" max="12520" width="6.7109375" style="2252" customWidth="1"/>
    <col min="12521" max="12524" width="12.140625" style="2252" customWidth="1"/>
    <col min="12525" max="12765" width="10.140625" style="2252"/>
    <col min="12766" max="12766" width="4" style="2252" customWidth="1"/>
    <col min="12767" max="12768" width="13.42578125" style="2252" customWidth="1"/>
    <col min="12769" max="12772" width="15.42578125" style="2252" customWidth="1"/>
    <col min="12773" max="12774" width="8.42578125" style="2252" bestFit="1" customWidth="1"/>
    <col min="12775" max="12775" width="10.140625" style="2252" customWidth="1"/>
    <col min="12776" max="12776" width="6.7109375" style="2252" customWidth="1"/>
    <col min="12777" max="12780" width="12.140625" style="2252" customWidth="1"/>
    <col min="12781" max="13021" width="10.140625" style="2252"/>
    <col min="13022" max="13022" width="4" style="2252" customWidth="1"/>
    <col min="13023" max="13024" width="13.42578125" style="2252" customWidth="1"/>
    <col min="13025" max="13028" width="15.42578125" style="2252" customWidth="1"/>
    <col min="13029" max="13030" width="8.42578125" style="2252" bestFit="1" customWidth="1"/>
    <col min="13031" max="13031" width="10.140625" style="2252" customWidth="1"/>
    <col min="13032" max="13032" width="6.7109375" style="2252" customWidth="1"/>
    <col min="13033" max="13036" width="12.140625" style="2252" customWidth="1"/>
    <col min="13037" max="13277" width="10.140625" style="2252"/>
    <col min="13278" max="13278" width="4" style="2252" customWidth="1"/>
    <col min="13279" max="13280" width="13.42578125" style="2252" customWidth="1"/>
    <col min="13281" max="13284" width="15.42578125" style="2252" customWidth="1"/>
    <col min="13285" max="13286" width="8.42578125" style="2252" bestFit="1" customWidth="1"/>
    <col min="13287" max="13287" width="10.140625" style="2252" customWidth="1"/>
    <col min="13288" max="13288" width="6.7109375" style="2252" customWidth="1"/>
    <col min="13289" max="13292" width="12.140625" style="2252" customWidth="1"/>
    <col min="13293" max="13533" width="10.140625" style="2252"/>
    <col min="13534" max="13534" width="4" style="2252" customWidth="1"/>
    <col min="13535" max="13536" width="13.42578125" style="2252" customWidth="1"/>
    <col min="13537" max="13540" width="15.42578125" style="2252" customWidth="1"/>
    <col min="13541" max="13542" width="8.42578125" style="2252" bestFit="1" customWidth="1"/>
    <col min="13543" max="13543" width="10.140625" style="2252" customWidth="1"/>
    <col min="13544" max="13544" width="6.7109375" style="2252" customWidth="1"/>
    <col min="13545" max="13548" width="12.140625" style="2252" customWidth="1"/>
    <col min="13549" max="13789" width="10.140625" style="2252"/>
    <col min="13790" max="13790" width="4" style="2252" customWidth="1"/>
    <col min="13791" max="13792" width="13.42578125" style="2252" customWidth="1"/>
    <col min="13793" max="13796" width="15.42578125" style="2252" customWidth="1"/>
    <col min="13797" max="13798" width="8.42578125" style="2252" bestFit="1" customWidth="1"/>
    <col min="13799" max="13799" width="10.140625" style="2252" customWidth="1"/>
    <col min="13800" max="13800" width="6.7109375" style="2252" customWidth="1"/>
    <col min="13801" max="13804" width="12.140625" style="2252" customWidth="1"/>
    <col min="13805" max="14045" width="10.140625" style="2252"/>
    <col min="14046" max="14046" width="4" style="2252" customWidth="1"/>
    <col min="14047" max="14048" width="13.42578125" style="2252" customWidth="1"/>
    <col min="14049" max="14052" width="15.42578125" style="2252" customWidth="1"/>
    <col min="14053" max="14054" width="8.42578125" style="2252" bestFit="1" customWidth="1"/>
    <col min="14055" max="14055" width="10.140625" style="2252" customWidth="1"/>
    <col min="14056" max="14056" width="6.7109375" style="2252" customWidth="1"/>
    <col min="14057" max="14060" width="12.140625" style="2252" customWidth="1"/>
    <col min="14061" max="14301" width="10.140625" style="2252"/>
    <col min="14302" max="14302" width="4" style="2252" customWidth="1"/>
    <col min="14303" max="14304" width="13.42578125" style="2252" customWidth="1"/>
    <col min="14305" max="14308" width="15.42578125" style="2252" customWidth="1"/>
    <col min="14309" max="14310" width="8.42578125" style="2252" bestFit="1" customWidth="1"/>
    <col min="14311" max="14311" width="10.140625" style="2252" customWidth="1"/>
    <col min="14312" max="14312" width="6.7109375" style="2252" customWidth="1"/>
    <col min="14313" max="14316" width="12.140625" style="2252" customWidth="1"/>
    <col min="14317" max="14557" width="10.140625" style="2252"/>
    <col min="14558" max="14558" width="4" style="2252" customWidth="1"/>
    <col min="14559" max="14560" width="13.42578125" style="2252" customWidth="1"/>
    <col min="14561" max="14564" width="15.42578125" style="2252" customWidth="1"/>
    <col min="14565" max="14566" width="8.42578125" style="2252" bestFit="1" customWidth="1"/>
    <col min="14567" max="14567" width="10.140625" style="2252" customWidth="1"/>
    <col min="14568" max="14568" width="6.7109375" style="2252" customWidth="1"/>
    <col min="14569" max="14572" width="12.140625" style="2252" customWidth="1"/>
    <col min="14573" max="14813" width="10.140625" style="2252"/>
    <col min="14814" max="14814" width="4" style="2252" customWidth="1"/>
    <col min="14815" max="14816" width="13.42578125" style="2252" customWidth="1"/>
    <col min="14817" max="14820" width="15.42578125" style="2252" customWidth="1"/>
    <col min="14821" max="14822" width="8.42578125" style="2252" bestFit="1" customWidth="1"/>
    <col min="14823" max="14823" width="10.140625" style="2252" customWidth="1"/>
    <col min="14824" max="14824" width="6.7109375" style="2252" customWidth="1"/>
    <col min="14825" max="14828" width="12.140625" style="2252" customWidth="1"/>
    <col min="14829" max="15069" width="10.140625" style="2252"/>
    <col min="15070" max="15070" width="4" style="2252" customWidth="1"/>
    <col min="15071" max="15072" width="13.42578125" style="2252" customWidth="1"/>
    <col min="15073" max="15076" width="15.42578125" style="2252" customWidth="1"/>
    <col min="15077" max="15078" width="8.42578125" style="2252" bestFit="1" customWidth="1"/>
    <col min="15079" max="15079" width="10.140625" style="2252" customWidth="1"/>
    <col min="15080" max="15080" width="6.7109375" style="2252" customWidth="1"/>
    <col min="15081" max="15084" width="12.140625" style="2252" customWidth="1"/>
    <col min="15085" max="15325" width="10.140625" style="2252"/>
    <col min="15326" max="15326" width="4" style="2252" customWidth="1"/>
    <col min="15327" max="15328" width="13.42578125" style="2252" customWidth="1"/>
    <col min="15329" max="15332" width="15.42578125" style="2252" customWidth="1"/>
    <col min="15333" max="15334" width="8.42578125" style="2252" bestFit="1" customWidth="1"/>
    <col min="15335" max="15335" width="10.140625" style="2252" customWidth="1"/>
    <col min="15336" max="15336" width="6.7109375" style="2252" customWidth="1"/>
    <col min="15337" max="15340" width="12.140625" style="2252" customWidth="1"/>
    <col min="15341" max="15581" width="10.140625" style="2252"/>
    <col min="15582" max="15582" width="4" style="2252" customWidth="1"/>
    <col min="15583" max="15584" width="13.42578125" style="2252" customWidth="1"/>
    <col min="15585" max="15588" width="15.42578125" style="2252" customWidth="1"/>
    <col min="15589" max="15590" width="8.42578125" style="2252" bestFit="1" customWidth="1"/>
    <col min="15591" max="15591" width="10.140625" style="2252" customWidth="1"/>
    <col min="15592" max="15592" width="6.7109375" style="2252" customWidth="1"/>
    <col min="15593" max="15596" width="12.140625" style="2252" customWidth="1"/>
    <col min="15597" max="15837" width="10.140625" style="2252"/>
    <col min="15838" max="15838" width="4" style="2252" customWidth="1"/>
    <col min="15839" max="15840" width="13.42578125" style="2252" customWidth="1"/>
    <col min="15841" max="15844" width="15.42578125" style="2252" customWidth="1"/>
    <col min="15845" max="15846" width="8.42578125" style="2252" bestFit="1" customWidth="1"/>
    <col min="15847" max="15847" width="10.140625" style="2252" customWidth="1"/>
    <col min="15848" max="15848" width="6.7109375" style="2252" customWidth="1"/>
    <col min="15849" max="15852" width="12.140625" style="2252" customWidth="1"/>
    <col min="15853" max="16093" width="10.140625" style="2252"/>
    <col min="16094" max="16094" width="4" style="2252" customWidth="1"/>
    <col min="16095" max="16096" width="13.42578125" style="2252" customWidth="1"/>
    <col min="16097" max="16100" width="15.42578125" style="2252" customWidth="1"/>
    <col min="16101" max="16102" width="8.42578125" style="2252" bestFit="1" customWidth="1"/>
    <col min="16103" max="16103" width="10.140625" style="2252" customWidth="1"/>
    <col min="16104" max="16104" width="6.7109375" style="2252" customWidth="1"/>
    <col min="16105" max="16108" width="12.140625" style="2252" customWidth="1"/>
    <col min="16109" max="16384" width="10.140625" style="2252"/>
  </cols>
  <sheetData>
    <row r="1" spans="2:17">
      <c r="B1" s="3444" t="s">
        <v>1889</v>
      </c>
      <c r="C1" s="3444"/>
      <c r="D1" s="3444"/>
      <c r="E1" s="3444"/>
      <c r="F1" s="3444"/>
      <c r="G1" s="3444"/>
      <c r="H1" s="3444"/>
      <c r="I1" s="3444"/>
      <c r="J1" s="3444"/>
      <c r="K1" s="3444"/>
      <c r="L1" s="3444"/>
      <c r="M1" s="3444"/>
      <c r="N1" s="3444"/>
      <c r="O1" s="3444"/>
    </row>
    <row r="2" spans="2:17" ht="22.5" customHeight="1" thickBot="1">
      <c r="B2" s="3445" t="s">
        <v>191</v>
      </c>
      <c r="C2" s="3445"/>
      <c r="D2" s="3445"/>
      <c r="E2" s="3445"/>
      <c r="F2" s="3445"/>
      <c r="G2" s="3445"/>
      <c r="H2" s="3445"/>
      <c r="I2" s="3445"/>
      <c r="J2" s="3445"/>
      <c r="K2" s="3445"/>
      <c r="L2" s="3445"/>
      <c r="M2" s="3445"/>
      <c r="N2" s="3445"/>
      <c r="O2" s="3445"/>
    </row>
    <row r="3" spans="2:17" s="2275" customFormat="1" ht="16.5" customHeight="1" thickTop="1">
      <c r="B3" s="3446" t="s">
        <v>372</v>
      </c>
      <c r="C3" s="3448" t="s">
        <v>371</v>
      </c>
      <c r="D3" s="3450" t="s">
        <v>397</v>
      </c>
      <c r="E3" s="3450"/>
      <c r="F3" s="3450"/>
      <c r="G3" s="3450"/>
      <c r="H3" s="3470" t="s">
        <v>1888</v>
      </c>
      <c r="I3" s="3471"/>
      <c r="J3" s="3471"/>
      <c r="K3" s="3472"/>
      <c r="L3" s="3450" t="s">
        <v>1887</v>
      </c>
      <c r="M3" s="3450"/>
      <c r="N3" s="3450"/>
      <c r="O3" s="3451"/>
    </row>
    <row r="4" spans="2:17" s="2275" customFormat="1" ht="31.5">
      <c r="B4" s="3447"/>
      <c r="C4" s="3449"/>
      <c r="D4" s="2340" t="s">
        <v>168</v>
      </c>
      <c r="E4" s="2340" t="s">
        <v>169</v>
      </c>
      <c r="F4" s="2277" t="s">
        <v>1886</v>
      </c>
      <c r="G4" s="2277" t="s">
        <v>1883</v>
      </c>
      <c r="H4" s="2277" t="s">
        <v>1885</v>
      </c>
      <c r="I4" s="2277" t="s">
        <v>169</v>
      </c>
      <c r="J4" s="2277" t="s">
        <v>1884</v>
      </c>
      <c r="K4" s="2277" t="s">
        <v>1883</v>
      </c>
      <c r="L4" s="2340" t="s">
        <v>168</v>
      </c>
      <c r="M4" s="2340" t="s">
        <v>169</v>
      </c>
      <c r="N4" s="2277" t="s">
        <v>1884</v>
      </c>
      <c r="O4" s="2276" t="s">
        <v>1883</v>
      </c>
    </row>
    <row r="5" spans="2:17" ht="21" customHeight="1">
      <c r="B5" s="2274" t="s">
        <v>359</v>
      </c>
      <c r="C5" s="2273" t="s">
        <v>358</v>
      </c>
      <c r="D5" s="2339">
        <v>889.6</v>
      </c>
      <c r="E5" s="2339">
        <v>1814.6</v>
      </c>
      <c r="F5" s="2339">
        <v>-924.99999999999989</v>
      </c>
      <c r="G5" s="2339">
        <v>2704.2</v>
      </c>
      <c r="H5" s="2339" t="s">
        <v>74</v>
      </c>
      <c r="I5" s="2339" t="s">
        <v>74</v>
      </c>
      <c r="J5" s="2339" t="s">
        <v>74</v>
      </c>
      <c r="K5" s="2339"/>
      <c r="L5" s="2339">
        <v>5.3684147003801801</v>
      </c>
      <c r="M5" s="2339">
        <v>10.950455615231428</v>
      </c>
      <c r="N5" s="2339">
        <v>-5.5820409148512455</v>
      </c>
      <c r="O5" s="2338">
        <v>16.318870315611608</v>
      </c>
    </row>
    <row r="6" spans="2:17" ht="21" customHeight="1">
      <c r="B6" s="2267" t="s">
        <v>357</v>
      </c>
      <c r="C6" s="2266" t="s">
        <v>356</v>
      </c>
      <c r="D6" s="2336">
        <v>1185.8</v>
      </c>
      <c r="E6" s="2336">
        <v>1981.7</v>
      </c>
      <c r="F6" s="2336">
        <v>-795.90000000000009</v>
      </c>
      <c r="G6" s="2336">
        <v>3167.5</v>
      </c>
      <c r="H6" s="2336">
        <v>33.295863309352512</v>
      </c>
      <c r="I6" s="2336">
        <v>9.2086410228149589</v>
      </c>
      <c r="J6" s="2336">
        <v>13.956756756756736</v>
      </c>
      <c r="K6" s="2336">
        <v>17.132608534871679</v>
      </c>
      <c r="L6" s="2336">
        <v>6.8172933195354721</v>
      </c>
      <c r="M6" s="2336">
        <v>11.393009083592045</v>
      </c>
      <c r="N6" s="2336">
        <v>-4.5757157640565715</v>
      </c>
      <c r="O6" s="2337">
        <v>18.210302403127514</v>
      </c>
      <c r="Q6" s="2254"/>
    </row>
    <row r="7" spans="2:17" ht="21" customHeight="1">
      <c r="B7" s="2267" t="s">
        <v>355</v>
      </c>
      <c r="C7" s="2266" t="s">
        <v>354</v>
      </c>
      <c r="D7" s="2336">
        <v>1164.7</v>
      </c>
      <c r="E7" s="2336">
        <v>2008</v>
      </c>
      <c r="F7" s="2336">
        <v>-843.3</v>
      </c>
      <c r="G7" s="2336">
        <v>3172.7</v>
      </c>
      <c r="H7" s="2336">
        <v>-1.7793894417270906</v>
      </c>
      <c r="I7" s="2336">
        <v>1.3271433617600934</v>
      </c>
      <c r="J7" s="2336">
        <v>-5.95552205050884</v>
      </c>
      <c r="K7" s="2336">
        <v>0.16416732438830195</v>
      </c>
      <c r="L7" s="2336">
        <v>6.7401620370370372</v>
      </c>
      <c r="M7" s="2336">
        <v>11.62037037037037</v>
      </c>
      <c r="N7" s="2336">
        <v>-4.880208333333333</v>
      </c>
      <c r="O7" s="2337">
        <v>18.360532407407408</v>
      </c>
      <c r="Q7" s="2254"/>
    </row>
    <row r="8" spans="2:17" ht="21" customHeight="1">
      <c r="B8" s="2267" t="s">
        <v>353</v>
      </c>
      <c r="C8" s="2266" t="s">
        <v>352</v>
      </c>
      <c r="D8" s="2336">
        <v>1046.2</v>
      </c>
      <c r="E8" s="2336">
        <v>2469.6</v>
      </c>
      <c r="F8" s="2336">
        <v>-1423.3999999999999</v>
      </c>
      <c r="G8" s="2336">
        <v>3515.8</v>
      </c>
      <c r="H8" s="2336">
        <v>-10.174293809564688</v>
      </c>
      <c r="I8" s="2336">
        <v>22.988047808764932</v>
      </c>
      <c r="J8" s="2336">
        <v>-68.7892802087039</v>
      </c>
      <c r="K8" s="2336">
        <v>10.814133072777139</v>
      </c>
      <c r="L8" s="2336">
        <v>5.3020474356375438</v>
      </c>
      <c r="M8" s="2336">
        <v>12.515710520981147</v>
      </c>
      <c r="N8" s="2336">
        <v>-7.2136630853436037</v>
      </c>
      <c r="O8" s="2337">
        <v>17.817757956618692</v>
      </c>
      <c r="Q8" s="2254"/>
    </row>
    <row r="9" spans="2:17" ht="21" customHeight="1">
      <c r="B9" s="2267" t="s">
        <v>351</v>
      </c>
      <c r="C9" s="2266" t="s">
        <v>350</v>
      </c>
      <c r="D9" s="2336">
        <v>1296.8</v>
      </c>
      <c r="E9" s="2336">
        <v>2884.7</v>
      </c>
      <c r="F9" s="2336">
        <v>-1587.8999999999999</v>
      </c>
      <c r="G9" s="2336">
        <v>4181.5</v>
      </c>
      <c r="H9" s="2336">
        <v>23.953354999044137</v>
      </c>
      <c r="I9" s="2336">
        <v>16.808390022675738</v>
      </c>
      <c r="J9" s="2336">
        <v>-11.556835745398343</v>
      </c>
      <c r="K9" s="2336">
        <v>18.934524148131288</v>
      </c>
      <c r="L9" s="2336">
        <v>5.8374971865856402</v>
      </c>
      <c r="M9" s="2336">
        <v>12.985370245329729</v>
      </c>
      <c r="N9" s="2336">
        <v>-7.1478730587440902</v>
      </c>
      <c r="O9" s="2337">
        <v>18.822867431915373</v>
      </c>
      <c r="Q9" s="2254"/>
    </row>
    <row r="10" spans="2:17" ht="21" customHeight="1">
      <c r="B10" s="2267" t="s">
        <v>349</v>
      </c>
      <c r="C10" s="2266" t="s">
        <v>348</v>
      </c>
      <c r="D10" s="2336">
        <v>1150.5</v>
      </c>
      <c r="E10" s="2336">
        <v>3480.1</v>
      </c>
      <c r="F10" s="2336">
        <v>-2329.6</v>
      </c>
      <c r="G10" s="2336">
        <v>4630.6000000000004</v>
      </c>
      <c r="H10" s="2336">
        <v>-11.28161628624305</v>
      </c>
      <c r="I10" s="2336">
        <v>20.639927895448395</v>
      </c>
      <c r="J10" s="2336">
        <v>-46.709490522073182</v>
      </c>
      <c r="K10" s="2336">
        <v>10.740165012555309</v>
      </c>
      <c r="L10" s="2336">
        <v>4.9269838550811533</v>
      </c>
      <c r="M10" s="2336">
        <v>14.90343025994604</v>
      </c>
      <c r="N10" s="2336">
        <v>-9.9764464048648875</v>
      </c>
      <c r="O10" s="2337">
        <v>19.830414115027196</v>
      </c>
      <c r="Q10" s="2254"/>
    </row>
    <row r="11" spans="2:17" ht="21" customHeight="1">
      <c r="B11" s="2267" t="s">
        <v>1865</v>
      </c>
      <c r="C11" s="2266" t="s">
        <v>346</v>
      </c>
      <c r="D11" s="2336">
        <v>1608.7</v>
      </c>
      <c r="E11" s="2336">
        <v>4428.2</v>
      </c>
      <c r="F11" s="2336">
        <v>-2819.5</v>
      </c>
      <c r="G11" s="2336">
        <v>6036.9</v>
      </c>
      <c r="H11" s="2336">
        <v>39.826162538026949</v>
      </c>
      <c r="I11" s="2336">
        <v>27.243470015229448</v>
      </c>
      <c r="J11" s="2336">
        <v>-21.02936126373627</v>
      </c>
      <c r="K11" s="2336">
        <v>30.369714507839149</v>
      </c>
      <c r="L11" s="2336">
        <v>5.8911634379463145</v>
      </c>
      <c r="M11" s="2336">
        <v>16.21635478082543</v>
      </c>
      <c r="N11" s="2336">
        <v>-10.325191342879116</v>
      </c>
      <c r="O11" s="2337">
        <v>22.107518218771745</v>
      </c>
      <c r="Q11" s="2254"/>
    </row>
    <row r="12" spans="2:17" ht="21" customHeight="1">
      <c r="B12" s="2267" t="s">
        <v>345</v>
      </c>
      <c r="C12" s="2266" t="s">
        <v>344</v>
      </c>
      <c r="D12" s="2336">
        <v>1491.5</v>
      </c>
      <c r="E12" s="2336">
        <v>4930.3</v>
      </c>
      <c r="F12" s="2336">
        <v>-3438.8</v>
      </c>
      <c r="G12" s="2336">
        <v>6421.8</v>
      </c>
      <c r="H12" s="2336">
        <v>-7.2853857151737458</v>
      </c>
      <c r="I12" s="2336">
        <v>11.338692922632234</v>
      </c>
      <c r="J12" s="2336">
        <v>-21.964887391381456</v>
      </c>
      <c r="K12" s="2336">
        <v>6.3757888982756157</v>
      </c>
      <c r="L12" s="2336">
        <v>4.8131534787659742</v>
      </c>
      <c r="M12" s="2336">
        <v>15.91035239447528</v>
      </c>
      <c r="N12" s="2336">
        <v>-11.097198915709306</v>
      </c>
      <c r="O12" s="2337">
        <v>20.723505873241255</v>
      </c>
      <c r="Q12" s="2254"/>
    </row>
    <row r="13" spans="2:17" ht="21" customHeight="1">
      <c r="B13" s="2267" t="s">
        <v>343</v>
      </c>
      <c r="C13" s="2266" t="s">
        <v>342</v>
      </c>
      <c r="D13" s="2336">
        <v>1132</v>
      </c>
      <c r="E13" s="2336">
        <v>6314</v>
      </c>
      <c r="F13" s="2336">
        <v>-5182</v>
      </c>
      <c r="G13" s="2336">
        <v>7446</v>
      </c>
      <c r="H13" s="2336">
        <v>-24.103251759973176</v>
      </c>
      <c r="I13" s="2336">
        <v>28.065229296391692</v>
      </c>
      <c r="J13" s="2336">
        <v>-50.692101896010236</v>
      </c>
      <c r="K13" s="2336">
        <v>15.948799402036812</v>
      </c>
      <c r="L13" s="2336">
        <v>3.3529812505553744</v>
      </c>
      <c r="M13" s="2336">
        <v>18.702052664316817</v>
      </c>
      <c r="N13" s="2336">
        <v>-15.349071413761441</v>
      </c>
      <c r="O13" s="2337">
        <v>22.05503391487219</v>
      </c>
      <c r="Q13" s="2254"/>
    </row>
    <row r="14" spans="2:17" ht="21" customHeight="1">
      <c r="B14" s="2267" t="s">
        <v>341</v>
      </c>
      <c r="C14" s="2266" t="s">
        <v>340</v>
      </c>
      <c r="D14" s="2336">
        <v>1703.9</v>
      </c>
      <c r="E14" s="2336">
        <v>6514.3</v>
      </c>
      <c r="F14" s="2336">
        <v>-4810.3999999999996</v>
      </c>
      <c r="G14" s="2336">
        <v>8218.2000000000007</v>
      </c>
      <c r="H14" s="2336">
        <v>50.521201413427576</v>
      </c>
      <c r="I14" s="2336">
        <v>3.1723154893886516</v>
      </c>
      <c r="J14" s="2336">
        <v>7.1709764569664296</v>
      </c>
      <c r="K14" s="2336">
        <v>10.37066881547139</v>
      </c>
      <c r="L14" s="2336">
        <v>4.3257171871033258</v>
      </c>
      <c r="M14" s="2336">
        <v>16.53795379537954</v>
      </c>
      <c r="N14" s="2336">
        <v>-12.212236608276211</v>
      </c>
      <c r="O14" s="2337">
        <v>20.863670982482866</v>
      </c>
      <c r="Q14" s="2254"/>
    </row>
    <row r="15" spans="2:17" ht="21" customHeight="1">
      <c r="B15" s="2267" t="s">
        <v>339</v>
      </c>
      <c r="C15" s="2266" t="s">
        <v>338</v>
      </c>
      <c r="D15" s="2336">
        <v>2740.6</v>
      </c>
      <c r="E15" s="2336">
        <v>7742.1</v>
      </c>
      <c r="F15" s="2336">
        <v>-5001.5</v>
      </c>
      <c r="G15" s="2336">
        <v>10482.700000000001</v>
      </c>
      <c r="H15" s="2336">
        <v>60.842772463172707</v>
      </c>
      <c r="I15" s="2336">
        <v>18.847765684724365</v>
      </c>
      <c r="J15" s="2336">
        <v>-3.9726426076833605</v>
      </c>
      <c r="K15" s="2336">
        <v>27.554695675452038</v>
      </c>
      <c r="L15" s="2336">
        <v>5.8827569922939871</v>
      </c>
      <c r="M15" s="2336">
        <v>16.618584583682143</v>
      </c>
      <c r="N15" s="2336">
        <v>-10.735827591388155</v>
      </c>
      <c r="O15" s="2337">
        <v>22.501341575976134</v>
      </c>
      <c r="Q15" s="2254"/>
    </row>
    <row r="16" spans="2:17" ht="21" customHeight="1">
      <c r="B16" s="2267" t="s">
        <v>337</v>
      </c>
      <c r="C16" s="2266" t="s">
        <v>336</v>
      </c>
      <c r="D16" s="2336">
        <v>3078</v>
      </c>
      <c r="E16" s="2336">
        <v>9341.2000000000007</v>
      </c>
      <c r="F16" s="2336">
        <v>-6263.2000000000007</v>
      </c>
      <c r="G16" s="2336">
        <v>12419.2</v>
      </c>
      <c r="H16" s="2336">
        <v>12.311172735897259</v>
      </c>
      <c r="I16" s="2336">
        <v>20.654602756358088</v>
      </c>
      <c r="J16" s="2336">
        <v>-25.226432070378902</v>
      </c>
      <c r="K16" s="2336">
        <v>18.47329409407881</v>
      </c>
      <c r="L16" s="2336">
        <v>5.5226612121864571</v>
      </c>
      <c r="M16" s="2336">
        <v>16.760325833423046</v>
      </c>
      <c r="N16" s="2336">
        <v>-11.23766462123659</v>
      </c>
      <c r="O16" s="2337">
        <v>22.282987045609502</v>
      </c>
      <c r="Q16" s="2254"/>
    </row>
    <row r="17" spans="2:17" ht="21" customHeight="1">
      <c r="B17" s="2267" t="s">
        <v>335</v>
      </c>
      <c r="C17" s="2266" t="s">
        <v>334</v>
      </c>
      <c r="D17" s="2336">
        <v>2991.4</v>
      </c>
      <c r="E17" s="2336">
        <v>10905.2</v>
      </c>
      <c r="F17" s="2336">
        <v>-7913.8000000000011</v>
      </c>
      <c r="G17" s="2336">
        <v>13896.6</v>
      </c>
      <c r="H17" s="2336">
        <v>-2.8135152696556247</v>
      </c>
      <c r="I17" s="2336">
        <v>16.743030873977631</v>
      </c>
      <c r="J17" s="2336">
        <v>-26.353940477711081</v>
      </c>
      <c r="K17" s="2336">
        <v>11.896096366915728</v>
      </c>
      <c r="L17" s="2336">
        <v>4.6840160340724042</v>
      </c>
      <c r="M17" s="2336">
        <v>17.075660779155708</v>
      </c>
      <c r="N17" s="2336">
        <v>-12.391644745083303</v>
      </c>
      <c r="O17" s="2337">
        <v>21.759676813228111</v>
      </c>
      <c r="Q17" s="2254"/>
    </row>
    <row r="18" spans="2:17" ht="21" customHeight="1">
      <c r="B18" s="2267" t="s">
        <v>333</v>
      </c>
      <c r="C18" s="2266" t="s">
        <v>332</v>
      </c>
      <c r="D18" s="2336">
        <v>4114.5</v>
      </c>
      <c r="E18" s="2336">
        <v>13869.6</v>
      </c>
      <c r="F18" s="2336">
        <v>-9755.1</v>
      </c>
      <c r="G18" s="2336">
        <v>17984.099999999999</v>
      </c>
      <c r="H18" s="2336">
        <v>37.544293641773066</v>
      </c>
      <c r="I18" s="2336">
        <v>27.183362065803479</v>
      </c>
      <c r="J18" s="2336">
        <v>-23.266951401349527</v>
      </c>
      <c r="K18" s="2336">
        <v>29.413669530676543</v>
      </c>
      <c r="L18" s="2336">
        <v>5.3500377083712589</v>
      </c>
      <c r="M18" s="2336">
        <v>18.034483655371492</v>
      </c>
      <c r="N18" s="2336">
        <v>-12.684445947000233</v>
      </c>
      <c r="O18" s="2337">
        <v>23.384521363742749</v>
      </c>
      <c r="Q18" s="2254"/>
    </row>
    <row r="19" spans="2:17" ht="21" customHeight="1">
      <c r="B19" s="2267" t="s">
        <v>1864</v>
      </c>
      <c r="C19" s="2266" t="s">
        <v>330</v>
      </c>
      <c r="D19" s="2336">
        <v>4195.3</v>
      </c>
      <c r="E19" s="2336">
        <v>16263.7</v>
      </c>
      <c r="F19" s="2336">
        <v>-12068.400000000001</v>
      </c>
      <c r="G19" s="2336">
        <v>20459</v>
      </c>
      <c r="H19" s="2336">
        <v>1.9637866083363775</v>
      </c>
      <c r="I19" s="2336">
        <v>17.261492761146684</v>
      </c>
      <c r="J19" s="2336">
        <v>-23.713749730909996</v>
      </c>
      <c r="K19" s="2336">
        <v>13.761600524908118</v>
      </c>
      <c r="L19" s="2336">
        <v>4.6995631231096668</v>
      </c>
      <c r="M19" s="2336">
        <v>18.218550464881819</v>
      </c>
      <c r="N19" s="2336">
        <v>-13.518987341772155</v>
      </c>
      <c r="O19" s="2337">
        <v>22.918113587991488</v>
      </c>
      <c r="Q19" s="2254"/>
    </row>
    <row r="20" spans="2:17" ht="21" customHeight="1">
      <c r="B20" s="2267" t="s">
        <v>329</v>
      </c>
      <c r="C20" s="2266" t="s">
        <v>328</v>
      </c>
      <c r="D20" s="2336">
        <v>5156.2</v>
      </c>
      <c r="E20" s="2336">
        <v>18324.900000000001</v>
      </c>
      <c r="F20" s="2336">
        <v>-13168.7</v>
      </c>
      <c r="G20" s="2336">
        <v>23481.100000000002</v>
      </c>
      <c r="H20" s="2336">
        <v>22.904202321645656</v>
      </c>
      <c r="I20" s="2336">
        <v>12.673622853348249</v>
      </c>
      <c r="J20" s="2336">
        <v>-9.1171986344502916</v>
      </c>
      <c r="K20" s="2336">
        <v>14.771494207928072</v>
      </c>
      <c r="L20" s="2336">
        <v>4.9858822619323897</v>
      </c>
      <c r="M20" s="2336">
        <v>17.7195985147366</v>
      </c>
      <c r="N20" s="2336">
        <v>-12.733716252804209</v>
      </c>
      <c r="O20" s="2337">
        <v>22.705480776668992</v>
      </c>
      <c r="Q20" s="2254"/>
    </row>
    <row r="21" spans="2:17" ht="21" customHeight="1">
      <c r="B21" s="2267" t="s">
        <v>327</v>
      </c>
      <c r="C21" s="2266" t="s">
        <v>326</v>
      </c>
      <c r="D21" s="2336">
        <v>7387.5</v>
      </c>
      <c r="E21" s="2336">
        <v>23226.5</v>
      </c>
      <c r="F21" s="2336">
        <v>-15839</v>
      </c>
      <c r="G21" s="2336">
        <v>30614</v>
      </c>
      <c r="H21" s="2336">
        <v>43.274116597494299</v>
      </c>
      <c r="I21" s="2336">
        <v>26.748304219941161</v>
      </c>
      <c r="J21" s="2336">
        <v>-20.27762801187664</v>
      </c>
      <c r="K21" s="2336">
        <v>30.377196979698567</v>
      </c>
      <c r="L21" s="2336">
        <v>6.1373265763894658</v>
      </c>
      <c r="M21" s="2336">
        <v>19.295920910525879</v>
      </c>
      <c r="N21" s="2336">
        <v>-13.158594334136412</v>
      </c>
      <c r="O21" s="2337">
        <v>25.433247486915345</v>
      </c>
      <c r="Q21" s="2254"/>
    </row>
    <row r="22" spans="2:17" ht="21" customHeight="1">
      <c r="B22" s="2267" t="s">
        <v>325</v>
      </c>
      <c r="C22" s="2266" t="s">
        <v>324</v>
      </c>
      <c r="D22" s="2336">
        <v>13706.5</v>
      </c>
      <c r="E22" s="2336">
        <v>31940</v>
      </c>
      <c r="F22" s="2336">
        <v>-18233.5</v>
      </c>
      <c r="G22" s="2336">
        <v>45646.5</v>
      </c>
      <c r="H22" s="2336">
        <v>85.536379018612536</v>
      </c>
      <c r="I22" s="2336">
        <v>37.515338083654427</v>
      </c>
      <c r="J22" s="2336">
        <v>-15.117747332533622</v>
      </c>
      <c r="K22" s="2336">
        <v>49.103351407852614</v>
      </c>
      <c r="L22" s="2336">
        <v>9.1690247312475321</v>
      </c>
      <c r="M22" s="2336">
        <v>21.366406443369655</v>
      </c>
      <c r="N22" s="2336">
        <v>-12.197381712122123</v>
      </c>
      <c r="O22" s="2337">
        <v>30.535431174617187</v>
      </c>
      <c r="Q22" s="2254"/>
    </row>
    <row r="23" spans="2:17" ht="21" customHeight="1">
      <c r="B23" s="2267" t="s">
        <v>323</v>
      </c>
      <c r="C23" s="2266" t="s">
        <v>322</v>
      </c>
      <c r="D23" s="2336">
        <v>17266.5</v>
      </c>
      <c r="E23" s="2336">
        <v>39205.599999999999</v>
      </c>
      <c r="F23" s="2336">
        <v>-21939.1</v>
      </c>
      <c r="G23" s="2336">
        <v>56472.1</v>
      </c>
      <c r="H23" s="2336">
        <v>25.973078466421057</v>
      </c>
      <c r="I23" s="2336">
        <v>22.747651847213518</v>
      </c>
      <c r="J23" s="2336">
        <v>-20.323031782159205</v>
      </c>
      <c r="K23" s="2336">
        <v>23.716166628328565</v>
      </c>
      <c r="L23" s="2336">
        <v>10.069456594002588</v>
      </c>
      <c r="M23" s="2336">
        <v>22.863874406615579</v>
      </c>
      <c r="N23" s="2336">
        <v>-12.794417812612991</v>
      </c>
      <c r="O23" s="2337">
        <v>32.933331000618168</v>
      </c>
      <c r="Q23" s="2254"/>
    </row>
    <row r="24" spans="2:17" ht="21" customHeight="1">
      <c r="B24" s="2267" t="s">
        <v>321</v>
      </c>
      <c r="C24" s="2266" t="s">
        <v>320</v>
      </c>
      <c r="D24" s="2336">
        <v>19293.400000000001</v>
      </c>
      <c r="E24" s="2336">
        <v>51570.8</v>
      </c>
      <c r="F24" s="2336">
        <v>-32277.4</v>
      </c>
      <c r="G24" s="2336">
        <v>70864.200000000012</v>
      </c>
      <c r="H24" s="2336">
        <v>11.73891639880695</v>
      </c>
      <c r="I24" s="2336">
        <v>31.539371926459495</v>
      </c>
      <c r="J24" s="2336">
        <v>-47.122716975628002</v>
      </c>
      <c r="K24" s="2336">
        <v>25.48532815319426</v>
      </c>
      <c r="L24" s="2336">
        <v>9.681942269862299</v>
      </c>
      <c r="M24" s="2336">
        <v>25.87960175037135</v>
      </c>
      <c r="N24" s="2336">
        <v>-16.197659480509053</v>
      </c>
      <c r="O24" s="2337">
        <v>35.561544020233654</v>
      </c>
      <c r="Q24" s="2254"/>
    </row>
    <row r="25" spans="2:17" ht="21" customHeight="1">
      <c r="B25" s="2267" t="s">
        <v>319</v>
      </c>
      <c r="C25" s="2266" t="s">
        <v>318</v>
      </c>
      <c r="D25" s="2336">
        <v>17639.2</v>
      </c>
      <c r="E25" s="2336">
        <v>63679.5</v>
      </c>
      <c r="F25" s="2336">
        <v>-46040.3</v>
      </c>
      <c r="G25" s="2336">
        <v>81318.7</v>
      </c>
      <c r="H25" s="2336">
        <v>-8.57391646884426</v>
      </c>
      <c r="I25" s="2336">
        <v>23.479759864109155</v>
      </c>
      <c r="J25" s="2336">
        <v>-42.639431924504457</v>
      </c>
      <c r="K25" s="2336">
        <v>14.752865339621394</v>
      </c>
      <c r="L25" s="2336">
        <v>8.0479981749743352</v>
      </c>
      <c r="M25" s="2336">
        <v>29.05418044941257</v>
      </c>
      <c r="N25" s="2336">
        <v>-21.006182274438235</v>
      </c>
      <c r="O25" s="2337">
        <v>37.102178624386909</v>
      </c>
      <c r="Q25" s="2254"/>
    </row>
    <row r="26" spans="2:17" ht="21" customHeight="1">
      <c r="B26" s="2267" t="s">
        <v>317</v>
      </c>
      <c r="C26" s="2266" t="s">
        <v>316</v>
      </c>
      <c r="D26" s="2336">
        <v>19881.099999999999</v>
      </c>
      <c r="E26" s="2336">
        <v>74454.5</v>
      </c>
      <c r="F26" s="2336">
        <v>-54573.4</v>
      </c>
      <c r="G26" s="2336">
        <v>94335.6</v>
      </c>
      <c r="H26" s="2336">
        <v>12.709760079822203</v>
      </c>
      <c r="I26" s="2336">
        <v>16.920673058048521</v>
      </c>
      <c r="J26" s="2336">
        <v>-18.533980013162378</v>
      </c>
      <c r="K26" s="2336">
        <v>16.007265241574203</v>
      </c>
      <c r="L26" s="2336">
        <v>7.9871682073656247</v>
      </c>
      <c r="M26" s="2336">
        <v>29.911856753162752</v>
      </c>
      <c r="N26" s="2336">
        <v>-21.924688545797128</v>
      </c>
      <c r="O26" s="2337">
        <v>37.899024960528379</v>
      </c>
      <c r="Q26" s="2254"/>
    </row>
    <row r="27" spans="2:17" ht="21" customHeight="1">
      <c r="B27" s="2267" t="s">
        <v>315</v>
      </c>
      <c r="C27" s="2266" t="s">
        <v>314</v>
      </c>
      <c r="D27" s="2336">
        <v>22636.5</v>
      </c>
      <c r="E27" s="2336">
        <v>93553.4</v>
      </c>
      <c r="F27" s="2336">
        <v>-70916.899999999994</v>
      </c>
      <c r="G27" s="2336">
        <v>116189.9</v>
      </c>
      <c r="H27" s="2336">
        <v>13.859394097912102</v>
      </c>
      <c r="I27" s="2336">
        <v>25.651773902181844</v>
      </c>
      <c r="J27" s="2336">
        <v>-29.947740107818081</v>
      </c>
      <c r="K27" s="2336">
        <v>23.166545821513807</v>
      </c>
      <c r="L27" s="2336">
        <v>8.069679480095397</v>
      </c>
      <c r="M27" s="2336">
        <v>33.350825095450119</v>
      </c>
      <c r="N27" s="2336">
        <v>-25.28114561535472</v>
      </c>
      <c r="O27" s="2337">
        <v>41.420504575545515</v>
      </c>
      <c r="Q27" s="2254"/>
    </row>
    <row r="28" spans="2:17" ht="21" customHeight="1">
      <c r="B28" s="2267" t="s">
        <v>313</v>
      </c>
      <c r="C28" s="2266" t="s">
        <v>312</v>
      </c>
      <c r="D28" s="2336">
        <v>27513.5</v>
      </c>
      <c r="E28" s="2336">
        <v>89002</v>
      </c>
      <c r="F28" s="2336">
        <v>-61488.5</v>
      </c>
      <c r="G28" s="2336">
        <v>116515.5</v>
      </c>
      <c r="H28" s="2336">
        <v>21.544850131424909</v>
      </c>
      <c r="I28" s="2336">
        <v>-4.8650289567241742</v>
      </c>
      <c r="J28" s="2336">
        <v>13.29499738426242</v>
      </c>
      <c r="K28" s="2336">
        <v>0.28023089786634614</v>
      </c>
      <c r="L28" s="2336">
        <v>9.145407103325633</v>
      </c>
      <c r="M28" s="2336">
        <v>29.584005052435643</v>
      </c>
      <c r="N28" s="2336">
        <v>-20.438597949110008</v>
      </c>
      <c r="O28" s="2337">
        <v>38.729412155761274</v>
      </c>
      <c r="Q28" s="2254"/>
    </row>
    <row r="29" spans="2:17" ht="21" customHeight="1">
      <c r="B29" s="2267" t="s">
        <v>311</v>
      </c>
      <c r="C29" s="2266" t="s">
        <v>310</v>
      </c>
      <c r="D29" s="2336">
        <v>35676.300000000003</v>
      </c>
      <c r="E29" s="2336">
        <v>87525.3</v>
      </c>
      <c r="F29" s="2336">
        <v>-51849</v>
      </c>
      <c r="G29" s="2336">
        <v>123201.60000000001</v>
      </c>
      <c r="H29" s="2336">
        <v>29.668344630817614</v>
      </c>
      <c r="I29" s="2336">
        <v>-1.6591761982876676</v>
      </c>
      <c r="J29" s="2336">
        <v>15.676915195524366</v>
      </c>
      <c r="K29" s="2336">
        <v>5.7383781556960258</v>
      </c>
      <c r="L29" s="2336">
        <v>10.430568712065398</v>
      </c>
      <c r="M29" s="2336">
        <v>25.589499350945516</v>
      </c>
      <c r="N29" s="2336">
        <v>-15.158930638880118</v>
      </c>
      <c r="O29" s="2337">
        <v>36.02006806301091</v>
      </c>
      <c r="Q29" s="2254"/>
    </row>
    <row r="30" spans="2:17" ht="21" customHeight="1">
      <c r="B30" s="2267" t="s">
        <v>309</v>
      </c>
      <c r="C30" s="2266" t="s">
        <v>308</v>
      </c>
      <c r="D30" s="2336">
        <v>49822.7</v>
      </c>
      <c r="E30" s="2336">
        <v>108504.9</v>
      </c>
      <c r="F30" s="2336">
        <v>-58682.2</v>
      </c>
      <c r="G30" s="2336">
        <v>158327.59999999998</v>
      </c>
      <c r="H30" s="2336">
        <v>39.652093967143429</v>
      </c>
      <c r="I30" s="2336">
        <v>23.969755030831081</v>
      </c>
      <c r="J30" s="2336">
        <v>-13.179039132866588</v>
      </c>
      <c r="K30" s="2336">
        <v>28.51099336372252</v>
      </c>
      <c r="L30" s="2336">
        <v>13.128926342861961</v>
      </c>
      <c r="M30" s="2336">
        <v>28.592445610928408</v>
      </c>
      <c r="N30" s="2336">
        <v>-15.463519268066447</v>
      </c>
      <c r="O30" s="2337">
        <v>41.721371953790367</v>
      </c>
      <c r="Q30" s="2254"/>
    </row>
    <row r="31" spans="2:17" ht="21" customHeight="1">
      <c r="B31" s="2267" t="s">
        <v>307</v>
      </c>
      <c r="C31" s="2266" t="s">
        <v>306</v>
      </c>
      <c r="D31" s="2336">
        <v>55654.1</v>
      </c>
      <c r="E31" s="2336">
        <v>115687.2</v>
      </c>
      <c r="F31" s="2336">
        <v>-60033.1</v>
      </c>
      <c r="G31" s="2336">
        <v>171341.3</v>
      </c>
      <c r="H31" s="2336">
        <v>11.704303460069411</v>
      </c>
      <c r="I31" s="2336">
        <v>6.6193323988133415</v>
      </c>
      <c r="J31" s="2336">
        <v>-2.3020609315942511</v>
      </c>
      <c r="K31" s="2336">
        <v>8.2194765789413964</v>
      </c>
      <c r="L31" s="2336">
        <v>12.605142700540634</v>
      </c>
      <c r="M31" s="2336">
        <v>26.202088698334613</v>
      </c>
      <c r="N31" s="2336">
        <v>-13.596945997793981</v>
      </c>
      <c r="O31" s="2337">
        <v>38.807231398875238</v>
      </c>
      <c r="Q31" s="2254"/>
    </row>
    <row r="32" spans="2:17" ht="21" customHeight="1">
      <c r="B32" s="2267" t="s">
        <v>305</v>
      </c>
      <c r="C32" s="2266" t="s">
        <v>304</v>
      </c>
      <c r="D32" s="2336">
        <v>46944.800000000003</v>
      </c>
      <c r="E32" s="2336">
        <v>107389</v>
      </c>
      <c r="F32" s="2336">
        <v>-60444.2</v>
      </c>
      <c r="G32" s="2336">
        <v>154333.79999999999</v>
      </c>
      <c r="H32" s="2336">
        <v>-15.64898183601926</v>
      </c>
      <c r="I32" s="2336">
        <v>-7.1729629552794023</v>
      </c>
      <c r="J32" s="2336">
        <v>-0.68478889146154132</v>
      </c>
      <c r="K32" s="2336">
        <v>-9.9260948761331917</v>
      </c>
      <c r="L32" s="2336">
        <v>10.21776368341666</v>
      </c>
      <c r="M32" s="2336">
        <v>23.373737329766694</v>
      </c>
      <c r="N32" s="2336">
        <v>-13.155973646350036</v>
      </c>
      <c r="O32" s="2337">
        <v>33.591501013183347</v>
      </c>
      <c r="Q32" s="2254"/>
    </row>
    <row r="33" spans="2:20" ht="21" customHeight="1">
      <c r="B33" s="2267" t="s">
        <v>303</v>
      </c>
      <c r="C33" s="2266" t="s">
        <v>302</v>
      </c>
      <c r="D33" s="2336">
        <v>49930.6</v>
      </c>
      <c r="E33" s="2336">
        <v>124352.1</v>
      </c>
      <c r="F33" s="2336">
        <v>-74421.5</v>
      </c>
      <c r="G33" s="2336">
        <v>174282.7</v>
      </c>
      <c r="H33" s="2336">
        <v>6.3602358514681043</v>
      </c>
      <c r="I33" s="2336">
        <v>15.795938131465988</v>
      </c>
      <c r="J33" s="2336">
        <v>-23.124303076225683</v>
      </c>
      <c r="K33" s="2336">
        <v>12.925814047214558</v>
      </c>
      <c r="L33" s="2336">
        <v>10.143733328457573</v>
      </c>
      <c r="M33" s="2336">
        <v>25.262955807334365</v>
      </c>
      <c r="N33" s="2336">
        <v>-15.119222478876788</v>
      </c>
      <c r="O33" s="2337">
        <v>35.406689135791936</v>
      </c>
      <c r="Q33" s="2254"/>
    </row>
    <row r="34" spans="2:20" ht="21" customHeight="1">
      <c r="B34" s="2267" t="s">
        <v>301</v>
      </c>
      <c r="C34" s="2266" t="s">
        <v>300</v>
      </c>
      <c r="D34" s="2336">
        <v>53910.7</v>
      </c>
      <c r="E34" s="2336">
        <v>136277.1</v>
      </c>
      <c r="F34" s="2336">
        <v>-82366.400000000009</v>
      </c>
      <c r="G34" s="2336">
        <v>190187.8</v>
      </c>
      <c r="H34" s="2336">
        <v>7.9712641145910652</v>
      </c>
      <c r="I34" s="2336">
        <v>9.5897053608262439</v>
      </c>
      <c r="J34" s="2336">
        <v>-10.675544029615109</v>
      </c>
      <c r="K34" s="2336">
        <v>9.1260348847016672</v>
      </c>
      <c r="L34" s="2336">
        <v>10.043931148451138</v>
      </c>
      <c r="M34" s="2336">
        <v>25.389353310392753</v>
      </c>
      <c r="N34" s="2336">
        <v>-15.345422161941617</v>
      </c>
      <c r="O34" s="2337">
        <v>35.433284458843886</v>
      </c>
      <c r="Q34" s="2254"/>
    </row>
    <row r="35" spans="2:20" ht="21" customHeight="1">
      <c r="B35" s="2267" t="s">
        <v>299</v>
      </c>
      <c r="C35" s="2266" t="s">
        <v>298</v>
      </c>
      <c r="D35" s="2336">
        <v>58705.7</v>
      </c>
      <c r="E35" s="2336">
        <v>149473.60000000001</v>
      </c>
      <c r="F35" s="2336">
        <v>-90767.900000000009</v>
      </c>
      <c r="G35" s="2336">
        <v>208179.3</v>
      </c>
      <c r="H35" s="2336">
        <v>8.8943382297020861</v>
      </c>
      <c r="I35" s="2336">
        <v>9.6835785322699053</v>
      </c>
      <c r="J35" s="2336">
        <v>-10.20015443190427</v>
      </c>
      <c r="K35" s="2336">
        <v>9.4598602013378468</v>
      </c>
      <c r="L35" s="2336">
        <v>9.9600449261297701</v>
      </c>
      <c r="M35" s="2336">
        <v>25.359782291504075</v>
      </c>
      <c r="N35" s="2336">
        <v>-15.399737365374309</v>
      </c>
      <c r="O35" s="2337">
        <v>35.319827217633843</v>
      </c>
      <c r="Q35" s="2254"/>
    </row>
    <row r="36" spans="2:20" ht="21" customHeight="1">
      <c r="B36" s="2267" t="s">
        <v>297</v>
      </c>
      <c r="C36" s="2266" t="s">
        <v>296</v>
      </c>
      <c r="D36" s="2336">
        <v>60234.1</v>
      </c>
      <c r="E36" s="2336">
        <v>173780.3</v>
      </c>
      <c r="F36" s="2336">
        <v>-113546.19999999998</v>
      </c>
      <c r="G36" s="2336">
        <v>234014.4</v>
      </c>
      <c r="H36" s="2336">
        <v>2.6034950609566039</v>
      </c>
      <c r="I36" s="2336">
        <v>16.261533809314813</v>
      </c>
      <c r="J36" s="2336">
        <v>-25.095105207898357</v>
      </c>
      <c r="K36" s="2336">
        <v>12.410023474956461</v>
      </c>
      <c r="L36" s="2336">
        <v>9.2089242360308461</v>
      </c>
      <c r="M36" s="2336">
        <v>26.568498847242861</v>
      </c>
      <c r="N36" s="2336">
        <v>-17.359574611212015</v>
      </c>
      <c r="O36" s="2337">
        <v>35.77742308327371</v>
      </c>
      <c r="Q36" s="2254"/>
    </row>
    <row r="37" spans="2:20" ht="21" customHeight="1">
      <c r="B37" s="2267" t="s">
        <v>295</v>
      </c>
      <c r="C37" s="2266" t="s">
        <v>294</v>
      </c>
      <c r="D37" s="2336">
        <v>59383.1</v>
      </c>
      <c r="E37" s="2336">
        <v>194694.6</v>
      </c>
      <c r="F37" s="2336">
        <v>-135311.5</v>
      </c>
      <c r="G37" s="2336">
        <v>254077.7</v>
      </c>
      <c r="H37" s="2336">
        <v>-1.4128209768221041</v>
      </c>
      <c r="I37" s="2336">
        <v>12.034908444743181</v>
      </c>
      <c r="J37" s="2336">
        <v>-19.168673192057526</v>
      </c>
      <c r="K37" s="2336">
        <v>8.5735322270766403</v>
      </c>
      <c r="L37" s="2336">
        <v>8.15895847881416</v>
      </c>
      <c r="M37" s="2336">
        <v>26.750121793057811</v>
      </c>
      <c r="N37" s="2336">
        <v>-18.591163314243651</v>
      </c>
      <c r="O37" s="2337">
        <v>34.909080271871971</v>
      </c>
      <c r="Q37" s="2254"/>
    </row>
    <row r="38" spans="2:20" ht="21" customHeight="1">
      <c r="B38" s="2267" t="s">
        <v>293</v>
      </c>
      <c r="C38" s="2266" t="s">
        <v>292</v>
      </c>
      <c r="D38" s="2336">
        <v>59266.5</v>
      </c>
      <c r="E38" s="2336">
        <v>221937.7</v>
      </c>
      <c r="F38" s="2336">
        <v>-162671.20000000001</v>
      </c>
      <c r="G38" s="2336">
        <v>281204.2</v>
      </c>
      <c r="H38" s="2336">
        <v>-0.19635216079994677</v>
      </c>
      <c r="I38" s="2336">
        <v>13.99273528901162</v>
      </c>
      <c r="J38" s="2336">
        <v>-20.219789153176198</v>
      </c>
      <c r="K38" s="2336">
        <v>10.676458421970921</v>
      </c>
      <c r="L38" s="2336">
        <v>7.2660950291398994</v>
      </c>
      <c r="M38" s="2336">
        <v>27.209644887900286</v>
      </c>
      <c r="N38" s="2336">
        <v>-19.943549858760388</v>
      </c>
      <c r="O38" s="2337">
        <v>34.47573991704018</v>
      </c>
      <c r="Q38" s="2254"/>
    </row>
    <row r="39" spans="2:20" ht="21" customHeight="1">
      <c r="B39" s="2267" t="s">
        <v>291</v>
      </c>
      <c r="C39" s="2266" t="s">
        <v>290</v>
      </c>
      <c r="D39" s="2336">
        <v>67697.5</v>
      </c>
      <c r="E39" s="2336">
        <v>284469.59999999998</v>
      </c>
      <c r="F39" s="2336">
        <v>-216772.09999999998</v>
      </c>
      <c r="G39" s="2336">
        <v>352167.1</v>
      </c>
      <c r="H39" s="2336">
        <v>14.22557431263867</v>
      </c>
      <c r="I39" s="2336">
        <v>28.175429411046423</v>
      </c>
      <c r="J39" s="2336">
        <v>-33.257823142633711</v>
      </c>
      <c r="K39" s="2336">
        <v>25.235362771964276</v>
      </c>
      <c r="L39" s="2336">
        <v>6.8500911090199246</v>
      </c>
      <c r="M39" s="2336">
        <v>28.784558923836983</v>
      </c>
      <c r="N39" s="2336">
        <v>-21.934467814817062</v>
      </c>
      <c r="O39" s="2337">
        <v>35.634650032856911</v>
      </c>
      <c r="Q39" s="2254"/>
    </row>
    <row r="40" spans="2:20" ht="21" customHeight="1">
      <c r="B40" s="2267" t="s">
        <v>289</v>
      </c>
      <c r="C40" s="2266" t="s">
        <v>288</v>
      </c>
      <c r="D40" s="2336">
        <v>60824</v>
      </c>
      <c r="E40" s="2336">
        <v>374335.2</v>
      </c>
      <c r="F40" s="2336">
        <v>-313511.2</v>
      </c>
      <c r="G40" s="2336">
        <v>435159.2</v>
      </c>
      <c r="H40" s="2336">
        <v>-10.153255290077183</v>
      </c>
      <c r="I40" s="2336">
        <v>31.590581207974452</v>
      </c>
      <c r="J40" s="2336">
        <v>-44.627099151597484</v>
      </c>
      <c r="K40" s="2336">
        <v>23.566113927166967</v>
      </c>
      <c r="L40" s="2336">
        <v>5.0993752152715555</v>
      </c>
      <c r="M40" s="2336">
        <v>31.383592678609112</v>
      </c>
      <c r="N40" s="2336">
        <v>-26.284217463337562</v>
      </c>
      <c r="O40" s="2337">
        <v>36.482967893880669</v>
      </c>
      <c r="Q40" s="2254"/>
    </row>
    <row r="41" spans="2:20" ht="21" customHeight="1">
      <c r="B41" s="2267" t="s">
        <v>382</v>
      </c>
      <c r="C41" s="2266" t="s">
        <v>286</v>
      </c>
      <c r="D41" s="2336">
        <v>64338.5</v>
      </c>
      <c r="E41" s="2336">
        <v>396175.5</v>
      </c>
      <c r="F41" s="2336">
        <v>-331837</v>
      </c>
      <c r="G41" s="2336">
        <v>460514</v>
      </c>
      <c r="H41" s="2336">
        <v>5.7781467841641501</v>
      </c>
      <c r="I41" s="2336">
        <v>5.834423265565178</v>
      </c>
      <c r="J41" s="2336">
        <v>-5.8453414104504038</v>
      </c>
      <c r="K41" s="2336">
        <v>5.8265572691557566</v>
      </c>
      <c r="L41" s="2264">
        <v>4.1171871119255909</v>
      </c>
      <c r="M41" s="2264">
        <v>25.35229547876741</v>
      </c>
      <c r="N41" s="2264">
        <v>-21.235108366841821</v>
      </c>
      <c r="O41" s="2263">
        <v>29.469482590693001</v>
      </c>
      <c r="Q41" s="2254"/>
    </row>
    <row r="42" spans="2:20" ht="21" customHeight="1">
      <c r="B42" s="2267" t="s">
        <v>285</v>
      </c>
      <c r="C42" s="2266" t="s">
        <v>284</v>
      </c>
      <c r="D42" s="2336">
        <v>74261</v>
      </c>
      <c r="E42" s="2336">
        <v>461667.7</v>
      </c>
      <c r="F42" s="2336">
        <v>-387406.7</v>
      </c>
      <c r="G42" s="2336">
        <v>535928.69999999995</v>
      </c>
      <c r="H42" s="2336">
        <v>15.422336548101057</v>
      </c>
      <c r="I42" s="2336">
        <v>16.531108056909119</v>
      </c>
      <c r="J42" s="2336">
        <v>-16.746083167338185</v>
      </c>
      <c r="K42" s="2336">
        <v>16.376201374985328</v>
      </c>
      <c r="L42" s="2264">
        <v>4.2232642956160165</v>
      </c>
      <c r="M42" s="2264">
        <v>26.255298391472863</v>
      </c>
      <c r="N42" s="2264">
        <v>-22.032034095856847</v>
      </c>
      <c r="O42" s="2263">
        <v>30.478562687088878</v>
      </c>
      <c r="Q42" s="2254"/>
    </row>
    <row r="43" spans="2:20" ht="21" customHeight="1">
      <c r="B43" s="2267" t="s">
        <v>283</v>
      </c>
      <c r="C43" s="2266" t="s">
        <v>282</v>
      </c>
      <c r="D43" s="2336">
        <v>76917.060129999998</v>
      </c>
      <c r="E43" s="2336">
        <v>556740.28343000007</v>
      </c>
      <c r="F43" s="2336">
        <v>-479822.76278699993</v>
      </c>
      <c r="G43" s="2336">
        <v>633657.34356000007</v>
      </c>
      <c r="H43" s="2336">
        <v>3.5766554853826449</v>
      </c>
      <c r="I43" s="2336">
        <v>20.593293277827328</v>
      </c>
      <c r="J43" s="2336">
        <v>-23.855050206152839</v>
      </c>
      <c r="K43" s="2336">
        <v>18.235381602067619</v>
      </c>
      <c r="L43" s="2264">
        <v>3.9458915808850548</v>
      </c>
      <c r="M43" s="2264">
        <v>28.561112364578833</v>
      </c>
      <c r="N43" s="2264">
        <v>-24.61519715909909</v>
      </c>
      <c r="O43" s="2263">
        <v>32.507003945463886</v>
      </c>
      <c r="Q43" s="2254"/>
    </row>
    <row r="44" spans="2:20" ht="21" customHeight="1">
      <c r="B44" s="2267" t="s">
        <v>281</v>
      </c>
      <c r="C44" s="2266" t="s">
        <v>280</v>
      </c>
      <c r="D44" s="2336">
        <v>91991.399911999993</v>
      </c>
      <c r="E44" s="2336">
        <v>714365.80780700012</v>
      </c>
      <c r="F44" s="2336">
        <v>-622374.40789500019</v>
      </c>
      <c r="G44" s="2336">
        <v>806357.20771900006</v>
      </c>
      <c r="H44" s="2336">
        <v>19.598174652700422</v>
      </c>
      <c r="I44" s="2336">
        <v>28.312218294298901</v>
      </c>
      <c r="J44" s="2336">
        <v>-29.709229357941265</v>
      </c>
      <c r="K44" s="2336">
        <v>27.254456357870225</v>
      </c>
      <c r="L44" s="2264">
        <v>4.120508761568809</v>
      </c>
      <c r="M44" s="2264">
        <v>31.998106049584603</v>
      </c>
      <c r="N44" s="2264">
        <v>-27.877597288015799</v>
      </c>
      <c r="O44" s="2263">
        <v>36.118614811153414</v>
      </c>
      <c r="Q44" s="2254"/>
    </row>
    <row r="45" spans="2:20" ht="21" customHeight="1">
      <c r="B45" s="2267" t="s">
        <v>279</v>
      </c>
      <c r="C45" s="2266" t="s">
        <v>278</v>
      </c>
      <c r="D45" s="2336">
        <v>85319.115036000003</v>
      </c>
      <c r="E45" s="2336">
        <v>774684.19497900002</v>
      </c>
      <c r="F45" s="2336">
        <v>-689365.07994299999</v>
      </c>
      <c r="G45" s="2336">
        <v>860003.31001500005</v>
      </c>
      <c r="H45" s="2336">
        <v>-7.2531615807377392</v>
      </c>
      <c r="I45" s="2336">
        <v>8.4436274122873698</v>
      </c>
      <c r="J45" s="2336">
        <v>-10.763725371449029</v>
      </c>
      <c r="K45" s="2336">
        <v>6.6528954888060809</v>
      </c>
      <c r="L45" s="2264">
        <v>3.5202904905083989</v>
      </c>
      <c r="M45" s="2264">
        <v>31.963686022540617</v>
      </c>
      <c r="N45" s="2264">
        <v>-28.443395532032216</v>
      </c>
      <c r="O45" s="2263">
        <v>35.483976513049015</v>
      </c>
      <c r="Q45" s="2254"/>
    </row>
    <row r="46" spans="2:20" ht="21" customHeight="1">
      <c r="B46" s="2267" t="s">
        <v>68</v>
      </c>
      <c r="C46" s="2266" t="s">
        <v>277</v>
      </c>
      <c r="D46" s="2336">
        <v>70117.147080399998</v>
      </c>
      <c r="E46" s="2336">
        <v>773599.14336941182</v>
      </c>
      <c r="F46" s="2336">
        <v>-703481.97256541182</v>
      </c>
      <c r="G46" s="2336">
        <v>843716.29044981184</v>
      </c>
      <c r="H46" s="2336">
        <v>-17.817775007611829</v>
      </c>
      <c r="I46" s="2336">
        <v>-0.14006373392160754</v>
      </c>
      <c r="J46" s="2336">
        <v>-2.0478108092709144</v>
      </c>
      <c r="K46" s="2336">
        <v>-1.8938321952393551</v>
      </c>
      <c r="L46" s="2264">
        <v>2.6883507955284935</v>
      </c>
      <c r="M46" s="2264">
        <v>29.660446254503476</v>
      </c>
      <c r="N46" s="2264">
        <v>-26.972094549392068</v>
      </c>
      <c r="O46" s="2263">
        <v>32.348797050031969</v>
      </c>
      <c r="Q46" s="2254"/>
      <c r="R46" s="2254"/>
      <c r="S46" s="2254"/>
      <c r="T46" s="2254"/>
    </row>
    <row r="47" spans="2:20" ht="21" customHeight="1">
      <c r="B47" s="2267" t="s">
        <v>69</v>
      </c>
      <c r="C47" s="2266" t="s">
        <v>276</v>
      </c>
      <c r="D47" s="2336">
        <v>73049.054353914995</v>
      </c>
      <c r="E47" s="2336">
        <v>990113.20391418773</v>
      </c>
      <c r="F47" s="2336">
        <v>-917064.14603750303</v>
      </c>
      <c r="G47" s="2336">
        <v>1063162.2582681028</v>
      </c>
      <c r="H47" s="2336">
        <v>4.1814411960502582</v>
      </c>
      <c r="I47" s="2336">
        <v>27.987887835778707</v>
      </c>
      <c r="J47" s="2336">
        <v>-30.360717374634888</v>
      </c>
      <c r="K47" s="2336">
        <v>26.009450131785101</v>
      </c>
      <c r="L47" s="2264">
        <v>2.3739231095531186</v>
      </c>
      <c r="M47" s="2264">
        <v>32.176359251111911</v>
      </c>
      <c r="N47" s="2264">
        <v>-29.802436027077029</v>
      </c>
      <c r="O47" s="2263">
        <v>34.55028236066503</v>
      </c>
      <c r="Q47" s="2254"/>
      <c r="R47" s="2254"/>
    </row>
    <row r="48" spans="2:20" ht="21" customHeight="1">
      <c r="B48" s="2267" t="s">
        <v>70</v>
      </c>
      <c r="C48" s="2266" t="s">
        <v>275</v>
      </c>
      <c r="D48" s="2336">
        <v>81359.796000000002</v>
      </c>
      <c r="E48" s="2336">
        <v>1245103.223</v>
      </c>
      <c r="F48" s="2336">
        <v>-1163743.4269999999</v>
      </c>
      <c r="G48" s="2336">
        <v>1326463.0190000001</v>
      </c>
      <c r="H48" s="2336">
        <v>11.376932555239307</v>
      </c>
      <c r="I48" s="2336">
        <v>25.753622724933578</v>
      </c>
      <c r="J48" s="2336">
        <v>-26.89880332017789</v>
      </c>
      <c r="K48" s="2336">
        <v>24.765811491541825</v>
      </c>
      <c r="L48" s="2264">
        <v>2.3541953071863939</v>
      </c>
      <c r="M48" s="2264">
        <v>36.027820971297096</v>
      </c>
      <c r="N48" s="2264">
        <v>-33.673625664110702</v>
      </c>
      <c r="O48" s="2263">
        <v>38.382016278483498</v>
      </c>
      <c r="Q48" s="2254"/>
      <c r="R48" s="2254"/>
    </row>
    <row r="49" spans="2:18" ht="21" customHeight="1">
      <c r="B49" s="2267" t="s">
        <v>1882</v>
      </c>
      <c r="C49" s="2266" t="s">
        <v>1881</v>
      </c>
      <c r="D49" s="2336">
        <v>97109.52102</v>
      </c>
      <c r="E49" s="2336">
        <v>1418535.3429599998</v>
      </c>
      <c r="F49" s="2336">
        <v>-1321425.8219399999</v>
      </c>
      <c r="G49" s="2336">
        <v>1515644.8639799999</v>
      </c>
      <c r="H49" s="2336">
        <v>19.35814437032171</v>
      </c>
      <c r="I49" s="2336">
        <v>13.929128431982747</v>
      </c>
      <c r="J49" s="2336">
        <v>-13.549584150733942</v>
      </c>
      <c r="K49" s="2336">
        <v>14.262121972605385</v>
      </c>
      <c r="L49" s="2264">
        <v>2.516488013361744</v>
      </c>
      <c r="M49" s="2264">
        <v>36.759806346420284</v>
      </c>
      <c r="N49" s="2264">
        <v>-34.243318333058539</v>
      </c>
      <c r="O49" s="2263">
        <v>39.276294359782028</v>
      </c>
      <c r="Q49" s="2333"/>
      <c r="R49" s="2254"/>
    </row>
    <row r="50" spans="2:18" ht="21" customHeight="1">
      <c r="B50" s="2267" t="s">
        <v>1861</v>
      </c>
      <c r="C50" s="2266" t="s">
        <v>1860</v>
      </c>
      <c r="D50" s="2336">
        <v>97709.105197809986</v>
      </c>
      <c r="E50" s="2336">
        <v>1196799.0528586246</v>
      </c>
      <c r="F50" s="2336">
        <v>-1099089.9476608145</v>
      </c>
      <c r="G50" s="2336">
        <v>1294508.1580564347</v>
      </c>
      <c r="H50" s="2336">
        <v>0.61743986194144895</v>
      </c>
      <c r="I50" s="2336">
        <v>-15.631354636444028</v>
      </c>
      <c r="J50" s="2336">
        <v>16.825452521638457</v>
      </c>
      <c r="K50" s="2336">
        <v>-14.590271361151142</v>
      </c>
      <c r="L50" s="2264">
        <v>2.4959531644466217</v>
      </c>
      <c r="M50" s="2264">
        <v>30.57191422582137</v>
      </c>
      <c r="N50" s="2264">
        <v>-28.075961061374745</v>
      </c>
      <c r="O50" s="2263">
        <v>33.067867390267992</v>
      </c>
      <c r="Q50" s="2333"/>
      <c r="R50" s="2254"/>
    </row>
    <row r="51" spans="2:18" ht="21" customHeight="1" thickBot="1">
      <c r="B51" s="2262" t="s">
        <v>1880</v>
      </c>
      <c r="C51" s="2261" t="s">
        <v>1879</v>
      </c>
      <c r="D51" s="2335">
        <v>141124.0806005694</v>
      </c>
      <c r="E51" s="2335">
        <v>1539837.0708099494</v>
      </c>
      <c r="F51" s="2335">
        <v>-1398712.9902093799</v>
      </c>
      <c r="G51" s="2335">
        <v>1680961.1514105189</v>
      </c>
      <c r="H51" s="2335">
        <v>44.432886080439204</v>
      </c>
      <c r="I51" s="2335">
        <v>28.662958675640525</v>
      </c>
      <c r="J51" s="2259">
        <v>-27.261012002361689</v>
      </c>
      <c r="K51" s="2259">
        <v>29.853268281777524</v>
      </c>
      <c r="L51" s="2259">
        <v>3.3078632602579994</v>
      </c>
      <c r="M51" s="2259">
        <v>36.09285142294118</v>
      </c>
      <c r="N51" s="2259">
        <v>-32.784988162683177</v>
      </c>
      <c r="O51" s="2334">
        <v>39.400714683199183</v>
      </c>
      <c r="Q51" s="2333"/>
      <c r="R51" s="2254"/>
    </row>
    <row r="52" spans="2:18" ht="16.5" thickTop="1">
      <c r="B52" s="2332" t="s">
        <v>1857</v>
      </c>
      <c r="C52" s="2332"/>
      <c r="D52" s="2332"/>
      <c r="E52" s="2332"/>
    </row>
    <row r="53" spans="2:18">
      <c r="B53" s="2255" t="s">
        <v>381</v>
      </c>
      <c r="D53" s="2254"/>
      <c r="E53" s="2254"/>
      <c r="F53" s="2254"/>
      <c r="G53" s="2254"/>
      <c r="H53" s="2254"/>
      <c r="K53" s="2331"/>
      <c r="L53" s="2254"/>
      <c r="M53" s="2254"/>
      <c r="N53" s="2254"/>
      <c r="O53" s="2254"/>
    </row>
    <row r="54" spans="2:18">
      <c r="D54" s="2254"/>
      <c r="E54" s="2254"/>
      <c r="F54" s="2254"/>
      <c r="G54" s="2254"/>
      <c r="H54" s="2254"/>
      <c r="K54" s="2331"/>
      <c r="L54" s="2254"/>
      <c r="M54" s="2254"/>
      <c r="N54" s="2254"/>
      <c r="O54" s="2254"/>
    </row>
    <row r="55" spans="2:18">
      <c r="D55" s="2254"/>
      <c r="E55" s="2254"/>
      <c r="F55" s="2254"/>
      <c r="G55" s="2254"/>
      <c r="H55" s="2254"/>
      <c r="I55" s="2254"/>
      <c r="J55" s="2254"/>
      <c r="K55" s="2254"/>
      <c r="L55" s="2254"/>
      <c r="M55" s="2254"/>
      <c r="N55" s="2254"/>
      <c r="O55" s="2254"/>
    </row>
    <row r="56" spans="2:18">
      <c r="D56" s="2330"/>
      <c r="E56" s="2330"/>
      <c r="F56" s="2330"/>
      <c r="G56" s="2330"/>
      <c r="L56" s="2254"/>
      <c r="M56" s="2254"/>
      <c r="N56" s="2254"/>
      <c r="O56" s="2254"/>
    </row>
    <row r="57" spans="2:18">
      <c r="D57" s="2330"/>
      <c r="E57" s="2330"/>
      <c r="F57" s="2330"/>
      <c r="G57" s="2330"/>
      <c r="H57" s="2254"/>
      <c r="I57" s="2254"/>
      <c r="J57" s="2254"/>
      <c r="K57" s="2254"/>
      <c r="L57" s="2329"/>
      <c r="M57" s="2329"/>
      <c r="N57" s="2329"/>
      <c r="O57" s="2329"/>
    </row>
    <row r="58" spans="2:18">
      <c r="D58" s="2330"/>
      <c r="E58" s="2330"/>
      <c r="F58" s="2330"/>
      <c r="G58" s="2330"/>
      <c r="H58" s="2254"/>
      <c r="I58" s="2254"/>
      <c r="J58" s="2254"/>
      <c r="L58" s="2329"/>
      <c r="M58" s="2329"/>
      <c r="N58" s="2329"/>
      <c r="O58" s="2329"/>
    </row>
    <row r="59" spans="2:18">
      <c r="D59" s="2254"/>
      <c r="E59" s="2254"/>
      <c r="F59" s="2254"/>
      <c r="G59" s="2254"/>
      <c r="H59" s="2254"/>
      <c r="I59" s="2254"/>
      <c r="J59" s="2254"/>
      <c r="L59" s="2329"/>
      <c r="M59" s="2329"/>
      <c r="N59" s="2329"/>
      <c r="O59" s="2329"/>
    </row>
    <row r="60" spans="2:18">
      <c r="D60" s="2254"/>
      <c r="E60" s="2254"/>
      <c r="F60" s="2254"/>
      <c r="G60" s="2254"/>
    </row>
    <row r="62" spans="2:18">
      <c r="L62" s="2329"/>
      <c r="M62" s="2329"/>
      <c r="N62" s="2329"/>
      <c r="O62" s="2329"/>
    </row>
    <row r="63" spans="2:18">
      <c r="L63" s="2329"/>
      <c r="M63" s="2329"/>
      <c r="N63" s="2329"/>
      <c r="O63" s="2329"/>
    </row>
    <row r="64" spans="2:18">
      <c r="L64" s="2329"/>
      <c r="M64" s="2329"/>
      <c r="N64" s="2329"/>
      <c r="O64" s="2329"/>
    </row>
    <row r="65" spans="12:15">
      <c r="L65" s="2329"/>
      <c r="M65" s="2329"/>
      <c r="N65" s="2329"/>
      <c r="O65" s="2329"/>
    </row>
    <row r="66" spans="12:15">
      <c r="L66" s="2329"/>
      <c r="M66" s="2329"/>
      <c r="N66" s="2329"/>
      <c r="O66" s="2329"/>
    </row>
    <row r="67" spans="12:15">
      <c r="L67" s="2329"/>
      <c r="M67" s="2329"/>
      <c r="N67" s="2329"/>
      <c r="O67" s="2329"/>
    </row>
    <row r="68" spans="12:15">
      <c r="L68" s="2329"/>
      <c r="M68" s="2329"/>
      <c r="N68" s="2329"/>
      <c r="O68" s="2329"/>
    </row>
    <row r="69" spans="12:15">
      <c r="L69" s="2329"/>
      <c r="M69" s="2329"/>
      <c r="N69" s="2329"/>
      <c r="O69" s="2329"/>
    </row>
    <row r="70" spans="12:15">
      <c r="L70" s="2254"/>
    </row>
    <row r="71" spans="12:15">
      <c r="L71" s="2254"/>
    </row>
    <row r="72" spans="12:15">
      <c r="L72" s="2254"/>
    </row>
    <row r="73" spans="12:15">
      <c r="L73" s="2254"/>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2"/>
  <sheetViews>
    <sheetView showGridLines="0" workbookViewId="0">
      <selection activeCell="M38" sqref="M38"/>
    </sheetView>
  </sheetViews>
  <sheetFormatPr defaultColWidth="16.42578125" defaultRowHeight="15" customHeight="1"/>
  <cols>
    <col min="1" max="1" width="3.42578125" style="2341" customWidth="1"/>
    <col min="2" max="2" width="12.140625" style="2341" customWidth="1"/>
    <col min="3" max="3" width="14.85546875" style="2341" customWidth="1"/>
    <col min="4" max="4" width="15.28515625" style="2341" customWidth="1"/>
    <col min="5" max="5" width="13.7109375" style="2341" bestFit="1" customWidth="1"/>
    <col min="6" max="6" width="13.42578125" style="2341" bestFit="1" customWidth="1"/>
    <col min="7" max="8" width="13.7109375" style="2341" bestFit="1" customWidth="1"/>
    <col min="9" max="20" width="19.42578125" style="2341" customWidth="1"/>
    <col min="21" max="16384" width="16.42578125" style="2341"/>
  </cols>
  <sheetData>
    <row r="1" spans="1:20" ht="15.75">
      <c r="A1" s="2342"/>
      <c r="B1" s="3452" t="s">
        <v>1894</v>
      </c>
      <c r="C1" s="3473"/>
      <c r="D1" s="3473"/>
      <c r="E1" s="3473"/>
      <c r="F1" s="3473"/>
      <c r="G1" s="3473"/>
      <c r="H1" s="3473"/>
      <c r="I1" s="2343"/>
      <c r="J1" s="2343"/>
      <c r="K1" s="2343"/>
      <c r="L1" s="2343"/>
      <c r="M1" s="2343"/>
      <c r="N1" s="2343"/>
      <c r="O1" s="2343"/>
      <c r="P1" s="2343"/>
      <c r="Q1" s="2343"/>
      <c r="R1" s="2343"/>
      <c r="S1" s="2343"/>
      <c r="T1" s="2343"/>
    </row>
    <row r="2" spans="1:20" ht="15.75">
      <c r="A2" s="2342"/>
      <c r="B2" s="3452" t="s">
        <v>192</v>
      </c>
      <c r="C2" s="3473"/>
      <c r="D2" s="3473"/>
      <c r="E2" s="3473"/>
      <c r="F2" s="3473"/>
      <c r="G2" s="3473"/>
      <c r="H2" s="3473"/>
      <c r="I2" s="2343"/>
      <c r="J2" s="2343"/>
      <c r="K2" s="2343"/>
      <c r="L2" s="2343"/>
      <c r="M2" s="2343"/>
      <c r="N2" s="2343"/>
      <c r="O2" s="2343"/>
      <c r="P2" s="2343"/>
      <c r="Q2" s="2343"/>
      <c r="R2" s="2343"/>
      <c r="S2" s="2343"/>
      <c r="T2" s="2343"/>
    </row>
    <row r="3" spans="1:20" ht="16.5" thickBot="1">
      <c r="A3" s="2342"/>
      <c r="B3" s="3474" t="s">
        <v>140</v>
      </c>
      <c r="C3" s="3475"/>
      <c r="D3" s="3475"/>
      <c r="E3" s="3475"/>
      <c r="F3" s="3475"/>
      <c r="G3" s="3475"/>
      <c r="H3" s="3475"/>
      <c r="I3" s="2343"/>
      <c r="J3" s="2343"/>
      <c r="K3" s="2343"/>
      <c r="L3" s="2343"/>
      <c r="M3" s="2343"/>
      <c r="N3" s="2343"/>
      <c r="O3" s="2343"/>
      <c r="P3" s="2343"/>
      <c r="Q3" s="2343"/>
      <c r="R3" s="2343"/>
      <c r="S3" s="2343"/>
      <c r="T3" s="2343"/>
    </row>
    <row r="4" spans="1:20" ht="28.5" customHeight="1" thickTop="1">
      <c r="A4" s="2327"/>
      <c r="B4" s="3456" t="s">
        <v>372</v>
      </c>
      <c r="C4" s="3458" t="s">
        <v>1877</v>
      </c>
      <c r="D4" s="3460" t="s">
        <v>1893</v>
      </c>
      <c r="E4" s="3461"/>
      <c r="F4" s="3460" t="s">
        <v>1892</v>
      </c>
      <c r="G4" s="3461"/>
      <c r="H4" s="3462" t="s">
        <v>1891</v>
      </c>
      <c r="I4" s="2403"/>
      <c r="J4" s="2403"/>
      <c r="K4" s="2403"/>
      <c r="L4" s="2403"/>
      <c r="M4" s="2403"/>
      <c r="N4" s="2403"/>
      <c r="O4" s="2403"/>
      <c r="P4" s="2403"/>
      <c r="Q4" s="2403"/>
      <c r="R4" s="2403"/>
      <c r="S4" s="2403"/>
      <c r="T4" s="2403"/>
    </row>
    <row r="5" spans="1:20" ht="23.25" customHeight="1">
      <c r="A5" s="2327"/>
      <c r="B5" s="3457"/>
      <c r="C5" s="3459"/>
      <c r="D5" s="2406" t="s">
        <v>396</v>
      </c>
      <c r="E5" s="2404" t="s">
        <v>1872</v>
      </c>
      <c r="F5" s="2405" t="s">
        <v>396</v>
      </c>
      <c r="G5" s="2404" t="s">
        <v>1872</v>
      </c>
      <c r="H5" s="3463"/>
      <c r="I5" s="2403"/>
      <c r="J5" s="2403"/>
      <c r="K5" s="2403"/>
      <c r="L5" s="2403"/>
      <c r="M5" s="2403"/>
      <c r="N5" s="2403"/>
      <c r="O5" s="2403"/>
      <c r="P5" s="2403"/>
      <c r="Q5" s="2403"/>
      <c r="R5" s="2403"/>
      <c r="S5" s="2403"/>
      <c r="T5" s="2403"/>
    </row>
    <row r="6" spans="1:20">
      <c r="A6" s="2342"/>
      <c r="B6" s="3464" t="s">
        <v>69</v>
      </c>
      <c r="C6" s="2356" t="s">
        <v>430</v>
      </c>
      <c r="D6" s="2393">
        <v>6956.5613880000001</v>
      </c>
      <c r="E6" s="2392">
        <v>7.6780930282997844</v>
      </c>
      <c r="F6" s="2391">
        <v>70721.437892000002</v>
      </c>
      <c r="G6" s="2402">
        <v>13.011989263516128</v>
      </c>
      <c r="H6" s="2401">
        <v>-63764.876504</v>
      </c>
      <c r="I6" s="2343"/>
      <c r="J6" s="2343"/>
      <c r="K6" s="2343"/>
      <c r="L6" s="2343"/>
      <c r="M6" s="2343"/>
      <c r="N6" s="2343"/>
      <c r="O6" s="2343"/>
      <c r="P6" s="2343"/>
      <c r="Q6" s="2343"/>
      <c r="R6" s="2343"/>
      <c r="S6" s="2343"/>
      <c r="T6" s="2343"/>
    </row>
    <row r="7" spans="1:20">
      <c r="A7" s="2342"/>
      <c r="B7" s="3465"/>
      <c r="C7" s="2351" t="s">
        <v>1560</v>
      </c>
      <c r="D7" s="2389">
        <v>13181.344448</v>
      </c>
      <c r="E7" s="2388">
        <v>7.7039205859327069</v>
      </c>
      <c r="F7" s="2387">
        <v>149019.02941199997</v>
      </c>
      <c r="G7" s="2400">
        <v>43.359152578320533</v>
      </c>
      <c r="H7" s="2399">
        <v>-135837.68496399999</v>
      </c>
      <c r="I7" s="2343"/>
      <c r="J7" s="2343"/>
      <c r="K7" s="2343"/>
      <c r="L7" s="2343"/>
      <c r="M7" s="2343"/>
      <c r="N7" s="2343"/>
      <c r="O7" s="2343"/>
      <c r="P7" s="2343"/>
      <c r="Q7" s="2343"/>
      <c r="R7" s="2343"/>
      <c r="S7" s="2343"/>
      <c r="T7" s="2343"/>
    </row>
    <row r="8" spans="1:20">
      <c r="A8" s="2342"/>
      <c r="B8" s="3465"/>
      <c r="C8" s="2351" t="s">
        <v>426</v>
      </c>
      <c r="D8" s="2389">
        <v>18930.993199</v>
      </c>
      <c r="E8" s="2388">
        <v>12.623744135485708</v>
      </c>
      <c r="F8" s="2387">
        <v>220676.07997099997</v>
      </c>
      <c r="G8" s="2400">
        <v>69.118509101523841</v>
      </c>
      <c r="H8" s="2399">
        <v>-201745.08677199998</v>
      </c>
      <c r="I8" s="2343"/>
      <c r="J8" s="2343"/>
      <c r="K8" s="2343"/>
      <c r="L8" s="2343"/>
      <c r="M8" s="2343"/>
      <c r="N8" s="2343"/>
      <c r="O8" s="2343"/>
      <c r="P8" s="2343"/>
      <c r="Q8" s="2343"/>
      <c r="R8" s="2343"/>
      <c r="S8" s="2343"/>
      <c r="T8" s="2343"/>
    </row>
    <row r="9" spans="1:20">
      <c r="A9" s="2342"/>
      <c r="B9" s="3465"/>
      <c r="C9" s="2351" t="s">
        <v>424</v>
      </c>
      <c r="D9" s="2389">
        <v>24521.863553000003</v>
      </c>
      <c r="E9" s="2388">
        <v>17.009783308076948</v>
      </c>
      <c r="F9" s="2387">
        <v>301656.25111299998</v>
      </c>
      <c r="G9" s="2400">
        <v>87.371819347957626</v>
      </c>
      <c r="H9" s="2399">
        <v>-277134.38755999994</v>
      </c>
      <c r="I9" s="2343"/>
      <c r="J9" s="2343"/>
      <c r="K9" s="2343"/>
      <c r="L9" s="2343"/>
      <c r="M9" s="2343"/>
      <c r="N9" s="2343"/>
      <c r="O9" s="2343"/>
      <c r="P9" s="2343"/>
      <c r="Q9" s="2343"/>
      <c r="R9" s="2343"/>
      <c r="S9" s="2343"/>
      <c r="T9" s="2343"/>
    </row>
    <row r="10" spans="1:20">
      <c r="A10" s="2342"/>
      <c r="B10" s="3465"/>
      <c r="C10" s="2351" t="s">
        <v>422</v>
      </c>
      <c r="D10" s="2389">
        <v>30633.200252000002</v>
      </c>
      <c r="E10" s="2388">
        <v>17.056899209476327</v>
      </c>
      <c r="F10" s="2387">
        <v>382640.93699299998</v>
      </c>
      <c r="G10" s="2400">
        <v>78.948273100375985</v>
      </c>
      <c r="H10" s="2399">
        <v>-352007.73674099997</v>
      </c>
      <c r="I10" s="2343"/>
      <c r="J10" s="2343"/>
      <c r="K10" s="2343"/>
      <c r="L10" s="2343"/>
      <c r="M10" s="2343"/>
      <c r="N10" s="2343"/>
      <c r="O10" s="2343"/>
      <c r="P10" s="2343"/>
      <c r="Q10" s="2343"/>
      <c r="R10" s="2343"/>
      <c r="S10" s="2343"/>
      <c r="T10" s="2343"/>
    </row>
    <row r="11" spans="1:20">
      <c r="A11" s="2342"/>
      <c r="B11" s="3465"/>
      <c r="C11" s="2351" t="s">
        <v>420</v>
      </c>
      <c r="D11" s="2389">
        <v>36274.383178000004</v>
      </c>
      <c r="E11" s="2388">
        <v>14.820821266588553</v>
      </c>
      <c r="F11" s="2387">
        <v>464608.37160999997</v>
      </c>
      <c r="G11" s="2400">
        <v>67.250320747158298</v>
      </c>
      <c r="H11" s="2399">
        <v>-428333.98843199998</v>
      </c>
      <c r="I11" s="2343"/>
      <c r="J11" s="2343"/>
      <c r="K11" s="2343"/>
      <c r="L11" s="2343"/>
      <c r="M11" s="2343"/>
      <c r="N11" s="2343"/>
      <c r="O11" s="2343"/>
      <c r="P11" s="2343"/>
      <c r="Q11" s="2343"/>
      <c r="R11" s="2343"/>
      <c r="S11" s="2343"/>
      <c r="T11" s="2343"/>
    </row>
    <row r="12" spans="1:20">
      <c r="A12" s="2342"/>
      <c r="B12" s="3465"/>
      <c r="C12" s="2351" t="s">
        <v>417</v>
      </c>
      <c r="D12" s="2389">
        <v>42179.923189000008</v>
      </c>
      <c r="E12" s="2388">
        <v>15.24276728963541</v>
      </c>
      <c r="F12" s="2387">
        <v>556158.33382099995</v>
      </c>
      <c r="G12" s="2400">
        <v>60.81920943851847</v>
      </c>
      <c r="H12" s="2399">
        <v>-513978.41063199996</v>
      </c>
      <c r="I12" s="2343"/>
      <c r="J12" s="2343"/>
      <c r="K12" s="2343"/>
      <c r="L12" s="2343"/>
      <c r="M12" s="2343"/>
      <c r="N12" s="2343"/>
      <c r="O12" s="2343"/>
      <c r="P12" s="2343"/>
      <c r="Q12" s="2343"/>
      <c r="R12" s="2343"/>
      <c r="S12" s="2343"/>
      <c r="T12" s="2343"/>
    </row>
    <row r="13" spans="1:20">
      <c r="A13" s="2342"/>
      <c r="B13" s="3465"/>
      <c r="C13" s="2351" t="s">
        <v>414</v>
      </c>
      <c r="D13" s="2389">
        <v>48217.725309000001</v>
      </c>
      <c r="E13" s="2388">
        <v>12.841146926852204</v>
      </c>
      <c r="F13" s="2387">
        <v>628560.63969999994</v>
      </c>
      <c r="G13" s="2400">
        <v>44.231083639929295</v>
      </c>
      <c r="H13" s="2399">
        <v>-580342.91439099994</v>
      </c>
      <c r="I13" s="2343"/>
      <c r="J13" s="2343"/>
      <c r="K13" s="2343"/>
      <c r="L13" s="2343"/>
      <c r="M13" s="2343"/>
      <c r="N13" s="2343"/>
      <c r="O13" s="2343"/>
      <c r="P13" s="2343"/>
      <c r="Q13" s="2343"/>
      <c r="R13" s="2343"/>
      <c r="S13" s="2343"/>
      <c r="T13" s="2343"/>
    </row>
    <row r="14" spans="1:20">
      <c r="A14" s="2342"/>
      <c r="B14" s="3465"/>
      <c r="C14" s="2351" t="s">
        <v>411</v>
      </c>
      <c r="D14" s="2389">
        <v>55215.856756000008</v>
      </c>
      <c r="E14" s="2388">
        <v>12.14052601327505</v>
      </c>
      <c r="F14" s="2387">
        <v>726412.13858800009</v>
      </c>
      <c r="G14" s="2400">
        <v>39.70235679361187</v>
      </c>
      <c r="H14" s="2399">
        <v>-671196.28183200012</v>
      </c>
      <c r="I14" s="2343"/>
      <c r="J14" s="2343"/>
      <c r="K14" s="2343"/>
      <c r="L14" s="2343"/>
      <c r="M14" s="2343"/>
      <c r="N14" s="2343"/>
      <c r="O14" s="2343"/>
      <c r="P14" s="2343"/>
      <c r="Q14" s="2343"/>
      <c r="R14" s="2343"/>
      <c r="S14" s="2343"/>
      <c r="T14" s="2343"/>
    </row>
    <row r="15" spans="1:20">
      <c r="A15" s="2342"/>
      <c r="B15" s="3465"/>
      <c r="C15" s="2351" t="s">
        <v>408</v>
      </c>
      <c r="D15" s="2389">
        <v>61024.678390000001</v>
      </c>
      <c r="E15" s="2388">
        <v>9.7529441844966982</v>
      </c>
      <c r="F15" s="2387">
        <v>808677.74355899997</v>
      </c>
      <c r="G15" s="2400">
        <v>34.924033023023583</v>
      </c>
      <c r="H15" s="2399">
        <v>-747653.06516899995</v>
      </c>
      <c r="I15" s="2343"/>
      <c r="J15" s="2343"/>
      <c r="K15" s="2343"/>
      <c r="L15" s="2343"/>
      <c r="M15" s="2343"/>
      <c r="N15" s="2343"/>
      <c r="O15" s="2343"/>
      <c r="P15" s="2343"/>
      <c r="Q15" s="2343"/>
      <c r="R15" s="2343"/>
      <c r="S15" s="2343"/>
      <c r="T15" s="2343"/>
    </row>
    <row r="16" spans="1:20">
      <c r="A16" s="2342"/>
      <c r="B16" s="3465"/>
      <c r="C16" s="2385" t="s">
        <v>405</v>
      </c>
      <c r="D16" s="2384">
        <v>67312.178245999996</v>
      </c>
      <c r="E16" s="2366">
        <v>8.2973813315476548</v>
      </c>
      <c r="F16" s="2380">
        <v>896571.39463200001</v>
      </c>
      <c r="G16" s="2398">
        <v>30.933522349044267</v>
      </c>
      <c r="H16" s="2397">
        <v>-829259.21638600004</v>
      </c>
      <c r="I16" s="2343"/>
      <c r="J16" s="2343"/>
      <c r="K16" s="2343"/>
      <c r="L16" s="2343"/>
      <c r="M16" s="2343"/>
      <c r="N16" s="2343"/>
      <c r="O16" s="2343"/>
      <c r="P16" s="2343"/>
      <c r="Q16" s="2343"/>
      <c r="R16" s="2343"/>
      <c r="S16" s="2343"/>
      <c r="T16" s="2343"/>
    </row>
    <row r="17" spans="1:20">
      <c r="A17" s="2342"/>
      <c r="B17" s="3457"/>
      <c r="C17" s="2377" t="s">
        <v>402</v>
      </c>
      <c r="D17" s="2376">
        <v>73049.066227999996</v>
      </c>
      <c r="E17" s="2396">
        <v>4.1814823144941755</v>
      </c>
      <c r="F17" s="2375">
        <v>990113.20393199997</v>
      </c>
      <c r="G17" s="2395">
        <v>27.987859559187228</v>
      </c>
      <c r="H17" s="2394">
        <v>-917064.13770399999</v>
      </c>
      <c r="I17" s="2343"/>
      <c r="J17" s="2343"/>
      <c r="K17" s="2343"/>
      <c r="L17" s="2343"/>
      <c r="M17" s="2343"/>
      <c r="N17" s="2343"/>
      <c r="O17" s="2343"/>
      <c r="P17" s="2343"/>
      <c r="Q17" s="2343"/>
      <c r="R17" s="2343"/>
      <c r="S17" s="2343"/>
      <c r="T17" s="2343"/>
    </row>
    <row r="18" spans="1:20">
      <c r="A18" s="2342"/>
      <c r="B18" s="3464" t="s">
        <v>70</v>
      </c>
      <c r="C18" s="2356" t="s">
        <v>430</v>
      </c>
      <c r="D18" s="2393">
        <v>6707.7948500000002</v>
      </c>
      <c r="E18" s="2392">
        <v>-3.5759986022565644</v>
      </c>
      <c r="F18" s="2391">
        <v>78159.994871000003</v>
      </c>
      <c r="G18" s="2353">
        <v>10.518107663986635</v>
      </c>
      <c r="H18" s="2390">
        <v>-71452.200020999997</v>
      </c>
      <c r="I18" s="2357"/>
      <c r="J18" s="2343"/>
      <c r="K18" s="2343"/>
      <c r="L18" s="2343"/>
      <c r="M18" s="2343"/>
      <c r="N18" s="2343"/>
      <c r="O18" s="2343"/>
      <c r="P18" s="2343"/>
      <c r="Q18" s="2343"/>
      <c r="R18" s="2343"/>
      <c r="S18" s="2343"/>
      <c r="T18" s="2343"/>
    </row>
    <row r="19" spans="1:20">
      <c r="A19" s="2342"/>
      <c r="B19" s="3465"/>
      <c r="C19" s="2351" t="s">
        <v>1560</v>
      </c>
      <c r="D19" s="2389">
        <v>13606.211077</v>
      </c>
      <c r="E19" s="2388">
        <v>3.2232419892833084</v>
      </c>
      <c r="F19" s="2387">
        <v>167738.64950100001</v>
      </c>
      <c r="G19" s="2347">
        <v>12.561899082864789</v>
      </c>
      <c r="H19" s="2386">
        <v>-154132.43842399999</v>
      </c>
      <c r="I19" s="2357"/>
      <c r="J19" s="2343"/>
      <c r="K19" s="2343"/>
      <c r="L19" s="2343"/>
      <c r="M19" s="2343"/>
      <c r="N19" s="2343"/>
      <c r="O19" s="2343"/>
      <c r="P19" s="2343"/>
      <c r="Q19" s="2343"/>
      <c r="R19" s="2343"/>
      <c r="S19" s="2343"/>
      <c r="T19" s="2343"/>
    </row>
    <row r="20" spans="1:20">
      <c r="A20" s="2342"/>
      <c r="B20" s="3465"/>
      <c r="C20" s="2351" t="s">
        <v>426</v>
      </c>
      <c r="D20" s="2389">
        <v>20455.135542</v>
      </c>
      <c r="E20" s="2388">
        <v>8.0510426842291078</v>
      </c>
      <c r="F20" s="2387">
        <v>260205.32957900001</v>
      </c>
      <c r="G20" s="2347">
        <v>17.912793091663925</v>
      </c>
      <c r="H20" s="2386">
        <v>-239750.19403700001</v>
      </c>
      <c r="I20" s="2357"/>
      <c r="J20" s="2343"/>
      <c r="K20" s="2343"/>
      <c r="L20" s="2343"/>
      <c r="M20" s="2343"/>
      <c r="N20" s="2343"/>
      <c r="O20" s="2343"/>
      <c r="P20" s="2343"/>
      <c r="Q20" s="2343"/>
      <c r="R20" s="2343"/>
      <c r="S20" s="2343"/>
      <c r="T20" s="2343"/>
    </row>
    <row r="21" spans="1:20" ht="15.75" customHeight="1">
      <c r="A21" s="2342"/>
      <c r="B21" s="3465"/>
      <c r="C21" s="2351" t="s">
        <v>424</v>
      </c>
      <c r="D21" s="2389">
        <v>26377.589656</v>
      </c>
      <c r="E21" s="2388">
        <v>7.567638972418016</v>
      </c>
      <c r="F21" s="2387">
        <v>356225.98027</v>
      </c>
      <c r="G21" s="2347">
        <v>18.090037569471182</v>
      </c>
      <c r="H21" s="2386">
        <v>-329848.39061399997</v>
      </c>
      <c r="I21" s="2357"/>
      <c r="J21" s="2343"/>
      <c r="K21" s="2343"/>
      <c r="L21" s="2343"/>
      <c r="M21" s="2343"/>
      <c r="N21" s="2343"/>
      <c r="O21" s="2343"/>
      <c r="P21" s="2343"/>
      <c r="Q21" s="2343"/>
      <c r="R21" s="2343"/>
      <c r="S21" s="2343"/>
      <c r="T21" s="2343"/>
    </row>
    <row r="22" spans="1:20" ht="15.75" customHeight="1">
      <c r="A22" s="2342"/>
      <c r="B22" s="3465"/>
      <c r="C22" s="2351" t="s">
        <v>422</v>
      </c>
      <c r="D22" s="2389">
        <v>33281.258924599999</v>
      </c>
      <c r="E22" s="2388">
        <v>8.6444075408905672</v>
      </c>
      <c r="F22" s="2387">
        <v>452145.51485100004</v>
      </c>
      <c r="G22" s="2347">
        <v>18.164438547585821</v>
      </c>
      <c r="H22" s="2386">
        <v>-418864.25592640007</v>
      </c>
      <c r="I22" s="2357"/>
      <c r="J22" s="2343"/>
      <c r="K22" s="2343"/>
      <c r="L22" s="2343"/>
      <c r="M22" s="2343"/>
      <c r="N22" s="2343"/>
      <c r="O22" s="2343"/>
      <c r="P22" s="2343"/>
      <c r="Q22" s="2343"/>
      <c r="R22" s="2343"/>
      <c r="S22" s="2343"/>
      <c r="T22" s="2343"/>
    </row>
    <row r="23" spans="1:20" ht="15.75" customHeight="1">
      <c r="A23" s="2342"/>
      <c r="B23" s="3465"/>
      <c r="C23" s="2351" t="s">
        <v>420</v>
      </c>
      <c r="D23" s="2389">
        <v>40725.370224600003</v>
      </c>
      <c r="E23" s="2388">
        <v>12.270331447839675</v>
      </c>
      <c r="F23" s="2387">
        <v>554720.61485100002</v>
      </c>
      <c r="G23" s="2347">
        <v>19.395311997658485</v>
      </c>
      <c r="H23" s="2386">
        <v>-513995.2446264</v>
      </c>
      <c r="I23" s="2357"/>
      <c r="J23" s="2343"/>
      <c r="K23" s="2343"/>
      <c r="L23" s="2343"/>
      <c r="M23" s="2343"/>
      <c r="N23" s="2343"/>
      <c r="O23" s="2343"/>
      <c r="P23" s="2343"/>
      <c r="Q23" s="2343"/>
      <c r="R23" s="2343"/>
      <c r="S23" s="2343"/>
      <c r="T23" s="2343"/>
    </row>
    <row r="24" spans="1:20" ht="15.75" customHeight="1">
      <c r="A24" s="2342"/>
      <c r="B24" s="3465"/>
      <c r="C24" s="2351" t="s">
        <v>417</v>
      </c>
      <c r="D24" s="2389">
        <v>47180.470224600002</v>
      </c>
      <c r="E24" s="2388">
        <v>11.855277718722999</v>
      </c>
      <c r="F24" s="2387">
        <v>661225.01485100004</v>
      </c>
      <c r="G24" s="2347">
        <v>18.891505285582198</v>
      </c>
      <c r="H24" s="2386">
        <v>-614044.54462639999</v>
      </c>
      <c r="I24" s="2357"/>
      <c r="J24" s="2343"/>
      <c r="K24" s="2343"/>
      <c r="L24" s="2343"/>
      <c r="M24" s="2343"/>
      <c r="N24" s="2343"/>
      <c r="O24" s="2343"/>
      <c r="P24" s="2343"/>
      <c r="Q24" s="2343"/>
      <c r="R24" s="2343"/>
      <c r="S24" s="2343"/>
      <c r="T24" s="2343"/>
    </row>
    <row r="25" spans="1:20" ht="15.75" customHeight="1">
      <c r="A25" s="2342"/>
      <c r="B25" s="3465"/>
      <c r="C25" s="2351" t="s">
        <v>414</v>
      </c>
      <c r="D25" s="2389">
        <v>52982.170224599999</v>
      </c>
      <c r="E25" s="2388">
        <v>9.8811067611907806</v>
      </c>
      <c r="F25" s="2387">
        <v>766533.31396599999</v>
      </c>
      <c r="G25" s="2347">
        <v>21.950574940844493</v>
      </c>
      <c r="H25" s="2386">
        <v>-713551.14374139998</v>
      </c>
      <c r="I25" s="2357"/>
      <c r="J25" s="2343"/>
      <c r="K25" s="2343"/>
      <c r="L25" s="2343"/>
      <c r="M25" s="2343"/>
      <c r="N25" s="2343"/>
      <c r="O25" s="2343"/>
      <c r="P25" s="2343"/>
      <c r="Q25" s="2343"/>
      <c r="R25" s="2343"/>
      <c r="S25" s="2343"/>
      <c r="T25" s="2343"/>
    </row>
    <row r="26" spans="1:20" ht="15.75" customHeight="1">
      <c r="A26" s="2342"/>
      <c r="B26" s="3465"/>
      <c r="C26" s="2351" t="s">
        <v>411</v>
      </c>
      <c r="D26" s="2389">
        <v>59300.956825599998</v>
      </c>
      <c r="E26" s="2388">
        <v>7.3984183341610192</v>
      </c>
      <c r="F26" s="2387">
        <v>875468.55605200003</v>
      </c>
      <c r="G26" s="2347">
        <v>20.519538364782257</v>
      </c>
      <c r="H26" s="2386">
        <v>-816167.59922640002</v>
      </c>
      <c r="I26" s="2357"/>
      <c r="J26" s="2343"/>
      <c r="K26" s="2343"/>
      <c r="L26" s="2343"/>
      <c r="M26" s="2343"/>
      <c r="N26" s="2343"/>
      <c r="O26" s="2343"/>
      <c r="P26" s="2343"/>
      <c r="Q26" s="2343"/>
      <c r="R26" s="2343"/>
      <c r="S26" s="2343"/>
      <c r="T26" s="2343"/>
    </row>
    <row r="27" spans="1:20" ht="15.75" customHeight="1">
      <c r="A27" s="2342"/>
      <c r="B27" s="3465"/>
      <c r="C27" s="2351" t="s">
        <v>408</v>
      </c>
      <c r="D27" s="2389">
        <v>66062.405810600001</v>
      </c>
      <c r="E27" s="2388">
        <v>8.2552297750831301</v>
      </c>
      <c r="F27" s="2387">
        <v>985000.92606600001</v>
      </c>
      <c r="G27" s="2347">
        <v>21.803887136920537</v>
      </c>
      <c r="H27" s="2386">
        <v>-918938.52025539998</v>
      </c>
      <c r="I27" s="2357"/>
      <c r="J27" s="2343"/>
      <c r="K27" s="2343"/>
      <c r="L27" s="2343"/>
      <c r="M27" s="2343"/>
      <c r="N27" s="2343"/>
      <c r="O27" s="2343"/>
      <c r="P27" s="2343"/>
      <c r="Q27" s="2343"/>
      <c r="R27" s="2343"/>
      <c r="S27" s="2343"/>
      <c r="T27" s="2343"/>
    </row>
    <row r="28" spans="1:20" ht="15.75" customHeight="1">
      <c r="A28" s="2342"/>
      <c r="B28" s="3465"/>
      <c r="C28" s="2385" t="s">
        <v>405</v>
      </c>
      <c r="D28" s="2384">
        <v>73575.425259070005</v>
      </c>
      <c r="E28" s="2366">
        <v>9.304775415498014</v>
      </c>
      <c r="F28" s="2380">
        <v>1107872.262814</v>
      </c>
      <c r="G28" s="2379">
        <v>23.56765668045086</v>
      </c>
      <c r="H28" s="2383">
        <v>-1034296.83755493</v>
      </c>
      <c r="I28" s="2357"/>
      <c r="J28" s="2343"/>
      <c r="K28" s="2343"/>
      <c r="L28" s="2343"/>
      <c r="M28" s="2343"/>
      <c r="N28" s="2343"/>
      <c r="O28" s="2343"/>
      <c r="P28" s="2343"/>
      <c r="Q28" s="2343"/>
      <c r="R28" s="2343"/>
      <c r="S28" s="2343"/>
      <c r="T28" s="2343"/>
    </row>
    <row r="29" spans="1:20" ht="15.75" customHeight="1">
      <c r="A29" s="2342"/>
      <c r="B29" s="3457"/>
      <c r="C29" s="2377" t="s">
        <v>402</v>
      </c>
      <c r="D29" s="2376">
        <v>81359.796000000002</v>
      </c>
      <c r="E29" s="2361">
        <v>11.376914450980991</v>
      </c>
      <c r="F29" s="2375">
        <v>1245103.223</v>
      </c>
      <c r="G29" s="2374">
        <v>25.753622722671267</v>
      </c>
      <c r="H29" s="2373">
        <v>-1163743.4269999999</v>
      </c>
      <c r="I29" s="2357"/>
      <c r="J29" s="2343"/>
      <c r="K29" s="2343"/>
      <c r="L29" s="2343"/>
      <c r="M29" s="2343"/>
      <c r="N29" s="2343"/>
      <c r="O29" s="2343"/>
      <c r="P29" s="2343"/>
      <c r="Q29" s="2343"/>
      <c r="R29" s="2343"/>
      <c r="S29" s="2343"/>
      <c r="T29" s="2343"/>
    </row>
    <row r="30" spans="1:20" ht="15.75" customHeight="1">
      <c r="A30" s="2342"/>
      <c r="B30" s="3464" t="s">
        <v>71</v>
      </c>
      <c r="C30" s="2356" t="s">
        <v>430</v>
      </c>
      <c r="D30" s="2355">
        <v>6921.506249</v>
      </c>
      <c r="E30" s="2349">
        <v>3.1860157291482949</v>
      </c>
      <c r="F30" s="2354">
        <v>120610.15279400001</v>
      </c>
      <c r="G30" s="2353">
        <v>54.311873987533296</v>
      </c>
      <c r="H30" s="2352">
        <v>-113688.64654500001</v>
      </c>
      <c r="I30" s="2357"/>
      <c r="J30" s="2343"/>
      <c r="K30" s="2343"/>
      <c r="L30" s="2343"/>
      <c r="M30" s="2343"/>
      <c r="N30" s="2343"/>
      <c r="O30" s="2343"/>
      <c r="P30" s="2343"/>
      <c r="Q30" s="2343"/>
      <c r="R30" s="2343"/>
      <c r="S30" s="2343"/>
      <c r="T30" s="2343"/>
    </row>
    <row r="31" spans="1:20" ht="15.75" customHeight="1">
      <c r="A31" s="2342"/>
      <c r="B31" s="3465"/>
      <c r="C31" s="2351" t="s">
        <v>1560</v>
      </c>
      <c r="D31" s="2350">
        <v>14698.989408000001</v>
      </c>
      <c r="E31" s="2349">
        <v>8.0314668412519339</v>
      </c>
      <c r="F31" s="2348">
        <v>232346.61163700002</v>
      </c>
      <c r="G31" s="2347">
        <v>38.517039649597784</v>
      </c>
      <c r="H31" s="2346">
        <v>-217647.62222900003</v>
      </c>
      <c r="I31" s="2357"/>
      <c r="J31" s="2343"/>
      <c r="K31" s="2343"/>
      <c r="L31" s="2343"/>
      <c r="M31" s="2343"/>
      <c r="N31" s="2343"/>
      <c r="O31" s="2343"/>
      <c r="P31" s="2343"/>
      <c r="Q31" s="2343"/>
      <c r="R31" s="2343"/>
      <c r="S31" s="2343"/>
      <c r="T31" s="2343"/>
    </row>
    <row r="32" spans="1:20" ht="15.75" customHeight="1">
      <c r="A32" s="2342"/>
      <c r="B32" s="3465"/>
      <c r="C32" s="2351" t="s">
        <v>426</v>
      </c>
      <c r="D32" s="2350">
        <v>23744.930089000001</v>
      </c>
      <c r="E32" s="2349">
        <v>16.082976034283192</v>
      </c>
      <c r="F32" s="2348">
        <v>373587.26042600005</v>
      </c>
      <c r="G32" s="2347">
        <v>43.574023264798868</v>
      </c>
      <c r="H32" s="2346">
        <v>-349842.33033700008</v>
      </c>
      <c r="I32" s="2357"/>
      <c r="J32" s="2343"/>
      <c r="K32" s="2343"/>
      <c r="L32" s="2343"/>
      <c r="M32" s="2343"/>
      <c r="N32" s="2343"/>
      <c r="O32" s="2343"/>
      <c r="P32" s="2343"/>
      <c r="Q32" s="2343"/>
      <c r="R32" s="2343"/>
      <c r="S32" s="2343"/>
      <c r="T32" s="2343"/>
    </row>
    <row r="33" spans="1:20" ht="15.75" customHeight="1">
      <c r="A33" s="2342"/>
      <c r="B33" s="3465"/>
      <c r="C33" s="2351" t="s">
        <v>424</v>
      </c>
      <c r="D33" s="2350">
        <v>29281.706559999999</v>
      </c>
      <c r="E33" s="2349">
        <v>11.009788770974428</v>
      </c>
      <c r="F33" s="2348">
        <v>483757.83370700007</v>
      </c>
      <c r="G33" s="2347">
        <v>35.800828827908006</v>
      </c>
      <c r="H33" s="2346">
        <v>-454476.12714700005</v>
      </c>
      <c r="I33" s="2357"/>
      <c r="J33" s="2343"/>
      <c r="K33" s="2343"/>
      <c r="L33" s="2343"/>
      <c r="M33" s="2343"/>
      <c r="N33" s="2343"/>
      <c r="O33" s="2343"/>
      <c r="P33" s="2343"/>
      <c r="Q33" s="2343"/>
      <c r="R33" s="2343"/>
      <c r="S33" s="2343"/>
      <c r="T33" s="2343"/>
    </row>
    <row r="34" spans="1:20" ht="15.75" customHeight="1">
      <c r="A34" s="2342"/>
      <c r="B34" s="3465"/>
      <c r="C34" s="2351" t="s">
        <v>422</v>
      </c>
      <c r="D34" s="2350">
        <v>37501.859534999996</v>
      </c>
      <c r="E34" s="2349">
        <v>12.681613456876528</v>
      </c>
      <c r="F34" s="2348">
        <v>606996.59660900012</v>
      </c>
      <c r="G34" s="2347">
        <v>34.248063216778711</v>
      </c>
      <c r="H34" s="2346">
        <v>-569494.73707400006</v>
      </c>
      <c r="I34" s="2357"/>
      <c r="J34" s="2343"/>
      <c r="K34" s="2343"/>
      <c r="L34" s="2343"/>
      <c r="M34" s="2343"/>
      <c r="N34" s="2343"/>
      <c r="O34" s="2343"/>
      <c r="P34" s="2343"/>
      <c r="Q34" s="2343"/>
      <c r="R34" s="2343"/>
      <c r="S34" s="2343"/>
      <c r="T34" s="2343"/>
    </row>
    <row r="35" spans="1:20" ht="15.75" customHeight="1">
      <c r="A35" s="2342"/>
      <c r="B35" s="3465"/>
      <c r="C35" s="2351" t="s">
        <v>420</v>
      </c>
      <c r="D35" s="2350">
        <v>45412.419134999996</v>
      </c>
      <c r="E35" s="2349">
        <v>11.508916639802091</v>
      </c>
      <c r="F35" s="2348">
        <v>723937.52233100007</v>
      </c>
      <c r="G35" s="2347">
        <v>30.50488893863308</v>
      </c>
      <c r="H35" s="2346">
        <v>-678525.1031960001</v>
      </c>
      <c r="I35" s="2357"/>
      <c r="J35" s="2343"/>
      <c r="K35" s="2343"/>
      <c r="L35" s="2343"/>
      <c r="M35" s="2343"/>
      <c r="N35" s="2343"/>
      <c r="O35" s="2343"/>
      <c r="P35" s="2343"/>
      <c r="Q35" s="2343"/>
      <c r="R35" s="2343"/>
      <c r="S35" s="2343"/>
      <c r="T35" s="2343"/>
    </row>
    <row r="36" spans="1:20" ht="15.75" customHeight="1">
      <c r="A36" s="2342"/>
      <c r="B36" s="3465"/>
      <c r="C36" s="2368" t="s">
        <v>417</v>
      </c>
      <c r="D36" s="2350">
        <v>53078.791338770003</v>
      </c>
      <c r="E36" s="2349">
        <v>12.501615787403919</v>
      </c>
      <c r="F36" s="2348">
        <v>833268.4</v>
      </c>
      <c r="G36" s="2347">
        <v>26.018886352593306</v>
      </c>
      <c r="H36" s="2346">
        <v>-780189.60866122996</v>
      </c>
      <c r="I36" s="2357"/>
      <c r="J36" s="2343"/>
      <c r="K36" s="2343"/>
      <c r="L36" s="2343"/>
      <c r="M36" s="2343"/>
      <c r="N36" s="2343"/>
      <c r="O36" s="2343"/>
      <c r="P36" s="2343"/>
      <c r="Q36" s="2343"/>
      <c r="R36" s="2343"/>
      <c r="S36" s="2343"/>
      <c r="T36" s="2343"/>
    </row>
    <row r="37" spans="1:20" ht="15.75" customHeight="1">
      <c r="A37" s="2342"/>
      <c r="B37" s="3465"/>
      <c r="C37" s="2368" t="s">
        <v>414</v>
      </c>
      <c r="D37" s="2350">
        <v>61224.37424877</v>
      </c>
      <c r="E37" s="2349">
        <v>15.556561743752596</v>
      </c>
      <c r="F37" s="2348">
        <v>949106.64957100002</v>
      </c>
      <c r="G37" s="2347">
        <v>23.818056212113724</v>
      </c>
      <c r="H37" s="2346">
        <v>-887882.27532223018</v>
      </c>
      <c r="I37" s="2357"/>
      <c r="J37" s="2343"/>
      <c r="K37" s="2343"/>
      <c r="L37" s="2343"/>
      <c r="M37" s="2343"/>
      <c r="N37" s="2343"/>
      <c r="O37" s="2343"/>
      <c r="P37" s="2343"/>
      <c r="Q37" s="2343"/>
      <c r="R37" s="2343"/>
      <c r="S37" s="2343"/>
      <c r="T37" s="2343"/>
    </row>
    <row r="38" spans="1:20" ht="15.75" customHeight="1">
      <c r="A38" s="2342"/>
      <c r="B38" s="3465"/>
      <c r="C38" s="2368" t="s">
        <v>411</v>
      </c>
      <c r="D38" s="2350">
        <v>69822.272605769991</v>
      </c>
      <c r="E38" s="2349">
        <v>17.742236117896802</v>
      </c>
      <c r="F38" s="2348">
        <v>1061633.6791409999</v>
      </c>
      <c r="G38" s="2347">
        <v>21.264627016249136</v>
      </c>
      <c r="H38" s="2346">
        <v>-991811.40653522999</v>
      </c>
      <c r="I38" s="2357"/>
      <c r="J38" s="2343"/>
      <c r="K38" s="2343"/>
      <c r="L38" s="2343"/>
      <c r="M38" s="2343"/>
      <c r="N38" s="2343"/>
      <c r="O38" s="2343"/>
      <c r="P38" s="2343"/>
      <c r="Q38" s="2343"/>
      <c r="R38" s="2343"/>
      <c r="S38" s="2343"/>
      <c r="T38" s="2343"/>
    </row>
    <row r="39" spans="1:20" ht="15.75" customHeight="1">
      <c r="A39" s="2342"/>
      <c r="B39" s="3465"/>
      <c r="C39" s="2368" t="s">
        <v>408</v>
      </c>
      <c r="D39" s="2350">
        <v>78533.808181769986</v>
      </c>
      <c r="E39" s="2349">
        <v>18.878214043438433</v>
      </c>
      <c r="F39" s="2348">
        <v>1178136.400935</v>
      </c>
      <c r="G39" s="2347">
        <v>19.607643988758937</v>
      </c>
      <c r="H39" s="2346">
        <v>-1099602.5927532301</v>
      </c>
      <c r="I39" s="2357"/>
      <c r="J39" s="2343"/>
      <c r="K39" s="2343"/>
      <c r="L39" s="2343"/>
      <c r="M39" s="2343"/>
      <c r="N39" s="2343"/>
      <c r="O39" s="2343"/>
      <c r="P39" s="2343"/>
      <c r="Q39" s="2343"/>
      <c r="R39" s="2343"/>
      <c r="S39" s="2343"/>
      <c r="T39" s="2343"/>
    </row>
    <row r="40" spans="1:20" ht="15.75" customHeight="1">
      <c r="A40" s="2342"/>
      <c r="B40" s="3465"/>
      <c r="C40" s="2382" t="s">
        <v>405</v>
      </c>
      <c r="D40" s="2381">
        <v>87834.833606</v>
      </c>
      <c r="E40" s="2366">
        <v>19.380667249588424</v>
      </c>
      <c r="F40" s="2380">
        <v>1299799.5763250003</v>
      </c>
      <c r="G40" s="2379">
        <v>17.323931643482492</v>
      </c>
      <c r="H40" s="2378">
        <f>D40-F40</f>
        <v>-1211964.7427190002</v>
      </c>
      <c r="I40" s="2357"/>
      <c r="J40" s="2343"/>
      <c r="K40" s="2343"/>
      <c r="L40" s="2343"/>
      <c r="M40" s="2343"/>
      <c r="N40" s="2343"/>
      <c r="O40" s="2343"/>
      <c r="P40" s="2343"/>
      <c r="Q40" s="2343"/>
      <c r="R40" s="2343"/>
      <c r="S40" s="2343"/>
      <c r="T40" s="2343"/>
    </row>
    <row r="41" spans="1:20" ht="15.75" customHeight="1">
      <c r="A41" s="2342"/>
      <c r="B41" s="3457"/>
      <c r="C41" s="2377" t="s">
        <v>402</v>
      </c>
      <c r="D41" s="2376">
        <v>97109.52102</v>
      </c>
      <c r="E41" s="2361">
        <v>19.358117638348048</v>
      </c>
      <c r="F41" s="2375">
        <v>1418535.3429599998</v>
      </c>
      <c r="G41" s="2374">
        <v>13.929135894622924</v>
      </c>
      <c r="H41" s="2373">
        <v>-1321425.8219399997</v>
      </c>
      <c r="I41" s="2357"/>
      <c r="J41" s="2343"/>
      <c r="K41" s="2343"/>
      <c r="L41" s="2343"/>
      <c r="M41" s="2343"/>
      <c r="N41" s="2343"/>
      <c r="O41" s="2343"/>
      <c r="P41" s="2343"/>
      <c r="Q41" s="2343"/>
      <c r="R41" s="2343"/>
      <c r="S41" s="2343"/>
      <c r="T41" s="2343"/>
    </row>
    <row r="42" spans="1:20" ht="15.75" customHeight="1">
      <c r="A42" s="2342"/>
      <c r="B42" s="3464" t="s">
        <v>72</v>
      </c>
      <c r="C42" s="2356" t="s">
        <v>430</v>
      </c>
      <c r="D42" s="2355">
        <v>8836.5300000000007</v>
      </c>
      <c r="E42" s="2349">
        <v>27.667731301646636</v>
      </c>
      <c r="F42" s="2354">
        <v>106725.32</v>
      </c>
      <c r="G42" s="2370">
        <v>-11.51215919418911</v>
      </c>
      <c r="H42" s="2352">
        <v>-97888.790000000008</v>
      </c>
      <c r="I42" s="2357"/>
      <c r="J42" s="2343"/>
      <c r="K42" s="2343"/>
      <c r="L42" s="2343"/>
      <c r="M42" s="2343"/>
      <c r="N42" s="2343"/>
      <c r="O42" s="2343"/>
      <c r="P42" s="2343"/>
      <c r="Q42" s="2343"/>
      <c r="R42" s="2343"/>
      <c r="S42" s="2343"/>
      <c r="T42" s="2343"/>
    </row>
    <row r="43" spans="1:20" ht="15.75" customHeight="1">
      <c r="A43" s="2342"/>
      <c r="B43" s="3465"/>
      <c r="C43" s="2351" t="s">
        <v>1560</v>
      </c>
      <c r="D43" s="2350">
        <v>18501.298459720001</v>
      </c>
      <c r="E43" s="2349">
        <v>25.867826325873633</v>
      </c>
      <c r="F43" s="2348">
        <v>229503.69641600002</v>
      </c>
      <c r="G43" s="2365">
        <v>-1.2235664643311162</v>
      </c>
      <c r="H43" s="2346">
        <f>D43-F43</f>
        <v>-211002.39795628001</v>
      </c>
      <c r="I43" s="2357"/>
      <c r="J43" s="2343"/>
      <c r="K43" s="2343"/>
      <c r="L43" s="2343"/>
      <c r="M43" s="2343"/>
      <c r="N43" s="2343"/>
      <c r="O43" s="2343"/>
      <c r="P43" s="2343"/>
      <c r="Q43" s="2343"/>
      <c r="R43" s="2343"/>
      <c r="S43" s="2343"/>
      <c r="T43" s="2343"/>
    </row>
    <row r="44" spans="1:20" ht="15.75" customHeight="1">
      <c r="A44" s="2342"/>
      <c r="B44" s="3465"/>
      <c r="C44" s="2351" t="s">
        <v>426</v>
      </c>
      <c r="D44" s="2350">
        <v>27166.770089999998</v>
      </c>
      <c r="E44" s="2349">
        <v>14.410823650246019</v>
      </c>
      <c r="F44" s="2348">
        <v>334948.11687329999</v>
      </c>
      <c r="G44" s="2369">
        <v>-10.342735860061181</v>
      </c>
      <c r="H44" s="2346">
        <v>-307781.34678329999</v>
      </c>
      <c r="I44" s="2357"/>
      <c r="J44" s="2343"/>
      <c r="K44" s="2343"/>
      <c r="L44" s="2343"/>
      <c r="M44" s="2343"/>
      <c r="N44" s="2343"/>
      <c r="O44" s="2343"/>
      <c r="P44" s="2343"/>
      <c r="Q44" s="2343"/>
      <c r="R44" s="2343"/>
      <c r="S44" s="2343"/>
      <c r="T44" s="2343"/>
    </row>
    <row r="45" spans="1:20" ht="15.75" customHeight="1">
      <c r="A45" s="2342"/>
      <c r="B45" s="3465"/>
      <c r="C45" s="2351" t="s">
        <v>424</v>
      </c>
      <c r="D45" s="2350">
        <v>36279.072230999998</v>
      </c>
      <c r="E45" s="2349">
        <v>23.89671400012827</v>
      </c>
      <c r="F45" s="2348">
        <v>450298.90048600006</v>
      </c>
      <c r="G45" s="2365">
        <v>-6.9164633396438742</v>
      </c>
      <c r="H45" s="2346">
        <v>-414019.82825500006</v>
      </c>
      <c r="I45" s="2357"/>
      <c r="J45" s="2343"/>
      <c r="K45" s="2343"/>
      <c r="L45" s="2343"/>
      <c r="M45" s="2343"/>
      <c r="N45" s="2343"/>
      <c r="O45" s="2343"/>
      <c r="P45" s="2343"/>
      <c r="Q45" s="2343"/>
      <c r="R45" s="2343"/>
      <c r="S45" s="2343"/>
      <c r="T45" s="2343"/>
    </row>
    <row r="46" spans="1:20" ht="15.75" customHeight="1">
      <c r="A46" s="2342"/>
      <c r="B46" s="3465"/>
      <c r="C46" s="2351" t="s">
        <v>422</v>
      </c>
      <c r="D46" s="2350">
        <v>47616.834903999996</v>
      </c>
      <c r="E46" s="2349">
        <v>26.971930177381797</v>
      </c>
      <c r="F46" s="2348">
        <v>581257.11849099991</v>
      </c>
      <c r="G46" s="2365">
        <v>-4.2404649814833162</v>
      </c>
      <c r="H46" s="2346">
        <v>-533640.28358699987</v>
      </c>
      <c r="I46" s="2357"/>
      <c r="J46" s="2343"/>
      <c r="K46" s="2343"/>
      <c r="L46" s="2343"/>
      <c r="M46" s="2343"/>
      <c r="N46" s="2343"/>
      <c r="O46" s="2343"/>
      <c r="P46" s="2343"/>
      <c r="Q46" s="2343"/>
      <c r="R46" s="2343"/>
      <c r="S46" s="2343"/>
      <c r="T46" s="2343"/>
    </row>
    <row r="47" spans="1:20" ht="15.75" customHeight="1">
      <c r="A47" s="2342"/>
      <c r="B47" s="3465"/>
      <c r="C47" s="2351" t="s">
        <v>420</v>
      </c>
      <c r="D47" s="2350">
        <v>57279.747260999997</v>
      </c>
      <c r="E47" s="2349">
        <v>26.132340782642171</v>
      </c>
      <c r="F47" s="2348">
        <v>694693.72284499987</v>
      </c>
      <c r="G47" s="2365">
        <v>-4.0395474172741253</v>
      </c>
      <c r="H47" s="2346">
        <v>-637413.97558399988</v>
      </c>
      <c r="I47" s="2357"/>
      <c r="J47" s="2343"/>
      <c r="K47" s="2343"/>
      <c r="L47" s="2343"/>
      <c r="M47" s="2343"/>
      <c r="N47" s="2343"/>
      <c r="O47" s="2343"/>
      <c r="P47" s="2343"/>
      <c r="Q47" s="2343"/>
      <c r="R47" s="2343"/>
      <c r="S47" s="2343"/>
      <c r="T47" s="2343"/>
    </row>
    <row r="48" spans="1:20" ht="15.75" customHeight="1">
      <c r="A48" s="2342"/>
      <c r="B48" s="3465"/>
      <c r="C48" s="2368" t="s">
        <v>417</v>
      </c>
      <c r="D48" s="2350">
        <v>64971.226449999995</v>
      </c>
      <c r="E48" s="2349">
        <v>22.405248520690169</v>
      </c>
      <c r="F48" s="2348">
        <v>803602.81568199978</v>
      </c>
      <c r="G48" s="2365">
        <v>-3.5601475248551617</v>
      </c>
      <c r="H48" s="2346">
        <v>-738631.58923199994</v>
      </c>
      <c r="I48" s="2357"/>
      <c r="J48" s="2343"/>
      <c r="K48" s="2343"/>
      <c r="L48" s="2343"/>
      <c r="M48" s="2343"/>
      <c r="N48" s="2343"/>
      <c r="O48" s="2343"/>
      <c r="P48" s="2343"/>
      <c r="Q48" s="2343"/>
      <c r="R48" s="2343"/>
      <c r="S48" s="2343"/>
      <c r="T48" s="2343"/>
    </row>
    <row r="49" spans="1:20" ht="15.75" customHeight="1">
      <c r="A49" s="2342"/>
      <c r="B49" s="3465"/>
      <c r="C49" s="2368" t="s">
        <v>414</v>
      </c>
      <c r="D49" s="2350">
        <v>74907.945997000003</v>
      </c>
      <c r="E49" s="2349">
        <v>22.349876035694894</v>
      </c>
      <c r="F49" s="2348">
        <v>924242.63694437477</v>
      </c>
      <c r="G49" s="2365">
        <v>-2.6197279976769572</v>
      </c>
      <c r="H49" s="2346">
        <v>-849334.69094737468</v>
      </c>
      <c r="I49" s="2357"/>
      <c r="J49" s="2343"/>
      <c r="K49" s="2343"/>
      <c r="L49" s="2343"/>
      <c r="M49" s="2343"/>
      <c r="N49" s="2343"/>
      <c r="O49" s="2343"/>
      <c r="P49" s="2343"/>
      <c r="Q49" s="2343"/>
      <c r="R49" s="2343"/>
      <c r="S49" s="2343"/>
      <c r="T49" s="2343"/>
    </row>
    <row r="50" spans="1:20" ht="15.75" customHeight="1">
      <c r="A50" s="2342"/>
      <c r="B50" s="3465"/>
      <c r="C50" s="2368" t="s">
        <v>411</v>
      </c>
      <c r="D50" s="2350">
        <v>78818.661185999998</v>
      </c>
      <c r="E50" s="2349">
        <v>12.884697453240101</v>
      </c>
      <c r="F50" s="2348">
        <v>982534.8440503747</v>
      </c>
      <c r="G50" s="2365">
        <v>-7.4506712291405925</v>
      </c>
      <c r="H50" s="2346">
        <v>-903716.18286437471</v>
      </c>
      <c r="I50" s="2357"/>
      <c r="J50" s="2343"/>
      <c r="K50" s="2343"/>
      <c r="L50" s="2343"/>
      <c r="M50" s="2343"/>
      <c r="N50" s="2343"/>
      <c r="O50" s="2343"/>
      <c r="P50" s="2343"/>
      <c r="Q50" s="2343"/>
      <c r="R50" s="2343"/>
      <c r="S50" s="2343"/>
      <c r="T50" s="2343"/>
    </row>
    <row r="51" spans="1:20" ht="15.75" customHeight="1">
      <c r="A51" s="2342"/>
      <c r="B51" s="3465"/>
      <c r="C51" s="2368" t="s">
        <v>408</v>
      </c>
      <c r="D51" s="2350">
        <v>82064.768876999995</v>
      </c>
      <c r="E51" s="2349">
        <v>32.187974925221084</v>
      </c>
      <c r="F51" s="2348">
        <v>1025137.7864453748</v>
      </c>
      <c r="G51" s="2365">
        <v>-12.986494124806047</v>
      </c>
      <c r="H51" s="2346">
        <v>-943073.01756837475</v>
      </c>
      <c r="I51" s="2357"/>
      <c r="J51" s="2343"/>
      <c r="K51" s="2343"/>
      <c r="L51" s="2343"/>
      <c r="M51" s="2343"/>
      <c r="N51" s="2343"/>
      <c r="O51" s="2343"/>
      <c r="P51" s="2343"/>
      <c r="Q51" s="2343"/>
      <c r="R51" s="2343"/>
      <c r="S51" s="2343"/>
      <c r="T51" s="2343"/>
    </row>
    <row r="52" spans="1:20" ht="15.75" customHeight="1">
      <c r="A52" s="2342"/>
      <c r="B52" s="3465"/>
      <c r="C52" s="2351" t="s">
        <v>405</v>
      </c>
      <c r="D52" s="2350">
        <v>88003.109507000001</v>
      </c>
      <c r="E52" s="2366">
        <v>37.783721460347408</v>
      </c>
      <c r="F52" s="2348">
        <v>1100813.4239009998</v>
      </c>
      <c r="G52" s="2365">
        <v>-15.308969083397518</v>
      </c>
      <c r="H52" s="2346">
        <v>-1012810.3143939999</v>
      </c>
      <c r="I52" s="2357"/>
      <c r="J52" s="2343"/>
      <c r="K52" s="2343"/>
      <c r="L52" s="2343"/>
      <c r="M52" s="2343"/>
      <c r="N52" s="2343"/>
      <c r="O52" s="2343"/>
      <c r="P52" s="2343"/>
      <c r="Q52" s="2343"/>
      <c r="R52" s="2343"/>
      <c r="S52" s="2343"/>
      <c r="T52" s="2343"/>
    </row>
    <row r="53" spans="1:20" ht="15.75" customHeight="1">
      <c r="A53" s="2342"/>
      <c r="B53" s="3465"/>
      <c r="C53" s="2363" t="s">
        <v>402</v>
      </c>
      <c r="D53" s="2362">
        <v>97709.105197809986</v>
      </c>
      <c r="E53" s="2361">
        <v>0.61743088783901001</v>
      </c>
      <c r="F53" s="2360">
        <v>1196799.0528582497</v>
      </c>
      <c r="G53" s="2372">
        <v>-15.631354636470462</v>
      </c>
      <c r="H53" s="2358">
        <v>-1099089.9476604399</v>
      </c>
      <c r="I53" s="2357"/>
      <c r="J53" s="2343"/>
      <c r="K53" s="2343"/>
      <c r="L53" s="2343"/>
      <c r="M53" s="2343"/>
      <c r="N53" s="2343"/>
      <c r="O53" s="2343"/>
      <c r="P53" s="2343"/>
      <c r="Q53" s="2343"/>
      <c r="R53" s="2343"/>
      <c r="S53" s="2343"/>
      <c r="T53" s="2343"/>
    </row>
    <row r="54" spans="1:20" ht="15.75" customHeight="1">
      <c r="A54" s="2342"/>
      <c r="B54" s="3476" t="s">
        <v>73</v>
      </c>
      <c r="C54" s="2356" t="s">
        <v>430</v>
      </c>
      <c r="D54" s="2355">
        <v>9620.0488740000001</v>
      </c>
      <c r="E54" s="2349">
        <v>8.8599736769931816</v>
      </c>
      <c r="F54" s="2371">
        <v>85807.989392000003</v>
      </c>
      <c r="G54" s="2370">
        <v>-19.599218841145316</v>
      </c>
      <c r="H54" s="2352">
        <v>-76187.940518000003</v>
      </c>
      <c r="I54" s="2357"/>
      <c r="J54" s="2345"/>
      <c r="K54" s="2343"/>
      <c r="L54" s="2343"/>
      <c r="M54" s="2343"/>
      <c r="N54" s="2343"/>
      <c r="O54" s="2343"/>
      <c r="P54" s="2343"/>
      <c r="Q54" s="2343"/>
      <c r="R54" s="2343"/>
      <c r="S54" s="2343"/>
      <c r="T54" s="2343"/>
    </row>
    <row r="55" spans="1:20" ht="15.75" customHeight="1">
      <c r="A55" s="2342"/>
      <c r="B55" s="3477"/>
      <c r="C55" s="2351" t="s">
        <v>1560</v>
      </c>
      <c r="D55" s="2350">
        <v>20443.062110540002</v>
      </c>
      <c r="E55" s="2349">
        <v>10.495283101602304</v>
      </c>
      <c r="F55" s="2348">
        <v>178846.26816216001</v>
      </c>
      <c r="G55" s="2365">
        <v>-22.072597977689213</v>
      </c>
      <c r="H55" s="2346">
        <v>-158403.20562337994</v>
      </c>
      <c r="I55" s="2357"/>
      <c r="J55" s="2345"/>
      <c r="K55" s="2343"/>
      <c r="L55" s="2343"/>
      <c r="M55" s="2343"/>
      <c r="N55" s="2343"/>
      <c r="O55" s="2343"/>
      <c r="P55" s="2343"/>
      <c r="Q55" s="2343"/>
      <c r="R55" s="2343"/>
      <c r="S55" s="2343"/>
      <c r="T55" s="2343"/>
    </row>
    <row r="56" spans="1:20" ht="15.75" customHeight="1">
      <c r="A56" s="2342"/>
      <c r="B56" s="3477"/>
      <c r="C56" s="2351" t="s">
        <v>426</v>
      </c>
      <c r="D56" s="2350">
        <v>31046.092904099998</v>
      </c>
      <c r="E56" s="2349">
        <v>14.2796615175389</v>
      </c>
      <c r="F56" s="2367">
        <v>292269.86098890001</v>
      </c>
      <c r="G56" s="2369">
        <v>-12.741751254730527</v>
      </c>
      <c r="H56" s="2346">
        <v>-261223.76808480002</v>
      </c>
      <c r="I56" s="2357"/>
      <c r="J56" s="2345"/>
      <c r="K56" s="2343"/>
      <c r="L56" s="2343"/>
      <c r="M56" s="2343"/>
      <c r="N56" s="2343"/>
      <c r="O56" s="2343"/>
      <c r="P56" s="2343"/>
      <c r="Q56" s="2343"/>
      <c r="R56" s="2343"/>
      <c r="S56" s="2343"/>
      <c r="T56" s="2343"/>
    </row>
    <row r="57" spans="1:20" ht="15.75" customHeight="1">
      <c r="A57" s="2342"/>
      <c r="B57" s="3477"/>
      <c r="C57" s="2351" t="s">
        <v>424</v>
      </c>
      <c r="D57" s="2350">
        <v>40200.064497569401</v>
      </c>
      <c r="E57" s="2349">
        <v>10.807862564960979</v>
      </c>
      <c r="F57" s="2367">
        <v>402490.17834894935</v>
      </c>
      <c r="G57" s="2365">
        <v>-10.617108344135762</v>
      </c>
      <c r="H57" s="2346">
        <v>-362290.11385137995</v>
      </c>
      <c r="I57" s="2357"/>
      <c r="J57" s="2345"/>
      <c r="K57" s="2343"/>
      <c r="L57" s="2343"/>
      <c r="M57" s="2343"/>
      <c r="N57" s="2343"/>
      <c r="O57" s="2343"/>
      <c r="P57" s="2343"/>
      <c r="Q57" s="2343"/>
      <c r="R57" s="2343"/>
      <c r="S57" s="2343"/>
      <c r="T57" s="2343"/>
    </row>
    <row r="58" spans="1:20" ht="15.75" customHeight="1">
      <c r="A58" s="2342"/>
      <c r="B58" s="3477"/>
      <c r="C58" s="2351" t="s">
        <v>422</v>
      </c>
      <c r="D58" s="2350">
        <v>50055.608461569398</v>
      </c>
      <c r="E58" s="2349">
        <v>5.1216624592671955</v>
      </c>
      <c r="F58" s="2367">
        <v>525498.14327894931</v>
      </c>
      <c r="G58" s="2365">
        <v>-9.5928244899273434</v>
      </c>
      <c r="H58" s="2346">
        <v>-475442.5348173799</v>
      </c>
      <c r="I58" s="2357"/>
      <c r="J58" s="2345"/>
      <c r="K58" s="2343"/>
      <c r="L58" s="2343"/>
      <c r="M58" s="2343"/>
      <c r="N58" s="2343"/>
      <c r="O58" s="2343"/>
      <c r="P58" s="2343"/>
      <c r="Q58" s="2343"/>
      <c r="R58" s="2343"/>
      <c r="S58" s="2343"/>
      <c r="T58" s="2343"/>
    </row>
    <row r="59" spans="1:20" ht="15.75" customHeight="1">
      <c r="A59" s="2342"/>
      <c r="B59" s="3477"/>
      <c r="C59" s="2351" t="s">
        <v>420</v>
      </c>
      <c r="D59" s="2350">
        <v>60799.213644569405</v>
      </c>
      <c r="E59" s="2349">
        <v>6.1443469146828855</v>
      </c>
      <c r="F59" s="2367">
        <v>661245.39545194933</v>
      </c>
      <c r="G59" s="2365">
        <v>-4.8148308086142784</v>
      </c>
      <c r="H59" s="2346">
        <v>-600446.18180737994</v>
      </c>
      <c r="I59" s="2357"/>
      <c r="J59" s="2345"/>
      <c r="K59" s="2343"/>
      <c r="L59" s="2343"/>
      <c r="M59" s="2343"/>
      <c r="N59" s="2343"/>
      <c r="O59" s="2343"/>
      <c r="P59" s="2343"/>
      <c r="Q59" s="2343"/>
      <c r="R59" s="2343"/>
      <c r="S59" s="2343"/>
      <c r="T59" s="2343"/>
    </row>
    <row r="60" spans="1:20" ht="15.75" customHeight="1">
      <c r="A60" s="2342"/>
      <c r="B60" s="3477"/>
      <c r="C60" s="2368" t="s">
        <v>417</v>
      </c>
      <c r="D60" s="2350">
        <v>69917.079873569397</v>
      </c>
      <c r="E60" s="2349">
        <v>7.6123750370875154</v>
      </c>
      <c r="F60" s="2367">
        <v>803643.19352394924</v>
      </c>
      <c r="G60" s="2365">
        <v>5.0246018507449364E-3</v>
      </c>
      <c r="H60" s="2346">
        <v>-733726.11365037982</v>
      </c>
      <c r="I60" s="2357"/>
      <c r="J60" s="2345"/>
      <c r="K60" s="2343"/>
      <c r="L60" s="2343"/>
      <c r="M60" s="2343"/>
      <c r="N60" s="2343"/>
      <c r="O60" s="2343"/>
      <c r="P60" s="2343"/>
      <c r="Q60" s="2343"/>
      <c r="R60" s="2343"/>
      <c r="S60" s="2343"/>
      <c r="T60" s="2343"/>
    </row>
    <row r="61" spans="1:20" ht="15.75" customHeight="1">
      <c r="A61" s="2342"/>
      <c r="B61" s="3477"/>
      <c r="C61" s="2368" t="s">
        <v>414</v>
      </c>
      <c r="D61" s="2350">
        <v>80778.861533569405</v>
      </c>
      <c r="E61" s="2349">
        <v>7.8375070340395148</v>
      </c>
      <c r="F61" s="2367">
        <v>943988.25224094954</v>
      </c>
      <c r="G61" s="2365">
        <v>2.1364103437010229</v>
      </c>
      <c r="H61" s="2346">
        <v>-863209.39070738014</v>
      </c>
      <c r="I61" s="2357"/>
      <c r="J61" s="2345"/>
      <c r="K61" s="2343"/>
      <c r="L61" s="2343"/>
      <c r="M61" s="2343"/>
      <c r="N61" s="2343"/>
      <c r="O61" s="2343"/>
      <c r="P61" s="2343"/>
      <c r="Q61" s="2343"/>
      <c r="R61" s="2343"/>
      <c r="S61" s="2343"/>
      <c r="T61" s="2343"/>
    </row>
    <row r="62" spans="1:20" ht="15.75" customHeight="1">
      <c r="A62" s="2342"/>
      <c r="B62" s="3477"/>
      <c r="C62" s="2368" t="s">
        <v>411</v>
      </c>
      <c r="D62" s="2350">
        <v>94767.109729569391</v>
      </c>
      <c r="E62" s="2349">
        <v>20.234356056789004</v>
      </c>
      <c r="F62" s="2367">
        <v>1111395.4588419495</v>
      </c>
      <c r="G62" s="2365">
        <v>13.115119079173132</v>
      </c>
      <c r="H62" s="2346">
        <v>-1016628.3491123801</v>
      </c>
      <c r="I62" s="2357"/>
      <c r="J62" s="2345"/>
      <c r="K62" s="2343"/>
      <c r="L62" s="2343"/>
      <c r="M62" s="2343"/>
      <c r="N62" s="2343"/>
      <c r="O62" s="2343"/>
      <c r="P62" s="2343"/>
      <c r="Q62" s="2343"/>
      <c r="R62" s="2343"/>
      <c r="S62" s="2343"/>
      <c r="T62" s="2343"/>
    </row>
    <row r="63" spans="1:20" ht="15.75" customHeight="1">
      <c r="A63" s="2342"/>
      <c r="B63" s="3477"/>
      <c r="C63" s="2368" t="s">
        <v>408</v>
      </c>
      <c r="D63" s="2350">
        <v>108479.75610556938</v>
      </c>
      <c r="E63" s="2349">
        <v>32.187974925221084</v>
      </c>
      <c r="F63" s="2367">
        <v>1254110.1815669495</v>
      </c>
      <c r="G63" s="2365">
        <v>22.335767752306502</v>
      </c>
      <c r="H63" s="2346">
        <v>-1145630.42546138</v>
      </c>
      <c r="I63" s="2357"/>
      <c r="J63" s="2345"/>
      <c r="K63" s="2343"/>
      <c r="L63" s="2343"/>
      <c r="M63" s="2343"/>
      <c r="N63" s="2343"/>
      <c r="O63" s="2343"/>
      <c r="P63" s="2343"/>
      <c r="Q63" s="2343"/>
      <c r="R63" s="2343"/>
      <c r="S63" s="2343"/>
      <c r="T63" s="2343"/>
    </row>
    <row r="64" spans="1:20" ht="15.75" customHeight="1">
      <c r="A64" s="2342"/>
      <c r="B64" s="3479"/>
      <c r="C64" s="2351" t="s">
        <v>405</v>
      </c>
      <c r="D64" s="2350">
        <v>121253.95927956939</v>
      </c>
      <c r="E64" s="2366">
        <v>37.783721460347408</v>
      </c>
      <c r="F64" s="2348">
        <v>1383364.9266439495</v>
      </c>
      <c r="G64" s="2365">
        <v>25.667519727517462</v>
      </c>
      <c r="H64" s="2346">
        <v>-1262110.9673643801</v>
      </c>
      <c r="I64" s="2357"/>
      <c r="J64" s="2345"/>
      <c r="K64" s="2343"/>
      <c r="L64" s="2343"/>
      <c r="M64" s="2343"/>
      <c r="N64" s="2343"/>
      <c r="O64" s="2343"/>
      <c r="P64" s="2343"/>
      <c r="Q64" s="2343"/>
      <c r="R64" s="2343"/>
      <c r="S64" s="2343"/>
      <c r="T64" s="2343"/>
    </row>
    <row r="65" spans="1:20" ht="15.75" customHeight="1">
      <c r="A65" s="2342"/>
      <c r="B65" s="2364"/>
      <c r="C65" s="2363" t="s">
        <v>402</v>
      </c>
      <c r="D65" s="2362">
        <v>141124.07999999999</v>
      </c>
      <c r="E65" s="2361">
        <v>44.432885465788814</v>
      </c>
      <c r="F65" s="2360">
        <v>1539837.06</v>
      </c>
      <c r="G65" s="2359">
        <v>28.662957772442354</v>
      </c>
      <c r="H65" s="2358">
        <v>-1398712.98</v>
      </c>
      <c r="I65" s="2357"/>
      <c r="J65" s="2345"/>
      <c r="K65" s="2343"/>
      <c r="L65" s="2343"/>
      <c r="M65" s="2343"/>
      <c r="N65" s="2343"/>
      <c r="O65" s="2343"/>
      <c r="P65" s="2343"/>
      <c r="Q65" s="2343"/>
      <c r="R65" s="2343"/>
      <c r="S65" s="2343"/>
      <c r="T65" s="2343"/>
    </row>
    <row r="66" spans="1:20" ht="15.75" customHeight="1">
      <c r="A66" s="2342"/>
      <c r="B66" s="3476" t="s">
        <v>263</v>
      </c>
      <c r="C66" s="2356" t="s">
        <v>430</v>
      </c>
      <c r="D66" s="2355">
        <v>20765.12</v>
      </c>
      <c r="E66" s="2349">
        <v>115.85254162400007</v>
      </c>
      <c r="F66" s="2354">
        <v>150731.72</v>
      </c>
      <c r="G66" s="2353">
        <v>75.6616383486232</v>
      </c>
      <c r="H66" s="2352">
        <v>-129966.6</v>
      </c>
      <c r="I66" s="2343"/>
      <c r="J66" s="2345"/>
      <c r="K66" s="2343"/>
      <c r="L66" s="2343"/>
      <c r="M66" s="2343"/>
      <c r="N66" s="2343"/>
      <c r="O66" s="2343"/>
      <c r="P66" s="2343"/>
      <c r="Q66" s="2343"/>
      <c r="R66" s="2343"/>
      <c r="S66" s="2343"/>
      <c r="T66" s="2343"/>
    </row>
    <row r="67" spans="1:20" ht="15.75" customHeight="1">
      <c r="A67" s="2342"/>
      <c r="B67" s="3477"/>
      <c r="C67" s="2351" t="s">
        <v>428</v>
      </c>
      <c r="D67" s="2350">
        <v>44039.591081140003</v>
      </c>
      <c r="E67" s="2349">
        <v>115.42560915291715</v>
      </c>
      <c r="F67" s="2348">
        <v>314517.10973870003</v>
      </c>
      <c r="G67" s="2347">
        <v>75.858916694603423</v>
      </c>
      <c r="H67" s="2346">
        <v>-270477.51865756005</v>
      </c>
      <c r="I67" s="2343"/>
      <c r="J67" s="2345"/>
      <c r="K67" s="2343"/>
      <c r="L67" s="2343"/>
      <c r="M67" s="2343"/>
      <c r="N67" s="2343"/>
      <c r="O67" s="2343"/>
      <c r="P67" s="2343"/>
      <c r="Q67" s="2343"/>
      <c r="R67" s="2343"/>
      <c r="S67" s="2343"/>
      <c r="T67" s="2343"/>
    </row>
    <row r="68" spans="1:20" ht="15.75" customHeight="1" thickBot="1">
      <c r="A68" s="2342"/>
      <c r="B68" s="3478"/>
      <c r="C68" s="2436" t="s">
        <v>426</v>
      </c>
      <c r="D68" s="2437">
        <v>65052.834116599995</v>
      </c>
      <c r="E68" s="2438">
        <v>109.53629919727841</v>
      </c>
      <c r="F68" s="2439">
        <v>478523.22052219999</v>
      </c>
      <c r="G68" s="2440">
        <v>63.726502247993899</v>
      </c>
      <c r="H68" s="2441">
        <v>-413470.3864056</v>
      </c>
      <c r="I68" s="2343"/>
      <c r="J68" s="2345"/>
      <c r="K68" s="2343"/>
      <c r="L68" s="2343"/>
      <c r="M68" s="2343"/>
      <c r="N68" s="2343"/>
      <c r="O68" s="2343"/>
      <c r="P68" s="2343"/>
      <c r="Q68" s="2343"/>
      <c r="R68" s="2343"/>
      <c r="S68" s="2343"/>
      <c r="T68" s="2343"/>
    </row>
    <row r="69" spans="1:20" ht="15.75" customHeight="1" thickTop="1">
      <c r="A69" s="2342"/>
      <c r="B69" s="2344" t="s">
        <v>1890</v>
      </c>
      <c r="I69" s="2343"/>
      <c r="J69" s="2343"/>
      <c r="K69" s="2343"/>
      <c r="L69" s="2343"/>
      <c r="M69" s="2343"/>
      <c r="N69" s="2343"/>
      <c r="O69" s="2343"/>
      <c r="P69" s="2343"/>
      <c r="Q69" s="2343"/>
      <c r="R69" s="2343"/>
      <c r="S69" s="2343"/>
      <c r="T69" s="2343"/>
    </row>
    <row r="70" spans="1:20" ht="15.75" customHeight="1">
      <c r="A70" s="2342"/>
      <c r="B70" s="2342"/>
      <c r="C70" s="2342"/>
      <c r="D70" s="2342"/>
      <c r="E70" s="2342"/>
      <c r="F70" s="2342"/>
      <c r="G70" s="2342"/>
      <c r="H70" s="2342"/>
      <c r="I70" s="2343"/>
      <c r="J70" s="2343"/>
      <c r="K70" s="2343"/>
      <c r="L70" s="2343"/>
      <c r="M70" s="2343"/>
      <c r="N70" s="2343"/>
      <c r="O70" s="2343"/>
      <c r="P70" s="2343"/>
      <c r="Q70" s="2343"/>
      <c r="R70" s="2343"/>
      <c r="S70" s="2343"/>
      <c r="T70" s="2343"/>
    </row>
    <row r="71" spans="1:20" ht="15.75" customHeight="1">
      <c r="A71" s="2342"/>
      <c r="B71" s="2342"/>
      <c r="C71" s="2342"/>
      <c r="D71" s="2342"/>
      <c r="E71" s="2342"/>
      <c r="F71" s="2342"/>
      <c r="G71" s="2342"/>
      <c r="H71" s="2342"/>
      <c r="I71" s="2343"/>
      <c r="J71" s="2343"/>
      <c r="K71" s="2343"/>
      <c r="L71" s="2343"/>
      <c r="M71" s="2343"/>
      <c r="N71" s="2343"/>
      <c r="O71" s="2343"/>
      <c r="P71" s="2343"/>
      <c r="Q71" s="2343"/>
      <c r="R71" s="2343"/>
      <c r="S71" s="2343"/>
      <c r="T71" s="2343"/>
    </row>
    <row r="72" spans="1:20" ht="15.75" customHeight="1">
      <c r="A72" s="2342"/>
      <c r="B72" s="2342"/>
      <c r="C72" s="2342"/>
      <c r="D72" s="2342"/>
      <c r="E72" s="2342"/>
      <c r="F72" s="2342"/>
      <c r="G72" s="2342"/>
      <c r="H72" s="2342"/>
      <c r="I72" s="2343"/>
      <c r="J72" s="2343"/>
      <c r="K72" s="2343"/>
      <c r="L72" s="2343"/>
      <c r="M72" s="2343"/>
      <c r="N72" s="2343"/>
      <c r="O72" s="2343"/>
      <c r="P72" s="2343"/>
      <c r="Q72" s="2343"/>
      <c r="R72" s="2343"/>
      <c r="S72" s="2343"/>
      <c r="T72" s="2343"/>
    </row>
    <row r="73" spans="1:20" ht="15.75" customHeight="1">
      <c r="A73" s="2342"/>
      <c r="B73" s="2342"/>
      <c r="C73" s="2342"/>
      <c r="D73" s="2342"/>
      <c r="E73" s="2342"/>
      <c r="F73" s="2342"/>
      <c r="G73" s="2342"/>
      <c r="H73" s="2342"/>
      <c r="I73" s="2343"/>
      <c r="J73" s="2343"/>
      <c r="K73" s="2343"/>
      <c r="L73" s="2343"/>
      <c r="M73" s="2343"/>
      <c r="N73" s="2343"/>
      <c r="O73" s="2343"/>
      <c r="P73" s="2343"/>
      <c r="Q73" s="2343"/>
      <c r="R73" s="2343"/>
      <c r="S73" s="2343"/>
      <c r="T73" s="2343"/>
    </row>
    <row r="74" spans="1:20" ht="15.75" customHeight="1">
      <c r="A74" s="2342"/>
      <c r="B74" s="2342"/>
      <c r="C74" s="2342"/>
      <c r="D74" s="2342"/>
      <c r="E74" s="2342"/>
      <c r="F74" s="2342"/>
      <c r="G74" s="2342"/>
      <c r="H74" s="2342"/>
      <c r="I74" s="2343"/>
      <c r="J74" s="2343"/>
      <c r="K74" s="2343"/>
      <c r="L74" s="2343"/>
      <c r="M74" s="2343"/>
      <c r="N74" s="2343"/>
      <c r="O74" s="2343"/>
      <c r="P74" s="2343"/>
      <c r="Q74" s="2343"/>
      <c r="R74" s="2343"/>
      <c r="S74" s="2343"/>
      <c r="T74" s="2343"/>
    </row>
    <row r="75" spans="1:20" ht="15.75" customHeight="1">
      <c r="A75" s="2342"/>
      <c r="B75" s="2342"/>
      <c r="C75" s="2342"/>
      <c r="D75" s="2342"/>
      <c r="E75" s="2342"/>
      <c r="F75" s="2342"/>
      <c r="G75" s="2342"/>
      <c r="H75" s="2342"/>
      <c r="I75" s="2343"/>
      <c r="J75" s="2343"/>
      <c r="K75" s="2343"/>
      <c r="L75" s="2343"/>
      <c r="M75" s="2343"/>
      <c r="N75" s="2343"/>
      <c r="O75" s="2343"/>
      <c r="P75" s="2343"/>
      <c r="Q75" s="2343"/>
      <c r="R75" s="2343"/>
      <c r="S75" s="2343"/>
      <c r="T75" s="2343"/>
    </row>
    <row r="76" spans="1:20" ht="15.75" customHeight="1">
      <c r="A76" s="2342"/>
      <c r="B76" s="2342"/>
      <c r="C76" s="2342"/>
      <c r="D76" s="2342"/>
      <c r="E76" s="2342"/>
      <c r="F76" s="2342"/>
      <c r="G76" s="2342"/>
      <c r="H76" s="2342"/>
      <c r="I76" s="2343"/>
      <c r="J76" s="2343"/>
      <c r="K76" s="2343"/>
      <c r="L76" s="2343"/>
      <c r="M76" s="2343"/>
      <c r="N76" s="2343"/>
      <c r="O76" s="2343"/>
      <c r="P76" s="2343"/>
      <c r="Q76" s="2343"/>
      <c r="R76" s="2343"/>
      <c r="S76" s="2343"/>
      <c r="T76" s="2343"/>
    </row>
    <row r="77" spans="1:20" ht="15.75" customHeight="1">
      <c r="A77" s="2342"/>
      <c r="B77" s="2342"/>
      <c r="C77" s="2342"/>
      <c r="D77" s="2342"/>
      <c r="E77" s="2342"/>
      <c r="F77" s="2342"/>
      <c r="G77" s="2342"/>
      <c r="H77" s="2342"/>
      <c r="I77" s="2343"/>
      <c r="J77" s="2343"/>
      <c r="K77" s="2343"/>
      <c r="L77" s="2343"/>
      <c r="M77" s="2343"/>
      <c r="N77" s="2343"/>
      <c r="O77" s="2343"/>
      <c r="P77" s="2343"/>
      <c r="Q77" s="2343"/>
      <c r="R77" s="2343"/>
      <c r="S77" s="2343"/>
      <c r="T77" s="2343"/>
    </row>
    <row r="78" spans="1:20" ht="15.75" customHeight="1">
      <c r="A78" s="2342"/>
      <c r="B78" s="2342"/>
      <c r="C78" s="2342"/>
      <c r="D78" s="2342"/>
      <c r="E78" s="2342"/>
      <c r="F78" s="2342"/>
      <c r="G78" s="2342"/>
      <c r="H78" s="2342"/>
      <c r="I78" s="2343"/>
      <c r="J78" s="2343"/>
      <c r="K78" s="2343"/>
      <c r="L78" s="2343"/>
      <c r="M78" s="2343"/>
      <c r="N78" s="2343"/>
      <c r="O78" s="2343"/>
      <c r="P78" s="2343"/>
      <c r="Q78" s="2343"/>
      <c r="R78" s="2343"/>
      <c r="S78" s="2343"/>
      <c r="T78" s="2343"/>
    </row>
    <row r="79" spans="1:20" ht="15.75" customHeight="1">
      <c r="A79" s="2342"/>
      <c r="B79" s="2342"/>
      <c r="C79" s="2342"/>
      <c r="D79" s="2342"/>
      <c r="E79" s="2342"/>
      <c r="F79" s="2342"/>
      <c r="G79" s="2342"/>
      <c r="H79" s="2342"/>
      <c r="I79" s="2343"/>
      <c r="J79" s="2343"/>
      <c r="K79" s="2343"/>
      <c r="L79" s="2343"/>
      <c r="M79" s="2343"/>
      <c r="N79" s="2343"/>
      <c r="O79" s="2343"/>
      <c r="P79" s="2343"/>
      <c r="Q79" s="2343"/>
      <c r="R79" s="2343"/>
      <c r="S79" s="2343"/>
      <c r="T79" s="2343"/>
    </row>
    <row r="80" spans="1:20" ht="15.75" customHeight="1">
      <c r="A80" s="2342"/>
      <c r="B80" s="2342"/>
      <c r="C80" s="2342"/>
      <c r="D80" s="2342"/>
      <c r="E80" s="2342"/>
      <c r="F80" s="2342"/>
      <c r="G80" s="2342"/>
      <c r="H80" s="2342"/>
      <c r="I80" s="2343"/>
      <c r="J80" s="2343"/>
      <c r="K80" s="2343"/>
      <c r="L80" s="2343"/>
      <c r="M80" s="2343"/>
      <c r="N80" s="2343"/>
      <c r="O80" s="2343"/>
      <c r="P80" s="2343"/>
      <c r="Q80" s="2343"/>
      <c r="R80" s="2343"/>
      <c r="S80" s="2343"/>
      <c r="T80" s="2343"/>
    </row>
    <row r="81" spans="1:20" ht="15.75" customHeight="1">
      <c r="A81" s="2342"/>
      <c r="B81" s="2342"/>
      <c r="C81" s="2342"/>
      <c r="D81" s="2342"/>
      <c r="E81" s="2342"/>
      <c r="F81" s="2342"/>
      <c r="G81" s="2342"/>
      <c r="H81" s="2342"/>
      <c r="I81" s="2343"/>
      <c r="J81" s="2343"/>
      <c r="K81" s="2343"/>
      <c r="L81" s="2343"/>
      <c r="M81" s="2343"/>
      <c r="N81" s="2343"/>
      <c r="O81" s="2343"/>
      <c r="P81" s="2343"/>
      <c r="Q81" s="2343"/>
      <c r="R81" s="2343"/>
      <c r="S81" s="2343"/>
      <c r="T81" s="2343"/>
    </row>
    <row r="82" spans="1:20" ht="15.75" customHeight="1">
      <c r="A82" s="2342"/>
      <c r="B82" s="2342"/>
      <c r="C82" s="2342"/>
      <c r="D82" s="2342"/>
      <c r="E82" s="2342"/>
      <c r="F82" s="2342"/>
      <c r="G82" s="2342"/>
      <c r="H82" s="2342"/>
      <c r="I82" s="2343"/>
      <c r="J82" s="2343"/>
      <c r="K82" s="2343"/>
      <c r="L82" s="2343"/>
      <c r="M82" s="2343"/>
      <c r="N82" s="2343"/>
      <c r="O82" s="2343"/>
      <c r="P82" s="2343"/>
      <c r="Q82" s="2343"/>
      <c r="R82" s="2343"/>
      <c r="S82" s="2343"/>
      <c r="T82" s="2343"/>
    </row>
    <row r="83" spans="1:20" ht="15.75" customHeight="1">
      <c r="A83" s="2342"/>
      <c r="B83" s="2342"/>
      <c r="C83" s="2342"/>
      <c r="D83" s="2342"/>
      <c r="E83" s="2342"/>
      <c r="F83" s="2342"/>
      <c r="G83" s="2342"/>
      <c r="H83" s="2342"/>
      <c r="I83" s="2343"/>
      <c r="J83" s="2343"/>
      <c r="K83" s="2343"/>
      <c r="L83" s="2343"/>
      <c r="M83" s="2343"/>
      <c r="N83" s="2343"/>
      <c r="O83" s="2343"/>
      <c r="P83" s="2343"/>
      <c r="Q83" s="2343"/>
      <c r="R83" s="2343"/>
      <c r="S83" s="2343"/>
      <c r="T83" s="2343"/>
    </row>
    <row r="84" spans="1:20" ht="15.75" customHeight="1">
      <c r="A84" s="2342"/>
      <c r="B84" s="2342"/>
      <c r="C84" s="2342"/>
      <c r="D84" s="2342"/>
      <c r="E84" s="2342"/>
      <c r="F84" s="2342"/>
      <c r="G84" s="2342"/>
      <c r="H84" s="2342"/>
      <c r="I84" s="2343"/>
      <c r="J84" s="2343"/>
      <c r="K84" s="2343"/>
      <c r="L84" s="2343"/>
      <c r="M84" s="2343"/>
      <c r="N84" s="2343"/>
      <c r="O84" s="2343"/>
      <c r="P84" s="2343"/>
      <c r="Q84" s="2343"/>
      <c r="R84" s="2343"/>
      <c r="S84" s="2343"/>
      <c r="T84" s="2343"/>
    </row>
    <row r="85" spans="1:20" ht="15.75" customHeight="1">
      <c r="A85" s="2342"/>
      <c r="B85" s="2342"/>
      <c r="C85" s="2342"/>
      <c r="D85" s="2342"/>
      <c r="E85" s="2342"/>
      <c r="F85" s="2342"/>
      <c r="G85" s="2342"/>
      <c r="H85" s="2342"/>
      <c r="I85" s="2343"/>
      <c r="J85" s="2343"/>
      <c r="K85" s="2343"/>
      <c r="L85" s="2343"/>
      <c r="M85" s="2343"/>
      <c r="N85" s="2343"/>
      <c r="O85" s="2343"/>
      <c r="P85" s="2343"/>
      <c r="Q85" s="2343"/>
      <c r="R85" s="2343"/>
      <c r="S85" s="2343"/>
      <c r="T85" s="2343"/>
    </row>
    <row r="86" spans="1:20" ht="15.75" customHeight="1">
      <c r="A86" s="2342"/>
      <c r="B86" s="2342"/>
      <c r="C86" s="2342"/>
      <c r="D86" s="2342"/>
      <c r="E86" s="2342"/>
      <c r="F86" s="2342"/>
      <c r="G86" s="2342"/>
      <c r="H86" s="2342"/>
      <c r="I86" s="2343"/>
      <c r="J86" s="2343"/>
      <c r="K86" s="2343"/>
      <c r="L86" s="2343"/>
      <c r="M86" s="2343"/>
      <c r="N86" s="2343"/>
      <c r="O86" s="2343"/>
      <c r="P86" s="2343"/>
      <c r="Q86" s="2343"/>
      <c r="R86" s="2343"/>
      <c r="S86" s="2343"/>
      <c r="T86" s="2343"/>
    </row>
    <row r="87" spans="1:20" ht="15.75" customHeight="1">
      <c r="A87" s="2342"/>
      <c r="B87" s="2342"/>
      <c r="C87" s="2342"/>
      <c r="D87" s="2342"/>
      <c r="E87" s="2342"/>
      <c r="F87" s="2342"/>
      <c r="G87" s="2342"/>
      <c r="H87" s="2342"/>
      <c r="I87" s="2343"/>
      <c r="J87" s="2343"/>
      <c r="K87" s="2343"/>
      <c r="L87" s="2343"/>
      <c r="M87" s="2343"/>
      <c r="N87" s="2343"/>
      <c r="O87" s="2343"/>
      <c r="P87" s="2343"/>
      <c r="Q87" s="2343"/>
      <c r="R87" s="2343"/>
      <c r="S87" s="2343"/>
      <c r="T87" s="2343"/>
    </row>
    <row r="88" spans="1:20" ht="15.75" customHeight="1">
      <c r="A88" s="2342"/>
      <c r="B88" s="2342"/>
      <c r="C88" s="2342"/>
      <c r="D88" s="2342"/>
      <c r="E88" s="2342"/>
      <c r="F88" s="2342"/>
      <c r="G88" s="2342"/>
      <c r="H88" s="2342"/>
      <c r="I88" s="2343"/>
      <c r="J88" s="2343"/>
      <c r="K88" s="2343"/>
      <c r="L88" s="2343"/>
      <c r="M88" s="2343"/>
      <c r="N88" s="2343"/>
      <c r="O88" s="2343"/>
      <c r="P88" s="2343"/>
      <c r="Q88" s="2343"/>
      <c r="R88" s="2343"/>
      <c r="S88" s="2343"/>
      <c r="T88" s="2343"/>
    </row>
    <row r="89" spans="1:20" ht="15.75" customHeight="1">
      <c r="A89" s="2342"/>
      <c r="B89" s="2342"/>
      <c r="C89" s="2342"/>
      <c r="D89" s="2342"/>
      <c r="E89" s="2342"/>
      <c r="F89" s="2342"/>
      <c r="G89" s="2342"/>
      <c r="H89" s="2342"/>
      <c r="I89" s="2343"/>
      <c r="J89" s="2343"/>
      <c r="K89" s="2343"/>
      <c r="L89" s="2343"/>
      <c r="M89" s="2343"/>
      <c r="N89" s="2343"/>
      <c r="O89" s="2343"/>
      <c r="P89" s="2343"/>
      <c r="Q89" s="2343"/>
      <c r="R89" s="2343"/>
      <c r="S89" s="2343"/>
      <c r="T89" s="2343"/>
    </row>
    <row r="90" spans="1:20" ht="15.75" customHeight="1">
      <c r="A90" s="2342"/>
      <c r="B90" s="2342"/>
      <c r="C90" s="2342"/>
      <c r="D90" s="2342"/>
      <c r="E90" s="2342"/>
      <c r="F90" s="2342"/>
      <c r="G90" s="2342"/>
      <c r="H90" s="2342"/>
      <c r="I90" s="2343"/>
      <c r="J90" s="2343"/>
      <c r="K90" s="2343"/>
      <c r="L90" s="2343"/>
      <c r="M90" s="2343"/>
      <c r="N90" s="2343"/>
      <c r="O90" s="2343"/>
      <c r="P90" s="2343"/>
      <c r="Q90" s="2343"/>
      <c r="R90" s="2343"/>
      <c r="S90" s="2343"/>
      <c r="T90" s="2343"/>
    </row>
    <row r="91" spans="1:20" ht="15.75" customHeight="1">
      <c r="A91" s="2342"/>
      <c r="B91" s="2342"/>
      <c r="C91" s="2342"/>
      <c r="D91" s="2342"/>
      <c r="E91" s="2342"/>
      <c r="F91" s="2342"/>
      <c r="G91" s="2342"/>
      <c r="H91" s="2342"/>
      <c r="I91" s="2343"/>
      <c r="J91" s="2343"/>
      <c r="K91" s="2343"/>
      <c r="L91" s="2343"/>
      <c r="M91" s="2343"/>
      <c r="N91" s="2343"/>
      <c r="O91" s="2343"/>
      <c r="P91" s="2343"/>
      <c r="Q91" s="2343"/>
      <c r="R91" s="2343"/>
      <c r="S91" s="2343"/>
      <c r="T91" s="2343"/>
    </row>
    <row r="92" spans="1:20" ht="15.75" customHeight="1">
      <c r="A92" s="2342"/>
      <c r="B92" s="2342"/>
      <c r="C92" s="2342"/>
      <c r="D92" s="2342"/>
      <c r="E92" s="2342"/>
      <c r="F92" s="2342"/>
      <c r="G92" s="2342"/>
      <c r="H92" s="2342"/>
      <c r="I92" s="2343"/>
      <c r="J92" s="2343"/>
      <c r="K92" s="2343"/>
      <c r="L92" s="2343"/>
      <c r="M92" s="2343"/>
      <c r="N92" s="2343"/>
      <c r="O92" s="2343"/>
      <c r="P92" s="2343"/>
      <c r="Q92" s="2343"/>
      <c r="R92" s="2343"/>
      <c r="S92" s="2343"/>
      <c r="T92" s="2343"/>
    </row>
    <row r="93" spans="1:20" ht="15.75" customHeight="1">
      <c r="A93" s="2342"/>
      <c r="B93" s="2342"/>
      <c r="C93" s="2342"/>
      <c r="D93" s="2342"/>
      <c r="E93" s="2342"/>
      <c r="F93" s="2342"/>
      <c r="G93" s="2342"/>
      <c r="H93" s="2342"/>
      <c r="I93" s="2343"/>
      <c r="J93" s="2343"/>
      <c r="K93" s="2343"/>
      <c r="L93" s="2343"/>
      <c r="M93" s="2343"/>
      <c r="N93" s="2343"/>
      <c r="O93" s="2343"/>
      <c r="P93" s="2343"/>
      <c r="Q93" s="2343"/>
      <c r="R93" s="2343"/>
      <c r="S93" s="2343"/>
      <c r="T93" s="2343"/>
    </row>
    <row r="94" spans="1:20" ht="15.75" customHeight="1">
      <c r="A94" s="2342"/>
      <c r="B94" s="2342"/>
      <c r="C94" s="2342"/>
      <c r="D94" s="2342"/>
      <c r="E94" s="2342"/>
      <c r="F94" s="2342"/>
      <c r="G94" s="2342"/>
      <c r="H94" s="2342"/>
      <c r="I94" s="2343"/>
      <c r="J94" s="2343"/>
      <c r="K94" s="2343"/>
      <c r="L94" s="2343"/>
      <c r="M94" s="2343"/>
      <c r="N94" s="2343"/>
      <c r="O94" s="2343"/>
      <c r="P94" s="2343"/>
      <c r="Q94" s="2343"/>
      <c r="R94" s="2343"/>
      <c r="S94" s="2343"/>
      <c r="T94" s="2343"/>
    </row>
    <row r="95" spans="1:20" ht="15.75" customHeight="1">
      <c r="A95" s="2342"/>
      <c r="B95" s="2342"/>
      <c r="C95" s="2342"/>
      <c r="D95" s="2342"/>
      <c r="E95" s="2342"/>
      <c r="F95" s="2342"/>
      <c r="G95" s="2342"/>
      <c r="H95" s="2342"/>
      <c r="I95" s="2343"/>
      <c r="J95" s="2343"/>
      <c r="K95" s="2343"/>
      <c r="L95" s="2343"/>
      <c r="M95" s="2343"/>
      <c r="N95" s="2343"/>
      <c r="O95" s="2343"/>
      <c r="P95" s="2343"/>
      <c r="Q95" s="2343"/>
      <c r="R95" s="2343"/>
      <c r="S95" s="2343"/>
      <c r="T95" s="2343"/>
    </row>
    <row r="96" spans="1:20" ht="15.75" customHeight="1">
      <c r="A96" s="2342"/>
      <c r="B96" s="2342"/>
      <c r="C96" s="2342"/>
      <c r="D96" s="2342"/>
      <c r="E96" s="2342"/>
      <c r="F96" s="2342"/>
      <c r="G96" s="2342"/>
      <c r="H96" s="2342"/>
      <c r="I96" s="2343"/>
      <c r="J96" s="2343"/>
      <c r="K96" s="2343"/>
      <c r="L96" s="2343"/>
      <c r="M96" s="2343"/>
      <c r="N96" s="2343"/>
      <c r="O96" s="2343"/>
      <c r="P96" s="2343"/>
      <c r="Q96" s="2343"/>
      <c r="R96" s="2343"/>
      <c r="S96" s="2343"/>
      <c r="T96" s="2343"/>
    </row>
    <row r="97" spans="1:20" ht="15.75" customHeight="1">
      <c r="A97" s="2342"/>
      <c r="B97" s="2342"/>
      <c r="C97" s="2342"/>
      <c r="D97" s="2342"/>
      <c r="E97" s="2342"/>
      <c r="F97" s="2342"/>
      <c r="G97" s="2342"/>
      <c r="H97" s="2342"/>
      <c r="I97" s="2343"/>
      <c r="J97" s="2343"/>
      <c r="K97" s="2343"/>
      <c r="L97" s="2343"/>
      <c r="M97" s="2343"/>
      <c r="N97" s="2343"/>
      <c r="O97" s="2343"/>
      <c r="P97" s="2343"/>
      <c r="Q97" s="2343"/>
      <c r="R97" s="2343"/>
      <c r="S97" s="2343"/>
      <c r="T97" s="2343"/>
    </row>
    <row r="98" spans="1:20" ht="15.75" customHeight="1">
      <c r="A98" s="2342"/>
      <c r="B98" s="2342"/>
      <c r="C98" s="2342"/>
      <c r="D98" s="2342"/>
      <c r="E98" s="2342"/>
      <c r="F98" s="2342"/>
      <c r="G98" s="2342"/>
      <c r="H98" s="2342"/>
      <c r="I98" s="2343"/>
      <c r="J98" s="2343"/>
      <c r="K98" s="2343"/>
      <c r="L98" s="2343"/>
      <c r="M98" s="2343"/>
      <c r="N98" s="2343"/>
      <c r="O98" s="2343"/>
      <c r="P98" s="2343"/>
      <c r="Q98" s="2343"/>
      <c r="R98" s="2343"/>
      <c r="S98" s="2343"/>
      <c r="T98" s="2343"/>
    </row>
    <row r="99" spans="1:20" ht="15.75" customHeight="1">
      <c r="A99" s="2342"/>
      <c r="B99" s="2342"/>
      <c r="C99" s="2342"/>
      <c r="D99" s="2342"/>
      <c r="E99" s="2342"/>
      <c r="F99" s="2342"/>
      <c r="G99" s="2342"/>
      <c r="H99" s="2342"/>
      <c r="I99" s="2343"/>
      <c r="J99" s="2343"/>
      <c r="K99" s="2343"/>
      <c r="L99" s="2343"/>
      <c r="M99" s="2343"/>
      <c r="N99" s="2343"/>
      <c r="O99" s="2343"/>
      <c r="P99" s="2343"/>
      <c r="Q99" s="2343"/>
      <c r="R99" s="2343"/>
      <c r="S99" s="2343"/>
      <c r="T99" s="2343"/>
    </row>
    <row r="100" spans="1:20" ht="15.75" customHeight="1">
      <c r="A100" s="2342"/>
      <c r="B100" s="2342"/>
      <c r="C100" s="2342"/>
      <c r="D100" s="2342"/>
      <c r="E100" s="2342"/>
      <c r="F100" s="2342"/>
      <c r="G100" s="2342"/>
      <c r="H100" s="2342"/>
      <c r="I100" s="2343"/>
      <c r="J100" s="2343"/>
      <c r="K100" s="2343"/>
      <c r="L100" s="2343"/>
      <c r="M100" s="2343"/>
      <c r="N100" s="2343"/>
      <c r="O100" s="2343"/>
      <c r="P100" s="2343"/>
      <c r="Q100" s="2343"/>
      <c r="R100" s="2343"/>
      <c r="S100" s="2343"/>
      <c r="T100" s="2343"/>
    </row>
    <row r="101" spans="1:20" ht="15.75" customHeight="1">
      <c r="A101" s="2342"/>
      <c r="B101" s="2342"/>
      <c r="C101" s="2342"/>
      <c r="D101" s="2342"/>
      <c r="E101" s="2342"/>
      <c r="F101" s="2342"/>
      <c r="G101" s="2342"/>
      <c r="H101" s="2342"/>
      <c r="I101" s="2343"/>
      <c r="J101" s="2343"/>
      <c r="K101" s="2343"/>
      <c r="L101" s="2343"/>
      <c r="M101" s="2343"/>
      <c r="N101" s="2343"/>
      <c r="O101" s="2343"/>
      <c r="P101" s="2343"/>
      <c r="Q101" s="2343"/>
      <c r="R101" s="2343"/>
      <c r="S101" s="2343"/>
      <c r="T101" s="2343"/>
    </row>
    <row r="102" spans="1:20" ht="15.75" customHeight="1">
      <c r="A102" s="2342"/>
      <c r="B102" s="2342"/>
      <c r="C102" s="2342"/>
      <c r="D102" s="2342"/>
      <c r="E102" s="2342"/>
      <c r="F102" s="2342"/>
      <c r="G102" s="2342"/>
      <c r="H102" s="2342"/>
      <c r="I102" s="2343"/>
      <c r="J102" s="2343"/>
      <c r="K102" s="2343"/>
      <c r="L102" s="2343"/>
      <c r="M102" s="2343"/>
      <c r="N102" s="2343"/>
      <c r="O102" s="2343"/>
      <c r="P102" s="2343"/>
      <c r="Q102" s="2343"/>
      <c r="R102" s="2343"/>
      <c r="S102" s="2343"/>
      <c r="T102" s="2343"/>
    </row>
    <row r="103" spans="1:20" ht="15.75" customHeight="1">
      <c r="A103" s="2342"/>
      <c r="B103" s="2342"/>
      <c r="C103" s="2342"/>
      <c r="D103" s="2342"/>
      <c r="E103" s="2342"/>
      <c r="F103" s="2342"/>
      <c r="G103" s="2342"/>
      <c r="H103" s="2342"/>
      <c r="I103" s="2343"/>
      <c r="J103" s="2343"/>
      <c r="K103" s="2343"/>
      <c r="L103" s="2343"/>
      <c r="M103" s="2343"/>
      <c r="N103" s="2343"/>
      <c r="O103" s="2343"/>
      <c r="P103" s="2343"/>
      <c r="Q103" s="2343"/>
      <c r="R103" s="2343"/>
      <c r="S103" s="2343"/>
      <c r="T103" s="2343"/>
    </row>
    <row r="104" spans="1:20" ht="15.75" customHeight="1">
      <c r="A104" s="2342"/>
      <c r="B104" s="2342"/>
      <c r="C104" s="2342"/>
      <c r="D104" s="2342"/>
      <c r="E104" s="2342"/>
      <c r="F104" s="2342"/>
      <c r="G104" s="2342"/>
      <c r="H104" s="2342"/>
      <c r="I104" s="2343"/>
      <c r="J104" s="2343"/>
      <c r="K104" s="2343"/>
      <c r="L104" s="2343"/>
      <c r="M104" s="2343"/>
      <c r="N104" s="2343"/>
      <c r="O104" s="2343"/>
      <c r="P104" s="2343"/>
      <c r="Q104" s="2343"/>
      <c r="R104" s="2343"/>
      <c r="S104" s="2343"/>
      <c r="T104" s="2343"/>
    </row>
    <row r="105" spans="1:20" ht="15.75" customHeight="1">
      <c r="A105" s="2342"/>
      <c r="B105" s="2342"/>
      <c r="C105" s="2342"/>
      <c r="D105" s="2342"/>
      <c r="E105" s="2342"/>
      <c r="F105" s="2342"/>
      <c r="G105" s="2342"/>
      <c r="H105" s="2342"/>
      <c r="I105" s="2343"/>
      <c r="J105" s="2343"/>
      <c r="K105" s="2343"/>
      <c r="L105" s="2343"/>
      <c r="M105" s="2343"/>
      <c r="N105" s="2343"/>
      <c r="O105" s="2343"/>
      <c r="P105" s="2343"/>
      <c r="Q105" s="2343"/>
      <c r="R105" s="2343"/>
      <c r="S105" s="2343"/>
      <c r="T105" s="2343"/>
    </row>
    <row r="106" spans="1:20" ht="15.75" customHeight="1">
      <c r="A106" s="2342"/>
      <c r="B106" s="2342"/>
      <c r="C106" s="2342"/>
      <c r="D106" s="2342"/>
      <c r="E106" s="2342"/>
      <c r="F106" s="2342"/>
      <c r="G106" s="2342"/>
      <c r="H106" s="2342"/>
      <c r="I106" s="2343"/>
      <c r="J106" s="2343"/>
      <c r="K106" s="2343"/>
      <c r="L106" s="2343"/>
      <c r="M106" s="2343"/>
      <c r="N106" s="2343"/>
      <c r="O106" s="2343"/>
      <c r="P106" s="2343"/>
      <c r="Q106" s="2343"/>
      <c r="R106" s="2343"/>
      <c r="S106" s="2343"/>
      <c r="T106" s="2343"/>
    </row>
    <row r="107" spans="1:20" ht="15.75" customHeight="1">
      <c r="A107" s="2342"/>
      <c r="B107" s="2342"/>
      <c r="C107" s="2342"/>
      <c r="D107" s="2342"/>
      <c r="E107" s="2342"/>
      <c r="F107" s="2342"/>
      <c r="G107" s="2342"/>
      <c r="H107" s="2342"/>
      <c r="I107" s="2343"/>
      <c r="J107" s="2343"/>
      <c r="K107" s="2343"/>
      <c r="L107" s="2343"/>
      <c r="M107" s="2343"/>
      <c r="N107" s="2343"/>
      <c r="O107" s="2343"/>
      <c r="P107" s="2343"/>
      <c r="Q107" s="2343"/>
      <c r="R107" s="2343"/>
      <c r="S107" s="2343"/>
      <c r="T107" s="2343"/>
    </row>
    <row r="108" spans="1:20" ht="15.75" customHeight="1">
      <c r="A108" s="2342"/>
      <c r="B108" s="2342"/>
      <c r="C108" s="2342"/>
      <c r="D108" s="2342"/>
      <c r="E108" s="2342"/>
      <c r="F108" s="2342"/>
      <c r="G108" s="2342"/>
      <c r="H108" s="2342"/>
      <c r="I108" s="2343"/>
      <c r="J108" s="2343"/>
      <c r="K108" s="2343"/>
      <c r="L108" s="2343"/>
      <c r="M108" s="2343"/>
      <c r="N108" s="2343"/>
      <c r="O108" s="2343"/>
      <c r="P108" s="2343"/>
      <c r="Q108" s="2343"/>
      <c r="R108" s="2343"/>
      <c r="S108" s="2343"/>
      <c r="T108" s="2343"/>
    </row>
    <row r="109" spans="1:20" ht="15.75" customHeight="1">
      <c r="A109" s="2342"/>
      <c r="B109" s="2342"/>
      <c r="C109" s="2342"/>
      <c r="D109" s="2342"/>
      <c r="E109" s="2342"/>
      <c r="F109" s="2342"/>
      <c r="G109" s="2342"/>
      <c r="H109" s="2342"/>
      <c r="I109" s="2343"/>
      <c r="J109" s="2343"/>
      <c r="K109" s="2343"/>
      <c r="L109" s="2343"/>
      <c r="M109" s="2343"/>
      <c r="N109" s="2343"/>
      <c r="O109" s="2343"/>
      <c r="P109" s="2343"/>
      <c r="Q109" s="2343"/>
      <c r="R109" s="2343"/>
      <c r="S109" s="2343"/>
      <c r="T109" s="2343"/>
    </row>
    <row r="110" spans="1:20" ht="15.75" customHeight="1">
      <c r="A110" s="2342"/>
      <c r="B110" s="2342"/>
      <c r="C110" s="2342"/>
      <c r="D110" s="2342"/>
      <c r="E110" s="2342"/>
      <c r="F110" s="2342"/>
      <c r="G110" s="2342"/>
      <c r="H110" s="2342"/>
      <c r="I110" s="2343"/>
      <c r="J110" s="2343"/>
      <c r="K110" s="2343"/>
      <c r="L110" s="2343"/>
      <c r="M110" s="2343"/>
      <c r="N110" s="2343"/>
      <c r="O110" s="2343"/>
      <c r="P110" s="2343"/>
      <c r="Q110" s="2343"/>
      <c r="R110" s="2343"/>
      <c r="S110" s="2343"/>
      <c r="T110" s="2343"/>
    </row>
    <row r="111" spans="1:20" ht="15.75" customHeight="1">
      <c r="A111" s="2342"/>
      <c r="B111" s="2342"/>
      <c r="C111" s="2342"/>
      <c r="D111" s="2342"/>
      <c r="E111" s="2342"/>
      <c r="F111" s="2342"/>
      <c r="G111" s="2342"/>
      <c r="H111" s="2342"/>
      <c r="I111" s="2343"/>
      <c r="J111" s="2343"/>
      <c r="K111" s="2343"/>
      <c r="L111" s="2343"/>
      <c r="M111" s="2343"/>
      <c r="N111" s="2343"/>
      <c r="O111" s="2343"/>
      <c r="P111" s="2343"/>
      <c r="Q111" s="2343"/>
      <c r="R111" s="2343"/>
      <c r="S111" s="2343"/>
      <c r="T111" s="2343"/>
    </row>
    <row r="112" spans="1:20" ht="15.75" customHeight="1">
      <c r="A112" s="2342"/>
      <c r="B112" s="2342"/>
      <c r="C112" s="2342"/>
      <c r="D112" s="2342"/>
      <c r="E112" s="2342"/>
      <c r="F112" s="2342"/>
      <c r="G112" s="2342"/>
      <c r="H112" s="2342"/>
      <c r="I112" s="2343"/>
      <c r="J112" s="2343"/>
      <c r="K112" s="2343"/>
      <c r="L112" s="2343"/>
      <c r="M112" s="2343"/>
      <c r="N112" s="2343"/>
      <c r="O112" s="2343"/>
      <c r="P112" s="2343"/>
      <c r="Q112" s="2343"/>
      <c r="R112" s="2343"/>
      <c r="S112" s="2343"/>
      <c r="T112" s="2343"/>
    </row>
    <row r="113" spans="1:20" ht="15.75" customHeight="1">
      <c r="A113" s="2342"/>
      <c r="B113" s="2342"/>
      <c r="C113" s="2342"/>
      <c r="D113" s="2342"/>
      <c r="E113" s="2342"/>
      <c r="F113" s="2342"/>
      <c r="G113" s="2342"/>
      <c r="H113" s="2342"/>
      <c r="I113" s="2343"/>
      <c r="J113" s="2343"/>
      <c r="K113" s="2343"/>
      <c r="L113" s="2343"/>
      <c r="M113" s="2343"/>
      <c r="N113" s="2343"/>
      <c r="O113" s="2343"/>
      <c r="P113" s="2343"/>
      <c r="Q113" s="2343"/>
      <c r="R113" s="2343"/>
      <c r="S113" s="2343"/>
      <c r="T113" s="2343"/>
    </row>
    <row r="114" spans="1:20" ht="15.75" customHeight="1">
      <c r="A114" s="2342"/>
      <c r="B114" s="2342"/>
      <c r="C114" s="2342"/>
      <c r="D114" s="2342"/>
      <c r="E114" s="2342"/>
      <c r="F114" s="2342"/>
      <c r="G114" s="2342"/>
      <c r="H114" s="2342"/>
      <c r="I114" s="2343"/>
      <c r="J114" s="2343"/>
      <c r="K114" s="2343"/>
      <c r="L114" s="2343"/>
      <c r="M114" s="2343"/>
      <c r="N114" s="2343"/>
      <c r="O114" s="2343"/>
      <c r="P114" s="2343"/>
      <c r="Q114" s="2343"/>
      <c r="R114" s="2343"/>
      <c r="S114" s="2343"/>
      <c r="T114" s="2343"/>
    </row>
    <row r="115" spans="1:20" ht="15.75" customHeight="1">
      <c r="A115" s="2342"/>
      <c r="B115" s="2342"/>
      <c r="C115" s="2342"/>
      <c r="D115" s="2342"/>
      <c r="E115" s="2342"/>
      <c r="F115" s="2342"/>
      <c r="G115" s="2342"/>
      <c r="H115" s="2342"/>
      <c r="I115" s="2343"/>
      <c r="J115" s="2343"/>
      <c r="K115" s="2343"/>
      <c r="L115" s="2343"/>
      <c r="M115" s="2343"/>
      <c r="N115" s="2343"/>
      <c r="O115" s="2343"/>
      <c r="P115" s="2343"/>
      <c r="Q115" s="2343"/>
      <c r="R115" s="2343"/>
      <c r="S115" s="2343"/>
      <c r="T115" s="2343"/>
    </row>
    <row r="116" spans="1:20" ht="15.75" customHeight="1">
      <c r="A116" s="2342"/>
      <c r="B116" s="2342"/>
      <c r="C116" s="2342"/>
      <c r="D116" s="2342"/>
      <c r="E116" s="2342"/>
      <c r="F116" s="2342"/>
      <c r="G116" s="2342"/>
      <c r="H116" s="2342"/>
      <c r="I116" s="2343"/>
      <c r="J116" s="2343"/>
      <c r="K116" s="2343"/>
      <c r="L116" s="2343"/>
      <c r="M116" s="2343"/>
      <c r="N116" s="2343"/>
      <c r="O116" s="2343"/>
      <c r="P116" s="2343"/>
      <c r="Q116" s="2343"/>
      <c r="R116" s="2343"/>
      <c r="S116" s="2343"/>
      <c r="T116" s="2343"/>
    </row>
    <row r="117" spans="1:20" ht="15.75" customHeight="1">
      <c r="A117" s="2342"/>
      <c r="B117" s="2342"/>
      <c r="C117" s="2342"/>
      <c r="D117" s="2342"/>
      <c r="E117" s="2342"/>
      <c r="F117" s="2342"/>
      <c r="G117" s="2342"/>
      <c r="H117" s="2342"/>
      <c r="I117" s="2343"/>
      <c r="J117" s="2343"/>
      <c r="K117" s="2343"/>
      <c r="L117" s="2343"/>
      <c r="M117" s="2343"/>
      <c r="N117" s="2343"/>
      <c r="O117" s="2343"/>
      <c r="P117" s="2343"/>
      <c r="Q117" s="2343"/>
      <c r="R117" s="2343"/>
      <c r="S117" s="2343"/>
      <c r="T117" s="2343"/>
    </row>
    <row r="118" spans="1:20" ht="15.75" customHeight="1">
      <c r="A118" s="2342"/>
      <c r="B118" s="2342"/>
      <c r="C118" s="2342"/>
      <c r="D118" s="2342"/>
      <c r="E118" s="2342"/>
      <c r="F118" s="2342"/>
      <c r="G118" s="2342"/>
      <c r="H118" s="2342"/>
      <c r="I118" s="2343"/>
      <c r="J118" s="2343"/>
      <c r="K118" s="2343"/>
      <c r="L118" s="2343"/>
      <c r="M118" s="2343"/>
      <c r="N118" s="2343"/>
      <c r="O118" s="2343"/>
      <c r="P118" s="2343"/>
      <c r="Q118" s="2343"/>
      <c r="R118" s="2343"/>
      <c r="S118" s="2343"/>
      <c r="T118" s="2343"/>
    </row>
    <row r="119" spans="1:20" ht="15.75" customHeight="1">
      <c r="A119" s="2342"/>
      <c r="B119" s="2342"/>
      <c r="C119" s="2342"/>
      <c r="D119" s="2342"/>
      <c r="E119" s="2342"/>
      <c r="F119" s="2342"/>
      <c r="G119" s="2342"/>
      <c r="H119" s="2342"/>
      <c r="I119" s="2343"/>
      <c r="J119" s="2343"/>
      <c r="K119" s="2343"/>
      <c r="L119" s="2343"/>
      <c r="M119" s="2343"/>
      <c r="N119" s="2343"/>
      <c r="O119" s="2343"/>
      <c r="P119" s="2343"/>
      <c r="Q119" s="2343"/>
      <c r="R119" s="2343"/>
      <c r="S119" s="2343"/>
      <c r="T119" s="2343"/>
    </row>
    <row r="120" spans="1:20" ht="15.75" customHeight="1">
      <c r="A120" s="2342"/>
      <c r="B120" s="2342"/>
      <c r="C120" s="2342"/>
      <c r="D120" s="2342"/>
      <c r="E120" s="2342"/>
      <c r="F120" s="2342"/>
      <c r="G120" s="2342"/>
      <c r="H120" s="2342"/>
      <c r="I120" s="2343"/>
      <c r="J120" s="2343"/>
      <c r="K120" s="2343"/>
      <c r="L120" s="2343"/>
      <c r="M120" s="2343"/>
      <c r="N120" s="2343"/>
      <c r="O120" s="2343"/>
      <c r="P120" s="2343"/>
      <c r="Q120" s="2343"/>
      <c r="R120" s="2343"/>
      <c r="S120" s="2343"/>
      <c r="T120" s="2343"/>
    </row>
    <row r="121" spans="1:20" ht="15.75" customHeight="1">
      <c r="A121" s="2342"/>
      <c r="B121" s="2342"/>
      <c r="C121" s="2342"/>
      <c r="D121" s="2342"/>
      <c r="E121" s="2342"/>
      <c r="F121" s="2342"/>
      <c r="G121" s="2342"/>
      <c r="H121" s="2342"/>
      <c r="I121" s="2343"/>
      <c r="J121" s="2343"/>
      <c r="K121" s="2343"/>
      <c r="L121" s="2343"/>
      <c r="M121" s="2343"/>
      <c r="N121" s="2343"/>
      <c r="O121" s="2343"/>
      <c r="P121" s="2343"/>
      <c r="Q121" s="2343"/>
      <c r="R121" s="2343"/>
      <c r="S121" s="2343"/>
      <c r="T121" s="2343"/>
    </row>
    <row r="122" spans="1:20" ht="15.75" customHeight="1">
      <c r="A122" s="2342"/>
      <c r="B122" s="2342"/>
      <c r="C122" s="2342"/>
      <c r="D122" s="2342"/>
      <c r="E122" s="2342"/>
      <c r="F122" s="2342"/>
      <c r="G122" s="2342"/>
      <c r="H122" s="2342"/>
      <c r="I122" s="2343"/>
      <c r="J122" s="2343"/>
      <c r="K122" s="2343"/>
      <c r="L122" s="2343"/>
      <c r="M122" s="2343"/>
      <c r="N122" s="2343"/>
      <c r="O122" s="2343"/>
      <c r="P122" s="2343"/>
      <c r="Q122" s="2343"/>
      <c r="R122" s="2343"/>
      <c r="S122" s="2343"/>
      <c r="T122" s="2343"/>
    </row>
    <row r="123" spans="1:20" ht="15.75" customHeight="1">
      <c r="A123" s="2342"/>
      <c r="B123" s="2342"/>
      <c r="C123" s="2342"/>
      <c r="D123" s="2342"/>
      <c r="E123" s="2342"/>
      <c r="F123" s="2342"/>
      <c r="G123" s="2342"/>
      <c r="H123" s="2342"/>
      <c r="I123" s="2343"/>
      <c r="J123" s="2343"/>
      <c r="K123" s="2343"/>
      <c r="L123" s="2343"/>
      <c r="M123" s="2343"/>
      <c r="N123" s="2343"/>
      <c r="O123" s="2343"/>
      <c r="P123" s="2343"/>
      <c r="Q123" s="2343"/>
      <c r="R123" s="2343"/>
      <c r="S123" s="2343"/>
      <c r="T123" s="2343"/>
    </row>
    <row r="124" spans="1:20" ht="15.75" customHeight="1">
      <c r="A124" s="2342"/>
      <c r="B124" s="2342"/>
      <c r="C124" s="2342"/>
      <c r="D124" s="2342"/>
      <c r="E124" s="2342"/>
      <c r="F124" s="2342"/>
      <c r="G124" s="2342"/>
      <c r="H124" s="2342"/>
      <c r="I124" s="2343"/>
      <c r="J124" s="2343"/>
      <c r="K124" s="2343"/>
      <c r="L124" s="2343"/>
      <c r="M124" s="2343"/>
      <c r="N124" s="2343"/>
      <c r="O124" s="2343"/>
      <c r="P124" s="2343"/>
      <c r="Q124" s="2343"/>
      <c r="R124" s="2343"/>
      <c r="S124" s="2343"/>
      <c r="T124" s="2343"/>
    </row>
    <row r="125" spans="1:20" ht="15.75" customHeight="1">
      <c r="A125" s="2342"/>
      <c r="B125" s="2342"/>
      <c r="C125" s="2342"/>
      <c r="D125" s="2342"/>
      <c r="E125" s="2342"/>
      <c r="F125" s="2342"/>
      <c r="G125" s="2342"/>
      <c r="H125" s="2342"/>
      <c r="I125" s="2343"/>
      <c r="J125" s="2343"/>
      <c r="K125" s="2343"/>
      <c r="L125" s="2343"/>
      <c r="M125" s="2343"/>
      <c r="N125" s="2343"/>
      <c r="O125" s="2343"/>
      <c r="P125" s="2343"/>
      <c r="Q125" s="2343"/>
      <c r="R125" s="2343"/>
      <c r="S125" s="2343"/>
      <c r="T125" s="2343"/>
    </row>
    <row r="126" spans="1:20" ht="15.75" customHeight="1">
      <c r="A126" s="2342"/>
      <c r="B126" s="2342"/>
      <c r="C126" s="2342"/>
      <c r="D126" s="2342"/>
      <c r="E126" s="2342"/>
      <c r="F126" s="2342"/>
      <c r="G126" s="2342"/>
      <c r="H126" s="2342"/>
      <c r="I126" s="2343"/>
      <c r="J126" s="2343"/>
      <c r="K126" s="2343"/>
      <c r="L126" s="2343"/>
      <c r="M126" s="2343"/>
      <c r="N126" s="2343"/>
      <c r="O126" s="2343"/>
      <c r="P126" s="2343"/>
      <c r="Q126" s="2343"/>
      <c r="R126" s="2343"/>
      <c r="S126" s="2343"/>
      <c r="T126" s="2343"/>
    </row>
    <row r="127" spans="1:20" ht="15.75" customHeight="1">
      <c r="A127" s="2342"/>
      <c r="B127" s="2342"/>
      <c r="C127" s="2342"/>
      <c r="D127" s="2342"/>
      <c r="E127" s="2342"/>
      <c r="F127" s="2342"/>
      <c r="G127" s="2342"/>
      <c r="H127" s="2342"/>
      <c r="I127" s="2343"/>
      <c r="J127" s="2343"/>
      <c r="K127" s="2343"/>
      <c r="L127" s="2343"/>
      <c r="M127" s="2343"/>
      <c r="N127" s="2343"/>
      <c r="O127" s="2343"/>
      <c r="P127" s="2343"/>
      <c r="Q127" s="2343"/>
      <c r="R127" s="2343"/>
      <c r="S127" s="2343"/>
      <c r="T127" s="2343"/>
    </row>
    <row r="128" spans="1:20" ht="15.75" customHeight="1">
      <c r="A128" s="2342"/>
      <c r="B128" s="2342"/>
      <c r="C128" s="2342"/>
      <c r="D128" s="2342"/>
      <c r="E128" s="2342"/>
      <c r="F128" s="2342"/>
      <c r="G128" s="2342"/>
      <c r="H128" s="2342"/>
      <c r="I128" s="2343"/>
      <c r="J128" s="2343"/>
      <c r="K128" s="2343"/>
      <c r="L128" s="2343"/>
      <c r="M128" s="2343"/>
      <c r="N128" s="2343"/>
      <c r="O128" s="2343"/>
      <c r="P128" s="2343"/>
      <c r="Q128" s="2343"/>
      <c r="R128" s="2343"/>
      <c r="S128" s="2343"/>
      <c r="T128" s="2343"/>
    </row>
    <row r="129" spans="1:20" ht="15.75" customHeight="1">
      <c r="A129" s="2342"/>
      <c r="B129" s="2342"/>
      <c r="C129" s="2342"/>
      <c r="D129" s="2342"/>
      <c r="E129" s="2342"/>
      <c r="F129" s="2342"/>
      <c r="G129" s="2342"/>
      <c r="H129" s="2342"/>
      <c r="I129" s="2343"/>
      <c r="J129" s="2343"/>
      <c r="K129" s="2343"/>
      <c r="L129" s="2343"/>
      <c r="M129" s="2343"/>
      <c r="N129" s="2343"/>
      <c r="O129" s="2343"/>
      <c r="P129" s="2343"/>
      <c r="Q129" s="2343"/>
      <c r="R129" s="2343"/>
      <c r="S129" s="2343"/>
      <c r="T129" s="2343"/>
    </row>
    <row r="130" spans="1:20" ht="15.75" customHeight="1">
      <c r="A130" s="2342"/>
      <c r="B130" s="2342"/>
      <c r="C130" s="2342"/>
      <c r="D130" s="2342"/>
      <c r="E130" s="2342"/>
      <c r="F130" s="2342"/>
      <c r="G130" s="2342"/>
      <c r="H130" s="2342"/>
      <c r="I130" s="2343"/>
      <c r="J130" s="2343"/>
      <c r="K130" s="2343"/>
      <c r="L130" s="2343"/>
      <c r="M130" s="2343"/>
      <c r="N130" s="2343"/>
      <c r="O130" s="2343"/>
      <c r="P130" s="2343"/>
      <c r="Q130" s="2343"/>
      <c r="R130" s="2343"/>
      <c r="S130" s="2343"/>
      <c r="T130" s="2343"/>
    </row>
    <row r="131" spans="1:20" ht="15.75" customHeight="1">
      <c r="A131" s="2342"/>
      <c r="B131" s="2342"/>
      <c r="C131" s="2342"/>
      <c r="D131" s="2342"/>
      <c r="E131" s="2342"/>
      <c r="F131" s="2342"/>
      <c r="G131" s="2342"/>
      <c r="H131" s="2342"/>
      <c r="I131" s="2343"/>
      <c r="J131" s="2343"/>
      <c r="K131" s="2343"/>
      <c r="L131" s="2343"/>
      <c r="M131" s="2343"/>
      <c r="N131" s="2343"/>
      <c r="O131" s="2343"/>
      <c r="P131" s="2343"/>
      <c r="Q131" s="2343"/>
      <c r="R131" s="2343"/>
      <c r="S131" s="2343"/>
      <c r="T131" s="2343"/>
    </row>
    <row r="132" spans="1:20" ht="15.75" customHeight="1">
      <c r="A132" s="2342"/>
      <c r="B132" s="2342"/>
      <c r="C132" s="2342"/>
      <c r="D132" s="2342"/>
      <c r="E132" s="2342"/>
      <c r="F132" s="2342"/>
      <c r="G132" s="2342"/>
      <c r="H132" s="2342"/>
      <c r="I132" s="2343"/>
      <c r="J132" s="2343"/>
      <c r="K132" s="2343"/>
      <c r="L132" s="2343"/>
      <c r="M132" s="2343"/>
      <c r="N132" s="2343"/>
      <c r="O132" s="2343"/>
      <c r="P132" s="2343"/>
      <c r="Q132" s="2343"/>
      <c r="R132" s="2343"/>
      <c r="S132" s="2343"/>
      <c r="T132" s="2343"/>
    </row>
    <row r="133" spans="1:20" ht="15.75" customHeight="1">
      <c r="A133" s="2342"/>
      <c r="B133" s="2342"/>
      <c r="C133" s="2342"/>
      <c r="D133" s="2342"/>
      <c r="E133" s="2342"/>
      <c r="F133" s="2342"/>
      <c r="G133" s="2342"/>
      <c r="H133" s="2342"/>
      <c r="I133" s="2343"/>
      <c r="J133" s="2343"/>
      <c r="K133" s="2343"/>
      <c r="L133" s="2343"/>
      <c r="M133" s="2343"/>
      <c r="N133" s="2343"/>
      <c r="O133" s="2343"/>
      <c r="P133" s="2343"/>
      <c r="Q133" s="2343"/>
      <c r="R133" s="2343"/>
      <c r="S133" s="2343"/>
      <c r="T133" s="2343"/>
    </row>
    <row r="134" spans="1:20" ht="15.75" customHeight="1">
      <c r="A134" s="2342"/>
      <c r="B134" s="2342"/>
      <c r="C134" s="2342"/>
      <c r="D134" s="2342"/>
      <c r="E134" s="2342"/>
      <c r="F134" s="2342"/>
      <c r="G134" s="2342"/>
      <c r="H134" s="2342"/>
      <c r="I134" s="2343"/>
      <c r="J134" s="2343"/>
      <c r="K134" s="2343"/>
      <c r="L134" s="2343"/>
      <c r="M134" s="2343"/>
      <c r="N134" s="2343"/>
      <c r="O134" s="2343"/>
      <c r="P134" s="2343"/>
      <c r="Q134" s="2343"/>
      <c r="R134" s="2343"/>
      <c r="S134" s="2343"/>
      <c r="T134" s="2343"/>
    </row>
    <row r="135" spans="1:20" ht="15.75" customHeight="1">
      <c r="A135" s="2342"/>
      <c r="B135" s="2342"/>
      <c r="C135" s="2342"/>
      <c r="D135" s="2342"/>
      <c r="E135" s="2342"/>
      <c r="F135" s="2342"/>
      <c r="G135" s="2342"/>
      <c r="H135" s="2342"/>
      <c r="I135" s="2343"/>
      <c r="J135" s="2343"/>
      <c r="K135" s="2343"/>
      <c r="L135" s="2343"/>
      <c r="M135" s="2343"/>
      <c r="N135" s="2343"/>
      <c r="O135" s="2343"/>
      <c r="P135" s="2343"/>
      <c r="Q135" s="2343"/>
      <c r="R135" s="2343"/>
      <c r="S135" s="2343"/>
      <c r="T135" s="2343"/>
    </row>
    <row r="136" spans="1:20" ht="15.75" customHeight="1">
      <c r="A136" s="2342"/>
      <c r="B136" s="2342"/>
      <c r="C136" s="2342"/>
      <c r="D136" s="2342"/>
      <c r="E136" s="2342"/>
      <c r="F136" s="2342"/>
      <c r="G136" s="2342"/>
      <c r="H136" s="2342"/>
      <c r="I136" s="2343"/>
      <c r="J136" s="2343"/>
      <c r="K136" s="2343"/>
      <c r="L136" s="2343"/>
      <c r="M136" s="2343"/>
      <c r="N136" s="2343"/>
      <c r="O136" s="2343"/>
      <c r="P136" s="2343"/>
      <c r="Q136" s="2343"/>
      <c r="R136" s="2343"/>
      <c r="S136" s="2343"/>
      <c r="T136" s="2343"/>
    </row>
    <row r="137" spans="1:20" ht="15.75" customHeight="1">
      <c r="A137" s="2342"/>
      <c r="B137" s="2342"/>
      <c r="C137" s="2342"/>
      <c r="D137" s="2342"/>
      <c r="E137" s="2342"/>
      <c r="F137" s="2342"/>
      <c r="G137" s="2342"/>
      <c r="H137" s="2342"/>
      <c r="I137" s="2343"/>
      <c r="J137" s="2343"/>
      <c r="K137" s="2343"/>
      <c r="L137" s="2343"/>
      <c r="M137" s="2343"/>
      <c r="N137" s="2343"/>
      <c r="O137" s="2343"/>
      <c r="P137" s="2343"/>
      <c r="Q137" s="2343"/>
      <c r="R137" s="2343"/>
      <c r="S137" s="2343"/>
      <c r="T137" s="2343"/>
    </row>
    <row r="138" spans="1:20" ht="15.75" customHeight="1">
      <c r="A138" s="2342"/>
      <c r="B138" s="2342"/>
      <c r="C138" s="2342"/>
      <c r="D138" s="2342"/>
      <c r="E138" s="2342"/>
      <c r="F138" s="2342"/>
      <c r="G138" s="2342"/>
      <c r="H138" s="2342"/>
      <c r="I138" s="2343"/>
      <c r="J138" s="2343"/>
      <c r="K138" s="2343"/>
      <c r="L138" s="2343"/>
      <c r="M138" s="2343"/>
      <c r="N138" s="2343"/>
      <c r="O138" s="2343"/>
      <c r="P138" s="2343"/>
      <c r="Q138" s="2343"/>
      <c r="R138" s="2343"/>
      <c r="S138" s="2343"/>
      <c r="T138" s="2343"/>
    </row>
    <row r="139" spans="1:20" ht="15.75" customHeight="1">
      <c r="A139" s="2342"/>
      <c r="B139" s="2342"/>
      <c r="C139" s="2342"/>
      <c r="D139" s="2342"/>
      <c r="E139" s="2342"/>
      <c r="F139" s="2342"/>
      <c r="G139" s="2342"/>
      <c r="H139" s="2342"/>
      <c r="I139" s="2343"/>
      <c r="J139" s="2343"/>
      <c r="K139" s="2343"/>
      <c r="L139" s="2343"/>
      <c r="M139" s="2343"/>
      <c r="N139" s="2343"/>
      <c r="O139" s="2343"/>
      <c r="P139" s="2343"/>
      <c r="Q139" s="2343"/>
      <c r="R139" s="2343"/>
      <c r="S139" s="2343"/>
      <c r="T139" s="2343"/>
    </row>
    <row r="140" spans="1:20" ht="15.75" customHeight="1">
      <c r="A140" s="2342"/>
      <c r="B140" s="2342"/>
      <c r="C140" s="2342"/>
      <c r="D140" s="2342"/>
      <c r="E140" s="2342"/>
      <c r="F140" s="2342"/>
      <c r="G140" s="2342"/>
      <c r="H140" s="2342"/>
      <c r="I140" s="2343"/>
      <c r="J140" s="2343"/>
      <c r="K140" s="2343"/>
      <c r="L140" s="2343"/>
      <c r="M140" s="2343"/>
      <c r="N140" s="2343"/>
      <c r="O140" s="2343"/>
      <c r="P140" s="2343"/>
      <c r="Q140" s="2343"/>
      <c r="R140" s="2343"/>
      <c r="S140" s="2343"/>
      <c r="T140" s="2343"/>
    </row>
    <row r="141" spans="1:20" ht="15.75" customHeight="1">
      <c r="A141" s="2342"/>
      <c r="B141" s="2342"/>
      <c r="C141" s="2342"/>
      <c r="D141" s="2342"/>
      <c r="E141" s="2342"/>
      <c r="F141" s="2342"/>
      <c r="G141" s="2342"/>
      <c r="H141" s="2342"/>
      <c r="I141" s="2343"/>
      <c r="J141" s="2343"/>
      <c r="K141" s="2343"/>
      <c r="L141" s="2343"/>
      <c r="M141" s="2343"/>
      <c r="N141" s="2343"/>
      <c r="O141" s="2343"/>
      <c r="P141" s="2343"/>
      <c r="Q141" s="2343"/>
      <c r="R141" s="2343"/>
      <c r="S141" s="2343"/>
      <c r="T141" s="2343"/>
    </row>
    <row r="142" spans="1:20" ht="15.75" customHeight="1">
      <c r="A142" s="2342"/>
      <c r="B142" s="2342"/>
      <c r="C142" s="2342"/>
      <c r="D142" s="2342"/>
      <c r="E142" s="2342"/>
      <c r="F142" s="2342"/>
      <c r="G142" s="2342"/>
      <c r="H142" s="2342"/>
      <c r="I142" s="2343"/>
      <c r="J142" s="2343"/>
      <c r="K142" s="2343"/>
      <c r="L142" s="2343"/>
      <c r="M142" s="2343"/>
      <c r="N142" s="2343"/>
      <c r="O142" s="2343"/>
      <c r="P142" s="2343"/>
      <c r="Q142" s="2343"/>
      <c r="R142" s="2343"/>
      <c r="S142" s="2343"/>
      <c r="T142" s="2343"/>
    </row>
    <row r="143" spans="1:20" ht="15.75" customHeight="1">
      <c r="A143" s="2342"/>
      <c r="B143" s="2342"/>
      <c r="C143" s="2342"/>
      <c r="D143" s="2342"/>
      <c r="E143" s="2342"/>
      <c r="F143" s="2342"/>
      <c r="G143" s="2342"/>
      <c r="H143" s="2342"/>
      <c r="I143" s="2343"/>
      <c r="J143" s="2343"/>
      <c r="K143" s="2343"/>
      <c r="L143" s="2343"/>
      <c r="M143" s="2343"/>
      <c r="N143" s="2343"/>
      <c r="O143" s="2343"/>
      <c r="P143" s="2343"/>
      <c r="Q143" s="2343"/>
      <c r="R143" s="2343"/>
      <c r="S143" s="2343"/>
      <c r="T143" s="2343"/>
    </row>
    <row r="144" spans="1:20" ht="15.75" customHeight="1">
      <c r="A144" s="2342"/>
      <c r="B144" s="2342"/>
      <c r="C144" s="2342"/>
      <c r="D144" s="2342"/>
      <c r="E144" s="2342"/>
      <c r="F144" s="2342"/>
      <c r="G144" s="2342"/>
      <c r="H144" s="2342"/>
      <c r="I144" s="2343"/>
      <c r="J144" s="2343"/>
      <c r="K144" s="2343"/>
      <c r="L144" s="2343"/>
      <c r="M144" s="2343"/>
      <c r="N144" s="2343"/>
      <c r="O144" s="2343"/>
      <c r="P144" s="2343"/>
      <c r="Q144" s="2343"/>
      <c r="R144" s="2343"/>
      <c r="S144" s="2343"/>
      <c r="T144" s="2343"/>
    </row>
    <row r="145" spans="1:20" ht="15.75" customHeight="1">
      <c r="A145" s="2342"/>
      <c r="B145" s="2342"/>
      <c r="C145" s="2342"/>
      <c r="D145" s="2342"/>
      <c r="E145" s="2342"/>
      <c r="F145" s="2342"/>
      <c r="G145" s="2342"/>
      <c r="H145" s="2342"/>
      <c r="I145" s="2343"/>
      <c r="J145" s="2343"/>
      <c r="K145" s="2343"/>
      <c r="L145" s="2343"/>
      <c r="M145" s="2343"/>
      <c r="N145" s="2343"/>
      <c r="O145" s="2343"/>
      <c r="P145" s="2343"/>
      <c r="Q145" s="2343"/>
      <c r="R145" s="2343"/>
      <c r="S145" s="2343"/>
      <c r="T145" s="2343"/>
    </row>
    <row r="146" spans="1:20" ht="15.75" customHeight="1">
      <c r="A146" s="2342"/>
      <c r="B146" s="2342"/>
      <c r="C146" s="2342"/>
      <c r="D146" s="2342"/>
      <c r="E146" s="2342"/>
      <c r="F146" s="2342"/>
      <c r="G146" s="2342"/>
      <c r="H146" s="2342"/>
      <c r="I146" s="2343"/>
      <c r="J146" s="2343"/>
      <c r="K146" s="2343"/>
      <c r="L146" s="2343"/>
      <c r="M146" s="2343"/>
      <c r="N146" s="2343"/>
      <c r="O146" s="2343"/>
      <c r="P146" s="2343"/>
      <c r="Q146" s="2343"/>
      <c r="R146" s="2343"/>
      <c r="S146" s="2343"/>
      <c r="T146" s="2343"/>
    </row>
    <row r="147" spans="1:20" ht="15.75" customHeight="1">
      <c r="A147" s="2342"/>
      <c r="B147" s="2342"/>
      <c r="C147" s="2342"/>
      <c r="D147" s="2342"/>
      <c r="E147" s="2342"/>
      <c r="F147" s="2342"/>
      <c r="G147" s="2342"/>
      <c r="H147" s="2342"/>
      <c r="I147" s="2343"/>
      <c r="J147" s="2343"/>
      <c r="K147" s="2343"/>
      <c r="L147" s="2343"/>
      <c r="M147" s="2343"/>
      <c r="N147" s="2343"/>
      <c r="O147" s="2343"/>
      <c r="P147" s="2343"/>
      <c r="Q147" s="2343"/>
      <c r="R147" s="2343"/>
      <c r="S147" s="2343"/>
      <c r="T147" s="2343"/>
    </row>
    <row r="148" spans="1:20" ht="15.75" customHeight="1">
      <c r="A148" s="2342"/>
      <c r="B148" s="2342"/>
      <c r="C148" s="2342"/>
      <c r="D148" s="2342"/>
      <c r="E148" s="2342"/>
      <c r="F148" s="2342"/>
      <c r="G148" s="2342"/>
      <c r="H148" s="2342"/>
      <c r="I148" s="2343"/>
      <c r="J148" s="2343"/>
      <c r="K148" s="2343"/>
      <c r="L148" s="2343"/>
      <c r="M148" s="2343"/>
      <c r="N148" s="2343"/>
      <c r="O148" s="2343"/>
      <c r="P148" s="2343"/>
      <c r="Q148" s="2343"/>
      <c r="R148" s="2343"/>
      <c r="S148" s="2343"/>
      <c r="T148" s="2343"/>
    </row>
    <row r="149" spans="1:20" ht="15.75" customHeight="1">
      <c r="A149" s="2342"/>
      <c r="B149" s="2342"/>
      <c r="C149" s="2342"/>
      <c r="D149" s="2342"/>
      <c r="E149" s="2342"/>
      <c r="F149" s="2342"/>
      <c r="G149" s="2342"/>
      <c r="H149" s="2342"/>
      <c r="I149" s="2343"/>
      <c r="J149" s="2343"/>
      <c r="K149" s="2343"/>
      <c r="L149" s="2343"/>
      <c r="M149" s="2343"/>
      <c r="N149" s="2343"/>
      <c r="O149" s="2343"/>
      <c r="P149" s="2343"/>
      <c r="Q149" s="2343"/>
      <c r="R149" s="2343"/>
      <c r="S149" s="2343"/>
      <c r="T149" s="2343"/>
    </row>
    <row r="150" spans="1:20" ht="15.75" customHeight="1">
      <c r="A150" s="2342"/>
      <c r="B150" s="2342"/>
      <c r="C150" s="2342"/>
      <c r="D150" s="2342"/>
      <c r="E150" s="2342"/>
      <c r="F150" s="2342"/>
      <c r="G150" s="2342"/>
      <c r="H150" s="2342"/>
      <c r="I150" s="2343"/>
      <c r="J150" s="2343"/>
      <c r="K150" s="2343"/>
      <c r="L150" s="2343"/>
      <c r="M150" s="2343"/>
      <c r="N150" s="2343"/>
      <c r="O150" s="2343"/>
      <c r="P150" s="2343"/>
      <c r="Q150" s="2343"/>
      <c r="R150" s="2343"/>
      <c r="S150" s="2343"/>
      <c r="T150" s="2343"/>
    </row>
    <row r="151" spans="1:20" ht="15.75" customHeight="1">
      <c r="A151" s="2342"/>
      <c r="B151" s="2342"/>
      <c r="C151" s="2342"/>
      <c r="D151" s="2342"/>
      <c r="E151" s="2342"/>
      <c r="F151" s="2342"/>
      <c r="G151" s="2342"/>
      <c r="H151" s="2342"/>
      <c r="I151" s="2343"/>
      <c r="J151" s="2343"/>
      <c r="K151" s="2343"/>
      <c r="L151" s="2343"/>
      <c r="M151" s="2343"/>
      <c r="N151" s="2343"/>
      <c r="O151" s="2343"/>
      <c r="P151" s="2343"/>
      <c r="Q151" s="2343"/>
      <c r="R151" s="2343"/>
      <c r="S151" s="2343"/>
      <c r="T151" s="2343"/>
    </row>
    <row r="152" spans="1:20" ht="15.75" customHeight="1">
      <c r="A152" s="2342"/>
      <c r="B152" s="2342"/>
      <c r="C152" s="2342"/>
      <c r="D152" s="2342"/>
      <c r="E152" s="2342"/>
      <c r="F152" s="2342"/>
      <c r="G152" s="2342"/>
      <c r="H152" s="2342"/>
      <c r="I152" s="2343"/>
      <c r="J152" s="2343"/>
      <c r="K152" s="2343"/>
      <c r="L152" s="2343"/>
      <c r="M152" s="2343"/>
      <c r="N152" s="2343"/>
      <c r="O152" s="2343"/>
      <c r="P152" s="2343"/>
      <c r="Q152" s="2343"/>
      <c r="R152" s="2343"/>
      <c r="S152" s="2343"/>
      <c r="T152" s="2343"/>
    </row>
    <row r="153" spans="1:20" ht="15.75" customHeight="1">
      <c r="A153" s="2342"/>
      <c r="B153" s="2342"/>
      <c r="C153" s="2342"/>
      <c r="D153" s="2342"/>
      <c r="E153" s="2342"/>
      <c r="F153" s="2342"/>
      <c r="G153" s="2342"/>
      <c r="H153" s="2342"/>
      <c r="I153" s="2343"/>
      <c r="J153" s="2343"/>
      <c r="K153" s="2343"/>
      <c r="L153" s="2343"/>
      <c r="M153" s="2343"/>
      <c r="N153" s="2343"/>
      <c r="O153" s="2343"/>
      <c r="P153" s="2343"/>
      <c r="Q153" s="2343"/>
      <c r="R153" s="2343"/>
      <c r="S153" s="2343"/>
      <c r="T153" s="2343"/>
    </row>
    <row r="154" spans="1:20" ht="15.75" customHeight="1">
      <c r="A154" s="2342"/>
      <c r="B154" s="2342"/>
      <c r="C154" s="2342"/>
      <c r="D154" s="2342"/>
      <c r="E154" s="2342"/>
      <c r="F154" s="2342"/>
      <c r="G154" s="2342"/>
      <c r="H154" s="2342"/>
      <c r="I154" s="2343"/>
      <c r="J154" s="2343"/>
      <c r="K154" s="2343"/>
      <c r="L154" s="2343"/>
      <c r="M154" s="2343"/>
      <c r="N154" s="2343"/>
      <c r="O154" s="2343"/>
      <c r="P154" s="2343"/>
      <c r="Q154" s="2343"/>
      <c r="R154" s="2343"/>
      <c r="S154" s="2343"/>
      <c r="T154" s="2343"/>
    </row>
    <row r="155" spans="1:20" ht="15.75" customHeight="1">
      <c r="A155" s="2342"/>
      <c r="B155" s="2342"/>
      <c r="C155" s="2342"/>
      <c r="D155" s="2342"/>
      <c r="E155" s="2342"/>
      <c r="F155" s="2342"/>
      <c r="G155" s="2342"/>
      <c r="H155" s="2342"/>
      <c r="I155" s="2343"/>
      <c r="J155" s="2343"/>
      <c r="K155" s="2343"/>
      <c r="L155" s="2343"/>
      <c r="M155" s="2343"/>
      <c r="N155" s="2343"/>
      <c r="O155" s="2343"/>
      <c r="P155" s="2343"/>
      <c r="Q155" s="2343"/>
      <c r="R155" s="2343"/>
      <c r="S155" s="2343"/>
      <c r="T155" s="2343"/>
    </row>
    <row r="156" spans="1:20" ht="15.75" customHeight="1">
      <c r="A156" s="2342"/>
      <c r="B156" s="2342"/>
      <c r="C156" s="2342"/>
      <c r="D156" s="2342"/>
      <c r="E156" s="2342"/>
      <c r="F156" s="2342"/>
      <c r="G156" s="2342"/>
      <c r="H156" s="2342"/>
      <c r="I156" s="2343"/>
      <c r="J156" s="2343"/>
      <c r="K156" s="2343"/>
      <c r="L156" s="2343"/>
      <c r="M156" s="2343"/>
      <c r="N156" s="2343"/>
      <c r="O156" s="2343"/>
      <c r="P156" s="2343"/>
      <c r="Q156" s="2343"/>
      <c r="R156" s="2343"/>
      <c r="S156" s="2343"/>
      <c r="T156" s="2343"/>
    </row>
    <row r="157" spans="1:20" ht="15.75" customHeight="1">
      <c r="A157" s="2342"/>
      <c r="B157" s="2342"/>
      <c r="C157" s="2342"/>
      <c r="D157" s="2342"/>
      <c r="E157" s="2342"/>
      <c r="F157" s="2342"/>
      <c r="G157" s="2342"/>
      <c r="H157" s="2342"/>
      <c r="I157" s="2343"/>
      <c r="J157" s="2343"/>
      <c r="K157" s="2343"/>
      <c r="L157" s="2343"/>
      <c r="M157" s="2343"/>
      <c r="N157" s="2343"/>
      <c r="O157" s="2343"/>
      <c r="P157" s="2343"/>
      <c r="Q157" s="2343"/>
      <c r="R157" s="2343"/>
      <c r="S157" s="2343"/>
      <c r="T157" s="2343"/>
    </row>
    <row r="158" spans="1:20" ht="15.75" customHeight="1">
      <c r="A158" s="2342"/>
      <c r="B158" s="2342"/>
      <c r="C158" s="2342"/>
      <c r="D158" s="2342"/>
      <c r="E158" s="2342"/>
      <c r="F158" s="2342"/>
      <c r="G158" s="2342"/>
      <c r="H158" s="2342"/>
      <c r="I158" s="2343"/>
      <c r="J158" s="2343"/>
      <c r="K158" s="2343"/>
      <c r="L158" s="2343"/>
      <c r="M158" s="2343"/>
      <c r="N158" s="2343"/>
      <c r="O158" s="2343"/>
      <c r="P158" s="2343"/>
      <c r="Q158" s="2343"/>
      <c r="R158" s="2343"/>
      <c r="S158" s="2343"/>
      <c r="T158" s="2343"/>
    </row>
    <row r="159" spans="1:20" ht="15.75" customHeight="1">
      <c r="A159" s="2342"/>
      <c r="B159" s="2342"/>
      <c r="C159" s="2342"/>
      <c r="D159" s="2342"/>
      <c r="E159" s="2342"/>
      <c r="F159" s="2342"/>
      <c r="G159" s="2342"/>
      <c r="H159" s="2342"/>
      <c r="I159" s="2343"/>
      <c r="J159" s="2343"/>
      <c r="K159" s="2343"/>
      <c r="L159" s="2343"/>
      <c r="M159" s="2343"/>
      <c r="N159" s="2343"/>
      <c r="O159" s="2343"/>
      <c r="P159" s="2343"/>
      <c r="Q159" s="2343"/>
      <c r="R159" s="2343"/>
      <c r="S159" s="2343"/>
      <c r="T159" s="2343"/>
    </row>
    <row r="160" spans="1:20" ht="15.75" customHeight="1">
      <c r="A160" s="2342"/>
      <c r="B160" s="2342"/>
      <c r="C160" s="2342"/>
      <c r="D160" s="2342"/>
      <c r="E160" s="2342"/>
      <c r="F160" s="2342"/>
      <c r="G160" s="2342"/>
      <c r="H160" s="2342"/>
      <c r="I160" s="2343"/>
      <c r="J160" s="2343"/>
      <c r="K160" s="2343"/>
      <c r="L160" s="2343"/>
      <c r="M160" s="2343"/>
      <c r="N160" s="2343"/>
      <c r="O160" s="2343"/>
      <c r="P160" s="2343"/>
      <c r="Q160" s="2343"/>
      <c r="R160" s="2343"/>
      <c r="S160" s="2343"/>
      <c r="T160" s="2343"/>
    </row>
    <row r="161" spans="1:20" ht="15.75" customHeight="1">
      <c r="A161" s="2342"/>
      <c r="B161" s="2342"/>
      <c r="C161" s="2342"/>
      <c r="D161" s="2342"/>
      <c r="E161" s="2342"/>
      <c r="F161" s="2342"/>
      <c r="G161" s="2342"/>
      <c r="H161" s="2342"/>
      <c r="I161" s="2343"/>
      <c r="J161" s="2343"/>
      <c r="K161" s="2343"/>
      <c r="L161" s="2343"/>
      <c r="M161" s="2343"/>
      <c r="N161" s="2343"/>
      <c r="O161" s="2343"/>
      <c r="P161" s="2343"/>
      <c r="Q161" s="2343"/>
      <c r="R161" s="2343"/>
      <c r="S161" s="2343"/>
      <c r="T161" s="2343"/>
    </row>
    <row r="162" spans="1:20" ht="15.75" customHeight="1">
      <c r="A162" s="2342"/>
      <c r="B162" s="2342"/>
      <c r="C162" s="2342"/>
      <c r="D162" s="2342"/>
      <c r="E162" s="2342"/>
      <c r="F162" s="2342"/>
      <c r="G162" s="2342"/>
      <c r="H162" s="2342"/>
      <c r="I162" s="2343"/>
      <c r="J162" s="2343"/>
      <c r="K162" s="2343"/>
      <c r="L162" s="2343"/>
      <c r="M162" s="2343"/>
      <c r="N162" s="2343"/>
      <c r="O162" s="2343"/>
      <c r="P162" s="2343"/>
      <c r="Q162" s="2343"/>
      <c r="R162" s="2343"/>
      <c r="S162" s="2343"/>
      <c r="T162" s="2343"/>
    </row>
    <row r="163" spans="1:20" ht="15.75" customHeight="1">
      <c r="A163" s="2342"/>
      <c r="B163" s="2342"/>
      <c r="C163" s="2342"/>
      <c r="D163" s="2342"/>
      <c r="E163" s="2342"/>
      <c r="F163" s="2342"/>
      <c r="G163" s="2342"/>
      <c r="H163" s="2342"/>
      <c r="I163" s="2343"/>
      <c r="J163" s="2343"/>
      <c r="K163" s="2343"/>
      <c r="L163" s="2343"/>
      <c r="M163" s="2343"/>
      <c r="N163" s="2343"/>
      <c r="O163" s="2343"/>
      <c r="P163" s="2343"/>
      <c r="Q163" s="2343"/>
      <c r="R163" s="2343"/>
      <c r="S163" s="2343"/>
      <c r="T163" s="2343"/>
    </row>
    <row r="164" spans="1:20" ht="15.75" customHeight="1">
      <c r="A164" s="2342"/>
      <c r="B164" s="2342"/>
      <c r="C164" s="2342"/>
      <c r="D164" s="2342"/>
      <c r="E164" s="2342"/>
      <c r="F164" s="2342"/>
      <c r="G164" s="2342"/>
      <c r="H164" s="2342"/>
      <c r="I164" s="2343"/>
      <c r="J164" s="2343"/>
      <c r="K164" s="2343"/>
      <c r="L164" s="2343"/>
      <c r="M164" s="2343"/>
      <c r="N164" s="2343"/>
      <c r="O164" s="2343"/>
      <c r="P164" s="2343"/>
      <c r="Q164" s="2343"/>
      <c r="R164" s="2343"/>
      <c r="S164" s="2343"/>
      <c r="T164" s="2343"/>
    </row>
    <row r="165" spans="1:20" ht="15.75" customHeight="1">
      <c r="A165" s="2342"/>
      <c r="B165" s="2342"/>
      <c r="C165" s="2342"/>
      <c r="D165" s="2342"/>
      <c r="E165" s="2342"/>
      <c r="F165" s="2342"/>
      <c r="G165" s="2342"/>
      <c r="H165" s="2342"/>
      <c r="I165" s="2343"/>
      <c r="J165" s="2343"/>
      <c r="K165" s="2343"/>
      <c r="L165" s="2343"/>
      <c r="M165" s="2343"/>
      <c r="N165" s="2343"/>
      <c r="O165" s="2343"/>
      <c r="P165" s="2343"/>
      <c r="Q165" s="2343"/>
      <c r="R165" s="2343"/>
      <c r="S165" s="2343"/>
      <c r="T165" s="2343"/>
    </row>
    <row r="166" spans="1:20" ht="15.75" customHeight="1">
      <c r="A166" s="2342"/>
      <c r="B166" s="2342"/>
      <c r="C166" s="2342"/>
      <c r="D166" s="2342"/>
      <c r="E166" s="2342"/>
      <c r="F166" s="2342"/>
      <c r="G166" s="2342"/>
      <c r="H166" s="2342"/>
      <c r="I166" s="2343"/>
      <c r="J166" s="2343"/>
      <c r="K166" s="2343"/>
      <c r="L166" s="2343"/>
      <c r="M166" s="2343"/>
      <c r="N166" s="2343"/>
      <c r="O166" s="2343"/>
      <c r="P166" s="2343"/>
      <c r="Q166" s="2343"/>
      <c r="R166" s="2343"/>
      <c r="S166" s="2343"/>
      <c r="T166" s="2343"/>
    </row>
    <row r="167" spans="1:20" ht="15.75" customHeight="1">
      <c r="A167" s="2342"/>
      <c r="B167" s="2342"/>
      <c r="C167" s="2342"/>
      <c r="D167" s="2342"/>
      <c r="E167" s="2342"/>
      <c r="F167" s="2342"/>
      <c r="G167" s="2342"/>
      <c r="H167" s="2342"/>
      <c r="I167" s="2343"/>
      <c r="J167" s="2343"/>
      <c r="K167" s="2343"/>
      <c r="L167" s="2343"/>
      <c r="M167" s="2343"/>
      <c r="N167" s="2343"/>
      <c r="O167" s="2343"/>
      <c r="P167" s="2343"/>
      <c r="Q167" s="2343"/>
      <c r="R167" s="2343"/>
      <c r="S167" s="2343"/>
      <c r="T167" s="2343"/>
    </row>
    <row r="168" spans="1:20" ht="15.75" customHeight="1">
      <c r="A168" s="2342"/>
      <c r="B168" s="2342"/>
      <c r="C168" s="2342"/>
      <c r="D168" s="2342"/>
      <c r="E168" s="2342"/>
      <c r="F168" s="2342"/>
      <c r="G168" s="2342"/>
      <c r="H168" s="2342"/>
      <c r="I168" s="2343"/>
      <c r="J168" s="2343"/>
      <c r="K168" s="2343"/>
      <c r="L168" s="2343"/>
      <c r="M168" s="2343"/>
      <c r="N168" s="2343"/>
      <c r="O168" s="2343"/>
      <c r="P168" s="2343"/>
      <c r="Q168" s="2343"/>
      <c r="R168" s="2343"/>
      <c r="S168" s="2343"/>
      <c r="T168" s="2343"/>
    </row>
    <row r="169" spans="1:20" ht="15.75" customHeight="1">
      <c r="A169" s="2342"/>
      <c r="B169" s="2342"/>
      <c r="C169" s="2342"/>
      <c r="D169" s="2342"/>
      <c r="E169" s="2342"/>
      <c r="F169" s="2342"/>
      <c r="G169" s="2342"/>
      <c r="H169" s="2342"/>
      <c r="I169" s="2343"/>
      <c r="J169" s="2343"/>
      <c r="K169" s="2343"/>
      <c r="L169" s="2343"/>
      <c r="M169" s="2343"/>
      <c r="N169" s="2343"/>
      <c r="O169" s="2343"/>
      <c r="P169" s="2343"/>
      <c r="Q169" s="2343"/>
      <c r="R169" s="2343"/>
      <c r="S169" s="2343"/>
      <c r="T169" s="2343"/>
    </row>
    <row r="170" spans="1:20" ht="15.75" customHeight="1">
      <c r="A170" s="2342"/>
      <c r="B170" s="2342"/>
      <c r="C170" s="2342"/>
      <c r="D170" s="2342"/>
      <c r="E170" s="2342"/>
      <c r="F170" s="2342"/>
      <c r="G170" s="2342"/>
      <c r="H170" s="2342"/>
      <c r="I170" s="2343"/>
      <c r="J170" s="2343"/>
      <c r="K170" s="2343"/>
      <c r="L170" s="2343"/>
      <c r="M170" s="2343"/>
      <c r="N170" s="2343"/>
      <c r="O170" s="2343"/>
      <c r="P170" s="2343"/>
      <c r="Q170" s="2343"/>
      <c r="R170" s="2343"/>
      <c r="S170" s="2343"/>
      <c r="T170" s="2343"/>
    </row>
    <row r="171" spans="1:20" ht="15.75" customHeight="1">
      <c r="A171" s="2342"/>
      <c r="B171" s="2342"/>
      <c r="C171" s="2342"/>
      <c r="D171" s="2342"/>
      <c r="E171" s="2342"/>
      <c r="F171" s="2342"/>
      <c r="G171" s="2342"/>
      <c r="H171" s="2342"/>
      <c r="I171" s="2343"/>
      <c r="J171" s="2343"/>
      <c r="K171" s="2343"/>
      <c r="L171" s="2343"/>
      <c r="M171" s="2343"/>
      <c r="N171" s="2343"/>
      <c r="O171" s="2343"/>
      <c r="P171" s="2343"/>
      <c r="Q171" s="2343"/>
      <c r="R171" s="2343"/>
      <c r="S171" s="2343"/>
      <c r="T171" s="2343"/>
    </row>
    <row r="172" spans="1:20" ht="15.75" customHeight="1">
      <c r="A172" s="2342"/>
      <c r="B172" s="2342"/>
      <c r="C172" s="2342"/>
      <c r="D172" s="2342"/>
      <c r="E172" s="2342"/>
      <c r="F172" s="2342"/>
      <c r="G172" s="2342"/>
      <c r="H172" s="2342"/>
      <c r="I172" s="2343"/>
      <c r="J172" s="2343"/>
      <c r="K172" s="2343"/>
      <c r="L172" s="2343"/>
      <c r="M172" s="2343"/>
      <c r="N172" s="2343"/>
      <c r="O172" s="2343"/>
      <c r="P172" s="2343"/>
      <c r="Q172" s="2343"/>
      <c r="R172" s="2343"/>
      <c r="S172" s="2343"/>
      <c r="T172" s="2343"/>
    </row>
    <row r="173" spans="1:20" ht="15.75" customHeight="1">
      <c r="A173" s="2342"/>
      <c r="B173" s="2342"/>
      <c r="C173" s="2342"/>
      <c r="D173" s="2342"/>
      <c r="E173" s="2342"/>
      <c r="F173" s="2342"/>
      <c r="G173" s="2342"/>
      <c r="H173" s="2342"/>
      <c r="I173" s="2343"/>
      <c r="J173" s="2343"/>
      <c r="K173" s="2343"/>
      <c r="L173" s="2343"/>
      <c r="M173" s="2343"/>
      <c r="N173" s="2343"/>
      <c r="O173" s="2343"/>
      <c r="P173" s="2343"/>
      <c r="Q173" s="2343"/>
      <c r="R173" s="2343"/>
      <c r="S173" s="2343"/>
      <c r="T173" s="2343"/>
    </row>
    <row r="174" spans="1:20" ht="15.75" customHeight="1">
      <c r="A174" s="2342"/>
      <c r="B174" s="2342"/>
      <c r="C174" s="2342"/>
      <c r="D174" s="2342"/>
      <c r="E174" s="2342"/>
      <c r="F174" s="2342"/>
      <c r="G174" s="2342"/>
      <c r="H174" s="2342"/>
      <c r="I174" s="2343"/>
      <c r="J174" s="2343"/>
      <c r="K174" s="2343"/>
      <c r="L174" s="2343"/>
      <c r="M174" s="2343"/>
      <c r="N174" s="2343"/>
      <c r="O174" s="2343"/>
      <c r="P174" s="2343"/>
      <c r="Q174" s="2343"/>
      <c r="R174" s="2343"/>
      <c r="S174" s="2343"/>
      <c r="T174" s="2343"/>
    </row>
    <row r="175" spans="1:20" ht="15.75" customHeight="1">
      <c r="A175" s="2342"/>
      <c r="B175" s="2342"/>
      <c r="C175" s="2342"/>
      <c r="D175" s="2342"/>
      <c r="E175" s="2342"/>
      <c r="F175" s="2342"/>
      <c r="G175" s="2342"/>
      <c r="H175" s="2342"/>
      <c r="I175" s="2343"/>
      <c r="J175" s="2343"/>
      <c r="K175" s="2343"/>
      <c r="L175" s="2343"/>
      <c r="M175" s="2343"/>
      <c r="N175" s="2343"/>
      <c r="O175" s="2343"/>
      <c r="P175" s="2343"/>
      <c r="Q175" s="2343"/>
      <c r="R175" s="2343"/>
      <c r="S175" s="2343"/>
      <c r="T175" s="2343"/>
    </row>
    <row r="176" spans="1:20" ht="15.75" customHeight="1">
      <c r="A176" s="2342"/>
      <c r="B176" s="2342"/>
      <c r="C176" s="2342"/>
      <c r="D176" s="2342"/>
      <c r="E176" s="2342"/>
      <c r="F176" s="2342"/>
      <c r="G176" s="2342"/>
      <c r="H176" s="2342"/>
      <c r="I176" s="2343"/>
      <c r="J176" s="2343"/>
      <c r="K176" s="2343"/>
      <c r="L176" s="2343"/>
      <c r="M176" s="2343"/>
      <c r="N176" s="2343"/>
      <c r="O176" s="2343"/>
      <c r="P176" s="2343"/>
      <c r="Q176" s="2343"/>
      <c r="R176" s="2343"/>
      <c r="S176" s="2343"/>
      <c r="T176" s="2343"/>
    </row>
    <row r="177" spans="1:20" ht="15.75" customHeight="1">
      <c r="A177" s="2342"/>
      <c r="B177" s="2342"/>
      <c r="C177" s="2342"/>
      <c r="D177" s="2342"/>
      <c r="E177" s="2342"/>
      <c r="F177" s="2342"/>
      <c r="G177" s="2342"/>
      <c r="H177" s="2342"/>
      <c r="I177" s="2343"/>
      <c r="J177" s="2343"/>
      <c r="K177" s="2343"/>
      <c r="L177" s="2343"/>
      <c r="M177" s="2343"/>
      <c r="N177" s="2343"/>
      <c r="O177" s="2343"/>
      <c r="P177" s="2343"/>
      <c r="Q177" s="2343"/>
      <c r="R177" s="2343"/>
      <c r="S177" s="2343"/>
      <c r="T177" s="2343"/>
    </row>
    <row r="178" spans="1:20" ht="15.75" customHeight="1">
      <c r="A178" s="2342"/>
      <c r="B178" s="2342"/>
      <c r="C178" s="2342"/>
      <c r="D178" s="2342"/>
      <c r="E178" s="2342"/>
      <c r="F178" s="2342"/>
      <c r="G178" s="2342"/>
      <c r="H178" s="2342"/>
      <c r="I178" s="2343"/>
      <c r="J178" s="2343"/>
      <c r="K178" s="2343"/>
      <c r="L178" s="2343"/>
      <c r="M178" s="2343"/>
      <c r="N178" s="2343"/>
      <c r="O178" s="2343"/>
      <c r="P178" s="2343"/>
      <c r="Q178" s="2343"/>
      <c r="R178" s="2343"/>
      <c r="S178" s="2343"/>
      <c r="T178" s="2343"/>
    </row>
    <row r="179" spans="1:20" ht="15.75" customHeight="1">
      <c r="A179" s="2342"/>
      <c r="B179" s="2342"/>
      <c r="C179" s="2342"/>
      <c r="D179" s="2342"/>
      <c r="E179" s="2342"/>
      <c r="F179" s="2342"/>
      <c r="G179" s="2342"/>
      <c r="H179" s="2342"/>
      <c r="I179" s="2343"/>
      <c r="J179" s="2343"/>
      <c r="K179" s="2343"/>
      <c r="L179" s="2343"/>
      <c r="M179" s="2343"/>
      <c r="N179" s="2343"/>
      <c r="O179" s="2343"/>
      <c r="P179" s="2343"/>
      <c r="Q179" s="2343"/>
      <c r="R179" s="2343"/>
      <c r="S179" s="2343"/>
      <c r="T179" s="2343"/>
    </row>
    <row r="180" spans="1:20" ht="15.75" customHeight="1">
      <c r="A180" s="2342"/>
      <c r="B180" s="2342"/>
      <c r="C180" s="2342"/>
      <c r="D180" s="2342"/>
      <c r="E180" s="2342"/>
      <c r="F180" s="2342"/>
      <c r="G180" s="2342"/>
      <c r="H180" s="2342"/>
      <c r="I180" s="2343"/>
      <c r="J180" s="2343"/>
      <c r="K180" s="2343"/>
      <c r="L180" s="2343"/>
      <c r="M180" s="2343"/>
      <c r="N180" s="2343"/>
      <c r="O180" s="2343"/>
      <c r="P180" s="2343"/>
      <c r="Q180" s="2343"/>
      <c r="R180" s="2343"/>
      <c r="S180" s="2343"/>
      <c r="T180" s="2343"/>
    </row>
    <row r="181" spans="1:20" ht="15.75" customHeight="1">
      <c r="A181" s="2342"/>
      <c r="B181" s="2342"/>
      <c r="C181" s="2342"/>
      <c r="D181" s="2342"/>
      <c r="E181" s="2342"/>
      <c r="F181" s="2342"/>
      <c r="G181" s="2342"/>
      <c r="H181" s="2342"/>
      <c r="I181" s="2343"/>
      <c r="J181" s="2343"/>
      <c r="K181" s="2343"/>
      <c r="L181" s="2343"/>
      <c r="M181" s="2343"/>
      <c r="N181" s="2343"/>
      <c r="O181" s="2343"/>
      <c r="P181" s="2343"/>
      <c r="Q181" s="2343"/>
      <c r="R181" s="2343"/>
      <c r="S181" s="2343"/>
      <c r="T181" s="2343"/>
    </row>
    <row r="182" spans="1:20" ht="15.75" customHeight="1">
      <c r="A182" s="2342"/>
      <c r="B182" s="2342"/>
      <c r="C182" s="2342"/>
      <c r="D182" s="2342"/>
      <c r="E182" s="2342"/>
      <c r="F182" s="2342"/>
      <c r="G182" s="2342"/>
      <c r="H182" s="2342"/>
      <c r="I182" s="2343"/>
      <c r="J182" s="2343"/>
      <c r="K182" s="2343"/>
      <c r="L182" s="2343"/>
      <c r="M182" s="2343"/>
      <c r="N182" s="2343"/>
      <c r="O182" s="2343"/>
      <c r="P182" s="2343"/>
      <c r="Q182" s="2343"/>
      <c r="R182" s="2343"/>
      <c r="S182" s="2343"/>
      <c r="T182" s="2343"/>
    </row>
    <row r="183" spans="1:20" ht="15.75" customHeight="1">
      <c r="A183" s="2342"/>
      <c r="B183" s="2342"/>
      <c r="C183" s="2342"/>
      <c r="D183" s="2342"/>
      <c r="E183" s="2342"/>
      <c r="F183" s="2342"/>
      <c r="G183" s="2342"/>
      <c r="H183" s="2342"/>
      <c r="I183" s="2343"/>
      <c r="J183" s="2343"/>
      <c r="K183" s="2343"/>
      <c r="L183" s="2343"/>
      <c r="M183" s="2343"/>
      <c r="N183" s="2343"/>
      <c r="O183" s="2343"/>
      <c r="P183" s="2343"/>
      <c r="Q183" s="2343"/>
      <c r="R183" s="2343"/>
      <c r="S183" s="2343"/>
      <c r="T183" s="2343"/>
    </row>
    <row r="184" spans="1:20" ht="15.75" customHeight="1">
      <c r="A184" s="2342"/>
      <c r="B184" s="2342"/>
      <c r="C184" s="2342"/>
      <c r="D184" s="2342"/>
      <c r="E184" s="2342"/>
      <c r="F184" s="2342"/>
      <c r="G184" s="2342"/>
      <c r="H184" s="2342"/>
      <c r="I184" s="2343"/>
      <c r="J184" s="2343"/>
      <c r="K184" s="2343"/>
      <c r="L184" s="2343"/>
      <c r="M184" s="2343"/>
      <c r="N184" s="2343"/>
      <c r="O184" s="2343"/>
      <c r="P184" s="2343"/>
      <c r="Q184" s="2343"/>
      <c r="R184" s="2343"/>
      <c r="S184" s="2343"/>
      <c r="T184" s="2343"/>
    </row>
    <row r="185" spans="1:20" ht="15.75" customHeight="1">
      <c r="A185" s="2342"/>
      <c r="B185" s="2342"/>
      <c r="C185" s="2342"/>
      <c r="D185" s="2342"/>
      <c r="E185" s="2342"/>
      <c r="F185" s="2342"/>
      <c r="G185" s="2342"/>
      <c r="H185" s="2342"/>
      <c r="I185" s="2343"/>
      <c r="J185" s="2343"/>
      <c r="K185" s="2343"/>
      <c r="L185" s="2343"/>
      <c r="M185" s="2343"/>
      <c r="N185" s="2343"/>
      <c r="O185" s="2343"/>
      <c r="P185" s="2343"/>
      <c r="Q185" s="2343"/>
      <c r="R185" s="2343"/>
      <c r="S185" s="2343"/>
      <c r="T185" s="2343"/>
    </row>
    <row r="186" spans="1:20" ht="15.75" customHeight="1">
      <c r="A186" s="2342"/>
      <c r="B186" s="2342"/>
      <c r="C186" s="2342"/>
      <c r="D186" s="2342"/>
      <c r="E186" s="2342"/>
      <c r="F186" s="2342"/>
      <c r="G186" s="2342"/>
      <c r="H186" s="2342"/>
      <c r="I186" s="2343"/>
      <c r="J186" s="2343"/>
      <c r="K186" s="2343"/>
      <c r="L186" s="2343"/>
      <c r="M186" s="2343"/>
      <c r="N186" s="2343"/>
      <c r="O186" s="2343"/>
      <c r="P186" s="2343"/>
      <c r="Q186" s="2343"/>
      <c r="R186" s="2343"/>
      <c r="S186" s="2343"/>
      <c r="T186" s="2343"/>
    </row>
    <row r="187" spans="1:20" ht="15.75" customHeight="1">
      <c r="A187" s="2342"/>
      <c r="B187" s="2342"/>
      <c r="C187" s="2342"/>
      <c r="D187" s="2342"/>
      <c r="E187" s="2342"/>
      <c r="F187" s="2342"/>
      <c r="G187" s="2342"/>
      <c r="H187" s="2342"/>
      <c r="I187" s="2343"/>
      <c r="J187" s="2343"/>
      <c r="K187" s="2343"/>
      <c r="L187" s="2343"/>
      <c r="M187" s="2343"/>
      <c r="N187" s="2343"/>
      <c r="O187" s="2343"/>
      <c r="P187" s="2343"/>
      <c r="Q187" s="2343"/>
      <c r="R187" s="2343"/>
      <c r="S187" s="2343"/>
      <c r="T187" s="2343"/>
    </row>
    <row r="188" spans="1:20" ht="15.75" customHeight="1">
      <c r="A188" s="2342"/>
      <c r="B188" s="2342"/>
      <c r="C188" s="2342"/>
      <c r="D188" s="2342"/>
      <c r="E188" s="2342"/>
      <c r="F188" s="2342"/>
      <c r="G188" s="2342"/>
      <c r="H188" s="2342"/>
      <c r="I188" s="2343"/>
      <c r="J188" s="2343"/>
      <c r="K188" s="2343"/>
      <c r="L188" s="2343"/>
      <c r="M188" s="2343"/>
      <c r="N188" s="2343"/>
      <c r="O188" s="2343"/>
      <c r="P188" s="2343"/>
      <c r="Q188" s="2343"/>
      <c r="R188" s="2343"/>
      <c r="S188" s="2343"/>
      <c r="T188" s="2343"/>
    </row>
    <row r="189" spans="1:20" ht="15.75" customHeight="1">
      <c r="A189" s="2342"/>
      <c r="B189" s="2342"/>
      <c r="C189" s="2342"/>
      <c r="D189" s="2342"/>
      <c r="E189" s="2342"/>
      <c r="F189" s="2342"/>
      <c r="G189" s="2342"/>
      <c r="H189" s="2342"/>
      <c r="I189" s="2343"/>
      <c r="J189" s="2343"/>
      <c r="K189" s="2343"/>
      <c r="L189" s="2343"/>
      <c r="M189" s="2343"/>
      <c r="N189" s="2343"/>
      <c r="O189" s="2343"/>
      <c r="P189" s="2343"/>
      <c r="Q189" s="2343"/>
      <c r="R189" s="2343"/>
      <c r="S189" s="2343"/>
      <c r="T189" s="2343"/>
    </row>
    <row r="190" spans="1:20" ht="15.75" customHeight="1">
      <c r="A190" s="2342"/>
      <c r="B190" s="2342"/>
      <c r="C190" s="2342"/>
      <c r="D190" s="2342"/>
      <c r="E190" s="2342"/>
      <c r="F190" s="2342"/>
      <c r="G190" s="2342"/>
      <c r="H190" s="2342"/>
      <c r="I190" s="2343"/>
      <c r="J190" s="2343"/>
      <c r="K190" s="2343"/>
      <c r="L190" s="2343"/>
      <c r="M190" s="2343"/>
      <c r="N190" s="2343"/>
      <c r="O190" s="2343"/>
      <c r="P190" s="2343"/>
      <c r="Q190" s="2343"/>
      <c r="R190" s="2343"/>
      <c r="S190" s="2343"/>
      <c r="T190" s="2343"/>
    </row>
    <row r="191" spans="1:20" ht="15.75" customHeight="1">
      <c r="A191" s="2342"/>
      <c r="B191" s="2342"/>
      <c r="C191" s="2342"/>
      <c r="D191" s="2342"/>
      <c r="E191" s="2342"/>
      <c r="F191" s="2342"/>
      <c r="G191" s="2342"/>
      <c r="H191" s="2342"/>
      <c r="I191" s="2343"/>
      <c r="J191" s="2343"/>
      <c r="K191" s="2343"/>
      <c r="L191" s="2343"/>
      <c r="M191" s="2343"/>
      <c r="N191" s="2343"/>
      <c r="O191" s="2343"/>
      <c r="P191" s="2343"/>
      <c r="Q191" s="2343"/>
      <c r="R191" s="2343"/>
      <c r="S191" s="2343"/>
      <c r="T191" s="2343"/>
    </row>
    <row r="192" spans="1:20" ht="15.75" customHeight="1">
      <c r="A192" s="2342"/>
      <c r="B192" s="2342"/>
      <c r="C192" s="2342"/>
      <c r="D192" s="2342"/>
      <c r="E192" s="2342"/>
      <c r="F192" s="2342"/>
      <c r="G192" s="2342"/>
      <c r="H192" s="2342"/>
      <c r="I192" s="2343"/>
      <c r="J192" s="2343"/>
      <c r="K192" s="2343"/>
      <c r="L192" s="2343"/>
      <c r="M192" s="2343"/>
      <c r="N192" s="2343"/>
      <c r="O192" s="2343"/>
      <c r="P192" s="2343"/>
      <c r="Q192" s="2343"/>
      <c r="R192" s="2343"/>
      <c r="S192" s="2343"/>
      <c r="T192" s="2343"/>
    </row>
    <row r="193" spans="1:20" ht="15.75" customHeight="1">
      <c r="A193" s="2342"/>
      <c r="B193" s="2342"/>
      <c r="C193" s="2342"/>
      <c r="D193" s="2342"/>
      <c r="E193" s="2342"/>
      <c r="F193" s="2342"/>
      <c r="G193" s="2342"/>
      <c r="H193" s="2342"/>
      <c r="I193" s="2343"/>
      <c r="J193" s="2343"/>
      <c r="K193" s="2343"/>
      <c r="L193" s="2343"/>
      <c r="M193" s="2343"/>
      <c r="N193" s="2343"/>
      <c r="O193" s="2343"/>
      <c r="P193" s="2343"/>
      <c r="Q193" s="2343"/>
      <c r="R193" s="2343"/>
      <c r="S193" s="2343"/>
      <c r="T193" s="2343"/>
    </row>
    <row r="194" spans="1:20" ht="15.75" customHeight="1">
      <c r="A194" s="2342"/>
      <c r="B194" s="2342"/>
      <c r="C194" s="2342"/>
      <c r="D194" s="2342"/>
      <c r="E194" s="2342"/>
      <c r="F194" s="2342"/>
      <c r="G194" s="2342"/>
      <c r="H194" s="2342"/>
      <c r="I194" s="2343"/>
      <c r="J194" s="2343"/>
      <c r="K194" s="2343"/>
      <c r="L194" s="2343"/>
      <c r="M194" s="2343"/>
      <c r="N194" s="2343"/>
      <c r="O194" s="2343"/>
      <c r="P194" s="2343"/>
      <c r="Q194" s="2343"/>
      <c r="R194" s="2343"/>
      <c r="S194" s="2343"/>
      <c r="T194" s="2343"/>
    </row>
    <row r="195" spans="1:20" ht="15.75" customHeight="1">
      <c r="A195" s="2342"/>
      <c r="B195" s="2342"/>
      <c r="C195" s="2342"/>
      <c r="D195" s="2342"/>
      <c r="E195" s="2342"/>
      <c r="F195" s="2342"/>
      <c r="G195" s="2342"/>
      <c r="H195" s="2342"/>
      <c r="I195" s="2343"/>
      <c r="J195" s="2343"/>
      <c r="K195" s="2343"/>
      <c r="L195" s="2343"/>
      <c r="M195" s="2343"/>
      <c r="N195" s="2343"/>
      <c r="O195" s="2343"/>
      <c r="P195" s="2343"/>
      <c r="Q195" s="2343"/>
      <c r="R195" s="2343"/>
      <c r="S195" s="2343"/>
      <c r="T195" s="2343"/>
    </row>
    <row r="196" spans="1:20" ht="15.75" customHeight="1">
      <c r="A196" s="2342"/>
      <c r="B196" s="2342"/>
      <c r="C196" s="2342"/>
      <c r="D196" s="2342"/>
      <c r="E196" s="2342"/>
      <c r="F196" s="2342"/>
      <c r="G196" s="2342"/>
      <c r="H196" s="2342"/>
      <c r="I196" s="2343"/>
      <c r="J196" s="2343"/>
      <c r="K196" s="2343"/>
      <c r="L196" s="2343"/>
      <c r="M196" s="2343"/>
      <c r="N196" s="2343"/>
      <c r="O196" s="2343"/>
      <c r="P196" s="2343"/>
      <c r="Q196" s="2343"/>
      <c r="R196" s="2343"/>
      <c r="S196" s="2343"/>
      <c r="T196" s="2343"/>
    </row>
    <row r="197" spans="1:20" ht="15.75" customHeight="1">
      <c r="A197" s="2342"/>
      <c r="B197" s="2342"/>
      <c r="C197" s="2342"/>
      <c r="D197" s="2342"/>
      <c r="E197" s="2342"/>
      <c r="F197" s="2342"/>
      <c r="G197" s="2342"/>
      <c r="H197" s="2342"/>
      <c r="I197" s="2343"/>
      <c r="J197" s="2343"/>
      <c r="K197" s="2343"/>
      <c r="L197" s="2343"/>
      <c r="M197" s="2343"/>
      <c r="N197" s="2343"/>
      <c r="O197" s="2343"/>
      <c r="P197" s="2343"/>
      <c r="Q197" s="2343"/>
      <c r="R197" s="2343"/>
      <c r="S197" s="2343"/>
      <c r="T197" s="2343"/>
    </row>
    <row r="198" spans="1:20" ht="15.75" customHeight="1">
      <c r="A198" s="2342"/>
      <c r="B198" s="2342"/>
      <c r="C198" s="2342"/>
      <c r="D198" s="2342"/>
      <c r="E198" s="2342"/>
      <c r="F198" s="2342"/>
      <c r="G198" s="2342"/>
      <c r="H198" s="2342"/>
      <c r="I198" s="2343"/>
      <c r="J198" s="2343"/>
      <c r="K198" s="2343"/>
      <c r="L198" s="2343"/>
      <c r="M198" s="2343"/>
      <c r="N198" s="2343"/>
      <c r="O198" s="2343"/>
      <c r="P198" s="2343"/>
      <c r="Q198" s="2343"/>
      <c r="R198" s="2343"/>
      <c r="S198" s="2343"/>
      <c r="T198" s="2343"/>
    </row>
    <row r="199" spans="1:20" ht="15.75" customHeight="1">
      <c r="A199" s="2342"/>
      <c r="B199" s="2342"/>
      <c r="C199" s="2342"/>
      <c r="D199" s="2342"/>
      <c r="E199" s="2342"/>
      <c r="F199" s="2342"/>
      <c r="G199" s="2342"/>
      <c r="H199" s="2342"/>
      <c r="I199" s="2343"/>
      <c r="J199" s="2343"/>
      <c r="K199" s="2343"/>
      <c r="L199" s="2343"/>
      <c r="M199" s="2343"/>
      <c r="N199" s="2343"/>
      <c r="O199" s="2343"/>
      <c r="P199" s="2343"/>
      <c r="Q199" s="2343"/>
      <c r="R199" s="2343"/>
      <c r="S199" s="2343"/>
      <c r="T199" s="2343"/>
    </row>
    <row r="200" spans="1:20" ht="15.75" customHeight="1">
      <c r="A200" s="2342"/>
      <c r="B200" s="2342"/>
      <c r="C200" s="2342"/>
      <c r="D200" s="2342"/>
      <c r="E200" s="2342"/>
      <c r="F200" s="2342"/>
      <c r="G200" s="2342"/>
      <c r="H200" s="2342"/>
      <c r="I200" s="2343"/>
      <c r="J200" s="2343"/>
      <c r="K200" s="2343"/>
      <c r="L200" s="2343"/>
      <c r="M200" s="2343"/>
      <c r="N200" s="2343"/>
      <c r="O200" s="2343"/>
      <c r="P200" s="2343"/>
      <c r="Q200" s="2343"/>
      <c r="R200" s="2343"/>
      <c r="S200" s="2343"/>
      <c r="T200" s="2343"/>
    </row>
    <row r="201" spans="1:20" ht="15.75" customHeight="1">
      <c r="A201" s="2342"/>
      <c r="B201" s="2342"/>
      <c r="C201" s="2342"/>
      <c r="D201" s="2342"/>
      <c r="E201" s="2342"/>
      <c r="F201" s="2342"/>
      <c r="G201" s="2342"/>
      <c r="H201" s="2342"/>
      <c r="I201" s="2343"/>
      <c r="J201" s="2343"/>
      <c r="K201" s="2343"/>
      <c r="L201" s="2343"/>
      <c r="M201" s="2343"/>
      <c r="N201" s="2343"/>
      <c r="O201" s="2343"/>
      <c r="P201" s="2343"/>
      <c r="Q201" s="2343"/>
      <c r="R201" s="2343"/>
      <c r="S201" s="2343"/>
      <c r="T201" s="2343"/>
    </row>
    <row r="202" spans="1:20" ht="15.75" customHeight="1">
      <c r="A202" s="2342"/>
      <c r="B202" s="2342"/>
      <c r="C202" s="2342"/>
      <c r="D202" s="2342"/>
      <c r="E202" s="2342"/>
      <c r="F202" s="2342"/>
      <c r="G202" s="2342"/>
      <c r="H202" s="2342"/>
      <c r="I202" s="2343"/>
      <c r="J202" s="2343"/>
      <c r="K202" s="2343"/>
      <c r="L202" s="2343"/>
      <c r="M202" s="2343"/>
      <c r="N202" s="2343"/>
      <c r="O202" s="2343"/>
      <c r="P202" s="2343"/>
      <c r="Q202" s="2343"/>
      <c r="R202" s="2343"/>
      <c r="S202" s="2343"/>
      <c r="T202" s="2343"/>
    </row>
    <row r="203" spans="1:20" ht="15.75" customHeight="1">
      <c r="A203" s="2342"/>
      <c r="B203" s="2342"/>
      <c r="C203" s="2342"/>
      <c r="D203" s="2342"/>
      <c r="E203" s="2342"/>
      <c r="F203" s="2342"/>
      <c r="G203" s="2342"/>
      <c r="H203" s="2342"/>
      <c r="I203" s="2343"/>
      <c r="J203" s="2343"/>
      <c r="K203" s="2343"/>
      <c r="L203" s="2343"/>
      <c r="M203" s="2343"/>
      <c r="N203" s="2343"/>
      <c r="O203" s="2343"/>
      <c r="P203" s="2343"/>
      <c r="Q203" s="2343"/>
      <c r="R203" s="2343"/>
      <c r="S203" s="2343"/>
      <c r="T203" s="2343"/>
    </row>
    <row r="204" spans="1:20" ht="15.75" customHeight="1">
      <c r="A204" s="2342"/>
      <c r="B204" s="2342"/>
      <c r="C204" s="2342"/>
      <c r="D204" s="2342"/>
      <c r="E204" s="2342"/>
      <c r="F204" s="2342"/>
      <c r="G204" s="2342"/>
      <c r="H204" s="2342"/>
      <c r="I204" s="2343"/>
      <c r="J204" s="2343"/>
      <c r="K204" s="2343"/>
      <c r="L204" s="2343"/>
      <c r="M204" s="2343"/>
      <c r="N204" s="2343"/>
      <c r="O204" s="2343"/>
      <c r="P204" s="2343"/>
      <c r="Q204" s="2343"/>
      <c r="R204" s="2343"/>
      <c r="S204" s="2343"/>
      <c r="T204" s="2343"/>
    </row>
    <row r="205" spans="1:20" ht="15.75" customHeight="1">
      <c r="A205" s="2342"/>
      <c r="B205" s="2342"/>
      <c r="C205" s="2342"/>
      <c r="D205" s="2342"/>
      <c r="E205" s="2342"/>
      <c r="F205" s="2342"/>
      <c r="G205" s="2342"/>
      <c r="H205" s="2342"/>
      <c r="I205" s="2343"/>
      <c r="J205" s="2343"/>
      <c r="K205" s="2343"/>
      <c r="L205" s="2343"/>
      <c r="M205" s="2343"/>
      <c r="N205" s="2343"/>
      <c r="O205" s="2343"/>
      <c r="P205" s="2343"/>
      <c r="Q205" s="2343"/>
      <c r="R205" s="2343"/>
      <c r="S205" s="2343"/>
      <c r="T205" s="2343"/>
    </row>
    <row r="206" spans="1:20" ht="15.75" customHeight="1">
      <c r="A206" s="2342"/>
      <c r="B206" s="2342"/>
      <c r="C206" s="2342"/>
      <c r="D206" s="2342"/>
      <c r="E206" s="2342"/>
      <c r="F206" s="2342"/>
      <c r="G206" s="2342"/>
      <c r="H206" s="2342"/>
      <c r="I206" s="2343"/>
      <c r="J206" s="2343"/>
      <c r="K206" s="2343"/>
      <c r="L206" s="2343"/>
      <c r="M206" s="2343"/>
      <c r="N206" s="2343"/>
      <c r="O206" s="2343"/>
      <c r="P206" s="2343"/>
      <c r="Q206" s="2343"/>
      <c r="R206" s="2343"/>
      <c r="S206" s="2343"/>
      <c r="T206" s="2343"/>
    </row>
    <row r="207" spans="1:20" ht="15.75" customHeight="1">
      <c r="A207" s="2342"/>
      <c r="B207" s="2342"/>
      <c r="C207" s="2342"/>
      <c r="D207" s="2342"/>
      <c r="E207" s="2342"/>
      <c r="F207" s="2342"/>
      <c r="G207" s="2342"/>
      <c r="H207" s="2342"/>
      <c r="I207" s="2343"/>
      <c r="J207" s="2343"/>
      <c r="K207" s="2343"/>
      <c r="L207" s="2343"/>
      <c r="M207" s="2343"/>
      <c r="N207" s="2343"/>
      <c r="O207" s="2343"/>
      <c r="P207" s="2343"/>
      <c r="Q207" s="2343"/>
      <c r="R207" s="2343"/>
      <c r="S207" s="2343"/>
      <c r="T207" s="2343"/>
    </row>
    <row r="208" spans="1:20" ht="15.75" customHeight="1">
      <c r="A208" s="2342"/>
      <c r="B208" s="2342"/>
      <c r="C208" s="2342"/>
      <c r="D208" s="2342"/>
      <c r="E208" s="2342"/>
      <c r="F208" s="2342"/>
      <c r="G208" s="2342"/>
      <c r="H208" s="2342"/>
      <c r="I208" s="2343"/>
      <c r="J208" s="2343"/>
      <c r="K208" s="2343"/>
      <c r="L208" s="2343"/>
      <c r="M208" s="2343"/>
      <c r="N208" s="2343"/>
      <c r="O208" s="2343"/>
      <c r="P208" s="2343"/>
      <c r="Q208" s="2343"/>
      <c r="R208" s="2343"/>
      <c r="S208" s="2343"/>
      <c r="T208" s="2343"/>
    </row>
    <row r="209" spans="1:20" ht="15.75" customHeight="1">
      <c r="A209" s="2342"/>
      <c r="B209" s="2342"/>
      <c r="C209" s="2342"/>
      <c r="D209" s="2342"/>
      <c r="E209" s="2342"/>
      <c r="F209" s="2342"/>
      <c r="G209" s="2342"/>
      <c r="H209" s="2342"/>
      <c r="I209" s="2343"/>
      <c r="J209" s="2343"/>
      <c r="K209" s="2343"/>
      <c r="L209" s="2343"/>
      <c r="M209" s="2343"/>
      <c r="N209" s="2343"/>
      <c r="O209" s="2343"/>
      <c r="P209" s="2343"/>
      <c r="Q209" s="2343"/>
      <c r="R209" s="2343"/>
      <c r="S209" s="2343"/>
      <c r="T209" s="2343"/>
    </row>
    <row r="210" spans="1:20" ht="15.75" customHeight="1">
      <c r="A210" s="2342"/>
      <c r="B210" s="2342"/>
      <c r="C210" s="2342"/>
      <c r="D210" s="2342"/>
      <c r="E210" s="2342"/>
      <c r="F210" s="2342"/>
      <c r="G210" s="2342"/>
      <c r="H210" s="2342"/>
      <c r="I210" s="2343"/>
      <c r="J210" s="2343"/>
      <c r="K210" s="2343"/>
      <c r="L210" s="2343"/>
      <c r="M210" s="2343"/>
      <c r="N210" s="2343"/>
      <c r="O210" s="2343"/>
      <c r="P210" s="2343"/>
      <c r="Q210" s="2343"/>
      <c r="R210" s="2343"/>
      <c r="S210" s="2343"/>
      <c r="T210" s="2343"/>
    </row>
    <row r="211" spans="1:20" ht="15.75" customHeight="1">
      <c r="A211" s="2342"/>
      <c r="B211" s="2342"/>
      <c r="C211" s="2342"/>
      <c r="D211" s="2342"/>
      <c r="E211" s="2342"/>
      <c r="F211" s="2342"/>
      <c r="G211" s="2342"/>
      <c r="H211" s="2342"/>
      <c r="I211" s="2343"/>
      <c r="J211" s="2343"/>
      <c r="K211" s="2343"/>
      <c r="L211" s="2343"/>
      <c r="M211" s="2343"/>
      <c r="N211" s="2343"/>
      <c r="O211" s="2343"/>
      <c r="P211" s="2343"/>
      <c r="Q211" s="2343"/>
      <c r="R211" s="2343"/>
      <c r="S211" s="2343"/>
      <c r="T211" s="2343"/>
    </row>
    <row r="212" spans="1:20" ht="15.75" customHeight="1">
      <c r="A212" s="2342"/>
      <c r="B212" s="2342"/>
      <c r="C212" s="2342"/>
      <c r="D212" s="2342"/>
      <c r="E212" s="2342"/>
      <c r="F212" s="2342"/>
      <c r="G212" s="2342"/>
      <c r="H212" s="2342"/>
      <c r="I212" s="2343"/>
      <c r="J212" s="2343"/>
      <c r="K212" s="2343"/>
      <c r="L212" s="2343"/>
      <c r="M212" s="2343"/>
      <c r="N212" s="2343"/>
      <c r="O212" s="2343"/>
      <c r="P212" s="2343"/>
      <c r="Q212" s="2343"/>
      <c r="R212" s="2343"/>
      <c r="S212" s="2343"/>
      <c r="T212" s="2343"/>
    </row>
    <row r="213" spans="1:20" ht="15.75" customHeight="1">
      <c r="A213" s="2342"/>
      <c r="B213" s="2342"/>
      <c r="C213" s="2342"/>
      <c r="D213" s="2342"/>
      <c r="E213" s="2342"/>
      <c r="F213" s="2342"/>
      <c r="G213" s="2342"/>
      <c r="H213" s="2342"/>
      <c r="I213" s="2343"/>
      <c r="J213" s="2343"/>
      <c r="K213" s="2343"/>
      <c r="L213" s="2343"/>
      <c r="M213" s="2343"/>
      <c r="N213" s="2343"/>
      <c r="O213" s="2343"/>
      <c r="P213" s="2343"/>
      <c r="Q213" s="2343"/>
      <c r="R213" s="2343"/>
      <c r="S213" s="2343"/>
      <c r="T213" s="2343"/>
    </row>
    <row r="214" spans="1:20" ht="15.75" customHeight="1">
      <c r="A214" s="2342"/>
      <c r="B214" s="2342"/>
      <c r="C214" s="2342"/>
      <c r="D214" s="2342"/>
      <c r="E214" s="2342"/>
      <c r="F214" s="2342"/>
      <c r="G214" s="2342"/>
      <c r="H214" s="2342"/>
      <c r="I214" s="2343"/>
      <c r="J214" s="2343"/>
      <c r="K214" s="2343"/>
      <c r="L214" s="2343"/>
      <c r="M214" s="2343"/>
      <c r="N214" s="2343"/>
      <c r="O214" s="2343"/>
      <c r="P214" s="2343"/>
      <c r="Q214" s="2343"/>
      <c r="R214" s="2343"/>
      <c r="S214" s="2343"/>
      <c r="T214" s="2343"/>
    </row>
    <row r="215" spans="1:20" ht="15.75" customHeight="1">
      <c r="A215" s="2342"/>
      <c r="B215" s="2342"/>
      <c r="C215" s="2342"/>
      <c r="D215" s="2342"/>
      <c r="E215" s="2342"/>
      <c r="F215" s="2342"/>
      <c r="G215" s="2342"/>
      <c r="H215" s="2342"/>
      <c r="I215" s="2343"/>
      <c r="J215" s="2343"/>
      <c r="K215" s="2343"/>
      <c r="L215" s="2343"/>
      <c r="M215" s="2343"/>
      <c r="N215" s="2343"/>
      <c r="O215" s="2343"/>
      <c r="P215" s="2343"/>
      <c r="Q215" s="2343"/>
      <c r="R215" s="2343"/>
      <c r="S215" s="2343"/>
      <c r="T215" s="2343"/>
    </row>
    <row r="216" spans="1:20" ht="15.75" customHeight="1">
      <c r="A216" s="2342"/>
      <c r="B216" s="2342"/>
      <c r="C216" s="2342"/>
      <c r="D216" s="2342"/>
      <c r="E216" s="2342"/>
      <c r="F216" s="2342"/>
      <c r="G216" s="2342"/>
      <c r="H216" s="2342"/>
      <c r="I216" s="2343"/>
      <c r="J216" s="2343"/>
      <c r="K216" s="2343"/>
      <c r="L216" s="2343"/>
      <c r="M216" s="2343"/>
      <c r="N216" s="2343"/>
      <c r="O216" s="2343"/>
      <c r="P216" s="2343"/>
      <c r="Q216" s="2343"/>
      <c r="R216" s="2343"/>
      <c r="S216" s="2343"/>
      <c r="T216" s="2343"/>
    </row>
    <row r="217" spans="1:20" ht="15.75" customHeight="1">
      <c r="A217" s="2342"/>
      <c r="B217" s="2342"/>
      <c r="C217" s="2342"/>
      <c r="D217" s="2342"/>
      <c r="E217" s="2342"/>
      <c r="F217" s="2342"/>
      <c r="G217" s="2342"/>
      <c r="H217" s="2342"/>
      <c r="I217" s="2343"/>
      <c r="J217" s="2343"/>
      <c r="K217" s="2343"/>
      <c r="L217" s="2343"/>
      <c r="M217" s="2343"/>
      <c r="N217" s="2343"/>
      <c r="O217" s="2343"/>
      <c r="P217" s="2343"/>
      <c r="Q217" s="2343"/>
      <c r="R217" s="2343"/>
      <c r="S217" s="2343"/>
      <c r="T217" s="2343"/>
    </row>
    <row r="218" spans="1:20" ht="15.75" customHeight="1">
      <c r="A218" s="2342"/>
      <c r="B218" s="2342"/>
      <c r="C218" s="2342"/>
      <c r="D218" s="2342"/>
      <c r="E218" s="2342"/>
      <c r="F218" s="2342"/>
      <c r="G218" s="2342"/>
      <c r="H218" s="2342"/>
      <c r="I218" s="2343"/>
      <c r="J218" s="2343"/>
      <c r="K218" s="2343"/>
      <c r="L218" s="2343"/>
      <c r="M218" s="2343"/>
      <c r="N218" s="2343"/>
      <c r="O218" s="2343"/>
      <c r="P218" s="2343"/>
      <c r="Q218" s="2343"/>
      <c r="R218" s="2343"/>
      <c r="S218" s="2343"/>
      <c r="T218" s="2343"/>
    </row>
    <row r="219" spans="1:20" ht="15.75" customHeight="1">
      <c r="A219" s="2342"/>
      <c r="B219" s="2342"/>
      <c r="C219" s="2342"/>
      <c r="D219" s="2342"/>
      <c r="E219" s="2342"/>
      <c r="F219" s="2342"/>
      <c r="G219" s="2342"/>
      <c r="H219" s="2342"/>
      <c r="I219" s="2343"/>
      <c r="J219" s="2343"/>
      <c r="K219" s="2343"/>
      <c r="L219" s="2343"/>
      <c r="M219" s="2343"/>
      <c r="N219" s="2343"/>
      <c r="O219" s="2343"/>
      <c r="P219" s="2343"/>
      <c r="Q219" s="2343"/>
      <c r="R219" s="2343"/>
      <c r="S219" s="2343"/>
      <c r="T219" s="2343"/>
    </row>
    <row r="220" spans="1:20" ht="15.75" customHeight="1">
      <c r="A220" s="2342"/>
      <c r="B220" s="2342"/>
      <c r="C220" s="2342"/>
      <c r="D220" s="2342"/>
      <c r="E220" s="2342"/>
      <c r="F220" s="2342"/>
      <c r="G220" s="2342"/>
      <c r="H220" s="2342"/>
      <c r="I220" s="2343"/>
      <c r="J220" s="2343"/>
      <c r="K220" s="2343"/>
      <c r="L220" s="2343"/>
      <c r="M220" s="2343"/>
      <c r="N220" s="2343"/>
      <c r="O220" s="2343"/>
      <c r="P220" s="2343"/>
      <c r="Q220" s="2343"/>
      <c r="R220" s="2343"/>
      <c r="S220" s="2343"/>
      <c r="T220" s="2343"/>
    </row>
    <row r="221" spans="1:20" ht="15.75" customHeight="1">
      <c r="A221" s="2342"/>
      <c r="B221" s="2342"/>
      <c r="C221" s="2342"/>
      <c r="D221" s="2342"/>
      <c r="E221" s="2342"/>
      <c r="F221" s="2342"/>
      <c r="G221" s="2342"/>
      <c r="H221" s="2342"/>
      <c r="I221" s="2343"/>
      <c r="J221" s="2343"/>
      <c r="K221" s="2343"/>
      <c r="L221" s="2343"/>
      <c r="M221" s="2343"/>
      <c r="N221" s="2343"/>
      <c r="O221" s="2343"/>
      <c r="P221" s="2343"/>
      <c r="Q221" s="2343"/>
      <c r="R221" s="2343"/>
      <c r="S221" s="2343"/>
      <c r="T221" s="2343"/>
    </row>
    <row r="222" spans="1:20" ht="15.75" customHeight="1">
      <c r="A222" s="2342"/>
      <c r="B222" s="2342"/>
      <c r="C222" s="2342"/>
      <c r="D222" s="2342"/>
      <c r="E222" s="2342"/>
      <c r="F222" s="2342"/>
      <c r="G222" s="2342"/>
      <c r="H222" s="2342"/>
      <c r="I222" s="2343"/>
      <c r="J222" s="2343"/>
      <c r="K222" s="2343"/>
      <c r="L222" s="2343"/>
      <c r="M222" s="2343"/>
      <c r="N222" s="2343"/>
      <c r="O222" s="2343"/>
      <c r="P222" s="2343"/>
      <c r="Q222" s="2343"/>
      <c r="R222" s="2343"/>
      <c r="S222" s="2343"/>
      <c r="T222" s="2343"/>
    </row>
    <row r="223" spans="1:20" ht="15.75" customHeight="1">
      <c r="A223" s="2342"/>
      <c r="B223" s="2342"/>
      <c r="C223" s="2342"/>
      <c r="D223" s="2342"/>
      <c r="E223" s="2342"/>
      <c r="F223" s="2342"/>
      <c r="G223" s="2342"/>
      <c r="H223" s="2342"/>
      <c r="I223" s="2343"/>
      <c r="J223" s="2343"/>
      <c r="K223" s="2343"/>
      <c r="L223" s="2343"/>
      <c r="M223" s="2343"/>
      <c r="N223" s="2343"/>
      <c r="O223" s="2343"/>
      <c r="P223" s="2343"/>
      <c r="Q223" s="2343"/>
      <c r="R223" s="2343"/>
      <c r="S223" s="2343"/>
      <c r="T223" s="2343"/>
    </row>
    <row r="224" spans="1:20" ht="15.75" customHeight="1">
      <c r="A224" s="2342"/>
      <c r="B224" s="2342"/>
      <c r="C224" s="2342"/>
      <c r="D224" s="2342"/>
      <c r="E224" s="2342"/>
      <c r="F224" s="2342"/>
      <c r="G224" s="2342"/>
      <c r="H224" s="2342"/>
      <c r="I224" s="2343"/>
      <c r="J224" s="2343"/>
      <c r="K224" s="2343"/>
      <c r="L224" s="2343"/>
      <c r="M224" s="2343"/>
      <c r="N224" s="2343"/>
      <c r="O224" s="2343"/>
      <c r="P224" s="2343"/>
      <c r="Q224" s="2343"/>
      <c r="R224" s="2343"/>
      <c r="S224" s="2343"/>
      <c r="T224" s="2343"/>
    </row>
    <row r="225" spans="1:20" ht="15.75" customHeight="1">
      <c r="A225" s="2342"/>
      <c r="B225" s="2342"/>
      <c r="C225" s="2342"/>
      <c r="D225" s="2342"/>
      <c r="E225" s="2342"/>
      <c r="F225" s="2342"/>
      <c r="G225" s="2342"/>
      <c r="H225" s="2342"/>
      <c r="I225" s="2343"/>
      <c r="J225" s="2343"/>
      <c r="K225" s="2343"/>
      <c r="L225" s="2343"/>
      <c r="M225" s="2343"/>
      <c r="N225" s="2343"/>
      <c r="O225" s="2343"/>
      <c r="P225" s="2343"/>
      <c r="Q225" s="2343"/>
      <c r="R225" s="2343"/>
      <c r="S225" s="2343"/>
      <c r="T225" s="2343"/>
    </row>
    <row r="226" spans="1:20" ht="15.75" customHeight="1">
      <c r="A226" s="2342"/>
      <c r="B226" s="2342"/>
      <c r="C226" s="2342"/>
      <c r="D226" s="2342"/>
      <c r="E226" s="2342"/>
      <c r="F226" s="2342"/>
      <c r="G226" s="2342"/>
      <c r="H226" s="2342"/>
      <c r="I226" s="2343"/>
      <c r="J226" s="2343"/>
      <c r="K226" s="2343"/>
      <c r="L226" s="2343"/>
      <c r="M226" s="2343"/>
      <c r="N226" s="2343"/>
      <c r="O226" s="2343"/>
      <c r="P226" s="2343"/>
      <c r="Q226" s="2343"/>
      <c r="R226" s="2343"/>
      <c r="S226" s="2343"/>
      <c r="T226" s="2343"/>
    </row>
    <row r="227" spans="1:20" ht="15.75" customHeight="1">
      <c r="A227" s="2342"/>
      <c r="B227" s="2342"/>
      <c r="C227" s="2342"/>
      <c r="D227" s="2342"/>
      <c r="E227" s="2342"/>
      <c r="F227" s="2342"/>
      <c r="G227" s="2342"/>
      <c r="H227" s="2342"/>
      <c r="I227" s="2343"/>
      <c r="J227" s="2343"/>
      <c r="K227" s="2343"/>
      <c r="L227" s="2343"/>
      <c r="M227" s="2343"/>
      <c r="N227" s="2343"/>
      <c r="O227" s="2343"/>
      <c r="P227" s="2343"/>
      <c r="Q227" s="2343"/>
      <c r="R227" s="2343"/>
      <c r="S227" s="2343"/>
      <c r="T227" s="2343"/>
    </row>
    <row r="228" spans="1:20" ht="15.75" customHeight="1">
      <c r="A228" s="2342"/>
      <c r="B228" s="2342"/>
      <c r="C228" s="2342"/>
      <c r="D228" s="2342"/>
      <c r="E228" s="2342"/>
      <c r="F228" s="2342"/>
      <c r="G228" s="2342"/>
      <c r="H228" s="2342"/>
      <c r="I228" s="2343"/>
      <c r="J228" s="2343"/>
      <c r="K228" s="2343"/>
      <c r="L228" s="2343"/>
      <c r="M228" s="2343"/>
      <c r="N228" s="2343"/>
      <c r="O228" s="2343"/>
      <c r="P228" s="2343"/>
      <c r="Q228" s="2343"/>
      <c r="R228" s="2343"/>
      <c r="S228" s="2343"/>
      <c r="T228" s="2343"/>
    </row>
    <row r="229" spans="1:20" ht="15.75" customHeight="1">
      <c r="A229" s="2342"/>
      <c r="B229" s="2342"/>
      <c r="C229" s="2342"/>
      <c r="D229" s="2342"/>
      <c r="E229" s="2342"/>
      <c r="F229" s="2342"/>
      <c r="G229" s="2342"/>
      <c r="H229" s="2342"/>
      <c r="I229" s="2343"/>
      <c r="J229" s="2343"/>
      <c r="K229" s="2343"/>
      <c r="L229" s="2343"/>
      <c r="M229" s="2343"/>
      <c r="N229" s="2343"/>
      <c r="O229" s="2343"/>
      <c r="P229" s="2343"/>
      <c r="Q229" s="2343"/>
      <c r="R229" s="2343"/>
      <c r="S229" s="2343"/>
      <c r="T229" s="2343"/>
    </row>
    <row r="230" spans="1:20" ht="15.75" customHeight="1">
      <c r="A230" s="2342"/>
      <c r="B230" s="2342"/>
      <c r="C230" s="2342"/>
      <c r="D230" s="2342"/>
      <c r="E230" s="2342"/>
      <c r="F230" s="2342"/>
      <c r="G230" s="2342"/>
      <c r="H230" s="2342"/>
      <c r="I230" s="2343"/>
      <c r="J230" s="2343"/>
      <c r="K230" s="2343"/>
      <c r="L230" s="2343"/>
      <c r="M230" s="2343"/>
      <c r="N230" s="2343"/>
      <c r="O230" s="2343"/>
      <c r="P230" s="2343"/>
      <c r="Q230" s="2343"/>
      <c r="R230" s="2343"/>
      <c r="S230" s="2343"/>
      <c r="T230" s="2343"/>
    </row>
    <row r="231" spans="1:20" ht="15.75" customHeight="1">
      <c r="A231" s="2342"/>
      <c r="B231" s="2342"/>
      <c r="C231" s="2342"/>
      <c r="D231" s="2342"/>
      <c r="E231" s="2342"/>
      <c r="F231" s="2342"/>
      <c r="G231" s="2342"/>
      <c r="H231" s="2342"/>
      <c r="I231" s="2343"/>
      <c r="J231" s="2343"/>
      <c r="K231" s="2343"/>
      <c r="L231" s="2343"/>
      <c r="M231" s="2343"/>
      <c r="N231" s="2343"/>
      <c r="O231" s="2343"/>
      <c r="P231" s="2343"/>
      <c r="Q231" s="2343"/>
      <c r="R231" s="2343"/>
      <c r="S231" s="2343"/>
      <c r="T231" s="2343"/>
    </row>
    <row r="232" spans="1:20" ht="15.75" customHeight="1">
      <c r="A232" s="2342"/>
      <c r="B232" s="2342"/>
      <c r="C232" s="2342"/>
      <c r="D232" s="2342"/>
      <c r="E232" s="2342"/>
      <c r="F232" s="2342"/>
      <c r="G232" s="2342"/>
      <c r="H232" s="2342"/>
      <c r="I232" s="2343"/>
      <c r="J232" s="2343"/>
      <c r="K232" s="2343"/>
      <c r="L232" s="2343"/>
      <c r="M232" s="2343"/>
      <c r="N232" s="2343"/>
      <c r="O232" s="2343"/>
      <c r="P232" s="2343"/>
      <c r="Q232" s="2343"/>
      <c r="R232" s="2343"/>
      <c r="S232" s="2343"/>
      <c r="T232" s="2343"/>
    </row>
    <row r="233" spans="1:20" ht="15.75" customHeight="1">
      <c r="A233" s="2342"/>
      <c r="B233" s="2342"/>
      <c r="C233" s="2342"/>
      <c r="D233" s="2342"/>
      <c r="E233" s="2342"/>
      <c r="F233" s="2342"/>
      <c r="G233" s="2342"/>
      <c r="H233" s="2342"/>
      <c r="I233" s="2343"/>
      <c r="J233" s="2343"/>
      <c r="K233" s="2343"/>
      <c r="L233" s="2343"/>
      <c r="M233" s="2343"/>
      <c r="N233" s="2343"/>
      <c r="O233" s="2343"/>
      <c r="P233" s="2343"/>
      <c r="Q233" s="2343"/>
      <c r="R233" s="2343"/>
      <c r="S233" s="2343"/>
      <c r="T233" s="2343"/>
    </row>
    <row r="234" spans="1:20" ht="15.75" customHeight="1">
      <c r="A234" s="2342"/>
      <c r="B234" s="2342"/>
      <c r="C234" s="2342"/>
      <c r="D234" s="2342"/>
      <c r="E234" s="2342"/>
      <c r="F234" s="2342"/>
      <c r="G234" s="2342"/>
      <c r="H234" s="2342"/>
      <c r="I234" s="2343"/>
      <c r="J234" s="2343"/>
      <c r="K234" s="2343"/>
      <c r="L234" s="2343"/>
      <c r="M234" s="2343"/>
      <c r="N234" s="2343"/>
      <c r="O234" s="2343"/>
      <c r="P234" s="2343"/>
      <c r="Q234" s="2343"/>
      <c r="R234" s="2343"/>
      <c r="S234" s="2343"/>
      <c r="T234" s="2343"/>
    </row>
    <row r="235" spans="1:20" ht="15.75" customHeight="1">
      <c r="A235" s="2342"/>
      <c r="B235" s="2342"/>
      <c r="C235" s="2342"/>
      <c r="D235" s="2342"/>
      <c r="E235" s="2342"/>
      <c r="F235" s="2342"/>
      <c r="G235" s="2342"/>
      <c r="H235" s="2342"/>
      <c r="I235" s="2343"/>
      <c r="J235" s="2343"/>
      <c r="K235" s="2343"/>
      <c r="L235" s="2343"/>
      <c r="M235" s="2343"/>
      <c r="N235" s="2343"/>
      <c r="O235" s="2343"/>
      <c r="P235" s="2343"/>
      <c r="Q235" s="2343"/>
      <c r="R235" s="2343"/>
      <c r="S235" s="2343"/>
      <c r="T235" s="2343"/>
    </row>
    <row r="236" spans="1:20" ht="15.75" customHeight="1">
      <c r="A236" s="2342"/>
      <c r="B236" s="2342"/>
      <c r="C236" s="2342"/>
      <c r="D236" s="2342"/>
      <c r="E236" s="2342"/>
      <c r="F236" s="2342"/>
      <c r="G236" s="2342"/>
      <c r="H236" s="2342"/>
      <c r="I236" s="2343"/>
      <c r="J236" s="2343"/>
      <c r="K236" s="2343"/>
      <c r="L236" s="2343"/>
      <c r="M236" s="2343"/>
      <c r="N236" s="2343"/>
      <c r="O236" s="2343"/>
      <c r="P236" s="2343"/>
      <c r="Q236" s="2343"/>
      <c r="R236" s="2343"/>
      <c r="S236" s="2343"/>
      <c r="T236" s="2343"/>
    </row>
    <row r="237" spans="1:20" ht="15.75" customHeight="1">
      <c r="A237" s="2342"/>
      <c r="B237" s="2342"/>
      <c r="C237" s="2342"/>
      <c r="D237" s="2342"/>
      <c r="E237" s="2342"/>
      <c r="F237" s="2342"/>
      <c r="G237" s="2342"/>
      <c r="H237" s="2342"/>
      <c r="I237" s="2343"/>
      <c r="J237" s="2343"/>
      <c r="K237" s="2343"/>
      <c r="L237" s="2343"/>
      <c r="M237" s="2343"/>
      <c r="N237" s="2343"/>
      <c r="O237" s="2343"/>
      <c r="P237" s="2343"/>
      <c r="Q237" s="2343"/>
      <c r="R237" s="2343"/>
      <c r="S237" s="2343"/>
      <c r="T237" s="2343"/>
    </row>
    <row r="238" spans="1:20" ht="15.75" customHeight="1">
      <c r="A238" s="2342"/>
      <c r="B238" s="2342"/>
      <c r="C238" s="2342"/>
      <c r="D238" s="2342"/>
      <c r="E238" s="2342"/>
      <c r="F238" s="2342"/>
      <c r="G238" s="2342"/>
      <c r="H238" s="2342"/>
      <c r="I238" s="2343"/>
      <c r="J238" s="2343"/>
      <c r="K238" s="2343"/>
      <c r="L238" s="2343"/>
      <c r="M238" s="2343"/>
      <c r="N238" s="2343"/>
      <c r="O238" s="2343"/>
      <c r="P238" s="2343"/>
      <c r="Q238" s="2343"/>
      <c r="R238" s="2343"/>
      <c r="S238" s="2343"/>
      <c r="T238" s="2343"/>
    </row>
    <row r="239" spans="1:20" ht="15.75" customHeight="1">
      <c r="A239" s="2342"/>
      <c r="B239" s="2342"/>
      <c r="C239" s="2342"/>
      <c r="D239" s="2342"/>
      <c r="E239" s="2342"/>
      <c r="F239" s="2342"/>
      <c r="G239" s="2342"/>
      <c r="H239" s="2342"/>
      <c r="I239" s="2343"/>
      <c r="J239" s="2343"/>
      <c r="K239" s="2343"/>
      <c r="L239" s="2343"/>
      <c r="M239" s="2343"/>
      <c r="N239" s="2343"/>
      <c r="O239" s="2343"/>
      <c r="P239" s="2343"/>
      <c r="Q239" s="2343"/>
      <c r="R239" s="2343"/>
      <c r="S239" s="2343"/>
      <c r="T239" s="2343"/>
    </row>
    <row r="240" spans="1:20" ht="15.75" customHeight="1">
      <c r="A240" s="2342"/>
      <c r="B240" s="2342"/>
      <c r="C240" s="2342"/>
      <c r="D240" s="2342"/>
      <c r="E240" s="2342"/>
      <c r="F240" s="2342"/>
      <c r="G240" s="2342"/>
      <c r="H240" s="2342"/>
      <c r="I240" s="2343"/>
      <c r="J240" s="2343"/>
      <c r="K240" s="2343"/>
      <c r="L240" s="2343"/>
      <c r="M240" s="2343"/>
      <c r="N240" s="2343"/>
      <c r="O240" s="2343"/>
      <c r="P240" s="2343"/>
      <c r="Q240" s="2343"/>
      <c r="R240" s="2343"/>
      <c r="S240" s="2343"/>
      <c r="T240" s="2343"/>
    </row>
    <row r="241" spans="1:20" ht="15.75" customHeight="1">
      <c r="A241" s="2342"/>
      <c r="B241" s="2342"/>
      <c r="C241" s="2342"/>
      <c r="D241" s="2342"/>
      <c r="E241" s="2342"/>
      <c r="F241" s="2342"/>
      <c r="G241" s="2342"/>
      <c r="H241" s="2342"/>
      <c r="I241" s="2343"/>
      <c r="J241" s="2343"/>
      <c r="K241" s="2343"/>
      <c r="L241" s="2343"/>
      <c r="M241" s="2343"/>
      <c r="N241" s="2343"/>
      <c r="O241" s="2343"/>
      <c r="P241" s="2343"/>
      <c r="Q241" s="2343"/>
      <c r="R241" s="2343"/>
      <c r="S241" s="2343"/>
      <c r="T241" s="2343"/>
    </row>
    <row r="242" spans="1:20" ht="15.75" customHeight="1">
      <c r="A242" s="2342"/>
      <c r="B242" s="2342"/>
      <c r="C242" s="2342"/>
      <c r="D242" s="2342"/>
      <c r="E242" s="2342"/>
      <c r="F242" s="2342"/>
      <c r="G242" s="2342"/>
      <c r="H242" s="2342"/>
      <c r="I242" s="2343"/>
      <c r="J242" s="2343"/>
      <c r="K242" s="2343"/>
      <c r="L242" s="2343"/>
      <c r="M242" s="2343"/>
      <c r="N242" s="2343"/>
      <c r="O242" s="2343"/>
      <c r="P242" s="2343"/>
      <c r="Q242" s="2343"/>
      <c r="R242" s="2343"/>
      <c r="S242" s="2343"/>
      <c r="T242" s="2343"/>
    </row>
    <row r="243" spans="1:20" ht="15.75" customHeight="1">
      <c r="A243" s="2342"/>
      <c r="B243" s="2342"/>
      <c r="C243" s="2342"/>
      <c r="D243" s="2342"/>
      <c r="E243" s="2342"/>
      <c r="F243" s="2342"/>
      <c r="G243" s="2342"/>
      <c r="H243" s="2342"/>
      <c r="I243" s="2343"/>
      <c r="J243" s="2343"/>
      <c r="K243" s="2343"/>
      <c r="L243" s="2343"/>
      <c r="M243" s="2343"/>
      <c r="N243" s="2343"/>
      <c r="O243" s="2343"/>
      <c r="P243" s="2343"/>
      <c r="Q243" s="2343"/>
      <c r="R243" s="2343"/>
      <c r="S243" s="2343"/>
      <c r="T243" s="2343"/>
    </row>
    <row r="244" spans="1:20" ht="15.75" customHeight="1">
      <c r="A244" s="2342"/>
      <c r="B244" s="2342"/>
      <c r="C244" s="2342"/>
      <c r="D244" s="2342"/>
      <c r="E244" s="2342"/>
      <c r="F244" s="2342"/>
      <c r="G244" s="2342"/>
      <c r="H244" s="2342"/>
      <c r="I244" s="2343"/>
      <c r="J244" s="2343"/>
      <c r="K244" s="2343"/>
      <c r="L244" s="2343"/>
      <c r="M244" s="2343"/>
      <c r="N244" s="2343"/>
      <c r="O244" s="2343"/>
      <c r="P244" s="2343"/>
      <c r="Q244" s="2343"/>
      <c r="R244" s="2343"/>
      <c r="S244" s="2343"/>
      <c r="T244" s="2343"/>
    </row>
    <row r="245" spans="1:20" ht="15.75" customHeight="1">
      <c r="A245" s="2342"/>
      <c r="B245" s="2342"/>
      <c r="C245" s="2342"/>
      <c r="D245" s="2342"/>
      <c r="E245" s="2342"/>
      <c r="F245" s="2342"/>
      <c r="G245" s="2342"/>
      <c r="H245" s="2342"/>
      <c r="I245" s="2343"/>
      <c r="J245" s="2343"/>
      <c r="K245" s="2343"/>
      <c r="L245" s="2343"/>
      <c r="M245" s="2343"/>
      <c r="N245" s="2343"/>
      <c r="O245" s="2343"/>
      <c r="P245" s="2343"/>
      <c r="Q245" s="2343"/>
      <c r="R245" s="2343"/>
      <c r="S245" s="2343"/>
      <c r="T245" s="2343"/>
    </row>
    <row r="246" spans="1:20" ht="15.75" customHeight="1">
      <c r="A246" s="2342"/>
      <c r="B246" s="2342"/>
      <c r="C246" s="2342"/>
      <c r="D246" s="2342"/>
      <c r="E246" s="2342"/>
      <c r="F246" s="2342"/>
      <c r="G246" s="2342"/>
      <c r="H246" s="2342"/>
      <c r="I246" s="2343"/>
      <c r="J246" s="2343"/>
      <c r="K246" s="2343"/>
      <c r="L246" s="2343"/>
      <c r="M246" s="2343"/>
      <c r="N246" s="2343"/>
      <c r="O246" s="2343"/>
      <c r="P246" s="2343"/>
      <c r="Q246" s="2343"/>
      <c r="R246" s="2343"/>
      <c r="S246" s="2343"/>
      <c r="T246" s="2343"/>
    </row>
    <row r="247" spans="1:20" ht="15.75" customHeight="1">
      <c r="A247" s="2342"/>
      <c r="B247" s="2342"/>
      <c r="C247" s="2342"/>
      <c r="D247" s="2342"/>
      <c r="E247" s="2342"/>
      <c r="F247" s="2342"/>
      <c r="G247" s="2342"/>
      <c r="H247" s="2342"/>
      <c r="I247" s="2343"/>
      <c r="J247" s="2343"/>
      <c r="K247" s="2343"/>
      <c r="L247" s="2343"/>
      <c r="M247" s="2343"/>
      <c r="N247" s="2343"/>
      <c r="O247" s="2343"/>
      <c r="P247" s="2343"/>
      <c r="Q247" s="2343"/>
      <c r="R247" s="2343"/>
      <c r="S247" s="2343"/>
      <c r="T247" s="2343"/>
    </row>
    <row r="248" spans="1:20" ht="15.75" customHeight="1">
      <c r="A248" s="2342"/>
      <c r="B248" s="2342"/>
      <c r="C248" s="2342"/>
      <c r="D248" s="2342"/>
      <c r="E248" s="2342"/>
      <c r="F248" s="2342"/>
      <c r="G248" s="2342"/>
      <c r="H248" s="2342"/>
      <c r="I248" s="2343"/>
      <c r="J248" s="2343"/>
      <c r="K248" s="2343"/>
      <c r="L248" s="2343"/>
      <c r="M248" s="2343"/>
      <c r="N248" s="2343"/>
      <c r="O248" s="2343"/>
      <c r="P248" s="2343"/>
      <c r="Q248" s="2343"/>
      <c r="R248" s="2343"/>
      <c r="S248" s="2343"/>
      <c r="T248" s="2343"/>
    </row>
    <row r="249" spans="1:20" ht="15.75" customHeight="1">
      <c r="A249" s="2342"/>
      <c r="B249" s="2342"/>
      <c r="C249" s="2342"/>
      <c r="D249" s="2342"/>
      <c r="E249" s="2342"/>
      <c r="F249" s="2342"/>
      <c r="G249" s="2342"/>
      <c r="H249" s="2342"/>
      <c r="I249" s="2343"/>
      <c r="J249" s="2343"/>
      <c r="K249" s="2343"/>
      <c r="L249" s="2343"/>
      <c r="M249" s="2343"/>
      <c r="N249" s="2343"/>
      <c r="O249" s="2343"/>
      <c r="P249" s="2343"/>
      <c r="Q249" s="2343"/>
      <c r="R249" s="2343"/>
      <c r="S249" s="2343"/>
      <c r="T249" s="2343"/>
    </row>
    <row r="250" spans="1:20" ht="15.75" customHeight="1">
      <c r="A250" s="2342"/>
      <c r="B250" s="2342"/>
      <c r="C250" s="2342"/>
      <c r="D250" s="2342"/>
      <c r="E250" s="2342"/>
      <c r="F250" s="2342"/>
      <c r="G250" s="2342"/>
      <c r="H250" s="2342"/>
      <c r="I250" s="2343"/>
      <c r="J250" s="2343"/>
      <c r="K250" s="2343"/>
      <c r="L250" s="2343"/>
      <c r="M250" s="2343"/>
      <c r="N250" s="2343"/>
      <c r="O250" s="2343"/>
      <c r="P250" s="2343"/>
      <c r="Q250" s="2343"/>
      <c r="R250" s="2343"/>
      <c r="S250" s="2343"/>
      <c r="T250" s="2343"/>
    </row>
    <row r="251" spans="1:20" ht="15.75" customHeight="1">
      <c r="A251" s="2342"/>
      <c r="B251" s="2342"/>
      <c r="C251" s="2342"/>
      <c r="D251" s="2342"/>
      <c r="E251" s="2342"/>
      <c r="F251" s="2342"/>
      <c r="G251" s="2342"/>
      <c r="H251" s="2342"/>
      <c r="I251" s="2343"/>
      <c r="J251" s="2343"/>
      <c r="K251" s="2343"/>
      <c r="L251" s="2343"/>
      <c r="M251" s="2343"/>
      <c r="N251" s="2343"/>
      <c r="O251" s="2343"/>
      <c r="P251" s="2343"/>
      <c r="Q251" s="2343"/>
      <c r="R251" s="2343"/>
      <c r="S251" s="2343"/>
      <c r="T251" s="2343"/>
    </row>
    <row r="252" spans="1:20" ht="15.75" customHeight="1">
      <c r="A252" s="2342"/>
      <c r="B252" s="2342"/>
      <c r="C252" s="2342"/>
      <c r="D252" s="2342"/>
      <c r="E252" s="2342"/>
      <c r="F252" s="2342"/>
      <c r="G252" s="2342"/>
      <c r="H252" s="2342"/>
      <c r="I252" s="2343"/>
      <c r="J252" s="2343"/>
      <c r="K252" s="2343"/>
      <c r="L252" s="2343"/>
      <c r="M252" s="2343"/>
      <c r="N252" s="2343"/>
      <c r="O252" s="2343"/>
      <c r="P252" s="2343"/>
      <c r="Q252" s="2343"/>
      <c r="R252" s="2343"/>
      <c r="S252" s="2343"/>
      <c r="T252" s="2343"/>
    </row>
    <row r="253" spans="1:20" ht="15.75" customHeight="1">
      <c r="A253" s="2342"/>
      <c r="B253" s="2342"/>
      <c r="C253" s="2342"/>
      <c r="D253" s="2342"/>
      <c r="E253" s="2342"/>
      <c r="F253" s="2342"/>
      <c r="G253" s="2342"/>
      <c r="H253" s="2342"/>
      <c r="I253" s="2343"/>
      <c r="J253" s="2343"/>
      <c r="K253" s="2343"/>
      <c r="L253" s="2343"/>
      <c r="M253" s="2343"/>
      <c r="N253" s="2343"/>
      <c r="O253" s="2343"/>
      <c r="P253" s="2343"/>
      <c r="Q253" s="2343"/>
      <c r="R253" s="2343"/>
      <c r="S253" s="2343"/>
      <c r="T253" s="2343"/>
    </row>
    <row r="254" spans="1:20" ht="15.75" customHeight="1">
      <c r="A254" s="2342"/>
      <c r="B254" s="2342"/>
      <c r="C254" s="2342"/>
      <c r="D254" s="2342"/>
      <c r="E254" s="2342"/>
      <c r="F254" s="2342"/>
      <c r="G254" s="2342"/>
      <c r="H254" s="2342"/>
      <c r="I254" s="2343"/>
      <c r="J254" s="2343"/>
      <c r="K254" s="2343"/>
      <c r="L254" s="2343"/>
      <c r="M254" s="2343"/>
      <c r="N254" s="2343"/>
      <c r="O254" s="2343"/>
      <c r="P254" s="2343"/>
      <c r="Q254" s="2343"/>
      <c r="R254" s="2343"/>
      <c r="S254" s="2343"/>
      <c r="T254" s="2343"/>
    </row>
    <row r="255" spans="1:20" ht="15.75" customHeight="1">
      <c r="A255" s="2342"/>
      <c r="B255" s="2342"/>
      <c r="C255" s="2342"/>
      <c r="D255" s="2342"/>
      <c r="E255" s="2342"/>
      <c r="F255" s="2342"/>
      <c r="G255" s="2342"/>
      <c r="H255" s="2342"/>
      <c r="I255" s="2343"/>
      <c r="J255" s="2343"/>
      <c r="K255" s="2343"/>
      <c r="L255" s="2343"/>
      <c r="M255" s="2343"/>
      <c r="N255" s="2343"/>
      <c r="O255" s="2343"/>
      <c r="P255" s="2343"/>
      <c r="Q255" s="2343"/>
      <c r="R255" s="2343"/>
      <c r="S255" s="2343"/>
      <c r="T255" s="2343"/>
    </row>
    <row r="256" spans="1:20" ht="15.75" customHeight="1">
      <c r="A256" s="2342"/>
      <c r="B256" s="2342"/>
      <c r="C256" s="2342"/>
      <c r="D256" s="2342"/>
      <c r="E256" s="2342"/>
      <c r="F256" s="2342"/>
      <c r="G256" s="2342"/>
      <c r="H256" s="2342"/>
      <c r="I256" s="2343"/>
      <c r="J256" s="2343"/>
      <c r="K256" s="2343"/>
      <c r="L256" s="2343"/>
      <c r="M256" s="2343"/>
      <c r="N256" s="2343"/>
      <c r="O256" s="2343"/>
      <c r="P256" s="2343"/>
      <c r="Q256" s="2343"/>
      <c r="R256" s="2343"/>
      <c r="S256" s="2343"/>
      <c r="T256" s="2343"/>
    </row>
    <row r="257" spans="1:20" ht="15.75" customHeight="1">
      <c r="A257" s="2342"/>
      <c r="B257" s="2342"/>
      <c r="C257" s="2342"/>
      <c r="D257" s="2342"/>
      <c r="E257" s="2342"/>
      <c r="F257" s="2342"/>
      <c r="G257" s="2342"/>
      <c r="H257" s="2342"/>
      <c r="I257" s="2343"/>
      <c r="J257" s="2343"/>
      <c r="K257" s="2343"/>
      <c r="L257" s="2343"/>
      <c r="M257" s="2343"/>
      <c r="N257" s="2343"/>
      <c r="O257" s="2343"/>
      <c r="P257" s="2343"/>
      <c r="Q257" s="2343"/>
      <c r="R257" s="2343"/>
      <c r="S257" s="2343"/>
      <c r="T257" s="2343"/>
    </row>
    <row r="258" spans="1:20" ht="15.75" customHeight="1">
      <c r="A258" s="2342"/>
      <c r="B258" s="2342"/>
      <c r="C258" s="2342"/>
      <c r="D258" s="2342"/>
      <c r="E258" s="2342"/>
      <c r="F258" s="2342"/>
      <c r="G258" s="2342"/>
      <c r="H258" s="2342"/>
      <c r="I258" s="2343"/>
      <c r="J258" s="2343"/>
      <c r="K258" s="2343"/>
      <c r="L258" s="2343"/>
      <c r="M258" s="2343"/>
      <c r="N258" s="2343"/>
      <c r="O258" s="2343"/>
      <c r="P258" s="2343"/>
      <c r="Q258" s="2343"/>
      <c r="R258" s="2343"/>
      <c r="S258" s="2343"/>
      <c r="T258" s="2343"/>
    </row>
    <row r="259" spans="1:20" ht="15.75" customHeight="1">
      <c r="A259" s="2342"/>
      <c r="B259" s="2342"/>
      <c r="C259" s="2342"/>
      <c r="D259" s="2342"/>
      <c r="E259" s="2342"/>
      <c r="F259" s="2342"/>
      <c r="G259" s="2342"/>
      <c r="H259" s="2342"/>
      <c r="I259" s="2343"/>
      <c r="J259" s="2343"/>
      <c r="K259" s="2343"/>
      <c r="L259" s="2343"/>
      <c r="M259" s="2343"/>
      <c r="N259" s="2343"/>
      <c r="O259" s="2343"/>
      <c r="P259" s="2343"/>
      <c r="Q259" s="2343"/>
      <c r="R259" s="2343"/>
      <c r="S259" s="2343"/>
      <c r="T259" s="2343"/>
    </row>
    <row r="260" spans="1:20" ht="15.75" customHeight="1">
      <c r="A260" s="2342"/>
      <c r="B260" s="2342"/>
      <c r="C260" s="2342"/>
      <c r="D260" s="2342"/>
      <c r="E260" s="2342"/>
      <c r="F260" s="2342"/>
      <c r="G260" s="2342"/>
      <c r="H260" s="2342"/>
      <c r="I260" s="2343"/>
      <c r="J260" s="2343"/>
      <c r="K260" s="2343"/>
      <c r="L260" s="2343"/>
      <c r="M260" s="2343"/>
      <c r="N260" s="2343"/>
      <c r="O260" s="2343"/>
      <c r="P260" s="2343"/>
      <c r="Q260" s="2343"/>
      <c r="R260" s="2343"/>
      <c r="S260" s="2343"/>
      <c r="T260" s="2343"/>
    </row>
    <row r="261" spans="1:20" ht="15.75" customHeight="1">
      <c r="A261" s="2342"/>
      <c r="B261" s="2342"/>
      <c r="C261" s="2342"/>
      <c r="D261" s="2342"/>
      <c r="E261" s="2342"/>
      <c r="F261" s="2342"/>
      <c r="G261" s="2342"/>
      <c r="H261" s="2342"/>
      <c r="I261" s="2343"/>
      <c r="J261" s="2343"/>
      <c r="K261" s="2343"/>
      <c r="L261" s="2343"/>
      <c r="M261" s="2343"/>
      <c r="N261" s="2343"/>
      <c r="O261" s="2343"/>
      <c r="P261" s="2343"/>
      <c r="Q261" s="2343"/>
      <c r="R261" s="2343"/>
      <c r="S261" s="2343"/>
      <c r="T261" s="2343"/>
    </row>
    <row r="262" spans="1:20" ht="15.75" customHeight="1">
      <c r="A262" s="2342"/>
      <c r="B262" s="2342"/>
      <c r="C262" s="2342"/>
      <c r="D262" s="2342"/>
      <c r="E262" s="2342"/>
      <c r="F262" s="2342"/>
      <c r="G262" s="2342"/>
      <c r="H262" s="2342"/>
      <c r="I262" s="2343"/>
      <c r="J262" s="2343"/>
      <c r="K262" s="2343"/>
      <c r="L262" s="2343"/>
      <c r="M262" s="2343"/>
      <c r="N262" s="2343"/>
      <c r="O262" s="2343"/>
      <c r="P262" s="2343"/>
      <c r="Q262" s="2343"/>
      <c r="R262" s="2343"/>
      <c r="S262" s="2343"/>
      <c r="T262" s="2343"/>
    </row>
    <row r="263" spans="1:20" ht="15.75" customHeight="1">
      <c r="A263" s="2342"/>
      <c r="B263" s="2342"/>
      <c r="C263" s="2342"/>
      <c r="D263" s="2342"/>
      <c r="E263" s="2342"/>
      <c r="F263" s="2342"/>
      <c r="G263" s="2342"/>
      <c r="H263" s="2342"/>
      <c r="I263" s="2343"/>
      <c r="J263" s="2343"/>
      <c r="K263" s="2343"/>
      <c r="L263" s="2343"/>
      <c r="M263" s="2343"/>
      <c r="N263" s="2343"/>
      <c r="O263" s="2343"/>
      <c r="P263" s="2343"/>
      <c r="Q263" s="2343"/>
      <c r="R263" s="2343"/>
      <c r="S263" s="2343"/>
      <c r="T263" s="2343"/>
    </row>
    <row r="264" spans="1:20" ht="15.75" customHeight="1">
      <c r="A264" s="2342"/>
      <c r="B264" s="2342"/>
      <c r="C264" s="2342"/>
      <c r="D264" s="2342"/>
      <c r="E264" s="2342"/>
      <c r="F264" s="2342"/>
      <c r="G264" s="2342"/>
      <c r="H264" s="2342"/>
      <c r="I264" s="2343"/>
      <c r="J264" s="2343"/>
      <c r="K264" s="2343"/>
      <c r="L264" s="2343"/>
      <c r="M264" s="2343"/>
      <c r="N264" s="2343"/>
      <c r="O264" s="2343"/>
      <c r="P264" s="2343"/>
      <c r="Q264" s="2343"/>
      <c r="R264" s="2343"/>
      <c r="S264" s="2343"/>
      <c r="T264" s="2343"/>
    </row>
    <row r="265" spans="1:20" ht="15.75" customHeight="1">
      <c r="A265" s="2342"/>
      <c r="B265" s="2342"/>
      <c r="C265" s="2342"/>
      <c r="D265" s="2342"/>
      <c r="E265" s="2342"/>
      <c r="F265" s="2342"/>
      <c r="G265" s="2342"/>
      <c r="H265" s="2342"/>
      <c r="I265" s="2343"/>
      <c r="J265" s="2343"/>
      <c r="K265" s="2343"/>
      <c r="L265" s="2343"/>
      <c r="M265" s="2343"/>
      <c r="N265" s="2343"/>
      <c r="O265" s="2343"/>
      <c r="P265" s="2343"/>
      <c r="Q265" s="2343"/>
      <c r="R265" s="2343"/>
      <c r="S265" s="2343"/>
      <c r="T265" s="2343"/>
    </row>
    <row r="266" spans="1:20" ht="15.75" customHeight="1">
      <c r="A266" s="2342"/>
      <c r="B266" s="2342"/>
      <c r="C266" s="2342"/>
      <c r="D266" s="2342"/>
      <c r="E266" s="2342"/>
      <c r="F266" s="2342"/>
      <c r="G266" s="2342"/>
      <c r="H266" s="2342"/>
      <c r="I266" s="2343"/>
      <c r="J266" s="2343"/>
      <c r="K266" s="2343"/>
      <c r="L266" s="2343"/>
      <c r="M266" s="2343"/>
      <c r="N266" s="2343"/>
      <c r="O266" s="2343"/>
      <c r="P266" s="2343"/>
      <c r="Q266" s="2343"/>
      <c r="R266" s="2343"/>
      <c r="S266" s="2343"/>
      <c r="T266" s="2343"/>
    </row>
    <row r="267" spans="1:20" ht="15.75" customHeight="1">
      <c r="A267" s="2342"/>
      <c r="B267" s="2342"/>
      <c r="C267" s="2342"/>
      <c r="D267" s="2342"/>
      <c r="E267" s="2342"/>
      <c r="F267" s="2342"/>
      <c r="G267" s="2342"/>
      <c r="H267" s="2342"/>
      <c r="I267" s="2343"/>
      <c r="J267" s="2343"/>
      <c r="K267" s="2343"/>
      <c r="L267" s="2343"/>
      <c r="M267" s="2343"/>
      <c r="N267" s="2343"/>
      <c r="O267" s="2343"/>
      <c r="P267" s="2343"/>
      <c r="Q267" s="2343"/>
      <c r="R267" s="2343"/>
      <c r="S267" s="2343"/>
      <c r="T267" s="2343"/>
    </row>
    <row r="268" spans="1:20" ht="15.75" customHeight="1">
      <c r="A268" s="2342"/>
      <c r="B268" s="2342"/>
      <c r="C268" s="2342"/>
      <c r="D268" s="2342"/>
      <c r="E268" s="2342"/>
      <c r="F268" s="2342"/>
      <c r="G268" s="2342"/>
      <c r="H268" s="2342"/>
      <c r="I268" s="2343"/>
      <c r="J268" s="2343"/>
      <c r="K268" s="2343"/>
      <c r="L268" s="2343"/>
      <c r="M268" s="2343"/>
      <c r="N268" s="2343"/>
      <c r="O268" s="2343"/>
      <c r="P268" s="2343"/>
      <c r="Q268" s="2343"/>
      <c r="R268" s="2343"/>
      <c r="S268" s="2343"/>
      <c r="T268" s="2343"/>
    </row>
    <row r="269" spans="1:20" ht="15.75" customHeight="1">
      <c r="A269" s="2342"/>
      <c r="B269" s="2342"/>
      <c r="C269" s="2342"/>
      <c r="D269" s="2342"/>
      <c r="E269" s="2342"/>
      <c r="F269" s="2342"/>
      <c r="G269" s="2342"/>
      <c r="H269" s="2342"/>
      <c r="I269" s="2343"/>
      <c r="J269" s="2343"/>
      <c r="K269" s="2343"/>
      <c r="L269" s="2343"/>
      <c r="M269" s="2343"/>
      <c r="N269" s="2343"/>
      <c r="O269" s="2343"/>
      <c r="P269" s="2343"/>
      <c r="Q269" s="2343"/>
      <c r="R269" s="2343"/>
      <c r="S269" s="2343"/>
      <c r="T269" s="2343"/>
    </row>
    <row r="270" spans="1:20" ht="15.75" customHeight="1">
      <c r="A270" s="2342"/>
      <c r="B270" s="2342"/>
      <c r="C270" s="2342"/>
      <c r="D270" s="2342"/>
      <c r="E270" s="2342"/>
      <c r="F270" s="2342"/>
      <c r="G270" s="2342"/>
      <c r="H270" s="2342"/>
      <c r="I270" s="2343"/>
      <c r="J270" s="2343"/>
      <c r="K270" s="2343"/>
      <c r="L270" s="2343"/>
      <c r="M270" s="2343"/>
      <c r="N270" s="2343"/>
      <c r="O270" s="2343"/>
      <c r="P270" s="2343"/>
      <c r="Q270" s="2343"/>
      <c r="R270" s="2343"/>
      <c r="S270" s="2343"/>
      <c r="T270" s="2343"/>
    </row>
    <row r="271" spans="1:20" ht="15.75" customHeight="1">
      <c r="A271" s="2342"/>
      <c r="B271" s="2342"/>
      <c r="C271" s="2342"/>
      <c r="D271" s="2342"/>
      <c r="E271" s="2342"/>
      <c r="F271" s="2342"/>
      <c r="G271" s="2342"/>
      <c r="H271" s="2342"/>
      <c r="I271" s="2343"/>
      <c r="J271" s="2343"/>
      <c r="K271" s="2343"/>
      <c r="L271" s="2343"/>
      <c r="M271" s="2343"/>
      <c r="N271" s="2343"/>
      <c r="O271" s="2343"/>
      <c r="P271" s="2343"/>
      <c r="Q271" s="2343"/>
      <c r="R271" s="2343"/>
      <c r="S271" s="2343"/>
      <c r="T271" s="2343"/>
    </row>
    <row r="272" spans="1:20" ht="15.75" customHeight="1">
      <c r="A272" s="2342"/>
      <c r="B272" s="2342"/>
      <c r="C272" s="2342"/>
      <c r="D272" s="2342"/>
      <c r="E272" s="2342"/>
      <c r="F272" s="2342"/>
      <c r="G272" s="2342"/>
      <c r="H272" s="2342"/>
      <c r="I272" s="2343"/>
      <c r="J272" s="2343"/>
      <c r="K272" s="2343"/>
      <c r="L272" s="2343"/>
      <c r="M272" s="2343"/>
      <c r="N272" s="2343"/>
      <c r="O272" s="2343"/>
      <c r="P272" s="2343"/>
      <c r="Q272" s="2343"/>
      <c r="R272" s="2343"/>
      <c r="S272" s="2343"/>
      <c r="T272" s="2343"/>
    </row>
    <row r="273" spans="1:20" ht="15.75" customHeight="1">
      <c r="A273" s="2342"/>
      <c r="B273" s="2342"/>
      <c r="C273" s="2342"/>
      <c r="D273" s="2342"/>
      <c r="E273" s="2342"/>
      <c r="F273" s="2342"/>
      <c r="G273" s="2342"/>
      <c r="H273" s="2342"/>
      <c r="I273" s="2343"/>
      <c r="J273" s="2343"/>
      <c r="K273" s="2343"/>
      <c r="L273" s="2343"/>
      <c r="M273" s="2343"/>
      <c r="N273" s="2343"/>
      <c r="O273" s="2343"/>
      <c r="P273" s="2343"/>
      <c r="Q273" s="2343"/>
      <c r="R273" s="2343"/>
      <c r="S273" s="2343"/>
      <c r="T273" s="2343"/>
    </row>
    <row r="274" spans="1:20" ht="15.75" customHeight="1">
      <c r="A274" s="2342"/>
      <c r="B274" s="2342"/>
      <c r="C274" s="2342"/>
      <c r="D274" s="2342"/>
      <c r="E274" s="2342"/>
      <c r="F274" s="2342"/>
      <c r="G274" s="2342"/>
      <c r="H274" s="2342"/>
      <c r="I274" s="2343"/>
      <c r="J274" s="2343"/>
      <c r="K274" s="2343"/>
      <c r="L274" s="2343"/>
      <c r="M274" s="2343"/>
      <c r="N274" s="2343"/>
      <c r="O274" s="2343"/>
      <c r="P274" s="2343"/>
      <c r="Q274" s="2343"/>
      <c r="R274" s="2343"/>
      <c r="S274" s="2343"/>
      <c r="T274" s="2343"/>
    </row>
    <row r="275" spans="1:20" ht="15.75" customHeight="1">
      <c r="A275" s="2342"/>
      <c r="B275" s="2342"/>
      <c r="C275" s="2342"/>
      <c r="D275" s="2342"/>
      <c r="E275" s="2342"/>
      <c r="F275" s="2342"/>
      <c r="G275" s="2342"/>
      <c r="H275" s="2342"/>
      <c r="I275" s="2343"/>
      <c r="J275" s="2343"/>
      <c r="K275" s="2343"/>
      <c r="L275" s="2343"/>
      <c r="M275" s="2343"/>
      <c r="N275" s="2343"/>
      <c r="O275" s="2343"/>
      <c r="P275" s="2343"/>
      <c r="Q275" s="2343"/>
      <c r="R275" s="2343"/>
      <c r="S275" s="2343"/>
      <c r="T275" s="2343"/>
    </row>
    <row r="276" spans="1:20" ht="15.75" customHeight="1">
      <c r="A276" s="2342"/>
      <c r="B276" s="2342"/>
      <c r="C276" s="2342"/>
      <c r="D276" s="2342"/>
      <c r="E276" s="2342"/>
      <c r="F276" s="2342"/>
      <c r="G276" s="2342"/>
      <c r="H276" s="2342"/>
      <c r="I276" s="2343"/>
      <c r="J276" s="2343"/>
      <c r="K276" s="2343"/>
      <c r="L276" s="2343"/>
      <c r="M276" s="2343"/>
      <c r="N276" s="2343"/>
      <c r="O276" s="2343"/>
      <c r="P276" s="2343"/>
      <c r="Q276" s="2343"/>
      <c r="R276" s="2343"/>
      <c r="S276" s="2343"/>
      <c r="T276" s="2343"/>
    </row>
    <row r="277" spans="1:20" ht="15.75" customHeight="1">
      <c r="A277" s="2342"/>
      <c r="B277" s="2342"/>
      <c r="C277" s="2342"/>
      <c r="D277" s="2342"/>
      <c r="E277" s="2342"/>
      <c r="F277" s="2342"/>
      <c r="G277" s="2342"/>
      <c r="H277" s="2342"/>
      <c r="I277" s="2343"/>
      <c r="J277" s="2343"/>
      <c r="K277" s="2343"/>
      <c r="L277" s="2343"/>
      <c r="M277" s="2343"/>
      <c r="N277" s="2343"/>
      <c r="O277" s="2343"/>
      <c r="P277" s="2343"/>
      <c r="Q277" s="2343"/>
      <c r="R277" s="2343"/>
      <c r="S277" s="2343"/>
      <c r="T277" s="2343"/>
    </row>
    <row r="278" spans="1:20" ht="15.75" customHeight="1">
      <c r="A278" s="2342"/>
      <c r="B278" s="2342"/>
      <c r="C278" s="2342"/>
      <c r="D278" s="2342"/>
      <c r="E278" s="2342"/>
      <c r="F278" s="2342"/>
      <c r="G278" s="2342"/>
      <c r="H278" s="2342"/>
      <c r="I278" s="2343"/>
      <c r="J278" s="2343"/>
      <c r="K278" s="2343"/>
      <c r="L278" s="2343"/>
      <c r="M278" s="2343"/>
      <c r="N278" s="2343"/>
      <c r="O278" s="2343"/>
      <c r="P278" s="2343"/>
      <c r="Q278" s="2343"/>
      <c r="R278" s="2343"/>
      <c r="S278" s="2343"/>
      <c r="T278" s="2343"/>
    </row>
    <row r="279" spans="1:20" ht="15.75" customHeight="1">
      <c r="A279" s="2342"/>
      <c r="B279" s="2342"/>
      <c r="C279" s="2342"/>
      <c r="D279" s="2342"/>
      <c r="E279" s="2342"/>
      <c r="F279" s="2342"/>
      <c r="G279" s="2342"/>
      <c r="H279" s="2342"/>
      <c r="I279" s="2343"/>
      <c r="J279" s="2343"/>
      <c r="K279" s="2343"/>
      <c r="L279" s="2343"/>
      <c r="M279" s="2343"/>
      <c r="N279" s="2343"/>
      <c r="O279" s="2343"/>
      <c r="P279" s="2343"/>
      <c r="Q279" s="2343"/>
      <c r="R279" s="2343"/>
      <c r="S279" s="2343"/>
      <c r="T279" s="2343"/>
    </row>
    <row r="280" spans="1:20" ht="15.75" customHeight="1">
      <c r="A280" s="2342"/>
      <c r="B280" s="2342"/>
      <c r="C280" s="2342"/>
      <c r="D280" s="2342"/>
      <c r="E280" s="2342"/>
      <c r="F280" s="2342"/>
      <c r="G280" s="2342"/>
      <c r="H280" s="2342"/>
      <c r="I280" s="2343"/>
      <c r="J280" s="2343"/>
      <c r="K280" s="2343"/>
      <c r="L280" s="2343"/>
      <c r="M280" s="2343"/>
      <c r="N280" s="2343"/>
      <c r="O280" s="2343"/>
      <c r="P280" s="2343"/>
      <c r="Q280" s="2343"/>
      <c r="R280" s="2343"/>
      <c r="S280" s="2343"/>
      <c r="T280" s="2343"/>
    </row>
    <row r="281" spans="1:20" ht="15.75" customHeight="1">
      <c r="A281" s="2342"/>
      <c r="B281" s="2342"/>
      <c r="C281" s="2342"/>
      <c r="D281" s="2342"/>
      <c r="E281" s="2342"/>
      <c r="F281" s="2342"/>
      <c r="G281" s="2342"/>
      <c r="H281" s="2342"/>
      <c r="I281" s="2343"/>
      <c r="J281" s="2343"/>
      <c r="K281" s="2343"/>
      <c r="L281" s="2343"/>
      <c r="M281" s="2343"/>
      <c r="N281" s="2343"/>
      <c r="O281" s="2343"/>
      <c r="P281" s="2343"/>
      <c r="Q281" s="2343"/>
      <c r="R281" s="2343"/>
      <c r="S281" s="2343"/>
      <c r="T281" s="2343"/>
    </row>
    <row r="282" spans="1:20" ht="15.75" customHeight="1">
      <c r="A282" s="2342"/>
      <c r="B282" s="2342"/>
      <c r="C282" s="2342"/>
      <c r="D282" s="2342"/>
      <c r="E282" s="2342"/>
      <c r="F282" s="2342"/>
      <c r="G282" s="2342"/>
      <c r="H282" s="2342"/>
      <c r="I282" s="2343"/>
      <c r="J282" s="2343"/>
      <c r="K282" s="2343"/>
      <c r="L282" s="2343"/>
      <c r="M282" s="2343"/>
      <c r="N282" s="2343"/>
      <c r="O282" s="2343"/>
      <c r="P282" s="2343"/>
      <c r="Q282" s="2343"/>
      <c r="R282" s="2343"/>
      <c r="S282" s="2343"/>
      <c r="T282" s="2343"/>
    </row>
    <row r="283" spans="1:20" ht="15.75" customHeight="1">
      <c r="A283" s="2342"/>
      <c r="B283" s="2342"/>
      <c r="C283" s="2342"/>
      <c r="D283" s="2342"/>
      <c r="E283" s="2342"/>
      <c r="F283" s="2342"/>
      <c r="G283" s="2342"/>
      <c r="H283" s="2342"/>
      <c r="I283" s="2343"/>
      <c r="J283" s="2343"/>
      <c r="K283" s="2343"/>
      <c r="L283" s="2343"/>
      <c r="M283" s="2343"/>
      <c r="N283" s="2343"/>
      <c r="O283" s="2343"/>
      <c r="P283" s="2343"/>
      <c r="Q283" s="2343"/>
      <c r="R283" s="2343"/>
      <c r="S283" s="2343"/>
      <c r="T283" s="2343"/>
    </row>
    <row r="284" spans="1:20" ht="15.75" customHeight="1">
      <c r="A284" s="2342"/>
      <c r="B284" s="2342"/>
      <c r="C284" s="2342"/>
      <c r="D284" s="2342"/>
      <c r="E284" s="2342"/>
      <c r="F284" s="2342"/>
      <c r="G284" s="2342"/>
      <c r="H284" s="2342"/>
      <c r="I284" s="2343"/>
      <c r="J284" s="2343"/>
      <c r="K284" s="2343"/>
      <c r="L284" s="2343"/>
      <c r="M284" s="2343"/>
      <c r="N284" s="2343"/>
      <c r="O284" s="2343"/>
      <c r="P284" s="2343"/>
      <c r="Q284" s="2343"/>
      <c r="R284" s="2343"/>
      <c r="S284" s="2343"/>
      <c r="T284" s="2343"/>
    </row>
    <row r="285" spans="1:20" ht="15.75" customHeight="1">
      <c r="A285" s="2342"/>
      <c r="B285" s="2342"/>
      <c r="C285" s="2342"/>
      <c r="D285" s="2342"/>
      <c r="E285" s="2342"/>
      <c r="F285" s="2342"/>
      <c r="G285" s="2342"/>
      <c r="H285" s="2342"/>
      <c r="I285" s="2343"/>
      <c r="J285" s="2343"/>
      <c r="K285" s="2343"/>
      <c r="L285" s="2343"/>
      <c r="M285" s="2343"/>
      <c r="N285" s="2343"/>
      <c r="O285" s="2343"/>
      <c r="P285" s="2343"/>
      <c r="Q285" s="2343"/>
      <c r="R285" s="2343"/>
      <c r="S285" s="2343"/>
      <c r="T285" s="2343"/>
    </row>
    <row r="286" spans="1:20" ht="15.75" customHeight="1">
      <c r="A286" s="2342"/>
      <c r="B286" s="2342"/>
      <c r="C286" s="2342"/>
      <c r="D286" s="2342"/>
      <c r="E286" s="2342"/>
      <c r="F286" s="2342"/>
      <c r="G286" s="2342"/>
      <c r="H286" s="2342"/>
      <c r="I286" s="2343"/>
      <c r="J286" s="2343"/>
      <c r="K286" s="2343"/>
      <c r="L286" s="2343"/>
      <c r="M286" s="2343"/>
      <c r="N286" s="2343"/>
      <c r="O286" s="2343"/>
      <c r="P286" s="2343"/>
      <c r="Q286" s="2343"/>
      <c r="R286" s="2343"/>
      <c r="S286" s="2343"/>
      <c r="T286" s="2343"/>
    </row>
    <row r="287" spans="1:20" ht="15.75" customHeight="1">
      <c r="A287" s="2342"/>
      <c r="B287" s="2342"/>
      <c r="C287" s="2342"/>
      <c r="D287" s="2342"/>
      <c r="E287" s="2342"/>
      <c r="F287" s="2342"/>
      <c r="G287" s="2342"/>
      <c r="H287" s="2342"/>
      <c r="I287" s="2343"/>
      <c r="J287" s="2343"/>
      <c r="K287" s="2343"/>
      <c r="L287" s="2343"/>
      <c r="M287" s="2343"/>
      <c r="N287" s="2343"/>
      <c r="O287" s="2343"/>
      <c r="P287" s="2343"/>
      <c r="Q287" s="2343"/>
      <c r="R287" s="2343"/>
      <c r="S287" s="2343"/>
      <c r="T287" s="2343"/>
    </row>
    <row r="288" spans="1:20" ht="15.75" customHeight="1">
      <c r="A288" s="2342"/>
      <c r="B288" s="2342"/>
      <c r="C288" s="2342"/>
      <c r="D288" s="2342"/>
      <c r="E288" s="2342"/>
      <c r="F288" s="2342"/>
      <c r="G288" s="2342"/>
      <c r="H288" s="2342"/>
      <c r="I288" s="2343"/>
      <c r="J288" s="2343"/>
      <c r="K288" s="2343"/>
      <c r="L288" s="2343"/>
      <c r="M288" s="2343"/>
      <c r="N288" s="2343"/>
      <c r="O288" s="2343"/>
      <c r="P288" s="2343"/>
      <c r="Q288" s="2343"/>
      <c r="R288" s="2343"/>
      <c r="S288" s="2343"/>
      <c r="T288" s="2343"/>
    </row>
    <row r="289" spans="1:20" ht="15.75" customHeight="1">
      <c r="A289" s="2342"/>
      <c r="B289" s="2342"/>
      <c r="C289" s="2342"/>
      <c r="D289" s="2342"/>
      <c r="E289" s="2342"/>
      <c r="F289" s="2342"/>
      <c r="G289" s="2342"/>
      <c r="H289" s="2342"/>
      <c r="I289" s="2343"/>
      <c r="J289" s="2343"/>
      <c r="K289" s="2343"/>
      <c r="L289" s="2343"/>
      <c r="M289" s="2343"/>
      <c r="N289" s="2343"/>
      <c r="O289" s="2343"/>
      <c r="P289" s="2343"/>
      <c r="Q289" s="2343"/>
      <c r="R289" s="2343"/>
      <c r="S289" s="2343"/>
      <c r="T289" s="2343"/>
    </row>
    <row r="290" spans="1:20" ht="15.75" customHeight="1">
      <c r="A290" s="2342"/>
      <c r="B290" s="2342"/>
      <c r="C290" s="2342"/>
      <c r="D290" s="2342"/>
      <c r="E290" s="2342"/>
      <c r="F290" s="2342"/>
      <c r="G290" s="2342"/>
      <c r="H290" s="2342"/>
      <c r="I290" s="2343"/>
      <c r="J290" s="2343"/>
      <c r="K290" s="2343"/>
      <c r="L290" s="2343"/>
      <c r="M290" s="2343"/>
      <c r="N290" s="2343"/>
      <c r="O290" s="2343"/>
      <c r="P290" s="2343"/>
      <c r="Q290" s="2343"/>
      <c r="R290" s="2343"/>
      <c r="S290" s="2343"/>
      <c r="T290" s="2343"/>
    </row>
    <row r="291" spans="1:20" ht="15.75" customHeight="1">
      <c r="A291" s="2342"/>
      <c r="B291" s="2342"/>
      <c r="C291" s="2342"/>
      <c r="D291" s="2342"/>
      <c r="E291" s="2342"/>
      <c r="F291" s="2342"/>
      <c r="G291" s="2342"/>
      <c r="H291" s="2342"/>
      <c r="I291" s="2343"/>
      <c r="J291" s="2343"/>
      <c r="K291" s="2343"/>
      <c r="L291" s="2343"/>
      <c r="M291" s="2343"/>
      <c r="N291" s="2343"/>
      <c r="O291" s="2343"/>
      <c r="P291" s="2343"/>
      <c r="Q291" s="2343"/>
      <c r="R291" s="2343"/>
      <c r="S291" s="2343"/>
      <c r="T291" s="2343"/>
    </row>
    <row r="292" spans="1:20" ht="15.75" customHeight="1">
      <c r="A292" s="2342"/>
      <c r="B292" s="2342"/>
      <c r="C292" s="2342"/>
      <c r="D292" s="2342"/>
      <c r="E292" s="2342"/>
      <c r="F292" s="2342"/>
      <c r="G292" s="2342"/>
      <c r="H292" s="2342"/>
      <c r="I292" s="2343"/>
      <c r="J292" s="2343"/>
      <c r="K292" s="2343"/>
      <c r="L292" s="2343"/>
      <c r="M292" s="2343"/>
      <c r="N292" s="2343"/>
      <c r="O292" s="2343"/>
      <c r="P292" s="2343"/>
      <c r="Q292" s="2343"/>
      <c r="R292" s="2343"/>
      <c r="S292" s="2343"/>
      <c r="T292" s="2343"/>
    </row>
    <row r="293" spans="1:20" ht="15.75" customHeight="1">
      <c r="A293" s="2342"/>
      <c r="B293" s="2342"/>
      <c r="C293" s="2342"/>
      <c r="D293" s="2342"/>
      <c r="E293" s="2342"/>
      <c r="F293" s="2342"/>
      <c r="G293" s="2342"/>
      <c r="H293" s="2342"/>
      <c r="I293" s="2343"/>
      <c r="J293" s="2343"/>
      <c r="K293" s="2343"/>
      <c r="L293" s="2343"/>
      <c r="M293" s="2343"/>
      <c r="N293" s="2343"/>
      <c r="O293" s="2343"/>
      <c r="P293" s="2343"/>
      <c r="Q293" s="2343"/>
      <c r="R293" s="2343"/>
      <c r="S293" s="2343"/>
      <c r="T293" s="2343"/>
    </row>
    <row r="294" spans="1:20" ht="15.75" customHeight="1">
      <c r="A294" s="2342"/>
      <c r="B294" s="2342"/>
      <c r="C294" s="2342"/>
      <c r="D294" s="2342"/>
      <c r="E294" s="2342"/>
      <c r="F294" s="2342"/>
      <c r="G294" s="2342"/>
      <c r="H294" s="2342"/>
      <c r="I294" s="2343"/>
      <c r="J294" s="2343"/>
      <c r="K294" s="2343"/>
      <c r="L294" s="2343"/>
      <c r="M294" s="2343"/>
      <c r="N294" s="2343"/>
      <c r="O294" s="2343"/>
      <c r="P294" s="2343"/>
      <c r="Q294" s="2343"/>
      <c r="R294" s="2343"/>
      <c r="S294" s="2343"/>
      <c r="T294" s="2343"/>
    </row>
    <row r="295" spans="1:20" ht="15.75" customHeight="1">
      <c r="A295" s="2342"/>
      <c r="B295" s="2342"/>
      <c r="C295" s="2342"/>
      <c r="D295" s="2342"/>
      <c r="E295" s="2342"/>
      <c r="F295" s="2342"/>
      <c r="G295" s="2342"/>
      <c r="H295" s="2342"/>
      <c r="I295" s="2343"/>
      <c r="J295" s="2343"/>
      <c r="K295" s="2343"/>
      <c r="L295" s="2343"/>
      <c r="M295" s="2343"/>
      <c r="N295" s="2343"/>
      <c r="O295" s="2343"/>
      <c r="P295" s="2343"/>
      <c r="Q295" s="2343"/>
      <c r="R295" s="2343"/>
      <c r="S295" s="2343"/>
      <c r="T295" s="2343"/>
    </row>
    <row r="296" spans="1:20" ht="15.75" customHeight="1">
      <c r="A296" s="2342"/>
      <c r="B296" s="2342"/>
      <c r="C296" s="2342"/>
      <c r="D296" s="2342"/>
      <c r="E296" s="2342"/>
      <c r="F296" s="2342"/>
      <c r="G296" s="2342"/>
      <c r="H296" s="2342"/>
      <c r="I296" s="2343"/>
      <c r="J296" s="2343"/>
      <c r="K296" s="2343"/>
      <c r="L296" s="2343"/>
      <c r="M296" s="2343"/>
      <c r="N296" s="2343"/>
      <c r="O296" s="2343"/>
      <c r="P296" s="2343"/>
      <c r="Q296" s="2343"/>
      <c r="R296" s="2343"/>
      <c r="S296" s="2343"/>
      <c r="T296" s="2343"/>
    </row>
    <row r="297" spans="1:20" ht="15.75" customHeight="1">
      <c r="A297" s="2342"/>
      <c r="B297" s="2342"/>
      <c r="C297" s="2342"/>
      <c r="D297" s="2342"/>
      <c r="E297" s="2342"/>
      <c r="F297" s="2342"/>
      <c r="G297" s="2342"/>
      <c r="H297" s="2342"/>
      <c r="I297" s="2343"/>
      <c r="J297" s="2343"/>
      <c r="K297" s="2343"/>
      <c r="L297" s="2343"/>
      <c r="M297" s="2343"/>
      <c r="N297" s="2343"/>
      <c r="O297" s="2343"/>
      <c r="P297" s="2343"/>
      <c r="Q297" s="2343"/>
      <c r="R297" s="2343"/>
      <c r="S297" s="2343"/>
      <c r="T297" s="2343"/>
    </row>
    <row r="298" spans="1:20" ht="15.75" customHeight="1">
      <c r="A298" s="2342"/>
      <c r="B298" s="2342"/>
      <c r="C298" s="2342"/>
      <c r="D298" s="2342"/>
      <c r="E298" s="2342"/>
      <c r="F298" s="2342"/>
      <c r="G298" s="2342"/>
      <c r="H298" s="2342"/>
      <c r="I298" s="2343"/>
      <c r="J298" s="2343"/>
      <c r="K298" s="2343"/>
      <c r="L298" s="2343"/>
      <c r="M298" s="2343"/>
      <c r="N298" s="2343"/>
      <c r="O298" s="2343"/>
      <c r="P298" s="2343"/>
      <c r="Q298" s="2343"/>
      <c r="R298" s="2343"/>
      <c r="S298" s="2343"/>
      <c r="T298" s="2343"/>
    </row>
    <row r="299" spans="1:20" ht="15.75" customHeight="1">
      <c r="A299" s="2342"/>
      <c r="B299" s="2342"/>
      <c r="C299" s="2342"/>
      <c r="D299" s="2342"/>
      <c r="E299" s="2342"/>
      <c r="F299" s="2342"/>
      <c r="G299" s="2342"/>
      <c r="H299" s="2342"/>
      <c r="I299" s="2343"/>
      <c r="J299" s="2343"/>
      <c r="K299" s="2343"/>
      <c r="L299" s="2343"/>
      <c r="M299" s="2343"/>
      <c r="N299" s="2343"/>
      <c r="O299" s="2343"/>
      <c r="P299" s="2343"/>
      <c r="Q299" s="2343"/>
      <c r="R299" s="2343"/>
      <c r="S299" s="2343"/>
      <c r="T299" s="2343"/>
    </row>
    <row r="300" spans="1:20" ht="15.75" customHeight="1">
      <c r="A300" s="2342"/>
      <c r="B300" s="2342"/>
      <c r="C300" s="2342"/>
      <c r="D300" s="2342"/>
      <c r="E300" s="2342"/>
      <c r="F300" s="2342"/>
      <c r="G300" s="2342"/>
      <c r="H300" s="2342"/>
      <c r="I300" s="2343"/>
      <c r="J300" s="2343"/>
      <c r="K300" s="2343"/>
      <c r="L300" s="2343"/>
      <c r="M300" s="2343"/>
      <c r="N300" s="2343"/>
      <c r="O300" s="2343"/>
      <c r="P300" s="2343"/>
      <c r="Q300" s="2343"/>
      <c r="R300" s="2343"/>
      <c r="S300" s="2343"/>
      <c r="T300" s="2343"/>
    </row>
    <row r="301" spans="1:20" ht="15.75" customHeight="1">
      <c r="A301" s="2342"/>
      <c r="B301" s="2342"/>
      <c r="C301" s="2342"/>
      <c r="D301" s="2342"/>
      <c r="E301" s="2342"/>
      <c r="F301" s="2342"/>
      <c r="G301" s="2342"/>
      <c r="H301" s="2342"/>
      <c r="I301" s="2343"/>
      <c r="J301" s="2343"/>
      <c r="K301" s="2343"/>
      <c r="L301" s="2343"/>
      <c r="M301" s="2343"/>
      <c r="N301" s="2343"/>
      <c r="O301" s="2343"/>
      <c r="P301" s="2343"/>
      <c r="Q301" s="2343"/>
      <c r="R301" s="2343"/>
      <c r="S301" s="2343"/>
      <c r="T301" s="2343"/>
    </row>
    <row r="302" spans="1:20" ht="15.75" customHeight="1">
      <c r="A302" s="2342"/>
      <c r="B302" s="2342"/>
      <c r="C302" s="2342"/>
      <c r="D302" s="2342"/>
      <c r="E302" s="2342"/>
      <c r="F302" s="2342"/>
      <c r="G302" s="2342"/>
      <c r="H302" s="2342"/>
      <c r="I302" s="2343"/>
      <c r="J302" s="2343"/>
      <c r="K302" s="2343"/>
      <c r="L302" s="2343"/>
      <c r="M302" s="2343"/>
      <c r="N302" s="2343"/>
      <c r="O302" s="2343"/>
      <c r="P302" s="2343"/>
      <c r="Q302" s="2343"/>
      <c r="R302" s="2343"/>
      <c r="S302" s="2343"/>
      <c r="T302" s="2343"/>
    </row>
    <row r="303" spans="1:20" ht="15.75" customHeight="1">
      <c r="A303" s="2342"/>
      <c r="B303" s="2342"/>
      <c r="C303" s="2342"/>
      <c r="D303" s="2342"/>
      <c r="E303" s="2342"/>
      <c r="F303" s="2342"/>
      <c r="G303" s="2342"/>
      <c r="H303" s="2342"/>
      <c r="I303" s="2343"/>
      <c r="J303" s="2343"/>
      <c r="K303" s="2343"/>
      <c r="L303" s="2343"/>
      <c r="M303" s="2343"/>
      <c r="N303" s="2343"/>
      <c r="O303" s="2343"/>
      <c r="P303" s="2343"/>
      <c r="Q303" s="2343"/>
      <c r="R303" s="2343"/>
      <c r="S303" s="2343"/>
      <c r="T303" s="2343"/>
    </row>
    <row r="304" spans="1:20" ht="15.75" customHeight="1">
      <c r="A304" s="2342"/>
      <c r="B304" s="2342"/>
      <c r="C304" s="2342"/>
      <c r="D304" s="2342"/>
      <c r="E304" s="2342"/>
      <c r="F304" s="2342"/>
      <c r="G304" s="2342"/>
      <c r="H304" s="2342"/>
      <c r="I304" s="2343"/>
      <c r="J304" s="2343"/>
      <c r="K304" s="2343"/>
      <c r="L304" s="2343"/>
      <c r="M304" s="2343"/>
      <c r="N304" s="2343"/>
      <c r="O304" s="2343"/>
      <c r="P304" s="2343"/>
      <c r="Q304" s="2343"/>
      <c r="R304" s="2343"/>
      <c r="S304" s="2343"/>
      <c r="T304" s="2343"/>
    </row>
    <row r="305" spans="1:20" ht="15.75" customHeight="1">
      <c r="A305" s="2342"/>
      <c r="B305" s="2342"/>
      <c r="C305" s="2342"/>
      <c r="D305" s="2342"/>
      <c r="E305" s="2342"/>
      <c r="F305" s="2342"/>
      <c r="G305" s="2342"/>
      <c r="H305" s="2342"/>
      <c r="I305" s="2343"/>
      <c r="J305" s="2343"/>
      <c r="K305" s="2343"/>
      <c r="L305" s="2343"/>
      <c r="M305" s="2343"/>
      <c r="N305" s="2343"/>
      <c r="O305" s="2343"/>
      <c r="P305" s="2343"/>
      <c r="Q305" s="2343"/>
      <c r="R305" s="2343"/>
      <c r="S305" s="2343"/>
      <c r="T305" s="2343"/>
    </row>
    <row r="306" spans="1:20" ht="15.75" customHeight="1">
      <c r="A306" s="2342"/>
      <c r="B306" s="2342"/>
      <c r="C306" s="2342"/>
      <c r="D306" s="2342"/>
      <c r="E306" s="2342"/>
      <c r="F306" s="2342"/>
      <c r="G306" s="2342"/>
      <c r="H306" s="2342"/>
      <c r="I306" s="2343"/>
      <c r="J306" s="2343"/>
      <c r="K306" s="2343"/>
      <c r="L306" s="2343"/>
      <c r="M306" s="2343"/>
      <c r="N306" s="2343"/>
      <c r="O306" s="2343"/>
      <c r="P306" s="2343"/>
      <c r="Q306" s="2343"/>
      <c r="R306" s="2343"/>
      <c r="S306" s="2343"/>
      <c r="T306" s="2343"/>
    </row>
    <row r="307" spans="1:20" ht="15.75" customHeight="1">
      <c r="A307" s="2342"/>
      <c r="B307" s="2342"/>
      <c r="C307" s="2342"/>
      <c r="D307" s="2342"/>
      <c r="E307" s="2342"/>
      <c r="F307" s="2342"/>
      <c r="G307" s="2342"/>
      <c r="H307" s="2342"/>
      <c r="I307" s="2343"/>
      <c r="J307" s="2343"/>
      <c r="K307" s="2343"/>
      <c r="L307" s="2343"/>
      <c r="M307" s="2343"/>
      <c r="N307" s="2343"/>
      <c r="O307" s="2343"/>
      <c r="P307" s="2343"/>
      <c r="Q307" s="2343"/>
      <c r="R307" s="2343"/>
      <c r="S307" s="2343"/>
      <c r="T307" s="2343"/>
    </row>
    <row r="308" spans="1:20" ht="15.75" customHeight="1">
      <c r="A308" s="2342"/>
      <c r="B308" s="2342"/>
      <c r="C308" s="2342"/>
      <c r="D308" s="2342"/>
      <c r="E308" s="2342"/>
      <c r="F308" s="2342"/>
      <c r="G308" s="2342"/>
      <c r="H308" s="2342"/>
      <c r="I308" s="2343"/>
      <c r="J308" s="2343"/>
      <c r="K308" s="2343"/>
      <c r="L308" s="2343"/>
      <c r="M308" s="2343"/>
      <c r="N308" s="2343"/>
      <c r="O308" s="2343"/>
      <c r="P308" s="2343"/>
      <c r="Q308" s="2343"/>
      <c r="R308" s="2343"/>
      <c r="S308" s="2343"/>
      <c r="T308" s="2343"/>
    </row>
    <row r="309" spans="1:20" ht="15.75" customHeight="1">
      <c r="A309" s="2342"/>
      <c r="B309" s="2342"/>
      <c r="C309" s="2342"/>
      <c r="D309" s="2342"/>
      <c r="E309" s="2342"/>
      <c r="F309" s="2342"/>
      <c r="G309" s="2342"/>
      <c r="H309" s="2342"/>
      <c r="I309" s="2343"/>
      <c r="J309" s="2343"/>
      <c r="K309" s="2343"/>
      <c r="L309" s="2343"/>
      <c r="M309" s="2343"/>
      <c r="N309" s="2343"/>
      <c r="O309" s="2343"/>
      <c r="P309" s="2343"/>
      <c r="Q309" s="2343"/>
      <c r="R309" s="2343"/>
      <c r="S309" s="2343"/>
      <c r="T309" s="2343"/>
    </row>
    <row r="310" spans="1:20" ht="15.75" customHeight="1">
      <c r="A310" s="2342"/>
      <c r="B310" s="2342"/>
      <c r="C310" s="2342"/>
      <c r="D310" s="2342"/>
      <c r="E310" s="2342"/>
      <c r="F310" s="2342"/>
      <c r="G310" s="2342"/>
      <c r="H310" s="2342"/>
      <c r="I310" s="2343"/>
      <c r="J310" s="2343"/>
      <c r="K310" s="2343"/>
      <c r="L310" s="2343"/>
      <c r="M310" s="2343"/>
      <c r="N310" s="2343"/>
      <c r="O310" s="2343"/>
      <c r="P310" s="2343"/>
      <c r="Q310" s="2343"/>
      <c r="R310" s="2343"/>
      <c r="S310" s="2343"/>
      <c r="T310" s="2343"/>
    </row>
    <row r="311" spans="1:20" ht="15.75" customHeight="1">
      <c r="A311" s="2342"/>
      <c r="B311" s="2342"/>
      <c r="C311" s="2342"/>
      <c r="D311" s="2342"/>
      <c r="E311" s="2342"/>
      <c r="F311" s="2342"/>
      <c r="G311" s="2342"/>
      <c r="H311" s="2342"/>
      <c r="I311" s="2343"/>
      <c r="J311" s="2343"/>
      <c r="K311" s="2343"/>
      <c r="L311" s="2343"/>
      <c r="M311" s="2343"/>
      <c r="N311" s="2343"/>
      <c r="O311" s="2343"/>
      <c r="P311" s="2343"/>
      <c r="Q311" s="2343"/>
      <c r="R311" s="2343"/>
      <c r="S311" s="2343"/>
      <c r="T311" s="2343"/>
    </row>
    <row r="312" spans="1:20" ht="15.75" customHeight="1">
      <c r="A312" s="2342"/>
      <c r="B312" s="2342"/>
      <c r="C312" s="2342"/>
      <c r="D312" s="2342"/>
      <c r="E312" s="2342"/>
      <c r="F312" s="2342"/>
      <c r="G312" s="2342"/>
      <c r="H312" s="2342"/>
      <c r="I312" s="2343"/>
      <c r="J312" s="2343"/>
      <c r="K312" s="2343"/>
      <c r="L312" s="2343"/>
      <c r="M312" s="2343"/>
      <c r="N312" s="2343"/>
      <c r="O312" s="2343"/>
      <c r="P312" s="2343"/>
      <c r="Q312" s="2343"/>
      <c r="R312" s="2343"/>
      <c r="S312" s="2343"/>
      <c r="T312" s="2343"/>
    </row>
    <row r="313" spans="1:20" ht="15.75" customHeight="1">
      <c r="A313" s="2342"/>
      <c r="B313" s="2342"/>
      <c r="C313" s="2342"/>
      <c r="D313" s="2342"/>
      <c r="E313" s="2342"/>
      <c r="F313" s="2342"/>
      <c r="G313" s="2342"/>
      <c r="H313" s="2342"/>
      <c r="I313" s="2343"/>
      <c r="J313" s="2343"/>
      <c r="K313" s="2343"/>
      <c r="L313" s="2343"/>
      <c r="M313" s="2343"/>
      <c r="N313" s="2343"/>
      <c r="O313" s="2343"/>
      <c r="P313" s="2343"/>
      <c r="Q313" s="2343"/>
      <c r="R313" s="2343"/>
      <c r="S313" s="2343"/>
      <c r="T313" s="2343"/>
    </row>
    <row r="314" spans="1:20" ht="15.75" customHeight="1">
      <c r="A314" s="2342"/>
      <c r="B314" s="2342"/>
      <c r="C314" s="2342"/>
      <c r="D314" s="2342"/>
      <c r="E314" s="2342"/>
      <c r="F314" s="2342"/>
      <c r="G314" s="2342"/>
      <c r="H314" s="2342"/>
      <c r="I314" s="2343"/>
      <c r="J314" s="2343"/>
      <c r="K314" s="2343"/>
      <c r="L314" s="2343"/>
      <c r="M314" s="2343"/>
      <c r="N314" s="2343"/>
      <c r="O314" s="2343"/>
      <c r="P314" s="2343"/>
      <c r="Q314" s="2343"/>
      <c r="R314" s="2343"/>
      <c r="S314" s="2343"/>
      <c r="T314" s="2343"/>
    </row>
    <row r="315" spans="1:20" ht="15.75" customHeight="1">
      <c r="A315" s="2342"/>
      <c r="B315" s="2342"/>
      <c r="C315" s="2342"/>
      <c r="D315" s="2342"/>
      <c r="E315" s="2342"/>
      <c r="F315" s="2342"/>
      <c r="G315" s="2342"/>
      <c r="H315" s="2342"/>
      <c r="I315" s="2343"/>
      <c r="J315" s="2343"/>
      <c r="K315" s="2343"/>
      <c r="L315" s="2343"/>
      <c r="M315" s="2343"/>
      <c r="N315" s="2343"/>
      <c r="O315" s="2343"/>
      <c r="P315" s="2343"/>
      <c r="Q315" s="2343"/>
      <c r="R315" s="2343"/>
      <c r="S315" s="2343"/>
      <c r="T315" s="2343"/>
    </row>
    <row r="316" spans="1:20" ht="15.75" customHeight="1">
      <c r="A316" s="2342"/>
      <c r="B316" s="2342"/>
      <c r="C316" s="2342"/>
      <c r="D316" s="2342"/>
      <c r="E316" s="2342"/>
      <c r="F316" s="2342"/>
      <c r="G316" s="2342"/>
      <c r="H316" s="2342"/>
      <c r="I316" s="2343"/>
      <c r="J316" s="2343"/>
      <c r="K316" s="2343"/>
      <c r="L316" s="2343"/>
      <c r="M316" s="2343"/>
      <c r="N316" s="2343"/>
      <c r="O316" s="2343"/>
      <c r="P316" s="2343"/>
      <c r="Q316" s="2343"/>
      <c r="R316" s="2343"/>
      <c r="S316" s="2343"/>
      <c r="T316" s="2343"/>
    </row>
    <row r="317" spans="1:20" ht="15.75" customHeight="1">
      <c r="A317" s="2342"/>
      <c r="B317" s="2342"/>
      <c r="C317" s="2342"/>
      <c r="D317" s="2342"/>
      <c r="E317" s="2342"/>
      <c r="F317" s="2342"/>
      <c r="G317" s="2342"/>
      <c r="H317" s="2342"/>
      <c r="I317" s="2343"/>
      <c r="J317" s="2343"/>
      <c r="K317" s="2343"/>
      <c r="L317" s="2343"/>
      <c r="M317" s="2343"/>
      <c r="N317" s="2343"/>
      <c r="O317" s="2343"/>
      <c r="P317" s="2343"/>
      <c r="Q317" s="2343"/>
      <c r="R317" s="2343"/>
      <c r="S317" s="2343"/>
      <c r="T317" s="2343"/>
    </row>
    <row r="318" spans="1:20" ht="15.75" customHeight="1">
      <c r="A318" s="2342"/>
      <c r="B318" s="2342"/>
      <c r="C318" s="2342"/>
      <c r="D318" s="2342"/>
      <c r="E318" s="2342"/>
      <c r="F318" s="2342"/>
      <c r="G318" s="2342"/>
      <c r="H318" s="2342"/>
      <c r="I318" s="2343"/>
      <c r="J318" s="2343"/>
      <c r="K318" s="2343"/>
      <c r="L318" s="2343"/>
      <c r="M318" s="2343"/>
      <c r="N318" s="2343"/>
      <c r="O318" s="2343"/>
      <c r="P318" s="2343"/>
      <c r="Q318" s="2343"/>
      <c r="R318" s="2343"/>
      <c r="S318" s="2343"/>
      <c r="T318" s="2343"/>
    </row>
    <row r="319" spans="1:20" ht="15.75" customHeight="1">
      <c r="A319" s="2342"/>
      <c r="B319" s="2342"/>
      <c r="C319" s="2342"/>
      <c r="D319" s="2342"/>
      <c r="E319" s="2342"/>
      <c r="F319" s="2342"/>
      <c r="G319" s="2342"/>
      <c r="H319" s="2342"/>
      <c r="I319" s="2343"/>
      <c r="J319" s="2343"/>
      <c r="K319" s="2343"/>
      <c r="L319" s="2343"/>
      <c r="M319" s="2343"/>
      <c r="N319" s="2343"/>
      <c r="O319" s="2343"/>
      <c r="P319" s="2343"/>
      <c r="Q319" s="2343"/>
      <c r="R319" s="2343"/>
      <c r="S319" s="2343"/>
      <c r="T319" s="2343"/>
    </row>
    <row r="320" spans="1:20" ht="15.75" customHeight="1">
      <c r="A320" s="2342"/>
      <c r="B320" s="2342"/>
      <c r="C320" s="2342"/>
      <c r="D320" s="2342"/>
      <c r="E320" s="2342"/>
      <c r="F320" s="2342"/>
      <c r="G320" s="2342"/>
      <c r="H320" s="2342"/>
      <c r="I320" s="2343"/>
      <c r="J320" s="2343"/>
      <c r="K320" s="2343"/>
      <c r="L320" s="2343"/>
      <c r="M320" s="2343"/>
      <c r="N320" s="2343"/>
      <c r="O320" s="2343"/>
      <c r="P320" s="2343"/>
      <c r="Q320" s="2343"/>
      <c r="R320" s="2343"/>
      <c r="S320" s="2343"/>
      <c r="T320" s="2343"/>
    </row>
    <row r="321" spans="1:20" ht="15.75" customHeight="1">
      <c r="A321" s="2342"/>
      <c r="B321" s="2342"/>
      <c r="C321" s="2342"/>
      <c r="D321" s="2342"/>
      <c r="E321" s="2342"/>
      <c r="F321" s="2342"/>
      <c r="G321" s="2342"/>
      <c r="H321" s="2342"/>
      <c r="I321" s="2343"/>
      <c r="J321" s="2343"/>
      <c r="K321" s="2343"/>
      <c r="L321" s="2343"/>
      <c r="M321" s="2343"/>
      <c r="N321" s="2343"/>
      <c r="O321" s="2343"/>
      <c r="P321" s="2343"/>
      <c r="Q321" s="2343"/>
      <c r="R321" s="2343"/>
      <c r="S321" s="2343"/>
      <c r="T321" s="2343"/>
    </row>
    <row r="322" spans="1:20" ht="15.75" customHeight="1">
      <c r="A322" s="2342"/>
      <c r="B322" s="2342"/>
      <c r="C322" s="2342"/>
      <c r="D322" s="2342"/>
      <c r="E322" s="2342"/>
      <c r="F322" s="2342"/>
      <c r="G322" s="2342"/>
      <c r="H322" s="2342"/>
      <c r="I322" s="2343"/>
      <c r="J322" s="2343"/>
      <c r="K322" s="2343"/>
      <c r="L322" s="2343"/>
      <c r="M322" s="2343"/>
      <c r="N322" s="2343"/>
      <c r="O322" s="2343"/>
      <c r="P322" s="2343"/>
      <c r="Q322" s="2343"/>
      <c r="R322" s="2343"/>
      <c r="S322" s="2343"/>
      <c r="T322" s="2343"/>
    </row>
    <row r="323" spans="1:20" ht="15.75" customHeight="1">
      <c r="A323" s="2342"/>
      <c r="B323" s="2342"/>
      <c r="C323" s="2342"/>
      <c r="D323" s="2342"/>
      <c r="E323" s="2342"/>
      <c r="F323" s="2342"/>
      <c r="G323" s="2342"/>
      <c r="H323" s="2342"/>
      <c r="I323" s="2343"/>
      <c r="J323" s="2343"/>
      <c r="K323" s="2343"/>
      <c r="L323" s="2343"/>
      <c r="M323" s="2343"/>
      <c r="N323" s="2343"/>
      <c r="O323" s="2343"/>
      <c r="P323" s="2343"/>
      <c r="Q323" s="2343"/>
      <c r="R323" s="2343"/>
      <c r="S323" s="2343"/>
      <c r="T323" s="2343"/>
    </row>
    <row r="324" spans="1:20" ht="15.75" customHeight="1">
      <c r="A324" s="2342"/>
      <c r="B324" s="2342"/>
      <c r="C324" s="2342"/>
      <c r="D324" s="2342"/>
      <c r="E324" s="2342"/>
      <c r="F324" s="2342"/>
      <c r="G324" s="2342"/>
      <c r="H324" s="2342"/>
      <c r="I324" s="2343"/>
      <c r="J324" s="2343"/>
      <c r="K324" s="2343"/>
      <c r="L324" s="2343"/>
      <c r="M324" s="2343"/>
      <c r="N324" s="2343"/>
      <c r="O324" s="2343"/>
      <c r="P324" s="2343"/>
      <c r="Q324" s="2343"/>
      <c r="R324" s="2343"/>
      <c r="S324" s="2343"/>
      <c r="T324" s="2343"/>
    </row>
    <row r="325" spans="1:20" ht="15.75" customHeight="1">
      <c r="A325" s="2342"/>
      <c r="B325" s="2342"/>
      <c r="C325" s="2342"/>
      <c r="D325" s="2342"/>
      <c r="E325" s="2342"/>
      <c r="F325" s="2342"/>
      <c r="G325" s="2342"/>
      <c r="H325" s="2342"/>
      <c r="I325" s="2343"/>
      <c r="J325" s="2343"/>
      <c r="K325" s="2343"/>
      <c r="L325" s="2343"/>
      <c r="M325" s="2343"/>
      <c r="N325" s="2343"/>
      <c r="O325" s="2343"/>
      <c r="P325" s="2343"/>
      <c r="Q325" s="2343"/>
      <c r="R325" s="2343"/>
      <c r="S325" s="2343"/>
      <c r="T325" s="2343"/>
    </row>
    <row r="326" spans="1:20" ht="15.75" customHeight="1">
      <c r="A326" s="2342"/>
      <c r="B326" s="2342"/>
      <c r="C326" s="2342"/>
      <c r="D326" s="2342"/>
      <c r="E326" s="2342"/>
      <c r="F326" s="2342"/>
      <c r="G326" s="2342"/>
      <c r="H326" s="2342"/>
      <c r="I326" s="2343"/>
      <c r="J326" s="2343"/>
      <c r="K326" s="2343"/>
      <c r="L326" s="2343"/>
      <c r="M326" s="2343"/>
      <c r="N326" s="2343"/>
      <c r="O326" s="2343"/>
      <c r="P326" s="2343"/>
      <c r="Q326" s="2343"/>
      <c r="R326" s="2343"/>
      <c r="S326" s="2343"/>
      <c r="T326" s="2343"/>
    </row>
    <row r="327" spans="1:20" ht="15.75" customHeight="1">
      <c r="A327" s="2342"/>
      <c r="B327" s="2342"/>
      <c r="C327" s="2342"/>
      <c r="D327" s="2342"/>
      <c r="E327" s="2342"/>
      <c r="F327" s="2342"/>
      <c r="G327" s="2342"/>
      <c r="H327" s="2342"/>
      <c r="I327" s="2343"/>
      <c r="J327" s="2343"/>
      <c r="K327" s="2343"/>
      <c r="L327" s="2343"/>
      <c r="M327" s="2343"/>
      <c r="N327" s="2343"/>
      <c r="O327" s="2343"/>
      <c r="P327" s="2343"/>
      <c r="Q327" s="2343"/>
      <c r="R327" s="2343"/>
      <c r="S327" s="2343"/>
      <c r="T327" s="2343"/>
    </row>
    <row r="328" spans="1:20" ht="15.75" customHeight="1">
      <c r="A328" s="2342"/>
      <c r="B328" s="2342"/>
      <c r="C328" s="2342"/>
      <c r="D328" s="2342"/>
      <c r="E328" s="2342"/>
      <c r="F328" s="2342"/>
      <c r="G328" s="2342"/>
      <c r="H328" s="2342"/>
      <c r="I328" s="2343"/>
      <c r="J328" s="2343"/>
      <c r="K328" s="2343"/>
      <c r="L328" s="2343"/>
      <c r="M328" s="2343"/>
      <c r="N328" s="2343"/>
      <c r="O328" s="2343"/>
      <c r="P328" s="2343"/>
      <c r="Q328" s="2343"/>
      <c r="R328" s="2343"/>
      <c r="S328" s="2343"/>
      <c r="T328" s="2343"/>
    </row>
    <row r="329" spans="1:20" ht="15.75" customHeight="1">
      <c r="A329" s="2342"/>
      <c r="B329" s="2342"/>
      <c r="C329" s="2342"/>
      <c r="D329" s="2342"/>
      <c r="E329" s="2342"/>
      <c r="F329" s="2342"/>
      <c r="G329" s="2342"/>
      <c r="H329" s="2342"/>
      <c r="I329" s="2343"/>
      <c r="J329" s="2343"/>
      <c r="K329" s="2343"/>
      <c r="L329" s="2343"/>
      <c r="M329" s="2343"/>
      <c r="N329" s="2343"/>
      <c r="O329" s="2343"/>
      <c r="P329" s="2343"/>
      <c r="Q329" s="2343"/>
      <c r="R329" s="2343"/>
      <c r="S329" s="2343"/>
      <c r="T329" s="2343"/>
    </row>
    <row r="330" spans="1:20" ht="15.75" customHeight="1">
      <c r="A330" s="2342"/>
      <c r="B330" s="2342"/>
      <c r="C330" s="2342"/>
      <c r="D330" s="2342"/>
      <c r="E330" s="2342"/>
      <c r="F330" s="2342"/>
      <c r="G330" s="2342"/>
      <c r="H330" s="2342"/>
      <c r="I330" s="2343"/>
      <c r="J330" s="2343"/>
      <c r="K330" s="2343"/>
      <c r="L330" s="2343"/>
      <c r="M330" s="2343"/>
      <c r="N330" s="2343"/>
      <c r="O330" s="2343"/>
      <c r="P330" s="2343"/>
      <c r="Q330" s="2343"/>
      <c r="R330" s="2343"/>
      <c r="S330" s="2343"/>
      <c r="T330" s="2343"/>
    </row>
    <row r="331" spans="1:20" ht="15.75" customHeight="1">
      <c r="A331" s="2342"/>
      <c r="B331" s="2342"/>
      <c r="C331" s="2342"/>
      <c r="D331" s="2342"/>
      <c r="E331" s="2342"/>
      <c r="F331" s="2342"/>
      <c r="G331" s="2342"/>
      <c r="H331" s="2342"/>
      <c r="I331" s="2343"/>
      <c r="J331" s="2343"/>
      <c r="K331" s="2343"/>
      <c r="L331" s="2343"/>
      <c r="M331" s="2343"/>
      <c r="N331" s="2343"/>
      <c r="O331" s="2343"/>
      <c r="P331" s="2343"/>
      <c r="Q331" s="2343"/>
      <c r="R331" s="2343"/>
      <c r="S331" s="2343"/>
      <c r="T331" s="2343"/>
    </row>
    <row r="332" spans="1:20" ht="15.75" customHeight="1">
      <c r="A332" s="2342"/>
      <c r="B332" s="2342"/>
      <c r="C332" s="2342"/>
      <c r="D332" s="2342"/>
      <c r="E332" s="2342"/>
      <c r="F332" s="2342"/>
      <c r="G332" s="2342"/>
      <c r="H332" s="2342"/>
      <c r="I332" s="2343"/>
      <c r="J332" s="2343"/>
      <c r="K332" s="2343"/>
      <c r="L332" s="2343"/>
      <c r="M332" s="2343"/>
      <c r="N332" s="2343"/>
      <c r="O332" s="2343"/>
      <c r="P332" s="2343"/>
      <c r="Q332" s="2343"/>
      <c r="R332" s="2343"/>
      <c r="S332" s="2343"/>
      <c r="T332" s="2343"/>
    </row>
    <row r="333" spans="1:20" ht="15.75" customHeight="1">
      <c r="A333" s="2342"/>
      <c r="B333" s="2342"/>
      <c r="C333" s="2342"/>
      <c r="D333" s="2342"/>
      <c r="E333" s="2342"/>
      <c r="F333" s="2342"/>
      <c r="G333" s="2342"/>
      <c r="H333" s="2342"/>
      <c r="I333" s="2343"/>
      <c r="J333" s="2343"/>
      <c r="K333" s="2343"/>
      <c r="L333" s="2343"/>
      <c r="M333" s="2343"/>
      <c r="N333" s="2343"/>
      <c r="O333" s="2343"/>
      <c r="P333" s="2343"/>
      <c r="Q333" s="2343"/>
      <c r="R333" s="2343"/>
      <c r="S333" s="2343"/>
      <c r="T333" s="2343"/>
    </row>
    <row r="334" spans="1:20" ht="15.75" customHeight="1">
      <c r="A334" s="2342"/>
      <c r="B334" s="2342"/>
      <c r="C334" s="2342"/>
      <c r="D334" s="2342"/>
      <c r="E334" s="2342"/>
      <c r="F334" s="2342"/>
      <c r="G334" s="2342"/>
      <c r="H334" s="2342"/>
      <c r="I334" s="2343"/>
      <c r="J334" s="2343"/>
      <c r="K334" s="2343"/>
      <c r="L334" s="2343"/>
      <c r="M334" s="2343"/>
      <c r="N334" s="2343"/>
      <c r="O334" s="2343"/>
      <c r="P334" s="2343"/>
      <c r="Q334" s="2343"/>
      <c r="R334" s="2343"/>
      <c r="S334" s="2343"/>
      <c r="T334" s="2343"/>
    </row>
    <row r="335" spans="1:20" ht="15.75" customHeight="1">
      <c r="A335" s="2342"/>
      <c r="B335" s="2342"/>
      <c r="C335" s="2342"/>
      <c r="D335" s="2342"/>
      <c r="E335" s="2342"/>
      <c r="F335" s="2342"/>
      <c r="G335" s="2342"/>
      <c r="H335" s="2342"/>
      <c r="I335" s="2343"/>
      <c r="J335" s="2343"/>
      <c r="K335" s="2343"/>
      <c r="L335" s="2343"/>
      <c r="M335" s="2343"/>
      <c r="N335" s="2343"/>
      <c r="O335" s="2343"/>
      <c r="P335" s="2343"/>
      <c r="Q335" s="2343"/>
      <c r="R335" s="2343"/>
      <c r="S335" s="2343"/>
      <c r="T335" s="2343"/>
    </row>
    <row r="336" spans="1:20" ht="15.75" customHeight="1">
      <c r="A336" s="2342"/>
      <c r="B336" s="2342"/>
      <c r="C336" s="2342"/>
      <c r="D336" s="2342"/>
      <c r="E336" s="2342"/>
      <c r="F336" s="2342"/>
      <c r="G336" s="2342"/>
      <c r="H336" s="2342"/>
      <c r="I336" s="2343"/>
      <c r="J336" s="2343"/>
      <c r="K336" s="2343"/>
      <c r="L336" s="2343"/>
      <c r="M336" s="2343"/>
      <c r="N336" s="2343"/>
      <c r="O336" s="2343"/>
      <c r="P336" s="2343"/>
      <c r="Q336" s="2343"/>
      <c r="R336" s="2343"/>
      <c r="S336" s="2343"/>
      <c r="T336" s="2343"/>
    </row>
    <row r="337" spans="1:20" ht="15.75" customHeight="1">
      <c r="A337" s="2342"/>
      <c r="B337" s="2342"/>
      <c r="C337" s="2342"/>
      <c r="D337" s="2342"/>
      <c r="E337" s="2342"/>
      <c r="F337" s="2342"/>
      <c r="G337" s="2342"/>
      <c r="H337" s="2342"/>
      <c r="I337" s="2343"/>
      <c r="J337" s="2343"/>
      <c r="K337" s="2343"/>
      <c r="L337" s="2343"/>
      <c r="M337" s="2343"/>
      <c r="N337" s="2343"/>
      <c r="O337" s="2343"/>
      <c r="P337" s="2343"/>
      <c r="Q337" s="2343"/>
      <c r="R337" s="2343"/>
      <c r="S337" s="2343"/>
      <c r="T337" s="2343"/>
    </row>
    <row r="338" spans="1:20" ht="15.75" customHeight="1">
      <c r="A338" s="2342"/>
      <c r="B338" s="2342"/>
      <c r="C338" s="2342"/>
      <c r="D338" s="2342"/>
      <c r="E338" s="2342"/>
      <c r="F338" s="2342"/>
      <c r="G338" s="2342"/>
      <c r="H338" s="2342"/>
      <c r="I338" s="2343"/>
      <c r="J338" s="2343"/>
      <c r="K338" s="2343"/>
      <c r="L338" s="2343"/>
      <c r="M338" s="2343"/>
      <c r="N338" s="2343"/>
      <c r="O338" s="2343"/>
      <c r="P338" s="2343"/>
      <c r="Q338" s="2343"/>
      <c r="R338" s="2343"/>
      <c r="S338" s="2343"/>
      <c r="T338" s="2343"/>
    </row>
    <row r="339" spans="1:20" ht="15.75" customHeight="1">
      <c r="A339" s="2342"/>
      <c r="B339" s="2342"/>
      <c r="C339" s="2342"/>
      <c r="D339" s="2342"/>
      <c r="E339" s="2342"/>
      <c r="F339" s="2342"/>
      <c r="G339" s="2342"/>
      <c r="H339" s="2342"/>
      <c r="I339" s="2343"/>
      <c r="J339" s="2343"/>
      <c r="K339" s="2343"/>
      <c r="L339" s="2343"/>
      <c r="M339" s="2343"/>
      <c r="N339" s="2343"/>
      <c r="O339" s="2343"/>
      <c r="P339" s="2343"/>
      <c r="Q339" s="2343"/>
      <c r="R339" s="2343"/>
      <c r="S339" s="2343"/>
      <c r="T339" s="2343"/>
    </row>
    <row r="340" spans="1:20" ht="15.75" customHeight="1">
      <c r="A340" s="2342"/>
      <c r="B340" s="2342"/>
      <c r="C340" s="2342"/>
      <c r="D340" s="2342"/>
      <c r="E340" s="2342"/>
      <c r="F340" s="2342"/>
      <c r="G340" s="2342"/>
      <c r="H340" s="2342"/>
      <c r="I340" s="2343"/>
      <c r="J340" s="2343"/>
      <c r="K340" s="2343"/>
      <c r="L340" s="2343"/>
      <c r="M340" s="2343"/>
      <c r="N340" s="2343"/>
      <c r="O340" s="2343"/>
      <c r="P340" s="2343"/>
      <c r="Q340" s="2343"/>
      <c r="R340" s="2343"/>
      <c r="S340" s="2343"/>
      <c r="T340" s="2343"/>
    </row>
    <row r="341" spans="1:20" ht="15.75" customHeight="1">
      <c r="A341" s="2342"/>
      <c r="B341" s="2342"/>
      <c r="C341" s="2342"/>
      <c r="D341" s="2342"/>
      <c r="E341" s="2342"/>
      <c r="F341" s="2342"/>
      <c r="G341" s="2342"/>
      <c r="H341" s="2342"/>
      <c r="I341" s="2343"/>
      <c r="J341" s="2343"/>
      <c r="K341" s="2343"/>
      <c r="L341" s="2343"/>
      <c r="M341" s="2343"/>
      <c r="N341" s="2343"/>
      <c r="O341" s="2343"/>
      <c r="P341" s="2343"/>
      <c r="Q341" s="2343"/>
      <c r="R341" s="2343"/>
      <c r="S341" s="2343"/>
      <c r="T341" s="2343"/>
    </row>
    <row r="342" spans="1:20" ht="15.75" customHeight="1">
      <c r="A342" s="2342"/>
      <c r="B342" s="2342"/>
      <c r="C342" s="2342"/>
      <c r="D342" s="2342"/>
      <c r="E342" s="2342"/>
      <c r="F342" s="2342"/>
      <c r="G342" s="2342"/>
      <c r="H342" s="2342"/>
      <c r="I342" s="2343"/>
      <c r="J342" s="2343"/>
      <c r="K342" s="2343"/>
      <c r="L342" s="2343"/>
      <c r="M342" s="2343"/>
      <c r="N342" s="2343"/>
      <c r="O342" s="2343"/>
      <c r="P342" s="2343"/>
      <c r="Q342" s="2343"/>
      <c r="R342" s="2343"/>
      <c r="S342" s="2343"/>
      <c r="T342" s="2343"/>
    </row>
    <row r="343" spans="1:20" ht="15.75" customHeight="1">
      <c r="A343" s="2342"/>
      <c r="B343" s="2342"/>
      <c r="C343" s="2342"/>
      <c r="D343" s="2342"/>
      <c r="E343" s="2342"/>
      <c r="F343" s="2342"/>
      <c r="G343" s="2342"/>
      <c r="H343" s="2342"/>
      <c r="I343" s="2343"/>
      <c r="J343" s="2343"/>
      <c r="K343" s="2343"/>
      <c r="L343" s="2343"/>
      <c r="M343" s="2343"/>
      <c r="N343" s="2343"/>
      <c r="O343" s="2343"/>
      <c r="P343" s="2343"/>
      <c r="Q343" s="2343"/>
      <c r="R343" s="2343"/>
      <c r="S343" s="2343"/>
      <c r="T343" s="2343"/>
    </row>
    <row r="344" spans="1:20" ht="15.75" customHeight="1">
      <c r="A344" s="2342"/>
      <c r="B344" s="2342"/>
      <c r="C344" s="2342"/>
      <c r="D344" s="2342"/>
      <c r="E344" s="2342"/>
      <c r="F344" s="2342"/>
      <c r="G344" s="2342"/>
      <c r="H344" s="2342"/>
      <c r="I344" s="2343"/>
      <c r="J344" s="2343"/>
      <c r="K344" s="2343"/>
      <c r="L344" s="2343"/>
      <c r="M344" s="2343"/>
      <c r="N344" s="2343"/>
      <c r="O344" s="2343"/>
      <c r="P344" s="2343"/>
      <c r="Q344" s="2343"/>
      <c r="R344" s="2343"/>
      <c r="S344" s="2343"/>
      <c r="T344" s="2343"/>
    </row>
    <row r="345" spans="1:20" ht="15.75" customHeight="1">
      <c r="A345" s="2342"/>
      <c r="B345" s="2342"/>
      <c r="C345" s="2342"/>
      <c r="D345" s="2342"/>
      <c r="E345" s="2342"/>
      <c r="F345" s="2342"/>
      <c r="G345" s="2342"/>
      <c r="H345" s="2342"/>
      <c r="I345" s="2343"/>
      <c r="J345" s="2343"/>
      <c r="K345" s="2343"/>
      <c r="L345" s="2343"/>
      <c r="M345" s="2343"/>
      <c r="N345" s="2343"/>
      <c r="O345" s="2343"/>
      <c r="P345" s="2343"/>
      <c r="Q345" s="2343"/>
      <c r="R345" s="2343"/>
      <c r="S345" s="2343"/>
      <c r="T345" s="2343"/>
    </row>
    <row r="346" spans="1:20" ht="15.75" customHeight="1">
      <c r="A346" s="2342"/>
      <c r="B346" s="2342"/>
      <c r="C346" s="2342"/>
      <c r="D346" s="2342"/>
      <c r="E346" s="2342"/>
      <c r="F346" s="2342"/>
      <c r="G346" s="2342"/>
      <c r="H346" s="2342"/>
      <c r="I346" s="2343"/>
      <c r="J346" s="2343"/>
      <c r="K346" s="2343"/>
      <c r="L346" s="2343"/>
      <c r="M346" s="2343"/>
      <c r="N346" s="2343"/>
      <c r="O346" s="2343"/>
      <c r="P346" s="2343"/>
      <c r="Q346" s="2343"/>
      <c r="R346" s="2343"/>
      <c r="S346" s="2343"/>
      <c r="T346" s="2343"/>
    </row>
    <row r="347" spans="1:20" ht="15.75" customHeight="1">
      <c r="A347" s="2342"/>
      <c r="B347" s="2342"/>
      <c r="C347" s="2342"/>
      <c r="D347" s="2342"/>
      <c r="E347" s="2342"/>
      <c r="F347" s="2342"/>
      <c r="G347" s="2342"/>
      <c r="H347" s="2342"/>
      <c r="I347" s="2343"/>
      <c r="J347" s="2343"/>
      <c r="K347" s="2343"/>
      <c r="L347" s="2343"/>
      <c r="M347" s="2343"/>
      <c r="N347" s="2343"/>
      <c r="O347" s="2343"/>
      <c r="P347" s="2343"/>
      <c r="Q347" s="2343"/>
      <c r="R347" s="2343"/>
      <c r="S347" s="2343"/>
      <c r="T347" s="2343"/>
    </row>
    <row r="348" spans="1:20" ht="15.75" customHeight="1">
      <c r="A348" s="2342"/>
      <c r="B348" s="2342"/>
      <c r="C348" s="2342"/>
      <c r="D348" s="2342"/>
      <c r="E348" s="2342"/>
      <c r="F348" s="2342"/>
      <c r="G348" s="2342"/>
      <c r="H348" s="2342"/>
      <c r="I348" s="2343"/>
      <c r="J348" s="2343"/>
      <c r="K348" s="2343"/>
      <c r="L348" s="2343"/>
      <c r="M348" s="2343"/>
      <c r="N348" s="2343"/>
      <c r="O348" s="2343"/>
      <c r="P348" s="2343"/>
      <c r="Q348" s="2343"/>
      <c r="R348" s="2343"/>
      <c r="S348" s="2343"/>
      <c r="T348" s="2343"/>
    </row>
    <row r="349" spans="1:20" ht="15.75" customHeight="1">
      <c r="A349" s="2342"/>
      <c r="B349" s="2342"/>
      <c r="C349" s="2342"/>
      <c r="D349" s="2342"/>
      <c r="E349" s="2342"/>
      <c r="F349" s="2342"/>
      <c r="G349" s="2342"/>
      <c r="H349" s="2342"/>
      <c r="I349" s="2343"/>
      <c r="J349" s="2343"/>
      <c r="K349" s="2343"/>
      <c r="L349" s="2343"/>
      <c r="M349" s="2343"/>
      <c r="N349" s="2343"/>
      <c r="O349" s="2343"/>
      <c r="P349" s="2343"/>
      <c r="Q349" s="2343"/>
      <c r="R349" s="2343"/>
      <c r="S349" s="2343"/>
      <c r="T349" s="2343"/>
    </row>
    <row r="350" spans="1:20" ht="15.75" customHeight="1">
      <c r="A350" s="2342"/>
      <c r="B350" s="2342"/>
      <c r="C350" s="2342"/>
      <c r="D350" s="2342"/>
      <c r="E350" s="2342"/>
      <c r="F350" s="2342"/>
      <c r="G350" s="2342"/>
      <c r="H350" s="2342"/>
      <c r="I350" s="2343"/>
      <c r="J350" s="2343"/>
      <c r="K350" s="2343"/>
      <c r="L350" s="2343"/>
      <c r="M350" s="2343"/>
      <c r="N350" s="2343"/>
      <c r="O350" s="2343"/>
      <c r="P350" s="2343"/>
      <c r="Q350" s="2343"/>
      <c r="R350" s="2343"/>
      <c r="S350" s="2343"/>
      <c r="T350" s="2343"/>
    </row>
    <row r="351" spans="1:20" ht="15.75" customHeight="1">
      <c r="A351" s="2342"/>
      <c r="B351" s="2342"/>
      <c r="C351" s="2342"/>
      <c r="D351" s="2342"/>
      <c r="E351" s="2342"/>
      <c r="F351" s="2342"/>
      <c r="G351" s="2342"/>
      <c r="H351" s="2342"/>
      <c r="I351" s="2343"/>
      <c r="J351" s="2343"/>
      <c r="K351" s="2343"/>
      <c r="L351" s="2343"/>
      <c r="M351" s="2343"/>
      <c r="N351" s="2343"/>
      <c r="O351" s="2343"/>
      <c r="P351" s="2343"/>
      <c r="Q351" s="2343"/>
      <c r="R351" s="2343"/>
      <c r="S351" s="2343"/>
      <c r="T351" s="2343"/>
    </row>
    <row r="352" spans="1:20" ht="15.75" customHeight="1">
      <c r="A352" s="2342"/>
      <c r="B352" s="2342"/>
      <c r="C352" s="2342"/>
      <c r="D352" s="2342"/>
      <c r="E352" s="2342"/>
      <c r="F352" s="2342"/>
      <c r="G352" s="2342"/>
      <c r="H352" s="2342"/>
      <c r="I352" s="2343"/>
      <c r="J352" s="2343"/>
      <c r="K352" s="2343"/>
      <c r="L352" s="2343"/>
      <c r="M352" s="2343"/>
      <c r="N352" s="2343"/>
      <c r="O352" s="2343"/>
      <c r="P352" s="2343"/>
      <c r="Q352" s="2343"/>
      <c r="R352" s="2343"/>
      <c r="S352" s="2343"/>
      <c r="T352" s="2343"/>
    </row>
    <row r="353" spans="1:20" ht="15.75" customHeight="1">
      <c r="A353" s="2342"/>
      <c r="B353" s="2342"/>
      <c r="C353" s="2342"/>
      <c r="D353" s="2342"/>
      <c r="E353" s="2342"/>
      <c r="F353" s="2342"/>
      <c r="G353" s="2342"/>
      <c r="H353" s="2342"/>
      <c r="I353" s="2343"/>
      <c r="J353" s="2343"/>
      <c r="K353" s="2343"/>
      <c r="L353" s="2343"/>
      <c r="M353" s="2343"/>
      <c r="N353" s="2343"/>
      <c r="O353" s="2343"/>
      <c r="P353" s="2343"/>
      <c r="Q353" s="2343"/>
      <c r="R353" s="2343"/>
      <c r="S353" s="2343"/>
      <c r="T353" s="2343"/>
    </row>
    <row r="354" spans="1:20" ht="15.75" customHeight="1">
      <c r="A354" s="2342"/>
      <c r="B354" s="2342"/>
      <c r="C354" s="2342"/>
      <c r="D354" s="2342"/>
      <c r="E354" s="2342"/>
      <c r="F354" s="2342"/>
      <c r="G354" s="2342"/>
      <c r="H354" s="2342"/>
      <c r="I354" s="2343"/>
      <c r="J354" s="2343"/>
      <c r="K354" s="2343"/>
      <c r="L354" s="2343"/>
      <c r="M354" s="2343"/>
      <c r="N354" s="2343"/>
      <c r="O354" s="2343"/>
      <c r="P354" s="2343"/>
      <c r="Q354" s="2343"/>
      <c r="R354" s="2343"/>
      <c r="S354" s="2343"/>
      <c r="T354" s="2343"/>
    </row>
    <row r="355" spans="1:20" ht="15.75" customHeight="1">
      <c r="A355" s="2342"/>
      <c r="B355" s="2342"/>
      <c r="C355" s="2342"/>
      <c r="D355" s="2342"/>
      <c r="E355" s="2342"/>
      <c r="F355" s="2342"/>
      <c r="G355" s="2342"/>
      <c r="H355" s="2342"/>
      <c r="I355" s="2343"/>
      <c r="J355" s="2343"/>
      <c r="K355" s="2343"/>
      <c r="L355" s="2343"/>
      <c r="M355" s="2343"/>
      <c r="N355" s="2343"/>
      <c r="O355" s="2343"/>
      <c r="P355" s="2343"/>
      <c r="Q355" s="2343"/>
      <c r="R355" s="2343"/>
      <c r="S355" s="2343"/>
      <c r="T355" s="2343"/>
    </row>
    <row r="356" spans="1:20" ht="15.75" customHeight="1">
      <c r="A356" s="2342"/>
      <c r="B356" s="2342"/>
      <c r="C356" s="2342"/>
      <c r="D356" s="2342"/>
      <c r="E356" s="2342"/>
      <c r="F356" s="2342"/>
      <c r="G356" s="2342"/>
      <c r="H356" s="2342"/>
      <c r="I356" s="2343"/>
      <c r="J356" s="2343"/>
      <c r="K356" s="2343"/>
      <c r="L356" s="2343"/>
      <c r="M356" s="2343"/>
      <c r="N356" s="2343"/>
      <c r="O356" s="2343"/>
      <c r="P356" s="2343"/>
      <c r="Q356" s="2343"/>
      <c r="R356" s="2343"/>
      <c r="S356" s="2343"/>
      <c r="T356" s="2343"/>
    </row>
    <row r="357" spans="1:20" ht="15.75" customHeight="1">
      <c r="A357" s="2342"/>
      <c r="B357" s="2342"/>
      <c r="C357" s="2342"/>
      <c r="D357" s="2342"/>
      <c r="E357" s="2342"/>
      <c r="F357" s="2342"/>
      <c r="G357" s="2342"/>
      <c r="H357" s="2342"/>
      <c r="I357" s="2343"/>
      <c r="J357" s="2343"/>
      <c r="K357" s="2343"/>
      <c r="L357" s="2343"/>
      <c r="M357" s="2343"/>
      <c r="N357" s="2343"/>
      <c r="O357" s="2343"/>
      <c r="P357" s="2343"/>
      <c r="Q357" s="2343"/>
      <c r="R357" s="2343"/>
      <c r="S357" s="2343"/>
      <c r="T357" s="2343"/>
    </row>
    <row r="358" spans="1:20" ht="15.75" customHeight="1">
      <c r="A358" s="2342"/>
      <c r="B358" s="2342"/>
      <c r="C358" s="2342"/>
      <c r="D358" s="2342"/>
      <c r="E358" s="2342"/>
      <c r="F358" s="2342"/>
      <c r="G358" s="2342"/>
      <c r="H358" s="2342"/>
      <c r="I358" s="2343"/>
      <c r="J358" s="2343"/>
      <c r="K358" s="2343"/>
      <c r="L358" s="2343"/>
      <c r="M358" s="2343"/>
      <c r="N358" s="2343"/>
      <c r="O358" s="2343"/>
      <c r="P358" s="2343"/>
      <c r="Q358" s="2343"/>
      <c r="R358" s="2343"/>
      <c r="S358" s="2343"/>
      <c r="T358" s="2343"/>
    </row>
    <row r="359" spans="1:20" ht="15.75" customHeight="1">
      <c r="A359" s="2342"/>
      <c r="B359" s="2342"/>
      <c r="C359" s="2342"/>
      <c r="D359" s="2342"/>
      <c r="E359" s="2342"/>
      <c r="F359" s="2342"/>
      <c r="G359" s="2342"/>
      <c r="H359" s="2342"/>
      <c r="I359" s="2343"/>
      <c r="J359" s="2343"/>
      <c r="K359" s="2343"/>
      <c r="L359" s="2343"/>
      <c r="M359" s="2343"/>
      <c r="N359" s="2343"/>
      <c r="O359" s="2343"/>
      <c r="P359" s="2343"/>
      <c r="Q359" s="2343"/>
      <c r="R359" s="2343"/>
      <c r="S359" s="2343"/>
      <c r="T359" s="2343"/>
    </row>
    <row r="360" spans="1:20" ht="15.75" customHeight="1">
      <c r="A360" s="2342"/>
      <c r="B360" s="2342"/>
      <c r="C360" s="2342"/>
      <c r="D360" s="2342"/>
      <c r="E360" s="2342"/>
      <c r="F360" s="2342"/>
      <c r="G360" s="2342"/>
      <c r="H360" s="2342"/>
      <c r="I360" s="2343"/>
      <c r="J360" s="2343"/>
      <c r="K360" s="2343"/>
      <c r="L360" s="2343"/>
      <c r="M360" s="2343"/>
      <c r="N360" s="2343"/>
      <c r="O360" s="2343"/>
      <c r="P360" s="2343"/>
      <c r="Q360" s="2343"/>
      <c r="R360" s="2343"/>
      <c r="S360" s="2343"/>
      <c r="T360" s="2343"/>
    </row>
    <row r="361" spans="1:20" ht="15.75" customHeight="1">
      <c r="A361" s="2342"/>
      <c r="B361" s="2342"/>
      <c r="C361" s="2342"/>
      <c r="D361" s="2342"/>
      <c r="E361" s="2342"/>
      <c r="F361" s="2342"/>
      <c r="G361" s="2342"/>
      <c r="H361" s="2342"/>
      <c r="I361" s="2343"/>
      <c r="J361" s="2343"/>
      <c r="K361" s="2343"/>
      <c r="L361" s="2343"/>
      <c r="M361" s="2343"/>
      <c r="N361" s="2343"/>
      <c r="O361" s="2343"/>
      <c r="P361" s="2343"/>
      <c r="Q361" s="2343"/>
      <c r="R361" s="2343"/>
      <c r="S361" s="2343"/>
      <c r="T361" s="2343"/>
    </row>
    <row r="362" spans="1:20" ht="15.75" customHeight="1">
      <c r="A362" s="2342"/>
      <c r="B362" s="2342"/>
      <c r="C362" s="2342"/>
      <c r="D362" s="2342"/>
      <c r="E362" s="2342"/>
      <c r="F362" s="2342"/>
      <c r="G362" s="2342"/>
      <c r="H362" s="2342"/>
      <c r="I362" s="2343"/>
      <c r="J362" s="2343"/>
      <c r="K362" s="2343"/>
      <c r="L362" s="2343"/>
      <c r="M362" s="2343"/>
      <c r="N362" s="2343"/>
      <c r="O362" s="2343"/>
      <c r="P362" s="2343"/>
      <c r="Q362" s="2343"/>
      <c r="R362" s="2343"/>
      <c r="S362" s="2343"/>
      <c r="T362" s="2343"/>
    </row>
    <row r="363" spans="1:20" ht="15.75" customHeight="1">
      <c r="A363" s="2342"/>
      <c r="B363" s="2342"/>
      <c r="C363" s="2342"/>
      <c r="D363" s="2342"/>
      <c r="E363" s="2342"/>
      <c r="F363" s="2342"/>
      <c r="G363" s="2342"/>
      <c r="H363" s="2342"/>
      <c r="I363" s="2343"/>
      <c r="J363" s="2343"/>
      <c r="K363" s="2343"/>
      <c r="L363" s="2343"/>
      <c r="M363" s="2343"/>
      <c r="N363" s="2343"/>
      <c r="O363" s="2343"/>
      <c r="P363" s="2343"/>
      <c r="Q363" s="2343"/>
      <c r="R363" s="2343"/>
      <c r="S363" s="2343"/>
      <c r="T363" s="2343"/>
    </row>
    <row r="364" spans="1:20" ht="15.75" customHeight="1">
      <c r="A364" s="2342"/>
      <c r="B364" s="2342"/>
      <c r="C364" s="2342"/>
      <c r="D364" s="2342"/>
      <c r="E364" s="2342"/>
      <c r="F364" s="2342"/>
      <c r="G364" s="2342"/>
      <c r="H364" s="2342"/>
      <c r="I364" s="2343"/>
      <c r="J364" s="2343"/>
      <c r="K364" s="2343"/>
      <c r="L364" s="2343"/>
      <c r="M364" s="2343"/>
      <c r="N364" s="2343"/>
      <c r="O364" s="2343"/>
      <c r="P364" s="2343"/>
      <c r="Q364" s="2343"/>
      <c r="R364" s="2343"/>
      <c r="S364" s="2343"/>
      <c r="T364" s="2343"/>
    </row>
    <row r="365" spans="1:20" ht="15.75" customHeight="1">
      <c r="A365" s="2342"/>
      <c r="B365" s="2342"/>
      <c r="C365" s="2342"/>
      <c r="D365" s="2342"/>
      <c r="E365" s="2342"/>
      <c r="F365" s="2342"/>
      <c r="G365" s="2342"/>
      <c r="H365" s="2342"/>
      <c r="I365" s="2343"/>
      <c r="J365" s="2343"/>
      <c r="K365" s="2343"/>
      <c r="L365" s="2343"/>
      <c r="M365" s="2343"/>
      <c r="N365" s="2343"/>
      <c r="O365" s="2343"/>
      <c r="P365" s="2343"/>
      <c r="Q365" s="2343"/>
      <c r="R365" s="2343"/>
      <c r="S365" s="2343"/>
      <c r="T365" s="2343"/>
    </row>
    <row r="366" spans="1:20" ht="15.75" customHeight="1">
      <c r="A366" s="2342"/>
      <c r="B366" s="2342"/>
      <c r="C366" s="2342"/>
      <c r="D366" s="2342"/>
      <c r="E366" s="2342"/>
      <c r="F366" s="2342"/>
      <c r="G366" s="2342"/>
      <c r="H366" s="2342"/>
      <c r="I366" s="2343"/>
      <c r="J366" s="2343"/>
      <c r="K366" s="2343"/>
      <c r="L366" s="2343"/>
      <c r="M366" s="2343"/>
      <c r="N366" s="2343"/>
      <c r="O366" s="2343"/>
      <c r="P366" s="2343"/>
      <c r="Q366" s="2343"/>
      <c r="R366" s="2343"/>
      <c r="S366" s="2343"/>
      <c r="T366" s="2343"/>
    </row>
    <row r="367" spans="1:20" ht="15.75" customHeight="1">
      <c r="A367" s="2342"/>
      <c r="B367" s="2342"/>
      <c r="C367" s="2342"/>
      <c r="D367" s="2342"/>
      <c r="E367" s="2342"/>
      <c r="F367" s="2342"/>
      <c r="G367" s="2342"/>
      <c r="H367" s="2342"/>
      <c r="I367" s="2343"/>
      <c r="J367" s="2343"/>
      <c r="K367" s="2343"/>
      <c r="L367" s="2343"/>
      <c r="M367" s="2343"/>
      <c r="N367" s="2343"/>
      <c r="O367" s="2343"/>
      <c r="P367" s="2343"/>
      <c r="Q367" s="2343"/>
      <c r="R367" s="2343"/>
      <c r="S367" s="2343"/>
      <c r="T367" s="2343"/>
    </row>
    <row r="368" spans="1:20" ht="15.75" customHeight="1">
      <c r="A368" s="2342"/>
      <c r="B368" s="2342"/>
      <c r="C368" s="2342"/>
      <c r="D368" s="2342"/>
      <c r="E368" s="2342"/>
      <c r="F368" s="2342"/>
      <c r="G368" s="2342"/>
      <c r="H368" s="2342"/>
      <c r="I368" s="2343"/>
      <c r="J368" s="2343"/>
      <c r="K368" s="2343"/>
      <c r="L368" s="2343"/>
      <c r="M368" s="2343"/>
      <c r="N368" s="2343"/>
      <c r="O368" s="2343"/>
      <c r="P368" s="2343"/>
      <c r="Q368" s="2343"/>
      <c r="R368" s="2343"/>
      <c r="S368" s="2343"/>
      <c r="T368" s="2343"/>
    </row>
    <row r="369" spans="1:20" ht="15.75" customHeight="1">
      <c r="A369" s="2342"/>
      <c r="B369" s="2342"/>
      <c r="C369" s="2342"/>
      <c r="D369" s="2342"/>
      <c r="E369" s="2342"/>
      <c r="F369" s="2342"/>
      <c r="G369" s="2342"/>
      <c r="H369" s="2342"/>
      <c r="I369" s="2343"/>
      <c r="J369" s="2343"/>
      <c r="K369" s="2343"/>
      <c r="L369" s="2343"/>
      <c r="M369" s="2343"/>
      <c r="N369" s="2343"/>
      <c r="O369" s="2343"/>
      <c r="P369" s="2343"/>
      <c r="Q369" s="2343"/>
      <c r="R369" s="2343"/>
      <c r="S369" s="2343"/>
      <c r="T369" s="2343"/>
    </row>
    <row r="370" spans="1:20" ht="15.75" customHeight="1">
      <c r="A370" s="2342"/>
      <c r="B370" s="2342"/>
      <c r="C370" s="2342"/>
      <c r="D370" s="2342"/>
      <c r="E370" s="2342"/>
      <c r="F370" s="2342"/>
      <c r="G370" s="2342"/>
      <c r="H370" s="2342"/>
      <c r="I370" s="2343"/>
      <c r="J370" s="2343"/>
      <c r="K370" s="2343"/>
      <c r="L370" s="2343"/>
      <c r="M370" s="2343"/>
      <c r="N370" s="2343"/>
      <c r="O370" s="2343"/>
      <c r="P370" s="2343"/>
      <c r="Q370" s="2343"/>
      <c r="R370" s="2343"/>
      <c r="S370" s="2343"/>
      <c r="T370" s="2343"/>
    </row>
    <row r="371" spans="1:20" ht="15.75" customHeight="1">
      <c r="A371" s="2342"/>
      <c r="B371" s="2342"/>
      <c r="C371" s="2342"/>
      <c r="D371" s="2342"/>
      <c r="E371" s="2342"/>
      <c r="F371" s="2342"/>
      <c r="G371" s="2342"/>
      <c r="H371" s="2342"/>
      <c r="I371" s="2343"/>
      <c r="J371" s="2343"/>
      <c r="K371" s="2343"/>
      <c r="L371" s="2343"/>
      <c r="M371" s="2343"/>
      <c r="N371" s="2343"/>
      <c r="O371" s="2343"/>
      <c r="P371" s="2343"/>
      <c r="Q371" s="2343"/>
      <c r="R371" s="2343"/>
      <c r="S371" s="2343"/>
      <c r="T371" s="2343"/>
    </row>
    <row r="372" spans="1:20" ht="15.75" customHeight="1">
      <c r="A372" s="2342"/>
      <c r="B372" s="2342"/>
      <c r="C372" s="2342"/>
      <c r="D372" s="2342"/>
      <c r="E372" s="2342"/>
      <c r="F372" s="2342"/>
      <c r="G372" s="2342"/>
      <c r="H372" s="2342"/>
      <c r="I372" s="2343"/>
      <c r="J372" s="2343"/>
      <c r="K372" s="2343"/>
      <c r="L372" s="2343"/>
      <c r="M372" s="2343"/>
      <c r="N372" s="2343"/>
      <c r="O372" s="2343"/>
      <c r="P372" s="2343"/>
      <c r="Q372" s="2343"/>
      <c r="R372" s="2343"/>
      <c r="S372" s="2343"/>
      <c r="T372" s="2343"/>
    </row>
    <row r="373" spans="1:20" ht="15.75" customHeight="1">
      <c r="A373" s="2342"/>
      <c r="B373" s="2342"/>
      <c r="C373" s="2342"/>
      <c r="D373" s="2342"/>
      <c r="E373" s="2342"/>
      <c r="F373" s="2342"/>
      <c r="G373" s="2342"/>
      <c r="H373" s="2342"/>
      <c r="I373" s="2343"/>
      <c r="J373" s="2343"/>
      <c r="K373" s="2343"/>
      <c r="L373" s="2343"/>
      <c r="M373" s="2343"/>
      <c r="N373" s="2343"/>
      <c r="O373" s="2343"/>
      <c r="P373" s="2343"/>
      <c r="Q373" s="2343"/>
      <c r="R373" s="2343"/>
      <c r="S373" s="2343"/>
      <c r="T373" s="2343"/>
    </row>
    <row r="374" spans="1:20" ht="15.75" customHeight="1">
      <c r="A374" s="2342"/>
      <c r="B374" s="2342"/>
      <c r="C374" s="2342"/>
      <c r="D374" s="2342"/>
      <c r="E374" s="2342"/>
      <c r="F374" s="2342"/>
      <c r="G374" s="2342"/>
      <c r="H374" s="2342"/>
      <c r="I374" s="2343"/>
      <c r="J374" s="2343"/>
      <c r="K374" s="2343"/>
      <c r="L374" s="2343"/>
      <c r="M374" s="2343"/>
      <c r="N374" s="2343"/>
      <c r="O374" s="2343"/>
      <c r="P374" s="2343"/>
      <c r="Q374" s="2343"/>
      <c r="R374" s="2343"/>
      <c r="S374" s="2343"/>
      <c r="T374" s="2343"/>
    </row>
    <row r="375" spans="1:20" ht="15.75" customHeight="1">
      <c r="A375" s="2342"/>
      <c r="B375" s="2342"/>
      <c r="C375" s="2342"/>
      <c r="D375" s="2342"/>
      <c r="E375" s="2342"/>
      <c r="F375" s="2342"/>
      <c r="G375" s="2342"/>
      <c r="H375" s="2342"/>
      <c r="I375" s="2343"/>
      <c r="J375" s="2343"/>
      <c r="K375" s="2343"/>
      <c r="L375" s="2343"/>
      <c r="M375" s="2343"/>
      <c r="N375" s="2343"/>
      <c r="O375" s="2343"/>
      <c r="P375" s="2343"/>
      <c r="Q375" s="2343"/>
      <c r="R375" s="2343"/>
      <c r="S375" s="2343"/>
      <c r="T375" s="2343"/>
    </row>
    <row r="376" spans="1:20" ht="15.75" customHeight="1">
      <c r="A376" s="2342"/>
      <c r="B376" s="2342"/>
      <c r="C376" s="2342"/>
      <c r="D376" s="2342"/>
      <c r="E376" s="2342"/>
      <c r="F376" s="2342"/>
      <c r="G376" s="2342"/>
      <c r="H376" s="2342"/>
      <c r="I376" s="2343"/>
      <c r="J376" s="2343"/>
      <c r="K376" s="2343"/>
      <c r="L376" s="2343"/>
      <c r="M376" s="2343"/>
      <c r="N376" s="2343"/>
      <c r="O376" s="2343"/>
      <c r="P376" s="2343"/>
      <c r="Q376" s="2343"/>
      <c r="R376" s="2343"/>
      <c r="S376" s="2343"/>
      <c r="T376" s="2343"/>
    </row>
    <row r="377" spans="1:20" ht="15.75" customHeight="1">
      <c r="A377" s="2342"/>
      <c r="B377" s="2342"/>
      <c r="C377" s="2342"/>
      <c r="D377" s="2342"/>
      <c r="E377" s="2342"/>
      <c r="F377" s="2342"/>
      <c r="G377" s="2342"/>
      <c r="H377" s="2342"/>
      <c r="I377" s="2343"/>
      <c r="J377" s="2343"/>
      <c r="K377" s="2343"/>
      <c r="L377" s="2343"/>
      <c r="M377" s="2343"/>
      <c r="N377" s="2343"/>
      <c r="O377" s="2343"/>
      <c r="P377" s="2343"/>
      <c r="Q377" s="2343"/>
      <c r="R377" s="2343"/>
      <c r="S377" s="2343"/>
      <c r="T377" s="2343"/>
    </row>
    <row r="378" spans="1:20" ht="15.75" customHeight="1">
      <c r="A378" s="2342"/>
      <c r="B378" s="2342"/>
      <c r="C378" s="2342"/>
      <c r="D378" s="2342"/>
      <c r="E378" s="2342"/>
      <c r="F378" s="2342"/>
      <c r="G378" s="2342"/>
      <c r="H378" s="2342"/>
      <c r="I378" s="2343"/>
      <c r="J378" s="2343"/>
      <c r="K378" s="2343"/>
      <c r="L378" s="2343"/>
      <c r="M378" s="2343"/>
      <c r="N378" s="2343"/>
      <c r="O378" s="2343"/>
      <c r="P378" s="2343"/>
      <c r="Q378" s="2343"/>
      <c r="R378" s="2343"/>
      <c r="S378" s="2343"/>
      <c r="T378" s="2343"/>
    </row>
    <row r="379" spans="1:20" ht="15.75" customHeight="1">
      <c r="A379" s="2342"/>
      <c r="B379" s="2342"/>
      <c r="C379" s="2342"/>
      <c r="D379" s="2342"/>
      <c r="E379" s="2342"/>
      <c r="F379" s="2342"/>
      <c r="G379" s="2342"/>
      <c r="H379" s="2342"/>
      <c r="I379" s="2343"/>
      <c r="J379" s="2343"/>
      <c r="K379" s="2343"/>
      <c r="L379" s="2343"/>
      <c r="M379" s="2343"/>
      <c r="N379" s="2343"/>
      <c r="O379" s="2343"/>
      <c r="P379" s="2343"/>
      <c r="Q379" s="2343"/>
      <c r="R379" s="2343"/>
      <c r="S379" s="2343"/>
      <c r="T379" s="2343"/>
    </row>
    <row r="380" spans="1:20" ht="15.75" customHeight="1">
      <c r="A380" s="2342"/>
      <c r="B380" s="2342"/>
      <c r="C380" s="2342"/>
      <c r="D380" s="2342"/>
      <c r="E380" s="2342"/>
      <c r="F380" s="2342"/>
      <c r="G380" s="2342"/>
      <c r="H380" s="2342"/>
      <c r="I380" s="2343"/>
      <c r="J380" s="2343"/>
      <c r="K380" s="2343"/>
      <c r="L380" s="2343"/>
      <c r="M380" s="2343"/>
      <c r="N380" s="2343"/>
      <c r="O380" s="2343"/>
      <c r="P380" s="2343"/>
      <c r="Q380" s="2343"/>
      <c r="R380" s="2343"/>
      <c r="S380" s="2343"/>
      <c r="T380" s="2343"/>
    </row>
    <row r="381" spans="1:20" ht="15.75" customHeight="1">
      <c r="A381" s="2342"/>
      <c r="B381" s="2342"/>
      <c r="C381" s="2342"/>
      <c r="D381" s="2342"/>
      <c r="E381" s="2342"/>
      <c r="F381" s="2342"/>
      <c r="G381" s="2342"/>
      <c r="H381" s="2342"/>
      <c r="I381" s="2343"/>
      <c r="J381" s="2343"/>
      <c r="K381" s="2343"/>
      <c r="L381" s="2343"/>
      <c r="M381" s="2343"/>
      <c r="N381" s="2343"/>
      <c r="O381" s="2343"/>
      <c r="P381" s="2343"/>
      <c r="Q381" s="2343"/>
      <c r="R381" s="2343"/>
      <c r="S381" s="2343"/>
      <c r="T381" s="2343"/>
    </row>
    <row r="382" spans="1:20" ht="15.75" customHeight="1">
      <c r="A382" s="2342"/>
      <c r="B382" s="2342"/>
      <c r="C382" s="2342"/>
      <c r="D382" s="2342"/>
      <c r="E382" s="2342"/>
      <c r="F382" s="2342"/>
      <c r="G382" s="2342"/>
      <c r="H382" s="2342"/>
      <c r="I382" s="2343"/>
      <c r="J382" s="2343"/>
      <c r="K382" s="2343"/>
      <c r="L382" s="2343"/>
      <c r="M382" s="2343"/>
      <c r="N382" s="2343"/>
      <c r="O382" s="2343"/>
      <c r="P382" s="2343"/>
      <c r="Q382" s="2343"/>
      <c r="R382" s="2343"/>
      <c r="S382" s="2343"/>
      <c r="T382" s="2343"/>
    </row>
    <row r="383" spans="1:20" ht="15.75" customHeight="1">
      <c r="A383" s="2342"/>
      <c r="B383" s="2342"/>
      <c r="C383" s="2342"/>
      <c r="D383" s="2342"/>
      <c r="E383" s="2342"/>
      <c r="F383" s="2342"/>
      <c r="G383" s="2342"/>
      <c r="H383" s="2342"/>
      <c r="I383" s="2343"/>
      <c r="J383" s="2343"/>
      <c r="K383" s="2343"/>
      <c r="L383" s="2343"/>
      <c r="M383" s="2343"/>
      <c r="N383" s="2343"/>
      <c r="O383" s="2343"/>
      <c r="P383" s="2343"/>
      <c r="Q383" s="2343"/>
      <c r="R383" s="2343"/>
      <c r="S383" s="2343"/>
      <c r="T383" s="2343"/>
    </row>
    <row r="384" spans="1:20" ht="15.75" customHeight="1">
      <c r="A384" s="2342"/>
      <c r="B384" s="2342"/>
      <c r="C384" s="2342"/>
      <c r="D384" s="2342"/>
      <c r="E384" s="2342"/>
      <c r="F384" s="2342"/>
      <c r="G384" s="2342"/>
      <c r="H384" s="2342"/>
      <c r="I384" s="2343"/>
      <c r="J384" s="2343"/>
      <c r="K384" s="2343"/>
      <c r="L384" s="2343"/>
      <c r="M384" s="2343"/>
      <c r="N384" s="2343"/>
      <c r="O384" s="2343"/>
      <c r="P384" s="2343"/>
      <c r="Q384" s="2343"/>
      <c r="R384" s="2343"/>
      <c r="S384" s="2343"/>
      <c r="T384" s="2343"/>
    </row>
    <row r="385" spans="1:20" ht="15.75" customHeight="1">
      <c r="A385" s="2342"/>
      <c r="B385" s="2342"/>
      <c r="C385" s="2342"/>
      <c r="D385" s="2342"/>
      <c r="E385" s="2342"/>
      <c r="F385" s="2342"/>
      <c r="G385" s="2342"/>
      <c r="H385" s="2342"/>
      <c r="I385" s="2343"/>
      <c r="J385" s="2343"/>
      <c r="K385" s="2343"/>
      <c r="L385" s="2343"/>
      <c r="M385" s="2343"/>
      <c r="N385" s="2343"/>
      <c r="O385" s="2343"/>
      <c r="P385" s="2343"/>
      <c r="Q385" s="2343"/>
      <c r="R385" s="2343"/>
      <c r="S385" s="2343"/>
      <c r="T385" s="2343"/>
    </row>
    <row r="386" spans="1:20" ht="15.75" customHeight="1">
      <c r="A386" s="2342"/>
      <c r="B386" s="2342"/>
      <c r="C386" s="2342"/>
      <c r="D386" s="2342"/>
      <c r="E386" s="2342"/>
      <c r="F386" s="2342"/>
      <c r="G386" s="2342"/>
      <c r="H386" s="2342"/>
      <c r="I386" s="2343"/>
      <c r="J386" s="2343"/>
      <c r="K386" s="2343"/>
      <c r="L386" s="2343"/>
      <c r="M386" s="2343"/>
      <c r="N386" s="2343"/>
      <c r="O386" s="2343"/>
      <c r="P386" s="2343"/>
      <c r="Q386" s="2343"/>
      <c r="R386" s="2343"/>
      <c r="S386" s="2343"/>
      <c r="T386" s="2343"/>
    </row>
    <row r="387" spans="1:20" ht="15.75" customHeight="1">
      <c r="A387" s="2342"/>
      <c r="B387" s="2342"/>
      <c r="C387" s="2342"/>
      <c r="D387" s="2342"/>
      <c r="E387" s="2342"/>
      <c r="F387" s="2342"/>
      <c r="G387" s="2342"/>
      <c r="H387" s="2342"/>
      <c r="I387" s="2343"/>
      <c r="J387" s="2343"/>
      <c r="K387" s="2343"/>
      <c r="L387" s="2343"/>
      <c r="M387" s="2343"/>
      <c r="N387" s="2343"/>
      <c r="O387" s="2343"/>
      <c r="P387" s="2343"/>
      <c r="Q387" s="2343"/>
      <c r="R387" s="2343"/>
      <c r="S387" s="2343"/>
      <c r="T387" s="2343"/>
    </row>
    <row r="388" spans="1:20" ht="15.75" customHeight="1">
      <c r="A388" s="2342"/>
      <c r="B388" s="2342"/>
      <c r="C388" s="2342"/>
      <c r="D388" s="2342"/>
      <c r="E388" s="2342"/>
      <c r="F388" s="2342"/>
      <c r="G388" s="2342"/>
      <c r="H388" s="2342"/>
      <c r="I388" s="2343"/>
      <c r="J388" s="2343"/>
      <c r="K388" s="2343"/>
      <c r="L388" s="2343"/>
      <c r="M388" s="2343"/>
      <c r="N388" s="2343"/>
      <c r="O388" s="2343"/>
      <c r="P388" s="2343"/>
      <c r="Q388" s="2343"/>
      <c r="R388" s="2343"/>
      <c r="S388" s="2343"/>
      <c r="T388" s="2343"/>
    </row>
    <row r="389" spans="1:20" ht="15.75" customHeight="1">
      <c r="A389" s="2342"/>
      <c r="B389" s="2342"/>
      <c r="C389" s="2342"/>
      <c r="D389" s="2342"/>
      <c r="E389" s="2342"/>
      <c r="F389" s="2342"/>
      <c r="G389" s="2342"/>
      <c r="H389" s="2342"/>
      <c r="I389" s="2343"/>
      <c r="J389" s="2343"/>
      <c r="K389" s="2343"/>
      <c r="L389" s="2343"/>
      <c r="M389" s="2343"/>
      <c r="N389" s="2343"/>
      <c r="O389" s="2343"/>
      <c r="P389" s="2343"/>
      <c r="Q389" s="2343"/>
      <c r="R389" s="2343"/>
      <c r="S389" s="2343"/>
      <c r="T389" s="2343"/>
    </row>
    <row r="390" spans="1:20" ht="15.75" customHeight="1">
      <c r="A390" s="2342"/>
      <c r="B390" s="2342"/>
      <c r="C390" s="2342"/>
      <c r="D390" s="2342"/>
      <c r="E390" s="2342"/>
      <c r="F390" s="2342"/>
      <c r="G390" s="2342"/>
      <c r="H390" s="2342"/>
      <c r="I390" s="2343"/>
      <c r="J390" s="2343"/>
      <c r="K390" s="2343"/>
      <c r="L390" s="2343"/>
      <c r="M390" s="2343"/>
      <c r="N390" s="2343"/>
      <c r="O390" s="2343"/>
      <c r="P390" s="2343"/>
      <c r="Q390" s="2343"/>
      <c r="R390" s="2343"/>
      <c r="S390" s="2343"/>
      <c r="T390" s="2343"/>
    </row>
    <row r="391" spans="1:20" ht="15.75" customHeight="1">
      <c r="A391" s="2342"/>
      <c r="B391" s="2342"/>
      <c r="C391" s="2342"/>
      <c r="D391" s="2342"/>
      <c r="E391" s="2342"/>
      <c r="F391" s="2342"/>
      <c r="G391" s="2342"/>
      <c r="H391" s="2342"/>
      <c r="I391" s="2343"/>
      <c r="J391" s="2343"/>
      <c r="K391" s="2343"/>
      <c r="L391" s="2343"/>
      <c r="M391" s="2343"/>
      <c r="N391" s="2343"/>
      <c r="O391" s="2343"/>
      <c r="P391" s="2343"/>
      <c r="Q391" s="2343"/>
      <c r="R391" s="2343"/>
      <c r="S391" s="2343"/>
      <c r="T391" s="2343"/>
    </row>
    <row r="392" spans="1:20" ht="15.75" customHeight="1">
      <c r="A392" s="2342"/>
      <c r="B392" s="2342"/>
      <c r="C392" s="2342"/>
      <c r="D392" s="2342"/>
      <c r="E392" s="2342"/>
      <c r="F392" s="2342"/>
      <c r="G392" s="2342"/>
      <c r="H392" s="2342"/>
      <c r="I392" s="2343"/>
      <c r="J392" s="2343"/>
      <c r="K392" s="2343"/>
      <c r="L392" s="2343"/>
      <c r="M392" s="2343"/>
      <c r="N392" s="2343"/>
      <c r="O392" s="2343"/>
      <c r="P392" s="2343"/>
      <c r="Q392" s="2343"/>
      <c r="R392" s="2343"/>
      <c r="S392" s="2343"/>
      <c r="T392" s="2343"/>
    </row>
    <row r="393" spans="1:20" ht="15.75" customHeight="1">
      <c r="A393" s="2342"/>
      <c r="B393" s="2342"/>
      <c r="C393" s="2342"/>
      <c r="D393" s="2342"/>
      <c r="E393" s="2342"/>
      <c r="F393" s="2342"/>
      <c r="G393" s="2342"/>
      <c r="H393" s="2342"/>
      <c r="I393" s="2343"/>
      <c r="J393" s="2343"/>
      <c r="K393" s="2343"/>
      <c r="L393" s="2343"/>
      <c r="M393" s="2343"/>
      <c r="N393" s="2343"/>
      <c r="O393" s="2343"/>
      <c r="P393" s="2343"/>
      <c r="Q393" s="2343"/>
      <c r="R393" s="2343"/>
      <c r="S393" s="2343"/>
      <c r="T393" s="2343"/>
    </row>
    <row r="394" spans="1:20" ht="15.75" customHeight="1">
      <c r="A394" s="2342"/>
      <c r="B394" s="2342"/>
      <c r="C394" s="2342"/>
      <c r="D394" s="2342"/>
      <c r="E394" s="2342"/>
      <c r="F394" s="2342"/>
      <c r="G394" s="2342"/>
      <c r="H394" s="2342"/>
      <c r="I394" s="2343"/>
      <c r="J394" s="2343"/>
      <c r="K394" s="2343"/>
      <c r="L394" s="2343"/>
      <c r="M394" s="2343"/>
      <c r="N394" s="2343"/>
      <c r="O394" s="2343"/>
      <c r="P394" s="2343"/>
      <c r="Q394" s="2343"/>
      <c r="R394" s="2343"/>
      <c r="S394" s="2343"/>
      <c r="T394" s="2343"/>
    </row>
    <row r="395" spans="1:20" ht="15.75" customHeight="1">
      <c r="A395" s="2342"/>
      <c r="B395" s="2342"/>
      <c r="C395" s="2342"/>
      <c r="D395" s="2342"/>
      <c r="E395" s="2342"/>
      <c r="F395" s="2342"/>
      <c r="G395" s="2342"/>
      <c r="H395" s="2342"/>
      <c r="I395" s="2343"/>
      <c r="J395" s="2343"/>
      <c r="K395" s="2343"/>
      <c r="L395" s="2343"/>
      <c r="M395" s="2343"/>
      <c r="N395" s="2343"/>
      <c r="O395" s="2343"/>
      <c r="P395" s="2343"/>
      <c r="Q395" s="2343"/>
      <c r="R395" s="2343"/>
      <c r="S395" s="2343"/>
      <c r="T395" s="2343"/>
    </row>
    <row r="396" spans="1:20" ht="15.75" customHeight="1">
      <c r="A396" s="2342"/>
      <c r="B396" s="2342"/>
      <c r="C396" s="2342"/>
      <c r="D396" s="2342"/>
      <c r="E396" s="2342"/>
      <c r="F396" s="2342"/>
      <c r="G396" s="2342"/>
      <c r="H396" s="2342"/>
      <c r="I396" s="2343"/>
      <c r="J396" s="2343"/>
      <c r="K396" s="2343"/>
      <c r="L396" s="2343"/>
      <c r="M396" s="2343"/>
      <c r="N396" s="2343"/>
      <c r="O396" s="2343"/>
      <c r="P396" s="2343"/>
      <c r="Q396" s="2343"/>
      <c r="R396" s="2343"/>
      <c r="S396" s="2343"/>
      <c r="T396" s="2343"/>
    </row>
    <row r="397" spans="1:20" ht="15.75" customHeight="1">
      <c r="A397" s="2342"/>
      <c r="B397" s="2342"/>
      <c r="C397" s="2342"/>
      <c r="D397" s="2342"/>
      <c r="E397" s="2342"/>
      <c r="F397" s="2342"/>
      <c r="G397" s="2342"/>
      <c r="H397" s="2342"/>
      <c r="I397" s="2343"/>
      <c r="J397" s="2343"/>
      <c r="K397" s="2343"/>
      <c r="L397" s="2343"/>
      <c r="M397" s="2343"/>
      <c r="N397" s="2343"/>
      <c r="O397" s="2343"/>
      <c r="P397" s="2343"/>
      <c r="Q397" s="2343"/>
      <c r="R397" s="2343"/>
      <c r="S397" s="2343"/>
      <c r="T397" s="2343"/>
    </row>
    <row r="398" spans="1:20" ht="15.75" customHeight="1">
      <c r="A398" s="2342"/>
      <c r="B398" s="2342"/>
      <c r="C398" s="2342"/>
      <c r="D398" s="2342"/>
      <c r="E398" s="2342"/>
      <c r="F398" s="2342"/>
      <c r="G398" s="2342"/>
      <c r="H398" s="2342"/>
      <c r="I398" s="2343"/>
      <c r="J398" s="2343"/>
      <c r="K398" s="2343"/>
      <c r="L398" s="2343"/>
      <c r="M398" s="2343"/>
      <c r="N398" s="2343"/>
      <c r="O398" s="2343"/>
      <c r="P398" s="2343"/>
      <c r="Q398" s="2343"/>
      <c r="R398" s="2343"/>
      <c r="S398" s="2343"/>
      <c r="T398" s="2343"/>
    </row>
    <row r="399" spans="1:20" ht="15.75" customHeight="1">
      <c r="A399" s="2342"/>
      <c r="B399" s="2342"/>
      <c r="C399" s="2342"/>
      <c r="D399" s="2342"/>
      <c r="E399" s="2342"/>
      <c r="F399" s="2342"/>
      <c r="G399" s="2342"/>
      <c r="H399" s="2342"/>
      <c r="I399" s="2343"/>
      <c r="J399" s="2343"/>
      <c r="K399" s="2343"/>
      <c r="L399" s="2343"/>
      <c r="M399" s="2343"/>
      <c r="N399" s="2343"/>
      <c r="O399" s="2343"/>
      <c r="P399" s="2343"/>
      <c r="Q399" s="2343"/>
      <c r="R399" s="2343"/>
      <c r="S399" s="2343"/>
      <c r="T399" s="2343"/>
    </row>
    <row r="400" spans="1:20" ht="15.75" customHeight="1">
      <c r="A400" s="2342"/>
      <c r="B400" s="2342"/>
      <c r="C400" s="2342"/>
      <c r="D400" s="2342"/>
      <c r="E400" s="2342"/>
      <c r="F400" s="2342"/>
      <c r="G400" s="2342"/>
      <c r="H400" s="2342"/>
      <c r="I400" s="2343"/>
      <c r="J400" s="2343"/>
      <c r="K400" s="2343"/>
      <c r="L400" s="2343"/>
      <c r="M400" s="2343"/>
      <c r="N400" s="2343"/>
      <c r="O400" s="2343"/>
      <c r="P400" s="2343"/>
      <c r="Q400" s="2343"/>
      <c r="R400" s="2343"/>
      <c r="S400" s="2343"/>
      <c r="T400" s="2343"/>
    </row>
    <row r="401" spans="1:20" ht="15.75" customHeight="1">
      <c r="A401" s="2342"/>
      <c r="B401" s="2342"/>
      <c r="C401" s="2342"/>
      <c r="D401" s="2342"/>
      <c r="E401" s="2342"/>
      <c r="F401" s="2342"/>
      <c r="G401" s="2342"/>
      <c r="H401" s="2342"/>
      <c r="I401" s="2343"/>
      <c r="J401" s="2343"/>
      <c r="K401" s="2343"/>
      <c r="L401" s="2343"/>
      <c r="M401" s="2343"/>
      <c r="N401" s="2343"/>
      <c r="O401" s="2343"/>
      <c r="P401" s="2343"/>
      <c r="Q401" s="2343"/>
      <c r="R401" s="2343"/>
      <c r="S401" s="2343"/>
      <c r="T401" s="2343"/>
    </row>
    <row r="402" spans="1:20" ht="15.75" customHeight="1">
      <c r="A402" s="2342"/>
      <c r="B402" s="2342"/>
      <c r="C402" s="2342"/>
      <c r="D402" s="2342"/>
      <c r="E402" s="2342"/>
      <c r="F402" s="2342"/>
      <c r="G402" s="2342"/>
      <c r="H402" s="2342"/>
      <c r="I402" s="2343"/>
      <c r="J402" s="2343"/>
      <c r="K402" s="2343"/>
      <c r="L402" s="2343"/>
      <c r="M402" s="2343"/>
      <c r="N402" s="2343"/>
      <c r="O402" s="2343"/>
      <c r="P402" s="2343"/>
      <c r="Q402" s="2343"/>
      <c r="R402" s="2343"/>
      <c r="S402" s="2343"/>
      <c r="T402" s="2343"/>
    </row>
    <row r="403" spans="1:20" ht="15.75" customHeight="1">
      <c r="A403" s="2342"/>
      <c r="B403" s="2342"/>
      <c r="C403" s="2342"/>
      <c r="D403" s="2342"/>
      <c r="E403" s="2342"/>
      <c r="F403" s="2342"/>
      <c r="G403" s="2342"/>
      <c r="H403" s="2342"/>
      <c r="I403" s="2343"/>
      <c r="J403" s="2343"/>
      <c r="K403" s="2343"/>
      <c r="L403" s="2343"/>
      <c r="M403" s="2343"/>
      <c r="N403" s="2343"/>
      <c r="O403" s="2343"/>
      <c r="P403" s="2343"/>
      <c r="Q403" s="2343"/>
      <c r="R403" s="2343"/>
      <c r="S403" s="2343"/>
      <c r="T403" s="2343"/>
    </row>
    <row r="404" spans="1:20" ht="15.75" customHeight="1">
      <c r="A404" s="2342"/>
      <c r="B404" s="2342"/>
      <c r="C404" s="2342"/>
      <c r="D404" s="2342"/>
      <c r="E404" s="2342"/>
      <c r="F404" s="2342"/>
      <c r="G404" s="2342"/>
      <c r="H404" s="2342"/>
      <c r="I404" s="2343"/>
      <c r="J404" s="2343"/>
      <c r="K404" s="2343"/>
      <c r="L404" s="2343"/>
      <c r="M404" s="2343"/>
      <c r="N404" s="2343"/>
      <c r="O404" s="2343"/>
      <c r="P404" s="2343"/>
      <c r="Q404" s="2343"/>
      <c r="R404" s="2343"/>
      <c r="S404" s="2343"/>
      <c r="T404" s="2343"/>
    </row>
    <row r="405" spans="1:20" ht="15.75" customHeight="1">
      <c r="A405" s="2342"/>
      <c r="B405" s="2342"/>
      <c r="C405" s="2342"/>
      <c r="D405" s="2342"/>
      <c r="E405" s="2342"/>
      <c r="F405" s="2342"/>
      <c r="G405" s="2342"/>
      <c r="H405" s="2342"/>
      <c r="I405" s="2343"/>
      <c r="J405" s="2343"/>
      <c r="K405" s="2343"/>
      <c r="L405" s="2343"/>
      <c r="M405" s="2343"/>
      <c r="N405" s="2343"/>
      <c r="O405" s="2343"/>
      <c r="P405" s="2343"/>
      <c r="Q405" s="2343"/>
      <c r="R405" s="2343"/>
      <c r="S405" s="2343"/>
      <c r="T405" s="2343"/>
    </row>
    <row r="406" spans="1:20" ht="15.75" customHeight="1">
      <c r="A406" s="2342"/>
      <c r="B406" s="2342"/>
      <c r="C406" s="2342"/>
      <c r="D406" s="2342"/>
      <c r="E406" s="2342"/>
      <c r="F406" s="2342"/>
      <c r="G406" s="2342"/>
      <c r="H406" s="2342"/>
      <c r="I406" s="2343"/>
      <c r="J406" s="2343"/>
      <c r="K406" s="2343"/>
      <c r="L406" s="2343"/>
      <c r="M406" s="2343"/>
      <c r="N406" s="2343"/>
      <c r="O406" s="2343"/>
      <c r="P406" s="2343"/>
      <c r="Q406" s="2343"/>
      <c r="R406" s="2343"/>
      <c r="S406" s="2343"/>
      <c r="T406" s="2343"/>
    </row>
    <row r="407" spans="1:20" ht="15.75" customHeight="1">
      <c r="A407" s="2342"/>
      <c r="B407" s="2342"/>
      <c r="C407" s="2342"/>
      <c r="D407" s="2342"/>
      <c r="E407" s="2342"/>
      <c r="F407" s="2342"/>
      <c r="G407" s="2342"/>
      <c r="H407" s="2342"/>
      <c r="I407" s="2343"/>
      <c r="J407" s="2343"/>
      <c r="K407" s="2343"/>
      <c r="L407" s="2343"/>
      <c r="M407" s="2343"/>
      <c r="N407" s="2343"/>
      <c r="O407" s="2343"/>
      <c r="P407" s="2343"/>
      <c r="Q407" s="2343"/>
      <c r="R407" s="2343"/>
      <c r="S407" s="2343"/>
      <c r="T407" s="2343"/>
    </row>
    <row r="408" spans="1:20" ht="15.75" customHeight="1">
      <c r="A408" s="2342"/>
      <c r="B408" s="2342"/>
      <c r="C408" s="2342"/>
      <c r="D408" s="2342"/>
      <c r="E408" s="2342"/>
      <c r="F408" s="2342"/>
      <c r="G408" s="2342"/>
      <c r="H408" s="2342"/>
      <c r="I408" s="2343"/>
      <c r="J408" s="2343"/>
      <c r="K408" s="2343"/>
      <c r="L408" s="2343"/>
      <c r="M408" s="2343"/>
      <c r="N408" s="2343"/>
      <c r="O408" s="2343"/>
      <c r="P408" s="2343"/>
      <c r="Q408" s="2343"/>
      <c r="R408" s="2343"/>
      <c r="S408" s="2343"/>
      <c r="T408" s="2343"/>
    </row>
    <row r="409" spans="1:20" ht="15.75" customHeight="1">
      <c r="A409" s="2342"/>
      <c r="B409" s="2342"/>
      <c r="C409" s="2342"/>
      <c r="D409" s="2342"/>
      <c r="E409" s="2342"/>
      <c r="F409" s="2342"/>
      <c r="G409" s="2342"/>
      <c r="H409" s="2342"/>
      <c r="I409" s="2343"/>
      <c r="J409" s="2343"/>
      <c r="K409" s="2343"/>
      <c r="L409" s="2343"/>
      <c r="M409" s="2343"/>
      <c r="N409" s="2343"/>
      <c r="O409" s="2343"/>
      <c r="P409" s="2343"/>
      <c r="Q409" s="2343"/>
      <c r="R409" s="2343"/>
      <c r="S409" s="2343"/>
      <c r="T409" s="2343"/>
    </row>
    <row r="410" spans="1:20" ht="15.75" customHeight="1">
      <c r="A410" s="2342"/>
      <c r="B410" s="2342"/>
      <c r="C410" s="2342"/>
      <c r="D410" s="2342"/>
      <c r="E410" s="2342"/>
      <c r="F410" s="2342"/>
      <c r="G410" s="2342"/>
      <c r="H410" s="2342"/>
      <c r="I410" s="2343"/>
      <c r="J410" s="2343"/>
      <c r="K410" s="2343"/>
      <c r="L410" s="2343"/>
      <c r="M410" s="2343"/>
      <c r="N410" s="2343"/>
      <c r="O410" s="2343"/>
      <c r="P410" s="2343"/>
      <c r="Q410" s="2343"/>
      <c r="R410" s="2343"/>
      <c r="S410" s="2343"/>
      <c r="T410" s="2343"/>
    </row>
    <row r="411" spans="1:20" ht="15.75" customHeight="1">
      <c r="A411" s="2342"/>
      <c r="B411" s="2342"/>
      <c r="C411" s="2342"/>
      <c r="D411" s="2342"/>
      <c r="E411" s="2342"/>
      <c r="F411" s="2342"/>
      <c r="G411" s="2342"/>
      <c r="H411" s="2342"/>
      <c r="I411" s="2343"/>
      <c r="J411" s="2343"/>
      <c r="K411" s="2343"/>
      <c r="L411" s="2343"/>
      <c r="M411" s="2343"/>
      <c r="N411" s="2343"/>
      <c r="O411" s="2343"/>
      <c r="P411" s="2343"/>
      <c r="Q411" s="2343"/>
      <c r="R411" s="2343"/>
      <c r="S411" s="2343"/>
      <c r="T411" s="2343"/>
    </row>
    <row r="412" spans="1:20" ht="15.75" customHeight="1">
      <c r="A412" s="2342"/>
      <c r="B412" s="2342"/>
      <c r="C412" s="2342"/>
      <c r="D412" s="2342"/>
      <c r="E412" s="2342"/>
      <c r="F412" s="2342"/>
      <c r="G412" s="2342"/>
      <c r="H412" s="2342"/>
      <c r="I412" s="2343"/>
      <c r="J412" s="2343"/>
      <c r="K412" s="2343"/>
      <c r="L412" s="2343"/>
      <c r="M412" s="2343"/>
      <c r="N412" s="2343"/>
      <c r="O412" s="2343"/>
      <c r="P412" s="2343"/>
      <c r="Q412" s="2343"/>
      <c r="R412" s="2343"/>
      <c r="S412" s="2343"/>
      <c r="T412" s="2343"/>
    </row>
    <row r="413" spans="1:20" ht="15.75" customHeight="1">
      <c r="A413" s="2342"/>
      <c r="B413" s="2342"/>
      <c r="C413" s="2342"/>
      <c r="D413" s="2342"/>
      <c r="E413" s="2342"/>
      <c r="F413" s="2342"/>
      <c r="G413" s="2342"/>
      <c r="H413" s="2342"/>
      <c r="I413" s="2343"/>
      <c r="J413" s="2343"/>
      <c r="K413" s="2343"/>
      <c r="L413" s="2343"/>
      <c r="M413" s="2343"/>
      <c r="N413" s="2343"/>
      <c r="O413" s="2343"/>
      <c r="P413" s="2343"/>
      <c r="Q413" s="2343"/>
      <c r="R413" s="2343"/>
      <c r="S413" s="2343"/>
      <c r="T413" s="2343"/>
    </row>
    <row r="414" spans="1:20" ht="15.75" customHeight="1">
      <c r="A414" s="2342"/>
      <c r="B414" s="2342"/>
      <c r="C414" s="2342"/>
      <c r="D414" s="2342"/>
      <c r="E414" s="2342"/>
      <c r="F414" s="2342"/>
      <c r="G414" s="2342"/>
      <c r="H414" s="2342"/>
      <c r="I414" s="2343"/>
      <c r="J414" s="2343"/>
      <c r="K414" s="2343"/>
      <c r="L414" s="2343"/>
      <c r="M414" s="2343"/>
      <c r="N414" s="2343"/>
      <c r="O414" s="2343"/>
      <c r="P414" s="2343"/>
      <c r="Q414" s="2343"/>
      <c r="R414" s="2343"/>
      <c r="S414" s="2343"/>
      <c r="T414" s="2343"/>
    </row>
    <row r="415" spans="1:20" ht="15.75" customHeight="1">
      <c r="A415" s="2342"/>
      <c r="B415" s="2342"/>
      <c r="C415" s="2342"/>
      <c r="D415" s="2342"/>
      <c r="E415" s="2342"/>
      <c r="F415" s="2342"/>
      <c r="G415" s="2342"/>
      <c r="H415" s="2342"/>
      <c r="I415" s="2343"/>
      <c r="J415" s="2343"/>
      <c r="K415" s="2343"/>
      <c r="L415" s="2343"/>
      <c r="M415" s="2343"/>
      <c r="N415" s="2343"/>
      <c r="O415" s="2343"/>
      <c r="P415" s="2343"/>
      <c r="Q415" s="2343"/>
      <c r="R415" s="2343"/>
      <c r="S415" s="2343"/>
      <c r="T415" s="2343"/>
    </row>
    <row r="416" spans="1:20" ht="15.75" customHeight="1">
      <c r="A416" s="2342"/>
      <c r="B416" s="2342"/>
      <c r="C416" s="2342"/>
      <c r="D416" s="2342"/>
      <c r="E416" s="2342"/>
      <c r="F416" s="2342"/>
      <c r="G416" s="2342"/>
      <c r="H416" s="2342"/>
      <c r="I416" s="2343"/>
      <c r="J416" s="2343"/>
      <c r="K416" s="2343"/>
      <c r="L416" s="2343"/>
      <c r="M416" s="2343"/>
      <c r="N416" s="2343"/>
      <c r="O416" s="2343"/>
      <c r="P416" s="2343"/>
      <c r="Q416" s="2343"/>
      <c r="R416" s="2343"/>
      <c r="S416" s="2343"/>
      <c r="T416" s="2343"/>
    </row>
    <row r="417" spans="1:20" ht="15.75" customHeight="1">
      <c r="A417" s="2342"/>
      <c r="B417" s="2342"/>
      <c r="C417" s="2342"/>
      <c r="D417" s="2342"/>
      <c r="E417" s="2342"/>
      <c r="F417" s="2342"/>
      <c r="G417" s="2342"/>
      <c r="H417" s="2342"/>
      <c r="I417" s="2343"/>
      <c r="J417" s="2343"/>
      <c r="K417" s="2343"/>
      <c r="L417" s="2343"/>
      <c r="M417" s="2343"/>
      <c r="N417" s="2343"/>
      <c r="O417" s="2343"/>
      <c r="P417" s="2343"/>
      <c r="Q417" s="2343"/>
      <c r="R417" s="2343"/>
      <c r="S417" s="2343"/>
      <c r="T417" s="2343"/>
    </row>
    <row r="418" spans="1:20" ht="15.75" customHeight="1">
      <c r="A418" s="2342"/>
      <c r="B418" s="2342"/>
      <c r="C418" s="2342"/>
      <c r="D418" s="2342"/>
      <c r="E418" s="2342"/>
      <c r="F418" s="2342"/>
      <c r="G418" s="2342"/>
      <c r="H418" s="2342"/>
      <c r="I418" s="2343"/>
      <c r="J418" s="2343"/>
      <c r="K418" s="2343"/>
      <c r="L418" s="2343"/>
      <c r="M418" s="2343"/>
      <c r="N418" s="2343"/>
      <c r="O418" s="2343"/>
      <c r="P418" s="2343"/>
      <c r="Q418" s="2343"/>
      <c r="R418" s="2343"/>
      <c r="S418" s="2343"/>
      <c r="T418" s="2343"/>
    </row>
    <row r="419" spans="1:20" ht="15.75" customHeight="1">
      <c r="A419" s="2342"/>
      <c r="B419" s="2342"/>
      <c r="C419" s="2342"/>
      <c r="D419" s="2342"/>
      <c r="E419" s="2342"/>
      <c r="F419" s="2342"/>
      <c r="G419" s="2342"/>
      <c r="H419" s="2342"/>
      <c r="I419" s="2343"/>
      <c r="J419" s="2343"/>
      <c r="K419" s="2343"/>
      <c r="L419" s="2343"/>
      <c r="M419" s="2343"/>
      <c r="N419" s="2343"/>
      <c r="O419" s="2343"/>
      <c r="P419" s="2343"/>
      <c r="Q419" s="2343"/>
      <c r="R419" s="2343"/>
      <c r="S419" s="2343"/>
      <c r="T419" s="2343"/>
    </row>
    <row r="420" spans="1:20" ht="15.75" customHeight="1">
      <c r="A420" s="2342"/>
      <c r="B420" s="2342"/>
      <c r="C420" s="2342"/>
      <c r="D420" s="2342"/>
      <c r="E420" s="2342"/>
      <c r="F420" s="2342"/>
      <c r="G420" s="2342"/>
      <c r="H420" s="2342"/>
      <c r="I420" s="2343"/>
      <c r="J420" s="2343"/>
      <c r="K420" s="2343"/>
      <c r="L420" s="2343"/>
      <c r="M420" s="2343"/>
      <c r="N420" s="2343"/>
      <c r="O420" s="2343"/>
      <c r="P420" s="2343"/>
      <c r="Q420" s="2343"/>
      <c r="R420" s="2343"/>
      <c r="S420" s="2343"/>
      <c r="T420" s="2343"/>
    </row>
    <row r="421" spans="1:20" ht="15.75" customHeight="1">
      <c r="A421" s="2342"/>
      <c r="B421" s="2342"/>
      <c r="C421" s="2342"/>
      <c r="D421" s="2342"/>
      <c r="E421" s="2342"/>
      <c r="F421" s="2342"/>
      <c r="G421" s="2342"/>
      <c r="H421" s="2342"/>
      <c r="I421" s="2343"/>
      <c r="J421" s="2343"/>
      <c r="K421" s="2343"/>
      <c r="L421" s="2343"/>
      <c r="M421" s="2343"/>
      <c r="N421" s="2343"/>
      <c r="O421" s="2343"/>
      <c r="P421" s="2343"/>
      <c r="Q421" s="2343"/>
      <c r="R421" s="2343"/>
      <c r="S421" s="2343"/>
      <c r="T421" s="2343"/>
    </row>
    <row r="422" spans="1:20" ht="15.75" customHeight="1">
      <c r="A422" s="2342"/>
      <c r="B422" s="2342"/>
      <c r="C422" s="2342"/>
      <c r="D422" s="2342"/>
      <c r="E422" s="2342"/>
      <c r="F422" s="2342"/>
      <c r="G422" s="2342"/>
      <c r="H422" s="2342"/>
      <c r="I422" s="2343"/>
      <c r="J422" s="2343"/>
      <c r="K422" s="2343"/>
      <c r="L422" s="2343"/>
      <c r="M422" s="2343"/>
      <c r="N422" s="2343"/>
      <c r="O422" s="2343"/>
      <c r="P422" s="2343"/>
      <c r="Q422" s="2343"/>
      <c r="R422" s="2343"/>
      <c r="S422" s="2343"/>
      <c r="T422" s="2343"/>
    </row>
    <row r="423" spans="1:20" ht="15.75" customHeight="1">
      <c r="A423" s="2342"/>
      <c r="B423" s="2342"/>
      <c r="C423" s="2342"/>
      <c r="D423" s="2342"/>
      <c r="E423" s="2342"/>
      <c r="F423" s="2342"/>
      <c r="G423" s="2342"/>
      <c r="H423" s="2342"/>
      <c r="I423" s="2343"/>
      <c r="J423" s="2343"/>
      <c r="K423" s="2343"/>
      <c r="L423" s="2343"/>
      <c r="M423" s="2343"/>
      <c r="N423" s="2343"/>
      <c r="O423" s="2343"/>
      <c r="P423" s="2343"/>
      <c r="Q423" s="2343"/>
      <c r="R423" s="2343"/>
      <c r="S423" s="2343"/>
      <c r="T423" s="2343"/>
    </row>
    <row r="424" spans="1:20" ht="15.75" customHeight="1">
      <c r="A424" s="2342"/>
      <c r="B424" s="2342"/>
      <c r="C424" s="2342"/>
      <c r="D424" s="2342"/>
      <c r="E424" s="2342"/>
      <c r="F424" s="2342"/>
      <c r="G424" s="2342"/>
      <c r="H424" s="2342"/>
      <c r="I424" s="2343"/>
      <c r="J424" s="2343"/>
      <c r="K424" s="2343"/>
      <c r="L424" s="2343"/>
      <c r="M424" s="2343"/>
      <c r="N424" s="2343"/>
      <c r="O424" s="2343"/>
      <c r="P424" s="2343"/>
      <c r="Q424" s="2343"/>
      <c r="R424" s="2343"/>
      <c r="S424" s="2343"/>
      <c r="T424" s="2343"/>
    </row>
    <row r="425" spans="1:20" ht="15.75" customHeight="1">
      <c r="A425" s="2342"/>
      <c r="B425" s="2342"/>
      <c r="C425" s="2342"/>
      <c r="D425" s="2342"/>
      <c r="E425" s="2342"/>
      <c r="F425" s="2342"/>
      <c r="G425" s="2342"/>
      <c r="H425" s="2342"/>
      <c r="I425" s="2343"/>
      <c r="J425" s="2343"/>
      <c r="K425" s="2343"/>
      <c r="L425" s="2343"/>
      <c r="M425" s="2343"/>
      <c r="N425" s="2343"/>
      <c r="O425" s="2343"/>
      <c r="P425" s="2343"/>
      <c r="Q425" s="2343"/>
      <c r="R425" s="2343"/>
      <c r="S425" s="2343"/>
      <c r="T425" s="2343"/>
    </row>
    <row r="426" spans="1:20" ht="15.75" customHeight="1">
      <c r="A426" s="2342"/>
      <c r="B426" s="2342"/>
      <c r="C426" s="2342"/>
      <c r="D426" s="2342"/>
      <c r="E426" s="2342"/>
      <c r="F426" s="2342"/>
      <c r="G426" s="2342"/>
      <c r="H426" s="2342"/>
      <c r="I426" s="2343"/>
      <c r="J426" s="2343"/>
      <c r="K426" s="2343"/>
      <c r="L426" s="2343"/>
      <c r="M426" s="2343"/>
      <c r="N426" s="2343"/>
      <c r="O426" s="2343"/>
      <c r="P426" s="2343"/>
      <c r="Q426" s="2343"/>
      <c r="R426" s="2343"/>
      <c r="S426" s="2343"/>
      <c r="T426" s="2343"/>
    </row>
    <row r="427" spans="1:20" ht="15.75" customHeight="1">
      <c r="A427" s="2342"/>
      <c r="B427" s="2342"/>
      <c r="C427" s="2342"/>
      <c r="D427" s="2342"/>
      <c r="E427" s="2342"/>
      <c r="F427" s="2342"/>
      <c r="G427" s="2342"/>
      <c r="H427" s="2342"/>
      <c r="I427" s="2343"/>
      <c r="J427" s="2343"/>
      <c r="K427" s="2343"/>
      <c r="L427" s="2343"/>
      <c r="M427" s="2343"/>
      <c r="N427" s="2343"/>
      <c r="O427" s="2343"/>
      <c r="P427" s="2343"/>
      <c r="Q427" s="2343"/>
      <c r="R427" s="2343"/>
      <c r="S427" s="2343"/>
      <c r="T427" s="2343"/>
    </row>
    <row r="428" spans="1:20" ht="15.75" customHeight="1">
      <c r="A428" s="2342"/>
      <c r="B428" s="2342"/>
      <c r="C428" s="2342"/>
      <c r="D428" s="2342"/>
      <c r="E428" s="2342"/>
      <c r="F428" s="2342"/>
      <c r="G428" s="2342"/>
      <c r="H428" s="2342"/>
      <c r="I428" s="2343"/>
      <c r="J428" s="2343"/>
      <c r="K428" s="2343"/>
      <c r="L428" s="2343"/>
      <c r="M428" s="2343"/>
      <c r="N428" s="2343"/>
      <c r="O428" s="2343"/>
      <c r="P428" s="2343"/>
      <c r="Q428" s="2343"/>
      <c r="R428" s="2343"/>
      <c r="S428" s="2343"/>
      <c r="T428" s="2343"/>
    </row>
    <row r="429" spans="1:20" ht="15.75" customHeight="1">
      <c r="A429" s="2342"/>
      <c r="B429" s="2342"/>
      <c r="C429" s="2342"/>
      <c r="D429" s="2342"/>
      <c r="E429" s="2342"/>
      <c r="F429" s="2342"/>
      <c r="G429" s="2342"/>
      <c r="H429" s="2342"/>
      <c r="I429" s="2343"/>
      <c r="J429" s="2343"/>
      <c r="K429" s="2343"/>
      <c r="L429" s="2343"/>
      <c r="M429" s="2343"/>
      <c r="N429" s="2343"/>
      <c r="O429" s="2343"/>
      <c r="P429" s="2343"/>
      <c r="Q429" s="2343"/>
      <c r="R429" s="2343"/>
      <c r="S429" s="2343"/>
      <c r="T429" s="2343"/>
    </row>
    <row r="430" spans="1:20" ht="15.75" customHeight="1">
      <c r="A430" s="2342"/>
      <c r="B430" s="2342"/>
      <c r="C430" s="2342"/>
      <c r="D430" s="2342"/>
      <c r="E430" s="2342"/>
      <c r="F430" s="2342"/>
      <c r="G430" s="2342"/>
      <c r="H430" s="2342"/>
      <c r="I430" s="2343"/>
      <c r="J430" s="2343"/>
      <c r="K430" s="2343"/>
      <c r="L430" s="2343"/>
      <c r="M430" s="2343"/>
      <c r="N430" s="2343"/>
      <c r="O430" s="2343"/>
      <c r="P430" s="2343"/>
      <c r="Q430" s="2343"/>
      <c r="R430" s="2343"/>
      <c r="S430" s="2343"/>
      <c r="T430" s="2343"/>
    </row>
    <row r="431" spans="1:20" ht="15.75" customHeight="1">
      <c r="A431" s="2342"/>
      <c r="B431" s="2342"/>
      <c r="C431" s="2342"/>
      <c r="D431" s="2342"/>
      <c r="E431" s="2342"/>
      <c r="F431" s="2342"/>
      <c r="G431" s="2342"/>
      <c r="H431" s="2342"/>
      <c r="I431" s="2343"/>
      <c r="J431" s="2343"/>
      <c r="K431" s="2343"/>
      <c r="L431" s="2343"/>
      <c r="M431" s="2343"/>
      <c r="N431" s="2343"/>
      <c r="O431" s="2343"/>
      <c r="P431" s="2343"/>
      <c r="Q431" s="2343"/>
      <c r="R431" s="2343"/>
      <c r="S431" s="2343"/>
      <c r="T431" s="2343"/>
    </row>
    <row r="432" spans="1:20" ht="15.75" customHeight="1">
      <c r="A432" s="2342"/>
      <c r="B432" s="2342"/>
      <c r="C432" s="2342"/>
      <c r="D432" s="2342"/>
      <c r="E432" s="2342"/>
      <c r="F432" s="2342"/>
      <c r="G432" s="2342"/>
      <c r="H432" s="2342"/>
      <c r="I432" s="2343"/>
      <c r="J432" s="2343"/>
      <c r="K432" s="2343"/>
      <c r="L432" s="2343"/>
      <c r="M432" s="2343"/>
      <c r="N432" s="2343"/>
      <c r="O432" s="2343"/>
      <c r="P432" s="2343"/>
      <c r="Q432" s="2343"/>
      <c r="R432" s="2343"/>
      <c r="S432" s="2343"/>
      <c r="T432" s="2343"/>
    </row>
    <row r="433" spans="1:20" ht="15.75" customHeight="1">
      <c r="A433" s="2342"/>
      <c r="B433" s="2342"/>
      <c r="C433" s="2342"/>
      <c r="D433" s="2342"/>
      <c r="E433" s="2342"/>
      <c r="F433" s="2342"/>
      <c r="G433" s="2342"/>
      <c r="H433" s="2342"/>
      <c r="I433" s="2343"/>
      <c r="J433" s="2343"/>
      <c r="K433" s="2343"/>
      <c r="L433" s="2343"/>
      <c r="M433" s="2343"/>
      <c r="N433" s="2343"/>
      <c r="O433" s="2343"/>
      <c r="P433" s="2343"/>
      <c r="Q433" s="2343"/>
      <c r="R433" s="2343"/>
      <c r="S433" s="2343"/>
      <c r="T433" s="2343"/>
    </row>
    <row r="434" spans="1:20" ht="15.75" customHeight="1">
      <c r="A434" s="2342"/>
      <c r="B434" s="2342"/>
      <c r="C434" s="2342"/>
      <c r="D434" s="2342"/>
      <c r="E434" s="2342"/>
      <c r="F434" s="2342"/>
      <c r="G434" s="2342"/>
      <c r="H434" s="2342"/>
      <c r="I434" s="2343"/>
      <c r="J434" s="2343"/>
      <c r="K434" s="2343"/>
      <c r="L434" s="2343"/>
      <c r="M434" s="2343"/>
      <c r="N434" s="2343"/>
      <c r="O434" s="2343"/>
      <c r="P434" s="2343"/>
      <c r="Q434" s="2343"/>
      <c r="R434" s="2343"/>
      <c r="S434" s="2343"/>
      <c r="T434" s="2343"/>
    </row>
    <row r="435" spans="1:20" ht="15.75" customHeight="1">
      <c r="A435" s="2342"/>
      <c r="B435" s="2342"/>
      <c r="C435" s="2342"/>
      <c r="D435" s="2342"/>
      <c r="E435" s="2342"/>
      <c r="F435" s="2342"/>
      <c r="G435" s="2342"/>
      <c r="H435" s="2342"/>
      <c r="I435" s="2343"/>
      <c r="J435" s="2343"/>
      <c r="K435" s="2343"/>
      <c r="L435" s="2343"/>
      <c r="M435" s="2343"/>
      <c r="N435" s="2343"/>
      <c r="O435" s="2343"/>
      <c r="P435" s="2343"/>
      <c r="Q435" s="2343"/>
      <c r="R435" s="2343"/>
      <c r="S435" s="2343"/>
      <c r="T435" s="2343"/>
    </row>
    <row r="436" spans="1:20" ht="15.75" customHeight="1">
      <c r="A436" s="2342"/>
      <c r="B436" s="2342"/>
      <c r="C436" s="2342"/>
      <c r="D436" s="2342"/>
      <c r="E436" s="2342"/>
      <c r="F436" s="2342"/>
      <c r="G436" s="2342"/>
      <c r="H436" s="2342"/>
      <c r="I436" s="2343"/>
      <c r="J436" s="2343"/>
      <c r="K436" s="2343"/>
      <c r="L436" s="2343"/>
      <c r="M436" s="2343"/>
      <c r="N436" s="2343"/>
      <c r="O436" s="2343"/>
      <c r="P436" s="2343"/>
      <c r="Q436" s="2343"/>
      <c r="R436" s="2343"/>
      <c r="S436" s="2343"/>
      <c r="T436" s="2343"/>
    </row>
    <row r="437" spans="1:20" ht="15.75" customHeight="1">
      <c r="A437" s="2342"/>
      <c r="B437" s="2342"/>
      <c r="C437" s="2342"/>
      <c r="D437" s="2342"/>
      <c r="E437" s="2342"/>
      <c r="F437" s="2342"/>
      <c r="G437" s="2342"/>
      <c r="H437" s="2342"/>
      <c r="I437" s="2343"/>
      <c r="J437" s="2343"/>
      <c r="K437" s="2343"/>
      <c r="L437" s="2343"/>
      <c r="M437" s="2343"/>
      <c r="N437" s="2343"/>
      <c r="O437" s="2343"/>
      <c r="P437" s="2343"/>
      <c r="Q437" s="2343"/>
      <c r="R437" s="2343"/>
      <c r="S437" s="2343"/>
      <c r="T437" s="2343"/>
    </row>
    <row r="438" spans="1:20" ht="15.75" customHeight="1">
      <c r="A438" s="2342"/>
      <c r="B438" s="2342"/>
      <c r="C438" s="2342"/>
      <c r="D438" s="2342"/>
      <c r="E438" s="2342"/>
      <c r="F438" s="2342"/>
      <c r="G438" s="2342"/>
      <c r="H438" s="2342"/>
      <c r="I438" s="2343"/>
      <c r="J438" s="2343"/>
      <c r="K438" s="2343"/>
      <c r="L438" s="2343"/>
      <c r="M438" s="2343"/>
      <c r="N438" s="2343"/>
      <c r="O438" s="2343"/>
      <c r="P438" s="2343"/>
      <c r="Q438" s="2343"/>
      <c r="R438" s="2343"/>
      <c r="S438" s="2343"/>
      <c r="T438" s="2343"/>
    </row>
    <row r="439" spans="1:20" ht="15.75" customHeight="1">
      <c r="A439" s="2342"/>
      <c r="B439" s="2342"/>
      <c r="C439" s="2342"/>
      <c r="D439" s="2342"/>
      <c r="E439" s="2342"/>
      <c r="F439" s="2342"/>
      <c r="G439" s="2342"/>
      <c r="H439" s="2342"/>
      <c r="I439" s="2343"/>
      <c r="J439" s="2343"/>
      <c r="K439" s="2343"/>
      <c r="L439" s="2343"/>
      <c r="M439" s="2343"/>
      <c r="N439" s="2343"/>
      <c r="O439" s="2343"/>
      <c r="P439" s="2343"/>
      <c r="Q439" s="2343"/>
      <c r="R439" s="2343"/>
      <c r="S439" s="2343"/>
      <c r="T439" s="2343"/>
    </row>
    <row r="440" spans="1:20" ht="15.75" customHeight="1">
      <c r="A440" s="2342"/>
      <c r="B440" s="2342"/>
      <c r="C440" s="2342"/>
      <c r="D440" s="2342"/>
      <c r="E440" s="2342"/>
      <c r="F440" s="2342"/>
      <c r="G440" s="2342"/>
      <c r="H440" s="2342"/>
      <c r="I440" s="2343"/>
      <c r="J440" s="2343"/>
      <c r="K440" s="2343"/>
      <c r="L440" s="2343"/>
      <c r="M440" s="2343"/>
      <c r="N440" s="2343"/>
      <c r="O440" s="2343"/>
      <c r="P440" s="2343"/>
      <c r="Q440" s="2343"/>
      <c r="R440" s="2343"/>
      <c r="S440" s="2343"/>
      <c r="T440" s="2343"/>
    </row>
    <row r="441" spans="1:20" ht="15.75" customHeight="1">
      <c r="A441" s="2342"/>
      <c r="B441" s="2342"/>
      <c r="C441" s="2342"/>
      <c r="D441" s="2342"/>
      <c r="E441" s="2342"/>
      <c r="F441" s="2342"/>
      <c r="G441" s="2342"/>
      <c r="H441" s="2342"/>
      <c r="I441" s="2343"/>
      <c r="J441" s="2343"/>
      <c r="K441" s="2343"/>
      <c r="L441" s="2343"/>
      <c r="M441" s="2343"/>
      <c r="N441" s="2343"/>
      <c r="O441" s="2343"/>
      <c r="P441" s="2343"/>
      <c r="Q441" s="2343"/>
      <c r="R441" s="2343"/>
      <c r="S441" s="2343"/>
      <c r="T441" s="2343"/>
    </row>
    <row r="442" spans="1:20" ht="15.75" customHeight="1">
      <c r="A442" s="2342"/>
      <c r="B442" s="2342"/>
      <c r="C442" s="2342"/>
      <c r="D442" s="2342"/>
      <c r="E442" s="2342"/>
      <c r="F442" s="2342"/>
      <c r="G442" s="2342"/>
      <c r="H442" s="2342"/>
      <c r="I442" s="2343"/>
      <c r="J442" s="2343"/>
      <c r="K442" s="2343"/>
      <c r="L442" s="2343"/>
      <c r="M442" s="2343"/>
      <c r="N442" s="2343"/>
      <c r="O442" s="2343"/>
      <c r="P442" s="2343"/>
      <c r="Q442" s="2343"/>
      <c r="R442" s="2343"/>
      <c r="S442" s="2343"/>
      <c r="T442" s="2343"/>
    </row>
    <row r="443" spans="1:20" ht="15.75" customHeight="1">
      <c r="A443" s="2342"/>
      <c r="B443" s="2342"/>
      <c r="C443" s="2342"/>
      <c r="D443" s="2342"/>
      <c r="E443" s="2342"/>
      <c r="F443" s="2342"/>
      <c r="G443" s="2342"/>
      <c r="H443" s="2342"/>
      <c r="I443" s="2343"/>
      <c r="J443" s="2343"/>
      <c r="K443" s="2343"/>
      <c r="L443" s="2343"/>
      <c r="M443" s="2343"/>
      <c r="N443" s="2343"/>
      <c r="O443" s="2343"/>
      <c r="P443" s="2343"/>
      <c r="Q443" s="2343"/>
      <c r="R443" s="2343"/>
      <c r="S443" s="2343"/>
      <c r="T443" s="2343"/>
    </row>
    <row r="444" spans="1:20" ht="15.75" customHeight="1">
      <c r="A444" s="2342"/>
      <c r="B444" s="2342"/>
      <c r="C444" s="2342"/>
      <c r="D444" s="2342"/>
      <c r="E444" s="2342"/>
      <c r="F444" s="2342"/>
      <c r="G444" s="2342"/>
      <c r="H444" s="2342"/>
      <c r="I444" s="2343"/>
      <c r="J444" s="2343"/>
      <c r="K444" s="2343"/>
      <c r="L444" s="2343"/>
      <c r="M444" s="2343"/>
      <c r="N444" s="2343"/>
      <c r="O444" s="2343"/>
      <c r="P444" s="2343"/>
      <c r="Q444" s="2343"/>
      <c r="R444" s="2343"/>
      <c r="S444" s="2343"/>
      <c r="T444" s="2343"/>
    </row>
    <row r="445" spans="1:20" ht="15.75" customHeight="1">
      <c r="A445" s="2342"/>
      <c r="B445" s="2342"/>
      <c r="C445" s="2342"/>
      <c r="D445" s="2342"/>
      <c r="E445" s="2342"/>
      <c r="F445" s="2342"/>
      <c r="G445" s="2342"/>
      <c r="H445" s="2342"/>
      <c r="I445" s="2343"/>
      <c r="J445" s="2343"/>
      <c r="K445" s="2343"/>
      <c r="L445" s="2343"/>
      <c r="M445" s="2343"/>
      <c r="N445" s="2343"/>
      <c r="O445" s="2343"/>
      <c r="P445" s="2343"/>
      <c r="Q445" s="2343"/>
      <c r="R445" s="2343"/>
      <c r="S445" s="2343"/>
      <c r="T445" s="2343"/>
    </row>
    <row r="446" spans="1:20" ht="15.75" customHeight="1">
      <c r="A446" s="2342"/>
      <c r="B446" s="2342"/>
      <c r="C446" s="2342"/>
      <c r="D446" s="2342"/>
      <c r="E446" s="2342"/>
      <c r="F446" s="2342"/>
      <c r="G446" s="2342"/>
      <c r="H446" s="2342"/>
      <c r="I446" s="2343"/>
      <c r="J446" s="2343"/>
      <c r="K446" s="2343"/>
      <c r="L446" s="2343"/>
      <c r="M446" s="2343"/>
      <c r="N446" s="2343"/>
      <c r="O446" s="2343"/>
      <c r="P446" s="2343"/>
      <c r="Q446" s="2343"/>
      <c r="R446" s="2343"/>
      <c r="S446" s="2343"/>
      <c r="T446" s="2343"/>
    </row>
    <row r="447" spans="1:20" ht="15.75" customHeight="1">
      <c r="A447" s="2342"/>
      <c r="B447" s="2342"/>
      <c r="C447" s="2342"/>
      <c r="D447" s="2342"/>
      <c r="E447" s="2342"/>
      <c r="F447" s="2342"/>
      <c r="G447" s="2342"/>
      <c r="H447" s="2342"/>
      <c r="I447" s="2343"/>
      <c r="J447" s="2343"/>
      <c r="K447" s="2343"/>
      <c r="L447" s="2343"/>
      <c r="M447" s="2343"/>
      <c r="N447" s="2343"/>
      <c r="O447" s="2343"/>
      <c r="P447" s="2343"/>
      <c r="Q447" s="2343"/>
      <c r="R447" s="2343"/>
      <c r="S447" s="2343"/>
      <c r="T447" s="2343"/>
    </row>
    <row r="448" spans="1:20" ht="15.75" customHeight="1">
      <c r="A448" s="2342"/>
      <c r="B448" s="2342"/>
      <c r="C448" s="2342"/>
      <c r="D448" s="2342"/>
      <c r="E448" s="2342"/>
      <c r="F448" s="2342"/>
      <c r="G448" s="2342"/>
      <c r="H448" s="2342"/>
      <c r="I448" s="2343"/>
      <c r="J448" s="2343"/>
      <c r="K448" s="2343"/>
      <c r="L448" s="2343"/>
      <c r="M448" s="2343"/>
      <c r="N448" s="2343"/>
      <c r="O448" s="2343"/>
      <c r="P448" s="2343"/>
      <c r="Q448" s="2343"/>
      <c r="R448" s="2343"/>
      <c r="S448" s="2343"/>
      <c r="T448" s="2343"/>
    </row>
    <row r="449" spans="1:20" ht="15.75" customHeight="1">
      <c r="A449" s="2342"/>
      <c r="B449" s="2342"/>
      <c r="C449" s="2342"/>
      <c r="D449" s="2342"/>
      <c r="E449" s="2342"/>
      <c r="F449" s="2342"/>
      <c r="G449" s="2342"/>
      <c r="H449" s="2342"/>
      <c r="I449" s="2343"/>
      <c r="J449" s="2343"/>
      <c r="K449" s="2343"/>
      <c r="L449" s="2343"/>
      <c r="M449" s="2343"/>
      <c r="N449" s="2343"/>
      <c r="O449" s="2343"/>
      <c r="P449" s="2343"/>
      <c r="Q449" s="2343"/>
      <c r="R449" s="2343"/>
      <c r="S449" s="2343"/>
      <c r="T449" s="2343"/>
    </row>
    <row r="450" spans="1:20" ht="15.75" customHeight="1">
      <c r="A450" s="2342"/>
      <c r="B450" s="2342"/>
      <c r="C450" s="2342"/>
      <c r="D450" s="2342"/>
      <c r="E450" s="2342"/>
      <c r="F450" s="2342"/>
      <c r="G450" s="2342"/>
      <c r="H450" s="2342"/>
      <c r="I450" s="2343"/>
      <c r="J450" s="2343"/>
      <c r="K450" s="2343"/>
      <c r="L450" s="2343"/>
      <c r="M450" s="2343"/>
      <c r="N450" s="2343"/>
      <c r="O450" s="2343"/>
      <c r="P450" s="2343"/>
      <c r="Q450" s="2343"/>
      <c r="R450" s="2343"/>
      <c r="S450" s="2343"/>
      <c r="T450" s="2343"/>
    </row>
    <row r="451" spans="1:20" ht="15.75" customHeight="1">
      <c r="A451" s="2342"/>
      <c r="B451" s="2342"/>
      <c r="C451" s="2342"/>
      <c r="D451" s="2342"/>
      <c r="E451" s="2342"/>
      <c r="F451" s="2342"/>
      <c r="G451" s="2342"/>
      <c r="H451" s="2342"/>
      <c r="I451" s="2343"/>
      <c r="J451" s="2343"/>
      <c r="K451" s="2343"/>
      <c r="L451" s="2343"/>
      <c r="M451" s="2343"/>
      <c r="N451" s="2343"/>
      <c r="O451" s="2343"/>
      <c r="P451" s="2343"/>
      <c r="Q451" s="2343"/>
      <c r="R451" s="2343"/>
      <c r="S451" s="2343"/>
      <c r="T451" s="2343"/>
    </row>
    <row r="452" spans="1:20" ht="15.75" customHeight="1">
      <c r="A452" s="2342"/>
      <c r="B452" s="2342"/>
      <c r="C452" s="2342"/>
      <c r="D452" s="2342"/>
      <c r="E452" s="2342"/>
      <c r="F452" s="2342"/>
      <c r="G452" s="2342"/>
      <c r="H452" s="2342"/>
      <c r="I452" s="2343"/>
      <c r="J452" s="2343"/>
      <c r="K452" s="2343"/>
      <c r="L452" s="2343"/>
      <c r="M452" s="2343"/>
      <c r="N452" s="2343"/>
      <c r="O452" s="2343"/>
      <c r="P452" s="2343"/>
      <c r="Q452" s="2343"/>
      <c r="R452" s="2343"/>
      <c r="S452" s="2343"/>
      <c r="T452" s="2343"/>
    </row>
    <row r="453" spans="1:20" ht="15.75" customHeight="1">
      <c r="A453" s="2342"/>
      <c r="B453" s="2342"/>
      <c r="C453" s="2342"/>
      <c r="D453" s="2342"/>
      <c r="E453" s="2342"/>
      <c r="F453" s="2342"/>
      <c r="G453" s="2342"/>
      <c r="H453" s="2342"/>
      <c r="I453" s="2343"/>
      <c r="J453" s="2343"/>
      <c r="K453" s="2343"/>
      <c r="L453" s="2343"/>
      <c r="M453" s="2343"/>
      <c r="N453" s="2343"/>
      <c r="O453" s="2343"/>
      <c r="P453" s="2343"/>
      <c r="Q453" s="2343"/>
      <c r="R453" s="2343"/>
      <c r="S453" s="2343"/>
      <c r="T453" s="2343"/>
    </row>
    <row r="454" spans="1:20" ht="15.75" customHeight="1">
      <c r="A454" s="2342"/>
      <c r="B454" s="2342"/>
      <c r="C454" s="2342"/>
      <c r="D454" s="2342"/>
      <c r="E454" s="2342"/>
      <c r="F454" s="2342"/>
      <c r="G454" s="2342"/>
      <c r="H454" s="2342"/>
      <c r="I454" s="2343"/>
      <c r="J454" s="2343"/>
      <c r="K454" s="2343"/>
      <c r="L454" s="2343"/>
      <c r="M454" s="2343"/>
      <c r="N454" s="2343"/>
      <c r="O454" s="2343"/>
      <c r="P454" s="2343"/>
      <c r="Q454" s="2343"/>
      <c r="R454" s="2343"/>
      <c r="S454" s="2343"/>
      <c r="T454" s="2343"/>
    </row>
    <row r="455" spans="1:20" ht="15.75" customHeight="1">
      <c r="A455" s="2342"/>
      <c r="B455" s="2342"/>
      <c r="C455" s="2342"/>
      <c r="D455" s="2342"/>
      <c r="E455" s="2342"/>
      <c r="F455" s="2342"/>
      <c r="G455" s="2342"/>
      <c r="H455" s="2342"/>
      <c r="I455" s="2343"/>
      <c r="J455" s="2343"/>
      <c r="K455" s="2343"/>
      <c r="L455" s="2343"/>
      <c r="M455" s="2343"/>
      <c r="N455" s="2343"/>
      <c r="O455" s="2343"/>
      <c r="P455" s="2343"/>
      <c r="Q455" s="2343"/>
      <c r="R455" s="2343"/>
      <c r="S455" s="2343"/>
      <c r="T455" s="2343"/>
    </row>
    <row r="456" spans="1:20" ht="15.75" customHeight="1">
      <c r="A456" s="2342"/>
      <c r="B456" s="2342"/>
      <c r="C456" s="2342"/>
      <c r="D456" s="2342"/>
      <c r="E456" s="2342"/>
      <c r="F456" s="2342"/>
      <c r="G456" s="2342"/>
      <c r="H456" s="2342"/>
      <c r="I456" s="2343"/>
      <c r="J456" s="2343"/>
      <c r="K456" s="2343"/>
      <c r="L456" s="2343"/>
      <c r="M456" s="2343"/>
      <c r="N456" s="2343"/>
      <c r="O456" s="2343"/>
      <c r="P456" s="2343"/>
      <c r="Q456" s="2343"/>
      <c r="R456" s="2343"/>
      <c r="S456" s="2343"/>
      <c r="T456" s="2343"/>
    </row>
    <row r="457" spans="1:20" ht="15.75" customHeight="1">
      <c r="A457" s="2342"/>
      <c r="B457" s="2342"/>
      <c r="C457" s="2342"/>
      <c r="D457" s="2342"/>
      <c r="E457" s="2342"/>
      <c r="F457" s="2342"/>
      <c r="G457" s="2342"/>
      <c r="H457" s="2342"/>
      <c r="I457" s="2343"/>
      <c r="J457" s="2343"/>
      <c r="K457" s="2343"/>
      <c r="L457" s="2343"/>
      <c r="M457" s="2343"/>
      <c r="N457" s="2343"/>
      <c r="O457" s="2343"/>
      <c r="P457" s="2343"/>
      <c r="Q457" s="2343"/>
      <c r="R457" s="2343"/>
      <c r="S457" s="2343"/>
      <c r="T457" s="2343"/>
    </row>
    <row r="458" spans="1:20" ht="15.75" customHeight="1">
      <c r="A458" s="2342"/>
      <c r="B458" s="2342"/>
      <c r="C458" s="2342"/>
      <c r="D458" s="2342"/>
      <c r="E458" s="2342"/>
      <c r="F458" s="2342"/>
      <c r="G458" s="2342"/>
      <c r="H458" s="2342"/>
      <c r="I458" s="2343"/>
      <c r="J458" s="2343"/>
      <c r="K458" s="2343"/>
      <c r="L458" s="2343"/>
      <c r="M458" s="2343"/>
      <c r="N458" s="2343"/>
      <c r="O458" s="2343"/>
      <c r="P458" s="2343"/>
      <c r="Q458" s="2343"/>
      <c r="R458" s="2343"/>
      <c r="S458" s="2343"/>
      <c r="T458" s="2343"/>
    </row>
    <row r="459" spans="1:20" ht="15.75" customHeight="1">
      <c r="A459" s="2342"/>
      <c r="B459" s="2342"/>
      <c r="C459" s="2342"/>
      <c r="D459" s="2342"/>
      <c r="E459" s="2342"/>
      <c r="F459" s="2342"/>
      <c r="G459" s="2342"/>
      <c r="H459" s="2342"/>
      <c r="I459" s="2343"/>
      <c r="J459" s="2343"/>
      <c r="K459" s="2343"/>
      <c r="L459" s="2343"/>
      <c r="M459" s="2343"/>
      <c r="N459" s="2343"/>
      <c r="O459" s="2343"/>
      <c r="P459" s="2343"/>
      <c r="Q459" s="2343"/>
      <c r="R459" s="2343"/>
      <c r="S459" s="2343"/>
      <c r="T459" s="2343"/>
    </row>
    <row r="460" spans="1:20" ht="15.75" customHeight="1">
      <c r="A460" s="2342"/>
      <c r="B460" s="2342"/>
      <c r="C460" s="2342"/>
      <c r="D460" s="2342"/>
      <c r="E460" s="2342"/>
      <c r="F460" s="2342"/>
      <c r="G460" s="2342"/>
      <c r="H460" s="2342"/>
      <c r="I460" s="2343"/>
      <c r="J460" s="2343"/>
      <c r="K460" s="2343"/>
      <c r="L460" s="2343"/>
      <c r="M460" s="2343"/>
      <c r="N460" s="2343"/>
      <c r="O460" s="2343"/>
      <c r="P460" s="2343"/>
      <c r="Q460" s="2343"/>
      <c r="R460" s="2343"/>
      <c r="S460" s="2343"/>
      <c r="T460" s="2343"/>
    </row>
    <row r="461" spans="1:20" ht="15.75" customHeight="1">
      <c r="A461" s="2342"/>
      <c r="B461" s="2342"/>
      <c r="C461" s="2342"/>
      <c r="D461" s="2342"/>
      <c r="E461" s="2342"/>
      <c r="F461" s="2342"/>
      <c r="G461" s="2342"/>
      <c r="H461" s="2342"/>
      <c r="I461" s="2343"/>
      <c r="J461" s="2343"/>
      <c r="K461" s="2343"/>
      <c r="L461" s="2343"/>
      <c r="M461" s="2343"/>
      <c r="N461" s="2343"/>
      <c r="O461" s="2343"/>
      <c r="P461" s="2343"/>
      <c r="Q461" s="2343"/>
      <c r="R461" s="2343"/>
      <c r="S461" s="2343"/>
      <c r="T461" s="2343"/>
    </row>
    <row r="462" spans="1:20" ht="15.75" customHeight="1">
      <c r="A462" s="2342"/>
      <c r="B462" s="2342"/>
      <c r="C462" s="2342"/>
      <c r="D462" s="2342"/>
      <c r="E462" s="2342"/>
      <c r="F462" s="2342"/>
      <c r="G462" s="2342"/>
      <c r="H462" s="2342"/>
      <c r="I462" s="2343"/>
      <c r="J462" s="2343"/>
      <c r="K462" s="2343"/>
      <c r="L462" s="2343"/>
      <c r="M462" s="2343"/>
      <c r="N462" s="2343"/>
      <c r="O462" s="2343"/>
      <c r="P462" s="2343"/>
      <c r="Q462" s="2343"/>
      <c r="R462" s="2343"/>
      <c r="S462" s="2343"/>
      <c r="T462" s="2343"/>
    </row>
    <row r="463" spans="1:20" ht="15.75" customHeight="1">
      <c r="A463" s="2342"/>
      <c r="B463" s="2342"/>
      <c r="C463" s="2342"/>
      <c r="D463" s="2342"/>
      <c r="E463" s="2342"/>
      <c r="F463" s="2342"/>
      <c r="G463" s="2342"/>
      <c r="H463" s="2342"/>
      <c r="I463" s="2343"/>
      <c r="J463" s="2343"/>
      <c r="K463" s="2343"/>
      <c r="L463" s="2343"/>
      <c r="M463" s="2343"/>
      <c r="N463" s="2343"/>
      <c r="O463" s="2343"/>
      <c r="P463" s="2343"/>
      <c r="Q463" s="2343"/>
      <c r="R463" s="2343"/>
      <c r="S463" s="2343"/>
      <c r="T463" s="2343"/>
    </row>
    <row r="464" spans="1:20" ht="15.75" customHeight="1">
      <c r="A464" s="2342"/>
      <c r="B464" s="2342"/>
      <c r="C464" s="2342"/>
      <c r="D464" s="2342"/>
      <c r="E464" s="2342"/>
      <c r="F464" s="2342"/>
      <c r="G464" s="2342"/>
      <c r="H464" s="2342"/>
      <c r="I464" s="2343"/>
      <c r="J464" s="2343"/>
      <c r="K464" s="2343"/>
      <c r="L464" s="2343"/>
      <c r="M464" s="2343"/>
      <c r="N464" s="2343"/>
      <c r="O464" s="2343"/>
      <c r="P464" s="2343"/>
      <c r="Q464" s="2343"/>
      <c r="R464" s="2343"/>
      <c r="S464" s="2343"/>
      <c r="T464" s="2343"/>
    </row>
    <row r="465" spans="1:20" ht="15.75" customHeight="1">
      <c r="A465" s="2342"/>
      <c r="B465" s="2342"/>
      <c r="C465" s="2342"/>
      <c r="D465" s="2342"/>
      <c r="E465" s="2342"/>
      <c r="F465" s="2342"/>
      <c r="G465" s="2342"/>
      <c r="H465" s="2342"/>
      <c r="I465" s="2343"/>
      <c r="J465" s="2343"/>
      <c r="K465" s="2343"/>
      <c r="L465" s="2343"/>
      <c r="M465" s="2343"/>
      <c r="N465" s="2343"/>
      <c r="O465" s="2343"/>
      <c r="P465" s="2343"/>
      <c r="Q465" s="2343"/>
      <c r="R465" s="2343"/>
      <c r="S465" s="2343"/>
      <c r="T465" s="2343"/>
    </row>
    <row r="466" spans="1:20" ht="15.75" customHeight="1">
      <c r="A466" s="2342"/>
      <c r="B466" s="2342"/>
      <c r="C466" s="2342"/>
      <c r="D466" s="2342"/>
      <c r="E466" s="2342"/>
      <c r="F466" s="2342"/>
      <c r="G466" s="2342"/>
      <c r="H466" s="2342"/>
      <c r="I466" s="2343"/>
      <c r="J466" s="2343"/>
      <c r="K466" s="2343"/>
      <c r="L466" s="2343"/>
      <c r="M466" s="2343"/>
      <c r="N466" s="2343"/>
      <c r="O466" s="2343"/>
      <c r="P466" s="2343"/>
      <c r="Q466" s="2343"/>
      <c r="R466" s="2343"/>
      <c r="S466" s="2343"/>
      <c r="T466" s="2343"/>
    </row>
    <row r="467" spans="1:20" ht="15.75" customHeight="1">
      <c r="A467" s="2342"/>
      <c r="B467" s="2342"/>
      <c r="C467" s="2342"/>
      <c r="D467" s="2342"/>
      <c r="E467" s="2342"/>
      <c r="F467" s="2342"/>
      <c r="G467" s="2342"/>
      <c r="H467" s="2342"/>
      <c r="I467" s="2343"/>
      <c r="J467" s="2343"/>
      <c r="K467" s="2343"/>
      <c r="L467" s="2343"/>
      <c r="M467" s="2343"/>
      <c r="N467" s="2343"/>
      <c r="O467" s="2343"/>
      <c r="P467" s="2343"/>
      <c r="Q467" s="2343"/>
      <c r="R467" s="2343"/>
      <c r="S467" s="2343"/>
      <c r="T467" s="2343"/>
    </row>
    <row r="468" spans="1:20" ht="15.75" customHeight="1">
      <c r="A468" s="2342"/>
      <c r="B468" s="2342"/>
      <c r="C468" s="2342"/>
      <c r="D468" s="2342"/>
      <c r="E468" s="2342"/>
      <c r="F468" s="2342"/>
      <c r="G468" s="2342"/>
      <c r="H468" s="2342"/>
      <c r="I468" s="2343"/>
      <c r="J468" s="2343"/>
      <c r="K468" s="2343"/>
      <c r="L468" s="2343"/>
      <c r="M468" s="2343"/>
      <c r="N468" s="2343"/>
      <c r="O468" s="2343"/>
      <c r="P468" s="2343"/>
      <c r="Q468" s="2343"/>
      <c r="R468" s="2343"/>
      <c r="S468" s="2343"/>
      <c r="T468" s="2343"/>
    </row>
    <row r="469" spans="1:20" ht="15.75" customHeight="1">
      <c r="A469" s="2342"/>
      <c r="B469" s="2342"/>
      <c r="C469" s="2342"/>
      <c r="D469" s="2342"/>
      <c r="E469" s="2342"/>
      <c r="F469" s="2342"/>
      <c r="G469" s="2342"/>
      <c r="H469" s="2342"/>
      <c r="I469" s="2343"/>
      <c r="J469" s="2343"/>
      <c r="K469" s="2343"/>
      <c r="L469" s="2343"/>
      <c r="M469" s="2343"/>
      <c r="N469" s="2343"/>
      <c r="O469" s="2343"/>
      <c r="P469" s="2343"/>
      <c r="Q469" s="2343"/>
      <c r="R469" s="2343"/>
      <c r="S469" s="2343"/>
      <c r="T469" s="2343"/>
    </row>
    <row r="470" spans="1:20" ht="15.75" customHeight="1">
      <c r="A470" s="2342"/>
      <c r="B470" s="2342"/>
      <c r="C470" s="2342"/>
      <c r="D470" s="2342"/>
      <c r="E470" s="2342"/>
      <c r="F470" s="2342"/>
      <c r="G470" s="2342"/>
      <c r="H470" s="2342"/>
      <c r="I470" s="2343"/>
      <c r="J470" s="2343"/>
      <c r="K470" s="2343"/>
      <c r="L470" s="2343"/>
      <c r="M470" s="2343"/>
      <c r="N470" s="2343"/>
      <c r="O470" s="2343"/>
      <c r="P470" s="2343"/>
      <c r="Q470" s="2343"/>
      <c r="R470" s="2343"/>
      <c r="S470" s="2343"/>
      <c r="T470" s="2343"/>
    </row>
    <row r="471" spans="1:20" ht="15.75" customHeight="1">
      <c r="A471" s="2342"/>
      <c r="B471" s="2342"/>
      <c r="C471" s="2342"/>
      <c r="D471" s="2342"/>
      <c r="E471" s="2342"/>
      <c r="F471" s="2342"/>
      <c r="G471" s="2342"/>
      <c r="H471" s="2342"/>
      <c r="I471" s="2343"/>
      <c r="J471" s="2343"/>
      <c r="K471" s="2343"/>
      <c r="L471" s="2343"/>
      <c r="M471" s="2343"/>
      <c r="N471" s="2343"/>
      <c r="O471" s="2343"/>
      <c r="P471" s="2343"/>
      <c r="Q471" s="2343"/>
      <c r="R471" s="2343"/>
      <c r="S471" s="2343"/>
      <c r="T471" s="2343"/>
    </row>
    <row r="472" spans="1:20" ht="15.75" customHeight="1">
      <c r="A472" s="2342"/>
      <c r="B472" s="2342"/>
      <c r="C472" s="2342"/>
      <c r="D472" s="2342"/>
      <c r="E472" s="2342"/>
      <c r="F472" s="2342"/>
      <c r="G472" s="2342"/>
      <c r="H472" s="2342"/>
      <c r="I472" s="2343"/>
      <c r="J472" s="2343"/>
      <c r="K472" s="2343"/>
      <c r="L472" s="2343"/>
      <c r="M472" s="2343"/>
      <c r="N472" s="2343"/>
      <c r="O472" s="2343"/>
      <c r="P472" s="2343"/>
      <c r="Q472" s="2343"/>
      <c r="R472" s="2343"/>
      <c r="S472" s="2343"/>
      <c r="T472" s="2343"/>
    </row>
    <row r="473" spans="1:20" ht="15.75" customHeight="1">
      <c r="A473" s="2342"/>
      <c r="B473" s="2342"/>
      <c r="C473" s="2342"/>
      <c r="D473" s="2342"/>
      <c r="E473" s="2342"/>
      <c r="F473" s="2342"/>
      <c r="G473" s="2342"/>
      <c r="H473" s="2342"/>
      <c r="I473" s="2343"/>
      <c r="J473" s="2343"/>
      <c r="K473" s="2343"/>
      <c r="L473" s="2343"/>
      <c r="M473" s="2343"/>
      <c r="N473" s="2343"/>
      <c r="O473" s="2343"/>
      <c r="P473" s="2343"/>
      <c r="Q473" s="2343"/>
      <c r="R473" s="2343"/>
      <c r="S473" s="2343"/>
      <c r="T473" s="2343"/>
    </row>
    <row r="474" spans="1:20" ht="15.75" customHeight="1">
      <c r="A474" s="2342"/>
      <c r="B474" s="2342"/>
      <c r="C474" s="2342"/>
      <c r="D474" s="2342"/>
      <c r="E474" s="2342"/>
      <c r="F474" s="2342"/>
      <c r="G474" s="2342"/>
      <c r="H474" s="2342"/>
      <c r="I474" s="2343"/>
      <c r="J474" s="2343"/>
      <c r="K474" s="2343"/>
      <c r="L474" s="2343"/>
      <c r="M474" s="2343"/>
      <c r="N474" s="2343"/>
      <c r="O474" s="2343"/>
      <c r="P474" s="2343"/>
      <c r="Q474" s="2343"/>
      <c r="R474" s="2343"/>
      <c r="S474" s="2343"/>
      <c r="T474" s="2343"/>
    </row>
    <row r="475" spans="1:20" ht="15.75" customHeight="1">
      <c r="A475" s="2342"/>
      <c r="B475" s="2342"/>
      <c r="C475" s="2342"/>
      <c r="D475" s="2342"/>
      <c r="E475" s="2342"/>
      <c r="F475" s="2342"/>
      <c r="G475" s="2342"/>
      <c r="H475" s="2342"/>
      <c r="I475" s="2343"/>
      <c r="J475" s="2343"/>
      <c r="K475" s="2343"/>
      <c r="L475" s="2343"/>
      <c r="M475" s="2343"/>
      <c r="N475" s="2343"/>
      <c r="O475" s="2343"/>
      <c r="P475" s="2343"/>
      <c r="Q475" s="2343"/>
      <c r="R475" s="2343"/>
      <c r="S475" s="2343"/>
      <c r="T475" s="2343"/>
    </row>
    <row r="476" spans="1:20" ht="15.75" customHeight="1">
      <c r="A476" s="2342"/>
      <c r="B476" s="2342"/>
      <c r="C476" s="2342"/>
      <c r="D476" s="2342"/>
      <c r="E476" s="2342"/>
      <c r="F476" s="2342"/>
      <c r="G476" s="2342"/>
      <c r="H476" s="2342"/>
      <c r="I476" s="2343"/>
      <c r="J476" s="2343"/>
      <c r="K476" s="2343"/>
      <c r="L476" s="2343"/>
      <c r="M476" s="2343"/>
      <c r="N476" s="2343"/>
      <c r="O476" s="2343"/>
      <c r="P476" s="2343"/>
      <c r="Q476" s="2343"/>
      <c r="R476" s="2343"/>
      <c r="S476" s="2343"/>
      <c r="T476" s="2343"/>
    </row>
    <row r="477" spans="1:20" ht="15.75" customHeight="1">
      <c r="A477" s="2342"/>
      <c r="B477" s="2342"/>
      <c r="C477" s="2342"/>
      <c r="D477" s="2342"/>
      <c r="E477" s="2342"/>
      <c r="F477" s="2342"/>
      <c r="G477" s="2342"/>
      <c r="H477" s="2342"/>
      <c r="I477" s="2343"/>
      <c r="J477" s="2343"/>
      <c r="K477" s="2343"/>
      <c r="L477" s="2343"/>
      <c r="M477" s="2343"/>
      <c r="N477" s="2343"/>
      <c r="O477" s="2343"/>
      <c r="P477" s="2343"/>
      <c r="Q477" s="2343"/>
      <c r="R477" s="2343"/>
      <c r="S477" s="2343"/>
      <c r="T477" s="2343"/>
    </row>
    <row r="478" spans="1:20" ht="15.75" customHeight="1">
      <c r="A478" s="2342"/>
      <c r="B478" s="2342"/>
      <c r="C478" s="2342"/>
      <c r="D478" s="2342"/>
      <c r="E478" s="2342"/>
      <c r="F478" s="2342"/>
      <c r="G478" s="2342"/>
      <c r="H478" s="2342"/>
      <c r="I478" s="2343"/>
      <c r="J478" s="2343"/>
      <c r="K478" s="2343"/>
      <c r="L478" s="2343"/>
      <c r="M478" s="2343"/>
      <c r="N478" s="2343"/>
      <c r="O478" s="2343"/>
      <c r="P478" s="2343"/>
      <c r="Q478" s="2343"/>
      <c r="R478" s="2343"/>
      <c r="S478" s="2343"/>
      <c r="T478" s="2343"/>
    </row>
    <row r="479" spans="1:20" ht="15.75" customHeight="1">
      <c r="A479" s="2342"/>
      <c r="B479" s="2342"/>
      <c r="C479" s="2342"/>
      <c r="D479" s="2342"/>
      <c r="E479" s="2342"/>
      <c r="F479" s="2342"/>
      <c r="G479" s="2342"/>
      <c r="H479" s="2342"/>
      <c r="I479" s="2343"/>
      <c r="J479" s="2343"/>
      <c r="K479" s="2343"/>
      <c r="L479" s="2343"/>
      <c r="M479" s="2343"/>
      <c r="N479" s="2343"/>
      <c r="O479" s="2343"/>
      <c r="P479" s="2343"/>
      <c r="Q479" s="2343"/>
      <c r="R479" s="2343"/>
      <c r="S479" s="2343"/>
      <c r="T479" s="2343"/>
    </row>
    <row r="480" spans="1:20" ht="15.75" customHeight="1">
      <c r="A480" s="2342"/>
      <c r="B480" s="2342"/>
      <c r="C480" s="2342"/>
      <c r="D480" s="2342"/>
      <c r="E480" s="2342"/>
      <c r="F480" s="2342"/>
      <c r="G480" s="2342"/>
      <c r="H480" s="2342"/>
      <c r="I480" s="2343"/>
      <c r="J480" s="2343"/>
      <c r="K480" s="2343"/>
      <c r="L480" s="2343"/>
      <c r="M480" s="2343"/>
      <c r="N480" s="2343"/>
      <c r="O480" s="2343"/>
      <c r="P480" s="2343"/>
      <c r="Q480" s="2343"/>
      <c r="R480" s="2343"/>
      <c r="S480" s="2343"/>
      <c r="T480" s="2343"/>
    </row>
    <row r="481" spans="1:20" ht="15.75" customHeight="1">
      <c r="A481" s="2342"/>
      <c r="B481" s="2342"/>
      <c r="C481" s="2342"/>
      <c r="D481" s="2342"/>
      <c r="E481" s="2342"/>
      <c r="F481" s="2342"/>
      <c r="G481" s="2342"/>
      <c r="H481" s="2342"/>
      <c r="I481" s="2343"/>
      <c r="J481" s="2343"/>
      <c r="K481" s="2343"/>
      <c r="L481" s="2343"/>
      <c r="M481" s="2343"/>
      <c r="N481" s="2343"/>
      <c r="O481" s="2343"/>
      <c r="P481" s="2343"/>
      <c r="Q481" s="2343"/>
      <c r="R481" s="2343"/>
      <c r="S481" s="2343"/>
      <c r="T481" s="2343"/>
    </row>
    <row r="482" spans="1:20" ht="15.75" customHeight="1">
      <c r="A482" s="2342"/>
      <c r="B482" s="2342"/>
      <c r="C482" s="2342"/>
      <c r="D482" s="2342"/>
      <c r="E482" s="2342"/>
      <c r="F482" s="2342"/>
      <c r="G482" s="2342"/>
      <c r="H482" s="2342"/>
      <c r="I482" s="2343"/>
      <c r="J482" s="2343"/>
      <c r="K482" s="2343"/>
      <c r="L482" s="2343"/>
      <c r="M482" s="2343"/>
      <c r="N482" s="2343"/>
      <c r="O482" s="2343"/>
      <c r="P482" s="2343"/>
      <c r="Q482" s="2343"/>
      <c r="R482" s="2343"/>
      <c r="S482" s="2343"/>
      <c r="T482" s="2343"/>
    </row>
    <row r="483" spans="1:20" ht="15.75" customHeight="1">
      <c r="A483" s="2342"/>
      <c r="B483" s="2342"/>
      <c r="C483" s="2342"/>
      <c r="D483" s="2342"/>
      <c r="E483" s="2342"/>
      <c r="F483" s="2342"/>
      <c r="G483" s="2342"/>
      <c r="H483" s="2342"/>
      <c r="I483" s="2343"/>
      <c r="J483" s="2343"/>
      <c r="K483" s="2343"/>
      <c r="L483" s="2343"/>
      <c r="M483" s="2343"/>
      <c r="N483" s="2343"/>
      <c r="O483" s="2343"/>
      <c r="P483" s="2343"/>
      <c r="Q483" s="2343"/>
      <c r="R483" s="2343"/>
      <c r="S483" s="2343"/>
      <c r="T483" s="2343"/>
    </row>
    <row r="484" spans="1:20" ht="15.75" customHeight="1">
      <c r="A484" s="2342"/>
      <c r="B484" s="2342"/>
      <c r="C484" s="2342"/>
      <c r="D484" s="2342"/>
      <c r="E484" s="2342"/>
      <c r="F484" s="2342"/>
      <c r="G484" s="2342"/>
      <c r="H484" s="2342"/>
      <c r="I484" s="2343"/>
      <c r="J484" s="2343"/>
      <c r="K484" s="2343"/>
      <c r="L484" s="2343"/>
      <c r="M484" s="2343"/>
      <c r="N484" s="2343"/>
      <c r="O484" s="2343"/>
      <c r="P484" s="2343"/>
      <c r="Q484" s="2343"/>
      <c r="R484" s="2343"/>
      <c r="S484" s="2343"/>
      <c r="T484" s="2343"/>
    </row>
    <row r="485" spans="1:20" ht="15.75" customHeight="1">
      <c r="A485" s="2342"/>
      <c r="B485" s="2342"/>
      <c r="C485" s="2342"/>
      <c r="D485" s="2342"/>
      <c r="E485" s="2342"/>
      <c r="F485" s="2342"/>
      <c r="G485" s="2342"/>
      <c r="H485" s="2342"/>
      <c r="I485" s="2343"/>
      <c r="J485" s="2343"/>
      <c r="K485" s="2343"/>
      <c r="L485" s="2343"/>
      <c r="M485" s="2343"/>
      <c r="N485" s="2343"/>
      <c r="O485" s="2343"/>
      <c r="P485" s="2343"/>
      <c r="Q485" s="2343"/>
      <c r="R485" s="2343"/>
      <c r="S485" s="2343"/>
      <c r="T485" s="2343"/>
    </row>
    <row r="486" spans="1:20" ht="15.75" customHeight="1">
      <c r="A486" s="2342"/>
      <c r="B486" s="2342"/>
      <c r="C486" s="2342"/>
      <c r="D486" s="2342"/>
      <c r="E486" s="2342"/>
      <c r="F486" s="2342"/>
      <c r="G486" s="2342"/>
      <c r="H486" s="2342"/>
      <c r="I486" s="2343"/>
      <c r="J486" s="2343"/>
      <c r="K486" s="2343"/>
      <c r="L486" s="2343"/>
      <c r="M486" s="2343"/>
      <c r="N486" s="2343"/>
      <c r="O486" s="2343"/>
      <c r="P486" s="2343"/>
      <c r="Q486" s="2343"/>
      <c r="R486" s="2343"/>
      <c r="S486" s="2343"/>
      <c r="T486" s="2343"/>
    </row>
    <row r="487" spans="1:20" ht="15.75" customHeight="1">
      <c r="A487" s="2342"/>
      <c r="B487" s="2342"/>
      <c r="C487" s="2342"/>
      <c r="D487" s="2342"/>
      <c r="E487" s="2342"/>
      <c r="F487" s="2342"/>
      <c r="G487" s="2342"/>
      <c r="H487" s="2342"/>
      <c r="I487" s="2343"/>
      <c r="J487" s="2343"/>
      <c r="K487" s="2343"/>
      <c r="L487" s="2343"/>
      <c r="M487" s="2343"/>
      <c r="N487" s="2343"/>
      <c r="O487" s="2343"/>
      <c r="P487" s="2343"/>
      <c r="Q487" s="2343"/>
      <c r="R487" s="2343"/>
      <c r="S487" s="2343"/>
      <c r="T487" s="2343"/>
    </row>
    <row r="488" spans="1:20" ht="15.75" customHeight="1">
      <c r="A488" s="2342"/>
      <c r="B488" s="2342"/>
      <c r="C488" s="2342"/>
      <c r="D488" s="2342"/>
      <c r="E488" s="2342"/>
      <c r="F488" s="2342"/>
      <c r="G488" s="2342"/>
      <c r="H488" s="2342"/>
      <c r="I488" s="2343"/>
      <c r="J488" s="2343"/>
      <c r="K488" s="2343"/>
      <c r="L488" s="2343"/>
      <c r="M488" s="2343"/>
      <c r="N488" s="2343"/>
      <c r="O488" s="2343"/>
      <c r="P488" s="2343"/>
      <c r="Q488" s="2343"/>
      <c r="R488" s="2343"/>
      <c r="S488" s="2343"/>
      <c r="T488" s="2343"/>
    </row>
    <row r="489" spans="1:20" ht="15.75" customHeight="1">
      <c r="A489" s="2342"/>
      <c r="B489" s="2342"/>
      <c r="C489" s="2342"/>
      <c r="D489" s="2342"/>
      <c r="E489" s="2342"/>
      <c r="F489" s="2342"/>
      <c r="G489" s="2342"/>
      <c r="H489" s="2342"/>
      <c r="I489" s="2343"/>
      <c r="J489" s="2343"/>
      <c r="K489" s="2343"/>
      <c r="L489" s="2343"/>
      <c r="M489" s="2343"/>
      <c r="N489" s="2343"/>
      <c r="O489" s="2343"/>
      <c r="P489" s="2343"/>
      <c r="Q489" s="2343"/>
      <c r="R489" s="2343"/>
      <c r="S489" s="2343"/>
      <c r="T489" s="2343"/>
    </row>
    <row r="490" spans="1:20" ht="15.75" customHeight="1">
      <c r="A490" s="2342"/>
      <c r="B490" s="2342"/>
      <c r="C490" s="2342"/>
      <c r="D490" s="2342"/>
      <c r="E490" s="2342"/>
      <c r="F490" s="2342"/>
      <c r="G490" s="2342"/>
      <c r="H490" s="2342"/>
      <c r="I490" s="2343"/>
      <c r="J490" s="2343"/>
      <c r="K490" s="2343"/>
      <c r="L490" s="2343"/>
      <c r="M490" s="2343"/>
      <c r="N490" s="2343"/>
      <c r="O490" s="2343"/>
      <c r="P490" s="2343"/>
      <c r="Q490" s="2343"/>
      <c r="R490" s="2343"/>
      <c r="S490" s="2343"/>
      <c r="T490" s="2343"/>
    </row>
    <row r="491" spans="1:20" ht="15.75" customHeight="1">
      <c r="A491" s="2342"/>
      <c r="B491" s="2342"/>
      <c r="C491" s="2342"/>
      <c r="D491" s="2342"/>
      <c r="E491" s="2342"/>
      <c r="F491" s="2342"/>
      <c r="G491" s="2342"/>
      <c r="H491" s="2342"/>
      <c r="I491" s="2343"/>
      <c r="J491" s="2343"/>
      <c r="K491" s="2343"/>
      <c r="L491" s="2343"/>
      <c r="M491" s="2343"/>
      <c r="N491" s="2343"/>
      <c r="O491" s="2343"/>
      <c r="P491" s="2343"/>
      <c r="Q491" s="2343"/>
      <c r="R491" s="2343"/>
      <c r="S491" s="2343"/>
      <c r="T491" s="2343"/>
    </row>
    <row r="492" spans="1:20" ht="15.75" customHeight="1">
      <c r="A492" s="2342"/>
      <c r="B492" s="2342"/>
      <c r="C492" s="2342"/>
      <c r="D492" s="2342"/>
      <c r="E492" s="2342"/>
      <c r="F492" s="2342"/>
      <c r="G492" s="2342"/>
      <c r="H492" s="2342"/>
      <c r="I492" s="2343"/>
      <c r="J492" s="2343"/>
      <c r="K492" s="2343"/>
      <c r="L492" s="2343"/>
      <c r="M492" s="2343"/>
      <c r="N492" s="2343"/>
      <c r="O492" s="2343"/>
      <c r="P492" s="2343"/>
      <c r="Q492" s="2343"/>
      <c r="R492" s="2343"/>
      <c r="S492" s="2343"/>
      <c r="T492" s="2343"/>
    </row>
    <row r="493" spans="1:20" ht="15.75" customHeight="1">
      <c r="A493" s="2342"/>
      <c r="B493" s="2342"/>
      <c r="C493" s="2342"/>
      <c r="D493" s="2342"/>
      <c r="E493" s="2342"/>
      <c r="F493" s="2342"/>
      <c r="G493" s="2342"/>
      <c r="H493" s="2342"/>
      <c r="I493" s="2343"/>
      <c r="J493" s="2343"/>
      <c r="K493" s="2343"/>
      <c r="L493" s="2343"/>
      <c r="M493" s="2343"/>
      <c r="N493" s="2343"/>
      <c r="O493" s="2343"/>
      <c r="P493" s="2343"/>
      <c r="Q493" s="2343"/>
      <c r="R493" s="2343"/>
      <c r="S493" s="2343"/>
      <c r="T493" s="2343"/>
    </row>
    <row r="494" spans="1:20" ht="15.75" customHeight="1">
      <c r="A494" s="2342"/>
      <c r="B494" s="2342"/>
      <c r="C494" s="2342"/>
      <c r="D494" s="2342"/>
      <c r="E494" s="2342"/>
      <c r="F494" s="2342"/>
      <c r="G494" s="2342"/>
      <c r="H494" s="2342"/>
      <c r="I494" s="2343"/>
      <c r="J494" s="2343"/>
      <c r="K494" s="2343"/>
      <c r="L494" s="2343"/>
      <c r="M494" s="2343"/>
      <c r="N494" s="2343"/>
      <c r="O494" s="2343"/>
      <c r="P494" s="2343"/>
      <c r="Q494" s="2343"/>
      <c r="R494" s="2343"/>
      <c r="S494" s="2343"/>
      <c r="T494" s="2343"/>
    </row>
    <row r="495" spans="1:20" ht="15.75" customHeight="1">
      <c r="A495" s="2342"/>
      <c r="B495" s="2342"/>
      <c r="C495" s="2342"/>
      <c r="D495" s="2342"/>
      <c r="E495" s="2342"/>
      <c r="F495" s="2342"/>
      <c r="G495" s="2342"/>
      <c r="H495" s="2342"/>
      <c r="I495" s="2343"/>
      <c r="J495" s="2343"/>
      <c r="K495" s="2343"/>
      <c r="L495" s="2343"/>
      <c r="M495" s="2343"/>
      <c r="N495" s="2343"/>
      <c r="O495" s="2343"/>
      <c r="P495" s="2343"/>
      <c r="Q495" s="2343"/>
      <c r="R495" s="2343"/>
      <c r="S495" s="2343"/>
      <c r="T495" s="2343"/>
    </row>
    <row r="496" spans="1:20" ht="15.75" customHeight="1">
      <c r="A496" s="2342"/>
      <c r="B496" s="2342"/>
      <c r="C496" s="2342"/>
      <c r="D496" s="2342"/>
      <c r="E496" s="2342"/>
      <c r="F496" s="2342"/>
      <c r="G496" s="2342"/>
      <c r="H496" s="2342"/>
      <c r="I496" s="2343"/>
      <c r="J496" s="2343"/>
      <c r="K496" s="2343"/>
      <c r="L496" s="2343"/>
      <c r="M496" s="2343"/>
      <c r="N496" s="2343"/>
      <c r="O496" s="2343"/>
      <c r="P496" s="2343"/>
      <c r="Q496" s="2343"/>
      <c r="R496" s="2343"/>
      <c r="S496" s="2343"/>
      <c r="T496" s="2343"/>
    </row>
    <row r="497" spans="1:20" ht="15.75" customHeight="1">
      <c r="A497" s="2342"/>
      <c r="B497" s="2342"/>
      <c r="C497" s="2342"/>
      <c r="D497" s="2342"/>
      <c r="E497" s="2342"/>
      <c r="F497" s="2342"/>
      <c r="G497" s="2342"/>
      <c r="H497" s="2342"/>
      <c r="I497" s="2343"/>
      <c r="J497" s="2343"/>
      <c r="K497" s="2343"/>
      <c r="L497" s="2343"/>
      <c r="M497" s="2343"/>
      <c r="N497" s="2343"/>
      <c r="O497" s="2343"/>
      <c r="P497" s="2343"/>
      <c r="Q497" s="2343"/>
      <c r="R497" s="2343"/>
      <c r="S497" s="2343"/>
      <c r="T497" s="2343"/>
    </row>
    <row r="498" spans="1:20" ht="15.75" customHeight="1">
      <c r="A498" s="2342"/>
      <c r="B498" s="2342"/>
      <c r="C498" s="2342"/>
      <c r="D498" s="2342"/>
      <c r="E498" s="2342"/>
      <c r="F498" s="2342"/>
      <c r="G498" s="2342"/>
      <c r="H498" s="2342"/>
      <c r="I498" s="2343"/>
      <c r="J498" s="2343"/>
      <c r="K498" s="2343"/>
      <c r="L498" s="2343"/>
      <c r="M498" s="2343"/>
      <c r="N498" s="2343"/>
      <c r="O498" s="2343"/>
      <c r="P498" s="2343"/>
      <c r="Q498" s="2343"/>
      <c r="R498" s="2343"/>
      <c r="S498" s="2343"/>
      <c r="T498" s="2343"/>
    </row>
    <row r="499" spans="1:20" ht="15.75" customHeight="1">
      <c r="A499" s="2342"/>
      <c r="B499" s="2342"/>
      <c r="C499" s="2342"/>
      <c r="D499" s="2342"/>
      <c r="E499" s="2342"/>
      <c r="F499" s="2342"/>
      <c r="G499" s="2342"/>
      <c r="H499" s="2342"/>
      <c r="I499" s="2343"/>
      <c r="J499" s="2343"/>
      <c r="K499" s="2343"/>
      <c r="L499" s="2343"/>
      <c r="M499" s="2343"/>
      <c r="N499" s="2343"/>
      <c r="O499" s="2343"/>
      <c r="P499" s="2343"/>
      <c r="Q499" s="2343"/>
      <c r="R499" s="2343"/>
      <c r="S499" s="2343"/>
      <c r="T499" s="2343"/>
    </row>
    <row r="500" spans="1:20" ht="15.75" customHeight="1">
      <c r="A500" s="2342"/>
      <c r="B500" s="2342"/>
      <c r="C500" s="2342"/>
      <c r="D500" s="2342"/>
      <c r="E500" s="2342"/>
      <c r="F500" s="2342"/>
      <c r="G500" s="2342"/>
      <c r="H500" s="2342"/>
      <c r="I500" s="2343"/>
      <c r="J500" s="2343"/>
      <c r="K500" s="2343"/>
      <c r="L500" s="2343"/>
      <c r="M500" s="2343"/>
      <c r="N500" s="2343"/>
      <c r="O500" s="2343"/>
      <c r="P500" s="2343"/>
      <c r="Q500" s="2343"/>
      <c r="R500" s="2343"/>
      <c r="S500" s="2343"/>
      <c r="T500" s="2343"/>
    </row>
    <row r="501" spans="1:20" ht="15.75" customHeight="1">
      <c r="A501" s="2342"/>
      <c r="B501" s="2342"/>
      <c r="C501" s="2342"/>
      <c r="D501" s="2342"/>
      <c r="E501" s="2342"/>
      <c r="F501" s="2342"/>
      <c r="G501" s="2342"/>
      <c r="H501" s="2342"/>
      <c r="I501" s="2343"/>
      <c r="J501" s="2343"/>
      <c r="K501" s="2343"/>
      <c r="L501" s="2343"/>
      <c r="M501" s="2343"/>
      <c r="N501" s="2343"/>
      <c r="O501" s="2343"/>
      <c r="P501" s="2343"/>
      <c r="Q501" s="2343"/>
      <c r="R501" s="2343"/>
      <c r="S501" s="2343"/>
      <c r="T501" s="2343"/>
    </row>
    <row r="502" spans="1:20" ht="15.75" customHeight="1">
      <c r="A502" s="2342"/>
      <c r="B502" s="2342"/>
      <c r="C502" s="2342"/>
      <c r="D502" s="2342"/>
      <c r="E502" s="2342"/>
      <c r="F502" s="2342"/>
      <c r="G502" s="2342"/>
      <c r="H502" s="2342"/>
      <c r="I502" s="2343"/>
      <c r="J502" s="2343"/>
      <c r="K502" s="2343"/>
      <c r="L502" s="2343"/>
      <c r="M502" s="2343"/>
      <c r="N502" s="2343"/>
      <c r="O502" s="2343"/>
      <c r="P502" s="2343"/>
      <c r="Q502" s="2343"/>
      <c r="R502" s="2343"/>
      <c r="S502" s="2343"/>
      <c r="T502" s="2343"/>
    </row>
    <row r="503" spans="1:20" ht="15.75" customHeight="1">
      <c r="A503" s="2342"/>
      <c r="B503" s="2342"/>
      <c r="C503" s="2342"/>
      <c r="D503" s="2342"/>
      <c r="E503" s="2342"/>
      <c r="F503" s="2342"/>
      <c r="G503" s="2342"/>
      <c r="H503" s="2342"/>
      <c r="I503" s="2343"/>
      <c r="J503" s="2343"/>
      <c r="K503" s="2343"/>
      <c r="L503" s="2343"/>
      <c r="M503" s="2343"/>
      <c r="N503" s="2343"/>
      <c r="O503" s="2343"/>
      <c r="P503" s="2343"/>
      <c r="Q503" s="2343"/>
      <c r="R503" s="2343"/>
      <c r="S503" s="2343"/>
      <c r="T503" s="2343"/>
    </row>
    <row r="504" spans="1:20" ht="15.75" customHeight="1">
      <c r="A504" s="2342"/>
      <c r="B504" s="2342"/>
      <c r="C504" s="2342"/>
      <c r="D504" s="2342"/>
      <c r="E504" s="2342"/>
      <c r="F504" s="2342"/>
      <c r="G504" s="2342"/>
      <c r="H504" s="2342"/>
      <c r="I504" s="2343"/>
      <c r="J504" s="2343"/>
      <c r="K504" s="2343"/>
      <c r="L504" s="2343"/>
      <c r="M504" s="2343"/>
      <c r="N504" s="2343"/>
      <c r="O504" s="2343"/>
      <c r="P504" s="2343"/>
      <c r="Q504" s="2343"/>
      <c r="R504" s="2343"/>
      <c r="S504" s="2343"/>
      <c r="T504" s="2343"/>
    </row>
    <row r="505" spans="1:20" ht="15.75" customHeight="1">
      <c r="A505" s="2342"/>
      <c r="B505" s="2342"/>
      <c r="C505" s="2342"/>
      <c r="D505" s="2342"/>
      <c r="E505" s="2342"/>
      <c r="F505" s="2342"/>
      <c r="G505" s="2342"/>
      <c r="H505" s="2342"/>
      <c r="I505" s="2343"/>
      <c r="J505" s="2343"/>
      <c r="K505" s="2343"/>
      <c r="L505" s="2343"/>
      <c r="M505" s="2343"/>
      <c r="N505" s="2343"/>
      <c r="O505" s="2343"/>
      <c r="P505" s="2343"/>
      <c r="Q505" s="2343"/>
      <c r="R505" s="2343"/>
      <c r="S505" s="2343"/>
      <c r="T505" s="2343"/>
    </row>
    <row r="506" spans="1:20" ht="15.75" customHeight="1">
      <c r="A506" s="2342"/>
      <c r="B506" s="2342"/>
      <c r="C506" s="2342"/>
      <c r="D506" s="2342"/>
      <c r="E506" s="2342"/>
      <c r="F506" s="2342"/>
      <c r="G506" s="2342"/>
      <c r="H506" s="2342"/>
      <c r="I506" s="2343"/>
      <c r="J506" s="2343"/>
      <c r="K506" s="2343"/>
      <c r="L506" s="2343"/>
      <c r="M506" s="2343"/>
      <c r="N506" s="2343"/>
      <c r="O506" s="2343"/>
      <c r="P506" s="2343"/>
      <c r="Q506" s="2343"/>
      <c r="R506" s="2343"/>
      <c r="S506" s="2343"/>
      <c r="T506" s="2343"/>
    </row>
    <row r="507" spans="1:20" ht="15.75" customHeight="1">
      <c r="A507" s="2342"/>
      <c r="B507" s="2342"/>
      <c r="C507" s="2342"/>
      <c r="D507" s="2342"/>
      <c r="E507" s="2342"/>
      <c r="F507" s="2342"/>
      <c r="G507" s="2342"/>
      <c r="H507" s="2342"/>
      <c r="I507" s="2343"/>
      <c r="J507" s="2343"/>
      <c r="K507" s="2343"/>
      <c r="L507" s="2343"/>
      <c r="M507" s="2343"/>
      <c r="N507" s="2343"/>
      <c r="O507" s="2343"/>
      <c r="P507" s="2343"/>
      <c r="Q507" s="2343"/>
      <c r="R507" s="2343"/>
      <c r="S507" s="2343"/>
      <c r="T507" s="2343"/>
    </row>
    <row r="508" spans="1:20" ht="15.75" customHeight="1">
      <c r="A508" s="2342"/>
      <c r="B508" s="2342"/>
      <c r="C508" s="2342"/>
      <c r="D508" s="2342"/>
      <c r="E508" s="2342"/>
      <c r="F508" s="2342"/>
      <c r="G508" s="2342"/>
      <c r="H508" s="2342"/>
      <c r="I508" s="2343"/>
      <c r="J508" s="2343"/>
      <c r="K508" s="2343"/>
      <c r="L508" s="2343"/>
      <c r="M508" s="2343"/>
      <c r="N508" s="2343"/>
      <c r="O508" s="2343"/>
      <c r="P508" s="2343"/>
      <c r="Q508" s="2343"/>
      <c r="R508" s="2343"/>
      <c r="S508" s="2343"/>
      <c r="T508" s="2343"/>
    </row>
    <row r="509" spans="1:20" ht="15.75" customHeight="1">
      <c r="A509" s="2342"/>
      <c r="B509" s="2342"/>
      <c r="C509" s="2342"/>
      <c r="D509" s="2342"/>
      <c r="E509" s="2342"/>
      <c r="F509" s="2342"/>
      <c r="G509" s="2342"/>
      <c r="H509" s="2342"/>
      <c r="I509" s="2343"/>
      <c r="J509" s="2343"/>
      <c r="K509" s="2343"/>
      <c r="L509" s="2343"/>
      <c r="M509" s="2343"/>
      <c r="N509" s="2343"/>
      <c r="O509" s="2343"/>
      <c r="P509" s="2343"/>
      <c r="Q509" s="2343"/>
      <c r="R509" s="2343"/>
      <c r="S509" s="2343"/>
      <c r="T509" s="2343"/>
    </row>
    <row r="510" spans="1:20" ht="15.75" customHeight="1">
      <c r="A510" s="2342"/>
      <c r="B510" s="2342"/>
      <c r="C510" s="2342"/>
      <c r="D510" s="2342"/>
      <c r="E510" s="2342"/>
      <c r="F510" s="2342"/>
      <c r="G510" s="2342"/>
      <c r="H510" s="2342"/>
      <c r="I510" s="2343"/>
      <c r="J510" s="2343"/>
      <c r="K510" s="2343"/>
      <c r="L510" s="2343"/>
      <c r="M510" s="2343"/>
      <c r="N510" s="2343"/>
      <c r="O510" s="2343"/>
      <c r="P510" s="2343"/>
      <c r="Q510" s="2343"/>
      <c r="R510" s="2343"/>
      <c r="S510" s="2343"/>
      <c r="T510" s="2343"/>
    </row>
    <row r="511" spans="1:20" ht="15.75" customHeight="1">
      <c r="A511" s="2342"/>
      <c r="B511" s="2342"/>
      <c r="C511" s="2342"/>
      <c r="D511" s="2342"/>
      <c r="E511" s="2342"/>
      <c r="F511" s="2342"/>
      <c r="G511" s="2342"/>
      <c r="H511" s="2342"/>
      <c r="I511" s="2343"/>
      <c r="J511" s="2343"/>
      <c r="K511" s="2343"/>
      <c r="L511" s="2343"/>
      <c r="M511" s="2343"/>
      <c r="N511" s="2343"/>
      <c r="O511" s="2343"/>
      <c r="P511" s="2343"/>
      <c r="Q511" s="2343"/>
      <c r="R511" s="2343"/>
      <c r="S511" s="2343"/>
      <c r="T511" s="2343"/>
    </row>
    <row r="512" spans="1:20" ht="15.75" customHeight="1">
      <c r="A512" s="2342"/>
      <c r="B512" s="2342"/>
      <c r="C512" s="2342"/>
      <c r="D512" s="2342"/>
      <c r="E512" s="2342"/>
      <c r="F512" s="2342"/>
      <c r="G512" s="2342"/>
      <c r="H512" s="2342"/>
      <c r="I512" s="2343"/>
      <c r="J512" s="2343"/>
      <c r="K512" s="2343"/>
      <c r="L512" s="2343"/>
      <c r="M512" s="2343"/>
      <c r="N512" s="2343"/>
      <c r="O512" s="2343"/>
      <c r="P512" s="2343"/>
      <c r="Q512" s="2343"/>
      <c r="R512" s="2343"/>
      <c r="S512" s="2343"/>
      <c r="T512" s="2343"/>
    </row>
    <row r="513" spans="1:20" ht="15.75" customHeight="1">
      <c r="A513" s="2342"/>
      <c r="B513" s="2342"/>
      <c r="C513" s="2342"/>
      <c r="D513" s="2342"/>
      <c r="E513" s="2342"/>
      <c r="F513" s="2342"/>
      <c r="G513" s="2342"/>
      <c r="H513" s="2342"/>
      <c r="I513" s="2343"/>
      <c r="J513" s="2343"/>
      <c r="K513" s="2343"/>
      <c r="L513" s="2343"/>
      <c r="M513" s="2343"/>
      <c r="N513" s="2343"/>
      <c r="O513" s="2343"/>
      <c r="P513" s="2343"/>
      <c r="Q513" s="2343"/>
      <c r="R513" s="2343"/>
      <c r="S513" s="2343"/>
      <c r="T513" s="2343"/>
    </row>
    <row r="514" spans="1:20" ht="15.75" customHeight="1">
      <c r="A514" s="2342"/>
      <c r="B514" s="2342"/>
      <c r="C514" s="2342"/>
      <c r="D514" s="2342"/>
      <c r="E514" s="2342"/>
      <c r="F514" s="2342"/>
      <c r="G514" s="2342"/>
      <c r="H514" s="2342"/>
      <c r="I514" s="2343"/>
      <c r="J514" s="2343"/>
      <c r="K514" s="2343"/>
      <c r="L514" s="2343"/>
      <c r="M514" s="2343"/>
      <c r="N514" s="2343"/>
      <c r="O514" s="2343"/>
      <c r="P514" s="2343"/>
      <c r="Q514" s="2343"/>
      <c r="R514" s="2343"/>
      <c r="S514" s="2343"/>
      <c r="T514" s="2343"/>
    </row>
    <row r="515" spans="1:20" ht="15.75" customHeight="1">
      <c r="A515" s="2342"/>
      <c r="B515" s="2342"/>
      <c r="C515" s="2342"/>
      <c r="D515" s="2342"/>
      <c r="E515" s="2342"/>
      <c r="F515" s="2342"/>
      <c r="G515" s="2342"/>
      <c r="H515" s="2342"/>
      <c r="I515" s="2343"/>
      <c r="J515" s="2343"/>
      <c r="K515" s="2343"/>
      <c r="L515" s="2343"/>
      <c r="M515" s="2343"/>
      <c r="N515" s="2343"/>
      <c r="O515" s="2343"/>
      <c r="P515" s="2343"/>
      <c r="Q515" s="2343"/>
      <c r="R515" s="2343"/>
      <c r="S515" s="2343"/>
      <c r="T515" s="2343"/>
    </row>
    <row r="516" spans="1:20" ht="15.75" customHeight="1">
      <c r="A516" s="2342"/>
      <c r="B516" s="2342"/>
      <c r="C516" s="2342"/>
      <c r="D516" s="2342"/>
      <c r="E516" s="2342"/>
      <c r="F516" s="2342"/>
      <c r="G516" s="2342"/>
      <c r="H516" s="2342"/>
      <c r="I516" s="2343"/>
      <c r="J516" s="2343"/>
      <c r="K516" s="2343"/>
      <c r="L516" s="2343"/>
      <c r="M516" s="2343"/>
      <c r="N516" s="2343"/>
      <c r="O516" s="2343"/>
      <c r="P516" s="2343"/>
      <c r="Q516" s="2343"/>
      <c r="R516" s="2343"/>
      <c r="S516" s="2343"/>
      <c r="T516" s="2343"/>
    </row>
    <row r="517" spans="1:20" ht="15.75" customHeight="1">
      <c r="A517" s="2342"/>
      <c r="B517" s="2342"/>
      <c r="C517" s="2342"/>
      <c r="D517" s="2342"/>
      <c r="E517" s="2342"/>
      <c r="F517" s="2342"/>
      <c r="G517" s="2342"/>
      <c r="H517" s="2342"/>
      <c r="I517" s="2343"/>
      <c r="J517" s="2343"/>
      <c r="K517" s="2343"/>
      <c r="L517" s="2343"/>
      <c r="M517" s="2343"/>
      <c r="N517" s="2343"/>
      <c r="O517" s="2343"/>
      <c r="P517" s="2343"/>
      <c r="Q517" s="2343"/>
      <c r="R517" s="2343"/>
      <c r="S517" s="2343"/>
      <c r="T517" s="2343"/>
    </row>
    <row r="518" spans="1:20" ht="15.75" customHeight="1">
      <c r="A518" s="2342"/>
      <c r="B518" s="2342"/>
      <c r="C518" s="2342"/>
      <c r="D518" s="2342"/>
      <c r="E518" s="2342"/>
      <c r="F518" s="2342"/>
      <c r="G518" s="2342"/>
      <c r="H518" s="2342"/>
      <c r="I518" s="2343"/>
      <c r="J518" s="2343"/>
      <c r="K518" s="2343"/>
      <c r="L518" s="2343"/>
      <c r="M518" s="2343"/>
      <c r="N518" s="2343"/>
      <c r="O518" s="2343"/>
      <c r="P518" s="2343"/>
      <c r="Q518" s="2343"/>
      <c r="R518" s="2343"/>
      <c r="S518" s="2343"/>
      <c r="T518" s="2343"/>
    </row>
    <row r="519" spans="1:20" ht="15.75" customHeight="1">
      <c r="A519" s="2342"/>
      <c r="B519" s="2342"/>
      <c r="C519" s="2342"/>
      <c r="D519" s="2342"/>
      <c r="E519" s="2342"/>
      <c r="F519" s="2342"/>
      <c r="G519" s="2342"/>
      <c r="H519" s="2342"/>
      <c r="I519" s="2343"/>
      <c r="J519" s="2343"/>
      <c r="K519" s="2343"/>
      <c r="L519" s="2343"/>
      <c r="M519" s="2343"/>
      <c r="N519" s="2343"/>
      <c r="O519" s="2343"/>
      <c r="P519" s="2343"/>
      <c r="Q519" s="2343"/>
      <c r="R519" s="2343"/>
      <c r="S519" s="2343"/>
      <c r="T519" s="2343"/>
    </row>
    <row r="520" spans="1:20" ht="15.75" customHeight="1">
      <c r="A520" s="2342"/>
      <c r="B520" s="2342"/>
      <c r="C520" s="2342"/>
      <c r="D520" s="2342"/>
      <c r="E520" s="2342"/>
      <c r="F520" s="2342"/>
      <c r="G520" s="2342"/>
      <c r="H520" s="2342"/>
      <c r="I520" s="2343"/>
      <c r="J520" s="2343"/>
      <c r="K520" s="2343"/>
      <c r="L520" s="2343"/>
      <c r="M520" s="2343"/>
      <c r="N520" s="2343"/>
      <c r="O520" s="2343"/>
      <c r="P520" s="2343"/>
      <c r="Q520" s="2343"/>
      <c r="R520" s="2343"/>
      <c r="S520" s="2343"/>
      <c r="T520" s="2343"/>
    </row>
    <row r="521" spans="1:20" ht="15.75" customHeight="1">
      <c r="A521" s="2342"/>
      <c r="B521" s="2342"/>
      <c r="C521" s="2342"/>
      <c r="D521" s="2342"/>
      <c r="E521" s="2342"/>
      <c r="F521" s="2342"/>
      <c r="G521" s="2342"/>
      <c r="H521" s="2342"/>
      <c r="I521" s="2343"/>
      <c r="J521" s="2343"/>
      <c r="K521" s="2343"/>
      <c r="L521" s="2343"/>
      <c r="M521" s="2343"/>
      <c r="N521" s="2343"/>
      <c r="O521" s="2343"/>
      <c r="P521" s="2343"/>
      <c r="Q521" s="2343"/>
      <c r="R521" s="2343"/>
      <c r="S521" s="2343"/>
      <c r="T521" s="2343"/>
    </row>
    <row r="522" spans="1:20" ht="15.75" customHeight="1">
      <c r="A522" s="2342"/>
      <c r="B522" s="2342"/>
      <c r="C522" s="2342"/>
      <c r="D522" s="2342"/>
      <c r="E522" s="2342"/>
      <c r="F522" s="2342"/>
      <c r="G522" s="2342"/>
      <c r="H522" s="2342"/>
      <c r="I522" s="2343"/>
      <c r="J522" s="2343"/>
      <c r="K522" s="2343"/>
      <c r="L522" s="2343"/>
      <c r="M522" s="2343"/>
      <c r="N522" s="2343"/>
      <c r="O522" s="2343"/>
      <c r="P522" s="2343"/>
      <c r="Q522" s="2343"/>
      <c r="R522" s="2343"/>
      <c r="S522" s="2343"/>
      <c r="T522" s="2343"/>
    </row>
    <row r="523" spans="1:20" ht="15.75" customHeight="1">
      <c r="A523" s="2342"/>
      <c r="B523" s="2342"/>
      <c r="C523" s="2342"/>
      <c r="D523" s="2342"/>
      <c r="E523" s="2342"/>
      <c r="F523" s="2342"/>
      <c r="G523" s="2342"/>
      <c r="H523" s="2342"/>
      <c r="I523" s="2343"/>
      <c r="J523" s="2343"/>
      <c r="K523" s="2343"/>
      <c r="L523" s="2343"/>
      <c r="M523" s="2343"/>
      <c r="N523" s="2343"/>
      <c r="O523" s="2343"/>
      <c r="P523" s="2343"/>
      <c r="Q523" s="2343"/>
      <c r="R523" s="2343"/>
      <c r="S523" s="2343"/>
      <c r="T523" s="2343"/>
    </row>
    <row r="524" spans="1:20" ht="15.75" customHeight="1">
      <c r="A524" s="2342"/>
      <c r="B524" s="2342"/>
      <c r="C524" s="2342"/>
      <c r="D524" s="2342"/>
      <c r="E524" s="2342"/>
      <c r="F524" s="2342"/>
      <c r="G524" s="2342"/>
      <c r="H524" s="2342"/>
      <c r="I524" s="2343"/>
      <c r="J524" s="2343"/>
      <c r="K524" s="2343"/>
      <c r="L524" s="2343"/>
      <c r="M524" s="2343"/>
      <c r="N524" s="2343"/>
      <c r="O524" s="2343"/>
      <c r="P524" s="2343"/>
      <c r="Q524" s="2343"/>
      <c r="R524" s="2343"/>
      <c r="S524" s="2343"/>
      <c r="T524" s="2343"/>
    </row>
    <row r="525" spans="1:20" ht="15.75" customHeight="1">
      <c r="A525" s="2342"/>
      <c r="B525" s="2342"/>
      <c r="C525" s="2342"/>
      <c r="D525" s="2342"/>
      <c r="E525" s="2342"/>
      <c r="F525" s="2342"/>
      <c r="G525" s="2342"/>
      <c r="H525" s="2342"/>
      <c r="I525" s="2343"/>
      <c r="J525" s="2343"/>
      <c r="K525" s="2343"/>
      <c r="L525" s="2343"/>
      <c r="M525" s="2343"/>
      <c r="N525" s="2343"/>
      <c r="O525" s="2343"/>
      <c r="P525" s="2343"/>
      <c r="Q525" s="2343"/>
      <c r="R525" s="2343"/>
      <c r="S525" s="2343"/>
      <c r="T525" s="2343"/>
    </row>
    <row r="526" spans="1:20" ht="15.75" customHeight="1">
      <c r="A526" s="2342"/>
      <c r="B526" s="2342"/>
      <c r="C526" s="2342"/>
      <c r="D526" s="2342"/>
      <c r="E526" s="2342"/>
      <c r="F526" s="2342"/>
      <c r="G526" s="2342"/>
      <c r="H526" s="2342"/>
      <c r="I526" s="2343"/>
      <c r="J526" s="2343"/>
      <c r="K526" s="2343"/>
      <c r="L526" s="2343"/>
      <c r="M526" s="2343"/>
      <c r="N526" s="2343"/>
      <c r="O526" s="2343"/>
      <c r="P526" s="2343"/>
      <c r="Q526" s="2343"/>
      <c r="R526" s="2343"/>
      <c r="S526" s="2343"/>
      <c r="T526" s="2343"/>
    </row>
    <row r="527" spans="1:20" ht="15.75" customHeight="1">
      <c r="A527" s="2342"/>
      <c r="B527" s="2342"/>
      <c r="C527" s="2342"/>
      <c r="D527" s="2342"/>
      <c r="E527" s="2342"/>
      <c r="F527" s="2342"/>
      <c r="G527" s="2342"/>
      <c r="H527" s="2342"/>
      <c r="I527" s="2343"/>
      <c r="J527" s="2343"/>
      <c r="K527" s="2343"/>
      <c r="L527" s="2343"/>
      <c r="M527" s="2343"/>
      <c r="N527" s="2343"/>
      <c r="O527" s="2343"/>
      <c r="P527" s="2343"/>
      <c r="Q527" s="2343"/>
      <c r="R527" s="2343"/>
      <c r="S527" s="2343"/>
      <c r="T527" s="2343"/>
    </row>
    <row r="528" spans="1:20" ht="15.75" customHeight="1">
      <c r="A528" s="2342"/>
      <c r="B528" s="2342"/>
      <c r="C528" s="2342"/>
      <c r="D528" s="2342"/>
      <c r="E528" s="2342"/>
      <c r="F528" s="2342"/>
      <c r="G528" s="2342"/>
      <c r="H528" s="2342"/>
      <c r="I528" s="2343"/>
      <c r="J528" s="2343"/>
      <c r="K528" s="2343"/>
      <c r="L528" s="2343"/>
      <c r="M528" s="2343"/>
      <c r="N528" s="2343"/>
      <c r="O528" s="2343"/>
      <c r="P528" s="2343"/>
      <c r="Q528" s="2343"/>
      <c r="R528" s="2343"/>
      <c r="S528" s="2343"/>
      <c r="T528" s="2343"/>
    </row>
    <row r="529" spans="1:20" ht="15.75" customHeight="1">
      <c r="A529" s="2342"/>
      <c r="B529" s="2342"/>
      <c r="C529" s="2342"/>
      <c r="D529" s="2342"/>
      <c r="E529" s="2342"/>
      <c r="F529" s="2342"/>
      <c r="G529" s="2342"/>
      <c r="H529" s="2342"/>
      <c r="I529" s="2343"/>
      <c r="J529" s="2343"/>
      <c r="K529" s="2343"/>
      <c r="L529" s="2343"/>
      <c r="M529" s="2343"/>
      <c r="N529" s="2343"/>
      <c r="O529" s="2343"/>
      <c r="P529" s="2343"/>
      <c r="Q529" s="2343"/>
      <c r="R529" s="2343"/>
      <c r="S529" s="2343"/>
      <c r="T529" s="2343"/>
    </row>
    <row r="530" spans="1:20" ht="15.75" customHeight="1">
      <c r="A530" s="2342"/>
      <c r="B530" s="2342"/>
      <c r="C530" s="2342"/>
      <c r="D530" s="2342"/>
      <c r="E530" s="2342"/>
      <c r="F530" s="2342"/>
      <c r="G530" s="2342"/>
      <c r="H530" s="2342"/>
      <c r="I530" s="2343"/>
      <c r="J530" s="2343"/>
      <c r="K530" s="2343"/>
      <c r="L530" s="2343"/>
      <c r="M530" s="2343"/>
      <c r="N530" s="2343"/>
      <c r="O530" s="2343"/>
      <c r="P530" s="2343"/>
      <c r="Q530" s="2343"/>
      <c r="R530" s="2343"/>
      <c r="S530" s="2343"/>
      <c r="T530" s="2343"/>
    </row>
    <row r="531" spans="1:20" ht="15.75" customHeight="1">
      <c r="A531" s="2342"/>
      <c r="B531" s="2342"/>
      <c r="C531" s="2342"/>
      <c r="D531" s="2342"/>
      <c r="E531" s="2342"/>
      <c r="F531" s="2342"/>
      <c r="G531" s="2342"/>
      <c r="H531" s="2342"/>
      <c r="I531" s="2343"/>
      <c r="J531" s="2343"/>
      <c r="K531" s="2343"/>
      <c r="L531" s="2343"/>
      <c r="M531" s="2343"/>
      <c r="N531" s="2343"/>
      <c r="O531" s="2343"/>
      <c r="P531" s="2343"/>
      <c r="Q531" s="2343"/>
      <c r="R531" s="2343"/>
      <c r="S531" s="2343"/>
      <c r="T531" s="2343"/>
    </row>
    <row r="532" spans="1:20" ht="15.75" customHeight="1">
      <c r="A532" s="2342"/>
      <c r="B532" s="2342"/>
      <c r="C532" s="2342"/>
      <c r="D532" s="2342"/>
      <c r="E532" s="2342"/>
      <c r="F532" s="2342"/>
      <c r="G532" s="2342"/>
      <c r="H532" s="2342"/>
      <c r="I532" s="2343"/>
      <c r="J532" s="2343"/>
      <c r="K532" s="2343"/>
      <c r="L532" s="2343"/>
      <c r="M532" s="2343"/>
      <c r="N532" s="2343"/>
      <c r="O532" s="2343"/>
      <c r="P532" s="2343"/>
      <c r="Q532" s="2343"/>
      <c r="R532" s="2343"/>
      <c r="S532" s="2343"/>
      <c r="T532" s="2343"/>
    </row>
    <row r="533" spans="1:20" ht="15.75" customHeight="1">
      <c r="A533" s="2342"/>
      <c r="B533" s="2342"/>
      <c r="C533" s="2342"/>
      <c r="D533" s="2342"/>
      <c r="E533" s="2342"/>
      <c r="F533" s="2342"/>
      <c r="G533" s="2342"/>
      <c r="H533" s="2342"/>
      <c r="I533" s="2343"/>
      <c r="J533" s="2343"/>
      <c r="K533" s="2343"/>
      <c r="L533" s="2343"/>
      <c r="M533" s="2343"/>
      <c r="N533" s="2343"/>
      <c r="O533" s="2343"/>
      <c r="P533" s="2343"/>
      <c r="Q533" s="2343"/>
      <c r="R533" s="2343"/>
      <c r="S533" s="2343"/>
      <c r="T533" s="2343"/>
    </row>
    <row r="534" spans="1:20" ht="15.75" customHeight="1">
      <c r="A534" s="2342"/>
      <c r="B534" s="2342"/>
      <c r="C534" s="2342"/>
      <c r="D534" s="2342"/>
      <c r="E534" s="2342"/>
      <c r="F534" s="2342"/>
      <c r="G534" s="2342"/>
      <c r="H534" s="2342"/>
      <c r="I534" s="2343"/>
      <c r="J534" s="2343"/>
      <c r="K534" s="2343"/>
      <c r="L534" s="2343"/>
      <c r="M534" s="2343"/>
      <c r="N534" s="2343"/>
      <c r="O534" s="2343"/>
      <c r="P534" s="2343"/>
      <c r="Q534" s="2343"/>
      <c r="R534" s="2343"/>
      <c r="S534" s="2343"/>
      <c r="T534" s="2343"/>
    </row>
    <row r="535" spans="1:20" ht="15.75" customHeight="1">
      <c r="A535" s="2342"/>
      <c r="B535" s="2342"/>
      <c r="C535" s="2342"/>
      <c r="D535" s="2342"/>
      <c r="E535" s="2342"/>
      <c r="F535" s="2342"/>
      <c r="G535" s="2342"/>
      <c r="H535" s="2342"/>
      <c r="I535" s="2343"/>
      <c r="J535" s="2343"/>
      <c r="K535" s="2343"/>
      <c r="L535" s="2343"/>
      <c r="M535" s="2343"/>
      <c r="N535" s="2343"/>
      <c r="O535" s="2343"/>
      <c r="P535" s="2343"/>
      <c r="Q535" s="2343"/>
      <c r="R535" s="2343"/>
      <c r="S535" s="2343"/>
      <c r="T535" s="2343"/>
    </row>
    <row r="536" spans="1:20" ht="15.75" customHeight="1">
      <c r="A536" s="2342"/>
      <c r="B536" s="2342"/>
      <c r="C536" s="2342"/>
      <c r="D536" s="2342"/>
      <c r="E536" s="2342"/>
      <c r="F536" s="2342"/>
      <c r="G536" s="2342"/>
      <c r="H536" s="2342"/>
      <c r="I536" s="2343"/>
      <c r="J536" s="2343"/>
      <c r="K536" s="2343"/>
      <c r="L536" s="2343"/>
      <c r="M536" s="2343"/>
      <c r="N536" s="2343"/>
      <c r="O536" s="2343"/>
      <c r="P536" s="2343"/>
      <c r="Q536" s="2343"/>
      <c r="R536" s="2343"/>
      <c r="S536" s="2343"/>
      <c r="T536" s="2343"/>
    </row>
    <row r="537" spans="1:20" ht="15.75" customHeight="1">
      <c r="A537" s="2342"/>
      <c r="B537" s="2342"/>
      <c r="C537" s="2342"/>
      <c r="D537" s="2342"/>
      <c r="E537" s="2342"/>
      <c r="F537" s="2342"/>
      <c r="G537" s="2342"/>
      <c r="H537" s="2342"/>
      <c r="I537" s="2343"/>
      <c r="J537" s="2343"/>
      <c r="K537" s="2343"/>
      <c r="L537" s="2343"/>
      <c r="M537" s="2343"/>
      <c r="N537" s="2343"/>
      <c r="O537" s="2343"/>
      <c r="P537" s="2343"/>
      <c r="Q537" s="2343"/>
      <c r="R537" s="2343"/>
      <c r="S537" s="2343"/>
      <c r="T537" s="2343"/>
    </row>
    <row r="538" spans="1:20" ht="15.75" customHeight="1">
      <c r="A538" s="2342"/>
      <c r="B538" s="2342"/>
      <c r="C538" s="2342"/>
      <c r="D538" s="2342"/>
      <c r="E538" s="2342"/>
      <c r="F538" s="2342"/>
      <c r="G538" s="2342"/>
      <c r="H538" s="2342"/>
      <c r="I538" s="2343"/>
      <c r="J538" s="2343"/>
      <c r="K538" s="2343"/>
      <c r="L538" s="2343"/>
      <c r="M538" s="2343"/>
      <c r="N538" s="2343"/>
      <c r="O538" s="2343"/>
      <c r="P538" s="2343"/>
      <c r="Q538" s="2343"/>
      <c r="R538" s="2343"/>
      <c r="S538" s="2343"/>
      <c r="T538" s="2343"/>
    </row>
    <row r="539" spans="1:20" ht="15.75" customHeight="1">
      <c r="A539" s="2342"/>
      <c r="B539" s="2342"/>
      <c r="C539" s="2342"/>
      <c r="D539" s="2342"/>
      <c r="E539" s="2342"/>
      <c r="F539" s="2342"/>
      <c r="G539" s="2342"/>
      <c r="H539" s="2342"/>
      <c r="I539" s="2343"/>
      <c r="J539" s="2343"/>
      <c r="K539" s="2343"/>
      <c r="L539" s="2343"/>
      <c r="M539" s="2343"/>
      <c r="N539" s="2343"/>
      <c r="O539" s="2343"/>
      <c r="P539" s="2343"/>
      <c r="Q539" s="2343"/>
      <c r="R539" s="2343"/>
      <c r="S539" s="2343"/>
      <c r="T539" s="2343"/>
    </row>
    <row r="540" spans="1:20" ht="15.75" customHeight="1">
      <c r="A540" s="2342"/>
      <c r="B540" s="2342"/>
      <c r="C540" s="2342"/>
      <c r="D540" s="2342"/>
      <c r="E540" s="2342"/>
      <c r="F540" s="2342"/>
      <c r="G540" s="2342"/>
      <c r="H540" s="2342"/>
      <c r="I540" s="2343"/>
      <c r="J540" s="2343"/>
      <c r="K540" s="2343"/>
      <c r="L540" s="2343"/>
      <c r="M540" s="2343"/>
      <c r="N540" s="2343"/>
      <c r="O540" s="2343"/>
      <c r="P540" s="2343"/>
      <c r="Q540" s="2343"/>
      <c r="R540" s="2343"/>
      <c r="S540" s="2343"/>
      <c r="T540" s="2343"/>
    </row>
    <row r="541" spans="1:20" ht="15.75" customHeight="1">
      <c r="A541" s="2342"/>
      <c r="B541" s="2342"/>
      <c r="C541" s="2342"/>
      <c r="D541" s="2342"/>
      <c r="E541" s="2342"/>
      <c r="F541" s="2342"/>
      <c r="G541" s="2342"/>
      <c r="H541" s="2342"/>
      <c r="I541" s="2343"/>
      <c r="J541" s="2343"/>
      <c r="K541" s="2343"/>
      <c r="L541" s="2343"/>
      <c r="M541" s="2343"/>
      <c r="N541" s="2343"/>
      <c r="O541" s="2343"/>
      <c r="P541" s="2343"/>
      <c r="Q541" s="2343"/>
      <c r="R541" s="2343"/>
      <c r="S541" s="2343"/>
      <c r="T541" s="2343"/>
    </row>
    <row r="542" spans="1:20" ht="15.75" customHeight="1">
      <c r="A542" s="2342"/>
      <c r="B542" s="2342"/>
      <c r="C542" s="2342"/>
      <c r="D542" s="2342"/>
      <c r="E542" s="2342"/>
      <c r="F542" s="2342"/>
      <c r="G542" s="2342"/>
      <c r="H542" s="2342"/>
      <c r="I542" s="2343"/>
      <c r="J542" s="2343"/>
      <c r="K542" s="2343"/>
      <c r="L542" s="2343"/>
      <c r="M542" s="2343"/>
      <c r="N542" s="2343"/>
      <c r="O542" s="2343"/>
      <c r="P542" s="2343"/>
      <c r="Q542" s="2343"/>
      <c r="R542" s="2343"/>
      <c r="S542" s="2343"/>
      <c r="T542" s="2343"/>
    </row>
    <row r="543" spans="1:20" ht="15.75" customHeight="1">
      <c r="A543" s="2342"/>
      <c r="B543" s="2342"/>
      <c r="C543" s="2342"/>
      <c r="D543" s="2342"/>
      <c r="E543" s="2342"/>
      <c r="F543" s="2342"/>
      <c r="G543" s="2342"/>
      <c r="H543" s="2342"/>
      <c r="I543" s="2343"/>
      <c r="J543" s="2343"/>
      <c r="K543" s="2343"/>
      <c r="L543" s="2343"/>
      <c r="M543" s="2343"/>
      <c r="N543" s="2343"/>
      <c r="O543" s="2343"/>
      <c r="P543" s="2343"/>
      <c r="Q543" s="2343"/>
      <c r="R543" s="2343"/>
      <c r="S543" s="2343"/>
      <c r="T543" s="2343"/>
    </row>
    <row r="544" spans="1:20" ht="15.75" customHeight="1">
      <c r="A544" s="2342"/>
      <c r="B544" s="2342"/>
      <c r="C544" s="2342"/>
      <c r="D544" s="2342"/>
      <c r="E544" s="2342"/>
      <c r="F544" s="2342"/>
      <c r="G544" s="2342"/>
      <c r="H544" s="2342"/>
      <c r="I544" s="2343"/>
      <c r="J544" s="2343"/>
      <c r="K544" s="2343"/>
      <c r="L544" s="2343"/>
      <c r="M544" s="2343"/>
      <c r="N544" s="2343"/>
      <c r="O544" s="2343"/>
      <c r="P544" s="2343"/>
      <c r="Q544" s="2343"/>
      <c r="R544" s="2343"/>
      <c r="S544" s="2343"/>
      <c r="T544" s="2343"/>
    </row>
    <row r="545" spans="1:20" ht="15.75" customHeight="1">
      <c r="A545" s="2342"/>
      <c r="B545" s="2342"/>
      <c r="C545" s="2342"/>
      <c r="D545" s="2342"/>
      <c r="E545" s="2342"/>
      <c r="F545" s="2342"/>
      <c r="G545" s="2342"/>
      <c r="H545" s="2342"/>
      <c r="I545" s="2343"/>
      <c r="J545" s="2343"/>
      <c r="K545" s="2343"/>
      <c r="L545" s="2343"/>
      <c r="M545" s="2343"/>
      <c r="N545" s="2343"/>
      <c r="O545" s="2343"/>
      <c r="P545" s="2343"/>
      <c r="Q545" s="2343"/>
      <c r="R545" s="2343"/>
      <c r="S545" s="2343"/>
      <c r="T545" s="2343"/>
    </row>
    <row r="546" spans="1:20" ht="15.75" customHeight="1">
      <c r="A546" s="2342"/>
      <c r="B546" s="2342"/>
      <c r="C546" s="2342"/>
      <c r="D546" s="2342"/>
      <c r="E546" s="2342"/>
      <c r="F546" s="2342"/>
      <c r="G546" s="2342"/>
      <c r="H546" s="2342"/>
      <c r="I546" s="2343"/>
      <c r="J546" s="2343"/>
      <c r="K546" s="2343"/>
      <c r="L546" s="2343"/>
      <c r="M546" s="2343"/>
      <c r="N546" s="2343"/>
      <c r="O546" s="2343"/>
      <c r="P546" s="2343"/>
      <c r="Q546" s="2343"/>
      <c r="R546" s="2343"/>
      <c r="S546" s="2343"/>
      <c r="T546" s="2343"/>
    </row>
    <row r="547" spans="1:20" ht="15.75" customHeight="1">
      <c r="A547" s="2342"/>
      <c r="B547" s="2342"/>
      <c r="C547" s="2342"/>
      <c r="D547" s="2342"/>
      <c r="E547" s="2342"/>
      <c r="F547" s="2342"/>
      <c r="G547" s="2342"/>
      <c r="H547" s="2342"/>
      <c r="I547" s="2343"/>
      <c r="J547" s="2343"/>
      <c r="K547" s="2343"/>
      <c r="L547" s="2343"/>
      <c r="M547" s="2343"/>
      <c r="N547" s="2343"/>
      <c r="O547" s="2343"/>
      <c r="P547" s="2343"/>
      <c r="Q547" s="2343"/>
      <c r="R547" s="2343"/>
      <c r="S547" s="2343"/>
      <c r="T547" s="2343"/>
    </row>
    <row r="548" spans="1:20" ht="15.75" customHeight="1">
      <c r="A548" s="2342"/>
      <c r="B548" s="2342"/>
      <c r="C548" s="2342"/>
      <c r="D548" s="2342"/>
      <c r="E548" s="2342"/>
      <c r="F548" s="2342"/>
      <c r="G548" s="2342"/>
      <c r="H548" s="2342"/>
      <c r="I548" s="2343"/>
      <c r="J548" s="2343"/>
      <c r="K548" s="2343"/>
      <c r="L548" s="2343"/>
      <c r="M548" s="2343"/>
      <c r="N548" s="2343"/>
      <c r="O548" s="2343"/>
      <c r="P548" s="2343"/>
      <c r="Q548" s="2343"/>
      <c r="R548" s="2343"/>
      <c r="S548" s="2343"/>
      <c r="T548" s="2343"/>
    </row>
    <row r="549" spans="1:20" ht="15.75" customHeight="1">
      <c r="A549" s="2342"/>
      <c r="B549" s="2342"/>
      <c r="C549" s="2342"/>
      <c r="D549" s="2342"/>
      <c r="E549" s="2342"/>
      <c r="F549" s="2342"/>
      <c r="G549" s="2342"/>
      <c r="H549" s="2342"/>
      <c r="I549" s="2343"/>
      <c r="J549" s="2343"/>
      <c r="K549" s="2343"/>
      <c r="L549" s="2343"/>
      <c r="M549" s="2343"/>
      <c r="N549" s="2343"/>
      <c r="O549" s="2343"/>
      <c r="P549" s="2343"/>
      <c r="Q549" s="2343"/>
      <c r="R549" s="2343"/>
      <c r="S549" s="2343"/>
      <c r="T549" s="2343"/>
    </row>
    <row r="550" spans="1:20" ht="15.75" customHeight="1">
      <c r="A550" s="2342"/>
      <c r="B550" s="2342"/>
      <c r="C550" s="2342"/>
      <c r="D550" s="2342"/>
      <c r="E550" s="2342"/>
      <c r="F550" s="2342"/>
      <c r="G550" s="2342"/>
      <c r="H550" s="2342"/>
      <c r="I550" s="2343"/>
      <c r="J550" s="2343"/>
      <c r="K550" s="2343"/>
      <c r="L550" s="2343"/>
      <c r="M550" s="2343"/>
      <c r="N550" s="2343"/>
      <c r="O550" s="2343"/>
      <c r="P550" s="2343"/>
      <c r="Q550" s="2343"/>
      <c r="R550" s="2343"/>
      <c r="S550" s="2343"/>
      <c r="T550" s="2343"/>
    </row>
    <row r="551" spans="1:20" ht="15.75" customHeight="1">
      <c r="A551" s="2342"/>
      <c r="B551" s="2342"/>
      <c r="C551" s="2342"/>
      <c r="D551" s="2342"/>
      <c r="E551" s="2342"/>
      <c r="F551" s="2342"/>
      <c r="G551" s="2342"/>
      <c r="H551" s="2342"/>
      <c r="I551" s="2343"/>
      <c r="J551" s="2343"/>
      <c r="K551" s="2343"/>
      <c r="L551" s="2343"/>
      <c r="M551" s="2343"/>
      <c r="N551" s="2343"/>
      <c r="O551" s="2343"/>
      <c r="P551" s="2343"/>
      <c r="Q551" s="2343"/>
      <c r="R551" s="2343"/>
      <c r="S551" s="2343"/>
      <c r="T551" s="2343"/>
    </row>
    <row r="552" spans="1:20" ht="15.75" customHeight="1">
      <c r="A552" s="2342"/>
      <c r="B552" s="2342"/>
      <c r="C552" s="2342"/>
      <c r="D552" s="2342"/>
      <c r="E552" s="2342"/>
      <c r="F552" s="2342"/>
      <c r="G552" s="2342"/>
      <c r="H552" s="2342"/>
      <c r="I552" s="2343"/>
      <c r="J552" s="2343"/>
      <c r="K552" s="2343"/>
      <c r="L552" s="2343"/>
      <c r="M552" s="2343"/>
      <c r="N552" s="2343"/>
      <c r="O552" s="2343"/>
      <c r="P552" s="2343"/>
      <c r="Q552" s="2343"/>
      <c r="R552" s="2343"/>
      <c r="S552" s="2343"/>
      <c r="T552" s="2343"/>
    </row>
    <row r="553" spans="1:20" ht="15.75" customHeight="1">
      <c r="A553" s="2342"/>
      <c r="B553" s="2342"/>
      <c r="C553" s="2342"/>
      <c r="D553" s="2342"/>
      <c r="E553" s="2342"/>
      <c r="F553" s="2342"/>
      <c r="G553" s="2342"/>
      <c r="H553" s="2342"/>
      <c r="I553" s="2343"/>
      <c r="J553" s="2343"/>
      <c r="K553" s="2343"/>
      <c r="L553" s="2343"/>
      <c r="M553" s="2343"/>
      <c r="N553" s="2343"/>
      <c r="O553" s="2343"/>
      <c r="P553" s="2343"/>
      <c r="Q553" s="2343"/>
      <c r="R553" s="2343"/>
      <c r="S553" s="2343"/>
      <c r="T553" s="2343"/>
    </row>
    <row r="554" spans="1:20" ht="15.75" customHeight="1">
      <c r="A554" s="2342"/>
      <c r="B554" s="2342"/>
      <c r="C554" s="2342"/>
      <c r="D554" s="2342"/>
      <c r="E554" s="2342"/>
      <c r="F554" s="2342"/>
      <c r="G554" s="2342"/>
      <c r="H554" s="2342"/>
      <c r="I554" s="2343"/>
      <c r="J554" s="2343"/>
      <c r="K554" s="2343"/>
      <c r="L554" s="2343"/>
      <c r="M554" s="2343"/>
      <c r="N554" s="2343"/>
      <c r="O554" s="2343"/>
      <c r="P554" s="2343"/>
      <c r="Q554" s="2343"/>
      <c r="R554" s="2343"/>
      <c r="S554" s="2343"/>
      <c r="T554" s="2343"/>
    </row>
    <row r="555" spans="1:20" ht="15.75" customHeight="1">
      <c r="A555" s="2342"/>
      <c r="B555" s="2342"/>
      <c r="C555" s="2342"/>
      <c r="D555" s="2342"/>
      <c r="E555" s="2342"/>
      <c r="F555" s="2342"/>
      <c r="G555" s="2342"/>
      <c r="H555" s="2342"/>
      <c r="I555" s="2343"/>
      <c r="J555" s="2343"/>
      <c r="K555" s="2343"/>
      <c r="L555" s="2343"/>
      <c r="M555" s="2343"/>
      <c r="N555" s="2343"/>
      <c r="O555" s="2343"/>
      <c r="P555" s="2343"/>
      <c r="Q555" s="2343"/>
      <c r="R555" s="2343"/>
      <c r="S555" s="2343"/>
      <c r="T555" s="2343"/>
    </row>
    <row r="556" spans="1:20" ht="15.75" customHeight="1">
      <c r="A556" s="2342"/>
      <c r="B556" s="2342"/>
      <c r="C556" s="2342"/>
      <c r="D556" s="2342"/>
      <c r="E556" s="2342"/>
      <c r="F556" s="2342"/>
      <c r="G556" s="2342"/>
      <c r="H556" s="2342"/>
      <c r="I556" s="2343"/>
      <c r="J556" s="2343"/>
      <c r="K556" s="2343"/>
      <c r="L556" s="2343"/>
      <c r="M556" s="2343"/>
      <c r="N556" s="2343"/>
      <c r="O556" s="2343"/>
      <c r="P556" s="2343"/>
      <c r="Q556" s="2343"/>
      <c r="R556" s="2343"/>
      <c r="S556" s="2343"/>
      <c r="T556" s="2343"/>
    </row>
    <row r="557" spans="1:20" ht="15.75" customHeight="1">
      <c r="A557" s="2342"/>
      <c r="B557" s="2342"/>
      <c r="C557" s="2342"/>
      <c r="D557" s="2342"/>
      <c r="E557" s="2342"/>
      <c r="F557" s="2342"/>
      <c r="G557" s="2342"/>
      <c r="H557" s="2342"/>
      <c r="I557" s="2343"/>
      <c r="J557" s="2343"/>
      <c r="K557" s="2343"/>
      <c r="L557" s="2343"/>
      <c r="M557" s="2343"/>
      <c r="N557" s="2343"/>
      <c r="O557" s="2343"/>
      <c r="P557" s="2343"/>
      <c r="Q557" s="2343"/>
      <c r="R557" s="2343"/>
      <c r="S557" s="2343"/>
      <c r="T557" s="2343"/>
    </row>
    <row r="558" spans="1:20" ht="15.75" customHeight="1">
      <c r="A558" s="2342"/>
      <c r="B558" s="2342"/>
      <c r="C558" s="2342"/>
      <c r="D558" s="2342"/>
      <c r="E558" s="2342"/>
      <c r="F558" s="2342"/>
      <c r="G558" s="2342"/>
      <c r="H558" s="2342"/>
      <c r="I558" s="2343"/>
      <c r="J558" s="2343"/>
      <c r="K558" s="2343"/>
      <c r="L558" s="2343"/>
      <c r="M558" s="2343"/>
      <c r="N558" s="2343"/>
      <c r="O558" s="2343"/>
      <c r="P558" s="2343"/>
      <c r="Q558" s="2343"/>
      <c r="R558" s="2343"/>
      <c r="S558" s="2343"/>
      <c r="T558" s="2343"/>
    </row>
    <row r="559" spans="1:20" ht="15.75" customHeight="1">
      <c r="A559" s="2342"/>
      <c r="B559" s="2342"/>
      <c r="C559" s="2342"/>
      <c r="D559" s="2342"/>
      <c r="E559" s="2342"/>
      <c r="F559" s="2342"/>
      <c r="G559" s="2342"/>
      <c r="H559" s="2342"/>
      <c r="I559" s="2343"/>
      <c r="J559" s="2343"/>
      <c r="K559" s="2343"/>
      <c r="L559" s="2343"/>
      <c r="M559" s="2343"/>
      <c r="N559" s="2343"/>
      <c r="O559" s="2343"/>
      <c r="P559" s="2343"/>
      <c r="Q559" s="2343"/>
      <c r="R559" s="2343"/>
      <c r="S559" s="2343"/>
      <c r="T559" s="2343"/>
    </row>
    <row r="560" spans="1:20" ht="15.75" customHeight="1">
      <c r="A560" s="2342"/>
      <c r="B560" s="2342"/>
      <c r="C560" s="2342"/>
      <c r="D560" s="2342"/>
      <c r="E560" s="2342"/>
      <c r="F560" s="2342"/>
      <c r="G560" s="2342"/>
      <c r="H560" s="2342"/>
      <c r="I560" s="2343"/>
      <c r="J560" s="2343"/>
      <c r="K560" s="2343"/>
      <c r="L560" s="2343"/>
      <c r="M560" s="2343"/>
      <c r="N560" s="2343"/>
      <c r="O560" s="2343"/>
      <c r="P560" s="2343"/>
      <c r="Q560" s="2343"/>
      <c r="R560" s="2343"/>
      <c r="S560" s="2343"/>
      <c r="T560" s="2343"/>
    </row>
    <row r="561" spans="1:20" ht="15.75" customHeight="1">
      <c r="A561" s="2342"/>
      <c r="B561" s="2342"/>
      <c r="C561" s="2342"/>
      <c r="D561" s="2342"/>
      <c r="E561" s="2342"/>
      <c r="F561" s="2342"/>
      <c r="G561" s="2342"/>
      <c r="H561" s="2342"/>
      <c r="I561" s="2343"/>
      <c r="J561" s="2343"/>
      <c r="K561" s="2343"/>
      <c r="L561" s="2343"/>
      <c r="M561" s="2343"/>
      <c r="N561" s="2343"/>
      <c r="O561" s="2343"/>
      <c r="P561" s="2343"/>
      <c r="Q561" s="2343"/>
      <c r="R561" s="2343"/>
      <c r="S561" s="2343"/>
      <c r="T561" s="2343"/>
    </row>
    <row r="562" spans="1:20" ht="15.75" customHeight="1">
      <c r="A562" s="2342"/>
      <c r="B562" s="2342"/>
      <c r="C562" s="2342"/>
      <c r="D562" s="2342"/>
      <c r="E562" s="2342"/>
      <c r="F562" s="2342"/>
      <c r="G562" s="2342"/>
      <c r="H562" s="2342"/>
      <c r="I562" s="2343"/>
      <c r="J562" s="2343"/>
      <c r="K562" s="2343"/>
      <c r="L562" s="2343"/>
      <c r="M562" s="2343"/>
      <c r="N562" s="2343"/>
      <c r="O562" s="2343"/>
      <c r="P562" s="2343"/>
      <c r="Q562" s="2343"/>
      <c r="R562" s="2343"/>
      <c r="S562" s="2343"/>
      <c r="T562" s="2343"/>
    </row>
    <row r="563" spans="1:20" ht="15.75" customHeight="1">
      <c r="A563" s="2342"/>
      <c r="B563" s="2342"/>
      <c r="C563" s="2342"/>
      <c r="D563" s="2342"/>
      <c r="E563" s="2342"/>
      <c r="F563" s="2342"/>
      <c r="G563" s="2342"/>
      <c r="H563" s="2342"/>
      <c r="I563" s="2343"/>
      <c r="J563" s="2343"/>
      <c r="K563" s="2343"/>
      <c r="L563" s="2343"/>
      <c r="M563" s="2343"/>
      <c r="N563" s="2343"/>
      <c r="O563" s="2343"/>
      <c r="P563" s="2343"/>
      <c r="Q563" s="2343"/>
      <c r="R563" s="2343"/>
      <c r="S563" s="2343"/>
      <c r="T563" s="2343"/>
    </row>
    <row r="564" spans="1:20" ht="15.75" customHeight="1">
      <c r="A564" s="2342"/>
      <c r="B564" s="2342"/>
      <c r="C564" s="2342"/>
      <c r="D564" s="2342"/>
      <c r="E564" s="2342"/>
      <c r="F564" s="2342"/>
      <c r="G564" s="2342"/>
      <c r="H564" s="2342"/>
      <c r="I564" s="2343"/>
      <c r="J564" s="2343"/>
      <c r="K564" s="2343"/>
      <c r="L564" s="2343"/>
      <c r="M564" s="2343"/>
      <c r="N564" s="2343"/>
      <c r="O564" s="2343"/>
      <c r="P564" s="2343"/>
      <c r="Q564" s="2343"/>
      <c r="R564" s="2343"/>
      <c r="S564" s="2343"/>
      <c r="T564" s="2343"/>
    </row>
    <row r="565" spans="1:20" ht="15.75" customHeight="1">
      <c r="A565" s="2342"/>
      <c r="B565" s="2342"/>
      <c r="C565" s="2342"/>
      <c r="D565" s="2342"/>
      <c r="E565" s="2342"/>
      <c r="F565" s="2342"/>
      <c r="G565" s="2342"/>
      <c r="H565" s="2342"/>
      <c r="I565" s="2343"/>
      <c r="J565" s="2343"/>
      <c r="K565" s="2343"/>
      <c r="L565" s="2343"/>
      <c r="M565" s="2343"/>
      <c r="N565" s="2343"/>
      <c r="O565" s="2343"/>
      <c r="P565" s="2343"/>
      <c r="Q565" s="2343"/>
      <c r="R565" s="2343"/>
      <c r="S565" s="2343"/>
      <c r="T565" s="2343"/>
    </row>
    <row r="566" spans="1:20" ht="15.75" customHeight="1">
      <c r="A566" s="2342"/>
      <c r="B566" s="2342"/>
      <c r="C566" s="2342"/>
      <c r="D566" s="2342"/>
      <c r="E566" s="2342"/>
      <c r="F566" s="2342"/>
      <c r="G566" s="2342"/>
      <c r="H566" s="2342"/>
      <c r="I566" s="2343"/>
      <c r="J566" s="2343"/>
      <c r="K566" s="2343"/>
      <c r="L566" s="2343"/>
      <c r="M566" s="2343"/>
      <c r="N566" s="2343"/>
      <c r="O566" s="2343"/>
      <c r="P566" s="2343"/>
      <c r="Q566" s="2343"/>
      <c r="R566" s="2343"/>
      <c r="S566" s="2343"/>
      <c r="T566" s="2343"/>
    </row>
    <row r="567" spans="1:20" ht="15.75" customHeight="1">
      <c r="A567" s="2342"/>
      <c r="B567" s="2342"/>
      <c r="C567" s="2342"/>
      <c r="D567" s="2342"/>
      <c r="E567" s="2342"/>
      <c r="F567" s="2342"/>
      <c r="G567" s="2342"/>
      <c r="H567" s="2342"/>
      <c r="I567" s="2343"/>
      <c r="J567" s="2343"/>
      <c r="K567" s="2343"/>
      <c r="L567" s="2343"/>
      <c r="M567" s="2343"/>
      <c r="N567" s="2343"/>
      <c r="O567" s="2343"/>
      <c r="P567" s="2343"/>
      <c r="Q567" s="2343"/>
      <c r="R567" s="2343"/>
      <c r="S567" s="2343"/>
      <c r="T567" s="2343"/>
    </row>
    <row r="568" spans="1:20" ht="15.75" customHeight="1">
      <c r="A568" s="2342"/>
      <c r="B568" s="2342"/>
      <c r="C568" s="2342"/>
      <c r="D568" s="2342"/>
      <c r="E568" s="2342"/>
      <c r="F568" s="2342"/>
      <c r="G568" s="2342"/>
      <c r="H568" s="2342"/>
      <c r="I568" s="2343"/>
      <c r="J568" s="2343"/>
      <c r="K568" s="2343"/>
      <c r="L568" s="2343"/>
      <c r="M568" s="2343"/>
      <c r="N568" s="2343"/>
      <c r="O568" s="2343"/>
      <c r="P568" s="2343"/>
      <c r="Q568" s="2343"/>
      <c r="R568" s="2343"/>
      <c r="S568" s="2343"/>
      <c r="T568" s="2343"/>
    </row>
    <row r="569" spans="1:20" ht="15.75" customHeight="1">
      <c r="A569" s="2342"/>
      <c r="B569" s="2342"/>
      <c r="C569" s="2342"/>
      <c r="D569" s="2342"/>
      <c r="E569" s="2342"/>
      <c r="F569" s="2342"/>
      <c r="G569" s="2342"/>
      <c r="H569" s="2342"/>
      <c r="I569" s="2343"/>
      <c r="J569" s="2343"/>
      <c r="K569" s="2343"/>
      <c r="L569" s="2343"/>
      <c r="M569" s="2343"/>
      <c r="N569" s="2343"/>
      <c r="O569" s="2343"/>
      <c r="P569" s="2343"/>
      <c r="Q569" s="2343"/>
      <c r="R569" s="2343"/>
      <c r="S569" s="2343"/>
      <c r="T569" s="2343"/>
    </row>
    <row r="570" spans="1:20" ht="15.75" customHeight="1">
      <c r="A570" s="2342"/>
      <c r="B570" s="2342"/>
      <c r="C570" s="2342"/>
      <c r="D570" s="2342"/>
      <c r="E570" s="2342"/>
      <c r="F570" s="2342"/>
      <c r="G570" s="2342"/>
      <c r="H570" s="2342"/>
      <c r="I570" s="2343"/>
      <c r="J570" s="2343"/>
      <c r="K570" s="2343"/>
      <c r="L570" s="2343"/>
      <c r="M570" s="2343"/>
      <c r="N570" s="2343"/>
      <c r="O570" s="2343"/>
      <c r="P570" s="2343"/>
      <c r="Q570" s="2343"/>
      <c r="R570" s="2343"/>
      <c r="S570" s="2343"/>
      <c r="T570" s="2343"/>
    </row>
    <row r="571" spans="1:20" ht="15.75" customHeight="1">
      <c r="A571" s="2342"/>
      <c r="B571" s="2342"/>
      <c r="C571" s="2342"/>
      <c r="D571" s="2342"/>
      <c r="E571" s="2342"/>
      <c r="F571" s="2342"/>
      <c r="G571" s="2342"/>
      <c r="H571" s="2342"/>
      <c r="I571" s="2343"/>
      <c r="J571" s="2343"/>
      <c r="K571" s="2343"/>
      <c r="L571" s="2343"/>
      <c r="M571" s="2343"/>
      <c r="N571" s="2343"/>
      <c r="O571" s="2343"/>
      <c r="P571" s="2343"/>
      <c r="Q571" s="2343"/>
      <c r="R571" s="2343"/>
      <c r="S571" s="2343"/>
      <c r="T571" s="2343"/>
    </row>
    <row r="572" spans="1:20" ht="15.75" customHeight="1">
      <c r="A572" s="2342"/>
      <c r="B572" s="2342"/>
      <c r="C572" s="2342"/>
      <c r="D572" s="2342"/>
      <c r="E572" s="2342"/>
      <c r="F572" s="2342"/>
      <c r="G572" s="2342"/>
      <c r="H572" s="2342"/>
      <c r="I572" s="2343"/>
      <c r="J572" s="2343"/>
      <c r="K572" s="2343"/>
      <c r="L572" s="2343"/>
      <c r="M572" s="2343"/>
      <c r="N572" s="2343"/>
      <c r="O572" s="2343"/>
      <c r="P572" s="2343"/>
      <c r="Q572" s="2343"/>
      <c r="R572" s="2343"/>
      <c r="S572" s="2343"/>
      <c r="T572" s="2343"/>
    </row>
    <row r="573" spans="1:20" ht="15.75" customHeight="1">
      <c r="A573" s="2342"/>
      <c r="B573" s="2342"/>
      <c r="C573" s="2342"/>
      <c r="D573" s="2342"/>
      <c r="E573" s="2342"/>
      <c r="F573" s="2342"/>
      <c r="G573" s="2342"/>
      <c r="H573" s="2342"/>
      <c r="I573" s="2343"/>
      <c r="J573" s="2343"/>
      <c r="K573" s="2343"/>
      <c r="L573" s="2343"/>
      <c r="M573" s="2343"/>
      <c r="N573" s="2343"/>
      <c r="O573" s="2343"/>
      <c r="P573" s="2343"/>
      <c r="Q573" s="2343"/>
      <c r="R573" s="2343"/>
      <c r="S573" s="2343"/>
      <c r="T573" s="2343"/>
    </row>
    <row r="574" spans="1:20" ht="15.75" customHeight="1">
      <c r="A574" s="2342"/>
      <c r="B574" s="2342"/>
      <c r="C574" s="2342"/>
      <c r="D574" s="2342"/>
      <c r="E574" s="2342"/>
      <c r="F574" s="2342"/>
      <c r="G574" s="2342"/>
      <c r="H574" s="2342"/>
      <c r="I574" s="2343"/>
      <c r="J574" s="2343"/>
      <c r="K574" s="2343"/>
      <c r="L574" s="2343"/>
      <c r="M574" s="2343"/>
      <c r="N574" s="2343"/>
      <c r="O574" s="2343"/>
      <c r="P574" s="2343"/>
      <c r="Q574" s="2343"/>
      <c r="R574" s="2343"/>
      <c r="S574" s="2343"/>
      <c r="T574" s="2343"/>
    </row>
    <row r="575" spans="1:20" ht="15.75" customHeight="1">
      <c r="A575" s="2342"/>
      <c r="B575" s="2342"/>
      <c r="C575" s="2342"/>
      <c r="D575" s="2342"/>
      <c r="E575" s="2342"/>
      <c r="F575" s="2342"/>
      <c r="G575" s="2342"/>
      <c r="H575" s="2342"/>
      <c r="I575" s="2343"/>
      <c r="J575" s="2343"/>
      <c r="K575" s="2343"/>
      <c r="L575" s="2343"/>
      <c r="M575" s="2343"/>
      <c r="N575" s="2343"/>
      <c r="O575" s="2343"/>
      <c r="P575" s="2343"/>
      <c r="Q575" s="2343"/>
      <c r="R575" s="2343"/>
      <c r="S575" s="2343"/>
      <c r="T575" s="2343"/>
    </row>
    <row r="576" spans="1:20" ht="15.75" customHeight="1">
      <c r="A576" s="2342"/>
      <c r="B576" s="2342"/>
      <c r="C576" s="2342"/>
      <c r="D576" s="2342"/>
      <c r="E576" s="2342"/>
      <c r="F576" s="2342"/>
      <c r="G576" s="2342"/>
      <c r="H576" s="2342"/>
      <c r="I576" s="2343"/>
      <c r="J576" s="2343"/>
      <c r="K576" s="2343"/>
      <c r="L576" s="2343"/>
      <c r="M576" s="2343"/>
      <c r="N576" s="2343"/>
      <c r="O576" s="2343"/>
      <c r="P576" s="2343"/>
      <c r="Q576" s="2343"/>
      <c r="R576" s="2343"/>
      <c r="S576" s="2343"/>
      <c r="T576" s="2343"/>
    </row>
    <row r="577" spans="1:20" ht="15.75" customHeight="1">
      <c r="A577" s="2342"/>
      <c r="B577" s="2342"/>
      <c r="C577" s="2342"/>
      <c r="D577" s="2342"/>
      <c r="E577" s="2342"/>
      <c r="F577" s="2342"/>
      <c r="G577" s="2342"/>
      <c r="H577" s="2342"/>
      <c r="I577" s="2343"/>
      <c r="J577" s="2343"/>
      <c r="K577" s="2343"/>
      <c r="L577" s="2343"/>
      <c r="M577" s="2343"/>
      <c r="N577" s="2343"/>
      <c r="O577" s="2343"/>
      <c r="P577" s="2343"/>
      <c r="Q577" s="2343"/>
      <c r="R577" s="2343"/>
      <c r="S577" s="2343"/>
      <c r="T577" s="2343"/>
    </row>
    <row r="578" spans="1:20" ht="15.75" customHeight="1">
      <c r="A578" s="2342"/>
      <c r="B578" s="2342"/>
      <c r="C578" s="2342"/>
      <c r="D578" s="2342"/>
      <c r="E578" s="2342"/>
      <c r="F578" s="2342"/>
      <c r="G578" s="2342"/>
      <c r="H578" s="2342"/>
      <c r="I578" s="2343"/>
      <c r="J578" s="2343"/>
      <c r="K578" s="2343"/>
      <c r="L578" s="2343"/>
      <c r="M578" s="2343"/>
      <c r="N578" s="2343"/>
      <c r="O578" s="2343"/>
      <c r="P578" s="2343"/>
      <c r="Q578" s="2343"/>
      <c r="R578" s="2343"/>
      <c r="S578" s="2343"/>
      <c r="T578" s="2343"/>
    </row>
    <row r="579" spans="1:20" ht="15.75" customHeight="1">
      <c r="A579" s="2342"/>
      <c r="B579" s="2342"/>
      <c r="C579" s="2342"/>
      <c r="D579" s="2342"/>
      <c r="E579" s="2342"/>
      <c r="F579" s="2342"/>
      <c r="G579" s="2342"/>
      <c r="H579" s="2342"/>
      <c r="I579" s="2343"/>
      <c r="J579" s="2343"/>
      <c r="K579" s="2343"/>
      <c r="L579" s="2343"/>
      <c r="M579" s="2343"/>
      <c r="N579" s="2343"/>
      <c r="O579" s="2343"/>
      <c r="P579" s="2343"/>
      <c r="Q579" s="2343"/>
      <c r="R579" s="2343"/>
      <c r="S579" s="2343"/>
      <c r="T579" s="2343"/>
    </row>
    <row r="580" spans="1:20" ht="15.75" customHeight="1">
      <c r="A580" s="2342"/>
      <c r="B580" s="2342"/>
      <c r="C580" s="2342"/>
      <c r="D580" s="2342"/>
      <c r="E580" s="2342"/>
      <c r="F580" s="2342"/>
      <c r="G580" s="2342"/>
      <c r="H580" s="2342"/>
      <c r="I580" s="2343"/>
      <c r="J580" s="2343"/>
      <c r="K580" s="2343"/>
      <c r="L580" s="2343"/>
      <c r="M580" s="2343"/>
      <c r="N580" s="2343"/>
      <c r="O580" s="2343"/>
      <c r="P580" s="2343"/>
      <c r="Q580" s="2343"/>
      <c r="R580" s="2343"/>
      <c r="S580" s="2343"/>
      <c r="T580" s="2343"/>
    </row>
    <row r="581" spans="1:20" ht="15.75" customHeight="1">
      <c r="A581" s="2342"/>
      <c r="B581" s="2342"/>
      <c r="C581" s="2342"/>
      <c r="D581" s="2342"/>
      <c r="E581" s="2342"/>
      <c r="F581" s="2342"/>
      <c r="G581" s="2342"/>
      <c r="H581" s="2342"/>
      <c r="I581" s="2343"/>
      <c r="J581" s="2343"/>
      <c r="K581" s="2343"/>
      <c r="L581" s="2343"/>
      <c r="M581" s="2343"/>
      <c r="N581" s="2343"/>
      <c r="O581" s="2343"/>
      <c r="P581" s="2343"/>
      <c r="Q581" s="2343"/>
      <c r="R581" s="2343"/>
      <c r="S581" s="2343"/>
      <c r="T581" s="2343"/>
    </row>
    <row r="582" spans="1:20" ht="15.75" customHeight="1">
      <c r="A582" s="2342"/>
      <c r="B582" s="2342"/>
      <c r="C582" s="2342"/>
      <c r="D582" s="2342"/>
      <c r="E582" s="2342"/>
      <c r="F582" s="2342"/>
      <c r="G582" s="2342"/>
      <c r="H582" s="2342"/>
      <c r="I582" s="2343"/>
      <c r="J582" s="2343"/>
      <c r="K582" s="2343"/>
      <c r="L582" s="2343"/>
      <c r="M582" s="2343"/>
      <c r="N582" s="2343"/>
      <c r="O582" s="2343"/>
      <c r="P582" s="2343"/>
      <c r="Q582" s="2343"/>
      <c r="R582" s="2343"/>
      <c r="S582" s="2343"/>
      <c r="T582" s="2343"/>
    </row>
    <row r="583" spans="1:20" ht="15.75" customHeight="1">
      <c r="A583" s="2342"/>
      <c r="B583" s="2342"/>
      <c r="C583" s="2342"/>
      <c r="D583" s="2342"/>
      <c r="E583" s="2342"/>
      <c r="F583" s="2342"/>
      <c r="G583" s="2342"/>
      <c r="H583" s="2342"/>
      <c r="I583" s="2343"/>
      <c r="J583" s="2343"/>
      <c r="K583" s="2343"/>
      <c r="L583" s="2343"/>
      <c r="M583" s="2343"/>
      <c r="N583" s="2343"/>
      <c r="O583" s="2343"/>
      <c r="P583" s="2343"/>
      <c r="Q583" s="2343"/>
      <c r="R583" s="2343"/>
      <c r="S583" s="2343"/>
      <c r="T583" s="2343"/>
    </row>
    <row r="584" spans="1:20" ht="15.75" customHeight="1">
      <c r="A584" s="2342"/>
      <c r="B584" s="2342"/>
      <c r="C584" s="2342"/>
      <c r="D584" s="2342"/>
      <c r="E584" s="2342"/>
      <c r="F584" s="2342"/>
      <c r="G584" s="2342"/>
      <c r="H584" s="2342"/>
      <c r="I584" s="2343"/>
      <c r="J584" s="2343"/>
      <c r="K584" s="2343"/>
      <c r="L584" s="2343"/>
      <c r="M584" s="2343"/>
      <c r="N584" s="2343"/>
      <c r="O584" s="2343"/>
      <c r="P584" s="2343"/>
      <c r="Q584" s="2343"/>
      <c r="R584" s="2343"/>
      <c r="S584" s="2343"/>
      <c r="T584" s="2343"/>
    </row>
    <row r="585" spans="1:20" ht="15.75" customHeight="1">
      <c r="A585" s="2342"/>
      <c r="B585" s="2342"/>
      <c r="C585" s="2342"/>
      <c r="D585" s="2342"/>
      <c r="E585" s="2342"/>
      <c r="F585" s="2342"/>
      <c r="G585" s="2342"/>
      <c r="H585" s="2342"/>
      <c r="I585" s="2343"/>
      <c r="J585" s="2343"/>
      <c r="K585" s="2343"/>
      <c r="L585" s="2343"/>
      <c r="M585" s="2343"/>
      <c r="N585" s="2343"/>
      <c r="O585" s="2343"/>
      <c r="P585" s="2343"/>
      <c r="Q585" s="2343"/>
      <c r="R585" s="2343"/>
      <c r="S585" s="2343"/>
      <c r="T585" s="2343"/>
    </row>
    <row r="586" spans="1:20" ht="15.75" customHeight="1">
      <c r="A586" s="2342"/>
      <c r="B586" s="2342"/>
      <c r="C586" s="2342"/>
      <c r="D586" s="2342"/>
      <c r="E586" s="2342"/>
      <c r="F586" s="2342"/>
      <c r="G586" s="2342"/>
      <c r="H586" s="2342"/>
      <c r="I586" s="2343"/>
      <c r="J586" s="2343"/>
      <c r="K586" s="2343"/>
      <c r="L586" s="2343"/>
      <c r="M586" s="2343"/>
      <c r="N586" s="2343"/>
      <c r="O586" s="2343"/>
      <c r="P586" s="2343"/>
      <c r="Q586" s="2343"/>
      <c r="R586" s="2343"/>
      <c r="S586" s="2343"/>
      <c r="T586" s="2343"/>
    </row>
    <row r="587" spans="1:20" ht="15.75" customHeight="1">
      <c r="A587" s="2342"/>
      <c r="B587" s="2342"/>
      <c r="C587" s="2342"/>
      <c r="D587" s="2342"/>
      <c r="E587" s="2342"/>
      <c r="F587" s="2342"/>
      <c r="G587" s="2342"/>
      <c r="H587" s="2342"/>
      <c r="I587" s="2343"/>
      <c r="J587" s="2343"/>
      <c r="K587" s="2343"/>
      <c r="L587" s="2343"/>
      <c r="M587" s="2343"/>
      <c r="N587" s="2343"/>
      <c r="O587" s="2343"/>
      <c r="P587" s="2343"/>
      <c r="Q587" s="2343"/>
      <c r="R587" s="2343"/>
      <c r="S587" s="2343"/>
      <c r="T587" s="2343"/>
    </row>
    <row r="588" spans="1:20" ht="15.75" customHeight="1">
      <c r="A588" s="2342"/>
      <c r="B588" s="2342"/>
      <c r="C588" s="2342"/>
      <c r="D588" s="2342"/>
      <c r="E588" s="2342"/>
      <c r="F588" s="2342"/>
      <c r="G588" s="2342"/>
      <c r="H588" s="2342"/>
      <c r="I588" s="2343"/>
      <c r="J588" s="2343"/>
      <c r="K588" s="2343"/>
      <c r="L588" s="2343"/>
      <c r="M588" s="2343"/>
      <c r="N588" s="2343"/>
      <c r="O588" s="2343"/>
      <c r="P588" s="2343"/>
      <c r="Q588" s="2343"/>
      <c r="R588" s="2343"/>
      <c r="S588" s="2343"/>
      <c r="T588" s="2343"/>
    </row>
    <row r="589" spans="1:20" ht="15.75" customHeight="1">
      <c r="A589" s="2342"/>
      <c r="B589" s="2342"/>
      <c r="C589" s="2342"/>
      <c r="D589" s="2342"/>
      <c r="E589" s="2342"/>
      <c r="F589" s="2342"/>
      <c r="G589" s="2342"/>
      <c r="H589" s="2342"/>
      <c r="I589" s="2343"/>
      <c r="J589" s="2343"/>
      <c r="K589" s="2343"/>
      <c r="L589" s="2343"/>
      <c r="M589" s="2343"/>
      <c r="N589" s="2343"/>
      <c r="O589" s="2343"/>
      <c r="P589" s="2343"/>
      <c r="Q589" s="2343"/>
      <c r="R589" s="2343"/>
      <c r="S589" s="2343"/>
      <c r="T589" s="2343"/>
    </row>
    <row r="590" spans="1:20" ht="15.75" customHeight="1">
      <c r="A590" s="2342"/>
      <c r="B590" s="2342"/>
      <c r="C590" s="2342"/>
      <c r="D590" s="2342"/>
      <c r="E590" s="2342"/>
      <c r="F590" s="2342"/>
      <c r="G590" s="2342"/>
      <c r="H590" s="2342"/>
      <c r="I590" s="2343"/>
      <c r="J590" s="2343"/>
      <c r="K590" s="2343"/>
      <c r="L590" s="2343"/>
      <c r="M590" s="2343"/>
      <c r="N590" s="2343"/>
      <c r="O590" s="2343"/>
      <c r="P590" s="2343"/>
      <c r="Q590" s="2343"/>
      <c r="R590" s="2343"/>
      <c r="S590" s="2343"/>
      <c r="T590" s="2343"/>
    </row>
    <row r="591" spans="1:20" ht="15.75" customHeight="1">
      <c r="A591" s="2342"/>
      <c r="B591" s="2342"/>
      <c r="C591" s="2342"/>
      <c r="D591" s="2342"/>
      <c r="E591" s="2342"/>
      <c r="F591" s="2342"/>
      <c r="G591" s="2342"/>
      <c r="H591" s="2342"/>
      <c r="I591" s="2343"/>
      <c r="J591" s="2343"/>
      <c r="K591" s="2343"/>
      <c r="L591" s="2343"/>
      <c r="M591" s="2343"/>
      <c r="N591" s="2343"/>
      <c r="O591" s="2343"/>
      <c r="P591" s="2343"/>
      <c r="Q591" s="2343"/>
      <c r="R591" s="2343"/>
      <c r="S591" s="2343"/>
      <c r="T591" s="2343"/>
    </row>
    <row r="592" spans="1:20" ht="15.75" customHeight="1">
      <c r="A592" s="2342"/>
      <c r="B592" s="2342"/>
      <c r="C592" s="2342"/>
      <c r="D592" s="2342"/>
      <c r="E592" s="2342"/>
      <c r="F592" s="2342"/>
      <c r="G592" s="2342"/>
      <c r="H592" s="2342"/>
      <c r="I592" s="2343"/>
      <c r="J592" s="2343"/>
      <c r="K592" s="2343"/>
      <c r="L592" s="2343"/>
      <c r="M592" s="2343"/>
      <c r="N592" s="2343"/>
      <c r="O592" s="2343"/>
      <c r="P592" s="2343"/>
      <c r="Q592" s="2343"/>
      <c r="R592" s="2343"/>
      <c r="S592" s="2343"/>
      <c r="T592" s="2343"/>
    </row>
    <row r="593" spans="1:20" ht="15.75" customHeight="1">
      <c r="A593" s="2342"/>
      <c r="B593" s="2342"/>
      <c r="C593" s="2342"/>
      <c r="D593" s="2342"/>
      <c r="E593" s="2342"/>
      <c r="F593" s="2342"/>
      <c r="G593" s="2342"/>
      <c r="H593" s="2342"/>
      <c r="I593" s="2343"/>
      <c r="J593" s="2343"/>
      <c r="K593" s="2343"/>
      <c r="L593" s="2343"/>
      <c r="M593" s="2343"/>
      <c r="N593" s="2343"/>
      <c r="O593" s="2343"/>
      <c r="P593" s="2343"/>
      <c r="Q593" s="2343"/>
      <c r="R593" s="2343"/>
      <c r="S593" s="2343"/>
      <c r="T593" s="2343"/>
    </row>
    <row r="594" spans="1:20" ht="15.75" customHeight="1">
      <c r="A594" s="2342"/>
      <c r="B594" s="2342"/>
      <c r="C594" s="2342"/>
      <c r="D594" s="2342"/>
      <c r="E594" s="2342"/>
      <c r="F594" s="2342"/>
      <c r="G594" s="2342"/>
      <c r="H594" s="2342"/>
      <c r="I594" s="2343"/>
      <c r="J594" s="2343"/>
      <c r="K594" s="2343"/>
      <c r="L594" s="2343"/>
      <c r="M594" s="2343"/>
      <c r="N594" s="2343"/>
      <c r="O594" s="2343"/>
      <c r="P594" s="2343"/>
      <c r="Q594" s="2343"/>
      <c r="R594" s="2343"/>
      <c r="S594" s="2343"/>
      <c r="T594" s="2343"/>
    </row>
    <row r="595" spans="1:20" ht="15.75" customHeight="1">
      <c r="A595" s="2342"/>
      <c r="B595" s="2342"/>
      <c r="C595" s="2342"/>
      <c r="D595" s="2342"/>
      <c r="E595" s="2342"/>
      <c r="F595" s="2342"/>
      <c r="G595" s="2342"/>
      <c r="H595" s="2342"/>
      <c r="I595" s="2343"/>
      <c r="J595" s="2343"/>
      <c r="K595" s="2343"/>
      <c r="L595" s="2343"/>
      <c r="M595" s="2343"/>
      <c r="N595" s="2343"/>
      <c r="O595" s="2343"/>
      <c r="P595" s="2343"/>
      <c r="Q595" s="2343"/>
      <c r="R595" s="2343"/>
      <c r="S595" s="2343"/>
      <c r="T595" s="2343"/>
    </row>
    <row r="596" spans="1:20" ht="15.75" customHeight="1">
      <c r="A596" s="2342"/>
      <c r="B596" s="2342"/>
      <c r="C596" s="2342"/>
      <c r="D596" s="2342"/>
      <c r="E596" s="2342"/>
      <c r="F596" s="2342"/>
      <c r="G596" s="2342"/>
      <c r="H596" s="2342"/>
      <c r="I596" s="2343"/>
      <c r="J596" s="2343"/>
      <c r="K596" s="2343"/>
      <c r="L596" s="2343"/>
      <c r="M596" s="2343"/>
      <c r="N596" s="2343"/>
      <c r="O596" s="2343"/>
      <c r="P596" s="2343"/>
      <c r="Q596" s="2343"/>
      <c r="R596" s="2343"/>
      <c r="S596" s="2343"/>
      <c r="T596" s="2343"/>
    </row>
    <row r="597" spans="1:20" ht="15.75" customHeight="1">
      <c r="A597" s="2342"/>
      <c r="B597" s="2342"/>
      <c r="C597" s="2342"/>
      <c r="D597" s="2342"/>
      <c r="E597" s="2342"/>
      <c r="F597" s="2342"/>
      <c r="G597" s="2342"/>
      <c r="H597" s="2342"/>
      <c r="I597" s="2343"/>
      <c r="J597" s="2343"/>
      <c r="K597" s="2343"/>
      <c r="L597" s="2343"/>
      <c r="M597" s="2343"/>
      <c r="N597" s="2343"/>
      <c r="O597" s="2343"/>
      <c r="P597" s="2343"/>
      <c r="Q597" s="2343"/>
      <c r="R597" s="2343"/>
      <c r="S597" s="2343"/>
      <c r="T597" s="2343"/>
    </row>
    <row r="598" spans="1:20" ht="15.75" customHeight="1">
      <c r="A598" s="2342"/>
      <c r="B598" s="2342"/>
      <c r="C598" s="2342"/>
      <c r="D598" s="2342"/>
      <c r="E598" s="2342"/>
      <c r="F598" s="2342"/>
      <c r="G598" s="2342"/>
      <c r="H598" s="2342"/>
      <c r="I598" s="2343"/>
      <c r="J598" s="2343"/>
      <c r="K598" s="2343"/>
      <c r="L598" s="2343"/>
      <c r="M598" s="2343"/>
      <c r="N598" s="2343"/>
      <c r="O598" s="2343"/>
      <c r="P598" s="2343"/>
      <c r="Q598" s="2343"/>
      <c r="R598" s="2343"/>
      <c r="S598" s="2343"/>
      <c r="T598" s="2343"/>
    </row>
    <row r="599" spans="1:20" ht="15.75" customHeight="1">
      <c r="A599" s="2342"/>
      <c r="B599" s="2342"/>
      <c r="C599" s="2342"/>
      <c r="D599" s="2342"/>
      <c r="E599" s="2342"/>
      <c r="F599" s="2342"/>
      <c r="G599" s="2342"/>
      <c r="H599" s="2342"/>
      <c r="I599" s="2343"/>
      <c r="J599" s="2343"/>
      <c r="K599" s="2343"/>
      <c r="L599" s="2343"/>
      <c r="M599" s="2343"/>
      <c r="N599" s="2343"/>
      <c r="O599" s="2343"/>
      <c r="P599" s="2343"/>
      <c r="Q599" s="2343"/>
      <c r="R599" s="2343"/>
      <c r="S599" s="2343"/>
      <c r="T599" s="2343"/>
    </row>
    <row r="600" spans="1:20" ht="15.75" customHeight="1">
      <c r="A600" s="2342"/>
      <c r="B600" s="2342"/>
      <c r="C600" s="2342"/>
      <c r="D600" s="2342"/>
      <c r="E600" s="2342"/>
      <c r="F600" s="2342"/>
      <c r="G600" s="2342"/>
      <c r="H600" s="2342"/>
      <c r="I600" s="2343"/>
      <c r="J600" s="2343"/>
      <c r="K600" s="2343"/>
      <c r="L600" s="2343"/>
      <c r="M600" s="2343"/>
      <c r="N600" s="2343"/>
      <c r="O600" s="2343"/>
      <c r="P600" s="2343"/>
      <c r="Q600" s="2343"/>
      <c r="R600" s="2343"/>
      <c r="S600" s="2343"/>
      <c r="T600" s="2343"/>
    </row>
    <row r="601" spans="1:20" ht="15.75" customHeight="1">
      <c r="A601" s="2342"/>
      <c r="B601" s="2342"/>
      <c r="C601" s="2342"/>
      <c r="D601" s="2342"/>
      <c r="E601" s="2342"/>
      <c r="F601" s="2342"/>
      <c r="G601" s="2342"/>
      <c r="H601" s="2342"/>
      <c r="I601" s="2343"/>
      <c r="J601" s="2343"/>
      <c r="K601" s="2343"/>
      <c r="L601" s="2343"/>
      <c r="M601" s="2343"/>
      <c r="N601" s="2343"/>
      <c r="O601" s="2343"/>
      <c r="P601" s="2343"/>
      <c r="Q601" s="2343"/>
      <c r="R601" s="2343"/>
      <c r="S601" s="2343"/>
      <c r="T601" s="2343"/>
    </row>
    <row r="602" spans="1:20" ht="15.75" customHeight="1">
      <c r="A602" s="2342"/>
      <c r="B602" s="2342"/>
      <c r="C602" s="2342"/>
      <c r="D602" s="2342"/>
      <c r="E602" s="2342"/>
      <c r="F602" s="2342"/>
      <c r="G602" s="2342"/>
      <c r="H602" s="2342"/>
      <c r="I602" s="2343"/>
      <c r="J602" s="2343"/>
      <c r="K602" s="2343"/>
      <c r="L602" s="2343"/>
      <c r="M602" s="2343"/>
      <c r="N602" s="2343"/>
      <c r="O602" s="2343"/>
      <c r="P602" s="2343"/>
      <c r="Q602" s="2343"/>
      <c r="R602" s="2343"/>
      <c r="S602" s="2343"/>
      <c r="T602" s="2343"/>
    </row>
    <row r="603" spans="1:20" ht="15.75" customHeight="1">
      <c r="A603" s="2342"/>
      <c r="B603" s="2342"/>
      <c r="C603" s="2342"/>
      <c r="D603" s="2342"/>
      <c r="E603" s="2342"/>
      <c r="F603" s="2342"/>
      <c r="G603" s="2342"/>
      <c r="H603" s="2342"/>
      <c r="I603" s="2343"/>
      <c r="J603" s="2343"/>
      <c r="K603" s="2343"/>
      <c r="L603" s="2343"/>
      <c r="M603" s="2343"/>
      <c r="N603" s="2343"/>
      <c r="O603" s="2343"/>
      <c r="P603" s="2343"/>
      <c r="Q603" s="2343"/>
      <c r="R603" s="2343"/>
      <c r="S603" s="2343"/>
      <c r="T603" s="2343"/>
    </row>
    <row r="604" spans="1:20" ht="15.75" customHeight="1">
      <c r="A604" s="2342"/>
      <c r="B604" s="2342"/>
      <c r="C604" s="2342"/>
      <c r="D604" s="2342"/>
      <c r="E604" s="2342"/>
      <c r="F604" s="2342"/>
      <c r="G604" s="2342"/>
      <c r="H604" s="2342"/>
      <c r="I604" s="2343"/>
      <c r="J604" s="2343"/>
      <c r="K604" s="2343"/>
      <c r="L604" s="2343"/>
      <c r="M604" s="2343"/>
      <c r="N604" s="2343"/>
      <c r="O604" s="2343"/>
      <c r="P604" s="2343"/>
      <c r="Q604" s="2343"/>
      <c r="R604" s="2343"/>
      <c r="S604" s="2343"/>
      <c r="T604" s="2343"/>
    </row>
    <row r="605" spans="1:20" ht="15.75" customHeight="1">
      <c r="A605" s="2342"/>
      <c r="B605" s="2342"/>
      <c r="C605" s="2342"/>
      <c r="D605" s="2342"/>
      <c r="E605" s="2342"/>
      <c r="F605" s="2342"/>
      <c r="G605" s="2342"/>
      <c r="H605" s="2342"/>
      <c r="I605" s="2343"/>
      <c r="J605" s="2343"/>
      <c r="K605" s="2343"/>
      <c r="L605" s="2343"/>
      <c r="M605" s="2343"/>
      <c r="N605" s="2343"/>
      <c r="O605" s="2343"/>
      <c r="P605" s="2343"/>
      <c r="Q605" s="2343"/>
      <c r="R605" s="2343"/>
      <c r="S605" s="2343"/>
      <c r="T605" s="2343"/>
    </row>
    <row r="606" spans="1:20" ht="15.75" customHeight="1">
      <c r="A606" s="2342"/>
      <c r="B606" s="2342"/>
      <c r="C606" s="2342"/>
      <c r="D606" s="2342"/>
      <c r="E606" s="2342"/>
      <c r="F606" s="2342"/>
      <c r="G606" s="2342"/>
      <c r="H606" s="2342"/>
      <c r="I606" s="2343"/>
      <c r="J606" s="2343"/>
      <c r="K606" s="2343"/>
      <c r="L606" s="2343"/>
      <c r="M606" s="2343"/>
      <c r="N606" s="2343"/>
      <c r="O606" s="2343"/>
      <c r="P606" s="2343"/>
      <c r="Q606" s="2343"/>
      <c r="R606" s="2343"/>
      <c r="S606" s="2343"/>
      <c r="T606" s="2343"/>
    </row>
    <row r="607" spans="1:20" ht="15.75" customHeight="1">
      <c r="A607" s="2342"/>
      <c r="B607" s="2342"/>
      <c r="C607" s="2342"/>
      <c r="D607" s="2342"/>
      <c r="E607" s="2342"/>
      <c r="F607" s="2342"/>
      <c r="G607" s="2342"/>
      <c r="H607" s="2342"/>
      <c r="I607" s="2343"/>
      <c r="J607" s="2343"/>
      <c r="K607" s="2343"/>
      <c r="L607" s="2343"/>
      <c r="M607" s="2343"/>
      <c r="N607" s="2343"/>
      <c r="O607" s="2343"/>
      <c r="P607" s="2343"/>
      <c r="Q607" s="2343"/>
      <c r="R607" s="2343"/>
      <c r="S607" s="2343"/>
      <c r="T607" s="2343"/>
    </row>
    <row r="608" spans="1:20" ht="15.75" customHeight="1">
      <c r="A608" s="2342"/>
      <c r="B608" s="2342"/>
      <c r="C608" s="2342"/>
      <c r="D608" s="2342"/>
      <c r="E608" s="2342"/>
      <c r="F608" s="2342"/>
      <c r="G608" s="2342"/>
      <c r="H608" s="2342"/>
      <c r="I608" s="2343"/>
      <c r="J608" s="2343"/>
      <c r="K608" s="2343"/>
      <c r="L608" s="2343"/>
      <c r="M608" s="2343"/>
      <c r="N608" s="2343"/>
      <c r="O608" s="2343"/>
      <c r="P608" s="2343"/>
      <c r="Q608" s="2343"/>
      <c r="R608" s="2343"/>
      <c r="S608" s="2343"/>
      <c r="T608" s="2343"/>
    </row>
    <row r="609" spans="1:20" ht="15.75" customHeight="1">
      <c r="A609" s="2342"/>
      <c r="B609" s="2342"/>
      <c r="C609" s="2342"/>
      <c r="D609" s="2342"/>
      <c r="E609" s="2342"/>
      <c r="F609" s="2342"/>
      <c r="G609" s="2342"/>
      <c r="H609" s="2342"/>
      <c r="I609" s="2343"/>
      <c r="J609" s="2343"/>
      <c r="K609" s="2343"/>
      <c r="L609" s="2343"/>
      <c r="M609" s="2343"/>
      <c r="N609" s="2343"/>
      <c r="O609" s="2343"/>
      <c r="P609" s="2343"/>
      <c r="Q609" s="2343"/>
      <c r="R609" s="2343"/>
      <c r="S609" s="2343"/>
      <c r="T609" s="2343"/>
    </row>
    <row r="610" spans="1:20" ht="15.75" customHeight="1">
      <c r="A610" s="2342"/>
      <c r="B610" s="2342"/>
      <c r="C610" s="2342"/>
      <c r="D610" s="2342"/>
      <c r="E610" s="2342"/>
      <c r="F610" s="2342"/>
      <c r="G610" s="2342"/>
      <c r="H610" s="2342"/>
      <c r="I610" s="2343"/>
      <c r="J610" s="2343"/>
      <c r="K610" s="2343"/>
      <c r="L610" s="2343"/>
      <c r="M610" s="2343"/>
      <c r="N610" s="2343"/>
      <c r="O610" s="2343"/>
      <c r="P610" s="2343"/>
      <c r="Q610" s="2343"/>
      <c r="R610" s="2343"/>
      <c r="S610" s="2343"/>
      <c r="T610" s="2343"/>
    </row>
    <row r="611" spans="1:20" ht="15.75" customHeight="1">
      <c r="A611" s="2342"/>
      <c r="B611" s="2342"/>
      <c r="C611" s="2342"/>
      <c r="D611" s="2342"/>
      <c r="E611" s="2342"/>
      <c r="F611" s="2342"/>
      <c r="G611" s="2342"/>
      <c r="H611" s="2342"/>
      <c r="I611" s="2343"/>
      <c r="J611" s="2343"/>
      <c r="K611" s="2343"/>
      <c r="L611" s="2343"/>
      <c r="M611" s="2343"/>
      <c r="N611" s="2343"/>
      <c r="O611" s="2343"/>
      <c r="P611" s="2343"/>
      <c r="Q611" s="2343"/>
      <c r="R611" s="2343"/>
      <c r="S611" s="2343"/>
      <c r="T611" s="2343"/>
    </row>
    <row r="612" spans="1:20" ht="15.75" customHeight="1">
      <c r="A612" s="2342"/>
      <c r="B612" s="2342"/>
      <c r="C612" s="2342"/>
      <c r="D612" s="2342"/>
      <c r="E612" s="2342"/>
      <c r="F612" s="2342"/>
      <c r="G612" s="2342"/>
      <c r="H612" s="2342"/>
      <c r="I612" s="2343"/>
      <c r="J612" s="2343"/>
      <c r="K612" s="2343"/>
      <c r="L612" s="2343"/>
      <c r="M612" s="2343"/>
      <c r="N612" s="2343"/>
      <c r="O612" s="2343"/>
      <c r="P612" s="2343"/>
      <c r="Q612" s="2343"/>
      <c r="R612" s="2343"/>
      <c r="S612" s="2343"/>
      <c r="T612" s="2343"/>
    </row>
    <row r="613" spans="1:20" ht="15.75" customHeight="1">
      <c r="A613" s="2342"/>
      <c r="B613" s="2342"/>
      <c r="C613" s="2342"/>
      <c r="D613" s="2342"/>
      <c r="E613" s="2342"/>
      <c r="F613" s="2342"/>
      <c r="G613" s="2342"/>
      <c r="H613" s="2342"/>
      <c r="I613" s="2343"/>
      <c r="J613" s="2343"/>
      <c r="K613" s="2343"/>
      <c r="L613" s="2343"/>
      <c r="M613" s="2343"/>
      <c r="N613" s="2343"/>
      <c r="O613" s="2343"/>
      <c r="P613" s="2343"/>
      <c r="Q613" s="2343"/>
      <c r="R613" s="2343"/>
      <c r="S613" s="2343"/>
      <c r="T613" s="2343"/>
    </row>
    <row r="614" spans="1:20" ht="15.75" customHeight="1">
      <c r="A614" s="2342"/>
      <c r="B614" s="2342"/>
      <c r="C614" s="2342"/>
      <c r="D614" s="2342"/>
      <c r="E614" s="2342"/>
      <c r="F614" s="2342"/>
      <c r="G614" s="2342"/>
      <c r="H614" s="2342"/>
      <c r="I614" s="2343"/>
      <c r="J614" s="2343"/>
      <c r="K614" s="2343"/>
      <c r="L614" s="2343"/>
      <c r="M614" s="2343"/>
      <c r="N614" s="2343"/>
      <c r="O614" s="2343"/>
      <c r="P614" s="2343"/>
      <c r="Q614" s="2343"/>
      <c r="R614" s="2343"/>
      <c r="S614" s="2343"/>
      <c r="T614" s="2343"/>
    </row>
    <row r="615" spans="1:20" ht="15.75" customHeight="1">
      <c r="A615" s="2342"/>
      <c r="B615" s="2342"/>
      <c r="C615" s="2342"/>
      <c r="D615" s="2342"/>
      <c r="E615" s="2342"/>
      <c r="F615" s="2342"/>
      <c r="G615" s="2342"/>
      <c r="H615" s="2342"/>
      <c r="I615" s="2343"/>
      <c r="J615" s="2343"/>
      <c r="K615" s="2343"/>
      <c r="L615" s="2343"/>
      <c r="M615" s="2343"/>
      <c r="N615" s="2343"/>
      <c r="O615" s="2343"/>
      <c r="P615" s="2343"/>
      <c r="Q615" s="2343"/>
      <c r="R615" s="2343"/>
      <c r="S615" s="2343"/>
      <c r="T615" s="2343"/>
    </row>
    <row r="616" spans="1:20" ht="15.75" customHeight="1">
      <c r="A616" s="2342"/>
      <c r="B616" s="2342"/>
      <c r="C616" s="2342"/>
      <c r="D616" s="2342"/>
      <c r="E616" s="2342"/>
      <c r="F616" s="2342"/>
      <c r="G616" s="2342"/>
      <c r="H616" s="2342"/>
      <c r="I616" s="2343"/>
      <c r="J616" s="2343"/>
      <c r="K616" s="2343"/>
      <c r="L616" s="2343"/>
      <c r="M616" s="2343"/>
      <c r="N616" s="2343"/>
      <c r="O616" s="2343"/>
      <c r="P616" s="2343"/>
      <c r="Q616" s="2343"/>
      <c r="R616" s="2343"/>
      <c r="S616" s="2343"/>
      <c r="T616" s="2343"/>
    </row>
    <row r="617" spans="1:20" ht="15.75" customHeight="1">
      <c r="A617" s="2342"/>
      <c r="B617" s="2342"/>
      <c r="C617" s="2342"/>
      <c r="D617" s="2342"/>
      <c r="E617" s="2342"/>
      <c r="F617" s="2342"/>
      <c r="G617" s="2342"/>
      <c r="H617" s="2342"/>
      <c r="I617" s="2343"/>
      <c r="J617" s="2343"/>
      <c r="K617" s="2343"/>
      <c r="L617" s="2343"/>
      <c r="M617" s="2343"/>
      <c r="N617" s="2343"/>
      <c r="O617" s="2343"/>
      <c r="P617" s="2343"/>
      <c r="Q617" s="2343"/>
      <c r="R617" s="2343"/>
      <c r="S617" s="2343"/>
      <c r="T617" s="2343"/>
    </row>
    <row r="618" spans="1:20" ht="15.75" customHeight="1">
      <c r="A618" s="2342"/>
      <c r="B618" s="2342"/>
      <c r="C618" s="2342"/>
      <c r="D618" s="2342"/>
      <c r="E618" s="2342"/>
      <c r="F618" s="2342"/>
      <c r="G618" s="2342"/>
      <c r="H618" s="2342"/>
      <c r="I618" s="2343"/>
      <c r="J618" s="2343"/>
      <c r="K618" s="2343"/>
      <c r="L618" s="2343"/>
      <c r="M618" s="2343"/>
      <c r="N618" s="2343"/>
      <c r="O618" s="2343"/>
      <c r="P618" s="2343"/>
      <c r="Q618" s="2343"/>
      <c r="R618" s="2343"/>
      <c r="S618" s="2343"/>
      <c r="T618" s="2343"/>
    </row>
    <row r="619" spans="1:20" ht="15.75" customHeight="1">
      <c r="A619" s="2342"/>
      <c r="B619" s="2342"/>
      <c r="C619" s="2342"/>
      <c r="D619" s="2342"/>
      <c r="E619" s="2342"/>
      <c r="F619" s="2342"/>
      <c r="G619" s="2342"/>
      <c r="H619" s="2342"/>
      <c r="I619" s="2343"/>
      <c r="J619" s="2343"/>
      <c r="K619" s="2343"/>
      <c r="L619" s="2343"/>
      <c r="M619" s="2343"/>
      <c r="N619" s="2343"/>
      <c r="O619" s="2343"/>
      <c r="P619" s="2343"/>
      <c r="Q619" s="2343"/>
      <c r="R619" s="2343"/>
      <c r="S619" s="2343"/>
      <c r="T619" s="2343"/>
    </row>
    <row r="620" spans="1:20" ht="15.75" customHeight="1">
      <c r="A620" s="2342"/>
      <c r="B620" s="2342"/>
      <c r="C620" s="2342"/>
      <c r="D620" s="2342"/>
      <c r="E620" s="2342"/>
      <c r="F620" s="2342"/>
      <c r="G620" s="2342"/>
      <c r="H620" s="2342"/>
      <c r="I620" s="2343"/>
      <c r="J620" s="2343"/>
      <c r="K620" s="2343"/>
      <c r="L620" s="2343"/>
      <c r="M620" s="2343"/>
      <c r="N620" s="2343"/>
      <c r="O620" s="2343"/>
      <c r="P620" s="2343"/>
      <c r="Q620" s="2343"/>
      <c r="R620" s="2343"/>
      <c r="S620" s="2343"/>
      <c r="T620" s="2343"/>
    </row>
    <row r="621" spans="1:20" ht="15.75" customHeight="1">
      <c r="A621" s="2342"/>
      <c r="B621" s="2342"/>
      <c r="C621" s="2342"/>
      <c r="D621" s="2342"/>
      <c r="E621" s="2342"/>
      <c r="F621" s="2342"/>
      <c r="G621" s="2342"/>
      <c r="H621" s="2342"/>
      <c r="I621" s="2343"/>
      <c r="J621" s="2343"/>
      <c r="K621" s="2343"/>
      <c r="L621" s="2343"/>
      <c r="M621" s="2343"/>
      <c r="N621" s="2343"/>
      <c r="O621" s="2343"/>
      <c r="P621" s="2343"/>
      <c r="Q621" s="2343"/>
      <c r="R621" s="2343"/>
      <c r="S621" s="2343"/>
      <c r="T621" s="2343"/>
    </row>
    <row r="622" spans="1:20" ht="15.75" customHeight="1">
      <c r="A622" s="2342"/>
      <c r="B622" s="2342"/>
      <c r="C622" s="2342"/>
      <c r="D622" s="2342"/>
      <c r="E622" s="2342"/>
      <c r="F622" s="2342"/>
      <c r="G622" s="2342"/>
      <c r="H622" s="2342"/>
      <c r="I622" s="2343"/>
      <c r="J622" s="2343"/>
      <c r="K622" s="2343"/>
      <c r="L622" s="2343"/>
      <c r="M622" s="2343"/>
      <c r="N622" s="2343"/>
      <c r="O622" s="2343"/>
      <c r="P622" s="2343"/>
      <c r="Q622" s="2343"/>
      <c r="R622" s="2343"/>
      <c r="S622" s="2343"/>
      <c r="T622" s="2343"/>
    </row>
    <row r="623" spans="1:20" ht="15.75" customHeight="1">
      <c r="A623" s="2342"/>
      <c r="B623" s="2342"/>
      <c r="C623" s="2342"/>
      <c r="D623" s="2342"/>
      <c r="E623" s="2342"/>
      <c r="F623" s="2342"/>
      <c r="G623" s="2342"/>
      <c r="H623" s="2342"/>
      <c r="I623" s="2343"/>
      <c r="J623" s="2343"/>
      <c r="K623" s="2343"/>
      <c r="L623" s="2343"/>
      <c r="M623" s="2343"/>
      <c r="N623" s="2343"/>
      <c r="O623" s="2343"/>
      <c r="P623" s="2343"/>
      <c r="Q623" s="2343"/>
      <c r="R623" s="2343"/>
      <c r="S623" s="2343"/>
      <c r="T623" s="2343"/>
    </row>
    <row r="624" spans="1:20" ht="15.75" customHeight="1">
      <c r="A624" s="2342"/>
      <c r="B624" s="2342"/>
      <c r="C624" s="2342"/>
      <c r="D624" s="2342"/>
      <c r="E624" s="2342"/>
      <c r="F624" s="2342"/>
      <c r="G624" s="2342"/>
      <c r="H624" s="2342"/>
      <c r="I624" s="2343"/>
      <c r="J624" s="2343"/>
      <c r="K624" s="2343"/>
      <c r="L624" s="2343"/>
      <c r="M624" s="2343"/>
      <c r="N624" s="2343"/>
      <c r="O624" s="2343"/>
      <c r="P624" s="2343"/>
      <c r="Q624" s="2343"/>
      <c r="R624" s="2343"/>
      <c r="S624" s="2343"/>
      <c r="T624" s="2343"/>
    </row>
    <row r="625" spans="1:20" ht="15.75" customHeight="1">
      <c r="A625" s="2342"/>
      <c r="B625" s="2342"/>
      <c r="C625" s="2342"/>
      <c r="D625" s="2342"/>
      <c r="E625" s="2342"/>
      <c r="F625" s="2342"/>
      <c r="G625" s="2342"/>
      <c r="H625" s="2342"/>
      <c r="I625" s="2343"/>
      <c r="J625" s="2343"/>
      <c r="K625" s="2343"/>
      <c r="L625" s="2343"/>
      <c r="M625" s="2343"/>
      <c r="N625" s="2343"/>
      <c r="O625" s="2343"/>
      <c r="P625" s="2343"/>
      <c r="Q625" s="2343"/>
      <c r="R625" s="2343"/>
      <c r="S625" s="2343"/>
      <c r="T625" s="2343"/>
    </row>
    <row r="626" spans="1:20" ht="15.75" customHeight="1">
      <c r="A626" s="2342"/>
      <c r="B626" s="2342"/>
      <c r="C626" s="2342"/>
      <c r="D626" s="2342"/>
      <c r="E626" s="2342"/>
      <c r="F626" s="2342"/>
      <c r="G626" s="2342"/>
      <c r="H626" s="2342"/>
      <c r="I626" s="2343"/>
      <c r="J626" s="2343"/>
      <c r="K626" s="2343"/>
      <c r="L626" s="2343"/>
      <c r="M626" s="2343"/>
      <c r="N626" s="2343"/>
      <c r="O626" s="2343"/>
      <c r="P626" s="2343"/>
      <c r="Q626" s="2343"/>
      <c r="R626" s="2343"/>
      <c r="S626" s="2343"/>
      <c r="T626" s="2343"/>
    </row>
    <row r="627" spans="1:20" ht="15.75" customHeight="1">
      <c r="A627" s="2342"/>
      <c r="B627" s="2342"/>
      <c r="C627" s="2342"/>
      <c r="D627" s="2342"/>
      <c r="E627" s="2342"/>
      <c r="F627" s="2342"/>
      <c r="G627" s="2342"/>
      <c r="H627" s="2342"/>
      <c r="I627" s="2343"/>
      <c r="J627" s="2343"/>
      <c r="K627" s="2343"/>
      <c r="L627" s="2343"/>
      <c r="M627" s="2343"/>
      <c r="N627" s="2343"/>
      <c r="O627" s="2343"/>
      <c r="P627" s="2343"/>
      <c r="Q627" s="2343"/>
      <c r="R627" s="2343"/>
      <c r="S627" s="2343"/>
      <c r="T627" s="2343"/>
    </row>
    <row r="628" spans="1:20" ht="15.75" customHeight="1">
      <c r="A628" s="2342"/>
      <c r="B628" s="2342"/>
      <c r="C628" s="2342"/>
      <c r="D628" s="2342"/>
      <c r="E628" s="2342"/>
      <c r="F628" s="2342"/>
      <c r="G628" s="2342"/>
      <c r="H628" s="2342"/>
      <c r="I628" s="2343"/>
      <c r="J628" s="2343"/>
      <c r="K628" s="2343"/>
      <c r="L628" s="2343"/>
      <c r="M628" s="2343"/>
      <c r="N628" s="2343"/>
      <c r="O628" s="2343"/>
      <c r="P628" s="2343"/>
      <c r="Q628" s="2343"/>
      <c r="R628" s="2343"/>
      <c r="S628" s="2343"/>
      <c r="T628" s="2343"/>
    </row>
    <row r="629" spans="1:20" ht="15.75" customHeight="1">
      <c r="A629" s="2342"/>
      <c r="B629" s="2342"/>
      <c r="C629" s="2342"/>
      <c r="D629" s="2342"/>
      <c r="E629" s="2342"/>
      <c r="F629" s="2342"/>
      <c r="G629" s="2342"/>
      <c r="H629" s="2342"/>
      <c r="I629" s="2343"/>
      <c r="J629" s="2343"/>
      <c r="K629" s="2343"/>
      <c r="L629" s="2343"/>
      <c r="M629" s="2343"/>
      <c r="N629" s="2343"/>
      <c r="O629" s="2343"/>
      <c r="P629" s="2343"/>
      <c r="Q629" s="2343"/>
      <c r="R629" s="2343"/>
      <c r="S629" s="2343"/>
      <c r="T629" s="2343"/>
    </row>
    <row r="630" spans="1:20" ht="15.75" customHeight="1">
      <c r="A630" s="2342"/>
      <c r="B630" s="2342"/>
      <c r="C630" s="2342"/>
      <c r="D630" s="2342"/>
      <c r="E630" s="2342"/>
      <c r="F630" s="2342"/>
      <c r="G630" s="2342"/>
      <c r="H630" s="2342"/>
      <c r="I630" s="2343"/>
      <c r="J630" s="2343"/>
      <c r="K630" s="2343"/>
      <c r="L630" s="2343"/>
      <c r="M630" s="2343"/>
      <c r="N630" s="2343"/>
      <c r="O630" s="2343"/>
      <c r="P630" s="2343"/>
      <c r="Q630" s="2343"/>
      <c r="R630" s="2343"/>
      <c r="S630" s="2343"/>
      <c r="T630" s="2343"/>
    </row>
    <row r="631" spans="1:20" ht="15.75" customHeight="1">
      <c r="A631" s="2342"/>
      <c r="B631" s="2342"/>
      <c r="C631" s="2342"/>
      <c r="D631" s="2342"/>
      <c r="E631" s="2342"/>
      <c r="F631" s="2342"/>
      <c r="G631" s="2342"/>
      <c r="H631" s="2342"/>
      <c r="I631" s="2343"/>
      <c r="J631" s="2343"/>
      <c r="K631" s="2343"/>
      <c r="L631" s="2343"/>
      <c r="M631" s="2343"/>
      <c r="N631" s="2343"/>
      <c r="O631" s="2343"/>
      <c r="P631" s="2343"/>
      <c r="Q631" s="2343"/>
      <c r="R631" s="2343"/>
      <c r="S631" s="2343"/>
      <c r="T631" s="2343"/>
    </row>
    <row r="632" spans="1:20" ht="15.75" customHeight="1">
      <c r="A632" s="2342"/>
      <c r="B632" s="2342"/>
      <c r="C632" s="2342"/>
      <c r="D632" s="2342"/>
      <c r="E632" s="2342"/>
      <c r="F632" s="2342"/>
      <c r="G632" s="2342"/>
      <c r="H632" s="2342"/>
      <c r="I632" s="2343"/>
      <c r="J632" s="2343"/>
      <c r="K632" s="2343"/>
      <c r="L632" s="2343"/>
      <c r="M632" s="2343"/>
      <c r="N632" s="2343"/>
      <c r="O632" s="2343"/>
      <c r="P632" s="2343"/>
      <c r="Q632" s="2343"/>
      <c r="R632" s="2343"/>
      <c r="S632" s="2343"/>
      <c r="T632" s="2343"/>
    </row>
    <row r="633" spans="1:20" ht="15.75" customHeight="1">
      <c r="A633" s="2342"/>
      <c r="B633" s="2342"/>
      <c r="C633" s="2342"/>
      <c r="D633" s="2342"/>
      <c r="E633" s="2342"/>
      <c r="F633" s="2342"/>
      <c r="G633" s="2342"/>
      <c r="H633" s="2342"/>
      <c r="I633" s="2343"/>
      <c r="J633" s="2343"/>
      <c r="K633" s="2343"/>
      <c r="L633" s="2343"/>
      <c r="M633" s="2343"/>
      <c r="N633" s="2343"/>
      <c r="O633" s="2343"/>
      <c r="P633" s="2343"/>
      <c r="Q633" s="2343"/>
      <c r="R633" s="2343"/>
      <c r="S633" s="2343"/>
      <c r="T633" s="2343"/>
    </row>
    <row r="634" spans="1:20" ht="15.75" customHeight="1">
      <c r="A634" s="2342"/>
      <c r="B634" s="2342"/>
      <c r="C634" s="2342"/>
      <c r="D634" s="2342"/>
      <c r="E634" s="2342"/>
      <c r="F634" s="2342"/>
      <c r="G634" s="2342"/>
      <c r="H634" s="2342"/>
      <c r="I634" s="2343"/>
      <c r="J634" s="2343"/>
      <c r="K634" s="2343"/>
      <c r="L634" s="2343"/>
      <c r="M634" s="2343"/>
      <c r="N634" s="2343"/>
      <c r="O634" s="2343"/>
      <c r="P634" s="2343"/>
      <c r="Q634" s="2343"/>
      <c r="R634" s="2343"/>
      <c r="S634" s="2343"/>
      <c r="T634" s="2343"/>
    </row>
    <row r="635" spans="1:20" ht="15.75" customHeight="1">
      <c r="A635" s="2342"/>
      <c r="B635" s="2342"/>
      <c r="C635" s="2342"/>
      <c r="D635" s="2342"/>
      <c r="E635" s="2342"/>
      <c r="F635" s="2342"/>
      <c r="G635" s="2342"/>
      <c r="H635" s="2342"/>
      <c r="I635" s="2343"/>
      <c r="J635" s="2343"/>
      <c r="K635" s="2343"/>
      <c r="L635" s="2343"/>
      <c r="M635" s="2343"/>
      <c r="N635" s="2343"/>
      <c r="O635" s="2343"/>
      <c r="P635" s="2343"/>
      <c r="Q635" s="2343"/>
      <c r="R635" s="2343"/>
      <c r="S635" s="2343"/>
      <c r="T635" s="2343"/>
    </row>
    <row r="636" spans="1:20" ht="15.75" customHeight="1">
      <c r="A636" s="2342"/>
      <c r="B636" s="2342"/>
      <c r="C636" s="2342"/>
      <c r="D636" s="2342"/>
      <c r="E636" s="2342"/>
      <c r="F636" s="2342"/>
      <c r="G636" s="2342"/>
      <c r="H636" s="2342"/>
      <c r="I636" s="2343"/>
      <c r="J636" s="2343"/>
      <c r="K636" s="2343"/>
      <c r="L636" s="2343"/>
      <c r="M636" s="2343"/>
      <c r="N636" s="2343"/>
      <c r="O636" s="2343"/>
      <c r="P636" s="2343"/>
      <c r="Q636" s="2343"/>
      <c r="R636" s="2343"/>
      <c r="S636" s="2343"/>
      <c r="T636" s="2343"/>
    </row>
    <row r="637" spans="1:20" ht="15.75" customHeight="1">
      <c r="A637" s="2342"/>
      <c r="B637" s="2342"/>
      <c r="C637" s="2342"/>
      <c r="D637" s="2342"/>
      <c r="E637" s="2342"/>
      <c r="F637" s="2342"/>
      <c r="G637" s="2342"/>
      <c r="H637" s="2342"/>
      <c r="I637" s="2343"/>
      <c r="J637" s="2343"/>
      <c r="K637" s="2343"/>
      <c r="L637" s="2343"/>
      <c r="M637" s="2343"/>
      <c r="N637" s="2343"/>
      <c r="O637" s="2343"/>
      <c r="P637" s="2343"/>
      <c r="Q637" s="2343"/>
      <c r="R637" s="2343"/>
      <c r="S637" s="2343"/>
      <c r="T637" s="2343"/>
    </row>
    <row r="638" spans="1:20" ht="15.75" customHeight="1">
      <c r="A638" s="2342"/>
      <c r="B638" s="2342"/>
      <c r="C638" s="2342"/>
      <c r="D638" s="2342"/>
      <c r="E638" s="2342"/>
      <c r="F638" s="2342"/>
      <c r="G638" s="2342"/>
      <c r="H638" s="2342"/>
      <c r="I638" s="2343"/>
      <c r="J638" s="2343"/>
      <c r="K638" s="2343"/>
      <c r="L638" s="2343"/>
      <c r="M638" s="2343"/>
      <c r="N638" s="2343"/>
      <c r="O638" s="2343"/>
      <c r="P638" s="2343"/>
      <c r="Q638" s="2343"/>
      <c r="R638" s="2343"/>
      <c r="S638" s="2343"/>
      <c r="T638" s="2343"/>
    </row>
    <row r="639" spans="1:20" ht="15.75" customHeight="1">
      <c r="A639" s="2342"/>
      <c r="B639" s="2342"/>
      <c r="C639" s="2342"/>
      <c r="D639" s="2342"/>
      <c r="E639" s="2342"/>
      <c r="F639" s="2342"/>
      <c r="G639" s="2342"/>
      <c r="H639" s="2342"/>
      <c r="I639" s="2343"/>
      <c r="J639" s="2343"/>
      <c r="K639" s="2343"/>
      <c r="L639" s="2343"/>
      <c r="M639" s="2343"/>
      <c r="N639" s="2343"/>
      <c r="O639" s="2343"/>
      <c r="P639" s="2343"/>
      <c r="Q639" s="2343"/>
      <c r="R639" s="2343"/>
      <c r="S639" s="2343"/>
      <c r="T639" s="2343"/>
    </row>
    <row r="640" spans="1:20" ht="15.75" customHeight="1">
      <c r="A640" s="2342"/>
      <c r="B640" s="2342"/>
      <c r="C640" s="2342"/>
      <c r="D640" s="2342"/>
      <c r="E640" s="2342"/>
      <c r="F640" s="2342"/>
      <c r="G640" s="2342"/>
      <c r="H640" s="2342"/>
      <c r="I640" s="2343"/>
      <c r="J640" s="2343"/>
      <c r="K640" s="2343"/>
      <c r="L640" s="2343"/>
      <c r="M640" s="2343"/>
      <c r="N640" s="2343"/>
      <c r="O640" s="2343"/>
      <c r="P640" s="2343"/>
      <c r="Q640" s="2343"/>
      <c r="R640" s="2343"/>
      <c r="S640" s="2343"/>
      <c r="T640" s="2343"/>
    </row>
    <row r="641" spans="1:20" ht="15.75" customHeight="1">
      <c r="A641" s="2342"/>
      <c r="B641" s="2342"/>
      <c r="C641" s="2342"/>
      <c r="D641" s="2342"/>
      <c r="E641" s="2342"/>
      <c r="F641" s="2342"/>
      <c r="G641" s="2342"/>
      <c r="H641" s="2342"/>
      <c r="I641" s="2343"/>
      <c r="J641" s="2343"/>
      <c r="K641" s="2343"/>
      <c r="L641" s="2343"/>
      <c r="M641" s="2343"/>
      <c r="N641" s="2343"/>
      <c r="O641" s="2343"/>
      <c r="P641" s="2343"/>
      <c r="Q641" s="2343"/>
      <c r="R641" s="2343"/>
      <c r="S641" s="2343"/>
      <c r="T641" s="2343"/>
    </row>
    <row r="642" spans="1:20" ht="15.75" customHeight="1">
      <c r="A642" s="2342"/>
      <c r="B642" s="2342"/>
      <c r="C642" s="2342"/>
      <c r="D642" s="2342"/>
      <c r="E642" s="2342"/>
      <c r="F642" s="2342"/>
      <c r="G642" s="2342"/>
      <c r="H642" s="2342"/>
      <c r="I642" s="2343"/>
      <c r="J642" s="2343"/>
      <c r="K642" s="2343"/>
      <c r="L642" s="2343"/>
      <c r="M642" s="2343"/>
      <c r="N642" s="2343"/>
      <c r="O642" s="2343"/>
      <c r="P642" s="2343"/>
      <c r="Q642" s="2343"/>
      <c r="R642" s="2343"/>
      <c r="S642" s="2343"/>
      <c r="T642" s="2343"/>
    </row>
    <row r="643" spans="1:20" ht="15.75" customHeight="1">
      <c r="A643" s="2342"/>
      <c r="B643" s="2342"/>
      <c r="C643" s="2342"/>
      <c r="D643" s="2342"/>
      <c r="E643" s="2342"/>
      <c r="F643" s="2342"/>
      <c r="G643" s="2342"/>
      <c r="H643" s="2342"/>
      <c r="I643" s="2343"/>
      <c r="J643" s="2343"/>
      <c r="K643" s="2343"/>
      <c r="L643" s="2343"/>
      <c r="M643" s="2343"/>
      <c r="N643" s="2343"/>
      <c r="O643" s="2343"/>
      <c r="P643" s="2343"/>
      <c r="Q643" s="2343"/>
      <c r="R643" s="2343"/>
      <c r="S643" s="2343"/>
      <c r="T643" s="2343"/>
    </row>
    <row r="644" spans="1:20" ht="15.75" customHeight="1">
      <c r="A644" s="2342"/>
      <c r="B644" s="2342"/>
      <c r="C644" s="2342"/>
      <c r="D644" s="2342"/>
      <c r="E644" s="2342"/>
      <c r="F644" s="2342"/>
      <c r="G644" s="2342"/>
      <c r="H644" s="2342"/>
      <c r="I644" s="2343"/>
      <c r="J644" s="2343"/>
      <c r="K644" s="2343"/>
      <c r="L644" s="2343"/>
      <c r="M644" s="2343"/>
      <c r="N644" s="2343"/>
      <c r="O644" s="2343"/>
      <c r="P644" s="2343"/>
      <c r="Q644" s="2343"/>
      <c r="R644" s="2343"/>
      <c r="S644" s="2343"/>
      <c r="T644" s="2343"/>
    </row>
    <row r="645" spans="1:20" ht="15.75" customHeight="1">
      <c r="A645" s="2342"/>
      <c r="B645" s="2342"/>
      <c r="C645" s="2342"/>
      <c r="D645" s="2342"/>
      <c r="E645" s="2342"/>
      <c r="F645" s="2342"/>
      <c r="G645" s="2342"/>
      <c r="H645" s="2342"/>
      <c r="I645" s="2343"/>
      <c r="J645" s="2343"/>
      <c r="K645" s="2343"/>
      <c r="L645" s="2343"/>
      <c r="M645" s="2343"/>
      <c r="N645" s="2343"/>
      <c r="O645" s="2343"/>
      <c r="P645" s="2343"/>
      <c r="Q645" s="2343"/>
      <c r="R645" s="2343"/>
      <c r="S645" s="2343"/>
      <c r="T645" s="2343"/>
    </row>
    <row r="646" spans="1:20" ht="15.75" customHeight="1">
      <c r="A646" s="2342"/>
      <c r="B646" s="2342"/>
      <c r="C646" s="2342"/>
      <c r="D646" s="2342"/>
      <c r="E646" s="2342"/>
      <c r="F646" s="2342"/>
      <c r="G646" s="2342"/>
      <c r="H646" s="2342"/>
      <c r="I646" s="2343"/>
      <c r="J646" s="2343"/>
      <c r="K646" s="2343"/>
      <c r="L646" s="2343"/>
      <c r="M646" s="2343"/>
      <c r="N646" s="2343"/>
      <c r="O646" s="2343"/>
      <c r="P646" s="2343"/>
      <c r="Q646" s="2343"/>
      <c r="R646" s="2343"/>
      <c r="S646" s="2343"/>
      <c r="T646" s="2343"/>
    </row>
    <row r="647" spans="1:20" ht="15.75" customHeight="1">
      <c r="A647" s="2342"/>
      <c r="B647" s="2342"/>
      <c r="C647" s="2342"/>
      <c r="D647" s="2342"/>
      <c r="E647" s="2342"/>
      <c r="F647" s="2342"/>
      <c r="G647" s="2342"/>
      <c r="H647" s="2342"/>
      <c r="I647" s="2343"/>
      <c r="J647" s="2343"/>
      <c r="K647" s="2343"/>
      <c r="L647" s="2343"/>
      <c r="M647" s="2343"/>
      <c r="N647" s="2343"/>
      <c r="O647" s="2343"/>
      <c r="P647" s="2343"/>
      <c r="Q647" s="2343"/>
      <c r="R647" s="2343"/>
      <c r="S647" s="2343"/>
      <c r="T647" s="2343"/>
    </row>
    <row r="648" spans="1:20" ht="15.75" customHeight="1">
      <c r="A648" s="2342"/>
      <c r="B648" s="2342"/>
      <c r="C648" s="2342"/>
      <c r="D648" s="2342"/>
      <c r="E648" s="2342"/>
      <c r="F648" s="2342"/>
      <c r="G648" s="2342"/>
      <c r="H648" s="2342"/>
      <c r="I648" s="2343"/>
      <c r="J648" s="2343"/>
      <c r="K648" s="2343"/>
      <c r="L648" s="2343"/>
      <c r="M648" s="2343"/>
      <c r="N648" s="2343"/>
      <c r="O648" s="2343"/>
      <c r="P648" s="2343"/>
      <c r="Q648" s="2343"/>
      <c r="R648" s="2343"/>
      <c r="S648" s="2343"/>
      <c r="T648" s="2343"/>
    </row>
    <row r="649" spans="1:20" ht="15.75" customHeight="1">
      <c r="A649" s="2342"/>
      <c r="B649" s="2342"/>
      <c r="C649" s="2342"/>
      <c r="D649" s="2342"/>
      <c r="E649" s="2342"/>
      <c r="F649" s="2342"/>
      <c r="G649" s="2342"/>
      <c r="H649" s="2342"/>
      <c r="I649" s="2343"/>
      <c r="J649" s="2343"/>
      <c r="K649" s="2343"/>
      <c r="L649" s="2343"/>
      <c r="M649" s="2343"/>
      <c r="N649" s="2343"/>
      <c r="O649" s="2343"/>
      <c r="P649" s="2343"/>
      <c r="Q649" s="2343"/>
      <c r="R649" s="2343"/>
      <c r="S649" s="2343"/>
      <c r="T649" s="2343"/>
    </row>
    <row r="650" spans="1:20" ht="15.75" customHeight="1">
      <c r="A650" s="2342"/>
      <c r="B650" s="2342"/>
      <c r="C650" s="2342"/>
      <c r="D650" s="2342"/>
      <c r="E650" s="2342"/>
      <c r="F650" s="2342"/>
      <c r="G650" s="2342"/>
      <c r="H650" s="2342"/>
      <c r="I650" s="2343"/>
      <c r="J650" s="2343"/>
      <c r="K650" s="2343"/>
      <c r="L650" s="2343"/>
      <c r="M650" s="2343"/>
      <c r="N650" s="2343"/>
      <c r="O650" s="2343"/>
      <c r="P650" s="2343"/>
      <c r="Q650" s="2343"/>
      <c r="R650" s="2343"/>
      <c r="S650" s="2343"/>
      <c r="T650" s="2343"/>
    </row>
    <row r="651" spans="1:20" ht="15.75" customHeight="1">
      <c r="A651" s="2342"/>
      <c r="B651" s="2342"/>
      <c r="C651" s="2342"/>
      <c r="D651" s="2342"/>
      <c r="E651" s="2342"/>
      <c r="F651" s="2342"/>
      <c r="G651" s="2342"/>
      <c r="H651" s="2342"/>
      <c r="I651" s="2343"/>
      <c r="J651" s="2343"/>
      <c r="K651" s="2343"/>
      <c r="L651" s="2343"/>
      <c r="M651" s="2343"/>
      <c r="N651" s="2343"/>
      <c r="O651" s="2343"/>
      <c r="P651" s="2343"/>
      <c r="Q651" s="2343"/>
      <c r="R651" s="2343"/>
      <c r="S651" s="2343"/>
      <c r="T651" s="2343"/>
    </row>
    <row r="652" spans="1:20" ht="15.75" customHeight="1">
      <c r="A652" s="2342"/>
      <c r="B652" s="2342"/>
      <c r="C652" s="2342"/>
      <c r="D652" s="2342"/>
      <c r="E652" s="2342"/>
      <c r="F652" s="2342"/>
      <c r="G652" s="2342"/>
      <c r="H652" s="2342"/>
      <c r="I652" s="2343"/>
      <c r="J652" s="2343"/>
      <c r="K652" s="2343"/>
      <c r="L652" s="2343"/>
      <c r="M652" s="2343"/>
      <c r="N652" s="2343"/>
      <c r="O652" s="2343"/>
      <c r="P652" s="2343"/>
      <c r="Q652" s="2343"/>
      <c r="R652" s="2343"/>
      <c r="S652" s="2343"/>
      <c r="T652" s="2343"/>
    </row>
    <row r="653" spans="1:20" ht="15.75" customHeight="1">
      <c r="A653" s="2342"/>
      <c r="B653" s="2342"/>
      <c r="C653" s="2342"/>
      <c r="D653" s="2342"/>
      <c r="E653" s="2342"/>
      <c r="F653" s="2342"/>
      <c r="G653" s="2342"/>
      <c r="H653" s="2342"/>
      <c r="I653" s="2343"/>
      <c r="J653" s="2343"/>
      <c r="K653" s="2343"/>
      <c r="L653" s="2343"/>
      <c r="M653" s="2343"/>
      <c r="N653" s="2343"/>
      <c r="O653" s="2343"/>
      <c r="P653" s="2343"/>
      <c r="Q653" s="2343"/>
      <c r="R653" s="2343"/>
      <c r="S653" s="2343"/>
      <c r="T653" s="2343"/>
    </row>
    <row r="654" spans="1:20" ht="15.75" customHeight="1">
      <c r="A654" s="2342"/>
      <c r="B654" s="2342"/>
      <c r="C654" s="2342"/>
      <c r="D654" s="2342"/>
      <c r="E654" s="2342"/>
      <c r="F654" s="2342"/>
      <c r="G654" s="2342"/>
      <c r="H654" s="2342"/>
      <c r="I654" s="2343"/>
      <c r="J654" s="2343"/>
      <c r="K654" s="2343"/>
      <c r="L654" s="2343"/>
      <c r="M654" s="2343"/>
      <c r="N654" s="2343"/>
      <c r="O654" s="2343"/>
      <c r="P654" s="2343"/>
      <c r="Q654" s="2343"/>
      <c r="R654" s="2343"/>
      <c r="S654" s="2343"/>
      <c r="T654" s="2343"/>
    </row>
    <row r="655" spans="1:20" ht="15.75" customHeight="1">
      <c r="A655" s="2342"/>
      <c r="B655" s="2342"/>
      <c r="C655" s="2342"/>
      <c r="D655" s="2342"/>
      <c r="E655" s="2342"/>
      <c r="F655" s="2342"/>
      <c r="G655" s="2342"/>
      <c r="H655" s="2342"/>
      <c r="I655" s="2343"/>
      <c r="J655" s="2343"/>
      <c r="K655" s="2343"/>
      <c r="L655" s="2343"/>
      <c r="M655" s="2343"/>
      <c r="N655" s="2343"/>
      <c r="O655" s="2343"/>
      <c r="P655" s="2343"/>
      <c r="Q655" s="2343"/>
      <c r="R655" s="2343"/>
      <c r="S655" s="2343"/>
      <c r="T655" s="2343"/>
    </row>
    <row r="656" spans="1:20" ht="15.75" customHeight="1">
      <c r="A656" s="2342"/>
      <c r="B656" s="2342"/>
      <c r="C656" s="2342"/>
      <c r="D656" s="2342"/>
      <c r="E656" s="2342"/>
      <c r="F656" s="2342"/>
      <c r="G656" s="2342"/>
      <c r="H656" s="2342"/>
      <c r="I656" s="2343"/>
      <c r="J656" s="2343"/>
      <c r="K656" s="2343"/>
      <c r="L656" s="2343"/>
      <c r="M656" s="2343"/>
      <c r="N656" s="2343"/>
      <c r="O656" s="2343"/>
      <c r="P656" s="2343"/>
      <c r="Q656" s="2343"/>
      <c r="R656" s="2343"/>
      <c r="S656" s="2343"/>
      <c r="T656" s="2343"/>
    </row>
    <row r="657" spans="1:20" ht="15.75" customHeight="1">
      <c r="A657" s="2342"/>
      <c r="B657" s="2342"/>
      <c r="C657" s="2342"/>
      <c r="D657" s="2342"/>
      <c r="E657" s="2342"/>
      <c r="F657" s="2342"/>
      <c r="G657" s="2342"/>
      <c r="H657" s="2342"/>
      <c r="I657" s="2343"/>
      <c r="J657" s="2343"/>
      <c r="K657" s="2343"/>
      <c r="L657" s="2343"/>
      <c r="M657" s="2343"/>
      <c r="N657" s="2343"/>
      <c r="O657" s="2343"/>
      <c r="P657" s="2343"/>
      <c r="Q657" s="2343"/>
      <c r="R657" s="2343"/>
      <c r="S657" s="2343"/>
      <c r="T657" s="2343"/>
    </row>
    <row r="658" spans="1:20" ht="15.75" customHeight="1">
      <c r="A658" s="2342"/>
      <c r="B658" s="2342"/>
      <c r="C658" s="2342"/>
      <c r="D658" s="2342"/>
      <c r="E658" s="2342"/>
      <c r="F658" s="2342"/>
      <c r="G658" s="2342"/>
      <c r="H658" s="2342"/>
      <c r="I658" s="2343"/>
      <c r="J658" s="2343"/>
      <c r="K658" s="2343"/>
      <c r="L658" s="2343"/>
      <c r="M658" s="2343"/>
      <c r="N658" s="2343"/>
      <c r="O658" s="2343"/>
      <c r="P658" s="2343"/>
      <c r="Q658" s="2343"/>
      <c r="R658" s="2343"/>
      <c r="S658" s="2343"/>
      <c r="T658" s="2343"/>
    </row>
    <row r="659" spans="1:20" ht="15.75" customHeight="1">
      <c r="A659" s="2342"/>
      <c r="B659" s="2342"/>
      <c r="C659" s="2342"/>
      <c r="D659" s="2342"/>
      <c r="E659" s="2342"/>
      <c r="F659" s="2342"/>
      <c r="G659" s="2342"/>
      <c r="H659" s="2342"/>
      <c r="I659" s="2343"/>
      <c r="J659" s="2343"/>
      <c r="K659" s="2343"/>
      <c r="L659" s="2343"/>
      <c r="M659" s="2343"/>
      <c r="N659" s="2343"/>
      <c r="O659" s="2343"/>
      <c r="P659" s="2343"/>
      <c r="Q659" s="2343"/>
      <c r="R659" s="2343"/>
      <c r="S659" s="2343"/>
      <c r="T659" s="2343"/>
    </row>
    <row r="660" spans="1:20" ht="15.75" customHeight="1">
      <c r="A660" s="2342"/>
      <c r="B660" s="2342"/>
      <c r="C660" s="2342"/>
      <c r="D660" s="2342"/>
      <c r="E660" s="2342"/>
      <c r="F660" s="2342"/>
      <c r="G660" s="2342"/>
      <c r="H660" s="2342"/>
      <c r="I660" s="2343"/>
      <c r="J660" s="2343"/>
      <c r="K660" s="2343"/>
      <c r="L660" s="2343"/>
      <c r="M660" s="2343"/>
      <c r="N660" s="2343"/>
      <c r="O660" s="2343"/>
      <c r="P660" s="2343"/>
      <c r="Q660" s="2343"/>
      <c r="R660" s="2343"/>
      <c r="S660" s="2343"/>
      <c r="T660" s="2343"/>
    </row>
    <row r="661" spans="1:20" ht="15.75" customHeight="1">
      <c r="A661" s="2342"/>
      <c r="B661" s="2342"/>
      <c r="C661" s="2342"/>
      <c r="D661" s="2342"/>
      <c r="E661" s="2342"/>
      <c r="F661" s="2342"/>
      <c r="G661" s="2342"/>
      <c r="H661" s="2342"/>
      <c r="I661" s="2343"/>
      <c r="J661" s="2343"/>
      <c r="K661" s="2343"/>
      <c r="L661" s="2343"/>
      <c r="M661" s="2343"/>
      <c r="N661" s="2343"/>
      <c r="O661" s="2343"/>
      <c r="P661" s="2343"/>
      <c r="Q661" s="2343"/>
      <c r="R661" s="2343"/>
      <c r="S661" s="2343"/>
      <c r="T661" s="2343"/>
    </row>
    <row r="662" spans="1:20" ht="15.75" customHeight="1">
      <c r="A662" s="2342"/>
      <c r="B662" s="2342"/>
      <c r="C662" s="2342"/>
      <c r="D662" s="2342"/>
      <c r="E662" s="2342"/>
      <c r="F662" s="2342"/>
      <c r="G662" s="2342"/>
      <c r="H662" s="2342"/>
      <c r="I662" s="2343"/>
      <c r="J662" s="2343"/>
      <c r="K662" s="2343"/>
      <c r="L662" s="2343"/>
      <c r="M662" s="2343"/>
      <c r="N662" s="2343"/>
      <c r="O662" s="2343"/>
      <c r="P662" s="2343"/>
      <c r="Q662" s="2343"/>
      <c r="R662" s="2343"/>
      <c r="S662" s="2343"/>
      <c r="T662" s="2343"/>
    </row>
    <row r="663" spans="1:20" ht="15.75" customHeight="1">
      <c r="A663" s="2342"/>
      <c r="B663" s="2342"/>
      <c r="C663" s="2342"/>
      <c r="D663" s="2342"/>
      <c r="E663" s="2342"/>
      <c r="F663" s="2342"/>
      <c r="G663" s="2342"/>
      <c r="H663" s="2342"/>
      <c r="I663" s="2343"/>
      <c r="J663" s="2343"/>
      <c r="K663" s="2343"/>
      <c r="L663" s="2343"/>
      <c r="M663" s="2343"/>
      <c r="N663" s="2343"/>
      <c r="O663" s="2343"/>
      <c r="P663" s="2343"/>
      <c r="Q663" s="2343"/>
      <c r="R663" s="2343"/>
      <c r="S663" s="2343"/>
      <c r="T663" s="2343"/>
    </row>
    <row r="664" spans="1:20" ht="15.75" customHeight="1">
      <c r="A664" s="2342"/>
      <c r="B664" s="2342"/>
      <c r="C664" s="2342"/>
      <c r="D664" s="2342"/>
      <c r="E664" s="2342"/>
      <c r="F664" s="2342"/>
      <c r="G664" s="2342"/>
      <c r="H664" s="2342"/>
      <c r="I664" s="2343"/>
      <c r="J664" s="2343"/>
      <c r="K664" s="2343"/>
      <c r="L664" s="2343"/>
      <c r="M664" s="2343"/>
      <c r="N664" s="2343"/>
      <c r="O664" s="2343"/>
      <c r="P664" s="2343"/>
      <c r="Q664" s="2343"/>
      <c r="R664" s="2343"/>
      <c r="S664" s="2343"/>
      <c r="T664" s="2343"/>
    </row>
    <row r="665" spans="1:20" ht="15.75" customHeight="1">
      <c r="A665" s="2342"/>
      <c r="B665" s="2342"/>
      <c r="C665" s="2342"/>
      <c r="D665" s="2342"/>
      <c r="E665" s="2342"/>
      <c r="F665" s="2342"/>
      <c r="G665" s="2342"/>
      <c r="H665" s="2342"/>
      <c r="I665" s="2343"/>
      <c r="J665" s="2343"/>
      <c r="K665" s="2343"/>
      <c r="L665" s="2343"/>
      <c r="M665" s="2343"/>
      <c r="N665" s="2343"/>
      <c r="O665" s="2343"/>
      <c r="P665" s="2343"/>
      <c r="Q665" s="2343"/>
      <c r="R665" s="2343"/>
      <c r="S665" s="2343"/>
      <c r="T665" s="2343"/>
    </row>
    <row r="666" spans="1:20" ht="15.75" customHeight="1">
      <c r="A666" s="2342"/>
      <c r="B666" s="2342"/>
      <c r="C666" s="2342"/>
      <c r="D666" s="2342"/>
      <c r="E666" s="2342"/>
      <c r="F666" s="2342"/>
      <c r="G666" s="2342"/>
      <c r="H666" s="2342"/>
      <c r="I666" s="2343"/>
      <c r="J666" s="2343"/>
      <c r="K666" s="2343"/>
      <c r="L666" s="2343"/>
      <c r="M666" s="2343"/>
      <c r="N666" s="2343"/>
      <c r="O666" s="2343"/>
      <c r="P666" s="2343"/>
      <c r="Q666" s="2343"/>
      <c r="R666" s="2343"/>
      <c r="S666" s="2343"/>
      <c r="T666" s="2343"/>
    </row>
    <row r="667" spans="1:20" ht="15.75" customHeight="1">
      <c r="A667" s="2342"/>
      <c r="B667" s="2342"/>
      <c r="C667" s="2342"/>
      <c r="D667" s="2342"/>
      <c r="E667" s="2342"/>
      <c r="F667" s="2342"/>
      <c r="G667" s="2342"/>
      <c r="H667" s="2342"/>
      <c r="I667" s="2343"/>
      <c r="J667" s="2343"/>
      <c r="K667" s="2343"/>
      <c r="L667" s="2343"/>
      <c r="M667" s="2343"/>
      <c r="N667" s="2343"/>
      <c r="O667" s="2343"/>
      <c r="P667" s="2343"/>
      <c r="Q667" s="2343"/>
      <c r="R667" s="2343"/>
      <c r="S667" s="2343"/>
      <c r="T667" s="2343"/>
    </row>
    <row r="668" spans="1:20" ht="15.75" customHeight="1">
      <c r="A668" s="2342"/>
      <c r="B668" s="2342"/>
      <c r="C668" s="2342"/>
      <c r="D668" s="2342"/>
      <c r="E668" s="2342"/>
      <c r="F668" s="2342"/>
      <c r="G668" s="2342"/>
      <c r="H668" s="2342"/>
      <c r="I668" s="2343"/>
      <c r="J668" s="2343"/>
      <c r="K668" s="2343"/>
      <c r="L668" s="2343"/>
      <c r="M668" s="2343"/>
      <c r="N668" s="2343"/>
      <c r="O668" s="2343"/>
      <c r="P668" s="2343"/>
      <c r="Q668" s="2343"/>
      <c r="R668" s="2343"/>
      <c r="S668" s="2343"/>
      <c r="T668" s="2343"/>
    </row>
    <row r="669" spans="1:20" ht="15.75" customHeight="1">
      <c r="A669" s="2342"/>
      <c r="B669" s="2342"/>
      <c r="C669" s="2342"/>
      <c r="D669" s="2342"/>
      <c r="E669" s="2342"/>
      <c r="F669" s="2342"/>
      <c r="G669" s="2342"/>
      <c r="H669" s="2342"/>
      <c r="I669" s="2343"/>
      <c r="J669" s="2343"/>
      <c r="K669" s="2343"/>
      <c r="L669" s="2343"/>
      <c r="M669" s="2343"/>
      <c r="N669" s="2343"/>
      <c r="O669" s="2343"/>
      <c r="P669" s="2343"/>
      <c r="Q669" s="2343"/>
      <c r="R669" s="2343"/>
      <c r="S669" s="2343"/>
      <c r="T669" s="2343"/>
    </row>
    <row r="670" spans="1:20" ht="15.75" customHeight="1">
      <c r="A670" s="2342"/>
      <c r="B670" s="2342"/>
      <c r="C670" s="2342"/>
      <c r="D670" s="2342"/>
      <c r="E670" s="2342"/>
      <c r="F670" s="2342"/>
      <c r="G670" s="2342"/>
      <c r="H670" s="2342"/>
      <c r="I670" s="2343"/>
      <c r="J670" s="2343"/>
      <c r="K670" s="2343"/>
      <c r="L670" s="2343"/>
      <c r="M670" s="2343"/>
      <c r="N670" s="2343"/>
      <c r="O670" s="2343"/>
      <c r="P670" s="2343"/>
      <c r="Q670" s="2343"/>
      <c r="R670" s="2343"/>
      <c r="S670" s="2343"/>
      <c r="T670" s="2343"/>
    </row>
    <row r="671" spans="1:20" ht="15.75" customHeight="1">
      <c r="A671" s="2342"/>
      <c r="B671" s="2342"/>
      <c r="C671" s="2342"/>
      <c r="D671" s="2342"/>
      <c r="E671" s="2342"/>
      <c r="F671" s="2342"/>
      <c r="G671" s="2342"/>
      <c r="H671" s="2342"/>
      <c r="I671" s="2343"/>
      <c r="J671" s="2343"/>
      <c r="K671" s="2343"/>
      <c r="L671" s="2343"/>
      <c r="M671" s="2343"/>
      <c r="N671" s="2343"/>
      <c r="O671" s="2343"/>
      <c r="P671" s="2343"/>
      <c r="Q671" s="2343"/>
      <c r="R671" s="2343"/>
      <c r="S671" s="2343"/>
      <c r="T671" s="2343"/>
    </row>
    <row r="672" spans="1:20" ht="15.75" customHeight="1">
      <c r="A672" s="2342"/>
      <c r="B672" s="2342"/>
      <c r="C672" s="2342"/>
      <c r="D672" s="2342"/>
      <c r="E672" s="2342"/>
      <c r="F672" s="2342"/>
      <c r="G672" s="2342"/>
      <c r="H672" s="2342"/>
      <c r="I672" s="2343"/>
      <c r="J672" s="2343"/>
      <c r="K672" s="2343"/>
      <c r="L672" s="2343"/>
      <c r="M672" s="2343"/>
      <c r="N672" s="2343"/>
      <c r="O672" s="2343"/>
      <c r="P672" s="2343"/>
      <c r="Q672" s="2343"/>
      <c r="R672" s="2343"/>
      <c r="S672" s="2343"/>
      <c r="T672" s="2343"/>
    </row>
    <row r="673" spans="1:20" ht="15.75" customHeight="1">
      <c r="A673" s="2342"/>
      <c r="B673" s="2342"/>
      <c r="C673" s="2342"/>
      <c r="D673" s="2342"/>
      <c r="E673" s="2342"/>
      <c r="F673" s="2342"/>
      <c r="G673" s="2342"/>
      <c r="H673" s="2342"/>
      <c r="I673" s="2343"/>
      <c r="J673" s="2343"/>
      <c r="K673" s="2343"/>
      <c r="L673" s="2343"/>
      <c r="M673" s="2343"/>
      <c r="N673" s="2343"/>
      <c r="O673" s="2343"/>
      <c r="P673" s="2343"/>
      <c r="Q673" s="2343"/>
      <c r="R673" s="2343"/>
      <c r="S673" s="2343"/>
      <c r="T673" s="2343"/>
    </row>
    <row r="674" spans="1:20" ht="15.75" customHeight="1">
      <c r="A674" s="2342"/>
      <c r="B674" s="2342"/>
      <c r="C674" s="2342"/>
      <c r="D674" s="2342"/>
      <c r="E674" s="2342"/>
      <c r="F674" s="2342"/>
      <c r="G674" s="2342"/>
      <c r="H674" s="2342"/>
      <c r="I674" s="2343"/>
      <c r="J674" s="2343"/>
      <c r="K674" s="2343"/>
      <c r="L674" s="2343"/>
      <c r="M674" s="2343"/>
      <c r="N674" s="2343"/>
      <c r="O674" s="2343"/>
      <c r="P674" s="2343"/>
      <c r="Q674" s="2343"/>
      <c r="R674" s="2343"/>
      <c r="S674" s="2343"/>
      <c r="T674" s="2343"/>
    </row>
    <row r="675" spans="1:20" ht="15.75" customHeight="1">
      <c r="A675" s="2342"/>
      <c r="B675" s="2342"/>
      <c r="C675" s="2342"/>
      <c r="D675" s="2342"/>
      <c r="E675" s="2342"/>
      <c r="F675" s="2342"/>
      <c r="G675" s="2342"/>
      <c r="H675" s="2342"/>
      <c r="I675" s="2343"/>
      <c r="J675" s="2343"/>
      <c r="K675" s="2343"/>
      <c r="L675" s="2343"/>
      <c r="M675" s="2343"/>
      <c r="N675" s="2343"/>
      <c r="O675" s="2343"/>
      <c r="P675" s="2343"/>
      <c r="Q675" s="2343"/>
      <c r="R675" s="2343"/>
      <c r="S675" s="2343"/>
      <c r="T675" s="2343"/>
    </row>
    <row r="676" spans="1:20" ht="15.75" customHeight="1">
      <c r="A676" s="2342"/>
      <c r="B676" s="2342"/>
      <c r="C676" s="2342"/>
      <c r="D676" s="2342"/>
      <c r="E676" s="2342"/>
      <c r="F676" s="2342"/>
      <c r="G676" s="2342"/>
      <c r="H676" s="2342"/>
      <c r="I676" s="2343"/>
      <c r="J676" s="2343"/>
      <c r="K676" s="2343"/>
      <c r="L676" s="2343"/>
      <c r="M676" s="2343"/>
      <c r="N676" s="2343"/>
      <c r="O676" s="2343"/>
      <c r="P676" s="2343"/>
      <c r="Q676" s="2343"/>
      <c r="R676" s="2343"/>
      <c r="S676" s="2343"/>
      <c r="T676" s="2343"/>
    </row>
    <row r="677" spans="1:20" ht="15.75" customHeight="1">
      <c r="A677" s="2342"/>
      <c r="B677" s="2342"/>
      <c r="C677" s="2342"/>
      <c r="D677" s="2342"/>
      <c r="E677" s="2342"/>
      <c r="F677" s="2342"/>
      <c r="G677" s="2342"/>
      <c r="H677" s="2342"/>
      <c r="I677" s="2343"/>
      <c r="J677" s="2343"/>
      <c r="K677" s="2343"/>
      <c r="L677" s="2343"/>
      <c r="M677" s="2343"/>
      <c r="N677" s="2343"/>
      <c r="O677" s="2343"/>
      <c r="P677" s="2343"/>
      <c r="Q677" s="2343"/>
      <c r="R677" s="2343"/>
      <c r="S677" s="2343"/>
      <c r="T677" s="2343"/>
    </row>
    <row r="678" spans="1:20" ht="15.75" customHeight="1">
      <c r="A678" s="2342"/>
      <c r="B678" s="2342"/>
      <c r="C678" s="2342"/>
      <c r="D678" s="2342"/>
      <c r="E678" s="2342"/>
      <c r="F678" s="2342"/>
      <c r="G678" s="2342"/>
      <c r="H678" s="2342"/>
      <c r="I678" s="2343"/>
      <c r="J678" s="2343"/>
      <c r="K678" s="2343"/>
      <c r="L678" s="2343"/>
      <c r="M678" s="2343"/>
      <c r="N678" s="2343"/>
      <c r="O678" s="2343"/>
      <c r="P678" s="2343"/>
      <c r="Q678" s="2343"/>
      <c r="R678" s="2343"/>
      <c r="S678" s="2343"/>
      <c r="T678" s="2343"/>
    </row>
    <row r="679" spans="1:20" ht="15.75" customHeight="1">
      <c r="A679" s="2342"/>
      <c r="B679" s="2342"/>
      <c r="C679" s="2342"/>
      <c r="D679" s="2342"/>
      <c r="E679" s="2342"/>
      <c r="F679" s="2342"/>
      <c r="G679" s="2342"/>
      <c r="H679" s="2342"/>
      <c r="I679" s="2343"/>
      <c r="J679" s="2343"/>
      <c r="K679" s="2343"/>
      <c r="L679" s="2343"/>
      <c r="M679" s="2343"/>
      <c r="N679" s="2343"/>
      <c r="O679" s="2343"/>
      <c r="P679" s="2343"/>
      <c r="Q679" s="2343"/>
      <c r="R679" s="2343"/>
      <c r="S679" s="2343"/>
      <c r="T679" s="2343"/>
    </row>
    <row r="680" spans="1:20" ht="15.75" customHeight="1">
      <c r="A680" s="2342"/>
      <c r="B680" s="2342"/>
      <c r="C680" s="2342"/>
      <c r="D680" s="2342"/>
      <c r="E680" s="2342"/>
      <c r="F680" s="2342"/>
      <c r="G680" s="2342"/>
      <c r="H680" s="2342"/>
      <c r="I680" s="2343"/>
      <c r="J680" s="2343"/>
      <c r="K680" s="2343"/>
      <c r="L680" s="2343"/>
      <c r="M680" s="2343"/>
      <c r="N680" s="2343"/>
      <c r="O680" s="2343"/>
      <c r="P680" s="2343"/>
      <c r="Q680" s="2343"/>
      <c r="R680" s="2343"/>
      <c r="S680" s="2343"/>
      <c r="T680" s="2343"/>
    </row>
    <row r="681" spans="1:20" ht="15.75" customHeight="1">
      <c r="A681" s="2342"/>
      <c r="B681" s="2342"/>
      <c r="C681" s="2342"/>
      <c r="D681" s="2342"/>
      <c r="E681" s="2342"/>
      <c r="F681" s="2342"/>
      <c r="G681" s="2342"/>
      <c r="H681" s="2342"/>
      <c r="I681" s="2343"/>
      <c r="J681" s="2343"/>
      <c r="K681" s="2343"/>
      <c r="L681" s="2343"/>
      <c r="M681" s="2343"/>
      <c r="N681" s="2343"/>
      <c r="O681" s="2343"/>
      <c r="P681" s="2343"/>
      <c r="Q681" s="2343"/>
      <c r="R681" s="2343"/>
      <c r="S681" s="2343"/>
      <c r="T681" s="2343"/>
    </row>
    <row r="682" spans="1:20" ht="15.75" customHeight="1">
      <c r="A682" s="2342"/>
      <c r="B682" s="2342"/>
      <c r="C682" s="2342"/>
      <c r="D682" s="2342"/>
      <c r="E682" s="2342"/>
      <c r="F682" s="2342"/>
      <c r="G682" s="2342"/>
      <c r="H682" s="2342"/>
      <c r="I682" s="2343"/>
      <c r="J682" s="2343"/>
      <c r="K682" s="2343"/>
      <c r="L682" s="2343"/>
      <c r="M682" s="2343"/>
      <c r="N682" s="2343"/>
      <c r="O682" s="2343"/>
      <c r="P682" s="2343"/>
      <c r="Q682" s="2343"/>
      <c r="R682" s="2343"/>
      <c r="S682" s="2343"/>
      <c r="T682" s="2343"/>
    </row>
    <row r="683" spans="1:20" ht="15.75" customHeight="1">
      <c r="A683" s="2342"/>
      <c r="B683" s="2342"/>
      <c r="C683" s="2342"/>
      <c r="D683" s="2342"/>
      <c r="E683" s="2342"/>
      <c r="F683" s="2342"/>
      <c r="G683" s="2342"/>
      <c r="H683" s="2342"/>
      <c r="I683" s="2343"/>
      <c r="J683" s="2343"/>
      <c r="K683" s="2343"/>
      <c r="L683" s="2343"/>
      <c r="M683" s="2343"/>
      <c r="N683" s="2343"/>
      <c r="O683" s="2343"/>
      <c r="P683" s="2343"/>
      <c r="Q683" s="2343"/>
      <c r="R683" s="2343"/>
      <c r="S683" s="2343"/>
      <c r="T683" s="2343"/>
    </row>
    <row r="684" spans="1:20" ht="15.75" customHeight="1">
      <c r="A684" s="2342"/>
      <c r="B684" s="2342"/>
      <c r="C684" s="2342"/>
      <c r="D684" s="2342"/>
      <c r="E684" s="2342"/>
      <c r="F684" s="2342"/>
      <c r="G684" s="2342"/>
      <c r="H684" s="2342"/>
      <c r="I684" s="2343"/>
      <c r="J684" s="2343"/>
      <c r="K684" s="2343"/>
      <c r="L684" s="2343"/>
      <c r="M684" s="2343"/>
      <c r="N684" s="2343"/>
      <c r="O684" s="2343"/>
      <c r="P684" s="2343"/>
      <c r="Q684" s="2343"/>
      <c r="R684" s="2343"/>
      <c r="S684" s="2343"/>
      <c r="T684" s="2343"/>
    </row>
    <row r="685" spans="1:20" ht="15.75" customHeight="1">
      <c r="A685" s="2342"/>
      <c r="B685" s="2342"/>
      <c r="C685" s="2342"/>
      <c r="D685" s="2342"/>
      <c r="E685" s="2342"/>
      <c r="F685" s="2342"/>
      <c r="G685" s="2342"/>
      <c r="H685" s="2342"/>
      <c r="I685" s="2343"/>
      <c r="J685" s="2343"/>
      <c r="K685" s="2343"/>
      <c r="L685" s="2343"/>
      <c r="M685" s="2343"/>
      <c r="N685" s="2343"/>
      <c r="O685" s="2343"/>
      <c r="P685" s="2343"/>
      <c r="Q685" s="2343"/>
      <c r="R685" s="2343"/>
      <c r="S685" s="2343"/>
      <c r="T685" s="2343"/>
    </row>
    <row r="686" spans="1:20" ht="15.75" customHeight="1">
      <c r="A686" s="2342"/>
      <c r="B686" s="2342"/>
      <c r="C686" s="2342"/>
      <c r="D686" s="2342"/>
      <c r="E686" s="2342"/>
      <c r="F686" s="2342"/>
      <c r="G686" s="2342"/>
      <c r="H686" s="2342"/>
      <c r="I686" s="2343"/>
      <c r="J686" s="2343"/>
      <c r="K686" s="2343"/>
      <c r="L686" s="2343"/>
      <c r="M686" s="2343"/>
      <c r="N686" s="2343"/>
      <c r="O686" s="2343"/>
      <c r="P686" s="2343"/>
      <c r="Q686" s="2343"/>
      <c r="R686" s="2343"/>
      <c r="S686" s="2343"/>
      <c r="T686" s="2343"/>
    </row>
    <row r="687" spans="1:20" ht="15.75" customHeight="1">
      <c r="A687" s="2342"/>
      <c r="B687" s="2342"/>
      <c r="C687" s="2342"/>
      <c r="D687" s="2342"/>
      <c r="E687" s="2342"/>
      <c r="F687" s="2342"/>
      <c r="G687" s="2342"/>
      <c r="H687" s="2342"/>
      <c r="I687" s="2343"/>
      <c r="J687" s="2343"/>
      <c r="K687" s="2343"/>
      <c r="L687" s="2343"/>
      <c r="M687" s="2343"/>
      <c r="N687" s="2343"/>
      <c r="O687" s="2343"/>
      <c r="P687" s="2343"/>
      <c r="Q687" s="2343"/>
      <c r="R687" s="2343"/>
      <c r="S687" s="2343"/>
      <c r="T687" s="2343"/>
    </row>
    <row r="688" spans="1:20" ht="15.75" customHeight="1">
      <c r="A688" s="2342"/>
      <c r="B688" s="2342"/>
      <c r="C688" s="2342"/>
      <c r="D688" s="2342"/>
      <c r="E688" s="2342"/>
      <c r="F688" s="2342"/>
      <c r="G688" s="2342"/>
      <c r="H688" s="2342"/>
      <c r="I688" s="2343"/>
      <c r="J688" s="2343"/>
      <c r="K688" s="2343"/>
      <c r="L688" s="2343"/>
      <c r="M688" s="2343"/>
      <c r="N688" s="2343"/>
      <c r="O688" s="2343"/>
      <c r="P688" s="2343"/>
      <c r="Q688" s="2343"/>
      <c r="R688" s="2343"/>
      <c r="S688" s="2343"/>
      <c r="T688" s="2343"/>
    </row>
    <row r="689" spans="1:20" ht="15.75" customHeight="1">
      <c r="A689" s="2342"/>
      <c r="B689" s="2342"/>
      <c r="C689" s="2342"/>
      <c r="D689" s="2342"/>
      <c r="E689" s="2342"/>
      <c r="F689" s="2342"/>
      <c r="G689" s="2342"/>
      <c r="H689" s="2342"/>
      <c r="I689" s="2343"/>
      <c r="J689" s="2343"/>
      <c r="K689" s="2343"/>
      <c r="L689" s="2343"/>
      <c r="M689" s="2343"/>
      <c r="N689" s="2343"/>
      <c r="O689" s="2343"/>
      <c r="P689" s="2343"/>
      <c r="Q689" s="2343"/>
      <c r="R689" s="2343"/>
      <c r="S689" s="2343"/>
      <c r="T689" s="2343"/>
    </row>
    <row r="690" spans="1:20" ht="15.75" customHeight="1">
      <c r="A690" s="2342"/>
      <c r="B690" s="2342"/>
      <c r="C690" s="2342"/>
      <c r="D690" s="2342"/>
      <c r="E690" s="2342"/>
      <c r="F690" s="2342"/>
      <c r="G690" s="2342"/>
      <c r="H690" s="2342"/>
      <c r="I690" s="2343"/>
      <c r="J690" s="2343"/>
      <c r="K690" s="2343"/>
      <c r="L690" s="2343"/>
      <c r="M690" s="2343"/>
      <c r="N690" s="2343"/>
      <c r="O690" s="2343"/>
      <c r="P690" s="2343"/>
      <c r="Q690" s="2343"/>
      <c r="R690" s="2343"/>
      <c r="S690" s="2343"/>
      <c r="T690" s="2343"/>
    </row>
    <row r="691" spans="1:20" ht="15.75" customHeight="1">
      <c r="A691" s="2342"/>
      <c r="B691" s="2342"/>
      <c r="C691" s="2342"/>
      <c r="D691" s="2342"/>
      <c r="E691" s="2342"/>
      <c r="F691" s="2342"/>
      <c r="G691" s="2342"/>
      <c r="H691" s="2342"/>
      <c r="I691" s="2343"/>
      <c r="J691" s="2343"/>
      <c r="K691" s="2343"/>
      <c r="L691" s="2343"/>
      <c r="M691" s="2343"/>
      <c r="N691" s="2343"/>
      <c r="O691" s="2343"/>
      <c r="P691" s="2343"/>
      <c r="Q691" s="2343"/>
      <c r="R691" s="2343"/>
      <c r="S691" s="2343"/>
      <c r="T691" s="2343"/>
    </row>
    <row r="692" spans="1:20" ht="15.75" customHeight="1">
      <c r="A692" s="2342"/>
      <c r="B692" s="2342"/>
      <c r="C692" s="2342"/>
      <c r="D692" s="2342"/>
      <c r="E692" s="2342"/>
      <c r="F692" s="2342"/>
      <c r="G692" s="2342"/>
      <c r="H692" s="2342"/>
      <c r="I692" s="2343"/>
      <c r="J692" s="2343"/>
      <c r="K692" s="2343"/>
      <c r="L692" s="2343"/>
      <c r="M692" s="2343"/>
      <c r="N692" s="2343"/>
      <c r="O692" s="2343"/>
      <c r="P692" s="2343"/>
      <c r="Q692" s="2343"/>
      <c r="R692" s="2343"/>
      <c r="S692" s="2343"/>
      <c r="T692" s="2343"/>
    </row>
    <row r="693" spans="1:20" ht="15.75" customHeight="1">
      <c r="A693" s="2342"/>
      <c r="B693" s="2342"/>
      <c r="C693" s="2342"/>
      <c r="D693" s="2342"/>
      <c r="E693" s="2342"/>
      <c r="F693" s="2342"/>
      <c r="G693" s="2342"/>
      <c r="H693" s="2342"/>
      <c r="I693" s="2343"/>
      <c r="J693" s="2343"/>
      <c r="K693" s="2343"/>
      <c r="L693" s="2343"/>
      <c r="M693" s="2343"/>
      <c r="N693" s="2343"/>
      <c r="O693" s="2343"/>
      <c r="P693" s="2343"/>
      <c r="Q693" s="2343"/>
      <c r="R693" s="2343"/>
      <c r="S693" s="2343"/>
      <c r="T693" s="2343"/>
    </row>
    <row r="694" spans="1:20" ht="15.75" customHeight="1">
      <c r="A694" s="2342"/>
      <c r="B694" s="2342"/>
      <c r="C694" s="2342"/>
      <c r="D694" s="2342"/>
      <c r="E694" s="2342"/>
      <c r="F694" s="2342"/>
      <c r="G694" s="2342"/>
      <c r="H694" s="2342"/>
      <c r="I694" s="2343"/>
      <c r="J694" s="2343"/>
      <c r="K694" s="2343"/>
      <c r="L694" s="2343"/>
      <c r="M694" s="2343"/>
      <c r="N694" s="2343"/>
      <c r="O694" s="2343"/>
      <c r="P694" s="2343"/>
      <c r="Q694" s="2343"/>
      <c r="R694" s="2343"/>
      <c r="S694" s="2343"/>
      <c r="T694" s="2343"/>
    </row>
    <row r="695" spans="1:20" ht="15.75" customHeight="1">
      <c r="A695" s="2342"/>
      <c r="B695" s="2342"/>
      <c r="C695" s="2342"/>
      <c r="D695" s="2342"/>
      <c r="E695" s="2342"/>
      <c r="F695" s="2342"/>
      <c r="G695" s="2342"/>
      <c r="H695" s="2342"/>
      <c r="I695" s="2343"/>
      <c r="J695" s="2343"/>
      <c r="K695" s="2343"/>
      <c r="L695" s="2343"/>
      <c r="M695" s="2343"/>
      <c r="N695" s="2343"/>
      <c r="O695" s="2343"/>
      <c r="P695" s="2343"/>
      <c r="Q695" s="2343"/>
      <c r="R695" s="2343"/>
      <c r="S695" s="2343"/>
      <c r="T695" s="2343"/>
    </row>
    <row r="696" spans="1:20" ht="15.75" customHeight="1">
      <c r="A696" s="2342"/>
      <c r="B696" s="2342"/>
      <c r="C696" s="2342"/>
      <c r="D696" s="2342"/>
      <c r="E696" s="2342"/>
      <c r="F696" s="2342"/>
      <c r="G696" s="2342"/>
      <c r="H696" s="2342"/>
      <c r="I696" s="2343"/>
      <c r="J696" s="2343"/>
      <c r="K696" s="2343"/>
      <c r="L696" s="2343"/>
      <c r="M696" s="2343"/>
      <c r="N696" s="2343"/>
      <c r="O696" s="2343"/>
      <c r="P696" s="2343"/>
      <c r="Q696" s="2343"/>
      <c r="R696" s="2343"/>
      <c r="S696" s="2343"/>
      <c r="T696" s="2343"/>
    </row>
    <row r="697" spans="1:20" ht="15.75" customHeight="1">
      <c r="A697" s="2342"/>
      <c r="B697" s="2342"/>
      <c r="C697" s="2342"/>
      <c r="D697" s="2342"/>
      <c r="E697" s="2342"/>
      <c r="F697" s="2342"/>
      <c r="G697" s="2342"/>
      <c r="H697" s="2342"/>
      <c r="I697" s="2343"/>
      <c r="J697" s="2343"/>
      <c r="K697" s="2343"/>
      <c r="L697" s="2343"/>
      <c r="M697" s="2343"/>
      <c r="N697" s="2343"/>
      <c r="O697" s="2343"/>
      <c r="P697" s="2343"/>
      <c r="Q697" s="2343"/>
      <c r="R697" s="2343"/>
      <c r="S697" s="2343"/>
      <c r="T697" s="2343"/>
    </row>
    <row r="698" spans="1:20" ht="15.75" customHeight="1">
      <c r="A698" s="2342"/>
      <c r="B698" s="2342"/>
      <c r="C698" s="2342"/>
      <c r="D698" s="2342"/>
      <c r="E698" s="2342"/>
      <c r="F698" s="2342"/>
      <c r="G698" s="2342"/>
      <c r="H698" s="2342"/>
      <c r="I698" s="2343"/>
      <c r="J698" s="2343"/>
      <c r="K698" s="2343"/>
      <c r="L698" s="2343"/>
      <c r="M698" s="2343"/>
      <c r="N698" s="2343"/>
      <c r="O698" s="2343"/>
      <c r="P698" s="2343"/>
      <c r="Q698" s="2343"/>
      <c r="R698" s="2343"/>
      <c r="S698" s="2343"/>
      <c r="T698" s="2343"/>
    </row>
    <row r="699" spans="1:20" ht="15.75" customHeight="1">
      <c r="A699" s="2342"/>
      <c r="B699" s="2342"/>
      <c r="C699" s="2342"/>
      <c r="D699" s="2342"/>
      <c r="E699" s="2342"/>
      <c r="F699" s="2342"/>
      <c r="G699" s="2342"/>
      <c r="H699" s="2342"/>
      <c r="I699" s="2343"/>
      <c r="J699" s="2343"/>
      <c r="K699" s="2343"/>
      <c r="L699" s="2343"/>
      <c r="M699" s="2343"/>
      <c r="N699" s="2343"/>
      <c r="O699" s="2343"/>
      <c r="P699" s="2343"/>
      <c r="Q699" s="2343"/>
      <c r="R699" s="2343"/>
      <c r="S699" s="2343"/>
      <c r="T699" s="2343"/>
    </row>
    <row r="700" spans="1:20" ht="15.75" customHeight="1">
      <c r="A700" s="2342"/>
      <c r="B700" s="2342"/>
      <c r="C700" s="2342"/>
      <c r="D700" s="2342"/>
      <c r="E700" s="2342"/>
      <c r="F700" s="2342"/>
      <c r="G700" s="2342"/>
      <c r="H700" s="2342"/>
      <c r="I700" s="2343"/>
      <c r="J700" s="2343"/>
      <c r="K700" s="2343"/>
      <c r="L700" s="2343"/>
      <c r="M700" s="2343"/>
      <c r="N700" s="2343"/>
      <c r="O700" s="2343"/>
      <c r="P700" s="2343"/>
      <c r="Q700" s="2343"/>
      <c r="R700" s="2343"/>
      <c r="S700" s="2343"/>
      <c r="T700" s="2343"/>
    </row>
    <row r="701" spans="1:20" ht="15.75" customHeight="1">
      <c r="A701" s="2342"/>
      <c r="B701" s="2342"/>
      <c r="C701" s="2342"/>
      <c r="D701" s="2342"/>
      <c r="E701" s="2342"/>
      <c r="F701" s="2342"/>
      <c r="G701" s="2342"/>
      <c r="H701" s="2342"/>
      <c r="I701" s="2343"/>
      <c r="J701" s="2343"/>
      <c r="K701" s="2343"/>
      <c r="L701" s="2343"/>
      <c r="M701" s="2343"/>
      <c r="N701" s="2343"/>
      <c r="O701" s="2343"/>
      <c r="P701" s="2343"/>
      <c r="Q701" s="2343"/>
      <c r="R701" s="2343"/>
      <c r="S701" s="2343"/>
      <c r="T701" s="2343"/>
    </row>
    <row r="702" spans="1:20" ht="15.75" customHeight="1">
      <c r="A702" s="2342"/>
      <c r="B702" s="2342"/>
      <c r="C702" s="2342"/>
      <c r="D702" s="2342"/>
      <c r="E702" s="2342"/>
      <c r="F702" s="2342"/>
      <c r="G702" s="2342"/>
      <c r="H702" s="2342"/>
      <c r="I702" s="2343"/>
      <c r="J702" s="2343"/>
      <c r="K702" s="2343"/>
      <c r="L702" s="2343"/>
      <c r="M702" s="2343"/>
      <c r="N702" s="2343"/>
      <c r="O702" s="2343"/>
      <c r="P702" s="2343"/>
      <c r="Q702" s="2343"/>
      <c r="R702" s="2343"/>
      <c r="S702" s="2343"/>
      <c r="T702" s="2343"/>
    </row>
    <row r="703" spans="1:20" ht="15.75" customHeight="1">
      <c r="A703" s="2342"/>
      <c r="B703" s="2342"/>
      <c r="C703" s="2342"/>
      <c r="D703" s="2342"/>
      <c r="E703" s="2342"/>
      <c r="F703" s="2342"/>
      <c r="G703" s="2342"/>
      <c r="H703" s="2342"/>
      <c r="I703" s="2343"/>
      <c r="J703" s="2343"/>
      <c r="K703" s="2343"/>
      <c r="L703" s="2343"/>
      <c r="M703" s="2343"/>
      <c r="N703" s="2343"/>
      <c r="O703" s="2343"/>
      <c r="P703" s="2343"/>
      <c r="Q703" s="2343"/>
      <c r="R703" s="2343"/>
      <c r="S703" s="2343"/>
      <c r="T703" s="2343"/>
    </row>
    <row r="704" spans="1:20" ht="15.75" customHeight="1">
      <c r="A704" s="2342"/>
      <c r="B704" s="2342"/>
      <c r="C704" s="2342"/>
      <c r="D704" s="2342"/>
      <c r="E704" s="2342"/>
      <c r="F704" s="2342"/>
      <c r="G704" s="2342"/>
      <c r="H704" s="2342"/>
      <c r="I704" s="2343"/>
      <c r="J704" s="2343"/>
      <c r="K704" s="2343"/>
      <c r="L704" s="2343"/>
      <c r="M704" s="2343"/>
      <c r="N704" s="2343"/>
      <c r="O704" s="2343"/>
      <c r="P704" s="2343"/>
      <c r="Q704" s="2343"/>
      <c r="R704" s="2343"/>
      <c r="S704" s="2343"/>
      <c r="T704" s="2343"/>
    </row>
    <row r="705" spans="1:20" ht="15.75" customHeight="1">
      <c r="A705" s="2342"/>
      <c r="B705" s="2342"/>
      <c r="C705" s="2342"/>
      <c r="D705" s="2342"/>
      <c r="E705" s="2342"/>
      <c r="F705" s="2342"/>
      <c r="G705" s="2342"/>
      <c r="H705" s="2342"/>
      <c r="I705" s="2343"/>
      <c r="J705" s="2343"/>
      <c r="K705" s="2343"/>
      <c r="L705" s="2343"/>
      <c r="M705" s="2343"/>
      <c r="N705" s="2343"/>
      <c r="O705" s="2343"/>
      <c r="P705" s="2343"/>
      <c r="Q705" s="2343"/>
      <c r="R705" s="2343"/>
      <c r="S705" s="2343"/>
      <c r="T705" s="2343"/>
    </row>
    <row r="706" spans="1:20" ht="15.75" customHeight="1">
      <c r="A706" s="2342"/>
      <c r="B706" s="2342"/>
      <c r="C706" s="2342"/>
      <c r="D706" s="2342"/>
      <c r="E706" s="2342"/>
      <c r="F706" s="2342"/>
      <c r="G706" s="2342"/>
      <c r="H706" s="2342"/>
      <c r="I706" s="2343"/>
      <c r="J706" s="2343"/>
      <c r="K706" s="2343"/>
      <c r="L706" s="2343"/>
      <c r="M706" s="2343"/>
      <c r="N706" s="2343"/>
      <c r="O706" s="2343"/>
      <c r="P706" s="2343"/>
      <c r="Q706" s="2343"/>
      <c r="R706" s="2343"/>
      <c r="S706" s="2343"/>
      <c r="T706" s="2343"/>
    </row>
    <row r="707" spans="1:20" ht="15.75" customHeight="1">
      <c r="A707" s="2342"/>
      <c r="B707" s="2342"/>
      <c r="C707" s="2342"/>
      <c r="D707" s="2342"/>
      <c r="E707" s="2342"/>
      <c r="F707" s="2342"/>
      <c r="G707" s="2342"/>
      <c r="H707" s="2342"/>
      <c r="I707" s="2343"/>
      <c r="J707" s="2343"/>
      <c r="K707" s="2343"/>
      <c r="L707" s="2343"/>
      <c r="M707" s="2343"/>
      <c r="N707" s="2343"/>
      <c r="O707" s="2343"/>
      <c r="P707" s="2343"/>
      <c r="Q707" s="2343"/>
      <c r="R707" s="2343"/>
      <c r="S707" s="2343"/>
      <c r="T707" s="2343"/>
    </row>
    <row r="708" spans="1:20" ht="15.75" customHeight="1">
      <c r="A708" s="2342"/>
      <c r="B708" s="2342"/>
      <c r="C708" s="2342"/>
      <c r="D708" s="2342"/>
      <c r="E708" s="2342"/>
      <c r="F708" s="2342"/>
      <c r="G708" s="2342"/>
      <c r="H708" s="2342"/>
      <c r="I708" s="2343"/>
      <c r="J708" s="2343"/>
      <c r="K708" s="2343"/>
      <c r="L708" s="2343"/>
      <c r="M708" s="2343"/>
      <c r="N708" s="2343"/>
      <c r="O708" s="2343"/>
      <c r="P708" s="2343"/>
      <c r="Q708" s="2343"/>
      <c r="R708" s="2343"/>
      <c r="S708" s="2343"/>
      <c r="T708" s="2343"/>
    </row>
    <row r="709" spans="1:20" ht="15.75" customHeight="1">
      <c r="A709" s="2342"/>
      <c r="B709" s="2342"/>
      <c r="C709" s="2342"/>
      <c r="D709" s="2342"/>
      <c r="E709" s="2342"/>
      <c r="F709" s="2342"/>
      <c r="G709" s="2342"/>
      <c r="H709" s="2342"/>
      <c r="I709" s="2343"/>
      <c r="J709" s="2343"/>
      <c r="K709" s="2343"/>
      <c r="L709" s="2343"/>
      <c r="M709" s="2343"/>
      <c r="N709" s="2343"/>
      <c r="O709" s="2343"/>
      <c r="P709" s="2343"/>
      <c r="Q709" s="2343"/>
      <c r="R709" s="2343"/>
      <c r="S709" s="2343"/>
      <c r="T709" s="2343"/>
    </row>
    <row r="710" spans="1:20" ht="15.75" customHeight="1">
      <c r="A710" s="2342"/>
      <c r="B710" s="2342"/>
      <c r="C710" s="2342"/>
      <c r="D710" s="2342"/>
      <c r="E710" s="2342"/>
      <c r="F710" s="2342"/>
      <c r="G710" s="2342"/>
      <c r="H710" s="2342"/>
      <c r="I710" s="2343"/>
      <c r="J710" s="2343"/>
      <c r="K710" s="2343"/>
      <c r="L710" s="2343"/>
      <c r="M710" s="2343"/>
      <c r="N710" s="2343"/>
      <c r="O710" s="2343"/>
      <c r="P710" s="2343"/>
      <c r="Q710" s="2343"/>
      <c r="R710" s="2343"/>
      <c r="S710" s="2343"/>
      <c r="T710" s="2343"/>
    </row>
    <row r="711" spans="1:20" ht="15.75" customHeight="1">
      <c r="A711" s="2342"/>
      <c r="B711" s="2342"/>
      <c r="C711" s="2342"/>
      <c r="D711" s="2342"/>
      <c r="E711" s="2342"/>
      <c r="F711" s="2342"/>
      <c r="G711" s="2342"/>
      <c r="H711" s="2342"/>
      <c r="I711" s="2343"/>
      <c r="J711" s="2343"/>
      <c r="K711" s="2343"/>
      <c r="L711" s="2343"/>
      <c r="M711" s="2343"/>
      <c r="N711" s="2343"/>
      <c r="O711" s="2343"/>
      <c r="P711" s="2343"/>
      <c r="Q711" s="2343"/>
      <c r="R711" s="2343"/>
      <c r="S711" s="2343"/>
      <c r="T711" s="2343"/>
    </row>
    <row r="712" spans="1:20" ht="15.75" customHeight="1">
      <c r="A712" s="2342"/>
      <c r="B712" s="2342"/>
      <c r="C712" s="2342"/>
      <c r="D712" s="2342"/>
      <c r="E712" s="2342"/>
      <c r="F712" s="2342"/>
      <c r="G712" s="2342"/>
      <c r="H712" s="2342"/>
      <c r="I712" s="2343"/>
      <c r="J712" s="2343"/>
      <c r="K712" s="2343"/>
      <c r="L712" s="2343"/>
      <c r="M712" s="2343"/>
      <c r="N712" s="2343"/>
      <c r="O712" s="2343"/>
      <c r="P712" s="2343"/>
      <c r="Q712" s="2343"/>
      <c r="R712" s="2343"/>
      <c r="S712" s="2343"/>
      <c r="T712" s="2343"/>
    </row>
    <row r="713" spans="1:20" ht="15.75" customHeight="1">
      <c r="A713" s="2342"/>
      <c r="B713" s="2342"/>
      <c r="C713" s="2342"/>
      <c r="D713" s="2342"/>
      <c r="E713" s="2342"/>
      <c r="F713" s="2342"/>
      <c r="G713" s="2342"/>
      <c r="H713" s="2342"/>
      <c r="I713" s="2343"/>
      <c r="J713" s="2343"/>
      <c r="K713" s="2343"/>
      <c r="L713" s="2343"/>
      <c r="M713" s="2343"/>
      <c r="N713" s="2343"/>
      <c r="O713" s="2343"/>
      <c r="P713" s="2343"/>
      <c r="Q713" s="2343"/>
      <c r="R713" s="2343"/>
      <c r="S713" s="2343"/>
      <c r="T713" s="2343"/>
    </row>
    <row r="714" spans="1:20" ht="15.75" customHeight="1">
      <c r="A714" s="2342"/>
      <c r="B714" s="2342"/>
      <c r="C714" s="2342"/>
      <c r="D714" s="2342"/>
      <c r="E714" s="2342"/>
      <c r="F714" s="2342"/>
      <c r="G714" s="2342"/>
      <c r="H714" s="2342"/>
      <c r="I714" s="2343"/>
      <c r="J714" s="2343"/>
      <c r="K714" s="2343"/>
      <c r="L714" s="2343"/>
      <c r="M714" s="2343"/>
      <c r="N714" s="2343"/>
      <c r="O714" s="2343"/>
      <c r="P714" s="2343"/>
      <c r="Q714" s="2343"/>
      <c r="R714" s="2343"/>
      <c r="S714" s="2343"/>
      <c r="T714" s="2343"/>
    </row>
    <row r="715" spans="1:20" ht="15.75" customHeight="1">
      <c r="A715" s="2342"/>
      <c r="B715" s="2342"/>
      <c r="C715" s="2342"/>
      <c r="D715" s="2342"/>
      <c r="E715" s="2342"/>
      <c r="F715" s="2342"/>
      <c r="G715" s="2342"/>
      <c r="H715" s="2342"/>
      <c r="I715" s="2343"/>
      <c r="J715" s="2343"/>
      <c r="K715" s="2343"/>
      <c r="L715" s="2343"/>
      <c r="M715" s="2343"/>
      <c r="N715" s="2343"/>
      <c r="O715" s="2343"/>
      <c r="P715" s="2343"/>
      <c r="Q715" s="2343"/>
      <c r="R715" s="2343"/>
      <c r="S715" s="2343"/>
      <c r="T715" s="2343"/>
    </row>
    <row r="716" spans="1:20" ht="15.75" customHeight="1">
      <c r="A716" s="2342"/>
      <c r="B716" s="2342"/>
      <c r="C716" s="2342"/>
      <c r="D716" s="2342"/>
      <c r="E716" s="2342"/>
      <c r="F716" s="2342"/>
      <c r="G716" s="2342"/>
      <c r="H716" s="2342"/>
      <c r="I716" s="2343"/>
      <c r="J716" s="2343"/>
      <c r="K716" s="2343"/>
      <c r="L716" s="2343"/>
      <c r="M716" s="2343"/>
      <c r="N716" s="2343"/>
      <c r="O716" s="2343"/>
      <c r="P716" s="2343"/>
      <c r="Q716" s="2343"/>
      <c r="R716" s="2343"/>
      <c r="S716" s="2343"/>
      <c r="T716" s="2343"/>
    </row>
    <row r="717" spans="1:20" ht="15.75" customHeight="1">
      <c r="A717" s="2342"/>
      <c r="B717" s="2342"/>
      <c r="C717" s="2342"/>
      <c r="D717" s="2342"/>
      <c r="E717" s="2342"/>
      <c r="F717" s="2342"/>
      <c r="G717" s="2342"/>
      <c r="H717" s="2342"/>
      <c r="I717" s="2343"/>
      <c r="J717" s="2343"/>
      <c r="K717" s="2343"/>
      <c r="L717" s="2343"/>
      <c r="M717" s="2343"/>
      <c r="N717" s="2343"/>
      <c r="O717" s="2343"/>
      <c r="P717" s="2343"/>
      <c r="Q717" s="2343"/>
      <c r="R717" s="2343"/>
      <c r="S717" s="2343"/>
      <c r="T717" s="2343"/>
    </row>
    <row r="718" spans="1:20" ht="15.75" customHeight="1">
      <c r="A718" s="2342"/>
      <c r="B718" s="2342"/>
      <c r="C718" s="2342"/>
      <c r="D718" s="2342"/>
      <c r="E718" s="2342"/>
      <c r="F718" s="2342"/>
      <c r="G718" s="2342"/>
      <c r="H718" s="2342"/>
      <c r="I718" s="2343"/>
      <c r="J718" s="2343"/>
      <c r="K718" s="2343"/>
      <c r="L718" s="2343"/>
      <c r="M718" s="2343"/>
      <c r="N718" s="2343"/>
      <c r="O718" s="2343"/>
      <c r="P718" s="2343"/>
      <c r="Q718" s="2343"/>
      <c r="R718" s="2343"/>
      <c r="S718" s="2343"/>
      <c r="T718" s="2343"/>
    </row>
    <row r="719" spans="1:20" ht="15.75" customHeight="1">
      <c r="A719" s="2342"/>
      <c r="B719" s="2342"/>
      <c r="C719" s="2342"/>
      <c r="D719" s="2342"/>
      <c r="E719" s="2342"/>
      <c r="F719" s="2342"/>
      <c r="G719" s="2342"/>
      <c r="H719" s="2342"/>
      <c r="I719" s="2343"/>
      <c r="J719" s="2343"/>
      <c r="K719" s="2343"/>
      <c r="L719" s="2343"/>
      <c r="M719" s="2343"/>
      <c r="N719" s="2343"/>
      <c r="O719" s="2343"/>
      <c r="P719" s="2343"/>
      <c r="Q719" s="2343"/>
      <c r="R719" s="2343"/>
      <c r="S719" s="2343"/>
      <c r="T719" s="2343"/>
    </row>
    <row r="720" spans="1:20" ht="15.75" customHeight="1">
      <c r="A720" s="2342"/>
      <c r="B720" s="2342"/>
      <c r="C720" s="2342"/>
      <c r="D720" s="2342"/>
      <c r="E720" s="2342"/>
      <c r="F720" s="2342"/>
      <c r="G720" s="2342"/>
      <c r="H720" s="2342"/>
      <c r="I720" s="2343"/>
      <c r="J720" s="2343"/>
      <c r="K720" s="2343"/>
      <c r="L720" s="2343"/>
      <c r="M720" s="2343"/>
      <c r="N720" s="2343"/>
      <c r="O720" s="2343"/>
      <c r="P720" s="2343"/>
      <c r="Q720" s="2343"/>
      <c r="R720" s="2343"/>
      <c r="S720" s="2343"/>
      <c r="T720" s="2343"/>
    </row>
    <row r="721" spans="1:20" ht="15.75" customHeight="1">
      <c r="A721" s="2342"/>
      <c r="B721" s="2342"/>
      <c r="C721" s="2342"/>
      <c r="D721" s="2342"/>
      <c r="E721" s="2342"/>
      <c r="F721" s="2342"/>
      <c r="G721" s="2342"/>
      <c r="H721" s="2342"/>
      <c r="I721" s="2343"/>
      <c r="J721" s="2343"/>
      <c r="K721" s="2343"/>
      <c r="L721" s="2343"/>
      <c r="M721" s="2343"/>
      <c r="N721" s="2343"/>
      <c r="O721" s="2343"/>
      <c r="P721" s="2343"/>
      <c r="Q721" s="2343"/>
      <c r="R721" s="2343"/>
      <c r="S721" s="2343"/>
      <c r="T721" s="2343"/>
    </row>
    <row r="722" spans="1:20" ht="15.75" customHeight="1">
      <c r="A722" s="2342"/>
      <c r="B722" s="2342"/>
      <c r="C722" s="2342"/>
      <c r="D722" s="2342"/>
      <c r="E722" s="2342"/>
      <c r="F722" s="2342"/>
      <c r="G722" s="2342"/>
      <c r="H722" s="2342"/>
      <c r="I722" s="2343"/>
      <c r="J722" s="2343"/>
      <c r="K722" s="2343"/>
      <c r="L722" s="2343"/>
      <c r="M722" s="2343"/>
      <c r="N722" s="2343"/>
      <c r="O722" s="2343"/>
      <c r="P722" s="2343"/>
      <c r="Q722" s="2343"/>
      <c r="R722" s="2343"/>
      <c r="S722" s="2343"/>
      <c r="T722" s="2343"/>
    </row>
    <row r="723" spans="1:20" ht="15.75" customHeight="1">
      <c r="A723" s="2342"/>
      <c r="B723" s="2342"/>
      <c r="C723" s="2342"/>
      <c r="D723" s="2342"/>
      <c r="E723" s="2342"/>
      <c r="F723" s="2342"/>
      <c r="G723" s="2342"/>
      <c r="H723" s="2342"/>
      <c r="I723" s="2343"/>
      <c r="J723" s="2343"/>
      <c r="K723" s="2343"/>
      <c r="L723" s="2343"/>
      <c r="M723" s="2343"/>
      <c r="N723" s="2343"/>
      <c r="O723" s="2343"/>
      <c r="P723" s="2343"/>
      <c r="Q723" s="2343"/>
      <c r="R723" s="2343"/>
      <c r="S723" s="2343"/>
      <c r="T723" s="2343"/>
    </row>
    <row r="724" spans="1:20" ht="15.75" customHeight="1">
      <c r="A724" s="2342"/>
      <c r="B724" s="2342"/>
      <c r="C724" s="2342"/>
      <c r="D724" s="2342"/>
      <c r="E724" s="2342"/>
      <c r="F724" s="2342"/>
      <c r="G724" s="2342"/>
      <c r="H724" s="2342"/>
      <c r="I724" s="2343"/>
      <c r="J724" s="2343"/>
      <c r="K724" s="2343"/>
      <c r="L724" s="2343"/>
      <c r="M724" s="2343"/>
      <c r="N724" s="2343"/>
      <c r="O724" s="2343"/>
      <c r="P724" s="2343"/>
      <c r="Q724" s="2343"/>
      <c r="R724" s="2343"/>
      <c r="S724" s="2343"/>
      <c r="T724" s="2343"/>
    </row>
    <row r="725" spans="1:20" ht="15.75" customHeight="1">
      <c r="A725" s="2342"/>
      <c r="B725" s="2342"/>
      <c r="C725" s="2342"/>
      <c r="D725" s="2342"/>
      <c r="E725" s="2342"/>
      <c r="F725" s="2342"/>
      <c r="G725" s="2342"/>
      <c r="H725" s="2342"/>
      <c r="I725" s="2343"/>
      <c r="J725" s="2343"/>
      <c r="K725" s="2343"/>
      <c r="L725" s="2343"/>
      <c r="M725" s="2343"/>
      <c r="N725" s="2343"/>
      <c r="O725" s="2343"/>
      <c r="P725" s="2343"/>
      <c r="Q725" s="2343"/>
      <c r="R725" s="2343"/>
      <c r="S725" s="2343"/>
      <c r="T725" s="2343"/>
    </row>
    <row r="726" spans="1:20" ht="15.75" customHeight="1">
      <c r="A726" s="2342"/>
      <c r="B726" s="2342"/>
      <c r="C726" s="2342"/>
      <c r="D726" s="2342"/>
      <c r="E726" s="2342"/>
      <c r="F726" s="2342"/>
      <c r="G726" s="2342"/>
      <c r="H726" s="2342"/>
      <c r="I726" s="2343"/>
      <c r="J726" s="2343"/>
      <c r="K726" s="2343"/>
      <c r="L726" s="2343"/>
      <c r="M726" s="2343"/>
      <c r="N726" s="2343"/>
      <c r="O726" s="2343"/>
      <c r="P726" s="2343"/>
      <c r="Q726" s="2343"/>
      <c r="R726" s="2343"/>
      <c r="S726" s="2343"/>
      <c r="T726" s="2343"/>
    </row>
    <row r="727" spans="1:20" ht="15.75" customHeight="1">
      <c r="A727" s="2342"/>
      <c r="B727" s="2342"/>
      <c r="C727" s="2342"/>
      <c r="D727" s="2342"/>
      <c r="E727" s="2342"/>
      <c r="F727" s="2342"/>
      <c r="G727" s="2342"/>
      <c r="H727" s="2342"/>
      <c r="I727" s="2343"/>
      <c r="J727" s="2343"/>
      <c r="K727" s="2343"/>
      <c r="L727" s="2343"/>
      <c r="M727" s="2343"/>
      <c r="N727" s="2343"/>
      <c r="O727" s="2343"/>
      <c r="P727" s="2343"/>
      <c r="Q727" s="2343"/>
      <c r="R727" s="2343"/>
      <c r="S727" s="2343"/>
      <c r="T727" s="2343"/>
    </row>
    <row r="728" spans="1:20" ht="15.75" customHeight="1">
      <c r="A728" s="2342"/>
      <c r="B728" s="2342"/>
      <c r="C728" s="2342"/>
      <c r="D728" s="2342"/>
      <c r="E728" s="2342"/>
      <c r="F728" s="2342"/>
      <c r="G728" s="2342"/>
      <c r="H728" s="2342"/>
      <c r="I728" s="2343"/>
      <c r="J728" s="2343"/>
      <c r="K728" s="2343"/>
      <c r="L728" s="2343"/>
      <c r="M728" s="2343"/>
      <c r="N728" s="2343"/>
      <c r="O728" s="2343"/>
      <c r="P728" s="2343"/>
      <c r="Q728" s="2343"/>
      <c r="R728" s="2343"/>
      <c r="S728" s="2343"/>
      <c r="T728" s="2343"/>
    </row>
    <row r="729" spans="1:20" ht="15.75" customHeight="1">
      <c r="A729" s="2342"/>
      <c r="B729" s="2342"/>
      <c r="C729" s="2342"/>
      <c r="D729" s="2342"/>
      <c r="E729" s="2342"/>
      <c r="F729" s="2342"/>
      <c r="G729" s="2342"/>
      <c r="H729" s="2342"/>
      <c r="I729" s="2343"/>
      <c r="J729" s="2343"/>
      <c r="K729" s="2343"/>
      <c r="L729" s="2343"/>
      <c r="M729" s="2343"/>
      <c r="N729" s="2343"/>
      <c r="O729" s="2343"/>
      <c r="P729" s="2343"/>
      <c r="Q729" s="2343"/>
      <c r="R729" s="2343"/>
      <c r="S729" s="2343"/>
      <c r="T729" s="2343"/>
    </row>
    <row r="730" spans="1:20" ht="15.75" customHeight="1">
      <c r="A730" s="2342"/>
      <c r="B730" s="2342"/>
      <c r="C730" s="2342"/>
      <c r="D730" s="2342"/>
      <c r="E730" s="2342"/>
      <c r="F730" s="2342"/>
      <c r="G730" s="2342"/>
      <c r="H730" s="2342"/>
      <c r="I730" s="2343"/>
      <c r="J730" s="2343"/>
      <c r="K730" s="2343"/>
      <c r="L730" s="2343"/>
      <c r="M730" s="2343"/>
      <c r="N730" s="2343"/>
      <c r="O730" s="2343"/>
      <c r="P730" s="2343"/>
      <c r="Q730" s="2343"/>
      <c r="R730" s="2343"/>
      <c r="S730" s="2343"/>
      <c r="T730" s="2343"/>
    </row>
    <row r="731" spans="1:20" ht="15.75" customHeight="1">
      <c r="A731" s="2342"/>
      <c r="B731" s="2342"/>
      <c r="C731" s="2342"/>
      <c r="D731" s="2342"/>
      <c r="E731" s="2342"/>
      <c r="F731" s="2342"/>
      <c r="G731" s="2342"/>
      <c r="H731" s="2342"/>
      <c r="I731" s="2343"/>
      <c r="J731" s="2343"/>
      <c r="K731" s="2343"/>
      <c r="L731" s="2343"/>
      <c r="M731" s="2343"/>
      <c r="N731" s="2343"/>
      <c r="O731" s="2343"/>
      <c r="P731" s="2343"/>
      <c r="Q731" s="2343"/>
      <c r="R731" s="2343"/>
      <c r="S731" s="2343"/>
      <c r="T731" s="2343"/>
    </row>
    <row r="732" spans="1:20" ht="15.75" customHeight="1">
      <c r="A732" s="2342"/>
      <c r="B732" s="2342"/>
      <c r="C732" s="2342"/>
      <c r="D732" s="2342"/>
      <c r="E732" s="2342"/>
      <c r="F732" s="2342"/>
      <c r="G732" s="2342"/>
      <c r="H732" s="2342"/>
      <c r="I732" s="2343"/>
      <c r="J732" s="2343"/>
      <c r="K732" s="2343"/>
      <c r="L732" s="2343"/>
      <c r="M732" s="2343"/>
      <c r="N732" s="2343"/>
      <c r="O732" s="2343"/>
      <c r="P732" s="2343"/>
      <c r="Q732" s="2343"/>
      <c r="R732" s="2343"/>
      <c r="S732" s="2343"/>
      <c r="T732" s="2343"/>
    </row>
    <row r="733" spans="1:20" ht="15.75" customHeight="1">
      <c r="A733" s="2342"/>
      <c r="B733" s="2342"/>
      <c r="C733" s="2342"/>
      <c r="D733" s="2342"/>
      <c r="E733" s="2342"/>
      <c r="F733" s="2342"/>
      <c r="G733" s="2342"/>
      <c r="H733" s="2342"/>
      <c r="I733" s="2343"/>
      <c r="J733" s="2343"/>
      <c r="K733" s="2343"/>
      <c r="L733" s="2343"/>
      <c r="M733" s="2343"/>
      <c r="N733" s="2343"/>
      <c r="O733" s="2343"/>
      <c r="P733" s="2343"/>
      <c r="Q733" s="2343"/>
      <c r="R733" s="2343"/>
      <c r="S733" s="2343"/>
      <c r="T733" s="2343"/>
    </row>
    <row r="734" spans="1:20" ht="15.75" customHeight="1">
      <c r="A734" s="2342"/>
      <c r="B734" s="2342"/>
      <c r="C734" s="2342"/>
      <c r="D734" s="2342"/>
      <c r="E734" s="2342"/>
      <c r="F734" s="2342"/>
      <c r="G734" s="2342"/>
      <c r="H734" s="2342"/>
      <c r="I734" s="2343"/>
      <c r="J734" s="2343"/>
      <c r="K734" s="2343"/>
      <c r="L734" s="2343"/>
      <c r="M734" s="2343"/>
      <c r="N734" s="2343"/>
      <c r="O734" s="2343"/>
      <c r="P734" s="2343"/>
      <c r="Q734" s="2343"/>
      <c r="R734" s="2343"/>
      <c r="S734" s="2343"/>
      <c r="T734" s="2343"/>
    </row>
    <row r="735" spans="1:20" ht="15.75" customHeight="1">
      <c r="A735" s="2342"/>
      <c r="B735" s="2342"/>
      <c r="C735" s="2342"/>
      <c r="D735" s="2342"/>
      <c r="E735" s="2342"/>
      <c r="F735" s="2342"/>
      <c r="G735" s="2342"/>
      <c r="H735" s="2342"/>
      <c r="I735" s="2343"/>
      <c r="J735" s="2343"/>
      <c r="K735" s="2343"/>
      <c r="L735" s="2343"/>
      <c r="M735" s="2343"/>
      <c r="N735" s="2343"/>
      <c r="O735" s="2343"/>
      <c r="P735" s="2343"/>
      <c r="Q735" s="2343"/>
      <c r="R735" s="2343"/>
      <c r="S735" s="2343"/>
      <c r="T735" s="2343"/>
    </row>
    <row r="736" spans="1:20" ht="15.75" customHeight="1">
      <c r="A736" s="2342"/>
      <c r="B736" s="2342"/>
      <c r="C736" s="2342"/>
      <c r="D736" s="2342"/>
      <c r="E736" s="2342"/>
      <c r="F736" s="2342"/>
      <c r="G736" s="2342"/>
      <c r="H736" s="2342"/>
      <c r="I736" s="2343"/>
      <c r="J736" s="2343"/>
      <c r="K736" s="2343"/>
      <c r="L736" s="2343"/>
      <c r="M736" s="2343"/>
      <c r="N736" s="2343"/>
      <c r="O736" s="2343"/>
      <c r="P736" s="2343"/>
      <c r="Q736" s="2343"/>
      <c r="R736" s="2343"/>
      <c r="S736" s="2343"/>
      <c r="T736" s="2343"/>
    </row>
    <row r="737" spans="1:20" ht="15.75" customHeight="1">
      <c r="A737" s="2342"/>
      <c r="B737" s="2342"/>
      <c r="C737" s="2342"/>
      <c r="D737" s="2342"/>
      <c r="E737" s="2342"/>
      <c r="F737" s="2342"/>
      <c r="G737" s="2342"/>
      <c r="H737" s="2342"/>
      <c r="I737" s="2343"/>
      <c r="J737" s="2343"/>
      <c r="K737" s="2343"/>
      <c r="L737" s="2343"/>
      <c r="M737" s="2343"/>
      <c r="N737" s="2343"/>
      <c r="O737" s="2343"/>
      <c r="P737" s="2343"/>
      <c r="Q737" s="2343"/>
      <c r="R737" s="2343"/>
      <c r="S737" s="2343"/>
      <c r="T737" s="2343"/>
    </row>
    <row r="738" spans="1:20" ht="15.75" customHeight="1">
      <c r="A738" s="2342"/>
      <c r="B738" s="2342"/>
      <c r="C738" s="2342"/>
      <c r="D738" s="2342"/>
      <c r="E738" s="2342"/>
      <c r="F738" s="2342"/>
      <c r="G738" s="2342"/>
      <c r="H738" s="2342"/>
      <c r="I738" s="2343"/>
      <c r="J738" s="2343"/>
      <c r="K738" s="2343"/>
      <c r="L738" s="2343"/>
      <c r="M738" s="2343"/>
      <c r="N738" s="2343"/>
      <c r="O738" s="2343"/>
      <c r="P738" s="2343"/>
      <c r="Q738" s="2343"/>
      <c r="R738" s="2343"/>
      <c r="S738" s="2343"/>
      <c r="T738" s="2343"/>
    </row>
    <row r="739" spans="1:20" ht="15.75" customHeight="1">
      <c r="A739" s="2342"/>
      <c r="B739" s="2342"/>
      <c r="C739" s="2342"/>
      <c r="D739" s="2342"/>
      <c r="E739" s="2342"/>
      <c r="F739" s="2342"/>
      <c r="G739" s="2342"/>
      <c r="H739" s="2342"/>
      <c r="I739" s="2343"/>
      <c r="J739" s="2343"/>
      <c r="K739" s="2343"/>
      <c r="L739" s="2343"/>
      <c r="M739" s="2343"/>
      <c r="N739" s="2343"/>
      <c r="O739" s="2343"/>
      <c r="P739" s="2343"/>
      <c r="Q739" s="2343"/>
      <c r="R739" s="2343"/>
      <c r="S739" s="2343"/>
      <c r="T739" s="2343"/>
    </row>
    <row r="740" spans="1:20" ht="15.75" customHeight="1">
      <c r="A740" s="2342"/>
      <c r="B740" s="2342"/>
      <c r="C740" s="2342"/>
      <c r="D740" s="2342"/>
      <c r="E740" s="2342"/>
      <c r="F740" s="2342"/>
      <c r="G740" s="2342"/>
      <c r="H740" s="2342"/>
      <c r="I740" s="2343"/>
      <c r="J740" s="2343"/>
      <c r="K740" s="2343"/>
      <c r="L740" s="2343"/>
      <c r="M740" s="2343"/>
      <c r="N740" s="2343"/>
      <c r="O740" s="2343"/>
      <c r="P740" s="2343"/>
      <c r="Q740" s="2343"/>
      <c r="R740" s="2343"/>
      <c r="S740" s="2343"/>
      <c r="T740" s="2343"/>
    </row>
    <row r="741" spans="1:20" ht="15.75" customHeight="1">
      <c r="A741" s="2342"/>
      <c r="B741" s="2342"/>
      <c r="C741" s="2342"/>
      <c r="D741" s="2342"/>
      <c r="E741" s="2342"/>
      <c r="F741" s="2342"/>
      <c r="G741" s="2342"/>
      <c r="H741" s="2342"/>
      <c r="I741" s="2343"/>
      <c r="J741" s="2343"/>
      <c r="K741" s="2343"/>
      <c r="L741" s="2343"/>
      <c r="M741" s="2343"/>
      <c r="N741" s="2343"/>
      <c r="O741" s="2343"/>
      <c r="P741" s="2343"/>
      <c r="Q741" s="2343"/>
      <c r="R741" s="2343"/>
      <c r="S741" s="2343"/>
      <c r="T741" s="2343"/>
    </row>
    <row r="742" spans="1:20" ht="15.75" customHeight="1">
      <c r="A742" s="2342"/>
      <c r="B742" s="2342"/>
      <c r="C742" s="2342"/>
      <c r="D742" s="2342"/>
      <c r="E742" s="2342"/>
      <c r="F742" s="2342"/>
      <c r="G742" s="2342"/>
      <c r="H742" s="2342"/>
      <c r="I742" s="2343"/>
      <c r="J742" s="2343"/>
      <c r="K742" s="2343"/>
      <c r="L742" s="2343"/>
      <c r="M742" s="2343"/>
      <c r="N742" s="2343"/>
      <c r="O742" s="2343"/>
      <c r="P742" s="2343"/>
      <c r="Q742" s="2343"/>
      <c r="R742" s="2343"/>
      <c r="S742" s="2343"/>
      <c r="T742" s="2343"/>
    </row>
    <row r="743" spans="1:20" ht="15.75" customHeight="1">
      <c r="A743" s="2342"/>
      <c r="B743" s="2342"/>
      <c r="C743" s="2342"/>
      <c r="D743" s="2342"/>
      <c r="E743" s="2342"/>
      <c r="F743" s="2342"/>
      <c r="G743" s="2342"/>
      <c r="H743" s="2342"/>
      <c r="I743" s="2343"/>
      <c r="J743" s="2343"/>
      <c r="K743" s="2343"/>
      <c r="L743" s="2343"/>
      <c r="M743" s="2343"/>
      <c r="N743" s="2343"/>
      <c r="O743" s="2343"/>
      <c r="P743" s="2343"/>
      <c r="Q743" s="2343"/>
      <c r="R743" s="2343"/>
      <c r="S743" s="2343"/>
      <c r="T743" s="2343"/>
    </row>
    <row r="744" spans="1:20" ht="15.75" customHeight="1">
      <c r="A744" s="2342"/>
      <c r="B744" s="2342"/>
      <c r="C744" s="2342"/>
      <c r="D744" s="2342"/>
      <c r="E744" s="2342"/>
      <c r="F744" s="2342"/>
      <c r="G744" s="2342"/>
      <c r="H744" s="2342"/>
      <c r="I744" s="2343"/>
      <c r="J744" s="2343"/>
      <c r="K744" s="2343"/>
      <c r="L744" s="2343"/>
      <c r="M744" s="2343"/>
      <c r="N744" s="2343"/>
      <c r="O744" s="2343"/>
      <c r="P744" s="2343"/>
      <c r="Q744" s="2343"/>
      <c r="R744" s="2343"/>
      <c r="S744" s="2343"/>
      <c r="T744" s="2343"/>
    </row>
    <row r="745" spans="1:20" ht="15.75" customHeight="1">
      <c r="A745" s="2342"/>
      <c r="B745" s="2342"/>
      <c r="C745" s="2342"/>
      <c r="D745" s="2342"/>
      <c r="E745" s="2342"/>
      <c r="F745" s="2342"/>
      <c r="G745" s="2342"/>
      <c r="H745" s="2342"/>
      <c r="I745" s="2343"/>
      <c r="J745" s="2343"/>
      <c r="K745" s="2343"/>
      <c r="L745" s="2343"/>
      <c r="M745" s="2343"/>
      <c r="N745" s="2343"/>
      <c r="O745" s="2343"/>
      <c r="P745" s="2343"/>
      <c r="Q745" s="2343"/>
      <c r="R745" s="2343"/>
      <c r="S745" s="2343"/>
      <c r="T745" s="2343"/>
    </row>
    <row r="746" spans="1:20" ht="15.75" customHeight="1">
      <c r="A746" s="2342"/>
      <c r="B746" s="2342"/>
      <c r="C746" s="2342"/>
      <c r="D746" s="2342"/>
      <c r="E746" s="2342"/>
      <c r="F746" s="2342"/>
      <c r="G746" s="2342"/>
      <c r="H746" s="2342"/>
      <c r="I746" s="2343"/>
      <c r="J746" s="2343"/>
      <c r="K746" s="2343"/>
      <c r="L746" s="2343"/>
      <c r="M746" s="2343"/>
      <c r="N746" s="2343"/>
      <c r="O746" s="2343"/>
      <c r="P746" s="2343"/>
      <c r="Q746" s="2343"/>
      <c r="R746" s="2343"/>
      <c r="S746" s="2343"/>
      <c r="T746" s="2343"/>
    </row>
    <row r="747" spans="1:20" ht="15.75" customHeight="1">
      <c r="A747" s="2342"/>
      <c r="B747" s="2342"/>
      <c r="C747" s="2342"/>
      <c r="D747" s="2342"/>
      <c r="E747" s="2342"/>
      <c r="F747" s="2342"/>
      <c r="G747" s="2342"/>
      <c r="H747" s="2342"/>
      <c r="I747" s="2343"/>
      <c r="J747" s="2343"/>
      <c r="K747" s="2343"/>
      <c r="L747" s="2343"/>
      <c r="M747" s="2343"/>
      <c r="N747" s="2343"/>
      <c r="O747" s="2343"/>
      <c r="P747" s="2343"/>
      <c r="Q747" s="2343"/>
      <c r="R747" s="2343"/>
      <c r="S747" s="2343"/>
      <c r="T747" s="2343"/>
    </row>
    <row r="748" spans="1:20" ht="15.75" customHeight="1">
      <c r="A748" s="2342"/>
      <c r="B748" s="2342"/>
      <c r="C748" s="2342"/>
      <c r="D748" s="2342"/>
      <c r="E748" s="2342"/>
      <c r="F748" s="2342"/>
      <c r="G748" s="2342"/>
      <c r="H748" s="2342"/>
      <c r="I748" s="2343"/>
      <c r="J748" s="2343"/>
      <c r="K748" s="2343"/>
      <c r="L748" s="2343"/>
      <c r="M748" s="2343"/>
      <c r="N748" s="2343"/>
      <c r="O748" s="2343"/>
      <c r="P748" s="2343"/>
      <c r="Q748" s="2343"/>
      <c r="R748" s="2343"/>
      <c r="S748" s="2343"/>
      <c r="T748" s="2343"/>
    </row>
    <row r="749" spans="1:20" ht="15.75" customHeight="1">
      <c r="A749" s="2342"/>
      <c r="B749" s="2342"/>
      <c r="C749" s="2342"/>
      <c r="D749" s="2342"/>
      <c r="E749" s="2342"/>
      <c r="F749" s="2342"/>
      <c r="G749" s="2342"/>
      <c r="H749" s="2342"/>
      <c r="I749" s="2343"/>
      <c r="J749" s="2343"/>
      <c r="K749" s="2343"/>
      <c r="L749" s="2343"/>
      <c r="M749" s="2343"/>
      <c r="N749" s="2343"/>
      <c r="O749" s="2343"/>
      <c r="P749" s="2343"/>
      <c r="Q749" s="2343"/>
      <c r="R749" s="2343"/>
      <c r="S749" s="2343"/>
      <c r="T749" s="2343"/>
    </row>
    <row r="750" spans="1:20" ht="15.75" customHeight="1">
      <c r="A750" s="2342"/>
      <c r="B750" s="2342"/>
      <c r="C750" s="2342"/>
      <c r="D750" s="2342"/>
      <c r="E750" s="2342"/>
      <c r="F750" s="2342"/>
      <c r="G750" s="2342"/>
      <c r="H750" s="2342"/>
      <c r="I750" s="2343"/>
      <c r="J750" s="2343"/>
      <c r="K750" s="2343"/>
      <c r="L750" s="2343"/>
      <c r="M750" s="2343"/>
      <c r="N750" s="2343"/>
      <c r="O750" s="2343"/>
      <c r="P750" s="2343"/>
      <c r="Q750" s="2343"/>
      <c r="R750" s="2343"/>
      <c r="S750" s="2343"/>
      <c r="T750" s="2343"/>
    </row>
    <row r="751" spans="1:20" ht="15.75" customHeight="1">
      <c r="A751" s="2342"/>
      <c r="B751" s="2342"/>
      <c r="C751" s="2342"/>
      <c r="D751" s="2342"/>
      <c r="E751" s="2342"/>
      <c r="F751" s="2342"/>
      <c r="G751" s="2342"/>
      <c r="H751" s="2342"/>
      <c r="I751" s="2343"/>
      <c r="J751" s="2343"/>
      <c r="K751" s="2343"/>
      <c r="L751" s="2343"/>
      <c r="M751" s="2343"/>
      <c r="N751" s="2343"/>
      <c r="O751" s="2343"/>
      <c r="P751" s="2343"/>
      <c r="Q751" s="2343"/>
      <c r="R751" s="2343"/>
      <c r="S751" s="2343"/>
      <c r="T751" s="2343"/>
    </row>
    <row r="752" spans="1:20" ht="15.75" customHeight="1">
      <c r="A752" s="2342"/>
      <c r="B752" s="2342"/>
      <c r="C752" s="2342"/>
      <c r="D752" s="2342"/>
      <c r="E752" s="2342"/>
      <c r="F752" s="2342"/>
      <c r="G752" s="2342"/>
      <c r="H752" s="2342"/>
      <c r="I752" s="2343"/>
      <c r="J752" s="2343"/>
      <c r="K752" s="2343"/>
      <c r="L752" s="2343"/>
      <c r="M752" s="2343"/>
      <c r="N752" s="2343"/>
      <c r="O752" s="2343"/>
      <c r="P752" s="2343"/>
      <c r="Q752" s="2343"/>
      <c r="R752" s="2343"/>
      <c r="S752" s="2343"/>
      <c r="T752" s="2343"/>
    </row>
    <row r="753" spans="1:20" ht="15.75" customHeight="1">
      <c r="A753" s="2342"/>
      <c r="B753" s="2342"/>
      <c r="C753" s="2342"/>
      <c r="D753" s="2342"/>
      <c r="E753" s="2342"/>
      <c r="F753" s="2342"/>
      <c r="G753" s="2342"/>
      <c r="H753" s="2342"/>
      <c r="I753" s="2343"/>
      <c r="J753" s="2343"/>
      <c r="K753" s="2343"/>
      <c r="L753" s="2343"/>
      <c r="M753" s="2343"/>
      <c r="N753" s="2343"/>
      <c r="O753" s="2343"/>
      <c r="P753" s="2343"/>
      <c r="Q753" s="2343"/>
      <c r="R753" s="2343"/>
      <c r="S753" s="2343"/>
      <c r="T753" s="2343"/>
    </row>
    <row r="754" spans="1:20" ht="15.75" customHeight="1">
      <c r="A754" s="2342"/>
      <c r="B754" s="2342"/>
      <c r="C754" s="2342"/>
      <c r="D754" s="2342"/>
      <c r="E754" s="2342"/>
      <c r="F754" s="2342"/>
      <c r="G754" s="2342"/>
      <c r="H754" s="2342"/>
      <c r="I754" s="2343"/>
      <c r="J754" s="2343"/>
      <c r="K754" s="2343"/>
      <c r="L754" s="2343"/>
      <c r="M754" s="2343"/>
      <c r="N754" s="2343"/>
      <c r="O754" s="2343"/>
      <c r="P754" s="2343"/>
      <c r="Q754" s="2343"/>
      <c r="R754" s="2343"/>
      <c r="S754" s="2343"/>
      <c r="T754" s="2343"/>
    </row>
    <row r="755" spans="1:20" ht="15.75" customHeight="1">
      <c r="A755" s="2342"/>
      <c r="B755" s="2342"/>
      <c r="C755" s="2342"/>
      <c r="D755" s="2342"/>
      <c r="E755" s="2342"/>
      <c r="F755" s="2342"/>
      <c r="G755" s="2342"/>
      <c r="H755" s="2342"/>
      <c r="I755" s="2343"/>
      <c r="J755" s="2343"/>
      <c r="K755" s="2343"/>
      <c r="L755" s="2343"/>
      <c r="M755" s="2343"/>
      <c r="N755" s="2343"/>
      <c r="O755" s="2343"/>
      <c r="P755" s="2343"/>
      <c r="Q755" s="2343"/>
      <c r="R755" s="2343"/>
      <c r="S755" s="2343"/>
      <c r="T755" s="2343"/>
    </row>
    <row r="756" spans="1:20" ht="15.75" customHeight="1">
      <c r="A756" s="2342"/>
      <c r="B756" s="2342"/>
      <c r="C756" s="2342"/>
      <c r="D756" s="2342"/>
      <c r="E756" s="2342"/>
      <c r="F756" s="2342"/>
      <c r="G756" s="2342"/>
      <c r="H756" s="2342"/>
      <c r="I756" s="2343"/>
      <c r="J756" s="2343"/>
      <c r="K756" s="2343"/>
      <c r="L756" s="2343"/>
      <c r="M756" s="2343"/>
      <c r="N756" s="2343"/>
      <c r="O756" s="2343"/>
      <c r="P756" s="2343"/>
      <c r="Q756" s="2343"/>
      <c r="R756" s="2343"/>
      <c r="S756" s="2343"/>
      <c r="T756" s="2343"/>
    </row>
    <row r="757" spans="1:20" ht="15.75" customHeight="1">
      <c r="A757" s="2342"/>
      <c r="B757" s="2342"/>
      <c r="C757" s="2342"/>
      <c r="D757" s="2342"/>
      <c r="E757" s="2342"/>
      <c r="F757" s="2342"/>
      <c r="G757" s="2342"/>
      <c r="H757" s="2342"/>
      <c r="I757" s="2343"/>
      <c r="J757" s="2343"/>
      <c r="K757" s="2343"/>
      <c r="L757" s="2343"/>
      <c r="M757" s="2343"/>
      <c r="N757" s="2343"/>
      <c r="O757" s="2343"/>
      <c r="P757" s="2343"/>
      <c r="Q757" s="2343"/>
      <c r="R757" s="2343"/>
      <c r="S757" s="2343"/>
      <c r="T757" s="2343"/>
    </row>
    <row r="758" spans="1:20" ht="15.75" customHeight="1">
      <c r="A758" s="2342"/>
      <c r="B758" s="2342"/>
      <c r="C758" s="2342"/>
      <c r="D758" s="2342"/>
      <c r="E758" s="2342"/>
      <c r="F758" s="2342"/>
      <c r="G758" s="2342"/>
      <c r="H758" s="2342"/>
      <c r="I758" s="2343"/>
      <c r="J758" s="2343"/>
      <c r="K758" s="2343"/>
      <c r="L758" s="2343"/>
      <c r="M758" s="2343"/>
      <c r="N758" s="2343"/>
      <c r="O758" s="2343"/>
      <c r="P758" s="2343"/>
      <c r="Q758" s="2343"/>
      <c r="R758" s="2343"/>
      <c r="S758" s="2343"/>
      <c r="T758" s="2343"/>
    </row>
    <row r="759" spans="1:20" ht="15.75" customHeight="1">
      <c r="A759" s="2342"/>
      <c r="B759" s="2342"/>
      <c r="C759" s="2342"/>
      <c r="D759" s="2342"/>
      <c r="E759" s="2342"/>
      <c r="F759" s="2342"/>
      <c r="G759" s="2342"/>
      <c r="H759" s="2342"/>
      <c r="I759" s="2343"/>
      <c r="J759" s="2343"/>
      <c r="K759" s="2343"/>
      <c r="L759" s="2343"/>
      <c r="M759" s="2343"/>
      <c r="N759" s="2343"/>
      <c r="O759" s="2343"/>
      <c r="P759" s="2343"/>
      <c r="Q759" s="2343"/>
      <c r="R759" s="2343"/>
      <c r="S759" s="2343"/>
      <c r="T759" s="2343"/>
    </row>
    <row r="760" spans="1:20" ht="15.75" customHeight="1">
      <c r="A760" s="2342"/>
      <c r="B760" s="2342"/>
      <c r="C760" s="2342"/>
      <c r="D760" s="2342"/>
      <c r="E760" s="2342"/>
      <c r="F760" s="2342"/>
      <c r="G760" s="2342"/>
      <c r="H760" s="2342"/>
      <c r="I760" s="2343"/>
      <c r="J760" s="2343"/>
      <c r="K760" s="2343"/>
      <c r="L760" s="2343"/>
      <c r="M760" s="2343"/>
      <c r="N760" s="2343"/>
      <c r="O760" s="2343"/>
      <c r="P760" s="2343"/>
      <c r="Q760" s="2343"/>
      <c r="R760" s="2343"/>
      <c r="S760" s="2343"/>
      <c r="T760" s="2343"/>
    </row>
    <row r="761" spans="1:20" ht="15.75" customHeight="1">
      <c r="A761" s="2342"/>
      <c r="B761" s="2342"/>
      <c r="C761" s="2342"/>
      <c r="D761" s="2342"/>
      <c r="E761" s="2342"/>
      <c r="F761" s="2342"/>
      <c r="G761" s="2342"/>
      <c r="H761" s="2342"/>
      <c r="I761" s="2343"/>
      <c r="J761" s="2343"/>
      <c r="K761" s="2343"/>
      <c r="L761" s="2343"/>
      <c r="M761" s="2343"/>
      <c r="N761" s="2343"/>
      <c r="O761" s="2343"/>
      <c r="P761" s="2343"/>
      <c r="Q761" s="2343"/>
      <c r="R761" s="2343"/>
      <c r="S761" s="2343"/>
      <c r="T761" s="2343"/>
    </row>
    <row r="762" spans="1:20" ht="15.75" customHeight="1">
      <c r="A762" s="2342"/>
      <c r="B762" s="2342"/>
      <c r="C762" s="2342"/>
      <c r="D762" s="2342"/>
      <c r="E762" s="2342"/>
      <c r="F762" s="2342"/>
      <c r="G762" s="2342"/>
      <c r="H762" s="2342"/>
      <c r="I762" s="2343"/>
      <c r="J762" s="2343"/>
      <c r="K762" s="2343"/>
      <c r="L762" s="2343"/>
      <c r="M762" s="2343"/>
      <c r="N762" s="2343"/>
      <c r="O762" s="2343"/>
      <c r="P762" s="2343"/>
      <c r="Q762" s="2343"/>
      <c r="R762" s="2343"/>
      <c r="S762" s="2343"/>
      <c r="T762" s="2343"/>
    </row>
    <row r="763" spans="1:20" ht="15.75" customHeight="1">
      <c r="A763" s="2342"/>
      <c r="B763" s="2342"/>
      <c r="C763" s="2342"/>
      <c r="D763" s="2342"/>
      <c r="E763" s="2342"/>
      <c r="F763" s="2342"/>
      <c r="G763" s="2342"/>
      <c r="H763" s="2342"/>
      <c r="I763" s="2343"/>
      <c r="J763" s="2343"/>
      <c r="K763" s="2343"/>
      <c r="L763" s="2343"/>
      <c r="M763" s="2343"/>
      <c r="N763" s="2343"/>
      <c r="O763" s="2343"/>
      <c r="P763" s="2343"/>
      <c r="Q763" s="2343"/>
      <c r="R763" s="2343"/>
      <c r="S763" s="2343"/>
      <c r="T763" s="2343"/>
    </row>
    <row r="764" spans="1:20" ht="15.75" customHeight="1">
      <c r="A764" s="2342"/>
      <c r="B764" s="2342"/>
      <c r="C764" s="2342"/>
      <c r="D764" s="2342"/>
      <c r="E764" s="2342"/>
      <c r="F764" s="2342"/>
      <c r="G764" s="2342"/>
      <c r="H764" s="2342"/>
      <c r="I764" s="2343"/>
      <c r="J764" s="2343"/>
      <c r="K764" s="2343"/>
      <c r="L764" s="2343"/>
      <c r="M764" s="2343"/>
      <c r="N764" s="2343"/>
      <c r="O764" s="2343"/>
      <c r="P764" s="2343"/>
      <c r="Q764" s="2343"/>
      <c r="R764" s="2343"/>
      <c r="S764" s="2343"/>
      <c r="T764" s="2343"/>
    </row>
    <row r="765" spans="1:20" ht="15.75" customHeight="1">
      <c r="A765" s="2342"/>
      <c r="B765" s="2342"/>
      <c r="C765" s="2342"/>
      <c r="D765" s="2342"/>
      <c r="E765" s="2342"/>
      <c r="F765" s="2342"/>
      <c r="G765" s="2342"/>
      <c r="H765" s="2342"/>
      <c r="I765" s="2343"/>
      <c r="J765" s="2343"/>
      <c r="K765" s="2343"/>
      <c r="L765" s="2343"/>
      <c r="M765" s="2343"/>
      <c r="N765" s="2343"/>
      <c r="O765" s="2343"/>
      <c r="P765" s="2343"/>
      <c r="Q765" s="2343"/>
      <c r="R765" s="2343"/>
      <c r="S765" s="2343"/>
      <c r="T765" s="2343"/>
    </row>
    <row r="766" spans="1:20" ht="15.75" customHeight="1">
      <c r="A766" s="2342"/>
      <c r="B766" s="2342"/>
      <c r="C766" s="2342"/>
      <c r="D766" s="2342"/>
      <c r="E766" s="2342"/>
      <c r="F766" s="2342"/>
      <c r="G766" s="2342"/>
      <c r="H766" s="2342"/>
      <c r="I766" s="2343"/>
      <c r="J766" s="2343"/>
      <c r="K766" s="2343"/>
      <c r="L766" s="2343"/>
      <c r="M766" s="2343"/>
      <c r="N766" s="2343"/>
      <c r="O766" s="2343"/>
      <c r="P766" s="2343"/>
      <c r="Q766" s="2343"/>
      <c r="R766" s="2343"/>
      <c r="S766" s="2343"/>
      <c r="T766" s="2343"/>
    </row>
    <row r="767" spans="1:20" ht="15.75" customHeight="1">
      <c r="A767" s="2342"/>
      <c r="B767" s="2342"/>
      <c r="C767" s="2342"/>
      <c r="D767" s="2342"/>
      <c r="E767" s="2342"/>
      <c r="F767" s="2342"/>
      <c r="G767" s="2342"/>
      <c r="H767" s="2342"/>
      <c r="I767" s="2343"/>
      <c r="J767" s="2343"/>
      <c r="K767" s="2343"/>
      <c r="L767" s="2343"/>
      <c r="M767" s="2343"/>
      <c r="N767" s="2343"/>
      <c r="O767" s="2343"/>
      <c r="P767" s="2343"/>
      <c r="Q767" s="2343"/>
      <c r="R767" s="2343"/>
      <c r="S767" s="2343"/>
      <c r="T767" s="2343"/>
    </row>
    <row r="768" spans="1:20" ht="15.75" customHeight="1">
      <c r="A768" s="2342"/>
      <c r="B768" s="2342"/>
      <c r="C768" s="2342"/>
      <c r="D768" s="2342"/>
      <c r="E768" s="2342"/>
      <c r="F768" s="2342"/>
      <c r="G768" s="2342"/>
      <c r="H768" s="2342"/>
      <c r="I768" s="2343"/>
      <c r="J768" s="2343"/>
      <c r="K768" s="2343"/>
      <c r="L768" s="2343"/>
      <c r="M768" s="2343"/>
      <c r="N768" s="2343"/>
      <c r="O768" s="2343"/>
      <c r="P768" s="2343"/>
      <c r="Q768" s="2343"/>
      <c r="R768" s="2343"/>
      <c r="S768" s="2343"/>
      <c r="T768" s="2343"/>
    </row>
    <row r="769" spans="1:20" ht="15.75" customHeight="1">
      <c r="A769" s="2342"/>
      <c r="B769" s="2342"/>
      <c r="C769" s="2342"/>
      <c r="D769" s="2342"/>
      <c r="E769" s="2342"/>
      <c r="F769" s="2342"/>
      <c r="G769" s="2342"/>
      <c r="H769" s="2342"/>
      <c r="I769" s="2343"/>
      <c r="J769" s="2343"/>
      <c r="K769" s="2343"/>
      <c r="L769" s="2343"/>
      <c r="M769" s="2343"/>
      <c r="N769" s="2343"/>
      <c r="O769" s="2343"/>
      <c r="P769" s="2343"/>
      <c r="Q769" s="2343"/>
      <c r="R769" s="2343"/>
      <c r="S769" s="2343"/>
      <c r="T769" s="2343"/>
    </row>
    <row r="770" spans="1:20" ht="15.75" customHeight="1">
      <c r="A770" s="2342"/>
      <c r="B770" s="2342"/>
      <c r="C770" s="2342"/>
      <c r="D770" s="2342"/>
      <c r="E770" s="2342"/>
      <c r="F770" s="2342"/>
      <c r="G770" s="2342"/>
      <c r="H770" s="2342"/>
      <c r="I770" s="2343"/>
      <c r="J770" s="2343"/>
      <c r="K770" s="2343"/>
      <c r="L770" s="2343"/>
      <c r="M770" s="2343"/>
      <c r="N770" s="2343"/>
      <c r="O770" s="2343"/>
      <c r="P770" s="2343"/>
      <c r="Q770" s="2343"/>
      <c r="R770" s="2343"/>
      <c r="S770" s="2343"/>
      <c r="T770" s="2343"/>
    </row>
    <row r="771" spans="1:20" ht="15.75" customHeight="1">
      <c r="A771" s="2342"/>
      <c r="B771" s="2342"/>
      <c r="C771" s="2342"/>
      <c r="D771" s="2342"/>
      <c r="E771" s="2342"/>
      <c r="F771" s="2342"/>
      <c r="G771" s="2342"/>
      <c r="H771" s="2342"/>
      <c r="I771" s="2343"/>
      <c r="J771" s="2343"/>
      <c r="K771" s="2343"/>
      <c r="L771" s="2343"/>
      <c r="M771" s="2343"/>
      <c r="N771" s="2343"/>
      <c r="O771" s="2343"/>
      <c r="P771" s="2343"/>
      <c r="Q771" s="2343"/>
      <c r="R771" s="2343"/>
      <c r="S771" s="2343"/>
      <c r="T771" s="2343"/>
    </row>
    <row r="772" spans="1:20" ht="15.75" customHeight="1">
      <c r="A772" s="2342"/>
      <c r="B772" s="2342"/>
      <c r="C772" s="2342"/>
      <c r="D772" s="2342"/>
      <c r="E772" s="2342"/>
      <c r="F772" s="2342"/>
      <c r="G772" s="2342"/>
      <c r="H772" s="2342"/>
      <c r="I772" s="2343"/>
      <c r="J772" s="2343"/>
      <c r="K772" s="2343"/>
      <c r="L772" s="2343"/>
      <c r="M772" s="2343"/>
      <c r="N772" s="2343"/>
      <c r="O772" s="2343"/>
      <c r="P772" s="2343"/>
      <c r="Q772" s="2343"/>
      <c r="R772" s="2343"/>
      <c r="S772" s="2343"/>
      <c r="T772" s="2343"/>
    </row>
    <row r="773" spans="1:20" ht="15.75" customHeight="1">
      <c r="A773" s="2342"/>
      <c r="B773" s="2342"/>
      <c r="C773" s="2342"/>
      <c r="D773" s="2342"/>
      <c r="E773" s="2342"/>
      <c r="F773" s="2342"/>
      <c r="G773" s="2342"/>
      <c r="H773" s="2342"/>
      <c r="I773" s="2343"/>
      <c r="J773" s="2343"/>
      <c r="K773" s="2343"/>
      <c r="L773" s="2343"/>
      <c r="M773" s="2343"/>
      <c r="N773" s="2343"/>
      <c r="O773" s="2343"/>
      <c r="P773" s="2343"/>
      <c r="Q773" s="2343"/>
      <c r="R773" s="2343"/>
      <c r="S773" s="2343"/>
      <c r="T773" s="2343"/>
    </row>
    <row r="774" spans="1:20" ht="15.75" customHeight="1">
      <c r="A774" s="2342"/>
      <c r="B774" s="2342"/>
      <c r="C774" s="2342"/>
      <c r="D774" s="2342"/>
      <c r="E774" s="2342"/>
      <c r="F774" s="2342"/>
      <c r="G774" s="2342"/>
      <c r="H774" s="2342"/>
      <c r="I774" s="2343"/>
      <c r="J774" s="2343"/>
      <c r="K774" s="2343"/>
      <c r="L774" s="2343"/>
      <c r="M774" s="2343"/>
      <c r="N774" s="2343"/>
      <c r="O774" s="2343"/>
      <c r="P774" s="2343"/>
      <c r="Q774" s="2343"/>
      <c r="R774" s="2343"/>
      <c r="S774" s="2343"/>
      <c r="T774" s="2343"/>
    </row>
    <row r="775" spans="1:20" ht="15.75" customHeight="1">
      <c r="A775" s="2342"/>
      <c r="B775" s="2342"/>
      <c r="C775" s="2342"/>
      <c r="D775" s="2342"/>
      <c r="E775" s="2342"/>
      <c r="F775" s="2342"/>
      <c r="G775" s="2342"/>
      <c r="H775" s="2342"/>
      <c r="I775" s="2343"/>
      <c r="J775" s="2343"/>
      <c r="K775" s="2343"/>
      <c r="L775" s="2343"/>
      <c r="M775" s="2343"/>
      <c r="N775" s="2343"/>
      <c r="O775" s="2343"/>
      <c r="P775" s="2343"/>
      <c r="Q775" s="2343"/>
      <c r="R775" s="2343"/>
      <c r="S775" s="2343"/>
      <c r="T775" s="2343"/>
    </row>
    <row r="776" spans="1:20" ht="15.75" customHeight="1">
      <c r="A776" s="2342"/>
      <c r="B776" s="2342"/>
      <c r="C776" s="2342"/>
      <c r="D776" s="2342"/>
      <c r="E776" s="2342"/>
      <c r="F776" s="2342"/>
      <c r="G776" s="2342"/>
      <c r="H776" s="2342"/>
      <c r="I776" s="2343"/>
      <c r="J776" s="2343"/>
      <c r="K776" s="2343"/>
      <c r="L776" s="2343"/>
      <c r="M776" s="2343"/>
      <c r="N776" s="2343"/>
      <c r="O776" s="2343"/>
      <c r="P776" s="2343"/>
      <c r="Q776" s="2343"/>
      <c r="R776" s="2343"/>
      <c r="S776" s="2343"/>
      <c r="T776" s="2343"/>
    </row>
    <row r="777" spans="1:20" ht="15.75" customHeight="1">
      <c r="A777" s="2342"/>
      <c r="B777" s="2342"/>
      <c r="C777" s="2342"/>
      <c r="D777" s="2342"/>
      <c r="E777" s="2342"/>
      <c r="F777" s="2342"/>
      <c r="G777" s="2342"/>
      <c r="H777" s="2342"/>
      <c r="I777" s="2343"/>
      <c r="J777" s="2343"/>
      <c r="K777" s="2343"/>
      <c r="L777" s="2343"/>
      <c r="M777" s="2343"/>
      <c r="N777" s="2343"/>
      <c r="O777" s="2343"/>
      <c r="P777" s="2343"/>
      <c r="Q777" s="2343"/>
      <c r="R777" s="2343"/>
      <c r="S777" s="2343"/>
      <c r="T777" s="2343"/>
    </row>
    <row r="778" spans="1:20" ht="15.75" customHeight="1">
      <c r="A778" s="2342"/>
      <c r="B778" s="2342"/>
      <c r="C778" s="2342"/>
      <c r="D778" s="2342"/>
      <c r="E778" s="2342"/>
      <c r="F778" s="2342"/>
      <c r="G778" s="2342"/>
      <c r="H778" s="2342"/>
      <c r="I778" s="2343"/>
      <c r="J778" s="2343"/>
      <c r="K778" s="2343"/>
      <c r="L778" s="2343"/>
      <c r="M778" s="2343"/>
      <c r="N778" s="2343"/>
      <c r="O778" s="2343"/>
      <c r="P778" s="2343"/>
      <c r="Q778" s="2343"/>
      <c r="R778" s="2343"/>
      <c r="S778" s="2343"/>
      <c r="T778" s="2343"/>
    </row>
    <row r="779" spans="1:20" ht="15.75" customHeight="1">
      <c r="A779" s="2342"/>
      <c r="B779" s="2342"/>
      <c r="C779" s="2342"/>
      <c r="D779" s="2342"/>
      <c r="E779" s="2342"/>
      <c r="F779" s="2342"/>
      <c r="G779" s="2342"/>
      <c r="H779" s="2342"/>
      <c r="I779" s="2343"/>
      <c r="J779" s="2343"/>
      <c r="K779" s="2343"/>
      <c r="L779" s="2343"/>
      <c r="M779" s="2343"/>
      <c r="N779" s="2343"/>
      <c r="O779" s="2343"/>
      <c r="P779" s="2343"/>
      <c r="Q779" s="2343"/>
      <c r="R779" s="2343"/>
      <c r="S779" s="2343"/>
      <c r="T779" s="2343"/>
    </row>
    <row r="780" spans="1:20" ht="15.75" customHeight="1">
      <c r="A780" s="2342"/>
      <c r="B780" s="2342"/>
      <c r="C780" s="2342"/>
      <c r="D780" s="2342"/>
      <c r="E780" s="2342"/>
      <c r="F780" s="2342"/>
      <c r="G780" s="2342"/>
      <c r="H780" s="2342"/>
      <c r="I780" s="2343"/>
      <c r="J780" s="2343"/>
      <c r="K780" s="2343"/>
      <c r="L780" s="2343"/>
      <c r="M780" s="2343"/>
      <c r="N780" s="2343"/>
      <c r="O780" s="2343"/>
      <c r="P780" s="2343"/>
      <c r="Q780" s="2343"/>
      <c r="R780" s="2343"/>
      <c r="S780" s="2343"/>
      <c r="T780" s="2343"/>
    </row>
    <row r="781" spans="1:20" ht="15.75" customHeight="1">
      <c r="A781" s="2342"/>
      <c r="B781" s="2342"/>
      <c r="C781" s="2342"/>
      <c r="D781" s="2342"/>
      <c r="E781" s="2342"/>
      <c r="F781" s="2342"/>
      <c r="G781" s="2342"/>
      <c r="H781" s="2342"/>
      <c r="I781" s="2343"/>
      <c r="J781" s="2343"/>
      <c r="K781" s="2343"/>
      <c r="L781" s="2343"/>
      <c r="M781" s="2343"/>
      <c r="N781" s="2343"/>
      <c r="O781" s="2343"/>
      <c r="P781" s="2343"/>
      <c r="Q781" s="2343"/>
      <c r="R781" s="2343"/>
      <c r="S781" s="2343"/>
      <c r="T781" s="2343"/>
    </row>
    <row r="782" spans="1:20" ht="15.75" customHeight="1">
      <c r="A782" s="2342"/>
      <c r="B782" s="2342"/>
      <c r="C782" s="2342"/>
      <c r="D782" s="2342"/>
      <c r="E782" s="2342"/>
      <c r="F782" s="2342"/>
      <c r="G782" s="2342"/>
      <c r="H782" s="2342"/>
      <c r="I782" s="2343"/>
      <c r="J782" s="2343"/>
      <c r="K782" s="2343"/>
      <c r="L782" s="2343"/>
      <c r="M782" s="2343"/>
      <c r="N782" s="2343"/>
      <c r="O782" s="2343"/>
      <c r="P782" s="2343"/>
      <c r="Q782" s="2343"/>
      <c r="R782" s="2343"/>
      <c r="S782" s="2343"/>
      <c r="T782" s="2343"/>
    </row>
    <row r="783" spans="1:20" ht="15.75" customHeight="1">
      <c r="A783" s="2342"/>
      <c r="B783" s="2342"/>
      <c r="C783" s="2342"/>
      <c r="D783" s="2342"/>
      <c r="E783" s="2342"/>
      <c r="F783" s="2342"/>
      <c r="G783" s="2342"/>
      <c r="H783" s="2342"/>
      <c r="I783" s="2343"/>
      <c r="J783" s="2343"/>
      <c r="K783" s="2343"/>
      <c r="L783" s="2343"/>
      <c r="M783" s="2343"/>
      <c r="N783" s="2343"/>
      <c r="O783" s="2343"/>
      <c r="P783" s="2343"/>
      <c r="Q783" s="2343"/>
      <c r="R783" s="2343"/>
      <c r="S783" s="2343"/>
      <c r="T783" s="2343"/>
    </row>
    <row r="784" spans="1:20" ht="15.75" customHeight="1">
      <c r="A784" s="2342"/>
      <c r="B784" s="2342"/>
      <c r="C784" s="2342"/>
      <c r="D784" s="2342"/>
      <c r="E784" s="2342"/>
      <c r="F784" s="2342"/>
      <c r="G784" s="2342"/>
      <c r="H784" s="2342"/>
      <c r="I784" s="2343"/>
      <c r="J784" s="2343"/>
      <c r="K784" s="2343"/>
      <c r="L784" s="2343"/>
      <c r="M784" s="2343"/>
      <c r="N784" s="2343"/>
      <c r="O784" s="2343"/>
      <c r="P784" s="2343"/>
      <c r="Q784" s="2343"/>
      <c r="R784" s="2343"/>
      <c r="S784" s="2343"/>
      <c r="T784" s="2343"/>
    </row>
    <row r="785" spans="1:20" ht="15.75" customHeight="1">
      <c r="A785" s="2342"/>
      <c r="B785" s="2342"/>
      <c r="C785" s="2342"/>
      <c r="D785" s="2342"/>
      <c r="E785" s="2342"/>
      <c r="F785" s="2342"/>
      <c r="G785" s="2342"/>
      <c r="H785" s="2342"/>
      <c r="I785" s="2343"/>
      <c r="J785" s="2343"/>
      <c r="K785" s="2343"/>
      <c r="L785" s="2343"/>
      <c r="M785" s="2343"/>
      <c r="N785" s="2343"/>
      <c r="O785" s="2343"/>
      <c r="P785" s="2343"/>
      <c r="Q785" s="2343"/>
      <c r="R785" s="2343"/>
      <c r="S785" s="2343"/>
      <c r="T785" s="2343"/>
    </row>
    <row r="786" spans="1:20" ht="15.75" customHeight="1">
      <c r="A786" s="2342"/>
      <c r="B786" s="2342"/>
      <c r="C786" s="2342"/>
      <c r="D786" s="2342"/>
      <c r="E786" s="2342"/>
      <c r="F786" s="2342"/>
      <c r="G786" s="2342"/>
      <c r="H786" s="2342"/>
      <c r="I786" s="2343"/>
      <c r="J786" s="2343"/>
      <c r="K786" s="2343"/>
      <c r="L786" s="2343"/>
      <c r="M786" s="2343"/>
      <c r="N786" s="2343"/>
      <c r="O786" s="2343"/>
      <c r="P786" s="2343"/>
      <c r="Q786" s="2343"/>
      <c r="R786" s="2343"/>
      <c r="S786" s="2343"/>
      <c r="T786" s="2343"/>
    </row>
    <row r="787" spans="1:20" ht="15.75" customHeight="1">
      <c r="A787" s="2342"/>
      <c r="B787" s="2342"/>
      <c r="C787" s="2342"/>
      <c r="D787" s="2342"/>
      <c r="E787" s="2342"/>
      <c r="F787" s="2342"/>
      <c r="G787" s="2342"/>
      <c r="H787" s="2342"/>
      <c r="I787" s="2343"/>
      <c r="J787" s="2343"/>
      <c r="K787" s="2343"/>
      <c r="L787" s="2343"/>
      <c r="M787" s="2343"/>
      <c r="N787" s="2343"/>
      <c r="O787" s="2343"/>
      <c r="P787" s="2343"/>
      <c r="Q787" s="2343"/>
      <c r="R787" s="2343"/>
      <c r="S787" s="2343"/>
      <c r="T787" s="2343"/>
    </row>
    <row r="788" spans="1:20" ht="15.75" customHeight="1">
      <c r="A788" s="2342"/>
      <c r="B788" s="2342"/>
      <c r="C788" s="2342"/>
      <c r="D788" s="2342"/>
      <c r="E788" s="2342"/>
      <c r="F788" s="2342"/>
      <c r="G788" s="2342"/>
      <c r="H788" s="2342"/>
      <c r="I788" s="2343"/>
      <c r="J788" s="2343"/>
      <c r="K788" s="2343"/>
      <c r="L788" s="2343"/>
      <c r="M788" s="2343"/>
      <c r="N788" s="2343"/>
      <c r="O788" s="2343"/>
      <c r="P788" s="2343"/>
      <c r="Q788" s="2343"/>
      <c r="R788" s="2343"/>
      <c r="S788" s="2343"/>
      <c r="T788" s="2343"/>
    </row>
    <row r="789" spans="1:20" ht="15.75" customHeight="1">
      <c r="A789" s="2342"/>
      <c r="B789" s="2342"/>
      <c r="C789" s="2342"/>
      <c r="D789" s="2342"/>
      <c r="E789" s="2342"/>
      <c r="F789" s="2342"/>
      <c r="G789" s="2342"/>
      <c r="H789" s="2342"/>
      <c r="I789" s="2343"/>
      <c r="J789" s="2343"/>
      <c r="K789" s="2343"/>
      <c r="L789" s="2343"/>
      <c r="M789" s="2343"/>
      <c r="N789" s="2343"/>
      <c r="O789" s="2343"/>
      <c r="P789" s="2343"/>
      <c r="Q789" s="2343"/>
      <c r="R789" s="2343"/>
      <c r="S789" s="2343"/>
      <c r="T789" s="2343"/>
    </row>
    <row r="790" spans="1:20" ht="15.75" customHeight="1">
      <c r="A790" s="2342"/>
      <c r="B790" s="2342"/>
      <c r="C790" s="2342"/>
      <c r="D790" s="2342"/>
      <c r="E790" s="2342"/>
      <c r="F790" s="2342"/>
      <c r="G790" s="2342"/>
      <c r="H790" s="2342"/>
      <c r="I790" s="2343"/>
      <c r="J790" s="2343"/>
      <c r="K790" s="2343"/>
      <c r="L790" s="2343"/>
      <c r="M790" s="2343"/>
      <c r="N790" s="2343"/>
      <c r="O790" s="2343"/>
      <c r="P790" s="2343"/>
      <c r="Q790" s="2343"/>
      <c r="R790" s="2343"/>
      <c r="S790" s="2343"/>
      <c r="T790" s="2343"/>
    </row>
    <row r="791" spans="1:20" ht="15.75" customHeight="1">
      <c r="A791" s="2342"/>
      <c r="B791" s="2342"/>
      <c r="C791" s="2342"/>
      <c r="D791" s="2342"/>
      <c r="E791" s="2342"/>
      <c r="F791" s="2342"/>
      <c r="G791" s="2342"/>
      <c r="H791" s="2342"/>
      <c r="I791" s="2343"/>
      <c r="J791" s="2343"/>
      <c r="K791" s="2343"/>
      <c r="L791" s="2343"/>
      <c r="M791" s="2343"/>
      <c r="N791" s="2343"/>
      <c r="O791" s="2343"/>
      <c r="P791" s="2343"/>
      <c r="Q791" s="2343"/>
      <c r="R791" s="2343"/>
      <c r="S791" s="2343"/>
      <c r="T791" s="2343"/>
    </row>
    <row r="792" spans="1:20" ht="15.75" customHeight="1">
      <c r="A792" s="2342"/>
      <c r="B792" s="2342"/>
      <c r="C792" s="2342"/>
      <c r="D792" s="2342"/>
      <c r="E792" s="2342"/>
      <c r="F792" s="2342"/>
      <c r="G792" s="2342"/>
      <c r="H792" s="2342"/>
      <c r="I792" s="2343"/>
      <c r="J792" s="2343"/>
      <c r="K792" s="2343"/>
      <c r="L792" s="2343"/>
      <c r="M792" s="2343"/>
      <c r="N792" s="2343"/>
      <c r="O792" s="2343"/>
      <c r="P792" s="2343"/>
      <c r="Q792" s="2343"/>
      <c r="R792" s="2343"/>
      <c r="S792" s="2343"/>
      <c r="T792" s="2343"/>
    </row>
    <row r="793" spans="1:20" ht="15.75" customHeight="1">
      <c r="A793" s="2342"/>
      <c r="B793" s="2342"/>
      <c r="C793" s="2342"/>
      <c r="D793" s="2342"/>
      <c r="E793" s="2342"/>
      <c r="F793" s="2342"/>
      <c r="G793" s="2342"/>
      <c r="H793" s="2342"/>
      <c r="I793" s="2343"/>
      <c r="J793" s="2343"/>
      <c r="K793" s="2343"/>
      <c r="L793" s="2343"/>
      <c r="M793" s="2343"/>
      <c r="N793" s="2343"/>
      <c r="O793" s="2343"/>
      <c r="P793" s="2343"/>
      <c r="Q793" s="2343"/>
      <c r="R793" s="2343"/>
      <c r="S793" s="2343"/>
      <c r="T793" s="2343"/>
    </row>
    <row r="794" spans="1:20" ht="15.75" customHeight="1">
      <c r="A794" s="2342"/>
      <c r="B794" s="2342"/>
      <c r="C794" s="2342"/>
      <c r="D794" s="2342"/>
      <c r="E794" s="2342"/>
      <c r="F794" s="2342"/>
      <c r="G794" s="2342"/>
      <c r="H794" s="2342"/>
      <c r="I794" s="2343"/>
      <c r="J794" s="2343"/>
      <c r="K794" s="2343"/>
      <c r="L794" s="2343"/>
      <c r="M794" s="2343"/>
      <c r="N794" s="2343"/>
      <c r="O794" s="2343"/>
      <c r="P794" s="2343"/>
      <c r="Q794" s="2343"/>
      <c r="R794" s="2343"/>
      <c r="S794" s="2343"/>
      <c r="T794" s="2343"/>
    </row>
    <row r="795" spans="1:20" ht="15.75" customHeight="1">
      <c r="A795" s="2342"/>
      <c r="B795" s="2342"/>
      <c r="C795" s="2342"/>
      <c r="D795" s="2342"/>
      <c r="E795" s="2342"/>
      <c r="F795" s="2342"/>
      <c r="G795" s="2342"/>
      <c r="H795" s="2342"/>
      <c r="I795" s="2343"/>
      <c r="J795" s="2343"/>
      <c r="K795" s="2343"/>
      <c r="L795" s="2343"/>
      <c r="M795" s="2343"/>
      <c r="N795" s="2343"/>
      <c r="O795" s="2343"/>
      <c r="P795" s="2343"/>
      <c r="Q795" s="2343"/>
      <c r="R795" s="2343"/>
      <c r="S795" s="2343"/>
      <c r="T795" s="2343"/>
    </row>
    <row r="796" spans="1:20" ht="15.75" customHeight="1">
      <c r="A796" s="2342"/>
      <c r="B796" s="2342"/>
      <c r="C796" s="2342"/>
      <c r="D796" s="2342"/>
      <c r="E796" s="2342"/>
      <c r="F796" s="2342"/>
      <c r="G796" s="2342"/>
      <c r="H796" s="2342"/>
      <c r="I796" s="2343"/>
      <c r="J796" s="2343"/>
      <c r="K796" s="2343"/>
      <c r="L796" s="2343"/>
      <c r="M796" s="2343"/>
      <c r="N796" s="2343"/>
      <c r="O796" s="2343"/>
      <c r="P796" s="2343"/>
      <c r="Q796" s="2343"/>
      <c r="R796" s="2343"/>
      <c r="S796" s="2343"/>
      <c r="T796" s="2343"/>
    </row>
    <row r="797" spans="1:20" ht="15.75" customHeight="1">
      <c r="A797" s="2342"/>
      <c r="B797" s="2342"/>
      <c r="C797" s="2342"/>
      <c r="D797" s="2342"/>
      <c r="E797" s="2342"/>
      <c r="F797" s="2342"/>
      <c r="G797" s="2342"/>
      <c r="H797" s="2342"/>
      <c r="I797" s="2343"/>
      <c r="J797" s="2343"/>
      <c r="K797" s="2343"/>
      <c r="L797" s="2343"/>
      <c r="M797" s="2343"/>
      <c r="N797" s="2343"/>
      <c r="O797" s="2343"/>
      <c r="P797" s="2343"/>
      <c r="Q797" s="2343"/>
      <c r="R797" s="2343"/>
      <c r="S797" s="2343"/>
      <c r="T797" s="2343"/>
    </row>
    <row r="798" spans="1:20" ht="15.75" customHeight="1">
      <c r="A798" s="2342"/>
      <c r="B798" s="2342"/>
      <c r="C798" s="2342"/>
      <c r="D798" s="2342"/>
      <c r="E798" s="2342"/>
      <c r="F798" s="2342"/>
      <c r="G798" s="2342"/>
      <c r="H798" s="2342"/>
      <c r="I798" s="2343"/>
      <c r="J798" s="2343"/>
      <c r="K798" s="2343"/>
      <c r="L798" s="2343"/>
      <c r="M798" s="2343"/>
      <c r="N798" s="2343"/>
      <c r="O798" s="2343"/>
      <c r="P798" s="2343"/>
      <c r="Q798" s="2343"/>
      <c r="R798" s="2343"/>
      <c r="S798" s="2343"/>
      <c r="T798" s="2343"/>
    </row>
    <row r="799" spans="1:20" ht="15.75" customHeight="1">
      <c r="A799" s="2342"/>
      <c r="B799" s="2342"/>
      <c r="C799" s="2342"/>
      <c r="D799" s="2342"/>
      <c r="E799" s="2342"/>
      <c r="F799" s="2342"/>
      <c r="G799" s="2342"/>
      <c r="H799" s="2342"/>
      <c r="I799" s="2343"/>
      <c r="J799" s="2343"/>
      <c r="K799" s="2343"/>
      <c r="L799" s="2343"/>
      <c r="M799" s="2343"/>
      <c r="N799" s="2343"/>
      <c r="O799" s="2343"/>
      <c r="P799" s="2343"/>
      <c r="Q799" s="2343"/>
      <c r="R799" s="2343"/>
      <c r="S799" s="2343"/>
      <c r="T799" s="2343"/>
    </row>
    <row r="800" spans="1:20" ht="15.75" customHeight="1">
      <c r="A800" s="2342"/>
      <c r="B800" s="2342"/>
      <c r="C800" s="2342"/>
      <c r="D800" s="2342"/>
      <c r="E800" s="2342"/>
      <c r="F800" s="2342"/>
      <c r="G800" s="2342"/>
      <c r="H800" s="2342"/>
      <c r="I800" s="2343"/>
      <c r="J800" s="2343"/>
      <c r="K800" s="2343"/>
      <c r="L800" s="2343"/>
      <c r="M800" s="2343"/>
      <c r="N800" s="2343"/>
      <c r="O800" s="2343"/>
      <c r="P800" s="2343"/>
      <c r="Q800" s="2343"/>
      <c r="R800" s="2343"/>
      <c r="S800" s="2343"/>
      <c r="T800" s="2343"/>
    </row>
    <row r="801" spans="1:20" ht="15.75" customHeight="1">
      <c r="A801" s="2342"/>
      <c r="B801" s="2342"/>
      <c r="C801" s="2342"/>
      <c r="D801" s="2342"/>
      <c r="E801" s="2342"/>
      <c r="F801" s="2342"/>
      <c r="G801" s="2342"/>
      <c r="H801" s="2342"/>
      <c r="I801" s="2343"/>
      <c r="J801" s="2343"/>
      <c r="K801" s="2343"/>
      <c r="L801" s="2343"/>
      <c r="M801" s="2343"/>
      <c r="N801" s="2343"/>
      <c r="O801" s="2343"/>
      <c r="P801" s="2343"/>
      <c r="Q801" s="2343"/>
      <c r="R801" s="2343"/>
      <c r="S801" s="2343"/>
      <c r="T801" s="2343"/>
    </row>
    <row r="802" spans="1:20" ht="15.75" customHeight="1">
      <c r="A802" s="2342"/>
      <c r="B802" s="2342"/>
      <c r="C802" s="2342"/>
      <c r="D802" s="2342"/>
      <c r="E802" s="2342"/>
      <c r="F802" s="2342"/>
      <c r="G802" s="2342"/>
      <c r="H802" s="2342"/>
      <c r="I802" s="2343"/>
      <c r="J802" s="2343"/>
      <c r="K802" s="2343"/>
      <c r="L802" s="2343"/>
      <c r="M802" s="2343"/>
      <c r="N802" s="2343"/>
      <c r="O802" s="2343"/>
      <c r="P802" s="2343"/>
      <c r="Q802" s="2343"/>
      <c r="R802" s="2343"/>
      <c r="S802" s="2343"/>
      <c r="T802" s="2343"/>
    </row>
    <row r="803" spans="1:20" ht="15.75" customHeight="1">
      <c r="A803" s="2342"/>
      <c r="B803" s="2342"/>
      <c r="C803" s="2342"/>
      <c r="D803" s="2342"/>
      <c r="E803" s="2342"/>
      <c r="F803" s="2342"/>
      <c r="G803" s="2342"/>
      <c r="H803" s="2342"/>
      <c r="I803" s="2343"/>
      <c r="J803" s="2343"/>
      <c r="K803" s="2343"/>
      <c r="L803" s="2343"/>
      <c r="M803" s="2343"/>
      <c r="N803" s="2343"/>
      <c r="O803" s="2343"/>
      <c r="P803" s="2343"/>
      <c r="Q803" s="2343"/>
      <c r="R803" s="2343"/>
      <c r="S803" s="2343"/>
      <c r="T803" s="2343"/>
    </row>
    <row r="804" spans="1:20" ht="15.75" customHeight="1">
      <c r="A804" s="2342"/>
      <c r="B804" s="2342"/>
      <c r="C804" s="2342"/>
      <c r="D804" s="2342"/>
      <c r="E804" s="2342"/>
      <c r="F804" s="2342"/>
      <c r="G804" s="2342"/>
      <c r="H804" s="2342"/>
      <c r="I804" s="2343"/>
      <c r="J804" s="2343"/>
      <c r="K804" s="2343"/>
      <c r="L804" s="2343"/>
      <c r="M804" s="2343"/>
      <c r="N804" s="2343"/>
      <c r="O804" s="2343"/>
      <c r="P804" s="2343"/>
      <c r="Q804" s="2343"/>
      <c r="R804" s="2343"/>
      <c r="S804" s="2343"/>
      <c r="T804" s="2343"/>
    </row>
    <row r="805" spans="1:20" ht="15.75" customHeight="1">
      <c r="A805" s="2342"/>
      <c r="B805" s="2342"/>
      <c r="C805" s="2342"/>
      <c r="D805" s="2342"/>
      <c r="E805" s="2342"/>
      <c r="F805" s="2342"/>
      <c r="G805" s="2342"/>
      <c r="H805" s="2342"/>
      <c r="I805" s="2343"/>
      <c r="J805" s="2343"/>
      <c r="K805" s="2343"/>
      <c r="L805" s="2343"/>
      <c r="M805" s="2343"/>
      <c r="N805" s="2343"/>
      <c r="O805" s="2343"/>
      <c r="P805" s="2343"/>
      <c r="Q805" s="2343"/>
      <c r="R805" s="2343"/>
      <c r="S805" s="2343"/>
      <c r="T805" s="2343"/>
    </row>
    <row r="806" spans="1:20" ht="15.75" customHeight="1">
      <c r="A806" s="2342"/>
      <c r="B806" s="2342"/>
      <c r="C806" s="2342"/>
      <c r="D806" s="2342"/>
      <c r="E806" s="2342"/>
      <c r="F806" s="2342"/>
      <c r="G806" s="2342"/>
      <c r="H806" s="2342"/>
      <c r="I806" s="2343"/>
      <c r="J806" s="2343"/>
      <c r="K806" s="2343"/>
      <c r="L806" s="2343"/>
      <c r="M806" s="2343"/>
      <c r="N806" s="2343"/>
      <c r="O806" s="2343"/>
      <c r="P806" s="2343"/>
      <c r="Q806" s="2343"/>
      <c r="R806" s="2343"/>
      <c r="S806" s="2343"/>
      <c r="T806" s="2343"/>
    </row>
    <row r="807" spans="1:20" ht="15.75" customHeight="1">
      <c r="A807" s="2342"/>
      <c r="B807" s="2342"/>
      <c r="C807" s="2342"/>
      <c r="D807" s="2342"/>
      <c r="E807" s="2342"/>
      <c r="F807" s="2342"/>
      <c r="G807" s="2342"/>
      <c r="H807" s="2342"/>
      <c r="I807" s="2343"/>
      <c r="J807" s="2343"/>
      <c r="K807" s="2343"/>
      <c r="L807" s="2343"/>
      <c r="M807" s="2343"/>
      <c r="N807" s="2343"/>
      <c r="O807" s="2343"/>
      <c r="P807" s="2343"/>
      <c r="Q807" s="2343"/>
      <c r="R807" s="2343"/>
      <c r="S807" s="2343"/>
      <c r="T807" s="2343"/>
    </row>
    <row r="808" spans="1:20" ht="15.75" customHeight="1">
      <c r="A808" s="2342"/>
      <c r="B808" s="2342"/>
      <c r="C808" s="2342"/>
      <c r="D808" s="2342"/>
      <c r="E808" s="2342"/>
      <c r="F808" s="2342"/>
      <c r="G808" s="2342"/>
      <c r="H808" s="2342"/>
      <c r="I808" s="2343"/>
      <c r="J808" s="2343"/>
      <c r="K808" s="2343"/>
      <c r="L808" s="2343"/>
      <c r="M808" s="2343"/>
      <c r="N808" s="2343"/>
      <c r="O808" s="2343"/>
      <c r="P808" s="2343"/>
      <c r="Q808" s="2343"/>
      <c r="R808" s="2343"/>
      <c r="S808" s="2343"/>
      <c r="T808" s="2343"/>
    </row>
    <row r="809" spans="1:20" ht="15.75" customHeight="1">
      <c r="A809" s="2342"/>
      <c r="B809" s="2342"/>
      <c r="C809" s="2342"/>
      <c r="D809" s="2342"/>
      <c r="E809" s="2342"/>
      <c r="F809" s="2342"/>
      <c r="G809" s="2342"/>
      <c r="H809" s="2342"/>
      <c r="I809" s="2343"/>
      <c r="J809" s="2343"/>
      <c r="K809" s="2343"/>
      <c r="L809" s="2343"/>
      <c r="M809" s="2343"/>
      <c r="N809" s="2343"/>
      <c r="O809" s="2343"/>
      <c r="P809" s="2343"/>
      <c r="Q809" s="2343"/>
      <c r="R809" s="2343"/>
      <c r="S809" s="2343"/>
      <c r="T809" s="2343"/>
    </row>
    <row r="810" spans="1:20" ht="15.75" customHeight="1">
      <c r="A810" s="2342"/>
      <c r="B810" s="2342"/>
      <c r="C810" s="2342"/>
      <c r="D810" s="2342"/>
      <c r="E810" s="2342"/>
      <c r="F810" s="2342"/>
      <c r="G810" s="2342"/>
      <c r="H810" s="2342"/>
      <c r="I810" s="2343"/>
      <c r="J810" s="2343"/>
      <c r="K810" s="2343"/>
      <c r="L810" s="2343"/>
      <c r="M810" s="2343"/>
      <c r="N810" s="2343"/>
      <c r="O810" s="2343"/>
      <c r="P810" s="2343"/>
      <c r="Q810" s="2343"/>
      <c r="R810" s="2343"/>
      <c r="S810" s="2343"/>
      <c r="T810" s="2343"/>
    </row>
    <row r="811" spans="1:20" ht="15.75" customHeight="1">
      <c r="A811" s="2342"/>
      <c r="B811" s="2342"/>
      <c r="C811" s="2342"/>
      <c r="D811" s="2342"/>
      <c r="E811" s="2342"/>
      <c r="F811" s="2342"/>
      <c r="G811" s="2342"/>
      <c r="H811" s="2342"/>
      <c r="I811" s="2343"/>
      <c r="J811" s="2343"/>
      <c r="K811" s="2343"/>
      <c r="L811" s="2343"/>
      <c r="M811" s="2343"/>
      <c r="N811" s="2343"/>
      <c r="O811" s="2343"/>
      <c r="P811" s="2343"/>
      <c r="Q811" s="2343"/>
      <c r="R811" s="2343"/>
      <c r="S811" s="2343"/>
      <c r="T811" s="2343"/>
    </row>
    <row r="812" spans="1:20" ht="15.75" customHeight="1">
      <c r="A812" s="2342"/>
      <c r="B812" s="2342"/>
      <c r="C812" s="2342"/>
      <c r="D812" s="2342"/>
      <c r="E812" s="2342"/>
      <c r="F812" s="2342"/>
      <c r="G812" s="2342"/>
      <c r="H812" s="2342"/>
      <c r="I812" s="2343"/>
      <c r="J812" s="2343"/>
      <c r="K812" s="2343"/>
      <c r="L812" s="2343"/>
      <c r="M812" s="2343"/>
      <c r="N812" s="2343"/>
      <c r="O812" s="2343"/>
      <c r="P812" s="2343"/>
      <c r="Q812" s="2343"/>
      <c r="R812" s="2343"/>
      <c r="S812" s="2343"/>
      <c r="T812" s="2343"/>
    </row>
    <row r="813" spans="1:20" ht="15.75" customHeight="1">
      <c r="A813" s="2342"/>
      <c r="B813" s="2342"/>
      <c r="C813" s="2342"/>
      <c r="D813" s="2342"/>
      <c r="E813" s="2342"/>
      <c r="F813" s="2342"/>
      <c r="G813" s="2342"/>
      <c r="H813" s="2342"/>
      <c r="I813" s="2343"/>
      <c r="J813" s="2343"/>
      <c r="K813" s="2343"/>
      <c r="L813" s="2343"/>
      <c r="M813" s="2343"/>
      <c r="N813" s="2343"/>
      <c r="O813" s="2343"/>
      <c r="P813" s="2343"/>
      <c r="Q813" s="2343"/>
      <c r="R813" s="2343"/>
      <c r="S813" s="2343"/>
      <c r="T813" s="2343"/>
    </row>
    <row r="814" spans="1:20" ht="15.75" customHeight="1">
      <c r="A814" s="2342"/>
      <c r="B814" s="2342"/>
      <c r="C814" s="2342"/>
      <c r="D814" s="2342"/>
      <c r="E814" s="2342"/>
      <c r="F814" s="2342"/>
      <c r="G814" s="2342"/>
      <c r="H814" s="2342"/>
      <c r="I814" s="2343"/>
      <c r="J814" s="2343"/>
      <c r="K814" s="2343"/>
      <c r="L814" s="2343"/>
      <c r="M814" s="2343"/>
      <c r="N814" s="2343"/>
      <c r="O814" s="2343"/>
      <c r="P814" s="2343"/>
      <c r="Q814" s="2343"/>
      <c r="R814" s="2343"/>
      <c r="S814" s="2343"/>
      <c r="T814" s="2343"/>
    </row>
    <row r="815" spans="1:20" ht="15.75" customHeight="1">
      <c r="A815" s="2342"/>
      <c r="B815" s="2342"/>
      <c r="C815" s="2342"/>
      <c r="D815" s="2342"/>
      <c r="E815" s="2342"/>
      <c r="F815" s="2342"/>
      <c r="G815" s="2342"/>
      <c r="H815" s="2342"/>
      <c r="I815" s="2343"/>
      <c r="J815" s="2343"/>
      <c r="K815" s="2343"/>
      <c r="L815" s="2343"/>
      <c r="M815" s="2343"/>
      <c r="N815" s="2343"/>
      <c r="O815" s="2343"/>
      <c r="P815" s="2343"/>
      <c r="Q815" s="2343"/>
      <c r="R815" s="2343"/>
      <c r="S815" s="2343"/>
      <c r="T815" s="2343"/>
    </row>
    <row r="816" spans="1:20" ht="15.75" customHeight="1">
      <c r="A816" s="2342"/>
      <c r="B816" s="2342"/>
      <c r="C816" s="2342"/>
      <c r="D816" s="2342"/>
      <c r="E816" s="2342"/>
      <c r="F816" s="2342"/>
      <c r="G816" s="2342"/>
      <c r="H816" s="2342"/>
      <c r="I816" s="2343"/>
      <c r="J816" s="2343"/>
      <c r="K816" s="2343"/>
      <c r="L816" s="2343"/>
      <c r="M816" s="2343"/>
      <c r="N816" s="2343"/>
      <c r="O816" s="2343"/>
      <c r="P816" s="2343"/>
      <c r="Q816" s="2343"/>
      <c r="R816" s="2343"/>
      <c r="S816" s="2343"/>
      <c r="T816" s="2343"/>
    </row>
    <row r="817" spans="1:20" ht="15.75" customHeight="1">
      <c r="A817" s="2342"/>
      <c r="B817" s="2342"/>
      <c r="C817" s="2342"/>
      <c r="D817" s="2342"/>
      <c r="E817" s="2342"/>
      <c r="F817" s="2342"/>
      <c r="G817" s="2342"/>
      <c r="H817" s="2342"/>
      <c r="I817" s="2343"/>
      <c r="J817" s="2343"/>
      <c r="K817" s="2343"/>
      <c r="L817" s="2343"/>
      <c r="M817" s="2343"/>
      <c r="N817" s="2343"/>
      <c r="O817" s="2343"/>
      <c r="P817" s="2343"/>
      <c r="Q817" s="2343"/>
      <c r="R817" s="2343"/>
      <c r="S817" s="2343"/>
      <c r="T817" s="2343"/>
    </row>
    <row r="818" spans="1:20" ht="15.75" customHeight="1">
      <c r="A818" s="2342"/>
      <c r="B818" s="2342"/>
      <c r="C818" s="2342"/>
      <c r="D818" s="2342"/>
      <c r="E818" s="2342"/>
      <c r="F818" s="2342"/>
      <c r="G818" s="2342"/>
      <c r="H818" s="2342"/>
      <c r="I818" s="2343"/>
      <c r="J818" s="2343"/>
      <c r="K818" s="2343"/>
      <c r="L818" s="2343"/>
      <c r="M818" s="2343"/>
      <c r="N818" s="2343"/>
      <c r="O818" s="2343"/>
      <c r="P818" s="2343"/>
      <c r="Q818" s="2343"/>
      <c r="R818" s="2343"/>
      <c r="S818" s="2343"/>
      <c r="T818" s="2343"/>
    </row>
    <row r="819" spans="1:20" ht="15.75" customHeight="1">
      <c r="A819" s="2342"/>
      <c r="B819" s="2342"/>
      <c r="C819" s="2342"/>
      <c r="D819" s="2342"/>
      <c r="E819" s="2342"/>
      <c r="F819" s="2342"/>
      <c r="G819" s="2342"/>
      <c r="H819" s="2342"/>
      <c r="I819" s="2343"/>
      <c r="J819" s="2343"/>
      <c r="K819" s="2343"/>
      <c r="L819" s="2343"/>
      <c r="M819" s="2343"/>
      <c r="N819" s="2343"/>
      <c r="O819" s="2343"/>
      <c r="P819" s="2343"/>
      <c r="Q819" s="2343"/>
      <c r="R819" s="2343"/>
      <c r="S819" s="2343"/>
      <c r="T819" s="2343"/>
    </row>
    <row r="820" spans="1:20" ht="15.75" customHeight="1">
      <c r="A820" s="2342"/>
      <c r="B820" s="2342"/>
      <c r="C820" s="2342"/>
      <c r="D820" s="2342"/>
      <c r="E820" s="2342"/>
      <c r="F820" s="2342"/>
      <c r="G820" s="2342"/>
      <c r="H820" s="2342"/>
      <c r="I820" s="2343"/>
      <c r="J820" s="2343"/>
      <c r="K820" s="2343"/>
      <c r="L820" s="2343"/>
      <c r="M820" s="2343"/>
      <c r="N820" s="2343"/>
      <c r="O820" s="2343"/>
      <c r="P820" s="2343"/>
      <c r="Q820" s="2343"/>
      <c r="R820" s="2343"/>
      <c r="S820" s="2343"/>
      <c r="T820" s="2343"/>
    </row>
    <row r="821" spans="1:20" ht="15.75" customHeight="1">
      <c r="A821" s="2342"/>
      <c r="B821" s="2342"/>
      <c r="C821" s="2342"/>
      <c r="D821" s="2342"/>
      <c r="E821" s="2342"/>
      <c r="F821" s="2342"/>
      <c r="G821" s="2342"/>
      <c r="H821" s="2342"/>
      <c r="I821" s="2343"/>
      <c r="J821" s="2343"/>
      <c r="K821" s="2343"/>
      <c r="L821" s="2343"/>
      <c r="M821" s="2343"/>
      <c r="N821" s="2343"/>
      <c r="O821" s="2343"/>
      <c r="P821" s="2343"/>
      <c r="Q821" s="2343"/>
      <c r="R821" s="2343"/>
      <c r="S821" s="2343"/>
      <c r="T821" s="2343"/>
    </row>
    <row r="822" spans="1:20" ht="15.75" customHeight="1">
      <c r="A822" s="2342"/>
      <c r="B822" s="2342"/>
      <c r="C822" s="2342"/>
      <c r="D822" s="2342"/>
      <c r="E822" s="2342"/>
      <c r="F822" s="2342"/>
      <c r="G822" s="2342"/>
      <c r="H822" s="2342"/>
      <c r="I822" s="2343"/>
      <c r="J822" s="2343"/>
      <c r="K822" s="2343"/>
      <c r="L822" s="2343"/>
      <c r="M822" s="2343"/>
      <c r="N822" s="2343"/>
      <c r="O822" s="2343"/>
      <c r="P822" s="2343"/>
      <c r="Q822" s="2343"/>
      <c r="R822" s="2343"/>
      <c r="S822" s="2343"/>
      <c r="T822" s="2343"/>
    </row>
    <row r="823" spans="1:20" ht="15.75" customHeight="1">
      <c r="A823" s="2342"/>
      <c r="B823" s="2342"/>
      <c r="C823" s="2342"/>
      <c r="D823" s="2342"/>
      <c r="E823" s="2342"/>
      <c r="F823" s="2342"/>
      <c r="G823" s="2342"/>
      <c r="H823" s="2342"/>
      <c r="I823" s="2343"/>
      <c r="J823" s="2343"/>
      <c r="K823" s="2343"/>
      <c r="L823" s="2343"/>
      <c r="M823" s="2343"/>
      <c r="N823" s="2343"/>
      <c r="O823" s="2343"/>
      <c r="P823" s="2343"/>
      <c r="Q823" s="2343"/>
      <c r="R823" s="2343"/>
      <c r="S823" s="2343"/>
      <c r="T823" s="2343"/>
    </row>
    <row r="824" spans="1:20" ht="15.75" customHeight="1">
      <c r="A824" s="2342"/>
      <c r="B824" s="2342"/>
      <c r="C824" s="2342"/>
      <c r="D824" s="2342"/>
      <c r="E824" s="2342"/>
      <c r="F824" s="2342"/>
      <c r="G824" s="2342"/>
      <c r="H824" s="2342"/>
      <c r="I824" s="2343"/>
      <c r="J824" s="2343"/>
      <c r="K824" s="2343"/>
      <c r="L824" s="2343"/>
      <c r="M824" s="2343"/>
      <c r="N824" s="2343"/>
      <c r="O824" s="2343"/>
      <c r="P824" s="2343"/>
      <c r="Q824" s="2343"/>
      <c r="R824" s="2343"/>
      <c r="S824" s="2343"/>
      <c r="T824" s="2343"/>
    </row>
    <row r="825" spans="1:20" ht="15.75" customHeight="1">
      <c r="A825" s="2342"/>
      <c r="B825" s="2342"/>
      <c r="C825" s="2342"/>
      <c r="D825" s="2342"/>
      <c r="E825" s="2342"/>
      <c r="F825" s="2342"/>
      <c r="G825" s="2342"/>
      <c r="H825" s="2342"/>
      <c r="I825" s="2343"/>
      <c r="J825" s="2343"/>
      <c r="K825" s="2343"/>
      <c r="L825" s="2343"/>
      <c r="M825" s="2343"/>
      <c r="N825" s="2343"/>
      <c r="O825" s="2343"/>
      <c r="P825" s="2343"/>
      <c r="Q825" s="2343"/>
      <c r="R825" s="2343"/>
      <c r="S825" s="2343"/>
      <c r="T825" s="2343"/>
    </row>
    <row r="826" spans="1:20" ht="15.75" customHeight="1">
      <c r="A826" s="2342"/>
      <c r="B826" s="2342"/>
      <c r="C826" s="2342"/>
      <c r="D826" s="2342"/>
      <c r="E826" s="2342"/>
      <c r="F826" s="2342"/>
      <c r="G826" s="2342"/>
      <c r="H826" s="2342"/>
      <c r="I826" s="2343"/>
      <c r="J826" s="2343"/>
      <c r="K826" s="2343"/>
      <c r="L826" s="2343"/>
      <c r="M826" s="2343"/>
      <c r="N826" s="2343"/>
      <c r="O826" s="2343"/>
      <c r="P826" s="2343"/>
      <c r="Q826" s="2343"/>
      <c r="R826" s="2343"/>
      <c r="S826" s="2343"/>
      <c r="T826" s="2343"/>
    </row>
    <row r="827" spans="1:20" ht="15.75" customHeight="1">
      <c r="A827" s="2342"/>
      <c r="B827" s="2342"/>
      <c r="C827" s="2342"/>
      <c r="D827" s="2342"/>
      <c r="E827" s="2342"/>
      <c r="F827" s="2342"/>
      <c r="G827" s="2342"/>
      <c r="H827" s="2342"/>
      <c r="I827" s="2343"/>
      <c r="J827" s="2343"/>
      <c r="K827" s="2343"/>
      <c r="L827" s="2343"/>
      <c r="M827" s="2343"/>
      <c r="N827" s="2343"/>
      <c r="O827" s="2343"/>
      <c r="P827" s="2343"/>
      <c r="Q827" s="2343"/>
      <c r="R827" s="2343"/>
      <c r="S827" s="2343"/>
      <c r="T827" s="2343"/>
    </row>
    <row r="828" spans="1:20" ht="15.75" customHeight="1">
      <c r="A828" s="2342"/>
      <c r="B828" s="2342"/>
      <c r="C828" s="2342"/>
      <c r="D828" s="2342"/>
      <c r="E828" s="2342"/>
      <c r="F828" s="2342"/>
      <c r="G828" s="2342"/>
      <c r="H828" s="2342"/>
      <c r="I828" s="2343"/>
      <c r="J828" s="2343"/>
      <c r="K828" s="2343"/>
      <c r="L828" s="2343"/>
      <c r="M828" s="2343"/>
      <c r="N828" s="2343"/>
      <c r="O828" s="2343"/>
      <c r="P828" s="2343"/>
      <c r="Q828" s="2343"/>
      <c r="R828" s="2343"/>
      <c r="S828" s="2343"/>
      <c r="T828" s="2343"/>
    </row>
    <row r="829" spans="1:20" ht="15.75" customHeight="1">
      <c r="A829" s="2342"/>
      <c r="B829" s="2342"/>
      <c r="C829" s="2342"/>
      <c r="D829" s="2342"/>
      <c r="E829" s="2342"/>
      <c r="F829" s="2342"/>
      <c r="G829" s="2342"/>
      <c r="H829" s="2342"/>
      <c r="I829" s="2343"/>
      <c r="J829" s="2343"/>
      <c r="K829" s="2343"/>
      <c r="L829" s="2343"/>
      <c r="M829" s="2343"/>
      <c r="N829" s="2343"/>
      <c r="O829" s="2343"/>
      <c r="P829" s="2343"/>
      <c r="Q829" s="2343"/>
      <c r="R829" s="2343"/>
      <c r="S829" s="2343"/>
      <c r="T829" s="2343"/>
    </row>
    <row r="830" spans="1:20" ht="15.75" customHeight="1">
      <c r="A830" s="2342"/>
      <c r="B830" s="2342"/>
      <c r="C830" s="2342"/>
      <c r="D830" s="2342"/>
      <c r="E830" s="2342"/>
      <c r="F830" s="2342"/>
      <c r="G830" s="2342"/>
      <c r="H830" s="2342"/>
      <c r="I830" s="2343"/>
      <c r="J830" s="2343"/>
      <c r="K830" s="2343"/>
      <c r="L830" s="2343"/>
      <c r="M830" s="2343"/>
      <c r="N830" s="2343"/>
      <c r="O830" s="2343"/>
      <c r="P830" s="2343"/>
      <c r="Q830" s="2343"/>
      <c r="R830" s="2343"/>
      <c r="S830" s="2343"/>
      <c r="T830" s="2343"/>
    </row>
    <row r="831" spans="1:20" ht="15.75" customHeight="1">
      <c r="A831" s="2342"/>
      <c r="B831" s="2342"/>
      <c r="C831" s="2342"/>
      <c r="D831" s="2342"/>
      <c r="E831" s="2342"/>
      <c r="F831" s="2342"/>
      <c r="G831" s="2342"/>
      <c r="H831" s="2342"/>
      <c r="I831" s="2343"/>
      <c r="J831" s="2343"/>
      <c r="K831" s="2343"/>
      <c r="L831" s="2343"/>
      <c r="M831" s="2343"/>
      <c r="N831" s="2343"/>
      <c r="O831" s="2343"/>
      <c r="P831" s="2343"/>
      <c r="Q831" s="2343"/>
      <c r="R831" s="2343"/>
      <c r="S831" s="2343"/>
      <c r="T831" s="2343"/>
    </row>
    <row r="832" spans="1:20" ht="15.75" customHeight="1">
      <c r="A832" s="2342"/>
      <c r="B832" s="2342"/>
      <c r="C832" s="2342"/>
      <c r="D832" s="2342"/>
      <c r="E832" s="2342"/>
      <c r="F832" s="2342"/>
      <c r="G832" s="2342"/>
      <c r="H832" s="2342"/>
      <c r="I832" s="2343"/>
      <c r="J832" s="2343"/>
      <c r="K832" s="2343"/>
      <c r="L832" s="2343"/>
      <c r="M832" s="2343"/>
      <c r="N832" s="2343"/>
      <c r="O832" s="2343"/>
      <c r="P832" s="2343"/>
      <c r="Q832" s="2343"/>
      <c r="R832" s="2343"/>
      <c r="S832" s="2343"/>
      <c r="T832" s="2343"/>
    </row>
    <row r="833" spans="1:20" ht="15.75" customHeight="1">
      <c r="A833" s="2342"/>
      <c r="B833" s="2342"/>
      <c r="C833" s="2342"/>
      <c r="D833" s="2342"/>
      <c r="E833" s="2342"/>
      <c r="F833" s="2342"/>
      <c r="G833" s="2342"/>
      <c r="H833" s="2342"/>
      <c r="I833" s="2343"/>
      <c r="J833" s="2343"/>
      <c r="K833" s="2343"/>
      <c r="L833" s="2343"/>
      <c r="M833" s="2343"/>
      <c r="N833" s="2343"/>
      <c r="O833" s="2343"/>
      <c r="P833" s="2343"/>
      <c r="Q833" s="2343"/>
      <c r="R833" s="2343"/>
      <c r="S833" s="2343"/>
      <c r="T833" s="2343"/>
    </row>
    <row r="834" spans="1:20" ht="15.75" customHeight="1">
      <c r="A834" s="2342"/>
      <c r="B834" s="2342"/>
      <c r="C834" s="2342"/>
      <c r="D834" s="2342"/>
      <c r="E834" s="2342"/>
      <c r="F834" s="2342"/>
      <c r="G834" s="2342"/>
      <c r="H834" s="2342"/>
      <c r="I834" s="2343"/>
      <c r="J834" s="2343"/>
      <c r="K834" s="2343"/>
      <c r="L834" s="2343"/>
      <c r="M834" s="2343"/>
      <c r="N834" s="2343"/>
      <c r="O834" s="2343"/>
      <c r="P834" s="2343"/>
      <c r="Q834" s="2343"/>
      <c r="R834" s="2343"/>
      <c r="S834" s="2343"/>
      <c r="T834" s="2343"/>
    </row>
    <row r="835" spans="1:20" ht="15.75" customHeight="1">
      <c r="A835" s="2342"/>
      <c r="B835" s="2342"/>
      <c r="C835" s="2342"/>
      <c r="D835" s="2342"/>
      <c r="E835" s="2342"/>
      <c r="F835" s="2342"/>
      <c r="G835" s="2342"/>
      <c r="H835" s="2342"/>
      <c r="I835" s="2343"/>
      <c r="J835" s="2343"/>
      <c r="K835" s="2343"/>
      <c r="L835" s="2343"/>
      <c r="M835" s="2343"/>
      <c r="N835" s="2343"/>
      <c r="O835" s="2343"/>
      <c r="P835" s="2343"/>
      <c r="Q835" s="2343"/>
      <c r="R835" s="2343"/>
      <c r="S835" s="2343"/>
      <c r="T835" s="2343"/>
    </row>
    <row r="836" spans="1:20" ht="15.75" customHeight="1">
      <c r="A836" s="2342"/>
      <c r="B836" s="2342"/>
      <c r="C836" s="2342"/>
      <c r="D836" s="2342"/>
      <c r="E836" s="2342"/>
      <c r="F836" s="2342"/>
      <c r="G836" s="2342"/>
      <c r="H836" s="2342"/>
      <c r="I836" s="2343"/>
      <c r="J836" s="2343"/>
      <c r="K836" s="2343"/>
      <c r="L836" s="2343"/>
      <c r="M836" s="2343"/>
      <c r="N836" s="2343"/>
      <c r="O836" s="2343"/>
      <c r="P836" s="2343"/>
      <c r="Q836" s="2343"/>
      <c r="R836" s="2343"/>
      <c r="S836" s="2343"/>
      <c r="T836" s="2343"/>
    </row>
    <row r="837" spans="1:20" ht="15.75" customHeight="1">
      <c r="A837" s="2342"/>
      <c r="B837" s="2342"/>
      <c r="C837" s="2342"/>
      <c r="D837" s="2342"/>
      <c r="E837" s="2342"/>
      <c r="F837" s="2342"/>
      <c r="G837" s="2342"/>
      <c r="H837" s="2342"/>
      <c r="I837" s="2343"/>
      <c r="J837" s="2343"/>
      <c r="K837" s="2343"/>
      <c r="L837" s="2343"/>
      <c r="M837" s="2343"/>
      <c r="N837" s="2343"/>
      <c r="O837" s="2343"/>
      <c r="P837" s="2343"/>
      <c r="Q837" s="2343"/>
      <c r="R837" s="2343"/>
      <c r="S837" s="2343"/>
      <c r="T837" s="2343"/>
    </row>
    <row r="838" spans="1:20" ht="15.75" customHeight="1">
      <c r="A838" s="2342"/>
      <c r="B838" s="2342"/>
      <c r="C838" s="2342"/>
      <c r="D838" s="2342"/>
      <c r="E838" s="2342"/>
      <c r="F838" s="2342"/>
      <c r="G838" s="2342"/>
      <c r="H838" s="2342"/>
      <c r="I838" s="2343"/>
      <c r="J838" s="2343"/>
      <c r="K838" s="2343"/>
      <c r="L838" s="2343"/>
      <c r="M838" s="2343"/>
      <c r="N838" s="2343"/>
      <c r="O838" s="2343"/>
      <c r="P838" s="2343"/>
      <c r="Q838" s="2343"/>
      <c r="R838" s="2343"/>
      <c r="S838" s="2343"/>
      <c r="T838" s="2343"/>
    </row>
    <row r="839" spans="1:20" ht="15.75" customHeight="1">
      <c r="A839" s="2342"/>
      <c r="B839" s="2342"/>
      <c r="C839" s="2342"/>
      <c r="D839" s="2342"/>
      <c r="E839" s="2342"/>
      <c r="F839" s="2342"/>
      <c r="G839" s="2342"/>
      <c r="H839" s="2342"/>
      <c r="I839" s="2343"/>
      <c r="J839" s="2343"/>
      <c r="K839" s="2343"/>
      <c r="L839" s="2343"/>
      <c r="M839" s="2343"/>
      <c r="N839" s="2343"/>
      <c r="O839" s="2343"/>
      <c r="P839" s="2343"/>
      <c r="Q839" s="2343"/>
      <c r="R839" s="2343"/>
      <c r="S839" s="2343"/>
      <c r="T839" s="2343"/>
    </row>
    <row r="840" spans="1:20" ht="15.75" customHeight="1">
      <c r="A840" s="2342"/>
      <c r="B840" s="2342"/>
      <c r="C840" s="2342"/>
      <c r="D840" s="2342"/>
      <c r="E840" s="2342"/>
      <c r="F840" s="2342"/>
      <c r="G840" s="2342"/>
      <c r="H840" s="2342"/>
      <c r="I840" s="2343"/>
      <c r="J840" s="2343"/>
      <c r="K840" s="2343"/>
      <c r="L840" s="2343"/>
      <c r="M840" s="2343"/>
      <c r="N840" s="2343"/>
      <c r="O840" s="2343"/>
      <c r="P840" s="2343"/>
      <c r="Q840" s="2343"/>
      <c r="R840" s="2343"/>
      <c r="S840" s="2343"/>
      <c r="T840" s="2343"/>
    </row>
    <row r="841" spans="1:20" ht="15.75" customHeight="1">
      <c r="A841" s="2342"/>
      <c r="B841" s="2342"/>
      <c r="C841" s="2342"/>
      <c r="D841" s="2342"/>
      <c r="E841" s="2342"/>
      <c r="F841" s="2342"/>
      <c r="G841" s="2342"/>
      <c r="H841" s="2342"/>
      <c r="I841" s="2343"/>
      <c r="J841" s="2343"/>
      <c r="K841" s="2343"/>
      <c r="L841" s="2343"/>
      <c r="M841" s="2343"/>
      <c r="N841" s="2343"/>
      <c r="O841" s="2343"/>
      <c r="P841" s="2343"/>
      <c r="Q841" s="2343"/>
      <c r="R841" s="2343"/>
      <c r="S841" s="2343"/>
      <c r="T841" s="2343"/>
    </row>
    <row r="842" spans="1:20" ht="15.75" customHeight="1">
      <c r="A842" s="2342"/>
      <c r="B842" s="2342"/>
      <c r="C842" s="2342"/>
      <c r="D842" s="2342"/>
      <c r="E842" s="2342"/>
      <c r="F842" s="2342"/>
      <c r="G842" s="2342"/>
      <c r="H842" s="2342"/>
      <c r="I842" s="2343"/>
      <c r="J842" s="2343"/>
      <c r="K842" s="2343"/>
      <c r="L842" s="2343"/>
      <c r="M842" s="2343"/>
      <c r="N842" s="2343"/>
      <c r="O842" s="2343"/>
      <c r="P842" s="2343"/>
      <c r="Q842" s="2343"/>
      <c r="R842" s="2343"/>
      <c r="S842" s="2343"/>
      <c r="T842" s="2343"/>
    </row>
    <row r="843" spans="1:20" ht="15.75" customHeight="1">
      <c r="A843" s="2342"/>
      <c r="B843" s="2342"/>
      <c r="C843" s="2342"/>
      <c r="D843" s="2342"/>
      <c r="E843" s="2342"/>
      <c r="F843" s="2342"/>
      <c r="G843" s="2342"/>
      <c r="H843" s="2342"/>
      <c r="I843" s="2343"/>
      <c r="J843" s="2343"/>
      <c r="K843" s="2343"/>
      <c r="L843" s="2343"/>
      <c r="M843" s="2343"/>
      <c r="N843" s="2343"/>
      <c r="O843" s="2343"/>
      <c r="P843" s="2343"/>
      <c r="Q843" s="2343"/>
      <c r="R843" s="2343"/>
      <c r="S843" s="2343"/>
      <c r="T843" s="2343"/>
    </row>
    <row r="844" spans="1:20" ht="15.75" customHeight="1">
      <c r="A844" s="2342"/>
      <c r="B844" s="2342"/>
      <c r="C844" s="2342"/>
      <c r="D844" s="2342"/>
      <c r="E844" s="2342"/>
      <c r="F844" s="2342"/>
      <c r="G844" s="2342"/>
      <c r="H844" s="2342"/>
      <c r="I844" s="2343"/>
      <c r="J844" s="2343"/>
      <c r="K844" s="2343"/>
      <c r="L844" s="2343"/>
      <c r="M844" s="2343"/>
      <c r="N844" s="2343"/>
      <c r="O844" s="2343"/>
      <c r="P844" s="2343"/>
      <c r="Q844" s="2343"/>
      <c r="R844" s="2343"/>
      <c r="S844" s="2343"/>
      <c r="T844" s="2343"/>
    </row>
    <row r="845" spans="1:20" ht="15.75" customHeight="1">
      <c r="A845" s="2342"/>
      <c r="B845" s="2342"/>
      <c r="C845" s="2342"/>
      <c r="D845" s="2342"/>
      <c r="E845" s="2342"/>
      <c r="F845" s="2342"/>
      <c r="G845" s="2342"/>
      <c r="H845" s="2342"/>
      <c r="I845" s="2343"/>
      <c r="J845" s="2343"/>
      <c r="K845" s="2343"/>
      <c r="L845" s="2343"/>
      <c r="M845" s="2343"/>
      <c r="N845" s="2343"/>
      <c r="O845" s="2343"/>
      <c r="P845" s="2343"/>
      <c r="Q845" s="2343"/>
      <c r="R845" s="2343"/>
      <c r="S845" s="2343"/>
      <c r="T845" s="2343"/>
    </row>
    <row r="846" spans="1:20" ht="15.75" customHeight="1">
      <c r="A846" s="2342"/>
      <c r="B846" s="2342"/>
      <c r="C846" s="2342"/>
      <c r="D846" s="2342"/>
      <c r="E846" s="2342"/>
      <c r="F846" s="2342"/>
      <c r="G846" s="2342"/>
      <c r="H846" s="2342"/>
      <c r="I846" s="2343"/>
      <c r="J846" s="2343"/>
      <c r="K846" s="2343"/>
      <c r="L846" s="2343"/>
      <c r="M846" s="2343"/>
      <c r="N846" s="2343"/>
      <c r="O846" s="2343"/>
      <c r="P846" s="2343"/>
      <c r="Q846" s="2343"/>
      <c r="R846" s="2343"/>
      <c r="S846" s="2343"/>
      <c r="T846" s="2343"/>
    </row>
    <row r="847" spans="1:20" ht="15.75" customHeight="1">
      <c r="A847" s="2342"/>
      <c r="B847" s="2342"/>
      <c r="C847" s="2342"/>
      <c r="D847" s="2342"/>
      <c r="E847" s="2342"/>
      <c r="F847" s="2342"/>
      <c r="G847" s="2342"/>
      <c r="H847" s="2342"/>
      <c r="I847" s="2343"/>
      <c r="J847" s="2343"/>
      <c r="K847" s="2343"/>
      <c r="L847" s="2343"/>
      <c r="M847" s="2343"/>
      <c r="N847" s="2343"/>
      <c r="O847" s="2343"/>
      <c r="P847" s="2343"/>
      <c r="Q847" s="2343"/>
      <c r="R847" s="2343"/>
      <c r="S847" s="2343"/>
      <c r="T847" s="2343"/>
    </row>
    <row r="848" spans="1:20" ht="15.75" customHeight="1">
      <c r="A848" s="2342"/>
      <c r="B848" s="2342"/>
      <c r="C848" s="2342"/>
      <c r="D848" s="2342"/>
      <c r="E848" s="2342"/>
      <c r="F848" s="2342"/>
      <c r="G848" s="2342"/>
      <c r="H848" s="2342"/>
      <c r="I848" s="2343"/>
      <c r="J848" s="2343"/>
      <c r="K848" s="2343"/>
      <c r="L848" s="2343"/>
      <c r="M848" s="2343"/>
      <c r="N848" s="2343"/>
      <c r="O848" s="2343"/>
      <c r="P848" s="2343"/>
      <c r="Q848" s="2343"/>
      <c r="R848" s="2343"/>
      <c r="S848" s="2343"/>
      <c r="T848" s="2343"/>
    </row>
    <row r="849" spans="1:20" ht="15.75" customHeight="1">
      <c r="A849" s="2342"/>
      <c r="B849" s="2342"/>
      <c r="C849" s="2342"/>
      <c r="D849" s="2342"/>
      <c r="E849" s="2342"/>
      <c r="F849" s="2342"/>
      <c r="G849" s="2342"/>
      <c r="H849" s="2342"/>
      <c r="I849" s="2343"/>
      <c r="J849" s="2343"/>
      <c r="K849" s="2343"/>
      <c r="L849" s="2343"/>
      <c r="M849" s="2343"/>
      <c r="N849" s="2343"/>
      <c r="O849" s="2343"/>
      <c r="P849" s="2343"/>
      <c r="Q849" s="2343"/>
      <c r="R849" s="2343"/>
      <c r="S849" s="2343"/>
      <c r="T849" s="2343"/>
    </row>
    <row r="850" spans="1:20" ht="15.75" customHeight="1">
      <c r="A850" s="2342"/>
      <c r="B850" s="2342"/>
      <c r="C850" s="2342"/>
      <c r="D850" s="2342"/>
      <c r="E850" s="2342"/>
      <c r="F850" s="2342"/>
      <c r="G850" s="2342"/>
      <c r="H850" s="2342"/>
      <c r="I850" s="2343"/>
      <c r="J850" s="2343"/>
      <c r="K850" s="2343"/>
      <c r="L850" s="2343"/>
      <c r="M850" s="2343"/>
      <c r="N850" s="2343"/>
      <c r="O850" s="2343"/>
      <c r="P850" s="2343"/>
      <c r="Q850" s="2343"/>
      <c r="R850" s="2343"/>
      <c r="S850" s="2343"/>
      <c r="T850" s="2343"/>
    </row>
    <row r="851" spans="1:20" ht="15.75" customHeight="1">
      <c r="A851" s="2342"/>
      <c r="B851" s="2342"/>
      <c r="C851" s="2342"/>
      <c r="D851" s="2342"/>
      <c r="E851" s="2342"/>
      <c r="F851" s="2342"/>
      <c r="G851" s="2342"/>
      <c r="H851" s="2342"/>
      <c r="I851" s="2343"/>
      <c r="J851" s="2343"/>
      <c r="K851" s="2343"/>
      <c r="L851" s="2343"/>
      <c r="M851" s="2343"/>
      <c r="N851" s="2343"/>
      <c r="O851" s="2343"/>
      <c r="P851" s="2343"/>
      <c r="Q851" s="2343"/>
      <c r="R851" s="2343"/>
      <c r="S851" s="2343"/>
      <c r="T851" s="2343"/>
    </row>
    <row r="852" spans="1:20" ht="15.75" customHeight="1">
      <c r="A852" s="2342"/>
      <c r="B852" s="2342"/>
      <c r="C852" s="2342"/>
      <c r="D852" s="2342"/>
      <c r="E852" s="2342"/>
      <c r="F852" s="2342"/>
      <c r="G852" s="2342"/>
      <c r="H852" s="2342"/>
      <c r="I852" s="2343"/>
      <c r="J852" s="2343"/>
      <c r="K852" s="2343"/>
      <c r="L852" s="2343"/>
      <c r="M852" s="2343"/>
      <c r="N852" s="2343"/>
      <c r="O852" s="2343"/>
      <c r="P852" s="2343"/>
      <c r="Q852" s="2343"/>
      <c r="R852" s="2343"/>
      <c r="S852" s="2343"/>
      <c r="T852" s="2343"/>
    </row>
    <row r="853" spans="1:20" ht="15.75" customHeight="1">
      <c r="A853" s="2342"/>
      <c r="B853" s="2342"/>
      <c r="C853" s="2342"/>
      <c r="D853" s="2342"/>
      <c r="E853" s="2342"/>
      <c r="F853" s="2342"/>
      <c r="G853" s="2342"/>
      <c r="H853" s="2342"/>
      <c r="I853" s="2343"/>
      <c r="J853" s="2343"/>
      <c r="K853" s="2343"/>
      <c r="L853" s="2343"/>
      <c r="M853" s="2343"/>
      <c r="N853" s="2343"/>
      <c r="O853" s="2343"/>
      <c r="P853" s="2343"/>
      <c r="Q853" s="2343"/>
      <c r="R853" s="2343"/>
      <c r="S853" s="2343"/>
      <c r="T853" s="2343"/>
    </row>
    <row r="854" spans="1:20" ht="15.75" customHeight="1">
      <c r="A854" s="2342"/>
      <c r="B854" s="2342"/>
      <c r="C854" s="2342"/>
      <c r="D854" s="2342"/>
      <c r="E854" s="2342"/>
      <c r="F854" s="2342"/>
      <c r="G854" s="2342"/>
      <c r="H854" s="2342"/>
      <c r="I854" s="2343"/>
      <c r="J854" s="2343"/>
      <c r="K854" s="2343"/>
      <c r="L854" s="2343"/>
      <c r="M854" s="2343"/>
      <c r="N854" s="2343"/>
      <c r="O854" s="2343"/>
      <c r="P854" s="2343"/>
      <c r="Q854" s="2343"/>
      <c r="R854" s="2343"/>
      <c r="S854" s="2343"/>
      <c r="T854" s="2343"/>
    </row>
    <row r="855" spans="1:20" ht="15.75" customHeight="1">
      <c r="A855" s="2342"/>
      <c r="B855" s="2342"/>
      <c r="C855" s="2342"/>
      <c r="D855" s="2342"/>
      <c r="E855" s="2342"/>
      <c r="F855" s="2342"/>
      <c r="G855" s="2342"/>
      <c r="H855" s="2342"/>
      <c r="I855" s="2343"/>
      <c r="J855" s="2343"/>
      <c r="K855" s="2343"/>
      <c r="L855" s="2343"/>
      <c r="M855" s="2343"/>
      <c r="N855" s="2343"/>
      <c r="O855" s="2343"/>
      <c r="P855" s="2343"/>
      <c r="Q855" s="2343"/>
      <c r="R855" s="2343"/>
      <c r="S855" s="2343"/>
      <c r="T855" s="2343"/>
    </row>
    <row r="856" spans="1:20" ht="15.75" customHeight="1">
      <c r="A856" s="2342"/>
      <c r="B856" s="2342"/>
      <c r="C856" s="2342"/>
      <c r="D856" s="2342"/>
      <c r="E856" s="2342"/>
      <c r="F856" s="2342"/>
      <c r="G856" s="2342"/>
      <c r="H856" s="2342"/>
      <c r="I856" s="2343"/>
      <c r="J856" s="2343"/>
      <c r="K856" s="2343"/>
      <c r="L856" s="2343"/>
      <c r="M856" s="2343"/>
      <c r="N856" s="2343"/>
      <c r="O856" s="2343"/>
      <c r="P856" s="2343"/>
      <c r="Q856" s="2343"/>
      <c r="R856" s="2343"/>
      <c r="S856" s="2343"/>
      <c r="T856" s="2343"/>
    </row>
    <row r="857" spans="1:20" ht="15.75" customHeight="1">
      <c r="A857" s="2342"/>
      <c r="B857" s="2342"/>
      <c r="C857" s="2342"/>
      <c r="D857" s="2342"/>
      <c r="E857" s="2342"/>
      <c r="F857" s="2342"/>
      <c r="G857" s="2342"/>
      <c r="H857" s="2342"/>
      <c r="I857" s="2343"/>
      <c r="J857" s="2343"/>
      <c r="K857" s="2343"/>
      <c r="L857" s="2343"/>
      <c r="M857" s="2343"/>
      <c r="N857" s="2343"/>
      <c r="O857" s="2343"/>
      <c r="P857" s="2343"/>
      <c r="Q857" s="2343"/>
      <c r="R857" s="2343"/>
      <c r="S857" s="2343"/>
      <c r="T857" s="2343"/>
    </row>
    <row r="858" spans="1:20" ht="15.75" customHeight="1">
      <c r="A858" s="2342"/>
      <c r="B858" s="2342"/>
      <c r="C858" s="2342"/>
      <c r="D858" s="2342"/>
      <c r="E858" s="2342"/>
      <c r="F858" s="2342"/>
      <c r="G858" s="2342"/>
      <c r="H858" s="2342"/>
      <c r="I858" s="2343"/>
      <c r="J858" s="2343"/>
      <c r="K858" s="2343"/>
      <c r="L858" s="2343"/>
      <c r="M858" s="2343"/>
      <c r="N858" s="2343"/>
      <c r="O858" s="2343"/>
      <c r="P858" s="2343"/>
      <c r="Q858" s="2343"/>
      <c r="R858" s="2343"/>
      <c r="S858" s="2343"/>
      <c r="T858" s="2343"/>
    </row>
    <row r="859" spans="1:20" ht="15.75" customHeight="1">
      <c r="A859" s="2342"/>
      <c r="B859" s="2342"/>
      <c r="C859" s="2342"/>
      <c r="D859" s="2342"/>
      <c r="E859" s="2342"/>
      <c r="F859" s="2342"/>
      <c r="G859" s="2342"/>
      <c r="H859" s="2342"/>
      <c r="I859" s="2343"/>
      <c r="J859" s="2343"/>
      <c r="K859" s="2343"/>
      <c r="L859" s="2343"/>
      <c r="M859" s="2343"/>
      <c r="N859" s="2343"/>
      <c r="O859" s="2343"/>
      <c r="P859" s="2343"/>
      <c r="Q859" s="2343"/>
      <c r="R859" s="2343"/>
      <c r="S859" s="2343"/>
      <c r="T859" s="2343"/>
    </row>
    <row r="860" spans="1:20" ht="15.75" customHeight="1">
      <c r="A860" s="2342"/>
      <c r="B860" s="2342"/>
      <c r="C860" s="2342"/>
      <c r="D860" s="2342"/>
      <c r="E860" s="2342"/>
      <c r="F860" s="2342"/>
      <c r="G860" s="2342"/>
      <c r="H860" s="2342"/>
      <c r="I860" s="2343"/>
      <c r="J860" s="2343"/>
      <c r="K860" s="2343"/>
      <c r="L860" s="2343"/>
      <c r="M860" s="2343"/>
      <c r="N860" s="2343"/>
      <c r="O860" s="2343"/>
      <c r="P860" s="2343"/>
      <c r="Q860" s="2343"/>
      <c r="R860" s="2343"/>
      <c r="S860" s="2343"/>
      <c r="T860" s="2343"/>
    </row>
    <row r="861" spans="1:20" ht="15.75" customHeight="1">
      <c r="A861" s="2342"/>
      <c r="B861" s="2342"/>
      <c r="C861" s="2342"/>
      <c r="D861" s="2342"/>
      <c r="E861" s="2342"/>
      <c r="F861" s="2342"/>
      <c r="G861" s="2342"/>
      <c r="H861" s="2342"/>
      <c r="I861" s="2343"/>
      <c r="J861" s="2343"/>
      <c r="K861" s="2343"/>
      <c r="L861" s="2343"/>
      <c r="M861" s="2343"/>
      <c r="N861" s="2343"/>
      <c r="O861" s="2343"/>
      <c r="P861" s="2343"/>
      <c r="Q861" s="2343"/>
      <c r="R861" s="2343"/>
      <c r="S861" s="2343"/>
      <c r="T861" s="2343"/>
    </row>
    <row r="862" spans="1:20" ht="15.75" customHeight="1">
      <c r="A862" s="2342"/>
      <c r="B862" s="2342"/>
      <c r="C862" s="2342"/>
      <c r="D862" s="2342"/>
      <c r="E862" s="2342"/>
      <c r="F862" s="2342"/>
      <c r="G862" s="2342"/>
      <c r="H862" s="2342"/>
      <c r="I862" s="2343"/>
      <c r="J862" s="2343"/>
      <c r="K862" s="2343"/>
      <c r="L862" s="2343"/>
      <c r="M862" s="2343"/>
      <c r="N862" s="2343"/>
      <c r="O862" s="2343"/>
      <c r="P862" s="2343"/>
      <c r="Q862" s="2343"/>
      <c r="R862" s="2343"/>
      <c r="S862" s="2343"/>
      <c r="T862" s="2343"/>
    </row>
    <row r="863" spans="1:20" ht="15.75" customHeight="1">
      <c r="A863" s="2342"/>
      <c r="B863" s="2342"/>
      <c r="C863" s="2342"/>
      <c r="D863" s="2342"/>
      <c r="E863" s="2342"/>
      <c r="F863" s="2342"/>
      <c r="G863" s="2342"/>
      <c r="H863" s="2342"/>
      <c r="I863" s="2343"/>
      <c r="J863" s="2343"/>
      <c r="K863" s="2343"/>
      <c r="L863" s="2343"/>
      <c r="M863" s="2343"/>
      <c r="N863" s="2343"/>
      <c r="O863" s="2343"/>
      <c r="P863" s="2343"/>
      <c r="Q863" s="2343"/>
      <c r="R863" s="2343"/>
      <c r="S863" s="2343"/>
      <c r="T863" s="2343"/>
    </row>
    <row r="864" spans="1:20" ht="15.75" customHeight="1">
      <c r="A864" s="2342"/>
      <c r="B864" s="2342"/>
      <c r="C864" s="2342"/>
      <c r="D864" s="2342"/>
      <c r="E864" s="2342"/>
      <c r="F864" s="2342"/>
      <c r="G864" s="2342"/>
      <c r="H864" s="2342"/>
      <c r="I864" s="2343"/>
      <c r="J864" s="2343"/>
      <c r="K864" s="2343"/>
      <c r="L864" s="2343"/>
      <c r="M864" s="2343"/>
      <c r="N864" s="2343"/>
      <c r="O864" s="2343"/>
      <c r="P864" s="2343"/>
      <c r="Q864" s="2343"/>
      <c r="R864" s="2343"/>
      <c r="S864" s="2343"/>
      <c r="T864" s="2343"/>
    </row>
    <row r="865" spans="1:20" ht="15.75" customHeight="1">
      <c r="A865" s="2342"/>
      <c r="B865" s="2342"/>
      <c r="C865" s="2342"/>
      <c r="D865" s="2342"/>
      <c r="E865" s="2342"/>
      <c r="F865" s="2342"/>
      <c r="G865" s="2342"/>
      <c r="H865" s="2342"/>
      <c r="I865" s="2343"/>
      <c r="J865" s="2343"/>
      <c r="K865" s="2343"/>
      <c r="L865" s="2343"/>
      <c r="M865" s="2343"/>
      <c r="N865" s="2343"/>
      <c r="O865" s="2343"/>
      <c r="P865" s="2343"/>
      <c r="Q865" s="2343"/>
      <c r="R865" s="2343"/>
      <c r="S865" s="2343"/>
      <c r="T865" s="2343"/>
    </row>
    <row r="866" spans="1:20" ht="15.75" customHeight="1">
      <c r="A866" s="2342"/>
      <c r="B866" s="2342"/>
      <c r="C866" s="2342"/>
      <c r="D866" s="2342"/>
      <c r="E866" s="2342"/>
      <c r="F866" s="2342"/>
      <c r="G866" s="2342"/>
      <c r="H866" s="2342"/>
      <c r="I866" s="2343"/>
      <c r="J866" s="2343"/>
      <c r="K866" s="2343"/>
      <c r="L866" s="2343"/>
      <c r="M866" s="2343"/>
      <c r="N866" s="2343"/>
      <c r="O866" s="2343"/>
      <c r="P866" s="2343"/>
      <c r="Q866" s="2343"/>
      <c r="R866" s="2343"/>
      <c r="S866" s="2343"/>
      <c r="T866" s="2343"/>
    </row>
    <row r="867" spans="1:20" ht="15.75" customHeight="1">
      <c r="A867" s="2342"/>
      <c r="B867" s="2342"/>
      <c r="C867" s="2342"/>
      <c r="D867" s="2342"/>
      <c r="E867" s="2342"/>
      <c r="F867" s="2342"/>
      <c r="G867" s="2342"/>
      <c r="H867" s="2342"/>
      <c r="I867" s="2343"/>
      <c r="J867" s="2343"/>
      <c r="K867" s="2343"/>
      <c r="L867" s="2343"/>
      <c r="M867" s="2343"/>
      <c r="N867" s="2343"/>
      <c r="O867" s="2343"/>
      <c r="P867" s="2343"/>
      <c r="Q867" s="2343"/>
      <c r="R867" s="2343"/>
      <c r="S867" s="2343"/>
      <c r="T867" s="2343"/>
    </row>
    <row r="868" spans="1:20" ht="15.75" customHeight="1">
      <c r="A868" s="2342"/>
      <c r="B868" s="2342"/>
      <c r="C868" s="2342"/>
      <c r="D868" s="2342"/>
      <c r="E868" s="2342"/>
      <c r="F868" s="2342"/>
      <c r="G868" s="2342"/>
      <c r="H868" s="2342"/>
      <c r="I868" s="2343"/>
      <c r="J868" s="2343"/>
      <c r="K868" s="2343"/>
      <c r="L868" s="2343"/>
      <c r="M868" s="2343"/>
      <c r="N868" s="2343"/>
      <c r="O868" s="2343"/>
      <c r="P868" s="2343"/>
      <c r="Q868" s="2343"/>
      <c r="R868" s="2343"/>
      <c r="S868" s="2343"/>
      <c r="T868" s="2343"/>
    </row>
    <row r="869" spans="1:20" ht="15.75" customHeight="1">
      <c r="A869" s="2342"/>
      <c r="B869" s="2342"/>
      <c r="C869" s="2342"/>
      <c r="D869" s="2342"/>
      <c r="E869" s="2342"/>
      <c r="F869" s="2342"/>
      <c r="G869" s="2342"/>
      <c r="H869" s="2342"/>
      <c r="I869" s="2343"/>
      <c r="J869" s="2343"/>
      <c r="K869" s="2343"/>
      <c r="L869" s="2343"/>
      <c r="M869" s="2343"/>
      <c r="N869" s="2343"/>
      <c r="O869" s="2343"/>
      <c r="P869" s="2343"/>
      <c r="Q869" s="2343"/>
      <c r="R869" s="2343"/>
      <c r="S869" s="2343"/>
      <c r="T869" s="2343"/>
    </row>
    <row r="870" spans="1:20" ht="15.75" customHeight="1">
      <c r="A870" s="2342"/>
      <c r="B870" s="2342"/>
      <c r="C870" s="2342"/>
      <c r="D870" s="2342"/>
      <c r="E870" s="2342"/>
      <c r="F870" s="2342"/>
      <c r="G870" s="2342"/>
      <c r="H870" s="2342"/>
      <c r="I870" s="2343"/>
      <c r="J870" s="2343"/>
      <c r="K870" s="2343"/>
      <c r="L870" s="2343"/>
      <c r="M870" s="2343"/>
      <c r="N870" s="2343"/>
      <c r="O870" s="2343"/>
      <c r="P870" s="2343"/>
      <c r="Q870" s="2343"/>
      <c r="R870" s="2343"/>
      <c r="S870" s="2343"/>
      <c r="T870" s="2343"/>
    </row>
    <row r="871" spans="1:20" ht="15.75" customHeight="1">
      <c r="A871" s="2342"/>
      <c r="B871" s="2342"/>
      <c r="C871" s="2342"/>
      <c r="D871" s="2342"/>
      <c r="E871" s="2342"/>
      <c r="F871" s="2342"/>
      <c r="G871" s="2342"/>
      <c r="H871" s="2342"/>
      <c r="I871" s="2343"/>
      <c r="J871" s="2343"/>
      <c r="K871" s="2343"/>
      <c r="L871" s="2343"/>
      <c r="M871" s="2343"/>
      <c r="N871" s="2343"/>
      <c r="O871" s="2343"/>
      <c r="P871" s="2343"/>
      <c r="Q871" s="2343"/>
      <c r="R871" s="2343"/>
      <c r="S871" s="2343"/>
      <c r="T871" s="2343"/>
    </row>
    <row r="872" spans="1:20" ht="15.75" customHeight="1">
      <c r="A872" s="2342"/>
      <c r="B872" s="2342"/>
      <c r="C872" s="2342"/>
      <c r="D872" s="2342"/>
      <c r="E872" s="2342"/>
      <c r="F872" s="2342"/>
      <c r="G872" s="2342"/>
      <c r="H872" s="2342"/>
      <c r="I872" s="2343"/>
      <c r="J872" s="2343"/>
      <c r="K872" s="2343"/>
      <c r="L872" s="2343"/>
      <c r="M872" s="2343"/>
      <c r="N872" s="2343"/>
      <c r="O872" s="2343"/>
      <c r="P872" s="2343"/>
      <c r="Q872" s="2343"/>
      <c r="R872" s="2343"/>
      <c r="S872" s="2343"/>
      <c r="T872" s="2343"/>
    </row>
    <row r="873" spans="1:20" ht="15.75" customHeight="1">
      <c r="A873" s="2342"/>
      <c r="B873" s="2342"/>
      <c r="C873" s="2342"/>
      <c r="D873" s="2342"/>
      <c r="E873" s="2342"/>
      <c r="F873" s="2342"/>
      <c r="G873" s="2342"/>
      <c r="H873" s="2342"/>
      <c r="I873" s="2343"/>
      <c r="J873" s="2343"/>
      <c r="K873" s="2343"/>
      <c r="L873" s="2343"/>
      <c r="M873" s="2343"/>
      <c r="N873" s="2343"/>
      <c r="O873" s="2343"/>
      <c r="P873" s="2343"/>
      <c r="Q873" s="2343"/>
      <c r="R873" s="2343"/>
      <c r="S873" s="2343"/>
      <c r="T873" s="2343"/>
    </row>
    <row r="874" spans="1:20" ht="15.75" customHeight="1">
      <c r="A874" s="2342"/>
      <c r="B874" s="2342"/>
      <c r="C874" s="2342"/>
      <c r="D874" s="2342"/>
      <c r="E874" s="2342"/>
      <c r="F874" s="2342"/>
      <c r="G874" s="2342"/>
      <c r="H874" s="2342"/>
      <c r="I874" s="2343"/>
      <c r="J874" s="2343"/>
      <c r="K874" s="2343"/>
      <c r="L874" s="2343"/>
      <c r="M874" s="2343"/>
      <c r="N874" s="2343"/>
      <c r="O874" s="2343"/>
      <c r="P874" s="2343"/>
      <c r="Q874" s="2343"/>
      <c r="R874" s="2343"/>
      <c r="S874" s="2343"/>
      <c r="T874" s="2343"/>
    </row>
    <row r="875" spans="1:20" ht="15.75" customHeight="1">
      <c r="A875" s="2342"/>
      <c r="B875" s="2342"/>
      <c r="C875" s="2342"/>
      <c r="D875" s="2342"/>
      <c r="E875" s="2342"/>
      <c r="F875" s="2342"/>
      <c r="G875" s="2342"/>
      <c r="H875" s="2342"/>
      <c r="I875" s="2343"/>
      <c r="J875" s="2343"/>
      <c r="K875" s="2343"/>
      <c r="L875" s="2343"/>
      <c r="M875" s="2343"/>
      <c r="N875" s="2343"/>
      <c r="O875" s="2343"/>
      <c r="P875" s="2343"/>
      <c r="Q875" s="2343"/>
      <c r="R875" s="2343"/>
      <c r="S875" s="2343"/>
      <c r="T875" s="2343"/>
    </row>
    <row r="876" spans="1:20" ht="15.75" customHeight="1">
      <c r="A876" s="2342"/>
      <c r="B876" s="2342"/>
      <c r="C876" s="2342"/>
      <c r="D876" s="2342"/>
      <c r="E876" s="2342"/>
      <c r="F876" s="2342"/>
      <c r="G876" s="2342"/>
      <c r="H876" s="2342"/>
      <c r="I876" s="2343"/>
      <c r="J876" s="2343"/>
      <c r="K876" s="2343"/>
      <c r="L876" s="2343"/>
      <c r="M876" s="2343"/>
      <c r="N876" s="2343"/>
      <c r="O876" s="2343"/>
      <c r="P876" s="2343"/>
      <c r="Q876" s="2343"/>
      <c r="R876" s="2343"/>
      <c r="S876" s="2343"/>
      <c r="T876" s="2343"/>
    </row>
    <row r="877" spans="1:20" ht="15.75" customHeight="1">
      <c r="A877" s="2342"/>
      <c r="B877" s="2342"/>
      <c r="C877" s="2342"/>
      <c r="D877" s="2342"/>
      <c r="E877" s="2342"/>
      <c r="F877" s="2342"/>
      <c r="G877" s="2342"/>
      <c r="H877" s="2342"/>
      <c r="I877" s="2343"/>
      <c r="J877" s="2343"/>
      <c r="K877" s="2343"/>
      <c r="L877" s="2343"/>
      <c r="M877" s="2343"/>
      <c r="N877" s="2343"/>
      <c r="O877" s="2343"/>
      <c r="P877" s="2343"/>
      <c r="Q877" s="2343"/>
      <c r="R877" s="2343"/>
      <c r="S877" s="2343"/>
      <c r="T877" s="2343"/>
    </row>
    <row r="878" spans="1:20" ht="15.75" customHeight="1">
      <c r="A878" s="2342"/>
      <c r="B878" s="2342"/>
      <c r="C878" s="2342"/>
      <c r="D878" s="2342"/>
      <c r="E878" s="2342"/>
      <c r="F878" s="2342"/>
      <c r="G878" s="2342"/>
      <c r="H878" s="2342"/>
      <c r="I878" s="2343"/>
      <c r="J878" s="2343"/>
      <c r="K878" s="2343"/>
      <c r="L878" s="2343"/>
      <c r="M878" s="2343"/>
      <c r="N878" s="2343"/>
      <c r="O878" s="2343"/>
      <c r="P878" s="2343"/>
      <c r="Q878" s="2343"/>
      <c r="R878" s="2343"/>
      <c r="S878" s="2343"/>
      <c r="T878" s="2343"/>
    </row>
    <row r="879" spans="1:20" ht="15.75" customHeight="1">
      <c r="A879" s="2342"/>
      <c r="B879" s="2342"/>
      <c r="C879" s="2342"/>
      <c r="D879" s="2342"/>
      <c r="E879" s="2342"/>
      <c r="F879" s="2342"/>
      <c r="G879" s="2342"/>
      <c r="H879" s="2342"/>
      <c r="I879" s="2343"/>
      <c r="J879" s="2343"/>
      <c r="K879" s="2343"/>
      <c r="L879" s="2343"/>
      <c r="M879" s="2343"/>
      <c r="N879" s="2343"/>
      <c r="O879" s="2343"/>
      <c r="P879" s="2343"/>
      <c r="Q879" s="2343"/>
      <c r="R879" s="2343"/>
      <c r="S879" s="2343"/>
      <c r="T879" s="2343"/>
    </row>
    <row r="880" spans="1:20" ht="15.75" customHeight="1">
      <c r="A880" s="2342"/>
      <c r="B880" s="2342"/>
      <c r="C880" s="2342"/>
      <c r="D880" s="2342"/>
      <c r="E880" s="2342"/>
      <c r="F880" s="2342"/>
      <c r="G880" s="2342"/>
      <c r="H880" s="2342"/>
      <c r="I880" s="2343"/>
      <c r="J880" s="2343"/>
      <c r="K880" s="2343"/>
      <c r="L880" s="2343"/>
      <c r="M880" s="2343"/>
      <c r="N880" s="2343"/>
      <c r="O880" s="2343"/>
      <c r="P880" s="2343"/>
      <c r="Q880" s="2343"/>
      <c r="R880" s="2343"/>
      <c r="S880" s="2343"/>
      <c r="T880" s="2343"/>
    </row>
    <row r="881" spans="1:20" ht="15.75" customHeight="1">
      <c r="A881" s="2342"/>
      <c r="B881" s="2342"/>
      <c r="C881" s="2342"/>
      <c r="D881" s="2342"/>
      <c r="E881" s="2342"/>
      <c r="F881" s="2342"/>
      <c r="G881" s="2342"/>
      <c r="H881" s="2342"/>
      <c r="I881" s="2343"/>
      <c r="J881" s="2343"/>
      <c r="K881" s="2343"/>
      <c r="L881" s="2343"/>
      <c r="M881" s="2343"/>
      <c r="N881" s="2343"/>
      <c r="O881" s="2343"/>
      <c r="P881" s="2343"/>
      <c r="Q881" s="2343"/>
      <c r="R881" s="2343"/>
      <c r="S881" s="2343"/>
      <c r="T881" s="2343"/>
    </row>
    <row r="882" spans="1:20" ht="15.75" customHeight="1">
      <c r="A882" s="2342"/>
      <c r="B882" s="2342"/>
      <c r="C882" s="2342"/>
      <c r="D882" s="2342"/>
      <c r="E882" s="2342"/>
      <c r="F882" s="2342"/>
      <c r="G882" s="2342"/>
      <c r="H882" s="2342"/>
      <c r="I882" s="2343"/>
      <c r="J882" s="2343"/>
      <c r="K882" s="2343"/>
      <c r="L882" s="2343"/>
      <c r="M882" s="2343"/>
      <c r="N882" s="2343"/>
      <c r="O882" s="2343"/>
      <c r="P882" s="2343"/>
      <c r="Q882" s="2343"/>
      <c r="R882" s="2343"/>
      <c r="S882" s="2343"/>
      <c r="T882" s="2343"/>
    </row>
    <row r="883" spans="1:20" ht="15.75" customHeight="1">
      <c r="A883" s="2342"/>
      <c r="B883" s="2342"/>
      <c r="C883" s="2342"/>
      <c r="D883" s="2342"/>
      <c r="E883" s="2342"/>
      <c r="F883" s="2342"/>
      <c r="G883" s="2342"/>
      <c r="H883" s="2342"/>
      <c r="I883" s="2343"/>
      <c r="J883" s="2343"/>
      <c r="K883" s="2343"/>
      <c r="L883" s="2343"/>
      <c r="M883" s="2343"/>
      <c r="N883" s="2343"/>
      <c r="O883" s="2343"/>
      <c r="P883" s="2343"/>
      <c r="Q883" s="2343"/>
      <c r="R883" s="2343"/>
      <c r="S883" s="2343"/>
      <c r="T883" s="2343"/>
    </row>
    <row r="884" spans="1:20" ht="15.75" customHeight="1">
      <c r="A884" s="2342"/>
      <c r="B884" s="2342"/>
      <c r="C884" s="2342"/>
      <c r="D884" s="2342"/>
      <c r="E884" s="2342"/>
      <c r="F884" s="2342"/>
      <c r="G884" s="2342"/>
      <c r="H884" s="2342"/>
      <c r="I884" s="2343"/>
      <c r="J884" s="2343"/>
      <c r="K884" s="2343"/>
      <c r="L884" s="2343"/>
      <c r="M884" s="2343"/>
      <c r="N884" s="2343"/>
      <c r="O884" s="2343"/>
      <c r="P884" s="2343"/>
      <c r="Q884" s="2343"/>
      <c r="R884" s="2343"/>
      <c r="S884" s="2343"/>
      <c r="T884" s="2343"/>
    </row>
    <row r="885" spans="1:20" ht="15.75" customHeight="1">
      <c r="A885" s="2342"/>
      <c r="B885" s="2342"/>
      <c r="C885" s="2342"/>
      <c r="D885" s="2342"/>
      <c r="E885" s="2342"/>
      <c r="F885" s="2342"/>
      <c r="G885" s="2342"/>
      <c r="H885" s="2342"/>
      <c r="I885" s="2343"/>
      <c r="J885" s="2343"/>
      <c r="K885" s="2343"/>
      <c r="L885" s="2343"/>
      <c r="M885" s="2343"/>
      <c r="N885" s="2343"/>
      <c r="O885" s="2343"/>
      <c r="P885" s="2343"/>
      <c r="Q885" s="2343"/>
      <c r="R885" s="2343"/>
      <c r="S885" s="2343"/>
      <c r="T885" s="2343"/>
    </row>
    <row r="886" spans="1:20" ht="15.75" customHeight="1">
      <c r="A886" s="2342"/>
      <c r="B886" s="2342"/>
      <c r="C886" s="2342"/>
      <c r="D886" s="2342"/>
      <c r="E886" s="2342"/>
      <c r="F886" s="2342"/>
      <c r="G886" s="2342"/>
      <c r="H886" s="2342"/>
      <c r="I886" s="2343"/>
      <c r="J886" s="2343"/>
      <c r="K886" s="2343"/>
      <c r="L886" s="2343"/>
      <c r="M886" s="2343"/>
      <c r="N886" s="2343"/>
      <c r="O886" s="2343"/>
      <c r="P886" s="2343"/>
      <c r="Q886" s="2343"/>
      <c r="R886" s="2343"/>
      <c r="S886" s="2343"/>
      <c r="T886" s="2343"/>
    </row>
    <row r="887" spans="1:20" ht="15.75" customHeight="1">
      <c r="A887" s="2342"/>
      <c r="B887" s="2342"/>
      <c r="C887" s="2342"/>
      <c r="D887" s="2342"/>
      <c r="E887" s="2342"/>
      <c r="F887" s="2342"/>
      <c r="G887" s="2342"/>
      <c r="H887" s="2342"/>
      <c r="I887" s="2343"/>
      <c r="J887" s="2343"/>
      <c r="K887" s="2343"/>
      <c r="L887" s="2343"/>
      <c r="M887" s="2343"/>
      <c r="N887" s="2343"/>
      <c r="O887" s="2343"/>
      <c r="P887" s="2343"/>
      <c r="Q887" s="2343"/>
      <c r="R887" s="2343"/>
      <c r="S887" s="2343"/>
      <c r="T887" s="2343"/>
    </row>
    <row r="888" spans="1:20" ht="15.75" customHeight="1">
      <c r="A888" s="2342"/>
      <c r="B888" s="2342"/>
      <c r="C888" s="2342"/>
      <c r="D888" s="2342"/>
      <c r="E888" s="2342"/>
      <c r="F888" s="2342"/>
      <c r="G888" s="2342"/>
      <c r="H888" s="2342"/>
      <c r="I888" s="2343"/>
      <c r="J888" s="2343"/>
      <c r="K888" s="2343"/>
      <c r="L888" s="2343"/>
      <c r="M888" s="2343"/>
      <c r="N888" s="2343"/>
      <c r="O888" s="2343"/>
      <c r="P888" s="2343"/>
      <c r="Q888" s="2343"/>
      <c r="R888" s="2343"/>
      <c r="S888" s="2343"/>
      <c r="T888" s="2343"/>
    </row>
    <row r="889" spans="1:20" ht="15.75" customHeight="1">
      <c r="A889" s="2342"/>
      <c r="B889" s="2342"/>
      <c r="C889" s="2342"/>
      <c r="D889" s="2342"/>
      <c r="E889" s="2342"/>
      <c r="F889" s="2342"/>
      <c r="G889" s="2342"/>
      <c r="H889" s="2342"/>
      <c r="I889" s="2343"/>
      <c r="J889" s="2343"/>
      <c r="K889" s="2343"/>
      <c r="L889" s="2343"/>
      <c r="M889" s="2343"/>
      <c r="N889" s="2343"/>
      <c r="O889" s="2343"/>
      <c r="P889" s="2343"/>
      <c r="Q889" s="2343"/>
      <c r="R889" s="2343"/>
      <c r="S889" s="2343"/>
      <c r="T889" s="2343"/>
    </row>
    <row r="890" spans="1:20" ht="15.75" customHeight="1">
      <c r="A890" s="2342"/>
      <c r="B890" s="2342"/>
      <c r="C890" s="2342"/>
      <c r="D890" s="2342"/>
      <c r="E890" s="2342"/>
      <c r="F890" s="2342"/>
      <c r="G890" s="2342"/>
      <c r="H890" s="2342"/>
      <c r="I890" s="2343"/>
      <c r="J890" s="2343"/>
      <c r="K890" s="2343"/>
      <c r="L890" s="2343"/>
      <c r="M890" s="2343"/>
      <c r="N890" s="2343"/>
      <c r="O890" s="2343"/>
      <c r="P890" s="2343"/>
      <c r="Q890" s="2343"/>
      <c r="R890" s="2343"/>
      <c r="S890" s="2343"/>
      <c r="T890" s="2343"/>
    </row>
    <row r="891" spans="1:20" ht="15.75" customHeight="1">
      <c r="A891" s="2342"/>
      <c r="B891" s="2342"/>
      <c r="C891" s="2342"/>
      <c r="D891" s="2342"/>
      <c r="E891" s="2342"/>
      <c r="F891" s="2342"/>
      <c r="G891" s="2342"/>
      <c r="H891" s="2342"/>
      <c r="I891" s="2343"/>
      <c r="J891" s="2343"/>
      <c r="K891" s="2343"/>
      <c r="L891" s="2343"/>
      <c r="M891" s="2343"/>
      <c r="N891" s="2343"/>
      <c r="O891" s="2343"/>
      <c r="P891" s="2343"/>
      <c r="Q891" s="2343"/>
      <c r="R891" s="2343"/>
      <c r="S891" s="2343"/>
      <c r="T891" s="2343"/>
    </row>
    <row r="892" spans="1:20" ht="15.75" customHeight="1">
      <c r="A892" s="2342"/>
      <c r="B892" s="2342"/>
      <c r="C892" s="2342"/>
      <c r="D892" s="2342"/>
      <c r="E892" s="2342"/>
      <c r="F892" s="2342"/>
      <c r="G892" s="2342"/>
      <c r="H892" s="2342"/>
      <c r="I892" s="2343"/>
      <c r="J892" s="2343"/>
      <c r="K892" s="2343"/>
      <c r="L892" s="2343"/>
      <c r="M892" s="2343"/>
      <c r="N892" s="2343"/>
      <c r="O892" s="2343"/>
      <c r="P892" s="2343"/>
      <c r="Q892" s="2343"/>
      <c r="R892" s="2343"/>
      <c r="S892" s="2343"/>
      <c r="T892" s="2343"/>
    </row>
    <row r="893" spans="1:20" ht="15.75" customHeight="1">
      <c r="A893" s="2342"/>
      <c r="B893" s="2342"/>
      <c r="C893" s="2342"/>
      <c r="D893" s="2342"/>
      <c r="E893" s="2342"/>
      <c r="F893" s="2342"/>
      <c r="G893" s="2342"/>
      <c r="H893" s="2342"/>
      <c r="I893" s="2343"/>
      <c r="J893" s="2343"/>
      <c r="K893" s="2343"/>
      <c r="L893" s="2343"/>
      <c r="M893" s="2343"/>
      <c r="N893" s="2343"/>
      <c r="O893" s="2343"/>
      <c r="P893" s="2343"/>
      <c r="Q893" s="2343"/>
      <c r="R893" s="2343"/>
      <c r="S893" s="2343"/>
      <c r="T893" s="2343"/>
    </row>
    <row r="894" spans="1:20" ht="15.75" customHeight="1">
      <c r="A894" s="2342"/>
      <c r="B894" s="2342"/>
      <c r="C894" s="2342"/>
      <c r="D894" s="2342"/>
      <c r="E894" s="2342"/>
      <c r="F894" s="2342"/>
      <c r="G894" s="2342"/>
      <c r="H894" s="2342"/>
      <c r="I894" s="2343"/>
      <c r="J894" s="2343"/>
      <c r="K894" s="2343"/>
      <c r="L894" s="2343"/>
      <c r="M894" s="2343"/>
      <c r="N894" s="2343"/>
      <c r="O894" s="2343"/>
      <c r="P894" s="2343"/>
      <c r="Q894" s="2343"/>
      <c r="R894" s="2343"/>
      <c r="S894" s="2343"/>
      <c r="T894" s="2343"/>
    </row>
    <row r="895" spans="1:20" ht="15.75" customHeight="1">
      <c r="A895" s="2342"/>
      <c r="B895" s="2342"/>
      <c r="C895" s="2342"/>
      <c r="D895" s="2342"/>
      <c r="E895" s="2342"/>
      <c r="F895" s="2342"/>
      <c r="G895" s="2342"/>
      <c r="H895" s="2342"/>
      <c r="I895" s="2343"/>
      <c r="J895" s="2343"/>
      <c r="K895" s="2343"/>
      <c r="L895" s="2343"/>
      <c r="M895" s="2343"/>
      <c r="N895" s="2343"/>
      <c r="O895" s="2343"/>
      <c r="P895" s="2343"/>
      <c r="Q895" s="2343"/>
      <c r="R895" s="2343"/>
      <c r="S895" s="2343"/>
      <c r="T895" s="2343"/>
    </row>
    <row r="896" spans="1:20" ht="15.75" customHeight="1">
      <c r="A896" s="2342"/>
      <c r="B896" s="2342"/>
      <c r="C896" s="2342"/>
      <c r="D896" s="2342"/>
      <c r="E896" s="2342"/>
      <c r="F896" s="2342"/>
      <c r="G896" s="2342"/>
      <c r="H896" s="2342"/>
      <c r="I896" s="2343"/>
      <c r="J896" s="2343"/>
      <c r="K896" s="2343"/>
      <c r="L896" s="2343"/>
      <c r="M896" s="2343"/>
      <c r="N896" s="2343"/>
      <c r="O896" s="2343"/>
      <c r="P896" s="2343"/>
      <c r="Q896" s="2343"/>
      <c r="R896" s="2343"/>
      <c r="S896" s="2343"/>
      <c r="T896" s="2343"/>
    </row>
    <row r="897" spans="1:20" ht="15.75" customHeight="1">
      <c r="A897" s="2342"/>
      <c r="B897" s="2342"/>
      <c r="C897" s="2342"/>
      <c r="D897" s="2342"/>
      <c r="E897" s="2342"/>
      <c r="F897" s="2342"/>
      <c r="G897" s="2342"/>
      <c r="H897" s="2342"/>
      <c r="I897" s="2343"/>
      <c r="J897" s="2343"/>
      <c r="K897" s="2343"/>
      <c r="L897" s="2343"/>
      <c r="M897" s="2343"/>
      <c r="N897" s="2343"/>
      <c r="O897" s="2343"/>
      <c r="P897" s="2343"/>
      <c r="Q897" s="2343"/>
      <c r="R897" s="2343"/>
      <c r="S897" s="2343"/>
      <c r="T897" s="2343"/>
    </row>
    <row r="898" spans="1:20" ht="15.75" customHeight="1">
      <c r="A898" s="2342"/>
      <c r="B898" s="2342"/>
      <c r="C898" s="2342"/>
      <c r="D898" s="2342"/>
      <c r="E898" s="2342"/>
      <c r="F898" s="2342"/>
      <c r="G898" s="2342"/>
      <c r="H898" s="2342"/>
      <c r="I898" s="2343"/>
      <c r="J898" s="2343"/>
      <c r="K898" s="2343"/>
      <c r="L898" s="2343"/>
      <c r="M898" s="2343"/>
      <c r="N898" s="2343"/>
      <c r="O898" s="2343"/>
      <c r="P898" s="2343"/>
      <c r="Q898" s="2343"/>
      <c r="R898" s="2343"/>
      <c r="S898" s="2343"/>
      <c r="T898" s="2343"/>
    </row>
    <row r="899" spans="1:20" ht="15.75" customHeight="1">
      <c r="A899" s="2342"/>
      <c r="B899" s="2342"/>
      <c r="C899" s="2342"/>
      <c r="D899" s="2342"/>
      <c r="E899" s="2342"/>
      <c r="F899" s="2342"/>
      <c r="G899" s="2342"/>
      <c r="H899" s="2342"/>
      <c r="I899" s="2343"/>
      <c r="J899" s="2343"/>
      <c r="K899" s="2343"/>
      <c r="L899" s="2343"/>
      <c r="M899" s="2343"/>
      <c r="N899" s="2343"/>
      <c r="O899" s="2343"/>
      <c r="P899" s="2343"/>
      <c r="Q899" s="2343"/>
      <c r="R899" s="2343"/>
      <c r="S899" s="2343"/>
      <c r="T899" s="2343"/>
    </row>
    <row r="900" spans="1:20" ht="15.75" customHeight="1">
      <c r="A900" s="2342"/>
      <c r="B900" s="2342"/>
      <c r="C900" s="2342"/>
      <c r="D900" s="2342"/>
      <c r="E900" s="2342"/>
      <c r="F900" s="2342"/>
      <c r="G900" s="2342"/>
      <c r="H900" s="2342"/>
      <c r="I900" s="2343"/>
      <c r="J900" s="2343"/>
      <c r="K900" s="2343"/>
      <c r="L900" s="2343"/>
      <c r="M900" s="2343"/>
      <c r="N900" s="2343"/>
      <c r="O900" s="2343"/>
      <c r="P900" s="2343"/>
      <c r="Q900" s="2343"/>
      <c r="R900" s="2343"/>
      <c r="S900" s="2343"/>
      <c r="T900" s="2343"/>
    </row>
    <row r="901" spans="1:20" ht="15.75" customHeight="1">
      <c r="A901" s="2342"/>
      <c r="B901" s="2342"/>
      <c r="C901" s="2342"/>
      <c r="D901" s="2342"/>
      <c r="E901" s="2342"/>
      <c r="F901" s="2342"/>
      <c r="G901" s="2342"/>
      <c r="H901" s="2342"/>
      <c r="I901" s="2343"/>
      <c r="J901" s="2343"/>
      <c r="K901" s="2343"/>
      <c r="L901" s="2343"/>
      <c r="M901" s="2343"/>
      <c r="N901" s="2343"/>
      <c r="O901" s="2343"/>
      <c r="P901" s="2343"/>
      <c r="Q901" s="2343"/>
      <c r="R901" s="2343"/>
      <c r="S901" s="2343"/>
      <c r="T901" s="2343"/>
    </row>
    <row r="902" spans="1:20" ht="15.75" customHeight="1">
      <c r="A902" s="2342"/>
      <c r="B902" s="2342"/>
      <c r="C902" s="2342"/>
      <c r="D902" s="2342"/>
      <c r="E902" s="2342"/>
      <c r="F902" s="2342"/>
      <c r="G902" s="2342"/>
      <c r="H902" s="2342"/>
      <c r="I902" s="2343"/>
      <c r="J902" s="2343"/>
      <c r="K902" s="2343"/>
      <c r="L902" s="2343"/>
      <c r="M902" s="2343"/>
      <c r="N902" s="2343"/>
      <c r="O902" s="2343"/>
      <c r="P902" s="2343"/>
      <c r="Q902" s="2343"/>
      <c r="R902" s="2343"/>
      <c r="S902" s="2343"/>
      <c r="T902" s="2343"/>
    </row>
    <row r="903" spans="1:20" ht="15.75" customHeight="1">
      <c r="A903" s="2342"/>
      <c r="B903" s="2342"/>
      <c r="C903" s="2342"/>
      <c r="D903" s="2342"/>
      <c r="E903" s="2342"/>
      <c r="F903" s="2342"/>
      <c r="G903" s="2342"/>
      <c r="H903" s="2342"/>
      <c r="I903" s="2343"/>
      <c r="J903" s="2343"/>
      <c r="K903" s="2343"/>
      <c r="L903" s="2343"/>
      <c r="M903" s="2343"/>
      <c r="N903" s="2343"/>
      <c r="O903" s="2343"/>
      <c r="P903" s="2343"/>
      <c r="Q903" s="2343"/>
      <c r="R903" s="2343"/>
      <c r="S903" s="2343"/>
      <c r="T903" s="2343"/>
    </row>
    <row r="904" spans="1:20" ht="15.75" customHeight="1">
      <c r="A904" s="2342"/>
      <c r="B904" s="2342"/>
      <c r="C904" s="2342"/>
      <c r="D904" s="2342"/>
      <c r="E904" s="2342"/>
      <c r="F904" s="2342"/>
      <c r="G904" s="2342"/>
      <c r="H904" s="2342"/>
      <c r="I904" s="2343"/>
      <c r="J904" s="2343"/>
      <c r="K904" s="2343"/>
      <c r="L904" s="2343"/>
      <c r="M904" s="2343"/>
      <c r="N904" s="2343"/>
      <c r="O904" s="2343"/>
      <c r="P904" s="2343"/>
      <c r="Q904" s="2343"/>
      <c r="R904" s="2343"/>
      <c r="S904" s="2343"/>
      <c r="T904" s="2343"/>
    </row>
    <row r="905" spans="1:20" ht="15.75" customHeight="1">
      <c r="A905" s="2342"/>
      <c r="B905" s="2342"/>
      <c r="C905" s="2342"/>
      <c r="D905" s="2342"/>
      <c r="E905" s="2342"/>
      <c r="F905" s="2342"/>
      <c r="G905" s="2342"/>
      <c r="H905" s="2342"/>
      <c r="I905" s="2343"/>
      <c r="J905" s="2343"/>
      <c r="K905" s="2343"/>
      <c r="L905" s="2343"/>
      <c r="M905" s="2343"/>
      <c r="N905" s="2343"/>
      <c r="O905" s="2343"/>
      <c r="P905" s="2343"/>
      <c r="Q905" s="2343"/>
      <c r="R905" s="2343"/>
      <c r="S905" s="2343"/>
      <c r="T905" s="2343"/>
    </row>
    <row r="906" spans="1:20" ht="15.75" customHeight="1">
      <c r="A906" s="2342"/>
      <c r="B906" s="2342"/>
      <c r="C906" s="2342"/>
      <c r="D906" s="2342"/>
      <c r="E906" s="2342"/>
      <c r="F906" s="2342"/>
      <c r="G906" s="2342"/>
      <c r="H906" s="2342"/>
      <c r="I906" s="2343"/>
      <c r="J906" s="2343"/>
      <c r="K906" s="2343"/>
      <c r="L906" s="2343"/>
      <c r="M906" s="2343"/>
      <c r="N906" s="2343"/>
      <c r="O906" s="2343"/>
      <c r="P906" s="2343"/>
      <c r="Q906" s="2343"/>
      <c r="R906" s="2343"/>
      <c r="S906" s="2343"/>
      <c r="T906" s="2343"/>
    </row>
    <row r="907" spans="1:20" ht="15.75" customHeight="1">
      <c r="A907" s="2342"/>
      <c r="B907" s="2342"/>
      <c r="C907" s="2342"/>
      <c r="D907" s="2342"/>
      <c r="E907" s="2342"/>
      <c r="F907" s="2342"/>
      <c r="G907" s="2342"/>
      <c r="H907" s="2342"/>
      <c r="I907" s="2343"/>
      <c r="J907" s="2343"/>
      <c r="K907" s="2343"/>
      <c r="L907" s="2343"/>
      <c r="M907" s="2343"/>
      <c r="N907" s="2343"/>
      <c r="O907" s="2343"/>
      <c r="P907" s="2343"/>
      <c r="Q907" s="2343"/>
      <c r="R907" s="2343"/>
      <c r="S907" s="2343"/>
      <c r="T907" s="2343"/>
    </row>
    <row r="908" spans="1:20" ht="15.75" customHeight="1">
      <c r="A908" s="2342"/>
      <c r="B908" s="2342"/>
      <c r="C908" s="2342"/>
      <c r="D908" s="2342"/>
      <c r="E908" s="2342"/>
      <c r="F908" s="2342"/>
      <c r="G908" s="2342"/>
      <c r="H908" s="2342"/>
      <c r="I908" s="2343"/>
      <c r="J908" s="2343"/>
      <c r="K908" s="2343"/>
      <c r="L908" s="2343"/>
      <c r="M908" s="2343"/>
      <c r="N908" s="2343"/>
      <c r="O908" s="2343"/>
      <c r="P908" s="2343"/>
      <c r="Q908" s="2343"/>
      <c r="R908" s="2343"/>
      <c r="S908" s="2343"/>
      <c r="T908" s="2343"/>
    </row>
    <row r="909" spans="1:20" ht="15.75" customHeight="1">
      <c r="A909" s="2342"/>
      <c r="B909" s="2342"/>
      <c r="C909" s="2342"/>
      <c r="D909" s="2342"/>
      <c r="E909" s="2342"/>
      <c r="F909" s="2342"/>
      <c r="G909" s="2342"/>
      <c r="H909" s="2342"/>
      <c r="I909" s="2343"/>
      <c r="J909" s="2343"/>
      <c r="K909" s="2343"/>
      <c r="L909" s="2343"/>
      <c r="M909" s="2343"/>
      <c r="N909" s="2343"/>
      <c r="O909" s="2343"/>
      <c r="P909" s="2343"/>
      <c r="Q909" s="2343"/>
      <c r="R909" s="2343"/>
      <c r="S909" s="2343"/>
      <c r="T909" s="2343"/>
    </row>
    <row r="910" spans="1:20" ht="15.75" customHeight="1">
      <c r="A910" s="2342"/>
      <c r="B910" s="2342"/>
      <c r="C910" s="2342"/>
      <c r="D910" s="2342"/>
      <c r="E910" s="2342"/>
      <c r="F910" s="2342"/>
      <c r="G910" s="2342"/>
      <c r="H910" s="2342"/>
      <c r="I910" s="2343"/>
      <c r="J910" s="2343"/>
      <c r="K910" s="2343"/>
      <c r="L910" s="2343"/>
      <c r="M910" s="2343"/>
      <c r="N910" s="2343"/>
      <c r="O910" s="2343"/>
      <c r="P910" s="2343"/>
      <c r="Q910" s="2343"/>
      <c r="R910" s="2343"/>
      <c r="S910" s="2343"/>
      <c r="T910" s="2343"/>
    </row>
    <row r="911" spans="1:20" ht="15.75" customHeight="1">
      <c r="A911" s="2342"/>
      <c r="B911" s="2342"/>
      <c r="C911" s="2342"/>
      <c r="D911" s="2342"/>
      <c r="E911" s="2342"/>
      <c r="F911" s="2342"/>
      <c r="G911" s="2342"/>
      <c r="H911" s="2342"/>
      <c r="I911" s="2343"/>
      <c r="J911" s="2343"/>
      <c r="K911" s="2343"/>
      <c r="L911" s="2343"/>
      <c r="M911" s="2343"/>
      <c r="N911" s="2343"/>
      <c r="O911" s="2343"/>
      <c r="P911" s="2343"/>
      <c r="Q911" s="2343"/>
      <c r="R911" s="2343"/>
      <c r="S911" s="2343"/>
      <c r="T911" s="2343"/>
    </row>
    <row r="912" spans="1:20" ht="15.75" customHeight="1">
      <c r="A912" s="2342"/>
      <c r="B912" s="2342"/>
      <c r="C912" s="2342"/>
      <c r="D912" s="2342"/>
      <c r="E912" s="2342"/>
      <c r="F912" s="2342"/>
      <c r="G912" s="2342"/>
      <c r="H912" s="2342"/>
      <c r="I912" s="2343"/>
      <c r="J912" s="2343"/>
      <c r="K912" s="2343"/>
      <c r="L912" s="2343"/>
      <c r="M912" s="2343"/>
      <c r="N912" s="2343"/>
      <c r="O912" s="2343"/>
      <c r="P912" s="2343"/>
      <c r="Q912" s="2343"/>
      <c r="R912" s="2343"/>
      <c r="S912" s="2343"/>
      <c r="T912" s="2343"/>
    </row>
    <row r="913" spans="1:20" ht="15.75" customHeight="1">
      <c r="A913" s="2342"/>
      <c r="B913" s="2342"/>
      <c r="C913" s="2342"/>
      <c r="D913" s="2342"/>
      <c r="E913" s="2342"/>
      <c r="F913" s="2342"/>
      <c r="G913" s="2342"/>
      <c r="H913" s="2342"/>
      <c r="I913" s="2343"/>
      <c r="J913" s="2343"/>
      <c r="K913" s="2343"/>
      <c r="L913" s="2343"/>
      <c r="M913" s="2343"/>
      <c r="N913" s="2343"/>
      <c r="O913" s="2343"/>
      <c r="P913" s="2343"/>
      <c r="Q913" s="2343"/>
      <c r="R913" s="2343"/>
      <c r="S913" s="2343"/>
      <c r="T913" s="2343"/>
    </row>
    <row r="914" spans="1:20" ht="15.75" customHeight="1">
      <c r="A914" s="2342"/>
      <c r="B914" s="2342"/>
      <c r="C914" s="2342"/>
      <c r="D914" s="2342"/>
      <c r="E914" s="2342"/>
      <c r="F914" s="2342"/>
      <c r="G914" s="2342"/>
      <c r="H914" s="2342"/>
      <c r="I914" s="2343"/>
      <c r="J914" s="2343"/>
      <c r="K914" s="2343"/>
      <c r="L914" s="2343"/>
      <c r="M914" s="2343"/>
      <c r="N914" s="2343"/>
      <c r="O914" s="2343"/>
      <c r="P914" s="2343"/>
      <c r="Q914" s="2343"/>
      <c r="R914" s="2343"/>
      <c r="S914" s="2343"/>
      <c r="T914" s="2343"/>
    </row>
    <row r="915" spans="1:20" ht="15.75" customHeight="1">
      <c r="A915" s="2342"/>
      <c r="B915" s="2342"/>
      <c r="C915" s="2342"/>
      <c r="D915" s="2342"/>
      <c r="E915" s="2342"/>
      <c r="F915" s="2342"/>
      <c r="G915" s="2342"/>
      <c r="H915" s="2342"/>
      <c r="I915" s="2343"/>
      <c r="J915" s="2343"/>
      <c r="K915" s="2343"/>
      <c r="L915" s="2343"/>
      <c r="M915" s="2343"/>
      <c r="N915" s="2343"/>
      <c r="O915" s="2343"/>
      <c r="P915" s="2343"/>
      <c r="Q915" s="2343"/>
      <c r="R915" s="2343"/>
      <c r="S915" s="2343"/>
      <c r="T915" s="2343"/>
    </row>
    <row r="916" spans="1:20" ht="15.75" customHeight="1">
      <c r="A916" s="2342"/>
      <c r="B916" s="2342"/>
      <c r="C916" s="2342"/>
      <c r="D916" s="2342"/>
      <c r="E916" s="2342"/>
      <c r="F916" s="2342"/>
      <c r="G916" s="2342"/>
      <c r="H916" s="2342"/>
      <c r="I916" s="2343"/>
      <c r="J916" s="2343"/>
      <c r="K916" s="2343"/>
      <c r="L916" s="2343"/>
      <c r="M916" s="2343"/>
      <c r="N916" s="2343"/>
      <c r="O916" s="2343"/>
      <c r="P916" s="2343"/>
      <c r="Q916" s="2343"/>
      <c r="R916" s="2343"/>
      <c r="S916" s="2343"/>
      <c r="T916" s="2343"/>
    </row>
    <row r="917" spans="1:20" ht="15.75" customHeight="1">
      <c r="A917" s="2342"/>
      <c r="B917" s="2342"/>
      <c r="C917" s="2342"/>
      <c r="D917" s="2342"/>
      <c r="E917" s="2342"/>
      <c r="F917" s="2342"/>
      <c r="G917" s="2342"/>
      <c r="H917" s="2342"/>
      <c r="I917" s="2343"/>
      <c r="J917" s="2343"/>
      <c r="K917" s="2343"/>
      <c r="L917" s="2343"/>
      <c r="M917" s="2343"/>
      <c r="N917" s="2343"/>
      <c r="O917" s="2343"/>
      <c r="P917" s="2343"/>
      <c r="Q917" s="2343"/>
      <c r="R917" s="2343"/>
      <c r="S917" s="2343"/>
      <c r="T917" s="2343"/>
    </row>
    <row r="918" spans="1:20" ht="15.75" customHeight="1">
      <c r="A918" s="2342"/>
      <c r="B918" s="2342"/>
      <c r="C918" s="2342"/>
      <c r="D918" s="2342"/>
      <c r="E918" s="2342"/>
      <c r="F918" s="2342"/>
      <c r="G918" s="2342"/>
      <c r="H918" s="2342"/>
      <c r="I918" s="2343"/>
      <c r="J918" s="2343"/>
      <c r="K918" s="2343"/>
      <c r="L918" s="2343"/>
      <c r="M918" s="2343"/>
      <c r="N918" s="2343"/>
      <c r="O918" s="2343"/>
      <c r="P918" s="2343"/>
      <c r="Q918" s="2343"/>
      <c r="R918" s="2343"/>
      <c r="S918" s="2343"/>
      <c r="T918" s="2343"/>
    </row>
    <row r="919" spans="1:20" ht="15.75" customHeight="1">
      <c r="A919" s="2342"/>
      <c r="B919" s="2342"/>
      <c r="C919" s="2342"/>
      <c r="D919" s="2342"/>
      <c r="E919" s="2342"/>
      <c r="F919" s="2342"/>
      <c r="G919" s="2342"/>
      <c r="H919" s="2342"/>
      <c r="I919" s="2343"/>
      <c r="J919" s="2343"/>
      <c r="K919" s="2343"/>
      <c r="L919" s="2343"/>
      <c r="M919" s="2343"/>
      <c r="N919" s="2343"/>
      <c r="O919" s="2343"/>
      <c r="P919" s="2343"/>
      <c r="Q919" s="2343"/>
      <c r="R919" s="2343"/>
      <c r="S919" s="2343"/>
      <c r="T919" s="2343"/>
    </row>
    <row r="920" spans="1:20" ht="15.75" customHeight="1">
      <c r="A920" s="2342"/>
      <c r="B920" s="2342"/>
      <c r="C920" s="2342"/>
      <c r="D920" s="2342"/>
      <c r="E920" s="2342"/>
      <c r="F920" s="2342"/>
      <c r="G920" s="2342"/>
      <c r="H920" s="2342"/>
      <c r="I920" s="2343"/>
      <c r="J920" s="2343"/>
      <c r="K920" s="2343"/>
      <c r="L920" s="2343"/>
      <c r="M920" s="2343"/>
      <c r="N920" s="2343"/>
      <c r="O920" s="2343"/>
      <c r="P920" s="2343"/>
      <c r="Q920" s="2343"/>
      <c r="R920" s="2343"/>
      <c r="S920" s="2343"/>
      <c r="T920" s="2343"/>
    </row>
    <row r="921" spans="1:20" ht="15.75" customHeight="1">
      <c r="A921" s="2342"/>
      <c r="B921" s="2342"/>
      <c r="C921" s="2342"/>
      <c r="D921" s="2342"/>
      <c r="E921" s="2342"/>
      <c r="F921" s="2342"/>
      <c r="G921" s="2342"/>
      <c r="H921" s="2342"/>
      <c r="I921" s="2343"/>
      <c r="J921" s="2343"/>
      <c r="K921" s="2343"/>
      <c r="L921" s="2343"/>
      <c r="M921" s="2343"/>
      <c r="N921" s="2343"/>
      <c r="O921" s="2343"/>
      <c r="P921" s="2343"/>
      <c r="Q921" s="2343"/>
      <c r="R921" s="2343"/>
      <c r="S921" s="2343"/>
      <c r="T921" s="2343"/>
    </row>
    <row r="922" spans="1:20" ht="15.75" customHeight="1">
      <c r="A922" s="2342"/>
      <c r="B922" s="2342"/>
      <c r="C922" s="2342"/>
      <c r="D922" s="2342"/>
      <c r="E922" s="2342"/>
      <c r="F922" s="2342"/>
      <c r="G922" s="2342"/>
      <c r="H922" s="2342"/>
      <c r="I922" s="2343"/>
      <c r="J922" s="2343"/>
      <c r="K922" s="2343"/>
      <c r="L922" s="2343"/>
      <c r="M922" s="2343"/>
      <c r="N922" s="2343"/>
      <c r="O922" s="2343"/>
      <c r="P922" s="2343"/>
      <c r="Q922" s="2343"/>
      <c r="R922" s="2343"/>
      <c r="S922" s="2343"/>
      <c r="T922" s="2343"/>
    </row>
    <row r="923" spans="1:20" ht="15.75" customHeight="1">
      <c r="A923" s="2342"/>
      <c r="B923" s="2342"/>
      <c r="C923" s="2342"/>
      <c r="D923" s="2342"/>
      <c r="E923" s="2342"/>
      <c r="F923" s="2342"/>
      <c r="G923" s="2342"/>
      <c r="H923" s="2342"/>
      <c r="I923" s="2343"/>
      <c r="J923" s="2343"/>
      <c r="K923" s="2343"/>
      <c r="L923" s="2343"/>
      <c r="M923" s="2343"/>
      <c r="N923" s="2343"/>
      <c r="O923" s="2343"/>
      <c r="P923" s="2343"/>
      <c r="Q923" s="2343"/>
      <c r="R923" s="2343"/>
      <c r="S923" s="2343"/>
      <c r="T923" s="2343"/>
    </row>
    <row r="924" spans="1:20" ht="15.75" customHeight="1">
      <c r="A924" s="2342"/>
      <c r="B924" s="2342"/>
      <c r="C924" s="2342"/>
      <c r="D924" s="2342"/>
      <c r="E924" s="2342"/>
      <c r="F924" s="2342"/>
      <c r="G924" s="2342"/>
      <c r="H924" s="2342"/>
      <c r="I924" s="2343"/>
      <c r="J924" s="2343"/>
      <c r="K924" s="2343"/>
      <c r="L924" s="2343"/>
      <c r="M924" s="2343"/>
      <c r="N924" s="2343"/>
      <c r="O924" s="2343"/>
      <c r="P924" s="2343"/>
      <c r="Q924" s="2343"/>
      <c r="R924" s="2343"/>
      <c r="S924" s="2343"/>
      <c r="T924" s="2343"/>
    </row>
    <row r="925" spans="1:20" ht="15.75" customHeight="1">
      <c r="A925" s="2342"/>
      <c r="B925" s="2342"/>
      <c r="C925" s="2342"/>
      <c r="D925" s="2342"/>
      <c r="E925" s="2342"/>
      <c r="F925" s="2342"/>
      <c r="G925" s="2342"/>
      <c r="H925" s="2342"/>
      <c r="I925" s="2343"/>
      <c r="J925" s="2343"/>
      <c r="K925" s="2343"/>
      <c r="L925" s="2343"/>
      <c r="M925" s="2343"/>
      <c r="N925" s="2343"/>
      <c r="O925" s="2343"/>
      <c r="P925" s="2343"/>
      <c r="Q925" s="2343"/>
      <c r="R925" s="2343"/>
      <c r="S925" s="2343"/>
      <c r="T925" s="2343"/>
    </row>
    <row r="926" spans="1:20" ht="15.75" customHeight="1">
      <c r="A926" s="2342"/>
      <c r="B926" s="2342"/>
      <c r="C926" s="2342"/>
      <c r="D926" s="2342"/>
      <c r="E926" s="2342"/>
      <c r="F926" s="2342"/>
      <c r="G926" s="2342"/>
      <c r="H926" s="2342"/>
      <c r="I926" s="2343"/>
      <c r="J926" s="2343"/>
      <c r="K926" s="2343"/>
      <c r="L926" s="2343"/>
      <c r="M926" s="2343"/>
      <c r="N926" s="2343"/>
      <c r="O926" s="2343"/>
      <c r="P926" s="2343"/>
      <c r="Q926" s="2343"/>
      <c r="R926" s="2343"/>
      <c r="S926" s="2343"/>
      <c r="T926" s="2343"/>
    </row>
    <row r="927" spans="1:20" ht="15.75" customHeight="1">
      <c r="A927" s="2342"/>
      <c r="B927" s="2342"/>
      <c r="C927" s="2342"/>
      <c r="D927" s="2342"/>
      <c r="E927" s="2342"/>
      <c r="F927" s="2342"/>
      <c r="G927" s="2342"/>
      <c r="H927" s="2342"/>
      <c r="I927" s="2343"/>
      <c r="J927" s="2343"/>
      <c r="K927" s="2343"/>
      <c r="L927" s="2343"/>
      <c r="M927" s="2343"/>
      <c r="N927" s="2343"/>
      <c r="O927" s="2343"/>
      <c r="P927" s="2343"/>
      <c r="Q927" s="2343"/>
      <c r="R927" s="2343"/>
      <c r="S927" s="2343"/>
      <c r="T927" s="2343"/>
    </row>
    <row r="928" spans="1:20" ht="15.75" customHeight="1">
      <c r="A928" s="2342"/>
      <c r="B928" s="2342"/>
      <c r="C928" s="2342"/>
      <c r="D928" s="2342"/>
      <c r="E928" s="2342"/>
      <c r="F928" s="2342"/>
      <c r="G928" s="2342"/>
      <c r="H928" s="2342"/>
      <c r="I928" s="2343"/>
      <c r="J928" s="2343"/>
      <c r="K928" s="2343"/>
      <c r="L928" s="2343"/>
      <c r="M928" s="2343"/>
      <c r="N928" s="2343"/>
      <c r="O928" s="2343"/>
      <c r="P928" s="2343"/>
      <c r="Q928" s="2343"/>
      <c r="R928" s="2343"/>
      <c r="S928" s="2343"/>
      <c r="T928" s="2343"/>
    </row>
    <row r="929" spans="1:20" ht="15.75" customHeight="1">
      <c r="A929" s="2342"/>
      <c r="B929" s="2342"/>
      <c r="C929" s="2342"/>
      <c r="D929" s="2342"/>
      <c r="E929" s="2342"/>
      <c r="F929" s="2342"/>
      <c r="G929" s="2342"/>
      <c r="H929" s="2342"/>
      <c r="I929" s="2343"/>
      <c r="J929" s="2343"/>
      <c r="K929" s="2343"/>
      <c r="L929" s="2343"/>
      <c r="M929" s="2343"/>
      <c r="N929" s="2343"/>
      <c r="O929" s="2343"/>
      <c r="P929" s="2343"/>
      <c r="Q929" s="2343"/>
      <c r="R929" s="2343"/>
      <c r="S929" s="2343"/>
      <c r="T929" s="2343"/>
    </row>
    <row r="930" spans="1:20" ht="15.75" customHeight="1">
      <c r="A930" s="2342"/>
      <c r="B930" s="2342"/>
      <c r="C930" s="2342"/>
      <c r="D930" s="2342"/>
      <c r="E930" s="2342"/>
      <c r="F930" s="2342"/>
      <c r="G930" s="2342"/>
      <c r="H930" s="2342"/>
      <c r="I930" s="2343"/>
      <c r="J930" s="2343"/>
      <c r="K930" s="2343"/>
      <c r="L930" s="2343"/>
      <c r="M930" s="2343"/>
      <c r="N930" s="2343"/>
      <c r="O930" s="2343"/>
      <c r="P930" s="2343"/>
      <c r="Q930" s="2343"/>
      <c r="R930" s="2343"/>
      <c r="S930" s="2343"/>
      <c r="T930" s="2343"/>
    </row>
    <row r="931" spans="1:20" ht="15.75" customHeight="1">
      <c r="A931" s="2342"/>
      <c r="B931" s="2342"/>
      <c r="C931" s="2342"/>
      <c r="D931" s="2342"/>
      <c r="E931" s="2342"/>
      <c r="F931" s="2342"/>
      <c r="G931" s="2342"/>
      <c r="H931" s="2342"/>
      <c r="I931" s="2343"/>
      <c r="J931" s="2343"/>
      <c r="K931" s="2343"/>
      <c r="L931" s="2343"/>
      <c r="M931" s="2343"/>
      <c r="N931" s="2343"/>
      <c r="O931" s="2343"/>
      <c r="P931" s="2343"/>
      <c r="Q931" s="2343"/>
      <c r="R931" s="2343"/>
      <c r="S931" s="2343"/>
      <c r="T931" s="2343"/>
    </row>
    <row r="932" spans="1:20" ht="15.75" customHeight="1">
      <c r="A932" s="2342"/>
      <c r="B932" s="2342"/>
      <c r="C932" s="2342"/>
      <c r="D932" s="2342"/>
      <c r="E932" s="2342"/>
      <c r="F932" s="2342"/>
      <c r="G932" s="2342"/>
      <c r="H932" s="2342"/>
      <c r="I932" s="2343"/>
      <c r="J932" s="2343"/>
      <c r="K932" s="2343"/>
      <c r="L932" s="2343"/>
      <c r="M932" s="2343"/>
      <c r="N932" s="2343"/>
      <c r="O932" s="2343"/>
      <c r="P932" s="2343"/>
      <c r="Q932" s="2343"/>
      <c r="R932" s="2343"/>
      <c r="S932" s="2343"/>
      <c r="T932" s="2343"/>
    </row>
    <row r="933" spans="1:20" ht="15.75" customHeight="1">
      <c r="A933" s="2342"/>
      <c r="B933" s="2342"/>
      <c r="C933" s="2342"/>
      <c r="D933" s="2342"/>
      <c r="E933" s="2342"/>
      <c r="F933" s="2342"/>
      <c r="G933" s="2342"/>
      <c r="H933" s="2342"/>
      <c r="I933" s="2343"/>
      <c r="J933" s="2343"/>
      <c r="K933" s="2343"/>
      <c r="L933" s="2343"/>
      <c r="M933" s="2343"/>
      <c r="N933" s="2343"/>
      <c r="O933" s="2343"/>
      <c r="P933" s="2343"/>
      <c r="Q933" s="2343"/>
      <c r="R933" s="2343"/>
      <c r="S933" s="2343"/>
      <c r="T933" s="2343"/>
    </row>
    <row r="934" spans="1:20" ht="15.75" customHeight="1">
      <c r="A934" s="2342"/>
      <c r="B934" s="2342"/>
      <c r="C934" s="2342"/>
      <c r="D934" s="2342"/>
      <c r="E934" s="2342"/>
      <c r="F934" s="2342"/>
      <c r="G934" s="2342"/>
      <c r="H934" s="2342"/>
      <c r="I934" s="2343"/>
      <c r="J934" s="2343"/>
      <c r="K934" s="2343"/>
      <c r="L934" s="2343"/>
      <c r="M934" s="2343"/>
      <c r="N934" s="2343"/>
      <c r="O934" s="2343"/>
      <c r="P934" s="2343"/>
      <c r="Q934" s="2343"/>
      <c r="R934" s="2343"/>
      <c r="S934" s="2343"/>
      <c r="T934" s="2343"/>
    </row>
    <row r="935" spans="1:20" ht="15.75" customHeight="1">
      <c r="A935" s="2342"/>
      <c r="B935" s="2342"/>
      <c r="C935" s="2342"/>
      <c r="D935" s="2342"/>
      <c r="E935" s="2342"/>
      <c r="F935" s="2342"/>
      <c r="G935" s="2342"/>
      <c r="H935" s="2342"/>
      <c r="I935" s="2343"/>
      <c r="J935" s="2343"/>
      <c r="K935" s="2343"/>
      <c r="L935" s="2343"/>
      <c r="M935" s="2343"/>
      <c r="N935" s="2343"/>
      <c r="O935" s="2343"/>
      <c r="P935" s="2343"/>
      <c r="Q935" s="2343"/>
      <c r="R935" s="2343"/>
      <c r="S935" s="2343"/>
      <c r="T935" s="2343"/>
    </row>
    <row r="936" spans="1:20" ht="15.75" customHeight="1">
      <c r="A936" s="2342"/>
      <c r="B936" s="2342"/>
      <c r="C936" s="2342"/>
      <c r="D936" s="2342"/>
      <c r="E936" s="2342"/>
      <c r="F936" s="2342"/>
      <c r="G936" s="2342"/>
      <c r="H936" s="2342"/>
      <c r="I936" s="2343"/>
      <c r="J936" s="2343"/>
      <c r="K936" s="2343"/>
      <c r="L936" s="2343"/>
      <c r="M936" s="2343"/>
      <c r="N936" s="2343"/>
      <c r="O936" s="2343"/>
      <c r="P936" s="2343"/>
      <c r="Q936" s="2343"/>
      <c r="R936" s="2343"/>
      <c r="S936" s="2343"/>
      <c r="T936" s="2343"/>
    </row>
    <row r="937" spans="1:20" ht="15.75" customHeight="1">
      <c r="A937" s="2342"/>
      <c r="B937" s="2342"/>
      <c r="C937" s="2342"/>
      <c r="D937" s="2342"/>
      <c r="E937" s="2342"/>
      <c r="F937" s="2342"/>
      <c r="G937" s="2342"/>
      <c r="H937" s="2342"/>
      <c r="I937" s="2343"/>
      <c r="J937" s="2343"/>
      <c r="K937" s="2343"/>
      <c r="L937" s="2343"/>
      <c r="M937" s="2343"/>
      <c r="N937" s="2343"/>
      <c r="O937" s="2343"/>
      <c r="P937" s="2343"/>
      <c r="Q937" s="2343"/>
      <c r="R937" s="2343"/>
      <c r="S937" s="2343"/>
      <c r="T937" s="2343"/>
    </row>
    <row r="938" spans="1:20" ht="15.75" customHeight="1">
      <c r="A938" s="2342"/>
      <c r="B938" s="2342"/>
      <c r="C938" s="2342"/>
      <c r="D938" s="2342"/>
      <c r="E938" s="2342"/>
      <c r="F938" s="2342"/>
      <c r="G938" s="2342"/>
      <c r="H938" s="2342"/>
      <c r="I938" s="2343"/>
      <c r="J938" s="2343"/>
      <c r="K938" s="2343"/>
      <c r="L938" s="2343"/>
      <c r="M938" s="2343"/>
      <c r="N938" s="2343"/>
      <c r="O938" s="2343"/>
      <c r="P938" s="2343"/>
      <c r="Q938" s="2343"/>
      <c r="R938" s="2343"/>
      <c r="S938" s="2343"/>
      <c r="T938" s="2343"/>
    </row>
    <row r="939" spans="1:20" ht="15.75" customHeight="1">
      <c r="A939" s="2342"/>
      <c r="B939" s="2342"/>
      <c r="C939" s="2342"/>
      <c r="D939" s="2342"/>
      <c r="E939" s="2342"/>
      <c r="F939" s="2342"/>
      <c r="G939" s="2342"/>
      <c r="H939" s="2342"/>
      <c r="I939" s="2343"/>
      <c r="J939" s="2343"/>
      <c r="K939" s="2343"/>
      <c r="L939" s="2343"/>
      <c r="M939" s="2343"/>
      <c r="N939" s="2343"/>
      <c r="O939" s="2343"/>
      <c r="P939" s="2343"/>
      <c r="Q939" s="2343"/>
      <c r="R939" s="2343"/>
      <c r="S939" s="2343"/>
      <c r="T939" s="2343"/>
    </row>
    <row r="940" spans="1:20" ht="15.75" customHeight="1">
      <c r="A940" s="2342"/>
      <c r="B940" s="2342"/>
      <c r="C940" s="2342"/>
      <c r="D940" s="2342"/>
      <c r="E940" s="2342"/>
      <c r="F940" s="2342"/>
      <c r="G940" s="2342"/>
      <c r="H940" s="2342"/>
      <c r="I940" s="2343"/>
      <c r="J940" s="2343"/>
      <c r="K940" s="2343"/>
      <c r="L940" s="2343"/>
      <c r="M940" s="2343"/>
      <c r="N940" s="2343"/>
      <c r="O940" s="2343"/>
      <c r="P940" s="2343"/>
      <c r="Q940" s="2343"/>
      <c r="R940" s="2343"/>
      <c r="S940" s="2343"/>
      <c r="T940" s="2343"/>
    </row>
    <row r="941" spans="1:20" ht="15.75" customHeight="1">
      <c r="A941" s="2342"/>
      <c r="B941" s="2342"/>
      <c r="C941" s="2342"/>
      <c r="D941" s="2342"/>
      <c r="E941" s="2342"/>
      <c r="F941" s="2342"/>
      <c r="G941" s="2342"/>
      <c r="H941" s="2342"/>
      <c r="I941" s="2343"/>
      <c r="J941" s="2343"/>
      <c r="K941" s="2343"/>
      <c r="L941" s="2343"/>
      <c r="M941" s="2343"/>
      <c r="N941" s="2343"/>
      <c r="O941" s="2343"/>
      <c r="P941" s="2343"/>
      <c r="Q941" s="2343"/>
      <c r="R941" s="2343"/>
      <c r="S941" s="2343"/>
      <c r="T941" s="2343"/>
    </row>
    <row r="942" spans="1:20" ht="15.75" customHeight="1">
      <c r="A942" s="2342"/>
      <c r="B942" s="2342"/>
      <c r="C942" s="2342"/>
      <c r="D942" s="2342"/>
      <c r="E942" s="2342"/>
      <c r="F942" s="2342"/>
      <c r="G942" s="2342"/>
      <c r="H942" s="2342"/>
      <c r="I942" s="2343"/>
      <c r="J942" s="2343"/>
      <c r="K942" s="2343"/>
      <c r="L942" s="2343"/>
      <c r="M942" s="2343"/>
      <c r="N942" s="2343"/>
      <c r="O942" s="2343"/>
      <c r="P942" s="2343"/>
      <c r="Q942" s="2343"/>
      <c r="R942" s="2343"/>
      <c r="S942" s="2343"/>
      <c r="T942" s="2343"/>
    </row>
    <row r="943" spans="1:20" ht="15.75" customHeight="1">
      <c r="A943" s="2342"/>
      <c r="B943" s="2342"/>
      <c r="C943" s="2342"/>
      <c r="D943" s="2342"/>
      <c r="E943" s="2342"/>
      <c r="F943" s="2342"/>
      <c r="G943" s="2342"/>
      <c r="H943" s="2342"/>
      <c r="I943" s="2343"/>
      <c r="J943" s="2343"/>
      <c r="K943" s="2343"/>
      <c r="L943" s="2343"/>
      <c r="M943" s="2343"/>
      <c r="N943" s="2343"/>
      <c r="O943" s="2343"/>
      <c r="P943" s="2343"/>
      <c r="Q943" s="2343"/>
      <c r="R943" s="2343"/>
      <c r="S943" s="2343"/>
      <c r="T943" s="2343"/>
    </row>
    <row r="944" spans="1:20" ht="15.75" customHeight="1">
      <c r="A944" s="2342"/>
      <c r="B944" s="2342"/>
      <c r="C944" s="2342"/>
      <c r="D944" s="2342"/>
      <c r="E944" s="2342"/>
      <c r="F944" s="2342"/>
      <c r="G944" s="2342"/>
      <c r="H944" s="2342"/>
      <c r="I944" s="2343"/>
      <c r="J944" s="2343"/>
      <c r="K944" s="2343"/>
      <c r="L944" s="2343"/>
      <c r="M944" s="2343"/>
      <c r="N944" s="2343"/>
      <c r="O944" s="2343"/>
      <c r="P944" s="2343"/>
      <c r="Q944" s="2343"/>
      <c r="R944" s="2343"/>
      <c r="S944" s="2343"/>
      <c r="T944" s="2343"/>
    </row>
    <row r="945" spans="1:20" ht="15.75" customHeight="1">
      <c r="A945" s="2342"/>
      <c r="B945" s="2342"/>
      <c r="C945" s="2342"/>
      <c r="D945" s="2342"/>
      <c r="E945" s="2342"/>
      <c r="F945" s="2342"/>
      <c r="G945" s="2342"/>
      <c r="H945" s="2342"/>
      <c r="I945" s="2343"/>
      <c r="J945" s="2343"/>
      <c r="K945" s="2343"/>
      <c r="L945" s="2343"/>
      <c r="M945" s="2343"/>
      <c r="N945" s="2343"/>
      <c r="O945" s="2343"/>
      <c r="P945" s="2343"/>
      <c r="Q945" s="2343"/>
      <c r="R945" s="2343"/>
      <c r="S945" s="2343"/>
      <c r="T945" s="2343"/>
    </row>
    <row r="946" spans="1:20" ht="15.75" customHeight="1">
      <c r="A946" s="2342"/>
      <c r="B946" s="2342"/>
      <c r="C946" s="2342"/>
      <c r="D946" s="2342"/>
      <c r="E946" s="2342"/>
      <c r="F946" s="2342"/>
      <c r="G946" s="2342"/>
      <c r="H946" s="2342"/>
      <c r="I946" s="2343"/>
      <c r="J946" s="2343"/>
      <c r="K946" s="2343"/>
      <c r="L946" s="2343"/>
      <c r="M946" s="2343"/>
      <c r="N946" s="2343"/>
      <c r="O946" s="2343"/>
      <c r="P946" s="2343"/>
      <c r="Q946" s="2343"/>
      <c r="R946" s="2343"/>
      <c r="S946" s="2343"/>
      <c r="T946" s="2343"/>
    </row>
    <row r="947" spans="1:20" ht="15.75" customHeight="1">
      <c r="A947" s="2342"/>
      <c r="B947" s="2342"/>
      <c r="C947" s="2342"/>
      <c r="D947" s="2342"/>
      <c r="E947" s="2342"/>
      <c r="F947" s="2342"/>
      <c r="G947" s="2342"/>
      <c r="H947" s="2342"/>
      <c r="I947" s="2343"/>
      <c r="J947" s="2343"/>
      <c r="K947" s="2343"/>
      <c r="L947" s="2343"/>
      <c r="M947" s="2343"/>
      <c r="N947" s="2343"/>
      <c r="O947" s="2343"/>
      <c r="P947" s="2343"/>
      <c r="Q947" s="2343"/>
      <c r="R947" s="2343"/>
      <c r="S947" s="2343"/>
      <c r="T947" s="2343"/>
    </row>
    <row r="948" spans="1:20" ht="15.75" customHeight="1">
      <c r="A948" s="2342"/>
      <c r="B948" s="2342"/>
      <c r="C948" s="2342"/>
      <c r="D948" s="2342"/>
      <c r="E948" s="2342"/>
      <c r="F948" s="2342"/>
      <c r="G948" s="2342"/>
      <c r="H948" s="2342"/>
      <c r="I948" s="2343"/>
      <c r="J948" s="2343"/>
      <c r="K948" s="2343"/>
      <c r="L948" s="2343"/>
      <c r="M948" s="2343"/>
      <c r="N948" s="2343"/>
      <c r="O948" s="2343"/>
      <c r="P948" s="2343"/>
      <c r="Q948" s="2343"/>
      <c r="R948" s="2343"/>
      <c r="S948" s="2343"/>
      <c r="T948" s="2343"/>
    </row>
    <row r="949" spans="1:20" ht="15.75" customHeight="1">
      <c r="A949" s="2342"/>
      <c r="B949" s="2342"/>
      <c r="C949" s="2342"/>
      <c r="D949" s="2342"/>
      <c r="E949" s="2342"/>
      <c r="F949" s="2342"/>
      <c r="G949" s="2342"/>
      <c r="H949" s="2342"/>
      <c r="I949" s="2343"/>
      <c r="J949" s="2343"/>
      <c r="K949" s="2343"/>
      <c r="L949" s="2343"/>
      <c r="M949" s="2343"/>
      <c r="N949" s="2343"/>
      <c r="O949" s="2343"/>
      <c r="P949" s="2343"/>
      <c r="Q949" s="2343"/>
      <c r="R949" s="2343"/>
      <c r="S949" s="2343"/>
      <c r="T949" s="2343"/>
    </row>
    <row r="950" spans="1:20" ht="15.75" customHeight="1">
      <c r="A950" s="2342"/>
      <c r="B950" s="2342"/>
      <c r="C950" s="2342"/>
      <c r="D950" s="2342"/>
      <c r="E950" s="2342"/>
      <c r="F950" s="2342"/>
      <c r="G950" s="2342"/>
      <c r="H950" s="2342"/>
      <c r="I950" s="2343"/>
      <c r="J950" s="2343"/>
      <c r="K950" s="2343"/>
      <c r="L950" s="2343"/>
      <c r="M950" s="2343"/>
      <c r="N950" s="2343"/>
      <c r="O950" s="2343"/>
      <c r="P950" s="2343"/>
      <c r="Q950" s="2343"/>
      <c r="R950" s="2343"/>
      <c r="S950" s="2343"/>
      <c r="T950" s="2343"/>
    </row>
    <row r="951" spans="1:20" ht="15.75" customHeight="1">
      <c r="A951" s="2342"/>
      <c r="B951" s="2342"/>
      <c r="C951" s="2342"/>
      <c r="D951" s="2342"/>
      <c r="E951" s="2342"/>
      <c r="F951" s="2342"/>
      <c r="G951" s="2342"/>
      <c r="H951" s="2342"/>
      <c r="I951" s="2343"/>
      <c r="J951" s="2343"/>
      <c r="K951" s="2343"/>
      <c r="L951" s="2343"/>
      <c r="M951" s="2343"/>
      <c r="N951" s="2343"/>
      <c r="O951" s="2343"/>
      <c r="P951" s="2343"/>
      <c r="Q951" s="2343"/>
      <c r="R951" s="2343"/>
      <c r="S951" s="2343"/>
      <c r="T951" s="2343"/>
    </row>
    <row r="952" spans="1:20" ht="15.75" customHeight="1">
      <c r="A952" s="2342"/>
      <c r="B952" s="2342"/>
      <c r="C952" s="2342"/>
      <c r="D952" s="2342"/>
      <c r="E952" s="2342"/>
      <c r="F952" s="2342"/>
      <c r="G952" s="2342"/>
      <c r="H952" s="2342"/>
      <c r="I952" s="2343"/>
      <c r="J952" s="2343"/>
      <c r="K952" s="2343"/>
      <c r="L952" s="2343"/>
      <c r="M952" s="2343"/>
      <c r="N952" s="2343"/>
      <c r="O952" s="2343"/>
      <c r="P952" s="2343"/>
      <c r="Q952" s="2343"/>
      <c r="R952" s="2343"/>
      <c r="S952" s="2343"/>
      <c r="T952" s="2343"/>
    </row>
    <row r="953" spans="1:20" ht="15.75" customHeight="1">
      <c r="A953" s="2342"/>
      <c r="B953" s="2342"/>
      <c r="C953" s="2342"/>
      <c r="D953" s="2342"/>
      <c r="E953" s="2342"/>
      <c r="F953" s="2342"/>
      <c r="G953" s="2342"/>
      <c r="H953" s="2342"/>
      <c r="I953" s="2343"/>
      <c r="J953" s="2343"/>
      <c r="K953" s="2343"/>
      <c r="L953" s="2343"/>
      <c r="M953" s="2343"/>
      <c r="N953" s="2343"/>
      <c r="O953" s="2343"/>
      <c r="P953" s="2343"/>
      <c r="Q953" s="2343"/>
      <c r="R953" s="2343"/>
      <c r="S953" s="2343"/>
      <c r="T953" s="2343"/>
    </row>
    <row r="954" spans="1:20" ht="15.75" customHeight="1">
      <c r="A954" s="2342"/>
      <c r="B954" s="2342"/>
      <c r="C954" s="2342"/>
      <c r="D954" s="2342"/>
      <c r="E954" s="2342"/>
      <c r="F954" s="2342"/>
      <c r="G954" s="2342"/>
      <c r="H954" s="2342"/>
      <c r="I954" s="2343"/>
      <c r="J954" s="2343"/>
      <c r="K954" s="2343"/>
      <c r="L954" s="2343"/>
      <c r="M954" s="2343"/>
      <c r="N954" s="2343"/>
      <c r="O954" s="2343"/>
      <c r="P954" s="2343"/>
      <c r="Q954" s="2343"/>
      <c r="R954" s="2343"/>
      <c r="S954" s="2343"/>
      <c r="T954" s="2343"/>
    </row>
    <row r="955" spans="1:20" ht="15.75" customHeight="1">
      <c r="A955" s="2342"/>
      <c r="B955" s="2342"/>
      <c r="C955" s="2342"/>
      <c r="D955" s="2342"/>
      <c r="E955" s="2342"/>
      <c r="F955" s="2342"/>
      <c r="G955" s="2342"/>
      <c r="H955" s="2342"/>
      <c r="I955" s="2343"/>
      <c r="J955" s="2343"/>
      <c r="K955" s="2343"/>
      <c r="L955" s="2343"/>
      <c r="M955" s="2343"/>
      <c r="N955" s="2343"/>
      <c r="O955" s="2343"/>
      <c r="P955" s="2343"/>
      <c r="Q955" s="2343"/>
      <c r="R955" s="2343"/>
      <c r="S955" s="2343"/>
      <c r="T955" s="2343"/>
    </row>
    <row r="956" spans="1:20" ht="15.75" customHeight="1">
      <c r="A956" s="2342"/>
      <c r="B956" s="2342"/>
      <c r="C956" s="2342"/>
      <c r="D956" s="2342"/>
      <c r="E956" s="2342"/>
      <c r="F956" s="2342"/>
      <c r="G956" s="2342"/>
      <c r="H956" s="2342"/>
      <c r="I956" s="2343"/>
      <c r="J956" s="2343"/>
      <c r="K956" s="2343"/>
      <c r="L956" s="2343"/>
      <c r="M956" s="2343"/>
      <c r="N956" s="2343"/>
      <c r="O956" s="2343"/>
      <c r="P956" s="2343"/>
      <c r="Q956" s="2343"/>
      <c r="R956" s="2343"/>
      <c r="S956" s="2343"/>
      <c r="T956" s="2343"/>
    </row>
    <row r="957" spans="1:20" ht="15.75" customHeight="1">
      <c r="A957" s="2342"/>
      <c r="B957" s="2342"/>
      <c r="C957" s="2342"/>
      <c r="D957" s="2342"/>
      <c r="E957" s="2342"/>
      <c r="F957" s="2342"/>
      <c r="G957" s="2342"/>
      <c r="H957" s="2342"/>
      <c r="I957" s="2343"/>
      <c r="J957" s="2343"/>
      <c r="K957" s="2343"/>
      <c r="L957" s="2343"/>
      <c r="M957" s="2343"/>
      <c r="N957" s="2343"/>
      <c r="O957" s="2343"/>
      <c r="P957" s="2343"/>
      <c r="Q957" s="2343"/>
      <c r="R957" s="2343"/>
      <c r="S957" s="2343"/>
      <c r="T957" s="2343"/>
    </row>
    <row r="958" spans="1:20" ht="15.75" customHeight="1">
      <c r="A958" s="2342"/>
      <c r="B958" s="2342"/>
      <c r="C958" s="2342"/>
      <c r="D958" s="2342"/>
      <c r="E958" s="2342"/>
      <c r="F958" s="2342"/>
      <c r="G958" s="2342"/>
      <c r="H958" s="2342"/>
      <c r="I958" s="2343"/>
      <c r="J958" s="2343"/>
      <c r="K958" s="2343"/>
      <c r="L958" s="2343"/>
      <c r="M958" s="2343"/>
      <c r="N958" s="2343"/>
      <c r="O958" s="2343"/>
      <c r="P958" s="2343"/>
      <c r="Q958" s="2343"/>
      <c r="R958" s="2343"/>
      <c r="S958" s="2343"/>
      <c r="T958" s="2343"/>
    </row>
    <row r="959" spans="1:20" ht="15.75" customHeight="1">
      <c r="A959" s="2342"/>
      <c r="B959" s="2342"/>
      <c r="C959" s="2342"/>
      <c r="D959" s="2342"/>
      <c r="E959" s="2342"/>
      <c r="F959" s="2342"/>
      <c r="G959" s="2342"/>
      <c r="H959" s="2342"/>
      <c r="I959" s="2343"/>
      <c r="J959" s="2343"/>
      <c r="K959" s="2343"/>
      <c r="L959" s="2343"/>
      <c r="M959" s="2343"/>
      <c r="N959" s="2343"/>
      <c r="O959" s="2343"/>
      <c r="P959" s="2343"/>
      <c r="Q959" s="2343"/>
      <c r="R959" s="2343"/>
      <c r="S959" s="2343"/>
      <c r="T959" s="2343"/>
    </row>
    <row r="960" spans="1:20" ht="15.75" customHeight="1">
      <c r="A960" s="2342"/>
      <c r="B960" s="2342"/>
      <c r="C960" s="2342"/>
      <c r="D960" s="2342"/>
      <c r="E960" s="2342"/>
      <c r="F960" s="2342"/>
      <c r="G960" s="2342"/>
      <c r="H960" s="2342"/>
      <c r="I960" s="2343"/>
      <c r="J960" s="2343"/>
      <c r="K960" s="2343"/>
      <c r="L960" s="2343"/>
      <c r="M960" s="2343"/>
      <c r="N960" s="2343"/>
      <c r="O960" s="2343"/>
      <c r="P960" s="2343"/>
      <c r="Q960" s="2343"/>
      <c r="R960" s="2343"/>
      <c r="S960" s="2343"/>
      <c r="T960" s="2343"/>
    </row>
    <row r="961" spans="1:20" ht="15.75" customHeight="1">
      <c r="A961" s="2342"/>
      <c r="B961" s="2342"/>
      <c r="C961" s="2342"/>
      <c r="D961" s="2342"/>
      <c r="E961" s="2342"/>
      <c r="F961" s="2342"/>
      <c r="G961" s="2342"/>
      <c r="H961" s="2342"/>
      <c r="I961" s="2343"/>
      <c r="J961" s="2343"/>
      <c r="K961" s="2343"/>
      <c r="L961" s="2343"/>
      <c r="M961" s="2343"/>
      <c r="N961" s="2343"/>
      <c r="O961" s="2343"/>
      <c r="P961" s="2343"/>
      <c r="Q961" s="2343"/>
      <c r="R961" s="2343"/>
      <c r="S961" s="2343"/>
      <c r="T961" s="2343"/>
    </row>
    <row r="962" spans="1:20" ht="15.75" customHeight="1">
      <c r="A962" s="2342"/>
      <c r="B962" s="2342"/>
      <c r="C962" s="2342"/>
      <c r="D962" s="2342"/>
      <c r="E962" s="2342"/>
      <c r="F962" s="2342"/>
      <c r="G962" s="2342"/>
      <c r="H962" s="2342"/>
      <c r="I962" s="2343"/>
      <c r="J962" s="2343"/>
      <c r="K962" s="2343"/>
      <c r="L962" s="2343"/>
      <c r="M962" s="2343"/>
      <c r="N962" s="2343"/>
      <c r="O962" s="2343"/>
      <c r="P962" s="2343"/>
      <c r="Q962" s="2343"/>
      <c r="R962" s="2343"/>
      <c r="S962" s="2343"/>
      <c r="T962" s="2343"/>
    </row>
    <row r="963" spans="1:20" ht="15.75" customHeight="1">
      <c r="A963" s="2342"/>
      <c r="B963" s="2342"/>
      <c r="C963" s="2342"/>
      <c r="D963" s="2342"/>
      <c r="E963" s="2342"/>
      <c r="F963" s="2342"/>
      <c r="G963" s="2342"/>
      <c r="H963" s="2342"/>
      <c r="I963" s="2343"/>
      <c r="J963" s="2343"/>
      <c r="K963" s="2343"/>
      <c r="L963" s="2343"/>
      <c r="M963" s="2343"/>
      <c r="N963" s="2343"/>
      <c r="O963" s="2343"/>
      <c r="P963" s="2343"/>
      <c r="Q963" s="2343"/>
      <c r="R963" s="2343"/>
      <c r="S963" s="2343"/>
      <c r="T963" s="2343"/>
    </row>
    <row r="964" spans="1:20" ht="15.75" customHeight="1">
      <c r="A964" s="2342"/>
      <c r="B964" s="2342"/>
      <c r="C964" s="2342"/>
      <c r="D964" s="2342"/>
      <c r="E964" s="2342"/>
      <c r="F964" s="2342"/>
      <c r="G964" s="2342"/>
      <c r="H964" s="2342"/>
      <c r="I964" s="2343"/>
      <c r="J964" s="2343"/>
      <c r="K964" s="2343"/>
      <c r="L964" s="2343"/>
      <c r="M964" s="2343"/>
      <c r="N964" s="2343"/>
      <c r="O964" s="2343"/>
      <c r="P964" s="2343"/>
      <c r="Q964" s="2343"/>
      <c r="R964" s="2343"/>
      <c r="S964" s="2343"/>
      <c r="T964" s="2343"/>
    </row>
    <row r="965" spans="1:20" ht="15.75" customHeight="1">
      <c r="A965" s="2342"/>
      <c r="B965" s="2342"/>
      <c r="C965" s="2342"/>
      <c r="D965" s="2342"/>
      <c r="E965" s="2342"/>
      <c r="F965" s="2342"/>
      <c r="G965" s="2342"/>
      <c r="H965" s="2342"/>
      <c r="I965" s="2343"/>
      <c r="J965" s="2343"/>
      <c r="K965" s="2343"/>
      <c r="L965" s="2343"/>
      <c r="M965" s="2343"/>
      <c r="N965" s="2343"/>
      <c r="O965" s="2343"/>
      <c r="P965" s="2343"/>
      <c r="Q965" s="2343"/>
      <c r="R965" s="2343"/>
      <c r="S965" s="2343"/>
      <c r="T965" s="2343"/>
    </row>
    <row r="966" spans="1:20" ht="15.75" customHeight="1">
      <c r="A966" s="2342"/>
      <c r="B966" s="2342"/>
      <c r="C966" s="2342"/>
      <c r="D966" s="2342"/>
      <c r="E966" s="2342"/>
      <c r="F966" s="2342"/>
      <c r="G966" s="2342"/>
      <c r="H966" s="2342"/>
      <c r="I966" s="2343"/>
      <c r="J966" s="2343"/>
      <c r="K966" s="2343"/>
      <c r="L966" s="2343"/>
      <c r="M966" s="2343"/>
      <c r="N966" s="2343"/>
      <c r="O966" s="2343"/>
      <c r="P966" s="2343"/>
      <c r="Q966" s="2343"/>
      <c r="R966" s="2343"/>
      <c r="S966" s="2343"/>
      <c r="T966" s="2343"/>
    </row>
    <row r="967" spans="1:20" ht="15.75" customHeight="1">
      <c r="A967" s="2342"/>
      <c r="B967" s="2342"/>
      <c r="C967" s="2342"/>
      <c r="D967" s="2342"/>
      <c r="E967" s="2342"/>
      <c r="F967" s="2342"/>
      <c r="G967" s="2342"/>
      <c r="H967" s="2342"/>
      <c r="I967" s="2343"/>
      <c r="J967" s="2343"/>
      <c r="K967" s="2343"/>
      <c r="L967" s="2343"/>
      <c r="M967" s="2343"/>
      <c r="N967" s="2343"/>
      <c r="O967" s="2343"/>
      <c r="P967" s="2343"/>
      <c r="Q967" s="2343"/>
      <c r="R967" s="2343"/>
      <c r="S967" s="2343"/>
      <c r="T967" s="2343"/>
    </row>
    <row r="968" spans="1:20" ht="15.75" customHeight="1">
      <c r="A968" s="2342"/>
      <c r="B968" s="2342"/>
      <c r="C968" s="2342"/>
      <c r="D968" s="2342"/>
      <c r="E968" s="2342"/>
      <c r="F968" s="2342"/>
      <c r="G968" s="2342"/>
      <c r="H968" s="2342"/>
      <c r="I968" s="2343"/>
      <c r="J968" s="2343"/>
      <c r="K968" s="2343"/>
      <c r="L968" s="2343"/>
      <c r="M968" s="2343"/>
      <c r="N968" s="2343"/>
      <c r="O968" s="2343"/>
      <c r="P968" s="2343"/>
      <c r="Q968" s="2343"/>
      <c r="R968" s="2343"/>
      <c r="S968" s="2343"/>
      <c r="T968" s="2343"/>
    </row>
    <row r="969" spans="1:20" ht="15.75" customHeight="1">
      <c r="A969" s="2342"/>
      <c r="B969" s="2342"/>
      <c r="C969" s="2342"/>
      <c r="D969" s="2342"/>
      <c r="E969" s="2342"/>
      <c r="F969" s="2342"/>
      <c r="G969" s="2342"/>
      <c r="H969" s="2342"/>
      <c r="I969" s="2343"/>
      <c r="J969" s="2343"/>
      <c r="K969" s="2343"/>
      <c r="L969" s="2343"/>
      <c r="M969" s="2343"/>
      <c r="N969" s="2343"/>
      <c r="O969" s="2343"/>
      <c r="P969" s="2343"/>
      <c r="Q969" s="2343"/>
      <c r="R969" s="2343"/>
      <c r="S969" s="2343"/>
      <c r="T969" s="2343"/>
    </row>
    <row r="970" spans="1:20" ht="15.75" customHeight="1">
      <c r="A970" s="2342"/>
      <c r="B970" s="2342"/>
      <c r="C970" s="2342"/>
      <c r="D970" s="2342"/>
      <c r="E970" s="2342"/>
      <c r="F970" s="2342"/>
      <c r="G970" s="2342"/>
      <c r="H970" s="2342"/>
      <c r="I970" s="2343"/>
      <c r="J970" s="2343"/>
      <c r="K970" s="2343"/>
      <c r="L970" s="2343"/>
      <c r="M970" s="2343"/>
      <c r="N970" s="2343"/>
      <c r="O970" s="2343"/>
      <c r="P970" s="2343"/>
      <c r="Q970" s="2343"/>
      <c r="R970" s="2343"/>
      <c r="S970" s="2343"/>
      <c r="T970" s="2343"/>
    </row>
    <row r="971" spans="1:20" ht="15.75" customHeight="1">
      <c r="A971" s="2342"/>
      <c r="B971" s="2342"/>
      <c r="C971" s="2342"/>
      <c r="D971" s="2342"/>
      <c r="E971" s="2342"/>
      <c r="F971" s="2342"/>
      <c r="G971" s="2342"/>
      <c r="H971" s="2342"/>
      <c r="I971" s="2343"/>
      <c r="J971" s="2343"/>
      <c r="K971" s="2343"/>
      <c r="L971" s="2343"/>
      <c r="M971" s="2343"/>
      <c r="N971" s="2343"/>
      <c r="O971" s="2343"/>
      <c r="P971" s="2343"/>
      <c r="Q971" s="2343"/>
      <c r="R971" s="2343"/>
      <c r="S971" s="2343"/>
      <c r="T971" s="2343"/>
    </row>
    <row r="972" spans="1:20" ht="15.75" customHeight="1">
      <c r="A972" s="2342"/>
      <c r="B972" s="2342"/>
      <c r="C972" s="2342"/>
      <c r="D972" s="2342"/>
      <c r="E972" s="2342"/>
      <c r="F972" s="2342"/>
      <c r="G972" s="2342"/>
      <c r="H972" s="2342"/>
      <c r="I972" s="2343"/>
      <c r="J972" s="2343"/>
      <c r="K972" s="2343"/>
      <c r="L972" s="2343"/>
      <c r="M972" s="2343"/>
      <c r="N972" s="2343"/>
      <c r="O972" s="2343"/>
      <c r="P972" s="2343"/>
      <c r="Q972" s="2343"/>
      <c r="R972" s="2343"/>
      <c r="S972" s="2343"/>
      <c r="T972" s="2343"/>
    </row>
    <row r="973" spans="1:20" ht="15.75" customHeight="1">
      <c r="A973" s="2342"/>
      <c r="B973" s="2342"/>
      <c r="C973" s="2342"/>
      <c r="D973" s="2342"/>
      <c r="E973" s="2342"/>
      <c r="F973" s="2342"/>
      <c r="G973" s="2342"/>
      <c r="H973" s="2342"/>
      <c r="I973" s="2343"/>
      <c r="J973" s="2343"/>
      <c r="K973" s="2343"/>
      <c r="L973" s="2343"/>
      <c r="M973" s="2343"/>
      <c r="N973" s="2343"/>
      <c r="O973" s="2343"/>
      <c r="P973" s="2343"/>
      <c r="Q973" s="2343"/>
      <c r="R973" s="2343"/>
      <c r="S973" s="2343"/>
      <c r="T973" s="2343"/>
    </row>
    <row r="974" spans="1:20" ht="15.75" customHeight="1">
      <c r="A974" s="2342"/>
      <c r="B974" s="2342"/>
      <c r="C974" s="2342"/>
      <c r="D974" s="2342"/>
      <c r="E974" s="2342"/>
      <c r="F974" s="2342"/>
      <c r="G974" s="2342"/>
      <c r="H974" s="2342"/>
      <c r="I974" s="2343"/>
      <c r="J974" s="2343"/>
      <c r="K974" s="2343"/>
      <c r="L974" s="2343"/>
      <c r="M974" s="2343"/>
      <c r="N974" s="2343"/>
      <c r="O974" s="2343"/>
      <c r="P974" s="2343"/>
      <c r="Q974" s="2343"/>
      <c r="R974" s="2343"/>
      <c r="S974" s="2343"/>
      <c r="T974" s="2343"/>
    </row>
    <row r="975" spans="1:20" ht="15.75" customHeight="1">
      <c r="A975" s="2342"/>
      <c r="B975" s="2342"/>
      <c r="C975" s="2342"/>
      <c r="D975" s="2342"/>
      <c r="E975" s="2342"/>
      <c r="F975" s="2342"/>
      <c r="G975" s="2342"/>
      <c r="H975" s="2342"/>
      <c r="I975" s="2343"/>
      <c r="J975" s="2343"/>
      <c r="K975" s="2343"/>
      <c r="L975" s="2343"/>
      <c r="M975" s="2343"/>
      <c r="N975" s="2343"/>
      <c r="O975" s="2343"/>
      <c r="P975" s="2343"/>
      <c r="Q975" s="2343"/>
      <c r="R975" s="2343"/>
      <c r="S975" s="2343"/>
      <c r="T975" s="2343"/>
    </row>
    <row r="976" spans="1:20" ht="15.75" customHeight="1">
      <c r="A976" s="2342"/>
      <c r="B976" s="2342"/>
      <c r="C976" s="2342"/>
      <c r="D976" s="2342"/>
      <c r="E976" s="2342"/>
      <c r="F976" s="2342"/>
      <c r="G976" s="2342"/>
      <c r="H976" s="2342"/>
      <c r="I976" s="2343"/>
      <c r="J976" s="2343"/>
      <c r="K976" s="2343"/>
      <c r="L976" s="2343"/>
      <c r="M976" s="2343"/>
      <c r="N976" s="2343"/>
      <c r="O976" s="2343"/>
      <c r="P976" s="2343"/>
      <c r="Q976" s="2343"/>
      <c r="R976" s="2343"/>
      <c r="S976" s="2343"/>
      <c r="T976" s="2343"/>
    </row>
    <row r="977" spans="1:20" ht="15.75" customHeight="1">
      <c r="A977" s="2342"/>
      <c r="B977" s="2342"/>
      <c r="C977" s="2342"/>
      <c r="D977" s="2342"/>
      <c r="E977" s="2342"/>
      <c r="F977" s="2342"/>
      <c r="G977" s="2342"/>
      <c r="H977" s="2342"/>
      <c r="I977" s="2343"/>
      <c r="J977" s="2343"/>
      <c r="K977" s="2343"/>
      <c r="L977" s="2343"/>
      <c r="M977" s="2343"/>
      <c r="N977" s="2343"/>
      <c r="O977" s="2343"/>
      <c r="P977" s="2343"/>
      <c r="Q977" s="2343"/>
      <c r="R977" s="2343"/>
      <c r="S977" s="2343"/>
      <c r="T977" s="2343"/>
    </row>
    <row r="978" spans="1:20" ht="15.75" customHeight="1">
      <c r="A978" s="2342"/>
      <c r="B978" s="2342"/>
      <c r="C978" s="2342"/>
      <c r="D978" s="2342"/>
      <c r="E978" s="2342"/>
      <c r="F978" s="2342"/>
      <c r="G978" s="2342"/>
      <c r="H978" s="2342"/>
      <c r="I978" s="2343"/>
      <c r="J978" s="2343"/>
      <c r="K978" s="2343"/>
      <c r="L978" s="2343"/>
      <c r="M978" s="2343"/>
      <c r="N978" s="2343"/>
      <c r="O978" s="2343"/>
      <c r="P978" s="2343"/>
      <c r="Q978" s="2343"/>
      <c r="R978" s="2343"/>
      <c r="S978" s="2343"/>
      <c r="T978" s="2343"/>
    </row>
    <row r="979" spans="1:20" ht="15.75" customHeight="1">
      <c r="A979" s="2342"/>
      <c r="B979" s="2342"/>
      <c r="C979" s="2342"/>
      <c r="D979" s="2342"/>
      <c r="E979" s="2342"/>
      <c r="F979" s="2342"/>
      <c r="G979" s="2342"/>
      <c r="H979" s="2342"/>
      <c r="I979" s="2343"/>
      <c r="J979" s="2343"/>
      <c r="K979" s="2343"/>
      <c r="L979" s="2343"/>
      <c r="M979" s="2343"/>
      <c r="N979" s="2343"/>
      <c r="O979" s="2343"/>
      <c r="P979" s="2343"/>
      <c r="Q979" s="2343"/>
      <c r="R979" s="2343"/>
      <c r="S979" s="2343"/>
      <c r="T979" s="2343"/>
    </row>
    <row r="980" spans="1:20" ht="15.75" customHeight="1">
      <c r="A980" s="2342"/>
      <c r="B980" s="2342"/>
      <c r="C980" s="2342"/>
      <c r="D980" s="2342"/>
      <c r="E980" s="2342"/>
      <c r="F980" s="2342"/>
      <c r="G980" s="2342"/>
      <c r="H980" s="2342"/>
      <c r="I980" s="2343"/>
      <c r="J980" s="2343"/>
      <c r="K980" s="2343"/>
      <c r="L980" s="2343"/>
      <c r="M980" s="2343"/>
      <c r="N980" s="2343"/>
      <c r="O980" s="2343"/>
      <c r="P980" s="2343"/>
      <c r="Q980" s="2343"/>
      <c r="R980" s="2343"/>
      <c r="S980" s="2343"/>
      <c r="T980" s="2343"/>
    </row>
    <row r="981" spans="1:20" ht="15.75" customHeight="1">
      <c r="A981" s="2342"/>
      <c r="B981" s="2342"/>
      <c r="C981" s="2342"/>
      <c r="D981" s="2342"/>
      <c r="E981" s="2342"/>
      <c r="F981" s="2342"/>
      <c r="G981" s="2342"/>
      <c r="H981" s="2342"/>
      <c r="I981" s="2343"/>
      <c r="J981" s="2343"/>
      <c r="K981" s="2343"/>
      <c r="L981" s="2343"/>
      <c r="M981" s="2343"/>
      <c r="N981" s="2343"/>
      <c r="O981" s="2343"/>
      <c r="P981" s="2343"/>
      <c r="Q981" s="2343"/>
      <c r="R981" s="2343"/>
      <c r="S981" s="2343"/>
      <c r="T981" s="2343"/>
    </row>
    <row r="982" spans="1:20" ht="15.75" customHeight="1">
      <c r="A982" s="2342"/>
      <c r="B982" s="2342"/>
      <c r="C982" s="2342"/>
      <c r="D982" s="2342"/>
      <c r="E982" s="2342"/>
      <c r="F982" s="2342"/>
      <c r="G982" s="2342"/>
      <c r="H982" s="2342"/>
      <c r="I982" s="2343"/>
      <c r="J982" s="2343"/>
      <c r="K982" s="2343"/>
      <c r="L982" s="2343"/>
      <c r="M982" s="2343"/>
      <c r="N982" s="2343"/>
      <c r="O982" s="2343"/>
      <c r="P982" s="2343"/>
      <c r="Q982" s="2343"/>
      <c r="R982" s="2343"/>
      <c r="S982" s="2343"/>
      <c r="T982" s="2343"/>
    </row>
    <row r="983" spans="1:20" ht="15.75" customHeight="1">
      <c r="A983" s="2342"/>
      <c r="B983" s="2342"/>
      <c r="C983" s="2342"/>
      <c r="D983" s="2342"/>
      <c r="E983" s="2342"/>
      <c r="F983" s="2342"/>
      <c r="G983" s="2342"/>
      <c r="H983" s="2342"/>
      <c r="I983" s="2343"/>
      <c r="J983" s="2343"/>
      <c r="K983" s="2343"/>
      <c r="L983" s="2343"/>
      <c r="M983" s="2343"/>
      <c r="N983" s="2343"/>
      <c r="O983" s="2343"/>
      <c r="P983" s="2343"/>
      <c r="Q983" s="2343"/>
      <c r="R983" s="2343"/>
      <c r="S983" s="2343"/>
      <c r="T983" s="2343"/>
    </row>
    <row r="984" spans="1:20" ht="15.75" customHeight="1">
      <c r="A984" s="2342"/>
      <c r="B984" s="2342"/>
      <c r="C984" s="2342"/>
      <c r="D984" s="2342"/>
      <c r="E984" s="2342"/>
      <c r="F984" s="2342"/>
      <c r="G984" s="2342"/>
      <c r="H984" s="2342"/>
      <c r="I984" s="2343"/>
      <c r="J984" s="2343"/>
      <c r="K984" s="2343"/>
      <c r="L984" s="2343"/>
      <c r="M984" s="2343"/>
      <c r="N984" s="2343"/>
      <c r="O984" s="2343"/>
      <c r="P984" s="2343"/>
      <c r="Q984" s="2343"/>
      <c r="R984" s="2343"/>
      <c r="S984" s="2343"/>
      <c r="T984" s="2343"/>
    </row>
    <row r="985" spans="1:20" ht="15.75" customHeight="1">
      <c r="A985" s="2342"/>
      <c r="B985" s="2342"/>
      <c r="C985" s="2342"/>
      <c r="D985" s="2342"/>
      <c r="E985" s="2342"/>
      <c r="F985" s="2342"/>
      <c r="G985" s="2342"/>
      <c r="H985" s="2342"/>
      <c r="I985" s="2343"/>
      <c r="J985" s="2343"/>
      <c r="K985" s="2343"/>
      <c r="L985" s="2343"/>
      <c r="M985" s="2343"/>
      <c r="N985" s="2343"/>
      <c r="O985" s="2343"/>
      <c r="P985" s="2343"/>
      <c r="Q985" s="2343"/>
      <c r="R985" s="2343"/>
      <c r="S985" s="2343"/>
      <c r="T985" s="2343"/>
    </row>
    <row r="986" spans="1:20" ht="15.75" customHeight="1">
      <c r="A986" s="2342"/>
      <c r="B986" s="2342"/>
      <c r="C986" s="2342"/>
      <c r="D986" s="2342"/>
      <c r="E986" s="2342"/>
      <c r="F986" s="2342"/>
      <c r="G986" s="2342"/>
      <c r="H986" s="2342"/>
      <c r="I986" s="2343"/>
      <c r="J986" s="2343"/>
      <c r="K986" s="2343"/>
      <c r="L986" s="2343"/>
      <c r="M986" s="2343"/>
      <c r="N986" s="2343"/>
      <c r="O986" s="2343"/>
      <c r="P986" s="2343"/>
      <c r="Q986" s="2343"/>
      <c r="R986" s="2343"/>
      <c r="S986" s="2343"/>
      <c r="T986" s="2343"/>
    </row>
    <row r="987" spans="1:20" ht="15.75" customHeight="1">
      <c r="A987" s="2342"/>
      <c r="B987" s="2342"/>
      <c r="C987" s="2342"/>
      <c r="D987" s="2342"/>
      <c r="E987" s="2342"/>
      <c r="F987" s="2342"/>
      <c r="G987" s="2342"/>
      <c r="H987" s="2342"/>
      <c r="I987" s="2343"/>
      <c r="J987" s="2343"/>
      <c r="K987" s="2343"/>
      <c r="L987" s="2343"/>
      <c r="M987" s="2343"/>
      <c r="N987" s="2343"/>
      <c r="O987" s="2343"/>
      <c r="P987" s="2343"/>
      <c r="Q987" s="2343"/>
      <c r="R987" s="2343"/>
      <c r="S987" s="2343"/>
      <c r="T987" s="2343"/>
    </row>
    <row r="988" spans="1:20" ht="15.75" customHeight="1">
      <c r="A988" s="2342"/>
      <c r="B988" s="2342"/>
      <c r="C988" s="2342"/>
      <c r="D988" s="2342"/>
      <c r="E988" s="2342"/>
      <c r="F988" s="2342"/>
      <c r="G988" s="2342"/>
      <c r="H988" s="2342"/>
      <c r="I988" s="2343"/>
      <c r="J988" s="2343"/>
      <c r="K988" s="2343"/>
      <c r="L988" s="2343"/>
      <c r="M988" s="2343"/>
      <c r="N988" s="2343"/>
      <c r="O988" s="2343"/>
      <c r="P988" s="2343"/>
      <c r="Q988" s="2343"/>
      <c r="R988" s="2343"/>
      <c r="S988" s="2343"/>
      <c r="T988" s="2343"/>
    </row>
    <row r="989" spans="1:20" ht="15.75" customHeight="1">
      <c r="A989" s="2342"/>
      <c r="B989" s="2342"/>
      <c r="C989" s="2342"/>
      <c r="D989" s="2342"/>
      <c r="E989" s="2342"/>
      <c r="F989" s="2342"/>
      <c r="G989" s="2342"/>
      <c r="H989" s="2342"/>
      <c r="I989" s="2343"/>
      <c r="J989" s="2343"/>
      <c r="K989" s="2343"/>
      <c r="L989" s="2343"/>
      <c r="M989" s="2343"/>
      <c r="N989" s="2343"/>
      <c r="O989" s="2343"/>
      <c r="P989" s="2343"/>
      <c r="Q989" s="2343"/>
      <c r="R989" s="2343"/>
      <c r="S989" s="2343"/>
      <c r="T989" s="2343"/>
    </row>
    <row r="990" spans="1:20" ht="15.75" customHeight="1">
      <c r="A990" s="2342"/>
      <c r="B990" s="2342"/>
      <c r="C990" s="2342"/>
      <c r="D990" s="2342"/>
      <c r="E990" s="2342"/>
      <c r="F990" s="2342"/>
      <c r="G990" s="2342"/>
      <c r="H990" s="2342"/>
      <c r="I990" s="2343"/>
      <c r="J990" s="2343"/>
      <c r="K990" s="2343"/>
      <c r="L990" s="2343"/>
      <c r="M990" s="2343"/>
      <c r="N990" s="2343"/>
      <c r="O990" s="2343"/>
      <c r="P990" s="2343"/>
      <c r="Q990" s="2343"/>
      <c r="R990" s="2343"/>
      <c r="S990" s="2343"/>
      <c r="T990" s="2343"/>
    </row>
    <row r="991" spans="1:20" ht="15.75" customHeight="1">
      <c r="A991" s="2342"/>
      <c r="B991" s="2342"/>
      <c r="C991" s="2342"/>
      <c r="D991" s="2342"/>
      <c r="E991" s="2342"/>
      <c r="F991" s="2342"/>
      <c r="G991" s="2342"/>
      <c r="H991" s="2342"/>
      <c r="I991" s="2343"/>
      <c r="J991" s="2343"/>
      <c r="K991" s="2343"/>
      <c r="L991" s="2343"/>
      <c r="M991" s="2343"/>
      <c r="N991" s="2343"/>
      <c r="O991" s="2343"/>
      <c r="P991" s="2343"/>
      <c r="Q991" s="2343"/>
      <c r="R991" s="2343"/>
      <c r="S991" s="2343"/>
      <c r="T991" s="2343"/>
    </row>
    <row r="992" spans="1:20" ht="15.75" customHeight="1">
      <c r="A992" s="2342"/>
      <c r="B992" s="2342"/>
      <c r="C992" s="2342"/>
      <c r="D992" s="2342"/>
      <c r="E992" s="2342"/>
      <c r="F992" s="2342"/>
      <c r="G992" s="2342"/>
      <c r="H992" s="2342"/>
      <c r="I992" s="2343"/>
      <c r="J992" s="2343"/>
      <c r="K992" s="2343"/>
      <c r="L992" s="2343"/>
      <c r="M992" s="2343"/>
      <c r="N992" s="2343"/>
      <c r="O992" s="2343"/>
      <c r="P992" s="2343"/>
      <c r="Q992" s="2343"/>
      <c r="R992" s="2343"/>
      <c r="S992" s="2343"/>
      <c r="T992" s="2343"/>
    </row>
    <row r="993" spans="1:20" ht="15.75" customHeight="1">
      <c r="A993" s="2342"/>
      <c r="B993" s="2342"/>
      <c r="C993" s="2342"/>
      <c r="D993" s="2342"/>
      <c r="E993" s="2342"/>
      <c r="F993" s="2342"/>
      <c r="G993" s="2342"/>
      <c r="H993" s="2342"/>
      <c r="I993" s="2343"/>
      <c r="J993" s="2343"/>
      <c r="K993" s="2343"/>
      <c r="L993" s="2343"/>
      <c r="M993" s="2343"/>
      <c r="N993" s="2343"/>
      <c r="O993" s="2343"/>
      <c r="P993" s="2343"/>
      <c r="Q993" s="2343"/>
      <c r="R993" s="2343"/>
      <c r="S993" s="2343"/>
      <c r="T993" s="2343"/>
    </row>
    <row r="994" spans="1:20" ht="15.75" customHeight="1">
      <c r="A994" s="2342"/>
      <c r="B994" s="2342"/>
      <c r="C994" s="2342"/>
      <c r="D994" s="2342"/>
      <c r="E994" s="2342"/>
      <c r="F994" s="2342"/>
      <c r="G994" s="2342"/>
      <c r="H994" s="2342"/>
      <c r="I994" s="2343"/>
      <c r="J994" s="2343"/>
      <c r="K994" s="2343"/>
      <c r="L994" s="2343"/>
      <c r="M994" s="2343"/>
      <c r="N994" s="2343"/>
      <c r="O994" s="2343"/>
      <c r="P994" s="2343"/>
      <c r="Q994" s="2343"/>
      <c r="R994" s="2343"/>
      <c r="S994" s="2343"/>
      <c r="T994" s="2343"/>
    </row>
    <row r="995" spans="1:20" ht="15.75" customHeight="1">
      <c r="A995" s="2342"/>
      <c r="B995" s="2342"/>
      <c r="C995" s="2342"/>
      <c r="D995" s="2342"/>
      <c r="E995" s="2342"/>
      <c r="F995" s="2342"/>
      <c r="G995" s="2342"/>
      <c r="H995" s="2342"/>
      <c r="I995" s="2343"/>
      <c r="J995" s="2343"/>
      <c r="K995" s="2343"/>
      <c r="L995" s="2343"/>
      <c r="M995" s="2343"/>
      <c r="N995" s="2343"/>
      <c r="O995" s="2343"/>
      <c r="P995" s="2343"/>
      <c r="Q995" s="2343"/>
      <c r="R995" s="2343"/>
      <c r="S995" s="2343"/>
      <c r="T995" s="2343"/>
    </row>
    <row r="996" spans="1:20" ht="15.75" customHeight="1">
      <c r="A996" s="2342"/>
      <c r="B996" s="2342"/>
      <c r="C996" s="2342"/>
      <c r="D996" s="2342"/>
      <c r="E996" s="2342"/>
      <c r="F996" s="2342"/>
      <c r="G996" s="2342"/>
      <c r="H996" s="2342"/>
      <c r="I996" s="2343"/>
      <c r="J996" s="2343"/>
      <c r="K996" s="2343"/>
      <c r="L996" s="2343"/>
      <c r="M996" s="2343"/>
      <c r="N996" s="2343"/>
      <c r="O996" s="2343"/>
      <c r="P996" s="2343"/>
      <c r="Q996" s="2343"/>
      <c r="R996" s="2343"/>
      <c r="S996" s="2343"/>
      <c r="T996" s="2343"/>
    </row>
    <row r="997" spans="1:20" ht="15.75" customHeight="1">
      <c r="A997" s="2342"/>
      <c r="B997" s="2342"/>
      <c r="C997" s="2342"/>
      <c r="D997" s="2342"/>
      <c r="E997" s="2342"/>
      <c r="F997" s="2342"/>
      <c r="G997" s="2342"/>
      <c r="H997" s="2342"/>
      <c r="I997" s="2343"/>
      <c r="J997" s="2343"/>
      <c r="K997" s="2343"/>
      <c r="L997" s="2343"/>
      <c r="M997" s="2343"/>
      <c r="N997" s="2343"/>
      <c r="O997" s="2343"/>
      <c r="P997" s="2343"/>
      <c r="Q997" s="2343"/>
      <c r="R997" s="2343"/>
      <c r="S997" s="2343"/>
      <c r="T997" s="2343"/>
    </row>
    <row r="998" spans="1:20" ht="15.75" customHeight="1">
      <c r="A998" s="2342"/>
      <c r="B998" s="2342"/>
      <c r="C998" s="2342"/>
      <c r="D998" s="2342"/>
      <c r="E998" s="2342"/>
      <c r="F998" s="2342"/>
      <c r="G998" s="2342"/>
      <c r="H998" s="2342"/>
      <c r="I998" s="2343"/>
      <c r="J998" s="2343"/>
      <c r="K998" s="2343"/>
      <c r="L998" s="2343"/>
      <c r="M998" s="2343"/>
      <c r="N998" s="2343"/>
      <c r="O998" s="2343"/>
      <c r="P998" s="2343"/>
      <c r="Q998" s="2343"/>
      <c r="R998" s="2343"/>
      <c r="S998" s="2343"/>
      <c r="T998" s="2343"/>
    </row>
    <row r="999" spans="1:20" ht="15.75" customHeight="1">
      <c r="A999" s="2342"/>
      <c r="B999" s="2342"/>
      <c r="C999" s="2342"/>
      <c r="D999" s="2342"/>
      <c r="E999" s="2342"/>
      <c r="F999" s="2342"/>
      <c r="G999" s="2342"/>
      <c r="H999" s="2342"/>
      <c r="I999" s="2343"/>
      <c r="J999" s="2343"/>
      <c r="K999" s="2343"/>
      <c r="L999" s="2343"/>
      <c r="M999" s="2343"/>
      <c r="N999" s="2343"/>
      <c r="O999" s="2343"/>
      <c r="P999" s="2343"/>
      <c r="Q999" s="2343"/>
      <c r="R999" s="2343"/>
      <c r="S999" s="2343"/>
      <c r="T999" s="2343"/>
    </row>
    <row r="1000" spans="1:20" ht="15.75" customHeight="1">
      <c r="A1000" s="2342"/>
      <c r="B1000" s="2342"/>
      <c r="C1000" s="2342"/>
      <c r="D1000" s="2342"/>
      <c r="E1000" s="2342"/>
      <c r="F1000" s="2342"/>
      <c r="G1000" s="2342"/>
      <c r="H1000" s="2342"/>
      <c r="I1000" s="2343"/>
      <c r="J1000" s="2343"/>
      <c r="K1000" s="2343"/>
      <c r="L1000" s="2343"/>
      <c r="M1000" s="2343"/>
      <c r="N1000" s="2343"/>
      <c r="O1000" s="2343"/>
      <c r="P1000" s="2343"/>
      <c r="Q1000" s="2343"/>
      <c r="R1000" s="2343"/>
      <c r="S1000" s="2343"/>
      <c r="T1000" s="2343"/>
    </row>
    <row r="1001" spans="1:20" ht="15.75" customHeight="1">
      <c r="A1001" s="2342"/>
      <c r="B1001" s="2342"/>
      <c r="C1001" s="2342"/>
      <c r="D1001" s="2342"/>
      <c r="E1001" s="2342"/>
      <c r="F1001" s="2342"/>
      <c r="G1001" s="2342"/>
      <c r="H1001" s="2342"/>
      <c r="I1001" s="2343"/>
      <c r="J1001" s="2343"/>
      <c r="K1001" s="2343"/>
      <c r="L1001" s="2343"/>
      <c r="M1001" s="2343"/>
      <c r="N1001" s="2343"/>
      <c r="O1001" s="2343"/>
      <c r="P1001" s="2343"/>
      <c r="Q1001" s="2343"/>
      <c r="R1001" s="2343"/>
      <c r="S1001" s="2343"/>
      <c r="T1001" s="2343"/>
    </row>
    <row r="1002" spans="1:20" ht="15" customHeight="1">
      <c r="B1002" s="2342"/>
      <c r="C1002" s="2342"/>
      <c r="D1002" s="2342"/>
      <c r="E1002" s="2342"/>
      <c r="F1002" s="2342"/>
      <c r="G1002" s="2342"/>
      <c r="H1002" s="2342"/>
    </row>
  </sheetData>
  <mergeCells count="14">
    <mergeCell ref="B6:B17"/>
    <mergeCell ref="B18:B29"/>
    <mergeCell ref="B66:B68"/>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72"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3"/>
  <sheetViews>
    <sheetView showGridLines="0" workbookViewId="0">
      <pane xSplit="3" ySplit="5" topLeftCell="D57" activePane="bottomRight" state="frozen"/>
      <selection activeCell="M38" sqref="M38"/>
      <selection pane="topRight" activeCell="M38" sqref="M38"/>
      <selection pane="bottomLeft" activeCell="M38" sqref="M38"/>
      <selection pane="bottomRight" activeCell="M38" sqref="M38"/>
    </sheetView>
  </sheetViews>
  <sheetFormatPr defaultColWidth="11.85546875" defaultRowHeight="15" customHeight="1"/>
  <cols>
    <col min="1" max="1" width="4" style="2278" customWidth="1"/>
    <col min="2" max="2" width="10.7109375" style="2278" customWidth="1"/>
    <col min="3" max="3" width="14.85546875" style="2278" customWidth="1"/>
    <col min="4" max="4" width="21.85546875" style="2278" customWidth="1"/>
    <col min="5" max="5" width="23.42578125" style="2278" customWidth="1"/>
    <col min="6" max="6" width="16.42578125" style="2278" customWidth="1"/>
    <col min="7" max="7" width="21" style="2278" customWidth="1"/>
    <col min="8" max="8" width="5.140625" style="2278" customWidth="1"/>
    <col min="9" max="9" width="13.28515625" style="2278" customWidth="1"/>
    <col min="10" max="25" width="10.42578125" style="2278" customWidth="1"/>
    <col min="26" max="16384" width="11.85546875" style="2278"/>
  </cols>
  <sheetData>
    <row r="1" spans="1:25" ht="18.75">
      <c r="A1" s="2342"/>
      <c r="B1" s="3452" t="s">
        <v>1901</v>
      </c>
      <c r="C1" s="3453"/>
      <c r="D1" s="3453"/>
      <c r="E1" s="3453"/>
      <c r="F1" s="3453"/>
      <c r="G1" s="3453"/>
      <c r="H1" s="2435"/>
      <c r="I1" s="2434"/>
      <c r="J1" s="2342"/>
      <c r="K1" s="2342"/>
      <c r="L1" s="2342"/>
      <c r="M1" s="2342"/>
      <c r="N1" s="2342"/>
      <c r="O1" s="2342"/>
      <c r="P1" s="2342"/>
      <c r="Q1" s="2342"/>
      <c r="R1" s="2342"/>
      <c r="S1" s="2342"/>
      <c r="T1" s="2342"/>
      <c r="U1" s="2342"/>
      <c r="V1" s="2342"/>
      <c r="W1" s="2342"/>
      <c r="X1" s="2342"/>
      <c r="Y1" s="2342"/>
    </row>
    <row r="2" spans="1:25" ht="15.75">
      <c r="A2" s="2342"/>
      <c r="B2" s="3452" t="s">
        <v>1900</v>
      </c>
      <c r="C2" s="3452"/>
      <c r="D2" s="3452"/>
      <c r="E2" s="3452"/>
      <c r="F2" s="3452"/>
      <c r="G2" s="3452"/>
      <c r="J2" s="2342"/>
      <c r="K2" s="2342"/>
      <c r="L2" s="2342"/>
      <c r="M2" s="2342"/>
      <c r="N2" s="2342"/>
      <c r="O2" s="2342"/>
      <c r="P2" s="2342"/>
      <c r="Q2" s="2342"/>
      <c r="R2" s="2342"/>
      <c r="S2" s="2342"/>
      <c r="T2" s="2342"/>
      <c r="U2" s="2342"/>
      <c r="V2" s="2342"/>
      <c r="W2" s="2342"/>
      <c r="X2" s="2342"/>
      <c r="Y2" s="2342"/>
    </row>
    <row r="3" spans="1:25" ht="16.5" thickBot="1">
      <c r="A3" s="2342"/>
      <c r="B3" s="3454"/>
      <c r="C3" s="3455"/>
      <c r="D3" s="3455"/>
      <c r="E3" s="3455"/>
      <c r="F3" s="3455"/>
      <c r="G3" s="3455"/>
      <c r="H3" s="2407"/>
      <c r="I3" s="2342"/>
      <c r="J3" s="2342"/>
      <c r="K3" s="2342"/>
      <c r="L3" s="2342"/>
      <c r="M3" s="2342"/>
      <c r="N3" s="2342"/>
      <c r="O3" s="2342"/>
      <c r="P3" s="2342"/>
      <c r="Q3" s="2342"/>
      <c r="R3" s="2342"/>
      <c r="S3" s="2342"/>
      <c r="T3" s="2342"/>
      <c r="U3" s="2342"/>
      <c r="V3" s="2342"/>
      <c r="W3" s="2342"/>
      <c r="X3" s="2342"/>
      <c r="Y3" s="2342"/>
    </row>
    <row r="4" spans="1:25" ht="27.75" customHeight="1" thickTop="1">
      <c r="A4" s="2342"/>
      <c r="B4" s="3480" t="s">
        <v>372</v>
      </c>
      <c r="C4" s="3481" t="s">
        <v>157</v>
      </c>
      <c r="D4" s="3481" t="s">
        <v>1899</v>
      </c>
      <c r="E4" s="3481" t="s">
        <v>1898</v>
      </c>
      <c r="F4" s="3482" t="s">
        <v>1897</v>
      </c>
      <c r="G4" s="3483"/>
      <c r="H4" s="2407"/>
      <c r="I4" s="2342"/>
      <c r="J4" s="2342"/>
      <c r="K4" s="2342"/>
      <c r="L4" s="2342"/>
      <c r="M4" s="2342"/>
      <c r="N4" s="2342"/>
      <c r="O4" s="2342"/>
      <c r="P4" s="2342"/>
      <c r="Q4" s="2342"/>
      <c r="R4" s="2342"/>
      <c r="S4" s="2342"/>
      <c r="T4" s="2342"/>
      <c r="U4" s="2342"/>
      <c r="V4" s="2342"/>
      <c r="W4" s="2342"/>
      <c r="X4" s="2342"/>
      <c r="Y4" s="2342"/>
    </row>
    <row r="5" spans="1:25" ht="36" customHeight="1">
      <c r="A5" s="2327"/>
      <c r="B5" s="3457"/>
      <c r="C5" s="3459"/>
      <c r="D5" s="3459"/>
      <c r="E5" s="3459"/>
      <c r="F5" s="2433" t="s">
        <v>1819</v>
      </c>
      <c r="G5" s="2432" t="s">
        <v>1896</v>
      </c>
      <c r="H5" s="2431"/>
      <c r="I5" s="2327"/>
      <c r="J5" s="2327"/>
      <c r="K5" s="2327"/>
      <c r="L5" s="2327"/>
      <c r="M5" s="2327"/>
      <c r="N5" s="2327"/>
      <c r="O5" s="2327"/>
      <c r="P5" s="2327"/>
      <c r="Q5" s="2327"/>
      <c r="R5" s="2327"/>
      <c r="S5" s="2327"/>
      <c r="T5" s="2327"/>
      <c r="U5" s="2327"/>
      <c r="V5" s="2327"/>
      <c r="W5" s="2327"/>
      <c r="X5" s="2327"/>
      <c r="Y5" s="2327"/>
    </row>
    <row r="6" spans="1:25">
      <c r="A6" s="2342"/>
      <c r="B6" s="3464" t="s">
        <v>69</v>
      </c>
      <c r="C6" s="2311" t="s">
        <v>430</v>
      </c>
      <c r="D6" s="2410">
        <v>1041.9670567600333</v>
      </c>
      <c r="E6" s="2410">
        <v>9763.5593774365916</v>
      </c>
      <c r="F6" s="2347">
        <v>15.06492518278775</v>
      </c>
      <c r="G6" s="2409">
        <v>12.717709870329365</v>
      </c>
      <c r="H6" s="2407"/>
      <c r="I6" s="2416"/>
      <c r="J6" s="2415"/>
      <c r="K6" s="2342"/>
      <c r="L6" s="2415"/>
      <c r="M6" s="2414"/>
      <c r="N6" s="2413"/>
      <c r="O6" s="2342"/>
      <c r="P6" s="2342"/>
      <c r="Q6" s="2342"/>
      <c r="R6" s="2342"/>
      <c r="S6" s="2342"/>
      <c r="T6" s="2342"/>
      <c r="U6" s="2342"/>
      <c r="V6" s="2342"/>
      <c r="W6" s="2342"/>
      <c r="X6" s="2342"/>
      <c r="Y6" s="2342"/>
    </row>
    <row r="7" spans="1:25">
      <c r="A7" s="2342"/>
      <c r="B7" s="3465"/>
      <c r="C7" s="2311" t="s">
        <v>1560</v>
      </c>
      <c r="D7" s="2410">
        <v>1032.7036000000001</v>
      </c>
      <c r="E7" s="2410">
        <v>9664.9845577912965</v>
      </c>
      <c r="F7" s="2347">
        <v>14.143485966128065</v>
      </c>
      <c r="G7" s="2409">
        <v>12.012749033644187</v>
      </c>
      <c r="H7" s="2407"/>
      <c r="I7" s="2416"/>
      <c r="J7" s="2415"/>
      <c r="K7" s="2415"/>
      <c r="L7" s="2415"/>
      <c r="M7" s="2414"/>
      <c r="N7" s="2413"/>
      <c r="O7" s="2342"/>
      <c r="P7" s="2342"/>
      <c r="Q7" s="2342"/>
      <c r="R7" s="2342"/>
      <c r="S7" s="2342"/>
      <c r="T7" s="2342"/>
      <c r="U7" s="2342"/>
      <c r="V7" s="2342"/>
      <c r="W7" s="2342"/>
      <c r="X7" s="2342"/>
      <c r="Y7" s="2342"/>
    </row>
    <row r="8" spans="1:25">
      <c r="A8" s="2342"/>
      <c r="B8" s="3465"/>
      <c r="C8" s="2311" t="s">
        <v>426</v>
      </c>
      <c r="D8" s="2410">
        <v>1054.6091550086007</v>
      </c>
      <c r="E8" s="2410">
        <v>9903.3632736275795</v>
      </c>
      <c r="F8" s="2347">
        <v>14.626797370480839</v>
      </c>
      <c r="G8" s="2409">
        <v>12.497145980573077</v>
      </c>
      <c r="H8" s="2407"/>
      <c r="I8" s="2416"/>
      <c r="J8" s="2415"/>
      <c r="K8" s="2415"/>
      <c r="L8" s="2415"/>
      <c r="M8" s="2414"/>
      <c r="N8" s="2413"/>
      <c r="O8" s="2342"/>
      <c r="P8" s="2342"/>
      <c r="Q8" s="2342"/>
      <c r="R8" s="2342"/>
      <c r="S8" s="2342"/>
      <c r="T8" s="2342"/>
      <c r="U8" s="2342"/>
      <c r="V8" s="2342"/>
      <c r="W8" s="2342"/>
      <c r="X8" s="2342"/>
      <c r="Y8" s="2342"/>
    </row>
    <row r="9" spans="1:25">
      <c r="A9" s="2342"/>
      <c r="B9" s="3465"/>
      <c r="C9" s="2311" t="s">
        <v>424</v>
      </c>
      <c r="D9" s="2410">
        <v>1061.2766998164675</v>
      </c>
      <c r="E9" s="2410">
        <v>9889.8210774062736</v>
      </c>
      <c r="F9" s="2347">
        <v>14.361168375188411</v>
      </c>
      <c r="G9" s="2409">
        <v>12.38697512211111</v>
      </c>
      <c r="H9" s="2407"/>
      <c r="I9" s="2416"/>
      <c r="J9" s="2415"/>
      <c r="K9" s="2415"/>
      <c r="L9" s="2415"/>
      <c r="M9" s="2414"/>
      <c r="N9" s="2413"/>
      <c r="O9" s="2342"/>
      <c r="P9" s="2342"/>
      <c r="Q9" s="2342"/>
      <c r="R9" s="2342"/>
      <c r="S9" s="2342"/>
      <c r="T9" s="2342"/>
      <c r="U9" s="2342"/>
      <c r="V9" s="2342"/>
      <c r="W9" s="2342"/>
      <c r="X9" s="2342"/>
      <c r="Y9" s="2342"/>
    </row>
    <row r="10" spans="1:25">
      <c r="A10" s="2342"/>
      <c r="B10" s="3465"/>
      <c r="C10" s="2311" t="s">
        <v>422</v>
      </c>
      <c r="D10" s="2410">
        <v>1076.84058511803</v>
      </c>
      <c r="E10" s="2410">
        <v>9998.5198246799446</v>
      </c>
      <c r="F10" s="2347">
        <v>14.332111065389258</v>
      </c>
      <c r="G10" s="2409">
        <v>12.420501464821481</v>
      </c>
      <c r="H10" s="2407"/>
      <c r="I10" s="2416"/>
      <c r="J10" s="2415"/>
      <c r="K10" s="2415"/>
      <c r="L10" s="2415"/>
      <c r="M10" s="2414"/>
      <c r="N10" s="2413"/>
      <c r="O10" s="2342"/>
      <c r="P10" s="2342"/>
      <c r="Q10" s="2342"/>
      <c r="R10" s="2342"/>
      <c r="S10" s="2342"/>
      <c r="T10" s="2342"/>
      <c r="U10" s="2342"/>
      <c r="V10" s="2342"/>
      <c r="W10" s="2342"/>
      <c r="X10" s="2342"/>
      <c r="Y10" s="2342"/>
    </row>
    <row r="11" spans="1:25">
      <c r="A11" s="2342"/>
      <c r="B11" s="3465"/>
      <c r="C11" s="2311" t="s">
        <v>420</v>
      </c>
      <c r="D11" s="2410">
        <v>1088.7819086287927</v>
      </c>
      <c r="E11" s="2410">
        <v>10031.158177895639</v>
      </c>
      <c r="F11" s="2347">
        <v>14.281673017037701</v>
      </c>
      <c r="G11" s="2409">
        <v>12.409031975277177</v>
      </c>
      <c r="H11" s="2407"/>
      <c r="I11" s="2416"/>
      <c r="J11" s="2415"/>
      <c r="K11" s="2415"/>
      <c r="L11" s="2415"/>
      <c r="M11" s="2414"/>
      <c r="N11" s="2413"/>
      <c r="O11" s="2342"/>
      <c r="P11" s="2342"/>
      <c r="Q11" s="2342"/>
      <c r="R11" s="2342"/>
      <c r="S11" s="2342"/>
      <c r="T11" s="2342"/>
      <c r="U11" s="2342"/>
      <c r="V11" s="2342"/>
      <c r="W11" s="2342"/>
      <c r="X11" s="2342"/>
      <c r="Y11" s="2342"/>
    </row>
    <row r="12" spans="1:25">
      <c r="A12" s="2342"/>
      <c r="B12" s="3465"/>
      <c r="C12" s="2311" t="s">
        <v>417</v>
      </c>
      <c r="D12" s="2410">
        <v>1077.3944708432789</v>
      </c>
      <c r="E12" s="2410">
        <v>10104.046430116092</v>
      </c>
      <c r="F12" s="2347">
        <v>13.748597060753244</v>
      </c>
      <c r="G12" s="2409">
        <v>11.959928840616064</v>
      </c>
      <c r="H12" s="2407"/>
      <c r="I12" s="2416"/>
      <c r="J12" s="2415"/>
      <c r="K12" s="2415"/>
      <c r="L12" s="2415"/>
      <c r="M12" s="2414"/>
      <c r="N12" s="2413"/>
      <c r="O12" s="2342"/>
      <c r="P12" s="2342"/>
      <c r="Q12" s="2342"/>
      <c r="R12" s="2342"/>
      <c r="S12" s="2342"/>
      <c r="T12" s="2342"/>
      <c r="U12" s="2342"/>
      <c r="V12" s="2342"/>
      <c r="W12" s="2342"/>
      <c r="X12" s="2342"/>
      <c r="Y12" s="2342"/>
    </row>
    <row r="13" spans="1:25">
      <c r="A13" s="2342"/>
      <c r="B13" s="3465"/>
      <c r="C13" s="2311" t="s">
        <v>414</v>
      </c>
      <c r="D13" s="2410">
        <v>1074.1967418914064</v>
      </c>
      <c r="E13" s="2410">
        <v>10108.898817600513</v>
      </c>
      <c r="F13" s="2347">
        <v>13.852745039839904</v>
      </c>
      <c r="G13" s="2409">
        <v>11.967914170915206</v>
      </c>
      <c r="H13" s="2407"/>
      <c r="I13" s="2416"/>
      <c r="J13" s="2415"/>
      <c r="K13" s="2415"/>
      <c r="L13" s="2430"/>
      <c r="M13" s="2414"/>
      <c r="N13" s="2413"/>
      <c r="O13" s="2342"/>
      <c r="P13" s="2342"/>
      <c r="Q13" s="2342"/>
      <c r="R13" s="2342"/>
      <c r="S13" s="2342"/>
      <c r="T13" s="2342"/>
      <c r="U13" s="2342"/>
      <c r="V13" s="2342"/>
      <c r="W13" s="2342"/>
      <c r="X13" s="2342"/>
      <c r="Y13" s="2342"/>
    </row>
    <row r="14" spans="1:25">
      <c r="A14" s="2342"/>
      <c r="B14" s="3465"/>
      <c r="C14" s="2311" t="s">
        <v>411</v>
      </c>
      <c r="D14" s="2410">
        <v>1057.3004245120676</v>
      </c>
      <c r="E14" s="2410">
        <v>10255.096261028784</v>
      </c>
      <c r="F14" s="2347">
        <v>13.26474347076293</v>
      </c>
      <c r="G14" s="2409">
        <v>11.45285314497314</v>
      </c>
      <c r="H14" s="2407"/>
      <c r="I14" s="2416"/>
      <c r="J14" s="2415"/>
      <c r="K14" s="2415"/>
      <c r="L14" s="2415"/>
      <c r="M14" s="2414"/>
      <c r="N14" s="2413"/>
      <c r="O14" s="2342"/>
      <c r="P14" s="2342"/>
      <c r="Q14" s="2342"/>
      <c r="R14" s="2342"/>
      <c r="S14" s="2342"/>
      <c r="T14" s="2342"/>
      <c r="U14" s="2342"/>
      <c r="V14" s="2342"/>
      <c r="W14" s="2342"/>
      <c r="X14" s="2342"/>
      <c r="Y14" s="2342"/>
    </row>
    <row r="15" spans="1:25">
      <c r="A15" s="2342"/>
      <c r="B15" s="3465"/>
      <c r="C15" s="2311" t="s">
        <v>408</v>
      </c>
      <c r="D15" s="2410">
        <v>1058.2066359244009</v>
      </c>
      <c r="E15" s="2410">
        <v>10312.899677657158</v>
      </c>
      <c r="F15" s="2347">
        <v>13.239001587924598</v>
      </c>
      <c r="G15" s="2409">
        <v>11.436319390604282</v>
      </c>
      <c r="H15" s="2407"/>
      <c r="I15" s="2416"/>
      <c r="J15" s="2415"/>
      <c r="K15" s="2415"/>
      <c r="L15" s="2415"/>
      <c r="M15" s="2414"/>
      <c r="N15" s="2413"/>
      <c r="O15" s="2342"/>
      <c r="P15" s="2342"/>
      <c r="Q15" s="2342"/>
      <c r="R15" s="2342"/>
      <c r="S15" s="2342"/>
      <c r="T15" s="2342"/>
      <c r="U15" s="2342"/>
      <c r="V15" s="2342"/>
      <c r="W15" s="2342"/>
      <c r="X15" s="2342"/>
      <c r="Y15" s="2342"/>
    </row>
    <row r="16" spans="1:25">
      <c r="A16" s="2342"/>
      <c r="B16" s="3465"/>
      <c r="C16" s="2324" t="s">
        <v>405</v>
      </c>
      <c r="D16" s="2429">
        <v>1070.1826878141871</v>
      </c>
      <c r="E16" s="2429">
        <v>10413.376353159359</v>
      </c>
      <c r="F16" s="2379">
        <v>13.27830739612633</v>
      </c>
      <c r="G16" s="2428">
        <v>11.467156360819313</v>
      </c>
      <c r="H16" s="2407"/>
      <c r="I16" s="2416"/>
      <c r="J16" s="2415"/>
      <c r="K16" s="2415"/>
      <c r="L16" s="2415"/>
      <c r="M16" s="2414"/>
      <c r="N16" s="2413"/>
      <c r="O16" s="2342"/>
      <c r="P16" s="2342"/>
      <c r="Q16" s="2342"/>
      <c r="R16" s="2342"/>
      <c r="S16" s="2342"/>
      <c r="T16" s="2342"/>
      <c r="U16" s="2342"/>
      <c r="V16" s="2342"/>
      <c r="W16" s="2342"/>
      <c r="X16" s="2342"/>
      <c r="Y16" s="2342"/>
    </row>
    <row r="17" spans="1:25">
      <c r="A17" s="2342"/>
      <c r="B17" s="3457"/>
      <c r="C17" s="2427" t="s">
        <v>402</v>
      </c>
      <c r="D17" s="2426">
        <v>1079.432117189476</v>
      </c>
      <c r="E17" s="2426">
        <v>10494.187509133541</v>
      </c>
      <c r="F17" s="2374">
        <v>13.2</v>
      </c>
      <c r="G17" s="2425">
        <v>11.4</v>
      </c>
      <c r="H17" s="2407"/>
      <c r="I17" s="2416"/>
      <c r="J17" s="2415"/>
      <c r="K17" s="2415"/>
      <c r="L17" s="2415"/>
      <c r="M17" s="2414"/>
      <c r="N17" s="2413"/>
      <c r="O17" s="2342"/>
      <c r="P17" s="2342"/>
      <c r="Q17" s="2342"/>
      <c r="R17" s="2342"/>
      <c r="S17" s="2342"/>
      <c r="T17" s="2342"/>
      <c r="U17" s="2342"/>
      <c r="V17" s="2342"/>
      <c r="W17" s="2342"/>
      <c r="X17" s="2342"/>
      <c r="Y17" s="2342"/>
    </row>
    <row r="18" spans="1:25">
      <c r="A18" s="2342"/>
      <c r="B18" s="3464" t="s">
        <v>70</v>
      </c>
      <c r="C18" s="2317" t="s">
        <v>430</v>
      </c>
      <c r="D18" s="2410">
        <v>1078.7508409525187</v>
      </c>
      <c r="E18" s="2412">
        <v>10546.004897375295</v>
      </c>
      <c r="F18" s="2353">
        <v>14.2</v>
      </c>
      <c r="G18" s="2411">
        <v>12</v>
      </c>
      <c r="H18" s="2407"/>
      <c r="I18" s="2416"/>
      <c r="J18" s="2415"/>
      <c r="K18" s="2415"/>
      <c r="L18" s="2430"/>
      <c r="M18" s="2414"/>
      <c r="N18" s="2413"/>
      <c r="O18" s="2342"/>
      <c r="P18" s="2342"/>
      <c r="Q18" s="2342"/>
      <c r="R18" s="2342"/>
      <c r="S18" s="2342"/>
      <c r="T18" s="2342"/>
      <c r="U18" s="2342"/>
      <c r="V18" s="2342"/>
      <c r="W18" s="2342"/>
      <c r="X18" s="2342"/>
      <c r="Y18" s="2342"/>
    </row>
    <row r="19" spans="1:25">
      <c r="A19" s="2342"/>
      <c r="B19" s="3465"/>
      <c r="C19" s="2311" t="s">
        <v>1560</v>
      </c>
      <c r="D19" s="2410">
        <v>1079.8778102458152</v>
      </c>
      <c r="E19" s="2410">
        <v>10564.251714398506</v>
      </c>
      <c r="F19" s="2347">
        <v>13.334596181842615</v>
      </c>
      <c r="G19" s="2409">
        <v>11.352676329777967</v>
      </c>
      <c r="H19" s="2407"/>
      <c r="I19" s="2416"/>
      <c r="J19" s="2415"/>
      <c r="K19" s="2415"/>
      <c r="L19" s="2430"/>
      <c r="M19" s="2414"/>
      <c r="N19" s="2413"/>
      <c r="O19" s="2342"/>
      <c r="P19" s="2342"/>
      <c r="Q19" s="2342"/>
      <c r="R19" s="2342"/>
      <c r="S19" s="2342"/>
      <c r="T19" s="2342"/>
      <c r="U19" s="2342"/>
      <c r="V19" s="2342"/>
      <c r="W19" s="2342"/>
      <c r="X19" s="2342"/>
      <c r="Y19" s="2342"/>
    </row>
    <row r="20" spans="1:25">
      <c r="A20" s="2342"/>
      <c r="B20" s="3465"/>
      <c r="C20" s="2311" t="s">
        <v>426</v>
      </c>
      <c r="D20" s="2410">
        <v>1099.7265480454967</v>
      </c>
      <c r="E20" s="2410">
        <v>10646.979843600509</v>
      </c>
      <c r="F20" s="2347">
        <v>13.037920404227709</v>
      </c>
      <c r="G20" s="2409">
        <v>11.162192247910131</v>
      </c>
      <c r="H20" s="2407"/>
      <c r="I20" s="2416"/>
      <c r="J20" s="2415"/>
      <c r="K20" s="2415"/>
      <c r="L20" s="2430"/>
      <c r="M20" s="2414"/>
      <c r="N20" s="2413"/>
      <c r="O20" s="2342"/>
      <c r="P20" s="2342"/>
      <c r="Q20" s="2342"/>
      <c r="R20" s="2342"/>
      <c r="S20" s="2342"/>
      <c r="T20" s="2342"/>
      <c r="U20" s="2342"/>
      <c r="V20" s="2342"/>
      <c r="W20" s="2342"/>
      <c r="X20" s="2342"/>
      <c r="Y20" s="2342"/>
    </row>
    <row r="21" spans="1:25" ht="15.75" customHeight="1">
      <c r="A21" s="2342"/>
      <c r="B21" s="3465"/>
      <c r="C21" s="2311" t="s">
        <v>424</v>
      </c>
      <c r="D21" s="2410">
        <v>1105.432337855071</v>
      </c>
      <c r="E21" s="2410">
        <v>10625.070529172155</v>
      </c>
      <c r="F21" s="2347">
        <v>13.458728171604431</v>
      </c>
      <c r="G21" s="2409">
        <v>11.569391163611735</v>
      </c>
      <c r="H21" s="2407"/>
      <c r="I21" s="2416"/>
      <c r="J21" s="2415"/>
      <c r="K21" s="2415"/>
      <c r="L21" s="2430"/>
      <c r="M21" s="2414"/>
      <c r="N21" s="2413"/>
      <c r="O21" s="2342"/>
      <c r="P21" s="2342"/>
      <c r="Q21" s="2342"/>
      <c r="R21" s="2342"/>
      <c r="S21" s="2342"/>
      <c r="T21" s="2342"/>
      <c r="U21" s="2342"/>
      <c r="V21" s="2342"/>
      <c r="W21" s="2342"/>
      <c r="X21" s="2342"/>
      <c r="Y21" s="2342"/>
    </row>
    <row r="22" spans="1:25" ht="15.75" customHeight="1">
      <c r="A22" s="2342"/>
      <c r="B22" s="3465"/>
      <c r="C22" s="2311" t="s">
        <v>422</v>
      </c>
      <c r="D22" s="2410">
        <v>1089.1498000000001</v>
      </c>
      <c r="E22" s="2410">
        <v>10610.324403312226</v>
      </c>
      <c r="F22" s="2347">
        <v>12.8</v>
      </c>
      <c r="G22" s="2409">
        <v>11</v>
      </c>
      <c r="H22" s="2407"/>
      <c r="I22" s="2416"/>
      <c r="J22" s="2415"/>
      <c r="K22" s="2415"/>
      <c r="L22" s="2430"/>
      <c r="M22" s="2414"/>
      <c r="N22" s="2413"/>
      <c r="O22" s="2342"/>
      <c r="P22" s="2342"/>
      <c r="Q22" s="2342"/>
      <c r="R22" s="2342"/>
      <c r="S22" s="2342"/>
      <c r="T22" s="2342"/>
      <c r="U22" s="2342"/>
      <c r="V22" s="2342"/>
      <c r="W22" s="2342"/>
      <c r="X22" s="2342"/>
      <c r="Y22" s="2342"/>
    </row>
    <row r="23" spans="1:25" ht="15.75" customHeight="1">
      <c r="A23" s="2342"/>
      <c r="B23" s="3465"/>
      <c r="C23" s="2311" t="s">
        <v>420</v>
      </c>
      <c r="D23" s="2410">
        <v>1067.3429214396274</v>
      </c>
      <c r="E23" s="2410">
        <v>10513.622157600743</v>
      </c>
      <c r="F23" s="2347">
        <v>12.215660413485642</v>
      </c>
      <c r="G23" s="2409">
        <v>10.55158478904478</v>
      </c>
      <c r="H23" s="2407"/>
      <c r="I23" s="2416"/>
      <c r="J23" s="2415"/>
      <c r="K23" s="2415"/>
      <c r="L23" s="2415"/>
      <c r="M23" s="2414"/>
      <c r="N23" s="2413"/>
      <c r="O23" s="2342"/>
      <c r="P23" s="2342"/>
      <c r="Q23" s="2342"/>
      <c r="R23" s="2342"/>
      <c r="S23" s="2342"/>
      <c r="T23" s="2342"/>
      <c r="U23" s="2342"/>
      <c r="V23" s="2342"/>
      <c r="W23" s="2342"/>
      <c r="X23" s="2342"/>
      <c r="Y23" s="2342"/>
    </row>
    <row r="24" spans="1:25" ht="15.75" customHeight="1">
      <c r="A24" s="2342"/>
      <c r="B24" s="3465"/>
      <c r="C24" s="2311" t="s">
        <v>417</v>
      </c>
      <c r="D24" s="2410">
        <v>1049.1986263619674</v>
      </c>
      <c r="E24" s="2410">
        <v>10212.172730795866</v>
      </c>
      <c r="F24" s="2347">
        <v>11.30252070138658</v>
      </c>
      <c r="G24" s="2409">
        <v>9.8245682543574091</v>
      </c>
      <c r="H24" s="2407"/>
      <c r="I24" s="2416"/>
      <c r="J24" s="2415"/>
      <c r="K24" s="2415"/>
      <c r="L24" s="2415"/>
      <c r="M24" s="2414"/>
      <c r="N24" s="2413"/>
      <c r="O24" s="2342"/>
      <c r="P24" s="2342"/>
      <c r="Q24" s="2342"/>
      <c r="R24" s="2342"/>
      <c r="S24" s="2342"/>
      <c r="T24" s="2342"/>
      <c r="U24" s="2342"/>
      <c r="V24" s="2342"/>
      <c r="W24" s="2342"/>
      <c r="X24" s="2342"/>
      <c r="Y24" s="2342"/>
    </row>
    <row r="25" spans="1:25" ht="15.75" customHeight="1">
      <c r="A25" s="2342"/>
      <c r="B25" s="3465"/>
      <c r="C25" s="2311" t="s">
        <v>414</v>
      </c>
      <c r="D25" s="2410">
        <v>1049.220651892193</v>
      </c>
      <c r="E25" s="2410">
        <v>10134.460078162785</v>
      </c>
      <c r="F25" s="2347">
        <v>11.115454204461409</v>
      </c>
      <c r="G25" s="2409">
        <v>9.7013208856968269</v>
      </c>
      <c r="H25" s="2407"/>
      <c r="I25" s="2416"/>
      <c r="J25" s="2415"/>
      <c r="K25" s="2415"/>
      <c r="L25" s="2415"/>
      <c r="M25" s="2414"/>
      <c r="N25" s="2413"/>
      <c r="O25" s="2342"/>
      <c r="P25" s="2342"/>
      <c r="Q25" s="2342"/>
      <c r="R25" s="2342"/>
      <c r="S25" s="2342"/>
      <c r="T25" s="2342"/>
      <c r="U25" s="2342"/>
      <c r="V25" s="2342"/>
      <c r="W25" s="2342"/>
      <c r="X25" s="2342"/>
      <c r="Y25" s="2342"/>
    </row>
    <row r="26" spans="1:25" ht="15.75" customHeight="1">
      <c r="A26" s="2342"/>
      <c r="B26" s="3465"/>
      <c r="C26" s="2311" t="s">
        <v>411</v>
      </c>
      <c r="D26" s="2410">
        <v>1064.3745758102878</v>
      </c>
      <c r="E26" s="2410">
        <v>10222.575641666232</v>
      </c>
      <c r="F26" s="2347">
        <v>11.100108206847052</v>
      </c>
      <c r="G26" s="2409">
        <v>9.6625142183875514</v>
      </c>
      <c r="H26" s="2407"/>
      <c r="I26" s="2416"/>
      <c r="J26" s="2415"/>
      <c r="K26" s="2415"/>
      <c r="L26" s="2415"/>
      <c r="M26" s="2414"/>
      <c r="N26" s="2413"/>
      <c r="O26" s="2342"/>
      <c r="P26" s="2342"/>
      <c r="Q26" s="2342"/>
      <c r="R26" s="2342"/>
      <c r="S26" s="2342"/>
      <c r="T26" s="2342"/>
      <c r="U26" s="2342"/>
      <c r="V26" s="2342"/>
      <c r="W26" s="2342"/>
      <c r="X26" s="2342"/>
      <c r="Y26" s="2342"/>
    </row>
    <row r="27" spans="1:25" ht="15.75" customHeight="1">
      <c r="A27" s="2342"/>
      <c r="B27" s="3465"/>
      <c r="C27" s="2311" t="s">
        <v>408</v>
      </c>
      <c r="D27" s="2410">
        <v>1072.8500734180386</v>
      </c>
      <c r="E27" s="2410">
        <v>9986.5035224614967</v>
      </c>
      <c r="F27" s="2347">
        <v>11.035974005960451</v>
      </c>
      <c r="G27" s="2409">
        <v>9.625829264152248</v>
      </c>
      <c r="H27" s="2407"/>
      <c r="I27" s="2416"/>
      <c r="J27" s="2415"/>
      <c r="K27" s="2415"/>
      <c r="L27" s="2415"/>
      <c r="M27" s="2414"/>
      <c r="N27" s="2413"/>
      <c r="O27" s="2342"/>
      <c r="P27" s="2342"/>
      <c r="Q27" s="2342"/>
      <c r="R27" s="2342"/>
      <c r="S27" s="2342"/>
      <c r="T27" s="2342"/>
      <c r="U27" s="2342"/>
      <c r="V27" s="2342"/>
      <c r="W27" s="2342"/>
      <c r="X27" s="2342"/>
      <c r="Y27" s="2342"/>
    </row>
    <row r="28" spans="1:25" ht="15.75" customHeight="1">
      <c r="A28" s="2342"/>
      <c r="B28" s="3465"/>
      <c r="C28" s="2324" t="s">
        <v>405</v>
      </c>
      <c r="D28" s="2429">
        <v>1094.0037480703663</v>
      </c>
      <c r="E28" s="2429">
        <v>10135.295053459016</v>
      </c>
      <c r="F28" s="2379">
        <v>11.0133049939905</v>
      </c>
      <c r="G28" s="2428">
        <v>9.6154429115388087</v>
      </c>
      <c r="H28" s="2407"/>
      <c r="I28" s="2416"/>
      <c r="J28" s="2415"/>
      <c r="K28" s="2415"/>
      <c r="L28" s="2415"/>
      <c r="M28" s="2414"/>
      <c r="N28" s="2413"/>
      <c r="O28" s="2342"/>
      <c r="P28" s="2342"/>
      <c r="Q28" s="2342"/>
      <c r="R28" s="2342"/>
      <c r="S28" s="2342"/>
      <c r="T28" s="2342"/>
      <c r="U28" s="2342"/>
      <c r="V28" s="2342"/>
      <c r="W28" s="2342"/>
      <c r="X28" s="2342"/>
      <c r="Y28" s="2342"/>
    </row>
    <row r="29" spans="1:25" ht="15.75" customHeight="1">
      <c r="A29" s="2342"/>
      <c r="B29" s="3457"/>
      <c r="C29" s="2427" t="s">
        <v>402</v>
      </c>
      <c r="D29" s="2426">
        <v>1102.5852126730799</v>
      </c>
      <c r="E29" s="2426">
        <v>10084.005969206877</v>
      </c>
      <c r="F29" s="2374">
        <v>10.775553575854007</v>
      </c>
      <c r="G29" s="2425">
        <v>9.4286355002656421</v>
      </c>
      <c r="H29" s="2407"/>
      <c r="I29" s="2416"/>
      <c r="J29" s="2415"/>
      <c r="K29" s="2415"/>
      <c r="L29" s="2415"/>
      <c r="M29" s="2414"/>
      <c r="N29" s="2413"/>
      <c r="O29" s="2342"/>
      <c r="P29" s="2342"/>
      <c r="Q29" s="2342"/>
      <c r="R29" s="2342"/>
      <c r="S29" s="2342"/>
      <c r="T29" s="2342"/>
      <c r="U29" s="2342"/>
      <c r="V29" s="2342"/>
      <c r="W29" s="2342"/>
      <c r="X29" s="2342"/>
      <c r="Y29" s="2342"/>
    </row>
    <row r="30" spans="1:25" ht="15.75" customHeight="1">
      <c r="A30" s="2342"/>
      <c r="B30" s="3464" t="s">
        <v>71</v>
      </c>
      <c r="C30" s="2317" t="s">
        <v>430</v>
      </c>
      <c r="D30" s="2412">
        <v>1092.8721606509157</v>
      </c>
      <c r="E30" s="2412">
        <v>9798.0290537109158</v>
      </c>
      <c r="F30" s="2353">
        <v>9.2265597339849439</v>
      </c>
      <c r="G30" s="2411">
        <v>8.0035046756108095</v>
      </c>
      <c r="H30" s="2407"/>
      <c r="I30" s="2416"/>
      <c r="J30" s="2415"/>
      <c r="K30" s="2415"/>
      <c r="L30" s="2415"/>
      <c r="M30" s="2414"/>
      <c r="N30" s="2413"/>
      <c r="O30" s="2342"/>
      <c r="P30" s="2342"/>
      <c r="Q30" s="2342"/>
      <c r="R30" s="2342"/>
      <c r="S30" s="2342"/>
      <c r="T30" s="2342"/>
      <c r="U30" s="2342"/>
      <c r="V30" s="2342"/>
      <c r="W30" s="2342"/>
      <c r="X30" s="2342"/>
      <c r="Y30" s="2342"/>
    </row>
    <row r="31" spans="1:25" ht="15.75" customHeight="1">
      <c r="A31" s="2342"/>
      <c r="B31" s="3465"/>
      <c r="C31" s="2311" t="s">
        <v>1560</v>
      </c>
      <c r="D31" s="2410">
        <v>1117.4587574488337</v>
      </c>
      <c r="E31" s="2410">
        <v>9745.8464804538107</v>
      </c>
      <c r="F31" s="2347">
        <v>9.7349449722170007</v>
      </c>
      <c r="G31" s="2409">
        <v>8.3423385946043727</v>
      </c>
      <c r="H31" s="2407"/>
      <c r="I31" s="2416"/>
      <c r="J31" s="2415"/>
      <c r="K31" s="2415"/>
      <c r="L31" s="2415"/>
      <c r="M31" s="2414"/>
      <c r="N31" s="2413"/>
      <c r="O31" s="2342"/>
      <c r="P31" s="2342"/>
      <c r="Q31" s="2342"/>
      <c r="R31" s="2342"/>
      <c r="S31" s="2342"/>
      <c r="T31" s="2342"/>
      <c r="U31" s="2342"/>
      <c r="V31" s="2342"/>
      <c r="W31" s="2342"/>
      <c r="X31" s="2342"/>
      <c r="Y31" s="2342"/>
    </row>
    <row r="32" spans="1:25" ht="15.75" customHeight="1">
      <c r="A32" s="2342"/>
      <c r="B32" s="3465"/>
      <c r="C32" s="2311" t="s">
        <v>426</v>
      </c>
      <c r="D32" s="2410">
        <v>1120.9191561417736</v>
      </c>
      <c r="E32" s="2410">
        <v>9560.8655697865361</v>
      </c>
      <c r="F32" s="2347">
        <v>9.1951401653858813</v>
      </c>
      <c r="G32" s="2409">
        <v>7.8809671776704358</v>
      </c>
      <c r="H32" s="2407"/>
      <c r="I32" s="2416"/>
      <c r="J32" s="2415"/>
      <c r="K32" s="2415"/>
      <c r="L32" s="2415"/>
      <c r="M32" s="2414"/>
      <c r="N32" s="2413"/>
      <c r="O32" s="2342"/>
      <c r="P32" s="2342"/>
      <c r="Q32" s="2342"/>
      <c r="R32" s="2342"/>
      <c r="S32" s="2342"/>
      <c r="T32" s="2342"/>
      <c r="U32" s="2342"/>
      <c r="V32" s="2342"/>
      <c r="W32" s="2342"/>
      <c r="X32" s="2342"/>
      <c r="Y32" s="2342"/>
    </row>
    <row r="33" spans="1:25" ht="15.75" customHeight="1">
      <c r="A33" s="2342"/>
      <c r="B33" s="3465"/>
      <c r="C33" s="2311" t="s">
        <v>424</v>
      </c>
      <c r="D33" s="2410">
        <v>1082.7596524957348</v>
      </c>
      <c r="E33" s="2410">
        <v>9425.1362508333477</v>
      </c>
      <c r="F33" s="2347">
        <v>9.152660991802378</v>
      </c>
      <c r="G33" s="2409">
        <v>7.8994564006431318</v>
      </c>
      <c r="H33" s="2407"/>
      <c r="I33" s="2416"/>
      <c r="J33" s="2415"/>
      <c r="K33" s="2415"/>
      <c r="L33" s="2430"/>
      <c r="M33" s="2414"/>
      <c r="N33" s="2413"/>
      <c r="O33" s="2342"/>
      <c r="P33" s="2342"/>
      <c r="Q33" s="2342"/>
      <c r="R33" s="2342"/>
      <c r="S33" s="2342"/>
      <c r="T33" s="2342"/>
      <c r="U33" s="2342"/>
      <c r="V33" s="2342"/>
      <c r="W33" s="2342"/>
      <c r="X33" s="2342"/>
      <c r="Y33" s="2342"/>
    </row>
    <row r="34" spans="1:25" ht="15.75" customHeight="1">
      <c r="A34" s="2342"/>
      <c r="B34" s="3465"/>
      <c r="C34" s="2311" t="s">
        <v>422</v>
      </c>
      <c r="D34" s="2410">
        <v>1065.8025028684408</v>
      </c>
      <c r="E34" s="2410">
        <v>9288.8487014118873</v>
      </c>
      <c r="F34" s="2347">
        <v>8.9651063442525523</v>
      </c>
      <c r="G34" s="2409">
        <v>7.7942756516003575</v>
      </c>
      <c r="H34" s="2407"/>
      <c r="I34" s="2416"/>
      <c r="J34" s="2415"/>
      <c r="K34" s="2415"/>
      <c r="L34" s="2415"/>
      <c r="M34" s="2414"/>
      <c r="N34" s="2413"/>
      <c r="O34" s="2342"/>
      <c r="P34" s="2342"/>
      <c r="Q34" s="2342"/>
      <c r="R34" s="2342"/>
      <c r="S34" s="2342"/>
      <c r="T34" s="2342"/>
      <c r="U34" s="2342"/>
      <c r="V34" s="2342"/>
      <c r="W34" s="2342"/>
      <c r="X34" s="2342"/>
      <c r="Y34" s="2342"/>
    </row>
    <row r="35" spans="1:25" ht="15.75" customHeight="1">
      <c r="A35" s="2342"/>
      <c r="B35" s="3465"/>
      <c r="C35" s="2311" t="s">
        <v>420</v>
      </c>
      <c r="D35" s="2410">
        <v>1058.2013853280353</v>
      </c>
      <c r="E35" s="2410">
        <v>9407.9070530586359</v>
      </c>
      <c r="F35" s="2347">
        <v>8.9437045611512431</v>
      </c>
      <c r="G35" s="2409">
        <v>7.7968311347844921</v>
      </c>
      <c r="H35" s="2407"/>
      <c r="I35" s="2416"/>
      <c r="J35" s="2415"/>
      <c r="K35" s="2415"/>
      <c r="L35" s="2415"/>
      <c r="M35" s="2414"/>
      <c r="N35" s="2413"/>
      <c r="O35" s="2342"/>
      <c r="P35" s="2342"/>
      <c r="Q35" s="2342"/>
      <c r="R35" s="2342"/>
      <c r="S35" s="2342"/>
      <c r="T35" s="2342"/>
      <c r="U35" s="2342"/>
      <c r="V35" s="2342"/>
      <c r="W35" s="2342"/>
      <c r="X35" s="2342"/>
      <c r="Y35" s="2342"/>
    </row>
    <row r="36" spans="1:25" ht="15.75" customHeight="1">
      <c r="A36" s="2342"/>
      <c r="B36" s="3465"/>
      <c r="C36" s="2311" t="s">
        <v>417</v>
      </c>
      <c r="D36" s="2410">
        <v>1078.3585542621715</v>
      </c>
      <c r="E36" s="2410">
        <v>9494.2644326657119</v>
      </c>
      <c r="F36" s="2347">
        <v>9.1750494182900422</v>
      </c>
      <c r="G36" s="2409">
        <v>8.0197872206229928</v>
      </c>
      <c r="H36" s="2407"/>
      <c r="I36" s="2416"/>
      <c r="J36" s="2415"/>
      <c r="K36" s="2415"/>
      <c r="L36" s="2415"/>
      <c r="M36" s="2414"/>
      <c r="N36" s="2413"/>
      <c r="O36" s="2342"/>
      <c r="P36" s="2342"/>
      <c r="Q36" s="2342"/>
      <c r="R36" s="2342"/>
      <c r="S36" s="2342"/>
      <c r="T36" s="2342"/>
      <c r="U36" s="2342"/>
      <c r="V36" s="2342"/>
      <c r="W36" s="2342"/>
      <c r="X36" s="2342"/>
      <c r="Y36" s="2342"/>
    </row>
    <row r="37" spans="1:25" ht="15.75" customHeight="1">
      <c r="A37" s="2342"/>
      <c r="B37" s="3465"/>
      <c r="C37" s="2311" t="s">
        <v>414</v>
      </c>
      <c r="D37" s="2410">
        <v>1061.710350558863</v>
      </c>
      <c r="E37" s="2410">
        <v>9568.4061874446943</v>
      </c>
      <c r="F37" s="2347">
        <v>9.099310052343565</v>
      </c>
      <c r="G37" s="2409">
        <v>7.9353185125433319</v>
      </c>
      <c r="H37" s="2407"/>
      <c r="I37" s="2416"/>
      <c r="J37" s="2415"/>
      <c r="K37" s="2415"/>
      <c r="L37" s="2415"/>
      <c r="M37" s="2414"/>
      <c r="N37" s="2413"/>
      <c r="O37" s="2342"/>
      <c r="P37" s="2342"/>
      <c r="Q37" s="2342"/>
      <c r="R37" s="2342"/>
      <c r="S37" s="2342"/>
      <c r="T37" s="2342"/>
      <c r="U37" s="2342"/>
      <c r="V37" s="2342"/>
      <c r="W37" s="2342"/>
      <c r="X37" s="2342"/>
      <c r="Y37" s="2342"/>
    </row>
    <row r="38" spans="1:25" ht="15.75" customHeight="1">
      <c r="A38" s="2342"/>
      <c r="B38" s="3465"/>
      <c r="C38" s="2311" t="s">
        <v>411</v>
      </c>
      <c r="D38" s="2410">
        <v>1050.8542049559001</v>
      </c>
      <c r="E38" s="2410">
        <v>9522.919845545086</v>
      </c>
      <c r="F38" s="2347">
        <v>9.0399558417662647</v>
      </c>
      <c r="G38" s="2409">
        <v>7.9044747619486451</v>
      </c>
      <c r="H38" s="2407"/>
      <c r="I38" s="2416"/>
      <c r="J38" s="2415"/>
      <c r="K38" s="2415"/>
      <c r="L38" s="2415"/>
      <c r="M38" s="2414"/>
      <c r="N38" s="2413"/>
      <c r="O38" s="2342"/>
      <c r="P38" s="2342"/>
      <c r="Q38" s="2342"/>
      <c r="R38" s="2342"/>
      <c r="S38" s="2342"/>
      <c r="T38" s="2342"/>
      <c r="U38" s="2342"/>
      <c r="V38" s="2342"/>
      <c r="W38" s="2342"/>
      <c r="X38" s="2342"/>
      <c r="Y38" s="2342"/>
    </row>
    <row r="39" spans="1:25" ht="15.75" customHeight="1">
      <c r="A39" s="2342"/>
      <c r="B39" s="3465"/>
      <c r="C39" s="2311" t="s">
        <v>408</v>
      </c>
      <c r="D39" s="2410">
        <v>1060.6960553269951</v>
      </c>
      <c r="E39" s="2410">
        <v>9423.3835761104747</v>
      </c>
      <c r="F39" s="2347">
        <v>9.1182381837417523</v>
      </c>
      <c r="G39" s="2409">
        <v>7.9889782725426164</v>
      </c>
      <c r="H39" s="2407"/>
      <c r="I39" s="2416"/>
      <c r="J39" s="2415"/>
      <c r="K39" s="2415"/>
      <c r="L39" s="2415"/>
      <c r="M39" s="2414"/>
      <c r="N39" s="2413"/>
      <c r="O39" s="2342"/>
      <c r="P39" s="2342"/>
      <c r="Q39" s="2342"/>
      <c r="R39" s="2342"/>
      <c r="S39" s="2342"/>
      <c r="T39" s="2342"/>
      <c r="U39" s="2342"/>
      <c r="V39" s="2342"/>
      <c r="W39" s="2342"/>
      <c r="X39" s="2342"/>
      <c r="Y39" s="2342"/>
    </row>
    <row r="40" spans="1:25" ht="15.75" customHeight="1">
      <c r="A40" s="2342"/>
      <c r="B40" s="3465"/>
      <c r="C40" s="2324" t="s">
        <v>405</v>
      </c>
      <c r="D40" s="2429">
        <v>1030.8802569614227</v>
      </c>
      <c r="E40" s="2429">
        <v>9254.6930331396234</v>
      </c>
      <c r="F40" s="2379">
        <v>8.835400017621156</v>
      </c>
      <c r="G40" s="2428">
        <v>7.7432530593025843</v>
      </c>
      <c r="H40" s="2407"/>
      <c r="I40" s="2416"/>
      <c r="J40" s="2415"/>
      <c r="K40" s="2415"/>
      <c r="L40" s="2415"/>
      <c r="M40" s="2414"/>
      <c r="N40" s="2413"/>
      <c r="O40" s="2342"/>
      <c r="P40" s="2342"/>
      <c r="Q40" s="2342"/>
      <c r="R40" s="2342"/>
      <c r="S40" s="2342"/>
      <c r="T40" s="2342"/>
      <c r="U40" s="2342"/>
      <c r="V40" s="2342"/>
      <c r="W40" s="2342"/>
      <c r="X40" s="2342"/>
      <c r="Y40" s="2342"/>
    </row>
    <row r="41" spans="1:25" ht="15.75" customHeight="1">
      <c r="A41" s="2342"/>
      <c r="B41" s="3457"/>
      <c r="C41" s="2427" t="s">
        <v>402</v>
      </c>
      <c r="D41" s="2426">
        <v>1038.9188615432033</v>
      </c>
      <c r="E41" s="2426">
        <v>9499.9895898244631</v>
      </c>
      <c r="F41" s="2374">
        <v>8.9221940367481984</v>
      </c>
      <c r="G41" s="2425">
        <v>7.7904322162395214</v>
      </c>
      <c r="H41" s="2407"/>
      <c r="I41" s="2416"/>
      <c r="J41" s="2415"/>
      <c r="K41" s="2415"/>
      <c r="L41" s="2415"/>
      <c r="M41" s="2414"/>
      <c r="N41" s="2413"/>
      <c r="O41" s="2342"/>
      <c r="P41" s="2342"/>
      <c r="Q41" s="2342"/>
      <c r="R41" s="2342"/>
      <c r="S41" s="2342"/>
      <c r="T41" s="2342"/>
      <c r="U41" s="2342"/>
      <c r="V41" s="2342"/>
      <c r="W41" s="2342"/>
      <c r="X41" s="2342"/>
      <c r="Y41" s="2342"/>
    </row>
    <row r="42" spans="1:25" ht="15.75" customHeight="1">
      <c r="A42" s="2342"/>
      <c r="B42" s="3464" t="s">
        <v>72</v>
      </c>
      <c r="C42" s="2317" t="s">
        <v>430</v>
      </c>
      <c r="D42" s="2412">
        <v>1064.6443285751468</v>
      </c>
      <c r="E42" s="2412">
        <v>9375.9958483060036</v>
      </c>
      <c r="F42" s="2353">
        <v>10.207500660859177</v>
      </c>
      <c r="G42" s="2411">
        <v>8.8142858127639894</v>
      </c>
      <c r="H42" s="2407"/>
      <c r="I42" s="2416"/>
      <c r="J42" s="2415"/>
      <c r="K42" s="2415"/>
      <c r="L42" s="2415"/>
      <c r="M42" s="2414"/>
      <c r="N42" s="2413"/>
      <c r="O42" s="2342"/>
      <c r="P42" s="2342"/>
      <c r="Q42" s="2342"/>
      <c r="R42" s="2342"/>
      <c r="S42" s="2342"/>
      <c r="T42" s="2342"/>
      <c r="U42" s="2342"/>
      <c r="V42" s="2342"/>
      <c r="W42" s="2342"/>
      <c r="X42" s="2342"/>
      <c r="Y42" s="2342"/>
    </row>
    <row r="43" spans="1:25" ht="15.75" customHeight="1">
      <c r="A43" s="2342"/>
      <c r="B43" s="3465"/>
      <c r="C43" s="2311" t="s">
        <v>1560</v>
      </c>
      <c r="D43" s="2410">
        <v>1078.93649604599</v>
      </c>
      <c r="E43" s="2410">
        <v>9442.8189746716998</v>
      </c>
      <c r="F43" s="2347">
        <v>9.5970724504286835</v>
      </c>
      <c r="G43" s="2409">
        <v>8.3548112253267508</v>
      </c>
      <c r="H43" s="2407"/>
      <c r="I43" s="2416"/>
      <c r="J43" s="2415"/>
      <c r="K43" s="2415"/>
      <c r="L43" s="2415"/>
      <c r="M43" s="2414"/>
      <c r="N43" s="2413"/>
      <c r="O43" s="2342"/>
      <c r="P43" s="2342"/>
      <c r="Q43" s="2342"/>
      <c r="R43" s="2342"/>
      <c r="S43" s="2342"/>
      <c r="T43" s="2342"/>
      <c r="U43" s="2342"/>
      <c r="V43" s="2342"/>
      <c r="W43" s="2342"/>
      <c r="X43" s="2342"/>
      <c r="Y43" s="2342"/>
    </row>
    <row r="44" spans="1:25" ht="15.75" customHeight="1">
      <c r="A44" s="2342"/>
      <c r="B44" s="3465"/>
      <c r="C44" s="2311" t="s">
        <v>426</v>
      </c>
      <c r="D44" s="2410">
        <v>1087.7253021773859</v>
      </c>
      <c r="E44" s="2410">
        <v>9541.450019099877</v>
      </c>
      <c r="F44" s="2347">
        <v>9.8143167207697921</v>
      </c>
      <c r="G44" s="2409">
        <v>8.5325418165677114</v>
      </c>
      <c r="H44" s="2407"/>
      <c r="I44" s="2416"/>
      <c r="J44" s="2415"/>
      <c r="K44" s="2415"/>
      <c r="L44" s="2415"/>
      <c r="M44" s="2414"/>
      <c r="N44" s="2413"/>
      <c r="O44" s="2342"/>
      <c r="P44" s="2342"/>
      <c r="Q44" s="2342"/>
      <c r="R44" s="2342"/>
      <c r="S44" s="2342"/>
      <c r="T44" s="2342"/>
      <c r="U44" s="2342"/>
      <c r="V44" s="2342"/>
      <c r="W44" s="2342"/>
      <c r="X44" s="2342"/>
      <c r="Y44" s="2342"/>
    </row>
    <row r="45" spans="1:25" ht="15.75" customHeight="1">
      <c r="A45" s="2342"/>
      <c r="B45" s="3465"/>
      <c r="C45" s="2311" t="s">
        <v>424</v>
      </c>
      <c r="D45" s="2410">
        <v>1103.1220635048301</v>
      </c>
      <c r="E45" s="2410">
        <v>9629.2079565714903</v>
      </c>
      <c r="F45" s="2347">
        <v>9.9253170014538128</v>
      </c>
      <c r="G45" s="2409">
        <v>8.6989153069760654</v>
      </c>
      <c r="H45" s="2407"/>
      <c r="I45" s="2416"/>
      <c r="J45" s="2415"/>
      <c r="K45" s="2415"/>
      <c r="L45" s="2415"/>
      <c r="M45" s="2414"/>
      <c r="N45" s="2413"/>
      <c r="O45" s="2342"/>
      <c r="P45" s="2342"/>
      <c r="Q45" s="2342"/>
      <c r="R45" s="2342"/>
      <c r="S45" s="2342"/>
      <c r="T45" s="2342"/>
      <c r="U45" s="2342"/>
      <c r="V45" s="2342"/>
      <c r="W45" s="2342"/>
      <c r="X45" s="2342"/>
      <c r="Y45" s="2342"/>
    </row>
    <row r="46" spans="1:25" ht="15.75" customHeight="1">
      <c r="A46" s="2342"/>
      <c r="B46" s="3465"/>
      <c r="C46" s="2311" t="s">
        <v>422</v>
      </c>
      <c r="D46" s="2410">
        <v>1088.31298395148</v>
      </c>
      <c r="E46" s="2410">
        <v>9631.0883535529192</v>
      </c>
      <c r="F46" s="2347">
        <v>9.5011678706295619</v>
      </c>
      <c r="G46" s="2409">
        <v>8.3448859176648753</v>
      </c>
      <c r="H46" s="2407"/>
      <c r="I46" s="2416"/>
      <c r="J46" s="2415"/>
      <c r="K46" s="2415"/>
      <c r="L46" s="2415"/>
      <c r="M46" s="2414"/>
      <c r="N46" s="2413"/>
      <c r="O46" s="2342"/>
      <c r="P46" s="2342"/>
      <c r="Q46" s="2342"/>
      <c r="R46" s="2342"/>
      <c r="S46" s="2342"/>
      <c r="T46" s="2342"/>
      <c r="U46" s="2342"/>
      <c r="V46" s="2342"/>
      <c r="W46" s="2342"/>
      <c r="X46" s="2342"/>
      <c r="Y46" s="2342"/>
    </row>
    <row r="47" spans="1:25" ht="15.75" customHeight="1">
      <c r="A47" s="2342"/>
      <c r="B47" s="3465"/>
      <c r="C47" s="2311" t="s">
        <v>420</v>
      </c>
      <c r="D47" s="2410">
        <v>1095.9751446051259</v>
      </c>
      <c r="E47" s="2410">
        <v>9692.0334683863257</v>
      </c>
      <c r="F47" s="2347">
        <v>9.5922555186707577</v>
      </c>
      <c r="G47" s="2409">
        <v>8.4226413157226911</v>
      </c>
      <c r="H47" s="2407"/>
      <c r="I47" s="2416"/>
      <c r="J47" s="2415"/>
      <c r="K47" s="2415"/>
      <c r="L47" s="2415"/>
      <c r="M47" s="2414"/>
      <c r="N47" s="2413"/>
      <c r="O47" s="2342"/>
      <c r="P47" s="2342"/>
      <c r="Q47" s="2342"/>
      <c r="R47" s="2342"/>
      <c r="S47" s="2342"/>
      <c r="T47" s="2342"/>
      <c r="U47" s="2342"/>
      <c r="V47" s="2342"/>
      <c r="W47" s="2342"/>
      <c r="X47" s="2342"/>
      <c r="Y47" s="2342"/>
    </row>
    <row r="48" spans="1:25" ht="15.75" customHeight="1">
      <c r="A48" s="2342"/>
      <c r="B48" s="3465"/>
      <c r="C48" s="2311" t="s">
        <v>417</v>
      </c>
      <c r="D48" s="2410">
        <v>1096.6814231247299</v>
      </c>
      <c r="E48" s="2410">
        <v>9640.3078685366472</v>
      </c>
      <c r="F48" s="2347">
        <v>9.6999999999999993</v>
      </c>
      <c r="G48" s="2409">
        <v>8.5</v>
      </c>
      <c r="H48" s="2407"/>
      <c r="I48" s="2416"/>
      <c r="J48" s="2415"/>
      <c r="K48" s="2415"/>
      <c r="L48" s="2415"/>
      <c r="M48" s="2414"/>
      <c r="N48" s="2413"/>
      <c r="O48" s="2342"/>
      <c r="P48" s="2342"/>
      <c r="Q48" s="2342"/>
      <c r="R48" s="2342"/>
      <c r="S48" s="2342"/>
      <c r="T48" s="2342"/>
      <c r="U48" s="2342"/>
      <c r="V48" s="2342"/>
      <c r="W48" s="2342"/>
      <c r="X48" s="2342"/>
      <c r="Y48" s="2342"/>
    </row>
    <row r="49" spans="1:25" ht="15.75" customHeight="1">
      <c r="A49" s="2342"/>
      <c r="B49" s="3465"/>
      <c r="C49" s="2311" t="s">
        <v>414</v>
      </c>
      <c r="D49" s="2410">
        <v>1136.5145496932828</v>
      </c>
      <c r="E49" s="2410">
        <v>9595.6986634015757</v>
      </c>
      <c r="F49" s="2347">
        <v>10</v>
      </c>
      <c r="G49" s="2409">
        <v>8.8000000000000007</v>
      </c>
      <c r="H49" s="2407"/>
      <c r="I49" s="2416"/>
      <c r="J49" s="2415"/>
      <c r="K49" s="2415"/>
      <c r="L49" s="2415"/>
      <c r="M49" s="2414"/>
      <c r="N49" s="2413"/>
      <c r="O49" s="2342"/>
      <c r="P49" s="2342"/>
      <c r="Q49" s="2342"/>
      <c r="R49" s="2342"/>
      <c r="S49" s="2342"/>
      <c r="T49" s="2342"/>
      <c r="U49" s="2342"/>
      <c r="V49" s="2342"/>
      <c r="W49" s="2342"/>
      <c r="X49" s="2342"/>
      <c r="Y49" s="2342"/>
    </row>
    <row r="50" spans="1:25" ht="15.75" customHeight="1">
      <c r="A50" s="2342"/>
      <c r="B50" s="3465"/>
      <c r="C50" s="2311" t="s">
        <v>411</v>
      </c>
      <c r="D50" s="2410">
        <v>1155.8953671310901</v>
      </c>
      <c r="E50" s="2410">
        <v>9493.2273910240456</v>
      </c>
      <c r="F50" s="2347">
        <v>10.7</v>
      </c>
      <c r="G50" s="2409">
        <v>9.5</v>
      </c>
      <c r="H50" s="2407"/>
      <c r="I50" s="2416"/>
      <c r="J50" s="2415"/>
      <c r="K50" s="2415"/>
      <c r="L50" s="2415"/>
      <c r="M50" s="2414"/>
      <c r="N50" s="2413"/>
      <c r="O50" s="2342"/>
      <c r="P50" s="2342"/>
      <c r="Q50" s="2342"/>
      <c r="R50" s="2342"/>
      <c r="S50" s="2342"/>
      <c r="T50" s="2342"/>
      <c r="U50" s="2342"/>
      <c r="V50" s="2342"/>
      <c r="W50" s="2342"/>
      <c r="X50" s="2342"/>
      <c r="Y50" s="2342"/>
    </row>
    <row r="51" spans="1:25" ht="15.75" customHeight="1">
      <c r="A51" s="2342"/>
      <c r="B51" s="3465"/>
      <c r="C51" s="2311" t="s">
        <v>408</v>
      </c>
      <c r="D51" s="2410">
        <v>1235.25351106729</v>
      </c>
      <c r="E51" s="2410">
        <v>10250.215841567444</v>
      </c>
      <c r="F51" s="2347">
        <v>12.2</v>
      </c>
      <c r="G51" s="2409">
        <v>10.8</v>
      </c>
      <c r="H51" s="2407"/>
      <c r="I51" s="2416"/>
      <c r="J51" s="2415"/>
      <c r="K51" s="2415"/>
      <c r="L51" s="2415"/>
      <c r="M51" s="2414"/>
      <c r="N51" s="2413"/>
      <c r="O51" s="2342"/>
      <c r="P51" s="2342"/>
      <c r="Q51" s="2342"/>
      <c r="R51" s="2342"/>
      <c r="S51" s="2342"/>
      <c r="T51" s="2342"/>
      <c r="U51" s="2342"/>
      <c r="V51" s="2342"/>
      <c r="W51" s="2342"/>
      <c r="X51" s="2342"/>
      <c r="Y51" s="2342"/>
    </row>
    <row r="52" spans="1:25" ht="15.75" customHeight="1">
      <c r="A52" s="2342"/>
      <c r="B52" s="3465"/>
      <c r="C52" s="2311" t="s">
        <v>405</v>
      </c>
      <c r="D52" s="2410">
        <v>1306.4606000000001</v>
      </c>
      <c r="E52" s="2410">
        <v>10792.7</v>
      </c>
      <c r="F52" s="2347">
        <v>13.3</v>
      </c>
      <c r="G52" s="2409">
        <v>11.7</v>
      </c>
      <c r="H52" s="2407"/>
      <c r="I52" s="2416"/>
      <c r="J52" s="2415"/>
      <c r="K52" s="2415"/>
      <c r="L52" s="2415"/>
      <c r="M52" s="2414"/>
      <c r="N52" s="2413"/>
      <c r="O52" s="2342"/>
      <c r="P52" s="2342"/>
      <c r="Q52" s="2342"/>
      <c r="R52" s="2342"/>
      <c r="S52" s="2342"/>
      <c r="T52" s="2342"/>
      <c r="U52" s="2342"/>
      <c r="V52" s="2342"/>
      <c r="W52" s="2342"/>
      <c r="X52" s="2342"/>
      <c r="Y52" s="2342"/>
    </row>
    <row r="53" spans="1:25" ht="15.75" customHeight="1">
      <c r="A53" s="2342"/>
      <c r="B53" s="3465"/>
      <c r="C53" s="2424" t="s">
        <v>402</v>
      </c>
      <c r="D53" s="2423">
        <v>1401.8362572825597</v>
      </c>
      <c r="E53" s="2423">
        <v>11646.060125301652</v>
      </c>
      <c r="F53" s="2422">
        <v>14.38253862224019</v>
      </c>
      <c r="G53" s="2421">
        <v>12.698306266463904</v>
      </c>
      <c r="H53" s="2407"/>
      <c r="I53" s="2416"/>
      <c r="J53" s="2415"/>
      <c r="K53" s="2415"/>
      <c r="L53" s="2415"/>
      <c r="M53" s="2414"/>
      <c r="N53" s="2413"/>
      <c r="O53" s="2342"/>
      <c r="P53" s="2342"/>
      <c r="Q53" s="2342"/>
      <c r="R53" s="2342"/>
      <c r="S53" s="2342"/>
      <c r="T53" s="2342"/>
      <c r="U53" s="2342"/>
      <c r="V53" s="2342"/>
      <c r="W53" s="2342"/>
      <c r="X53" s="2342"/>
      <c r="Y53" s="2342"/>
    </row>
    <row r="54" spans="1:25" ht="15.75" customHeight="1">
      <c r="A54" s="2342"/>
      <c r="B54" s="3476" t="s">
        <v>73</v>
      </c>
      <c r="C54" s="2317" t="s">
        <v>430</v>
      </c>
      <c r="D54" s="2412">
        <v>1436.7343993528427</v>
      </c>
      <c r="E54" s="2412">
        <v>12017.853612319888</v>
      </c>
      <c r="F54" s="2353">
        <v>17.307873085740965</v>
      </c>
      <c r="G54" s="2411">
        <v>15.581957273824761</v>
      </c>
      <c r="H54" s="2407"/>
      <c r="I54" s="2416"/>
      <c r="J54" s="2415"/>
      <c r="K54" s="2415"/>
      <c r="L54" s="2415"/>
      <c r="M54" s="2414"/>
      <c r="N54" s="2413"/>
      <c r="O54" s="2342"/>
      <c r="P54" s="2342"/>
      <c r="Q54" s="2342"/>
      <c r="R54" s="2342"/>
      <c r="S54" s="2342"/>
      <c r="T54" s="2342"/>
      <c r="U54" s="2342"/>
      <c r="V54" s="2342"/>
      <c r="W54" s="2342"/>
      <c r="X54" s="2342"/>
      <c r="Y54" s="2342"/>
    </row>
    <row r="55" spans="1:25" ht="15.75" customHeight="1">
      <c r="A55" s="2342"/>
      <c r="B55" s="3477"/>
      <c r="C55" s="2311" t="s">
        <v>1560</v>
      </c>
      <c r="D55" s="2410">
        <v>1433.6678472311007</v>
      </c>
      <c r="E55" s="2410">
        <v>12197.276222827128</v>
      </c>
      <c r="F55" s="2347">
        <v>16.531618111223132</v>
      </c>
      <c r="G55" s="2409">
        <v>14.938382137689137</v>
      </c>
      <c r="H55" s="2407"/>
      <c r="I55" s="2416"/>
      <c r="J55" s="2415"/>
      <c r="K55" s="2415"/>
      <c r="L55" s="2415"/>
      <c r="M55" s="2414"/>
      <c r="N55" s="2413"/>
      <c r="O55" s="2342"/>
      <c r="P55" s="2342"/>
      <c r="Q55" s="2342"/>
      <c r="R55" s="2342"/>
      <c r="S55" s="2342"/>
      <c r="T55" s="2342"/>
      <c r="U55" s="2342"/>
      <c r="V55" s="2342"/>
      <c r="W55" s="2342"/>
      <c r="X55" s="2342"/>
      <c r="Y55" s="2342"/>
    </row>
    <row r="56" spans="1:25" ht="15.75" customHeight="1">
      <c r="A56" s="2342"/>
      <c r="B56" s="3477"/>
      <c r="C56" s="2311" t="s">
        <v>426</v>
      </c>
      <c r="D56" s="2410">
        <v>1470.2606569218387</v>
      </c>
      <c r="E56" s="2410">
        <v>12553.455062515697</v>
      </c>
      <c r="F56" s="2347">
        <v>15.573234517663336</v>
      </c>
      <c r="G56" s="2409">
        <v>14.072959437563082</v>
      </c>
      <c r="H56" s="2407"/>
      <c r="I56" s="2416"/>
      <c r="J56" s="2415"/>
      <c r="K56" s="2415"/>
      <c r="L56" s="2415"/>
      <c r="M56" s="2414"/>
      <c r="N56" s="2413"/>
      <c r="O56" s="2342"/>
      <c r="P56" s="2342"/>
      <c r="Q56" s="2342"/>
      <c r="R56" s="2342"/>
      <c r="S56" s="2342"/>
      <c r="T56" s="2342"/>
      <c r="U56" s="2342"/>
      <c r="V56" s="2342"/>
      <c r="W56" s="2342"/>
      <c r="X56" s="2342"/>
      <c r="Y56" s="2342"/>
    </row>
    <row r="57" spans="1:25" ht="15.75" customHeight="1">
      <c r="A57" s="2342"/>
      <c r="B57" s="3477"/>
      <c r="C57" s="2311" t="s">
        <v>424</v>
      </c>
      <c r="D57" s="2410">
        <v>1506.0572639750596</v>
      </c>
      <c r="E57" s="2410">
        <v>12648.503098807923</v>
      </c>
      <c r="F57" s="2347">
        <v>15.448790859029527</v>
      </c>
      <c r="G57" s="2409">
        <v>13.954694354814331</v>
      </c>
      <c r="H57" s="2407"/>
      <c r="I57" s="2416"/>
      <c r="J57" s="2415"/>
      <c r="K57" s="2415"/>
      <c r="L57" s="2415"/>
      <c r="M57" s="2414"/>
      <c r="N57" s="2413"/>
      <c r="O57" s="2342"/>
      <c r="P57" s="2342"/>
      <c r="Q57" s="2342"/>
      <c r="R57" s="2342"/>
      <c r="S57" s="2342"/>
      <c r="T57" s="2342"/>
      <c r="U57" s="2342"/>
      <c r="V57" s="2342"/>
      <c r="W57" s="2342"/>
      <c r="X57" s="2342"/>
      <c r="Y57" s="2342"/>
    </row>
    <row r="58" spans="1:25" ht="15.75" customHeight="1">
      <c r="A58" s="2342"/>
      <c r="B58" s="3477"/>
      <c r="C58" s="2311" t="s">
        <v>422</v>
      </c>
      <c r="D58" s="2410">
        <v>1474.3376713360965</v>
      </c>
      <c r="E58" s="2410">
        <v>12544.351836434073</v>
      </c>
      <c r="F58" s="2347">
        <v>14.448203458281947</v>
      </c>
      <c r="G58" s="2409">
        <v>13.043497247981541</v>
      </c>
      <c r="H58" s="2407"/>
      <c r="I58" s="2416"/>
      <c r="J58" s="2415"/>
      <c r="K58" s="2415"/>
      <c r="L58" s="2415"/>
      <c r="M58" s="2414"/>
      <c r="N58" s="2413"/>
      <c r="O58" s="2342"/>
      <c r="P58" s="2342"/>
      <c r="Q58" s="2342"/>
      <c r="R58" s="2342"/>
      <c r="S58" s="2342"/>
      <c r="T58" s="2342"/>
      <c r="U58" s="2342"/>
      <c r="V58" s="2342"/>
      <c r="W58" s="2342"/>
      <c r="X58" s="2342"/>
      <c r="Y58" s="2342"/>
    </row>
    <row r="59" spans="1:25" ht="15.75" customHeight="1">
      <c r="A59" s="2342"/>
      <c r="B59" s="3477"/>
      <c r="C59" s="2311" t="s">
        <v>420</v>
      </c>
      <c r="D59" s="2410">
        <v>1493.7504337513406</v>
      </c>
      <c r="E59" s="2410">
        <v>12775.83333690849</v>
      </c>
      <c r="F59" s="2347">
        <v>13.923522776932458</v>
      </c>
      <c r="G59" s="2409">
        <v>12.621483540138168</v>
      </c>
      <c r="H59" s="2407"/>
      <c r="I59" s="2416"/>
      <c r="J59" s="2415"/>
      <c r="K59" s="2415"/>
      <c r="L59" s="2415"/>
      <c r="M59" s="2414"/>
      <c r="N59" s="2413"/>
      <c r="O59" s="2342"/>
      <c r="P59" s="2342"/>
      <c r="Q59" s="2342"/>
      <c r="R59" s="2342"/>
      <c r="S59" s="2342"/>
      <c r="T59" s="2342"/>
      <c r="U59" s="2342"/>
      <c r="V59" s="2342"/>
      <c r="W59" s="2342"/>
      <c r="X59" s="2342"/>
      <c r="Y59" s="2342"/>
    </row>
    <row r="60" spans="1:25" ht="15.75" customHeight="1">
      <c r="A60" s="2342"/>
      <c r="B60" s="3477"/>
      <c r="C60" s="2311" t="s">
        <v>417</v>
      </c>
      <c r="D60" s="2410">
        <v>1462.0312274593082</v>
      </c>
      <c r="E60" s="2410">
        <v>12574.449363200381</v>
      </c>
      <c r="F60" s="2347">
        <v>13.076252391790065</v>
      </c>
      <c r="G60" s="2409">
        <v>11.866976833866863</v>
      </c>
      <c r="H60" s="2407"/>
      <c r="I60" s="2416"/>
      <c r="J60" s="2415"/>
      <c r="K60" s="2415"/>
      <c r="L60" s="2415"/>
      <c r="M60" s="2414"/>
      <c r="N60" s="2413"/>
      <c r="O60" s="2342"/>
      <c r="P60" s="2342"/>
      <c r="Q60" s="2342"/>
      <c r="R60" s="2342"/>
      <c r="S60" s="2342"/>
      <c r="T60" s="2342"/>
      <c r="U60" s="2342"/>
      <c r="V60" s="2342"/>
      <c r="W60" s="2342"/>
      <c r="X60" s="2342"/>
      <c r="Y60" s="2342"/>
    </row>
    <row r="61" spans="1:25" ht="15.75" customHeight="1">
      <c r="A61" s="2342"/>
      <c r="B61" s="3477"/>
      <c r="C61" s="2311" t="s">
        <v>414</v>
      </c>
      <c r="D61" s="2410">
        <v>1436.5434503334864</v>
      </c>
      <c r="E61" s="2410">
        <v>12366.937416782768</v>
      </c>
      <c r="F61" s="2347">
        <v>12.505049921486494</v>
      </c>
      <c r="G61" s="2409">
        <v>11.334655892867776</v>
      </c>
      <c r="H61" s="2407"/>
      <c r="I61" s="2416"/>
      <c r="J61" s="2415"/>
      <c r="K61" s="2415"/>
      <c r="L61" s="2415"/>
      <c r="M61" s="2414"/>
      <c r="N61" s="2413"/>
      <c r="O61" s="2342"/>
      <c r="P61" s="2342"/>
      <c r="Q61" s="2342"/>
      <c r="R61" s="2342"/>
      <c r="S61" s="2342"/>
      <c r="T61" s="2342"/>
      <c r="U61" s="2342"/>
      <c r="V61" s="2342"/>
      <c r="W61" s="2342"/>
      <c r="X61" s="2342"/>
      <c r="Y61" s="2342"/>
    </row>
    <row r="62" spans="1:25" ht="15.75" customHeight="1">
      <c r="A62" s="2342"/>
      <c r="B62" s="3477"/>
      <c r="C62" s="2311" t="s">
        <v>411</v>
      </c>
      <c r="D62" s="2410">
        <v>1433.2727543640592</v>
      </c>
      <c r="E62" s="2410">
        <v>11963.879418731714</v>
      </c>
      <c r="F62" s="2347">
        <v>11.904604175072567</v>
      </c>
      <c r="G62" s="2409">
        <v>10.790059955299679</v>
      </c>
      <c r="H62" s="2407"/>
      <c r="I62" s="2416"/>
      <c r="J62" s="2415"/>
      <c r="K62" s="2415"/>
      <c r="L62" s="2415"/>
      <c r="M62" s="2414"/>
      <c r="N62" s="2413"/>
      <c r="O62" s="2342"/>
      <c r="P62" s="2342"/>
      <c r="Q62" s="2342"/>
      <c r="R62" s="2342"/>
      <c r="S62" s="2342"/>
      <c r="T62" s="2342"/>
      <c r="U62" s="2342"/>
      <c r="V62" s="2342"/>
      <c r="W62" s="2342"/>
      <c r="X62" s="2342"/>
      <c r="Y62" s="2342"/>
    </row>
    <row r="63" spans="1:25" ht="15.75" customHeight="1">
      <c r="A63" s="2342"/>
      <c r="B63" s="3477"/>
      <c r="C63" s="2311" t="s">
        <v>408</v>
      </c>
      <c r="D63" s="2410">
        <v>1390.8380405953285</v>
      </c>
      <c r="E63" s="2410">
        <v>11869.244244711797</v>
      </c>
      <c r="F63" s="2347">
        <v>11.367809874700736</v>
      </c>
      <c r="G63" s="2409">
        <v>10.30484872342546</v>
      </c>
      <c r="H63" s="2407"/>
      <c r="I63" s="2416"/>
      <c r="J63" s="2415"/>
      <c r="K63" s="2415"/>
      <c r="L63" s="2415"/>
      <c r="M63" s="2414"/>
      <c r="N63" s="2413"/>
      <c r="O63" s="2342"/>
      <c r="P63" s="2342"/>
      <c r="Q63" s="2342"/>
      <c r="R63" s="2342"/>
      <c r="S63" s="2342"/>
      <c r="T63" s="2342"/>
      <c r="U63" s="2342"/>
      <c r="V63" s="2342"/>
      <c r="W63" s="2342"/>
      <c r="X63" s="2342"/>
      <c r="Y63" s="2342"/>
    </row>
    <row r="64" spans="1:25" ht="15.75" customHeight="1">
      <c r="A64" s="2342"/>
      <c r="B64" s="3477"/>
      <c r="C64" s="2311" t="s">
        <v>405</v>
      </c>
      <c r="D64" s="2410">
        <v>1365.6482387551437</v>
      </c>
      <c r="E64" s="2410">
        <v>11710.240428358289</v>
      </c>
      <c r="F64" s="2347">
        <v>11.138509952837961</v>
      </c>
      <c r="G64" s="2409">
        <v>10.11325432930539</v>
      </c>
      <c r="H64" s="2407"/>
      <c r="I64" s="2416"/>
      <c r="J64" s="2415"/>
      <c r="K64" s="2415"/>
      <c r="L64" s="2415"/>
      <c r="M64" s="2414"/>
      <c r="N64" s="2413"/>
      <c r="O64" s="2342"/>
      <c r="P64" s="2342"/>
      <c r="Q64" s="2342"/>
      <c r="R64" s="2342"/>
      <c r="S64" s="2342"/>
      <c r="T64" s="2342"/>
      <c r="U64" s="2342"/>
      <c r="V64" s="2342"/>
      <c r="W64" s="2342"/>
      <c r="X64" s="2342"/>
      <c r="Y64" s="2342"/>
    </row>
    <row r="65" spans="1:25" ht="15.75" customHeight="1">
      <c r="A65" s="2342"/>
      <c r="B65" s="3479"/>
      <c r="C65" s="2420" t="s">
        <v>402</v>
      </c>
      <c r="D65" s="2419">
        <v>1399.0253158889254</v>
      </c>
      <c r="E65" s="2419">
        <v>11752.564817615301</v>
      </c>
      <c r="F65" s="2418">
        <v>11.198163062758635</v>
      </c>
      <c r="G65" s="2417">
        <v>10.167803303004463</v>
      </c>
      <c r="H65" s="2407"/>
      <c r="I65" s="2416"/>
      <c r="J65" s="2415"/>
      <c r="K65" s="2415"/>
      <c r="L65" s="2415"/>
      <c r="M65" s="2414"/>
      <c r="N65" s="2413"/>
      <c r="O65" s="2342"/>
      <c r="P65" s="2342"/>
      <c r="Q65" s="2342"/>
      <c r="R65" s="2342"/>
      <c r="S65" s="2342"/>
      <c r="T65" s="2342"/>
      <c r="U65" s="2342"/>
      <c r="V65" s="2342"/>
      <c r="W65" s="2342"/>
      <c r="X65" s="2342"/>
      <c r="Y65" s="2342"/>
    </row>
    <row r="66" spans="1:25" ht="15.75" customHeight="1">
      <c r="A66" s="2342"/>
      <c r="B66" s="3476" t="s">
        <v>263</v>
      </c>
      <c r="C66" s="2317" t="s">
        <v>430</v>
      </c>
      <c r="D66" s="2412">
        <v>1353.8182727778992</v>
      </c>
      <c r="E66" s="2412">
        <v>11424.626774497039</v>
      </c>
      <c r="F66" s="2353">
        <v>9.2988226878070481</v>
      </c>
      <c r="G66" s="2411">
        <v>8.3289686253993676</v>
      </c>
      <c r="H66" s="2407"/>
      <c r="I66" s="2342"/>
      <c r="J66" s="2342"/>
      <c r="K66" s="2342"/>
      <c r="L66" s="2342"/>
      <c r="M66" s="2342"/>
      <c r="N66" s="2342"/>
      <c r="O66" s="2342"/>
      <c r="P66" s="2342"/>
      <c r="Q66" s="2342"/>
      <c r="R66" s="2342"/>
      <c r="S66" s="2342"/>
      <c r="T66" s="2342"/>
      <c r="U66" s="2342"/>
      <c r="V66" s="2342"/>
      <c r="W66" s="2342"/>
      <c r="X66" s="2342"/>
      <c r="Y66" s="2342"/>
    </row>
    <row r="67" spans="1:25" ht="15.75" customHeight="1">
      <c r="A67" s="2342"/>
      <c r="B67" s="3477"/>
      <c r="C67" s="2311" t="s">
        <v>1560</v>
      </c>
      <c r="D67" s="2410">
        <v>1306.9547219679962</v>
      </c>
      <c r="E67" s="2410">
        <v>11142.933941239629</v>
      </c>
      <c r="F67" s="2347">
        <v>8.6008523072619845</v>
      </c>
      <c r="G67" s="2409">
        <v>7.7608871416267897</v>
      </c>
      <c r="H67" s="2407"/>
      <c r="I67" s="2342"/>
      <c r="J67" s="2342"/>
      <c r="K67" s="2342"/>
      <c r="L67" s="2342"/>
      <c r="M67" s="2342"/>
      <c r="N67" s="2342"/>
      <c r="O67" s="2342"/>
      <c r="P67" s="2342"/>
      <c r="Q67" s="2342"/>
      <c r="R67" s="2342"/>
      <c r="S67" s="2342"/>
      <c r="T67" s="2342"/>
      <c r="U67" s="2342"/>
      <c r="V67" s="2342"/>
      <c r="W67" s="2342"/>
      <c r="X67" s="2342"/>
      <c r="Y67" s="2342"/>
    </row>
    <row r="68" spans="1:25" ht="15.75" customHeight="1" thickBot="1">
      <c r="A68" s="2342"/>
      <c r="B68" s="3478"/>
      <c r="C68" s="2442" t="s">
        <v>426</v>
      </c>
      <c r="D68" s="2443">
        <v>1319.3219252500717</v>
      </c>
      <c r="E68" s="2443">
        <v>10983.366011072856</v>
      </c>
      <c r="F68" s="2440">
        <v>8.5613711432996205</v>
      </c>
      <c r="G68" s="2444">
        <v>7.7640238452589276</v>
      </c>
      <c r="H68" s="2407"/>
      <c r="I68" s="2342"/>
      <c r="J68" s="2342"/>
      <c r="K68" s="2342"/>
      <c r="L68" s="2342"/>
      <c r="M68" s="2342"/>
      <c r="N68" s="2342"/>
      <c r="O68" s="2342"/>
      <c r="P68" s="2342"/>
      <c r="Q68" s="2342"/>
      <c r="R68" s="2342"/>
      <c r="S68" s="2342"/>
      <c r="T68" s="2342"/>
      <c r="U68" s="2342"/>
      <c r="V68" s="2342"/>
      <c r="W68" s="2342"/>
      <c r="X68" s="2342"/>
      <c r="Y68" s="2342"/>
    </row>
    <row r="69" spans="1:25" ht="15.75" customHeight="1" thickTop="1">
      <c r="A69" s="2342"/>
      <c r="B69" s="2408" t="s">
        <v>1895</v>
      </c>
      <c r="H69" s="2407"/>
      <c r="I69" s="2342"/>
      <c r="J69" s="2342"/>
      <c r="K69" s="2342"/>
      <c r="L69" s="2342"/>
      <c r="M69" s="2342"/>
      <c r="N69" s="2342"/>
      <c r="O69" s="2342"/>
      <c r="P69" s="2342"/>
      <c r="Q69" s="2342"/>
      <c r="R69" s="2342"/>
      <c r="S69" s="2342"/>
      <c r="T69" s="2342"/>
      <c r="U69" s="2342"/>
      <c r="V69" s="2342"/>
      <c r="W69" s="2342"/>
      <c r="X69" s="2342"/>
      <c r="Y69" s="2342"/>
    </row>
    <row r="70" spans="1:25" ht="15.75" customHeight="1">
      <c r="A70" s="2342"/>
      <c r="B70" s="2342"/>
      <c r="C70" s="2342"/>
      <c r="D70" s="2342"/>
      <c r="E70" s="2342"/>
      <c r="F70" s="2342"/>
      <c r="G70" s="2342"/>
      <c r="H70" s="2407"/>
      <c r="I70" s="2342"/>
      <c r="J70" s="2342"/>
      <c r="K70" s="2342"/>
      <c r="L70" s="2342"/>
      <c r="M70" s="2342"/>
      <c r="N70" s="2342"/>
      <c r="O70" s="2342"/>
      <c r="P70" s="2342"/>
      <c r="Q70" s="2342"/>
      <c r="R70" s="2342"/>
      <c r="S70" s="2342"/>
      <c r="T70" s="2342"/>
      <c r="U70" s="2342"/>
      <c r="V70" s="2342"/>
      <c r="W70" s="2342"/>
      <c r="X70" s="2342"/>
      <c r="Y70" s="2342"/>
    </row>
    <row r="71" spans="1:25" ht="15.75" customHeight="1">
      <c r="A71" s="2342"/>
      <c r="B71" s="2342"/>
      <c r="C71" s="2342"/>
      <c r="D71" s="2342"/>
      <c r="E71" s="2342"/>
      <c r="F71" s="2342"/>
      <c r="G71" s="2342"/>
      <c r="H71" s="2407"/>
      <c r="I71" s="2342"/>
      <c r="J71" s="2342"/>
      <c r="K71" s="2342"/>
      <c r="L71" s="2342"/>
      <c r="M71" s="2342"/>
      <c r="N71" s="2342"/>
      <c r="O71" s="2342"/>
      <c r="P71" s="2342"/>
      <c r="Q71" s="2342"/>
      <c r="R71" s="2342"/>
      <c r="S71" s="2342"/>
      <c r="T71" s="2342"/>
      <c r="U71" s="2342"/>
      <c r="V71" s="2342"/>
      <c r="W71" s="2342"/>
      <c r="X71" s="2342"/>
      <c r="Y71" s="2342"/>
    </row>
    <row r="72" spans="1:25" ht="15.75" customHeight="1">
      <c r="A72" s="2342"/>
      <c r="B72" s="2342"/>
      <c r="C72" s="2342"/>
      <c r="D72" s="2342"/>
      <c r="E72" s="2342"/>
      <c r="F72" s="2342"/>
      <c r="G72" s="2342"/>
      <c r="H72" s="2407"/>
      <c r="I72" s="2342"/>
      <c r="J72" s="2342"/>
      <c r="K72" s="2342"/>
      <c r="L72" s="2342"/>
      <c r="M72" s="2342"/>
      <c r="N72" s="2342"/>
      <c r="O72" s="2342"/>
      <c r="P72" s="2342"/>
      <c r="Q72" s="2342"/>
      <c r="R72" s="2342"/>
      <c r="S72" s="2342"/>
      <c r="T72" s="2342"/>
      <c r="U72" s="2342"/>
      <c r="V72" s="2342"/>
      <c r="W72" s="2342"/>
      <c r="X72" s="2342"/>
      <c r="Y72" s="2342"/>
    </row>
    <row r="73" spans="1:25" ht="15.75" customHeight="1">
      <c r="A73" s="2342"/>
      <c r="B73" s="2342"/>
      <c r="C73" s="2342"/>
      <c r="D73" s="2342"/>
      <c r="E73" s="2342"/>
      <c r="F73" s="2342"/>
      <c r="G73" s="2342"/>
      <c r="H73" s="2407"/>
      <c r="I73" s="2342"/>
      <c r="J73" s="2342"/>
      <c r="K73" s="2342"/>
      <c r="L73" s="2342"/>
      <c r="M73" s="2342"/>
      <c r="N73" s="2342"/>
      <c r="O73" s="2342"/>
      <c r="P73" s="2342"/>
      <c r="Q73" s="2342"/>
      <c r="R73" s="2342"/>
      <c r="S73" s="2342"/>
      <c r="T73" s="2342"/>
      <c r="U73" s="2342"/>
      <c r="V73" s="2342"/>
      <c r="W73" s="2342"/>
      <c r="X73" s="2342"/>
      <c r="Y73" s="2342"/>
    </row>
    <row r="74" spans="1:25" ht="15.75" customHeight="1">
      <c r="A74" s="2342"/>
      <c r="B74" s="2342"/>
      <c r="C74" s="2342"/>
      <c r="D74" s="2342"/>
      <c r="E74" s="2342"/>
      <c r="F74" s="2342"/>
      <c r="G74" s="2342"/>
      <c r="H74" s="2407"/>
      <c r="I74" s="2342"/>
      <c r="J74" s="2342"/>
      <c r="K74" s="2342"/>
      <c r="L74" s="2342"/>
      <c r="M74" s="2342"/>
      <c r="N74" s="2342"/>
      <c r="O74" s="2342"/>
      <c r="P74" s="2342"/>
      <c r="Q74" s="2342"/>
      <c r="R74" s="2342"/>
      <c r="S74" s="2342"/>
      <c r="T74" s="2342"/>
      <c r="U74" s="2342"/>
      <c r="V74" s="2342"/>
      <c r="W74" s="2342"/>
      <c r="X74" s="2342"/>
      <c r="Y74" s="2342"/>
    </row>
    <row r="75" spans="1:25" ht="15.75" customHeight="1">
      <c r="A75" s="2342"/>
      <c r="B75" s="2342"/>
      <c r="C75" s="2342"/>
      <c r="D75" s="2342"/>
      <c r="E75" s="2342"/>
      <c r="F75" s="2342"/>
      <c r="G75" s="2342"/>
      <c r="H75" s="2407"/>
      <c r="I75" s="2342"/>
      <c r="J75" s="2342"/>
      <c r="K75" s="2342"/>
      <c r="L75" s="2342"/>
      <c r="M75" s="2342"/>
      <c r="N75" s="2342"/>
      <c r="O75" s="2342"/>
      <c r="P75" s="2342"/>
      <c r="Q75" s="2342"/>
      <c r="R75" s="2342"/>
      <c r="S75" s="2342"/>
      <c r="T75" s="2342"/>
      <c r="U75" s="2342"/>
      <c r="V75" s="2342"/>
      <c r="W75" s="2342"/>
      <c r="X75" s="2342"/>
      <c r="Y75" s="2342"/>
    </row>
    <row r="76" spans="1:25" ht="15.75" customHeight="1">
      <c r="A76" s="2342"/>
      <c r="B76" s="2342"/>
      <c r="C76" s="2342"/>
      <c r="D76" s="2342"/>
      <c r="E76" s="2342"/>
      <c r="F76" s="2342"/>
      <c r="G76" s="2342"/>
      <c r="H76" s="2407"/>
      <c r="I76" s="2342"/>
      <c r="J76" s="2342"/>
      <c r="K76" s="2342"/>
      <c r="L76" s="2342"/>
      <c r="M76" s="2342"/>
      <c r="N76" s="2342"/>
      <c r="O76" s="2342"/>
      <c r="P76" s="2342"/>
      <c r="Q76" s="2342"/>
      <c r="R76" s="2342"/>
      <c r="S76" s="2342"/>
      <c r="T76" s="2342"/>
      <c r="U76" s="2342"/>
      <c r="V76" s="2342"/>
      <c r="W76" s="2342"/>
      <c r="X76" s="2342"/>
      <c r="Y76" s="2342"/>
    </row>
    <row r="77" spans="1:25" ht="15.75" customHeight="1">
      <c r="A77" s="2342"/>
      <c r="B77" s="2342"/>
      <c r="C77" s="2342"/>
      <c r="D77" s="2342"/>
      <c r="E77" s="2342"/>
      <c r="F77" s="2342"/>
      <c r="G77" s="2342"/>
      <c r="H77" s="2407"/>
      <c r="I77" s="2342"/>
      <c r="J77" s="2342"/>
      <c r="K77" s="2342"/>
      <c r="L77" s="2342"/>
      <c r="M77" s="2342"/>
      <c r="N77" s="2342"/>
      <c r="O77" s="2342"/>
      <c r="P77" s="2342"/>
      <c r="Q77" s="2342"/>
      <c r="R77" s="2342"/>
      <c r="S77" s="2342"/>
      <c r="T77" s="2342"/>
      <c r="U77" s="2342"/>
      <c r="V77" s="2342"/>
      <c r="W77" s="2342"/>
      <c r="X77" s="2342"/>
      <c r="Y77" s="2342"/>
    </row>
    <row r="78" spans="1:25" ht="15.75" customHeight="1">
      <c r="A78" s="2342"/>
      <c r="B78" s="2342"/>
      <c r="C78" s="2342"/>
      <c r="D78" s="2342"/>
      <c r="E78" s="2342"/>
      <c r="F78" s="2342"/>
      <c r="G78" s="2342"/>
      <c r="H78" s="2407"/>
      <c r="I78" s="2342"/>
      <c r="J78" s="2342"/>
      <c r="K78" s="2342"/>
      <c r="L78" s="2342"/>
      <c r="M78" s="2342"/>
      <c r="N78" s="2342"/>
      <c r="O78" s="2342"/>
      <c r="P78" s="2342"/>
      <c r="Q78" s="2342"/>
      <c r="R78" s="2342"/>
      <c r="S78" s="2342"/>
      <c r="T78" s="2342"/>
      <c r="U78" s="2342"/>
      <c r="V78" s="2342"/>
      <c r="W78" s="2342"/>
      <c r="X78" s="2342"/>
      <c r="Y78" s="2342"/>
    </row>
    <row r="79" spans="1:25" ht="15.75" customHeight="1">
      <c r="A79" s="2342"/>
      <c r="B79" s="2342"/>
      <c r="C79" s="2342"/>
      <c r="D79" s="2342"/>
      <c r="E79" s="2342"/>
      <c r="F79" s="2342"/>
      <c r="G79" s="2342"/>
      <c r="H79" s="2407"/>
      <c r="I79" s="2342"/>
      <c r="J79" s="2342"/>
      <c r="K79" s="2342"/>
      <c r="L79" s="2342"/>
      <c r="M79" s="2342"/>
      <c r="N79" s="2342"/>
      <c r="O79" s="2342"/>
      <c r="P79" s="2342"/>
      <c r="Q79" s="2342"/>
      <c r="R79" s="2342"/>
      <c r="S79" s="2342"/>
      <c r="T79" s="2342"/>
      <c r="U79" s="2342"/>
      <c r="V79" s="2342"/>
      <c r="W79" s="2342"/>
      <c r="X79" s="2342"/>
      <c r="Y79" s="2342"/>
    </row>
    <row r="80" spans="1:25" ht="15.75" customHeight="1">
      <c r="A80" s="2342"/>
      <c r="B80" s="2342"/>
      <c r="C80" s="2342"/>
      <c r="D80" s="2342"/>
      <c r="E80" s="2342"/>
      <c r="F80" s="2342"/>
      <c r="G80" s="2342"/>
      <c r="H80" s="2407"/>
      <c r="I80" s="2342"/>
      <c r="J80" s="2342"/>
      <c r="K80" s="2342"/>
      <c r="L80" s="2342"/>
      <c r="M80" s="2342"/>
      <c r="N80" s="2342"/>
      <c r="O80" s="2342"/>
      <c r="P80" s="2342"/>
      <c r="Q80" s="2342"/>
      <c r="R80" s="2342"/>
      <c r="S80" s="2342"/>
      <c r="T80" s="2342"/>
      <c r="U80" s="2342"/>
      <c r="V80" s="2342"/>
      <c r="W80" s="2342"/>
      <c r="X80" s="2342"/>
      <c r="Y80" s="2342"/>
    </row>
    <row r="81" spans="1:25" ht="15.75" customHeight="1">
      <c r="A81" s="2342"/>
      <c r="B81" s="2342"/>
      <c r="C81" s="2342"/>
      <c r="D81" s="2342"/>
      <c r="E81" s="2342"/>
      <c r="F81" s="2342"/>
      <c r="G81" s="2342"/>
      <c r="H81" s="2407"/>
      <c r="I81" s="2342"/>
      <c r="J81" s="2342"/>
      <c r="K81" s="2342"/>
      <c r="L81" s="2342"/>
      <c r="M81" s="2342"/>
      <c r="N81" s="2342"/>
      <c r="O81" s="2342"/>
      <c r="P81" s="2342"/>
      <c r="Q81" s="2342"/>
      <c r="R81" s="2342"/>
      <c r="S81" s="2342"/>
      <c r="T81" s="2342"/>
      <c r="U81" s="2342"/>
      <c r="V81" s="2342"/>
      <c r="W81" s="2342"/>
      <c r="X81" s="2342"/>
      <c r="Y81" s="2342"/>
    </row>
    <row r="82" spans="1:25" ht="15.75" customHeight="1">
      <c r="A82" s="2342"/>
      <c r="B82" s="2342"/>
      <c r="C82" s="2342"/>
      <c r="D82" s="2342"/>
      <c r="E82" s="2342"/>
      <c r="F82" s="2342"/>
      <c r="G82" s="2342"/>
      <c r="H82" s="2407"/>
      <c r="I82" s="2342"/>
      <c r="J82" s="2342"/>
      <c r="K82" s="2342"/>
      <c r="L82" s="2342"/>
      <c r="M82" s="2342"/>
      <c r="N82" s="2342"/>
      <c r="O82" s="2342"/>
      <c r="P82" s="2342"/>
      <c r="Q82" s="2342"/>
      <c r="R82" s="2342"/>
      <c r="S82" s="2342"/>
      <c r="T82" s="2342"/>
      <c r="U82" s="2342"/>
      <c r="V82" s="2342"/>
      <c r="W82" s="2342"/>
      <c r="X82" s="2342"/>
      <c r="Y82" s="2342"/>
    </row>
    <row r="83" spans="1:25" ht="15.75" customHeight="1">
      <c r="A83" s="2342"/>
      <c r="B83" s="2342"/>
      <c r="C83" s="2342"/>
      <c r="D83" s="2342"/>
      <c r="E83" s="2342"/>
      <c r="F83" s="2342"/>
      <c r="G83" s="2342"/>
      <c r="H83" s="2407"/>
      <c r="I83" s="2342"/>
      <c r="J83" s="2342"/>
      <c r="K83" s="2342"/>
      <c r="L83" s="2342"/>
      <c r="M83" s="2342"/>
      <c r="N83" s="2342"/>
      <c r="O83" s="2342"/>
      <c r="P83" s="2342"/>
      <c r="Q83" s="2342"/>
      <c r="R83" s="2342"/>
      <c r="S83" s="2342"/>
      <c r="T83" s="2342"/>
      <c r="U83" s="2342"/>
      <c r="V83" s="2342"/>
      <c r="W83" s="2342"/>
      <c r="X83" s="2342"/>
      <c r="Y83" s="2342"/>
    </row>
    <row r="84" spans="1:25" ht="15.75" customHeight="1">
      <c r="A84" s="2342"/>
      <c r="B84" s="2342"/>
      <c r="C84" s="2342"/>
      <c r="D84" s="2342"/>
      <c r="E84" s="2342"/>
      <c r="F84" s="2342"/>
      <c r="G84" s="2342"/>
      <c r="H84" s="2407"/>
      <c r="I84" s="2342"/>
      <c r="J84" s="2342"/>
      <c r="K84" s="2342"/>
      <c r="L84" s="2342"/>
      <c r="M84" s="2342"/>
      <c r="N84" s="2342"/>
      <c r="O84" s="2342"/>
      <c r="P84" s="2342"/>
      <c r="Q84" s="2342"/>
      <c r="R84" s="2342"/>
      <c r="S84" s="2342"/>
      <c r="T84" s="2342"/>
      <c r="U84" s="2342"/>
      <c r="V84" s="2342"/>
      <c r="W84" s="2342"/>
      <c r="X84" s="2342"/>
      <c r="Y84" s="2342"/>
    </row>
    <row r="85" spans="1:25" ht="15.75" customHeight="1">
      <c r="A85" s="2342"/>
      <c r="B85" s="2342"/>
      <c r="C85" s="2342"/>
      <c r="D85" s="2342"/>
      <c r="E85" s="2342"/>
      <c r="F85" s="2342"/>
      <c r="G85" s="2342"/>
      <c r="H85" s="2407"/>
      <c r="I85" s="2342"/>
      <c r="J85" s="2342"/>
      <c r="K85" s="2342"/>
      <c r="L85" s="2342"/>
      <c r="M85" s="2342"/>
      <c r="N85" s="2342"/>
      <c r="O85" s="2342"/>
      <c r="P85" s="2342"/>
      <c r="Q85" s="2342"/>
      <c r="R85" s="2342"/>
      <c r="S85" s="2342"/>
      <c r="T85" s="2342"/>
      <c r="U85" s="2342"/>
      <c r="V85" s="2342"/>
      <c r="W85" s="2342"/>
      <c r="X85" s="2342"/>
      <c r="Y85" s="2342"/>
    </row>
    <row r="86" spans="1:25" ht="15.75" customHeight="1">
      <c r="A86" s="2342"/>
      <c r="B86" s="2342"/>
      <c r="C86" s="2342"/>
      <c r="D86" s="2342"/>
      <c r="E86" s="2342"/>
      <c r="F86" s="2342"/>
      <c r="G86" s="2342"/>
      <c r="H86" s="2407"/>
      <c r="I86" s="2342"/>
      <c r="J86" s="2342"/>
      <c r="K86" s="2342"/>
      <c r="L86" s="2342"/>
      <c r="M86" s="2342"/>
      <c r="N86" s="2342"/>
      <c r="O86" s="2342"/>
      <c r="P86" s="2342"/>
      <c r="Q86" s="2342"/>
      <c r="R86" s="2342"/>
      <c r="S86" s="2342"/>
      <c r="T86" s="2342"/>
      <c r="U86" s="2342"/>
      <c r="V86" s="2342"/>
      <c r="W86" s="2342"/>
      <c r="X86" s="2342"/>
      <c r="Y86" s="2342"/>
    </row>
    <row r="87" spans="1:25" ht="15.75" customHeight="1">
      <c r="A87" s="2342"/>
      <c r="B87" s="2342"/>
      <c r="C87" s="2342"/>
      <c r="D87" s="2342"/>
      <c r="E87" s="2342"/>
      <c r="F87" s="2342"/>
      <c r="G87" s="2342"/>
      <c r="H87" s="2407"/>
      <c r="I87" s="2342"/>
      <c r="J87" s="2342"/>
      <c r="K87" s="2342"/>
      <c r="L87" s="2342"/>
      <c r="M87" s="2342"/>
      <c r="N87" s="2342"/>
      <c r="O87" s="2342"/>
      <c r="P87" s="2342"/>
      <c r="Q87" s="2342"/>
      <c r="R87" s="2342"/>
      <c r="S87" s="2342"/>
      <c r="T87" s="2342"/>
      <c r="U87" s="2342"/>
      <c r="V87" s="2342"/>
      <c r="W87" s="2342"/>
      <c r="X87" s="2342"/>
      <c r="Y87" s="2342"/>
    </row>
    <row r="88" spans="1:25" ht="15.75" customHeight="1">
      <c r="A88" s="2342"/>
      <c r="B88" s="2342"/>
      <c r="C88" s="2342"/>
      <c r="D88" s="2342"/>
      <c r="E88" s="2342"/>
      <c r="F88" s="2342"/>
      <c r="G88" s="2342"/>
      <c r="H88" s="2407"/>
      <c r="I88" s="2342"/>
      <c r="J88" s="2342"/>
      <c r="K88" s="2342"/>
      <c r="L88" s="2342"/>
      <c r="M88" s="2342"/>
      <c r="N88" s="2342"/>
      <c r="O88" s="2342"/>
      <c r="P88" s="2342"/>
      <c r="Q88" s="2342"/>
      <c r="R88" s="2342"/>
      <c r="S88" s="2342"/>
      <c r="T88" s="2342"/>
      <c r="U88" s="2342"/>
      <c r="V88" s="2342"/>
      <c r="W88" s="2342"/>
      <c r="X88" s="2342"/>
      <c r="Y88" s="2342"/>
    </row>
    <row r="89" spans="1:25" ht="15.75" customHeight="1">
      <c r="A89" s="2342"/>
      <c r="B89" s="2342"/>
      <c r="C89" s="2342"/>
      <c r="D89" s="2342"/>
      <c r="E89" s="2342"/>
      <c r="F89" s="2342"/>
      <c r="G89" s="2342"/>
      <c r="H89" s="2407"/>
      <c r="I89" s="2342"/>
      <c r="J89" s="2342"/>
      <c r="K89" s="2342"/>
      <c r="L89" s="2342"/>
      <c r="M89" s="2342"/>
      <c r="N89" s="2342"/>
      <c r="O89" s="2342"/>
      <c r="P89" s="2342"/>
      <c r="Q89" s="2342"/>
      <c r="R89" s="2342"/>
      <c r="S89" s="2342"/>
      <c r="T89" s="2342"/>
      <c r="U89" s="2342"/>
      <c r="V89" s="2342"/>
      <c r="W89" s="2342"/>
      <c r="X89" s="2342"/>
      <c r="Y89" s="2342"/>
    </row>
    <row r="90" spans="1:25" ht="15.75" customHeight="1">
      <c r="A90" s="2342"/>
      <c r="B90" s="2342"/>
      <c r="C90" s="2342"/>
      <c r="D90" s="2342"/>
      <c r="E90" s="2342"/>
      <c r="F90" s="2342"/>
      <c r="G90" s="2342"/>
      <c r="H90" s="2407"/>
      <c r="I90" s="2342"/>
      <c r="J90" s="2342"/>
      <c r="K90" s="2342"/>
      <c r="L90" s="2342"/>
      <c r="M90" s="2342"/>
      <c r="N90" s="2342"/>
      <c r="O90" s="2342"/>
      <c r="P90" s="2342"/>
      <c r="Q90" s="2342"/>
      <c r="R90" s="2342"/>
      <c r="S90" s="2342"/>
      <c r="T90" s="2342"/>
      <c r="U90" s="2342"/>
      <c r="V90" s="2342"/>
      <c r="W90" s="2342"/>
      <c r="X90" s="2342"/>
      <c r="Y90" s="2342"/>
    </row>
    <row r="91" spans="1:25" ht="15.75" customHeight="1">
      <c r="A91" s="2342"/>
      <c r="B91" s="2342"/>
      <c r="C91" s="2342"/>
      <c r="D91" s="2342"/>
      <c r="E91" s="2342"/>
      <c r="F91" s="2342"/>
      <c r="G91" s="2342"/>
      <c r="H91" s="2407"/>
      <c r="I91" s="2342"/>
      <c r="J91" s="2342"/>
      <c r="K91" s="2342"/>
      <c r="L91" s="2342"/>
      <c r="M91" s="2342"/>
      <c r="N91" s="2342"/>
      <c r="O91" s="2342"/>
      <c r="P91" s="2342"/>
      <c r="Q91" s="2342"/>
      <c r="R91" s="2342"/>
      <c r="S91" s="2342"/>
      <c r="T91" s="2342"/>
      <c r="U91" s="2342"/>
      <c r="V91" s="2342"/>
      <c r="W91" s="2342"/>
      <c r="X91" s="2342"/>
      <c r="Y91" s="2342"/>
    </row>
    <row r="92" spans="1:25" ht="15.75" customHeight="1">
      <c r="A92" s="2342"/>
      <c r="B92" s="2342"/>
      <c r="C92" s="2342"/>
      <c r="D92" s="2342"/>
      <c r="E92" s="2342"/>
      <c r="F92" s="2342"/>
      <c r="G92" s="2342"/>
      <c r="H92" s="2407"/>
      <c r="I92" s="2342"/>
      <c r="J92" s="2342"/>
      <c r="K92" s="2342"/>
      <c r="L92" s="2342"/>
      <c r="M92" s="2342"/>
      <c r="N92" s="2342"/>
      <c r="O92" s="2342"/>
      <c r="P92" s="2342"/>
      <c r="Q92" s="2342"/>
      <c r="R92" s="2342"/>
      <c r="S92" s="2342"/>
      <c r="T92" s="2342"/>
      <c r="U92" s="2342"/>
      <c r="V92" s="2342"/>
      <c r="W92" s="2342"/>
      <c r="X92" s="2342"/>
      <c r="Y92" s="2342"/>
    </row>
    <row r="93" spans="1:25" ht="15.75" customHeight="1">
      <c r="A93" s="2342"/>
      <c r="B93" s="2342"/>
      <c r="C93" s="2342"/>
      <c r="D93" s="2342"/>
      <c r="E93" s="2342"/>
      <c r="F93" s="2342"/>
      <c r="G93" s="2342"/>
      <c r="H93" s="2407"/>
      <c r="I93" s="2342"/>
      <c r="J93" s="2342"/>
      <c r="K93" s="2342"/>
      <c r="L93" s="2342"/>
      <c r="M93" s="2342"/>
      <c r="N93" s="2342"/>
      <c r="O93" s="2342"/>
      <c r="P93" s="2342"/>
      <c r="Q93" s="2342"/>
      <c r="R93" s="2342"/>
      <c r="S93" s="2342"/>
      <c r="T93" s="2342"/>
      <c r="U93" s="2342"/>
      <c r="V93" s="2342"/>
      <c r="W93" s="2342"/>
      <c r="X93" s="2342"/>
      <c r="Y93" s="2342"/>
    </row>
    <row r="94" spans="1:25" ht="15.75" customHeight="1">
      <c r="A94" s="2342"/>
      <c r="B94" s="2342"/>
      <c r="C94" s="2342"/>
      <c r="D94" s="2342"/>
      <c r="E94" s="2342"/>
      <c r="F94" s="2342"/>
      <c r="G94" s="2342"/>
      <c r="H94" s="2407"/>
      <c r="I94" s="2342"/>
      <c r="J94" s="2342"/>
      <c r="K94" s="2342"/>
      <c r="L94" s="2342"/>
      <c r="M94" s="2342"/>
      <c r="N94" s="2342"/>
      <c r="O94" s="2342"/>
      <c r="P94" s="2342"/>
      <c r="Q94" s="2342"/>
      <c r="R94" s="2342"/>
      <c r="S94" s="2342"/>
      <c r="T94" s="2342"/>
      <c r="U94" s="2342"/>
      <c r="V94" s="2342"/>
      <c r="W94" s="2342"/>
      <c r="X94" s="2342"/>
      <c r="Y94" s="2342"/>
    </row>
    <row r="95" spans="1:25" ht="15.75" customHeight="1">
      <c r="A95" s="2342"/>
      <c r="B95" s="2342"/>
      <c r="C95" s="2342"/>
      <c r="D95" s="2342"/>
      <c r="E95" s="2342"/>
      <c r="F95" s="2342"/>
      <c r="G95" s="2342"/>
      <c r="H95" s="2407"/>
      <c r="I95" s="2342"/>
      <c r="J95" s="2342"/>
      <c r="K95" s="2342"/>
      <c r="L95" s="2342"/>
      <c r="M95" s="2342"/>
      <c r="N95" s="2342"/>
      <c r="O95" s="2342"/>
      <c r="P95" s="2342"/>
      <c r="Q95" s="2342"/>
      <c r="R95" s="2342"/>
      <c r="S95" s="2342"/>
      <c r="T95" s="2342"/>
      <c r="U95" s="2342"/>
      <c r="V95" s="2342"/>
      <c r="W95" s="2342"/>
      <c r="X95" s="2342"/>
      <c r="Y95" s="2342"/>
    </row>
    <row r="96" spans="1:25" ht="15.75" customHeight="1">
      <c r="A96" s="2342"/>
      <c r="B96" s="2342"/>
      <c r="C96" s="2342"/>
      <c r="D96" s="2342"/>
      <c r="E96" s="2342"/>
      <c r="F96" s="2342"/>
      <c r="G96" s="2342"/>
      <c r="H96" s="2407"/>
      <c r="I96" s="2342"/>
      <c r="J96" s="2342"/>
      <c r="K96" s="2342"/>
      <c r="L96" s="2342"/>
      <c r="M96" s="2342"/>
      <c r="N96" s="2342"/>
      <c r="O96" s="2342"/>
      <c r="P96" s="2342"/>
      <c r="Q96" s="2342"/>
      <c r="R96" s="2342"/>
      <c r="S96" s="2342"/>
      <c r="T96" s="2342"/>
      <c r="U96" s="2342"/>
      <c r="V96" s="2342"/>
      <c r="W96" s="2342"/>
      <c r="X96" s="2342"/>
      <c r="Y96" s="2342"/>
    </row>
    <row r="97" spans="1:25" ht="15.75" customHeight="1">
      <c r="A97" s="2342"/>
      <c r="B97" s="2342"/>
      <c r="C97" s="2342"/>
      <c r="D97" s="2342"/>
      <c r="E97" s="2342"/>
      <c r="F97" s="2342"/>
      <c r="G97" s="2342"/>
      <c r="H97" s="2407"/>
      <c r="I97" s="2342"/>
      <c r="J97" s="2342"/>
      <c r="K97" s="2342"/>
      <c r="L97" s="2342"/>
      <c r="M97" s="2342"/>
      <c r="N97" s="2342"/>
      <c r="O97" s="2342"/>
      <c r="P97" s="2342"/>
      <c r="Q97" s="2342"/>
      <c r="R97" s="2342"/>
      <c r="S97" s="2342"/>
      <c r="T97" s="2342"/>
      <c r="U97" s="2342"/>
      <c r="V97" s="2342"/>
      <c r="W97" s="2342"/>
      <c r="X97" s="2342"/>
      <c r="Y97" s="2342"/>
    </row>
    <row r="98" spans="1:25" ht="15.75" customHeight="1">
      <c r="A98" s="2342"/>
      <c r="B98" s="2342"/>
      <c r="C98" s="2342"/>
      <c r="D98" s="2342"/>
      <c r="E98" s="2342"/>
      <c r="F98" s="2342"/>
      <c r="G98" s="2342"/>
      <c r="H98" s="2407"/>
      <c r="I98" s="2342"/>
      <c r="J98" s="2342"/>
      <c r="K98" s="2342"/>
      <c r="L98" s="2342"/>
      <c r="M98" s="2342"/>
      <c r="N98" s="2342"/>
      <c r="O98" s="2342"/>
      <c r="P98" s="2342"/>
      <c r="Q98" s="2342"/>
      <c r="R98" s="2342"/>
      <c r="S98" s="2342"/>
      <c r="T98" s="2342"/>
      <c r="U98" s="2342"/>
      <c r="V98" s="2342"/>
      <c r="W98" s="2342"/>
      <c r="X98" s="2342"/>
      <c r="Y98" s="2342"/>
    </row>
    <row r="99" spans="1:25" ht="15.75" customHeight="1">
      <c r="A99" s="2342"/>
      <c r="B99" s="2342"/>
      <c r="C99" s="2342"/>
      <c r="D99" s="2342"/>
      <c r="E99" s="2342"/>
      <c r="F99" s="2342"/>
      <c r="G99" s="2342"/>
      <c r="H99" s="2407"/>
      <c r="I99" s="2342"/>
      <c r="J99" s="2342"/>
      <c r="K99" s="2342"/>
      <c r="L99" s="2342"/>
      <c r="M99" s="2342"/>
      <c r="N99" s="2342"/>
      <c r="O99" s="2342"/>
      <c r="P99" s="2342"/>
      <c r="Q99" s="2342"/>
      <c r="R99" s="2342"/>
      <c r="S99" s="2342"/>
      <c r="T99" s="2342"/>
      <c r="U99" s="2342"/>
      <c r="V99" s="2342"/>
      <c r="W99" s="2342"/>
      <c r="X99" s="2342"/>
      <c r="Y99" s="2342"/>
    </row>
    <row r="100" spans="1:25" ht="15.75" customHeight="1">
      <c r="A100" s="2342"/>
      <c r="B100" s="2342"/>
      <c r="C100" s="2342"/>
      <c r="D100" s="2342"/>
      <c r="E100" s="2342"/>
      <c r="F100" s="2342"/>
      <c r="G100" s="2342"/>
      <c r="H100" s="2407"/>
      <c r="I100" s="2342"/>
      <c r="J100" s="2342"/>
      <c r="K100" s="2342"/>
      <c r="L100" s="2342"/>
      <c r="M100" s="2342"/>
      <c r="N100" s="2342"/>
      <c r="O100" s="2342"/>
      <c r="P100" s="2342"/>
      <c r="Q100" s="2342"/>
      <c r="R100" s="2342"/>
      <c r="S100" s="2342"/>
      <c r="T100" s="2342"/>
      <c r="U100" s="2342"/>
      <c r="V100" s="2342"/>
      <c r="W100" s="2342"/>
      <c r="X100" s="2342"/>
      <c r="Y100" s="2342"/>
    </row>
    <row r="101" spans="1:25" ht="15.75" customHeight="1">
      <c r="A101" s="2342"/>
      <c r="B101" s="2342"/>
      <c r="C101" s="2342"/>
      <c r="D101" s="2342"/>
      <c r="E101" s="2342"/>
      <c r="F101" s="2342"/>
      <c r="G101" s="2342"/>
      <c r="H101" s="2407"/>
      <c r="I101" s="2342"/>
      <c r="J101" s="2342"/>
      <c r="K101" s="2342"/>
      <c r="L101" s="2342"/>
      <c r="M101" s="2342"/>
      <c r="N101" s="2342"/>
      <c r="O101" s="2342"/>
      <c r="P101" s="2342"/>
      <c r="Q101" s="2342"/>
      <c r="R101" s="2342"/>
      <c r="S101" s="2342"/>
      <c r="T101" s="2342"/>
      <c r="U101" s="2342"/>
      <c r="V101" s="2342"/>
      <c r="W101" s="2342"/>
      <c r="X101" s="2342"/>
      <c r="Y101" s="2342"/>
    </row>
    <row r="102" spans="1:25" ht="15.75" customHeight="1">
      <c r="A102" s="2342"/>
      <c r="B102" s="2342"/>
      <c r="C102" s="2342"/>
      <c r="D102" s="2342"/>
      <c r="E102" s="2342"/>
      <c r="F102" s="2342"/>
      <c r="G102" s="2342"/>
      <c r="H102" s="2407"/>
      <c r="I102" s="2342"/>
      <c r="J102" s="2342"/>
      <c r="K102" s="2342"/>
      <c r="L102" s="2342"/>
      <c r="M102" s="2342"/>
      <c r="N102" s="2342"/>
      <c r="O102" s="2342"/>
      <c r="P102" s="2342"/>
      <c r="Q102" s="2342"/>
      <c r="R102" s="2342"/>
      <c r="S102" s="2342"/>
      <c r="T102" s="2342"/>
      <c r="U102" s="2342"/>
      <c r="V102" s="2342"/>
      <c r="W102" s="2342"/>
      <c r="X102" s="2342"/>
      <c r="Y102" s="2342"/>
    </row>
    <row r="103" spans="1:25" ht="15.75" customHeight="1">
      <c r="A103" s="2342"/>
      <c r="B103" s="2342"/>
      <c r="C103" s="2342"/>
      <c r="D103" s="2342"/>
      <c r="E103" s="2342"/>
      <c r="F103" s="2342"/>
      <c r="G103" s="2342"/>
      <c r="H103" s="2407"/>
      <c r="I103" s="2342"/>
      <c r="J103" s="2342"/>
      <c r="K103" s="2342"/>
      <c r="L103" s="2342"/>
      <c r="M103" s="2342"/>
      <c r="N103" s="2342"/>
      <c r="O103" s="2342"/>
      <c r="P103" s="2342"/>
      <c r="Q103" s="2342"/>
      <c r="R103" s="2342"/>
      <c r="S103" s="2342"/>
      <c r="T103" s="2342"/>
      <c r="U103" s="2342"/>
      <c r="V103" s="2342"/>
      <c r="W103" s="2342"/>
      <c r="X103" s="2342"/>
      <c r="Y103" s="2342"/>
    </row>
    <row r="104" spans="1:25" ht="15.75" customHeight="1">
      <c r="A104" s="2342"/>
      <c r="B104" s="2342"/>
      <c r="C104" s="2342"/>
      <c r="D104" s="2342"/>
      <c r="E104" s="2342"/>
      <c r="F104" s="2342"/>
      <c r="G104" s="2342"/>
      <c r="H104" s="2407"/>
      <c r="I104" s="2342"/>
      <c r="J104" s="2342"/>
      <c r="K104" s="2342"/>
      <c r="L104" s="2342"/>
      <c r="M104" s="2342"/>
      <c r="N104" s="2342"/>
      <c r="O104" s="2342"/>
      <c r="P104" s="2342"/>
      <c r="Q104" s="2342"/>
      <c r="R104" s="2342"/>
      <c r="S104" s="2342"/>
      <c r="T104" s="2342"/>
      <c r="U104" s="2342"/>
      <c r="V104" s="2342"/>
      <c r="W104" s="2342"/>
      <c r="X104" s="2342"/>
      <c r="Y104" s="2342"/>
    </row>
    <row r="105" spans="1:25" ht="15.75" customHeight="1">
      <c r="A105" s="2342"/>
      <c r="B105" s="2342"/>
      <c r="C105" s="2342"/>
      <c r="D105" s="2342"/>
      <c r="E105" s="2342"/>
      <c r="F105" s="2342"/>
      <c r="G105" s="2342"/>
      <c r="H105" s="2407"/>
      <c r="I105" s="2342"/>
      <c r="J105" s="2342"/>
      <c r="K105" s="2342"/>
      <c r="L105" s="2342"/>
      <c r="M105" s="2342"/>
      <c r="N105" s="2342"/>
      <c r="O105" s="2342"/>
      <c r="P105" s="2342"/>
      <c r="Q105" s="2342"/>
      <c r="R105" s="2342"/>
      <c r="S105" s="2342"/>
      <c r="T105" s="2342"/>
      <c r="U105" s="2342"/>
      <c r="V105" s="2342"/>
      <c r="W105" s="2342"/>
      <c r="X105" s="2342"/>
      <c r="Y105" s="2342"/>
    </row>
    <row r="106" spans="1:25" ht="15.75" customHeight="1">
      <c r="A106" s="2342"/>
      <c r="B106" s="2342"/>
      <c r="C106" s="2342"/>
      <c r="D106" s="2342"/>
      <c r="E106" s="2342"/>
      <c r="F106" s="2342"/>
      <c r="G106" s="2342"/>
      <c r="H106" s="2407"/>
      <c r="I106" s="2342"/>
      <c r="J106" s="2342"/>
      <c r="K106" s="2342"/>
      <c r="L106" s="2342"/>
      <c r="M106" s="2342"/>
      <c r="N106" s="2342"/>
      <c r="O106" s="2342"/>
      <c r="P106" s="2342"/>
      <c r="Q106" s="2342"/>
      <c r="R106" s="2342"/>
      <c r="S106" s="2342"/>
      <c r="T106" s="2342"/>
      <c r="U106" s="2342"/>
      <c r="V106" s="2342"/>
      <c r="W106" s="2342"/>
      <c r="X106" s="2342"/>
      <c r="Y106" s="2342"/>
    </row>
    <row r="107" spans="1:25" ht="15.75" customHeight="1">
      <c r="A107" s="2342"/>
      <c r="B107" s="2342"/>
      <c r="C107" s="2342"/>
      <c r="D107" s="2342"/>
      <c r="E107" s="2342"/>
      <c r="F107" s="2342"/>
      <c r="G107" s="2342"/>
      <c r="H107" s="2407"/>
      <c r="I107" s="2342"/>
      <c r="J107" s="2342"/>
      <c r="K107" s="2342"/>
      <c r="L107" s="2342"/>
      <c r="M107" s="2342"/>
      <c r="N107" s="2342"/>
      <c r="O107" s="2342"/>
      <c r="P107" s="2342"/>
      <c r="Q107" s="2342"/>
      <c r="R107" s="2342"/>
      <c r="S107" s="2342"/>
      <c r="T107" s="2342"/>
      <c r="U107" s="2342"/>
      <c r="V107" s="2342"/>
      <c r="W107" s="2342"/>
      <c r="X107" s="2342"/>
      <c r="Y107" s="2342"/>
    </row>
    <row r="108" spans="1:25" ht="15.75" customHeight="1">
      <c r="A108" s="2342"/>
      <c r="B108" s="2342"/>
      <c r="C108" s="2342"/>
      <c r="D108" s="2342"/>
      <c r="E108" s="2342"/>
      <c r="F108" s="2342"/>
      <c r="G108" s="2342"/>
      <c r="H108" s="2407"/>
      <c r="I108" s="2342"/>
      <c r="J108" s="2342"/>
      <c r="K108" s="2342"/>
      <c r="L108" s="2342"/>
      <c r="M108" s="2342"/>
      <c r="N108" s="2342"/>
      <c r="O108" s="2342"/>
      <c r="P108" s="2342"/>
      <c r="Q108" s="2342"/>
      <c r="R108" s="2342"/>
      <c r="S108" s="2342"/>
      <c r="T108" s="2342"/>
      <c r="U108" s="2342"/>
      <c r="V108" s="2342"/>
      <c r="W108" s="2342"/>
      <c r="X108" s="2342"/>
      <c r="Y108" s="2342"/>
    </row>
    <row r="109" spans="1:25" ht="15.75" customHeight="1">
      <c r="A109" s="2342"/>
      <c r="B109" s="2342"/>
      <c r="C109" s="2342"/>
      <c r="D109" s="2342"/>
      <c r="E109" s="2342"/>
      <c r="F109" s="2342"/>
      <c r="G109" s="2342"/>
      <c r="H109" s="2407"/>
      <c r="I109" s="2342"/>
      <c r="J109" s="2342"/>
      <c r="K109" s="2342"/>
      <c r="L109" s="2342"/>
      <c r="M109" s="2342"/>
      <c r="N109" s="2342"/>
      <c r="O109" s="2342"/>
      <c r="P109" s="2342"/>
      <c r="Q109" s="2342"/>
      <c r="R109" s="2342"/>
      <c r="S109" s="2342"/>
      <c r="T109" s="2342"/>
      <c r="U109" s="2342"/>
      <c r="V109" s="2342"/>
      <c r="W109" s="2342"/>
      <c r="X109" s="2342"/>
      <c r="Y109" s="2342"/>
    </row>
    <row r="110" spans="1:25" ht="15.75" customHeight="1">
      <c r="A110" s="2342"/>
      <c r="B110" s="2342"/>
      <c r="C110" s="2342"/>
      <c r="D110" s="2342"/>
      <c r="E110" s="2342"/>
      <c r="F110" s="2342"/>
      <c r="G110" s="2342"/>
      <c r="H110" s="2407"/>
      <c r="I110" s="2342"/>
      <c r="J110" s="2342"/>
      <c r="K110" s="2342"/>
      <c r="L110" s="2342"/>
      <c r="M110" s="2342"/>
      <c r="N110" s="2342"/>
      <c r="O110" s="2342"/>
      <c r="P110" s="2342"/>
      <c r="Q110" s="2342"/>
      <c r="R110" s="2342"/>
      <c r="S110" s="2342"/>
      <c r="T110" s="2342"/>
      <c r="U110" s="2342"/>
      <c r="V110" s="2342"/>
      <c r="W110" s="2342"/>
      <c r="X110" s="2342"/>
      <c r="Y110" s="2342"/>
    </row>
    <row r="111" spans="1:25" ht="15.75" customHeight="1">
      <c r="A111" s="2342"/>
      <c r="B111" s="2342"/>
      <c r="C111" s="2342"/>
      <c r="D111" s="2342"/>
      <c r="E111" s="2342"/>
      <c r="F111" s="2342"/>
      <c r="G111" s="2342"/>
      <c r="H111" s="2407"/>
      <c r="I111" s="2342"/>
      <c r="J111" s="2342"/>
      <c r="K111" s="2342"/>
      <c r="L111" s="2342"/>
      <c r="M111" s="2342"/>
      <c r="N111" s="2342"/>
      <c r="O111" s="2342"/>
      <c r="P111" s="2342"/>
      <c r="Q111" s="2342"/>
      <c r="R111" s="2342"/>
      <c r="S111" s="2342"/>
      <c r="T111" s="2342"/>
      <c r="U111" s="2342"/>
      <c r="V111" s="2342"/>
      <c r="W111" s="2342"/>
      <c r="X111" s="2342"/>
      <c r="Y111" s="2342"/>
    </row>
    <row r="112" spans="1:25" ht="15.75" customHeight="1">
      <c r="A112" s="2342"/>
      <c r="B112" s="2342"/>
      <c r="C112" s="2342"/>
      <c r="D112" s="2342"/>
      <c r="E112" s="2342"/>
      <c r="F112" s="2342"/>
      <c r="G112" s="2342"/>
      <c r="H112" s="2407"/>
      <c r="I112" s="2342"/>
      <c r="J112" s="2342"/>
      <c r="K112" s="2342"/>
      <c r="L112" s="2342"/>
      <c r="M112" s="2342"/>
      <c r="N112" s="2342"/>
      <c r="O112" s="2342"/>
      <c r="P112" s="2342"/>
      <c r="Q112" s="2342"/>
      <c r="R112" s="2342"/>
      <c r="S112" s="2342"/>
      <c r="T112" s="2342"/>
      <c r="U112" s="2342"/>
      <c r="V112" s="2342"/>
      <c r="W112" s="2342"/>
      <c r="X112" s="2342"/>
      <c r="Y112" s="2342"/>
    </row>
    <row r="113" spans="1:25" ht="15.75" customHeight="1">
      <c r="A113" s="2342"/>
      <c r="B113" s="2342"/>
      <c r="C113" s="2342"/>
      <c r="D113" s="2342"/>
      <c r="E113" s="2342"/>
      <c r="F113" s="2342"/>
      <c r="G113" s="2342"/>
      <c r="H113" s="2407"/>
      <c r="I113" s="2342"/>
      <c r="J113" s="2342"/>
      <c r="K113" s="2342"/>
      <c r="L113" s="2342"/>
      <c r="M113" s="2342"/>
      <c r="N113" s="2342"/>
      <c r="O113" s="2342"/>
      <c r="P113" s="2342"/>
      <c r="Q113" s="2342"/>
      <c r="R113" s="2342"/>
      <c r="S113" s="2342"/>
      <c r="T113" s="2342"/>
      <c r="U113" s="2342"/>
      <c r="V113" s="2342"/>
      <c r="W113" s="2342"/>
      <c r="X113" s="2342"/>
      <c r="Y113" s="2342"/>
    </row>
    <row r="114" spans="1:25" ht="15.75" customHeight="1">
      <c r="A114" s="2342"/>
      <c r="B114" s="2342"/>
      <c r="C114" s="2342"/>
      <c r="D114" s="2342"/>
      <c r="E114" s="2342"/>
      <c r="F114" s="2342"/>
      <c r="G114" s="2342"/>
      <c r="H114" s="2407"/>
      <c r="I114" s="2342"/>
      <c r="J114" s="2342"/>
      <c r="K114" s="2342"/>
      <c r="L114" s="2342"/>
      <c r="M114" s="2342"/>
      <c r="N114" s="2342"/>
      <c r="O114" s="2342"/>
      <c r="P114" s="2342"/>
      <c r="Q114" s="2342"/>
      <c r="R114" s="2342"/>
      <c r="S114" s="2342"/>
      <c r="T114" s="2342"/>
      <c r="U114" s="2342"/>
      <c r="V114" s="2342"/>
      <c r="W114" s="2342"/>
      <c r="X114" s="2342"/>
      <c r="Y114" s="2342"/>
    </row>
    <row r="115" spans="1:25" ht="15.75" customHeight="1">
      <c r="A115" s="2342"/>
      <c r="B115" s="2342"/>
      <c r="C115" s="2342"/>
      <c r="D115" s="2342"/>
      <c r="E115" s="2342"/>
      <c r="F115" s="2342"/>
      <c r="G115" s="2342"/>
      <c r="H115" s="2407"/>
      <c r="I115" s="2342"/>
      <c r="J115" s="2342"/>
      <c r="K115" s="2342"/>
      <c r="L115" s="2342"/>
      <c r="M115" s="2342"/>
      <c r="N115" s="2342"/>
      <c r="O115" s="2342"/>
      <c r="P115" s="2342"/>
      <c r="Q115" s="2342"/>
      <c r="R115" s="2342"/>
      <c r="S115" s="2342"/>
      <c r="T115" s="2342"/>
      <c r="U115" s="2342"/>
      <c r="V115" s="2342"/>
      <c r="W115" s="2342"/>
      <c r="X115" s="2342"/>
      <c r="Y115" s="2342"/>
    </row>
    <row r="116" spans="1:25" ht="15.75" customHeight="1">
      <c r="A116" s="2342"/>
      <c r="B116" s="2342"/>
      <c r="C116" s="2342"/>
      <c r="D116" s="2342"/>
      <c r="E116" s="2342"/>
      <c r="F116" s="2342"/>
      <c r="G116" s="2342"/>
      <c r="H116" s="2407"/>
      <c r="I116" s="2342"/>
      <c r="J116" s="2342"/>
      <c r="K116" s="2342"/>
      <c r="L116" s="2342"/>
      <c r="M116" s="2342"/>
      <c r="N116" s="2342"/>
      <c r="O116" s="2342"/>
      <c r="P116" s="2342"/>
      <c r="Q116" s="2342"/>
      <c r="R116" s="2342"/>
      <c r="S116" s="2342"/>
      <c r="T116" s="2342"/>
      <c r="U116" s="2342"/>
      <c r="V116" s="2342"/>
      <c r="W116" s="2342"/>
      <c r="X116" s="2342"/>
      <c r="Y116" s="2342"/>
    </row>
    <row r="117" spans="1:25" ht="15.75" customHeight="1">
      <c r="A117" s="2342"/>
      <c r="B117" s="2342"/>
      <c r="C117" s="2342"/>
      <c r="D117" s="2342"/>
      <c r="E117" s="2342"/>
      <c r="F117" s="2342"/>
      <c r="G117" s="2342"/>
      <c r="H117" s="2407"/>
      <c r="I117" s="2342"/>
      <c r="J117" s="2342"/>
      <c r="K117" s="2342"/>
      <c r="L117" s="2342"/>
      <c r="M117" s="2342"/>
      <c r="N117" s="2342"/>
      <c r="O117" s="2342"/>
      <c r="P117" s="2342"/>
      <c r="Q117" s="2342"/>
      <c r="R117" s="2342"/>
      <c r="S117" s="2342"/>
      <c r="T117" s="2342"/>
      <c r="U117" s="2342"/>
      <c r="V117" s="2342"/>
      <c r="W117" s="2342"/>
      <c r="X117" s="2342"/>
      <c r="Y117" s="2342"/>
    </row>
    <row r="118" spans="1:25" ht="15.75" customHeight="1">
      <c r="A118" s="2342"/>
      <c r="B118" s="2342"/>
      <c r="C118" s="2342"/>
      <c r="D118" s="2342"/>
      <c r="E118" s="2342"/>
      <c r="F118" s="2342"/>
      <c r="G118" s="2342"/>
      <c r="H118" s="2407"/>
      <c r="I118" s="2342"/>
      <c r="J118" s="2342"/>
      <c r="K118" s="2342"/>
      <c r="L118" s="2342"/>
      <c r="M118" s="2342"/>
      <c r="N118" s="2342"/>
      <c r="O118" s="2342"/>
      <c r="P118" s="2342"/>
      <c r="Q118" s="2342"/>
      <c r="R118" s="2342"/>
      <c r="S118" s="2342"/>
      <c r="T118" s="2342"/>
      <c r="U118" s="2342"/>
      <c r="V118" s="2342"/>
      <c r="W118" s="2342"/>
      <c r="X118" s="2342"/>
      <c r="Y118" s="2342"/>
    </row>
    <row r="119" spans="1:25" ht="15.75" customHeight="1">
      <c r="A119" s="2342"/>
      <c r="B119" s="2342"/>
      <c r="C119" s="2342"/>
      <c r="D119" s="2342"/>
      <c r="E119" s="2342"/>
      <c r="F119" s="2342"/>
      <c r="G119" s="2342"/>
      <c r="H119" s="2407"/>
      <c r="I119" s="2342"/>
      <c r="J119" s="2342"/>
      <c r="K119" s="2342"/>
      <c r="L119" s="2342"/>
      <c r="M119" s="2342"/>
      <c r="N119" s="2342"/>
      <c r="O119" s="2342"/>
      <c r="P119" s="2342"/>
      <c r="Q119" s="2342"/>
      <c r="R119" s="2342"/>
      <c r="S119" s="2342"/>
      <c r="T119" s="2342"/>
      <c r="U119" s="2342"/>
      <c r="V119" s="2342"/>
      <c r="W119" s="2342"/>
      <c r="X119" s="2342"/>
      <c r="Y119" s="2342"/>
    </row>
    <row r="120" spans="1:25" ht="15.75" customHeight="1">
      <c r="A120" s="2342"/>
      <c r="B120" s="2342"/>
      <c r="C120" s="2342"/>
      <c r="D120" s="2342"/>
      <c r="E120" s="2342"/>
      <c r="F120" s="2342"/>
      <c r="G120" s="2342"/>
      <c r="H120" s="2407"/>
      <c r="I120" s="2342"/>
      <c r="J120" s="2342"/>
      <c r="K120" s="2342"/>
      <c r="L120" s="2342"/>
      <c r="M120" s="2342"/>
      <c r="N120" s="2342"/>
      <c r="O120" s="2342"/>
      <c r="P120" s="2342"/>
      <c r="Q120" s="2342"/>
      <c r="R120" s="2342"/>
      <c r="S120" s="2342"/>
      <c r="T120" s="2342"/>
      <c r="U120" s="2342"/>
      <c r="V120" s="2342"/>
      <c r="W120" s="2342"/>
      <c r="X120" s="2342"/>
      <c r="Y120" s="2342"/>
    </row>
    <row r="121" spans="1:25" ht="15.75" customHeight="1">
      <c r="A121" s="2342"/>
      <c r="B121" s="2342"/>
      <c r="C121" s="2342"/>
      <c r="D121" s="2342"/>
      <c r="E121" s="2342"/>
      <c r="F121" s="2342"/>
      <c r="G121" s="2342"/>
      <c r="H121" s="2407"/>
      <c r="I121" s="2342"/>
      <c r="J121" s="2342"/>
      <c r="K121" s="2342"/>
      <c r="L121" s="2342"/>
      <c r="M121" s="2342"/>
      <c r="N121" s="2342"/>
      <c r="O121" s="2342"/>
      <c r="P121" s="2342"/>
      <c r="Q121" s="2342"/>
      <c r="R121" s="2342"/>
      <c r="S121" s="2342"/>
      <c r="T121" s="2342"/>
      <c r="U121" s="2342"/>
      <c r="V121" s="2342"/>
      <c r="W121" s="2342"/>
      <c r="X121" s="2342"/>
      <c r="Y121" s="2342"/>
    </row>
    <row r="122" spans="1:25" ht="15.75" customHeight="1">
      <c r="A122" s="2342"/>
      <c r="B122" s="2342"/>
      <c r="C122" s="2342"/>
      <c r="D122" s="2342"/>
      <c r="E122" s="2342"/>
      <c r="F122" s="2342"/>
      <c r="G122" s="2342"/>
      <c r="H122" s="2407"/>
      <c r="I122" s="2342"/>
      <c r="J122" s="2342"/>
      <c r="K122" s="2342"/>
      <c r="L122" s="2342"/>
      <c r="M122" s="2342"/>
      <c r="N122" s="2342"/>
      <c r="O122" s="2342"/>
      <c r="P122" s="2342"/>
      <c r="Q122" s="2342"/>
      <c r="R122" s="2342"/>
      <c r="S122" s="2342"/>
      <c r="T122" s="2342"/>
      <c r="U122" s="2342"/>
      <c r="V122" s="2342"/>
      <c r="W122" s="2342"/>
      <c r="X122" s="2342"/>
      <c r="Y122" s="2342"/>
    </row>
    <row r="123" spans="1:25" ht="15.75" customHeight="1">
      <c r="A123" s="2342"/>
      <c r="B123" s="2342"/>
      <c r="C123" s="2342"/>
      <c r="D123" s="2342"/>
      <c r="E123" s="2342"/>
      <c r="F123" s="2342"/>
      <c r="G123" s="2342"/>
      <c r="H123" s="2407"/>
      <c r="I123" s="2342"/>
      <c r="J123" s="2342"/>
      <c r="K123" s="2342"/>
      <c r="L123" s="2342"/>
      <c r="M123" s="2342"/>
      <c r="N123" s="2342"/>
      <c r="O123" s="2342"/>
      <c r="P123" s="2342"/>
      <c r="Q123" s="2342"/>
      <c r="R123" s="2342"/>
      <c r="S123" s="2342"/>
      <c r="T123" s="2342"/>
      <c r="U123" s="2342"/>
      <c r="V123" s="2342"/>
      <c r="W123" s="2342"/>
      <c r="X123" s="2342"/>
      <c r="Y123" s="2342"/>
    </row>
    <row r="124" spans="1:25" ht="15.75" customHeight="1">
      <c r="A124" s="2342"/>
      <c r="B124" s="2342"/>
      <c r="C124" s="2342"/>
      <c r="D124" s="2342"/>
      <c r="E124" s="2342"/>
      <c r="F124" s="2342"/>
      <c r="G124" s="2342"/>
      <c r="H124" s="2407"/>
      <c r="I124" s="2342"/>
      <c r="J124" s="2342"/>
      <c r="K124" s="2342"/>
      <c r="L124" s="2342"/>
      <c r="M124" s="2342"/>
      <c r="N124" s="2342"/>
      <c r="O124" s="2342"/>
      <c r="P124" s="2342"/>
      <c r="Q124" s="2342"/>
      <c r="R124" s="2342"/>
      <c r="S124" s="2342"/>
      <c r="T124" s="2342"/>
      <c r="U124" s="2342"/>
      <c r="V124" s="2342"/>
      <c r="W124" s="2342"/>
      <c r="X124" s="2342"/>
      <c r="Y124" s="2342"/>
    </row>
    <row r="125" spans="1:25" ht="15.75" customHeight="1">
      <c r="A125" s="2342"/>
      <c r="B125" s="2342"/>
      <c r="C125" s="2342"/>
      <c r="D125" s="2342"/>
      <c r="E125" s="2342"/>
      <c r="F125" s="2342"/>
      <c r="G125" s="2342"/>
      <c r="H125" s="2407"/>
      <c r="I125" s="2342"/>
      <c r="J125" s="2342"/>
      <c r="K125" s="2342"/>
      <c r="L125" s="2342"/>
      <c r="M125" s="2342"/>
      <c r="N125" s="2342"/>
      <c r="O125" s="2342"/>
      <c r="P125" s="2342"/>
      <c r="Q125" s="2342"/>
      <c r="R125" s="2342"/>
      <c r="S125" s="2342"/>
      <c r="T125" s="2342"/>
      <c r="U125" s="2342"/>
      <c r="V125" s="2342"/>
      <c r="W125" s="2342"/>
      <c r="X125" s="2342"/>
      <c r="Y125" s="2342"/>
    </row>
    <row r="126" spans="1:25" ht="15.75" customHeight="1">
      <c r="A126" s="2342"/>
      <c r="B126" s="2342"/>
      <c r="C126" s="2342"/>
      <c r="D126" s="2342"/>
      <c r="E126" s="2342"/>
      <c r="F126" s="2342"/>
      <c r="G126" s="2342"/>
      <c r="H126" s="2407"/>
      <c r="I126" s="2342"/>
      <c r="J126" s="2342"/>
      <c r="K126" s="2342"/>
      <c r="L126" s="2342"/>
      <c r="M126" s="2342"/>
      <c r="N126" s="2342"/>
      <c r="O126" s="2342"/>
      <c r="P126" s="2342"/>
      <c r="Q126" s="2342"/>
      <c r="R126" s="2342"/>
      <c r="S126" s="2342"/>
      <c r="T126" s="2342"/>
      <c r="U126" s="2342"/>
      <c r="V126" s="2342"/>
      <c r="W126" s="2342"/>
      <c r="X126" s="2342"/>
      <c r="Y126" s="2342"/>
    </row>
    <row r="127" spans="1:25" ht="15.75" customHeight="1">
      <c r="A127" s="2342"/>
      <c r="B127" s="2342"/>
      <c r="C127" s="2342"/>
      <c r="D127" s="2342"/>
      <c r="E127" s="2342"/>
      <c r="F127" s="2342"/>
      <c r="G127" s="2342"/>
      <c r="H127" s="2407"/>
      <c r="I127" s="2342"/>
      <c r="J127" s="2342"/>
      <c r="K127" s="2342"/>
      <c r="L127" s="2342"/>
      <c r="M127" s="2342"/>
      <c r="N127" s="2342"/>
      <c r="O127" s="2342"/>
      <c r="P127" s="2342"/>
      <c r="Q127" s="2342"/>
      <c r="R127" s="2342"/>
      <c r="S127" s="2342"/>
      <c r="T127" s="2342"/>
      <c r="U127" s="2342"/>
      <c r="V127" s="2342"/>
      <c r="W127" s="2342"/>
      <c r="X127" s="2342"/>
      <c r="Y127" s="2342"/>
    </row>
    <row r="128" spans="1:25" ht="15.75" customHeight="1">
      <c r="A128" s="2342"/>
      <c r="B128" s="2342"/>
      <c r="C128" s="2342"/>
      <c r="D128" s="2342"/>
      <c r="E128" s="2342"/>
      <c r="F128" s="2342"/>
      <c r="G128" s="2342"/>
      <c r="H128" s="2407"/>
      <c r="I128" s="2342"/>
      <c r="J128" s="2342"/>
      <c r="K128" s="2342"/>
      <c r="L128" s="2342"/>
      <c r="M128" s="2342"/>
      <c r="N128" s="2342"/>
      <c r="O128" s="2342"/>
      <c r="P128" s="2342"/>
      <c r="Q128" s="2342"/>
      <c r="R128" s="2342"/>
      <c r="S128" s="2342"/>
      <c r="T128" s="2342"/>
      <c r="U128" s="2342"/>
      <c r="V128" s="2342"/>
      <c r="W128" s="2342"/>
      <c r="X128" s="2342"/>
      <c r="Y128" s="2342"/>
    </row>
    <row r="129" spans="1:25" ht="15.75" customHeight="1">
      <c r="A129" s="2342"/>
      <c r="B129" s="2342"/>
      <c r="C129" s="2342"/>
      <c r="D129" s="2342"/>
      <c r="E129" s="2342"/>
      <c r="F129" s="2342"/>
      <c r="G129" s="2342"/>
      <c r="H129" s="2407"/>
      <c r="I129" s="2342"/>
      <c r="J129" s="2342"/>
      <c r="K129" s="2342"/>
      <c r="L129" s="2342"/>
      <c r="M129" s="2342"/>
      <c r="N129" s="2342"/>
      <c r="O129" s="2342"/>
      <c r="P129" s="2342"/>
      <c r="Q129" s="2342"/>
      <c r="R129" s="2342"/>
      <c r="S129" s="2342"/>
      <c r="T129" s="2342"/>
      <c r="U129" s="2342"/>
      <c r="V129" s="2342"/>
      <c r="W129" s="2342"/>
      <c r="X129" s="2342"/>
      <c r="Y129" s="2342"/>
    </row>
    <row r="130" spans="1:25" ht="15.75" customHeight="1">
      <c r="A130" s="2342"/>
      <c r="B130" s="2342"/>
      <c r="C130" s="2342"/>
      <c r="D130" s="2342"/>
      <c r="E130" s="2342"/>
      <c r="F130" s="2342"/>
      <c r="G130" s="2342"/>
      <c r="H130" s="2407"/>
      <c r="I130" s="2342"/>
      <c r="J130" s="2342"/>
      <c r="K130" s="2342"/>
      <c r="L130" s="2342"/>
      <c r="M130" s="2342"/>
      <c r="N130" s="2342"/>
      <c r="O130" s="2342"/>
      <c r="P130" s="2342"/>
      <c r="Q130" s="2342"/>
      <c r="R130" s="2342"/>
      <c r="S130" s="2342"/>
      <c r="T130" s="2342"/>
      <c r="U130" s="2342"/>
      <c r="V130" s="2342"/>
      <c r="W130" s="2342"/>
      <c r="X130" s="2342"/>
      <c r="Y130" s="2342"/>
    </row>
    <row r="131" spans="1:25" ht="15.75" customHeight="1">
      <c r="A131" s="2342"/>
      <c r="B131" s="2342"/>
      <c r="C131" s="2342"/>
      <c r="D131" s="2342"/>
      <c r="E131" s="2342"/>
      <c r="F131" s="2342"/>
      <c r="G131" s="2342"/>
      <c r="H131" s="2407"/>
      <c r="I131" s="2342"/>
      <c r="J131" s="2342"/>
      <c r="K131" s="2342"/>
      <c r="L131" s="2342"/>
      <c r="M131" s="2342"/>
      <c r="N131" s="2342"/>
      <c r="O131" s="2342"/>
      <c r="P131" s="2342"/>
      <c r="Q131" s="2342"/>
      <c r="R131" s="2342"/>
      <c r="S131" s="2342"/>
      <c r="T131" s="2342"/>
      <c r="U131" s="2342"/>
      <c r="V131" s="2342"/>
      <c r="W131" s="2342"/>
      <c r="X131" s="2342"/>
      <c r="Y131" s="2342"/>
    </row>
    <row r="132" spans="1:25" ht="15.75" customHeight="1">
      <c r="A132" s="2342"/>
      <c r="B132" s="2342"/>
      <c r="C132" s="2342"/>
      <c r="D132" s="2342"/>
      <c r="E132" s="2342"/>
      <c r="F132" s="2342"/>
      <c r="G132" s="2342"/>
      <c r="H132" s="2407"/>
      <c r="I132" s="2342"/>
      <c r="J132" s="2342"/>
      <c r="K132" s="2342"/>
      <c r="L132" s="2342"/>
      <c r="M132" s="2342"/>
      <c r="N132" s="2342"/>
      <c r="O132" s="2342"/>
      <c r="P132" s="2342"/>
      <c r="Q132" s="2342"/>
      <c r="R132" s="2342"/>
      <c r="S132" s="2342"/>
      <c r="T132" s="2342"/>
      <c r="U132" s="2342"/>
      <c r="V132" s="2342"/>
      <c r="W132" s="2342"/>
      <c r="X132" s="2342"/>
      <c r="Y132" s="2342"/>
    </row>
    <row r="133" spans="1:25" ht="15.75" customHeight="1">
      <c r="A133" s="2342"/>
      <c r="B133" s="2342"/>
      <c r="C133" s="2342"/>
      <c r="D133" s="2342"/>
      <c r="E133" s="2342"/>
      <c r="F133" s="2342"/>
      <c r="G133" s="2342"/>
      <c r="H133" s="2407"/>
      <c r="I133" s="2342"/>
      <c r="J133" s="2342"/>
      <c r="K133" s="2342"/>
      <c r="L133" s="2342"/>
      <c r="M133" s="2342"/>
      <c r="N133" s="2342"/>
      <c r="O133" s="2342"/>
      <c r="P133" s="2342"/>
      <c r="Q133" s="2342"/>
      <c r="R133" s="2342"/>
      <c r="S133" s="2342"/>
      <c r="T133" s="2342"/>
      <c r="U133" s="2342"/>
      <c r="V133" s="2342"/>
      <c r="W133" s="2342"/>
      <c r="X133" s="2342"/>
      <c r="Y133" s="2342"/>
    </row>
    <row r="134" spans="1:25" ht="15.75" customHeight="1">
      <c r="A134" s="2342"/>
      <c r="B134" s="2342"/>
      <c r="C134" s="2342"/>
      <c r="D134" s="2342"/>
      <c r="E134" s="2342"/>
      <c r="F134" s="2342"/>
      <c r="G134" s="2342"/>
      <c r="H134" s="2407"/>
      <c r="I134" s="2342"/>
      <c r="J134" s="2342"/>
      <c r="K134" s="2342"/>
      <c r="L134" s="2342"/>
      <c r="M134" s="2342"/>
      <c r="N134" s="2342"/>
      <c r="O134" s="2342"/>
      <c r="P134" s="2342"/>
      <c r="Q134" s="2342"/>
      <c r="R134" s="2342"/>
      <c r="S134" s="2342"/>
      <c r="T134" s="2342"/>
      <c r="U134" s="2342"/>
      <c r="V134" s="2342"/>
      <c r="W134" s="2342"/>
      <c r="X134" s="2342"/>
      <c r="Y134" s="2342"/>
    </row>
    <row r="135" spans="1:25" ht="15.75" customHeight="1">
      <c r="A135" s="2342"/>
      <c r="B135" s="2342"/>
      <c r="C135" s="2342"/>
      <c r="D135" s="2342"/>
      <c r="E135" s="2342"/>
      <c r="F135" s="2342"/>
      <c r="G135" s="2342"/>
      <c r="H135" s="2407"/>
      <c r="I135" s="2342"/>
      <c r="J135" s="2342"/>
      <c r="K135" s="2342"/>
      <c r="L135" s="2342"/>
      <c r="M135" s="2342"/>
      <c r="N135" s="2342"/>
      <c r="O135" s="2342"/>
      <c r="P135" s="2342"/>
      <c r="Q135" s="2342"/>
      <c r="R135" s="2342"/>
      <c r="S135" s="2342"/>
      <c r="T135" s="2342"/>
      <c r="U135" s="2342"/>
      <c r="V135" s="2342"/>
      <c r="W135" s="2342"/>
      <c r="X135" s="2342"/>
      <c r="Y135" s="2342"/>
    </row>
    <row r="136" spans="1:25" ht="15.75" customHeight="1">
      <c r="A136" s="2342"/>
      <c r="B136" s="2342"/>
      <c r="C136" s="2342"/>
      <c r="D136" s="2342"/>
      <c r="E136" s="2342"/>
      <c r="F136" s="2342"/>
      <c r="G136" s="2342"/>
      <c r="H136" s="2407"/>
      <c r="I136" s="2342"/>
      <c r="J136" s="2342"/>
      <c r="K136" s="2342"/>
      <c r="L136" s="2342"/>
      <c r="M136" s="2342"/>
      <c r="N136" s="2342"/>
      <c r="O136" s="2342"/>
      <c r="P136" s="2342"/>
      <c r="Q136" s="2342"/>
      <c r="R136" s="2342"/>
      <c r="S136" s="2342"/>
      <c r="T136" s="2342"/>
      <c r="U136" s="2342"/>
      <c r="V136" s="2342"/>
      <c r="W136" s="2342"/>
      <c r="X136" s="2342"/>
      <c r="Y136" s="2342"/>
    </row>
    <row r="137" spans="1:25" ht="15.75" customHeight="1">
      <c r="A137" s="2342"/>
      <c r="B137" s="2342"/>
      <c r="C137" s="2342"/>
      <c r="D137" s="2342"/>
      <c r="E137" s="2342"/>
      <c r="F137" s="2342"/>
      <c r="G137" s="2342"/>
      <c r="H137" s="2407"/>
      <c r="I137" s="2342"/>
      <c r="J137" s="2342"/>
      <c r="K137" s="2342"/>
      <c r="L137" s="2342"/>
      <c r="M137" s="2342"/>
      <c r="N137" s="2342"/>
      <c r="O137" s="2342"/>
      <c r="P137" s="2342"/>
      <c r="Q137" s="2342"/>
      <c r="R137" s="2342"/>
      <c r="S137" s="2342"/>
      <c r="T137" s="2342"/>
      <c r="U137" s="2342"/>
      <c r="V137" s="2342"/>
      <c r="W137" s="2342"/>
      <c r="X137" s="2342"/>
      <c r="Y137" s="2342"/>
    </row>
    <row r="138" spans="1:25" ht="15.75" customHeight="1">
      <c r="A138" s="2342"/>
      <c r="B138" s="2342"/>
      <c r="C138" s="2342"/>
      <c r="D138" s="2342"/>
      <c r="E138" s="2342"/>
      <c r="F138" s="2342"/>
      <c r="G138" s="2342"/>
      <c r="H138" s="2407"/>
      <c r="I138" s="2342"/>
      <c r="J138" s="2342"/>
      <c r="K138" s="2342"/>
      <c r="L138" s="2342"/>
      <c r="M138" s="2342"/>
      <c r="N138" s="2342"/>
      <c r="O138" s="2342"/>
      <c r="P138" s="2342"/>
      <c r="Q138" s="2342"/>
      <c r="R138" s="2342"/>
      <c r="S138" s="2342"/>
      <c r="T138" s="2342"/>
      <c r="U138" s="2342"/>
      <c r="V138" s="2342"/>
      <c r="W138" s="2342"/>
      <c r="X138" s="2342"/>
      <c r="Y138" s="2342"/>
    </row>
    <row r="139" spans="1:25" ht="15.75" customHeight="1">
      <c r="A139" s="2342"/>
      <c r="B139" s="2342"/>
      <c r="C139" s="2342"/>
      <c r="D139" s="2342"/>
      <c r="E139" s="2342"/>
      <c r="F139" s="2342"/>
      <c r="G139" s="2342"/>
      <c r="H139" s="2407"/>
      <c r="I139" s="2342"/>
      <c r="J139" s="2342"/>
      <c r="K139" s="2342"/>
      <c r="L139" s="2342"/>
      <c r="M139" s="2342"/>
      <c r="N139" s="2342"/>
      <c r="O139" s="2342"/>
      <c r="P139" s="2342"/>
      <c r="Q139" s="2342"/>
      <c r="R139" s="2342"/>
      <c r="S139" s="2342"/>
      <c r="T139" s="2342"/>
      <c r="U139" s="2342"/>
      <c r="V139" s="2342"/>
      <c r="W139" s="2342"/>
      <c r="X139" s="2342"/>
      <c r="Y139" s="2342"/>
    </row>
    <row r="140" spans="1:25" ht="15.75" customHeight="1">
      <c r="A140" s="2342"/>
      <c r="B140" s="2342"/>
      <c r="C140" s="2342"/>
      <c r="D140" s="2342"/>
      <c r="E140" s="2342"/>
      <c r="F140" s="2342"/>
      <c r="G140" s="2342"/>
      <c r="H140" s="2407"/>
      <c r="I140" s="2342"/>
      <c r="J140" s="2342"/>
      <c r="K140" s="2342"/>
      <c r="L140" s="2342"/>
      <c r="M140" s="2342"/>
      <c r="N140" s="2342"/>
      <c r="O140" s="2342"/>
      <c r="P140" s="2342"/>
      <c r="Q140" s="2342"/>
      <c r="R140" s="2342"/>
      <c r="S140" s="2342"/>
      <c r="T140" s="2342"/>
      <c r="U140" s="2342"/>
      <c r="V140" s="2342"/>
      <c r="W140" s="2342"/>
      <c r="X140" s="2342"/>
      <c r="Y140" s="2342"/>
    </row>
    <row r="141" spans="1:25" ht="15.75" customHeight="1">
      <c r="A141" s="2342"/>
      <c r="B141" s="2342"/>
      <c r="C141" s="2342"/>
      <c r="D141" s="2342"/>
      <c r="E141" s="2342"/>
      <c r="F141" s="2342"/>
      <c r="G141" s="2342"/>
      <c r="H141" s="2407"/>
      <c r="I141" s="2342"/>
      <c r="J141" s="2342"/>
      <c r="K141" s="2342"/>
      <c r="L141" s="2342"/>
      <c r="M141" s="2342"/>
      <c r="N141" s="2342"/>
      <c r="O141" s="2342"/>
      <c r="P141" s="2342"/>
      <c r="Q141" s="2342"/>
      <c r="R141" s="2342"/>
      <c r="S141" s="2342"/>
      <c r="T141" s="2342"/>
      <c r="U141" s="2342"/>
      <c r="V141" s="2342"/>
      <c r="W141" s="2342"/>
      <c r="X141" s="2342"/>
      <c r="Y141" s="2342"/>
    </row>
    <row r="142" spans="1:25" ht="15.75" customHeight="1">
      <c r="A142" s="2342"/>
      <c r="B142" s="2342"/>
      <c r="C142" s="2342"/>
      <c r="D142" s="2342"/>
      <c r="E142" s="2342"/>
      <c r="F142" s="2342"/>
      <c r="G142" s="2342"/>
      <c r="H142" s="2407"/>
      <c r="I142" s="2342"/>
      <c r="J142" s="2342"/>
      <c r="K142" s="2342"/>
      <c r="L142" s="2342"/>
      <c r="M142" s="2342"/>
      <c r="N142" s="2342"/>
      <c r="O142" s="2342"/>
      <c r="P142" s="2342"/>
      <c r="Q142" s="2342"/>
      <c r="R142" s="2342"/>
      <c r="S142" s="2342"/>
      <c r="T142" s="2342"/>
      <c r="U142" s="2342"/>
      <c r="V142" s="2342"/>
      <c r="W142" s="2342"/>
      <c r="X142" s="2342"/>
      <c r="Y142" s="2342"/>
    </row>
    <row r="143" spans="1:25" ht="15.75" customHeight="1">
      <c r="A143" s="2342"/>
      <c r="B143" s="2342"/>
      <c r="C143" s="2342"/>
      <c r="D143" s="2342"/>
      <c r="E143" s="2342"/>
      <c r="F143" s="2342"/>
      <c r="G143" s="2342"/>
      <c r="H143" s="2407"/>
      <c r="I143" s="2342"/>
      <c r="J143" s="2342"/>
      <c r="K143" s="2342"/>
      <c r="L143" s="2342"/>
      <c r="M143" s="2342"/>
      <c r="N143" s="2342"/>
      <c r="O143" s="2342"/>
      <c r="P143" s="2342"/>
      <c r="Q143" s="2342"/>
      <c r="R143" s="2342"/>
      <c r="S143" s="2342"/>
      <c r="T143" s="2342"/>
      <c r="U143" s="2342"/>
      <c r="V143" s="2342"/>
      <c r="W143" s="2342"/>
      <c r="X143" s="2342"/>
      <c r="Y143" s="2342"/>
    </row>
    <row r="144" spans="1:25" ht="15.75" customHeight="1">
      <c r="A144" s="2342"/>
      <c r="B144" s="2342"/>
      <c r="C144" s="2342"/>
      <c r="D144" s="2342"/>
      <c r="E144" s="2342"/>
      <c r="F144" s="2342"/>
      <c r="G144" s="2342"/>
      <c r="H144" s="2407"/>
      <c r="I144" s="2342"/>
      <c r="J144" s="2342"/>
      <c r="K144" s="2342"/>
      <c r="L144" s="2342"/>
      <c r="M144" s="2342"/>
      <c r="N144" s="2342"/>
      <c r="O144" s="2342"/>
      <c r="P144" s="2342"/>
      <c r="Q144" s="2342"/>
      <c r="R144" s="2342"/>
      <c r="S144" s="2342"/>
      <c r="T144" s="2342"/>
      <c r="U144" s="2342"/>
      <c r="V144" s="2342"/>
      <c r="W144" s="2342"/>
      <c r="X144" s="2342"/>
      <c r="Y144" s="2342"/>
    </row>
    <row r="145" spans="1:25" ht="15.75" customHeight="1">
      <c r="A145" s="2342"/>
      <c r="B145" s="2342"/>
      <c r="C145" s="2342"/>
      <c r="D145" s="2342"/>
      <c r="E145" s="2342"/>
      <c r="F145" s="2342"/>
      <c r="G145" s="2342"/>
      <c r="H145" s="2407"/>
      <c r="I145" s="2342"/>
      <c r="J145" s="2342"/>
      <c r="K145" s="2342"/>
      <c r="L145" s="2342"/>
      <c r="M145" s="2342"/>
      <c r="N145" s="2342"/>
      <c r="O145" s="2342"/>
      <c r="P145" s="2342"/>
      <c r="Q145" s="2342"/>
      <c r="R145" s="2342"/>
      <c r="S145" s="2342"/>
      <c r="T145" s="2342"/>
      <c r="U145" s="2342"/>
      <c r="V145" s="2342"/>
      <c r="W145" s="2342"/>
      <c r="X145" s="2342"/>
      <c r="Y145" s="2342"/>
    </row>
    <row r="146" spans="1:25" ht="15.75" customHeight="1">
      <c r="A146" s="2342"/>
      <c r="B146" s="2342"/>
      <c r="C146" s="2342"/>
      <c r="D146" s="2342"/>
      <c r="E146" s="2342"/>
      <c r="F146" s="2342"/>
      <c r="G146" s="2342"/>
      <c r="H146" s="2407"/>
      <c r="I146" s="2342"/>
      <c r="J146" s="2342"/>
      <c r="K146" s="2342"/>
      <c r="L146" s="2342"/>
      <c r="M146" s="2342"/>
      <c r="N146" s="2342"/>
      <c r="O146" s="2342"/>
      <c r="P146" s="2342"/>
      <c r="Q146" s="2342"/>
      <c r="R146" s="2342"/>
      <c r="S146" s="2342"/>
      <c r="T146" s="2342"/>
      <c r="U146" s="2342"/>
      <c r="V146" s="2342"/>
      <c r="W146" s="2342"/>
      <c r="X146" s="2342"/>
      <c r="Y146" s="2342"/>
    </row>
    <row r="147" spans="1:25" ht="15.75" customHeight="1">
      <c r="A147" s="2342"/>
      <c r="B147" s="2342"/>
      <c r="C147" s="2342"/>
      <c r="D147" s="2342"/>
      <c r="E147" s="2342"/>
      <c r="F147" s="2342"/>
      <c r="G147" s="2342"/>
      <c r="H147" s="2407"/>
      <c r="I147" s="2342"/>
      <c r="J147" s="2342"/>
      <c r="K147" s="2342"/>
      <c r="L147" s="2342"/>
      <c r="M147" s="2342"/>
      <c r="N147" s="2342"/>
      <c r="O147" s="2342"/>
      <c r="P147" s="2342"/>
      <c r="Q147" s="2342"/>
      <c r="R147" s="2342"/>
      <c r="S147" s="2342"/>
      <c r="T147" s="2342"/>
      <c r="U147" s="2342"/>
      <c r="V147" s="2342"/>
      <c r="W147" s="2342"/>
      <c r="X147" s="2342"/>
      <c r="Y147" s="2342"/>
    </row>
    <row r="148" spans="1:25" ht="15.75" customHeight="1">
      <c r="A148" s="2342"/>
      <c r="B148" s="2342"/>
      <c r="C148" s="2342"/>
      <c r="D148" s="2342"/>
      <c r="E148" s="2342"/>
      <c r="F148" s="2342"/>
      <c r="G148" s="2342"/>
      <c r="H148" s="2407"/>
      <c r="I148" s="2342"/>
      <c r="J148" s="2342"/>
      <c r="K148" s="2342"/>
      <c r="L148" s="2342"/>
      <c r="M148" s="2342"/>
      <c r="N148" s="2342"/>
      <c r="O148" s="2342"/>
      <c r="P148" s="2342"/>
      <c r="Q148" s="2342"/>
      <c r="R148" s="2342"/>
      <c r="S148" s="2342"/>
      <c r="T148" s="2342"/>
      <c r="U148" s="2342"/>
      <c r="V148" s="2342"/>
      <c r="W148" s="2342"/>
      <c r="X148" s="2342"/>
      <c r="Y148" s="2342"/>
    </row>
    <row r="149" spans="1:25" ht="15.75" customHeight="1">
      <c r="A149" s="2342"/>
      <c r="B149" s="2342"/>
      <c r="C149" s="2342"/>
      <c r="D149" s="2342"/>
      <c r="E149" s="2342"/>
      <c r="F149" s="2342"/>
      <c r="G149" s="2342"/>
      <c r="H149" s="2407"/>
      <c r="I149" s="2342"/>
      <c r="J149" s="2342"/>
      <c r="K149" s="2342"/>
      <c r="L149" s="2342"/>
      <c r="M149" s="2342"/>
      <c r="N149" s="2342"/>
      <c r="O149" s="2342"/>
      <c r="P149" s="2342"/>
      <c r="Q149" s="2342"/>
      <c r="R149" s="2342"/>
      <c r="S149" s="2342"/>
      <c r="T149" s="2342"/>
      <c r="U149" s="2342"/>
      <c r="V149" s="2342"/>
      <c r="W149" s="2342"/>
      <c r="X149" s="2342"/>
      <c r="Y149" s="2342"/>
    </row>
    <row r="150" spans="1:25" ht="15.75" customHeight="1">
      <c r="A150" s="2342"/>
      <c r="B150" s="2342"/>
      <c r="C150" s="2342"/>
      <c r="D150" s="2342"/>
      <c r="E150" s="2342"/>
      <c r="F150" s="2342"/>
      <c r="G150" s="2342"/>
      <c r="H150" s="2407"/>
      <c r="I150" s="2342"/>
      <c r="J150" s="2342"/>
      <c r="K150" s="2342"/>
      <c r="L150" s="2342"/>
      <c r="M150" s="2342"/>
      <c r="N150" s="2342"/>
      <c r="O150" s="2342"/>
      <c r="P150" s="2342"/>
      <c r="Q150" s="2342"/>
      <c r="R150" s="2342"/>
      <c r="S150" s="2342"/>
      <c r="T150" s="2342"/>
      <c r="U150" s="2342"/>
      <c r="V150" s="2342"/>
      <c r="W150" s="2342"/>
      <c r="X150" s="2342"/>
      <c r="Y150" s="2342"/>
    </row>
    <row r="151" spans="1:25" ht="15.75" customHeight="1">
      <c r="A151" s="2342"/>
      <c r="B151" s="2342"/>
      <c r="C151" s="2342"/>
      <c r="D151" s="2342"/>
      <c r="E151" s="2342"/>
      <c r="F151" s="2342"/>
      <c r="G151" s="2342"/>
      <c r="H151" s="2407"/>
      <c r="I151" s="2342"/>
      <c r="J151" s="2342"/>
      <c r="K151" s="2342"/>
      <c r="L151" s="2342"/>
      <c r="M151" s="2342"/>
      <c r="N151" s="2342"/>
      <c r="O151" s="2342"/>
      <c r="P151" s="2342"/>
      <c r="Q151" s="2342"/>
      <c r="R151" s="2342"/>
      <c r="S151" s="2342"/>
      <c r="T151" s="2342"/>
      <c r="U151" s="2342"/>
      <c r="V151" s="2342"/>
      <c r="W151" s="2342"/>
      <c r="X151" s="2342"/>
      <c r="Y151" s="2342"/>
    </row>
    <row r="152" spans="1:25" ht="15.75" customHeight="1">
      <c r="A152" s="2342"/>
      <c r="B152" s="2342"/>
      <c r="C152" s="2342"/>
      <c r="D152" s="2342"/>
      <c r="E152" s="2342"/>
      <c r="F152" s="2342"/>
      <c r="G152" s="2342"/>
      <c r="H152" s="2407"/>
      <c r="I152" s="2342"/>
      <c r="J152" s="2342"/>
      <c r="K152" s="2342"/>
      <c r="L152" s="2342"/>
      <c r="M152" s="2342"/>
      <c r="N152" s="2342"/>
      <c r="O152" s="2342"/>
      <c r="P152" s="2342"/>
      <c r="Q152" s="2342"/>
      <c r="R152" s="2342"/>
      <c r="S152" s="2342"/>
      <c r="T152" s="2342"/>
      <c r="U152" s="2342"/>
      <c r="V152" s="2342"/>
      <c r="W152" s="2342"/>
      <c r="X152" s="2342"/>
      <c r="Y152" s="2342"/>
    </row>
    <row r="153" spans="1:25" ht="15.75" customHeight="1">
      <c r="A153" s="2342"/>
      <c r="B153" s="2342"/>
      <c r="C153" s="2342"/>
      <c r="D153" s="2342"/>
      <c r="E153" s="2342"/>
      <c r="F153" s="2342"/>
      <c r="G153" s="2342"/>
      <c r="H153" s="2407"/>
      <c r="I153" s="2342"/>
      <c r="J153" s="2342"/>
      <c r="K153" s="2342"/>
      <c r="L153" s="2342"/>
      <c r="M153" s="2342"/>
      <c r="N153" s="2342"/>
      <c r="O153" s="2342"/>
      <c r="P153" s="2342"/>
      <c r="Q153" s="2342"/>
      <c r="R153" s="2342"/>
      <c r="S153" s="2342"/>
      <c r="T153" s="2342"/>
      <c r="U153" s="2342"/>
      <c r="V153" s="2342"/>
      <c r="W153" s="2342"/>
      <c r="X153" s="2342"/>
      <c r="Y153" s="2342"/>
    </row>
    <row r="154" spans="1:25" ht="15.75" customHeight="1">
      <c r="A154" s="2342"/>
      <c r="B154" s="2342"/>
      <c r="C154" s="2342"/>
      <c r="D154" s="2342"/>
      <c r="E154" s="2342"/>
      <c r="F154" s="2342"/>
      <c r="G154" s="2342"/>
      <c r="H154" s="2407"/>
      <c r="I154" s="2342"/>
      <c r="J154" s="2342"/>
      <c r="K154" s="2342"/>
      <c r="L154" s="2342"/>
      <c r="M154" s="2342"/>
      <c r="N154" s="2342"/>
      <c r="O154" s="2342"/>
      <c r="P154" s="2342"/>
      <c r="Q154" s="2342"/>
      <c r="R154" s="2342"/>
      <c r="S154" s="2342"/>
      <c r="T154" s="2342"/>
      <c r="U154" s="2342"/>
      <c r="V154" s="2342"/>
      <c r="W154" s="2342"/>
      <c r="X154" s="2342"/>
      <c r="Y154" s="2342"/>
    </row>
    <row r="155" spans="1:25" ht="15.75" customHeight="1">
      <c r="A155" s="2342"/>
      <c r="B155" s="2342"/>
      <c r="C155" s="2342"/>
      <c r="D155" s="2342"/>
      <c r="E155" s="2342"/>
      <c r="F155" s="2342"/>
      <c r="G155" s="2342"/>
      <c r="H155" s="2407"/>
      <c r="I155" s="2342"/>
      <c r="J155" s="2342"/>
      <c r="K155" s="2342"/>
      <c r="L155" s="2342"/>
      <c r="M155" s="2342"/>
      <c r="N155" s="2342"/>
      <c r="O155" s="2342"/>
      <c r="P155" s="2342"/>
      <c r="Q155" s="2342"/>
      <c r="R155" s="2342"/>
      <c r="S155" s="2342"/>
      <c r="T155" s="2342"/>
      <c r="U155" s="2342"/>
      <c r="V155" s="2342"/>
      <c r="W155" s="2342"/>
      <c r="X155" s="2342"/>
      <c r="Y155" s="2342"/>
    </row>
    <row r="156" spans="1:25" ht="15.75" customHeight="1">
      <c r="A156" s="2342"/>
      <c r="B156" s="2342"/>
      <c r="C156" s="2342"/>
      <c r="D156" s="2342"/>
      <c r="E156" s="2342"/>
      <c r="F156" s="2342"/>
      <c r="G156" s="2342"/>
      <c r="H156" s="2407"/>
      <c r="I156" s="2342"/>
      <c r="J156" s="2342"/>
      <c r="K156" s="2342"/>
      <c r="L156" s="2342"/>
      <c r="M156" s="2342"/>
      <c r="N156" s="2342"/>
      <c r="O156" s="2342"/>
      <c r="P156" s="2342"/>
      <c r="Q156" s="2342"/>
      <c r="R156" s="2342"/>
      <c r="S156" s="2342"/>
      <c r="T156" s="2342"/>
      <c r="U156" s="2342"/>
      <c r="V156" s="2342"/>
      <c r="W156" s="2342"/>
      <c r="X156" s="2342"/>
      <c r="Y156" s="2342"/>
    </row>
    <row r="157" spans="1:25" ht="15.75" customHeight="1">
      <c r="A157" s="2342"/>
      <c r="B157" s="2342"/>
      <c r="C157" s="2342"/>
      <c r="D157" s="2342"/>
      <c r="E157" s="2342"/>
      <c r="F157" s="2342"/>
      <c r="G157" s="2342"/>
      <c r="H157" s="2407"/>
      <c r="I157" s="2342"/>
      <c r="J157" s="2342"/>
      <c r="K157" s="2342"/>
      <c r="L157" s="2342"/>
      <c r="M157" s="2342"/>
      <c r="N157" s="2342"/>
      <c r="O157" s="2342"/>
      <c r="P157" s="2342"/>
      <c r="Q157" s="2342"/>
      <c r="R157" s="2342"/>
      <c r="S157" s="2342"/>
      <c r="T157" s="2342"/>
      <c r="U157" s="2342"/>
      <c r="V157" s="2342"/>
      <c r="W157" s="2342"/>
      <c r="X157" s="2342"/>
      <c r="Y157" s="2342"/>
    </row>
    <row r="158" spans="1:25" ht="15.75" customHeight="1">
      <c r="A158" s="2342"/>
      <c r="B158" s="2342"/>
      <c r="C158" s="2342"/>
      <c r="D158" s="2342"/>
      <c r="E158" s="2342"/>
      <c r="F158" s="2342"/>
      <c r="G158" s="2342"/>
      <c r="H158" s="2407"/>
      <c r="I158" s="2342"/>
      <c r="J158" s="2342"/>
      <c r="K158" s="2342"/>
      <c r="L158" s="2342"/>
      <c r="M158" s="2342"/>
      <c r="N158" s="2342"/>
      <c r="O158" s="2342"/>
      <c r="P158" s="2342"/>
      <c r="Q158" s="2342"/>
      <c r="R158" s="2342"/>
      <c r="S158" s="2342"/>
      <c r="T158" s="2342"/>
      <c r="U158" s="2342"/>
      <c r="V158" s="2342"/>
      <c r="W158" s="2342"/>
      <c r="X158" s="2342"/>
      <c r="Y158" s="2342"/>
    </row>
    <row r="159" spans="1:25" ht="15.75" customHeight="1">
      <c r="A159" s="2342"/>
      <c r="B159" s="2342"/>
      <c r="C159" s="2342"/>
      <c r="D159" s="2342"/>
      <c r="E159" s="2342"/>
      <c r="F159" s="2342"/>
      <c r="G159" s="2342"/>
      <c r="H159" s="2407"/>
      <c r="I159" s="2342"/>
      <c r="J159" s="2342"/>
      <c r="K159" s="2342"/>
      <c r="L159" s="2342"/>
      <c r="M159" s="2342"/>
      <c r="N159" s="2342"/>
      <c r="O159" s="2342"/>
      <c r="P159" s="2342"/>
      <c r="Q159" s="2342"/>
      <c r="R159" s="2342"/>
      <c r="S159" s="2342"/>
      <c r="T159" s="2342"/>
      <c r="U159" s="2342"/>
      <c r="V159" s="2342"/>
      <c r="W159" s="2342"/>
      <c r="X159" s="2342"/>
      <c r="Y159" s="2342"/>
    </row>
    <row r="160" spans="1:25" ht="15.75" customHeight="1">
      <c r="A160" s="2342"/>
      <c r="B160" s="2342"/>
      <c r="C160" s="2342"/>
      <c r="D160" s="2342"/>
      <c r="E160" s="2342"/>
      <c r="F160" s="2342"/>
      <c r="G160" s="2342"/>
      <c r="H160" s="2407"/>
      <c r="I160" s="2342"/>
      <c r="J160" s="2342"/>
      <c r="K160" s="2342"/>
      <c r="L160" s="2342"/>
      <c r="M160" s="2342"/>
      <c r="N160" s="2342"/>
      <c r="O160" s="2342"/>
      <c r="P160" s="2342"/>
      <c r="Q160" s="2342"/>
      <c r="R160" s="2342"/>
      <c r="S160" s="2342"/>
      <c r="T160" s="2342"/>
      <c r="U160" s="2342"/>
      <c r="V160" s="2342"/>
      <c r="W160" s="2342"/>
      <c r="X160" s="2342"/>
      <c r="Y160" s="2342"/>
    </row>
    <row r="161" spans="1:25" ht="15.75" customHeight="1">
      <c r="A161" s="2342"/>
      <c r="B161" s="2342"/>
      <c r="C161" s="2342"/>
      <c r="D161" s="2342"/>
      <c r="E161" s="2342"/>
      <c r="F161" s="2342"/>
      <c r="G161" s="2342"/>
      <c r="H161" s="2407"/>
      <c r="I161" s="2342"/>
      <c r="J161" s="2342"/>
      <c r="K161" s="2342"/>
      <c r="L161" s="2342"/>
      <c r="M161" s="2342"/>
      <c r="N161" s="2342"/>
      <c r="O161" s="2342"/>
      <c r="P161" s="2342"/>
      <c r="Q161" s="2342"/>
      <c r="R161" s="2342"/>
      <c r="S161" s="2342"/>
      <c r="T161" s="2342"/>
      <c r="U161" s="2342"/>
      <c r="V161" s="2342"/>
      <c r="W161" s="2342"/>
      <c r="X161" s="2342"/>
      <c r="Y161" s="2342"/>
    </row>
    <row r="162" spans="1:25" ht="15.75" customHeight="1">
      <c r="A162" s="2342"/>
      <c r="B162" s="2342"/>
      <c r="C162" s="2342"/>
      <c r="D162" s="2342"/>
      <c r="E162" s="2342"/>
      <c r="F162" s="2342"/>
      <c r="G162" s="2342"/>
      <c r="H162" s="2407"/>
      <c r="I162" s="2342"/>
      <c r="J162" s="2342"/>
      <c r="K162" s="2342"/>
      <c r="L162" s="2342"/>
      <c r="M162" s="2342"/>
      <c r="N162" s="2342"/>
      <c r="O162" s="2342"/>
      <c r="P162" s="2342"/>
      <c r="Q162" s="2342"/>
      <c r="R162" s="2342"/>
      <c r="S162" s="2342"/>
      <c r="T162" s="2342"/>
      <c r="U162" s="2342"/>
      <c r="V162" s="2342"/>
      <c r="W162" s="2342"/>
      <c r="X162" s="2342"/>
      <c r="Y162" s="2342"/>
    </row>
    <row r="163" spans="1:25" ht="15.75" customHeight="1">
      <c r="A163" s="2342"/>
      <c r="B163" s="2342"/>
      <c r="C163" s="2342"/>
      <c r="D163" s="2342"/>
      <c r="E163" s="2342"/>
      <c r="F163" s="2342"/>
      <c r="G163" s="2342"/>
      <c r="H163" s="2407"/>
      <c r="I163" s="2342"/>
      <c r="J163" s="2342"/>
      <c r="K163" s="2342"/>
      <c r="L163" s="2342"/>
      <c r="M163" s="2342"/>
      <c r="N163" s="2342"/>
      <c r="O163" s="2342"/>
      <c r="P163" s="2342"/>
      <c r="Q163" s="2342"/>
      <c r="R163" s="2342"/>
      <c r="S163" s="2342"/>
      <c r="T163" s="2342"/>
      <c r="U163" s="2342"/>
      <c r="V163" s="2342"/>
      <c r="W163" s="2342"/>
      <c r="X163" s="2342"/>
      <c r="Y163" s="2342"/>
    </row>
    <row r="164" spans="1:25" ht="15.75" customHeight="1">
      <c r="A164" s="2342"/>
      <c r="B164" s="2342"/>
      <c r="C164" s="2342"/>
      <c r="D164" s="2342"/>
      <c r="E164" s="2342"/>
      <c r="F164" s="2342"/>
      <c r="G164" s="2342"/>
      <c r="H164" s="2407"/>
      <c r="I164" s="2342"/>
      <c r="J164" s="2342"/>
      <c r="K164" s="2342"/>
      <c r="L164" s="2342"/>
      <c r="M164" s="2342"/>
      <c r="N164" s="2342"/>
      <c r="O164" s="2342"/>
      <c r="P164" s="2342"/>
      <c r="Q164" s="2342"/>
      <c r="R164" s="2342"/>
      <c r="S164" s="2342"/>
      <c r="T164" s="2342"/>
      <c r="U164" s="2342"/>
      <c r="V164" s="2342"/>
      <c r="W164" s="2342"/>
      <c r="X164" s="2342"/>
      <c r="Y164" s="2342"/>
    </row>
    <row r="165" spans="1:25" ht="15.75" customHeight="1">
      <c r="A165" s="2342"/>
      <c r="B165" s="2342"/>
      <c r="C165" s="2342"/>
      <c r="D165" s="2342"/>
      <c r="E165" s="2342"/>
      <c r="F165" s="2342"/>
      <c r="G165" s="2342"/>
      <c r="H165" s="2407"/>
      <c r="I165" s="2342"/>
      <c r="J165" s="2342"/>
      <c r="K165" s="2342"/>
      <c r="L165" s="2342"/>
      <c r="M165" s="2342"/>
      <c r="N165" s="2342"/>
      <c r="O165" s="2342"/>
      <c r="P165" s="2342"/>
      <c r="Q165" s="2342"/>
      <c r="R165" s="2342"/>
      <c r="S165" s="2342"/>
      <c r="T165" s="2342"/>
      <c r="U165" s="2342"/>
      <c r="V165" s="2342"/>
      <c r="W165" s="2342"/>
      <c r="X165" s="2342"/>
      <c r="Y165" s="2342"/>
    </row>
    <row r="166" spans="1:25" ht="15.75" customHeight="1">
      <c r="A166" s="2342"/>
      <c r="B166" s="2342"/>
      <c r="C166" s="2342"/>
      <c r="D166" s="2342"/>
      <c r="E166" s="2342"/>
      <c r="F166" s="2342"/>
      <c r="G166" s="2342"/>
      <c r="H166" s="2407"/>
      <c r="I166" s="2342"/>
      <c r="J166" s="2342"/>
      <c r="K166" s="2342"/>
      <c r="L166" s="2342"/>
      <c r="M166" s="2342"/>
      <c r="N166" s="2342"/>
      <c r="O166" s="2342"/>
      <c r="P166" s="2342"/>
      <c r="Q166" s="2342"/>
      <c r="R166" s="2342"/>
      <c r="S166" s="2342"/>
      <c r="T166" s="2342"/>
      <c r="U166" s="2342"/>
      <c r="V166" s="2342"/>
      <c r="W166" s="2342"/>
      <c r="X166" s="2342"/>
      <c r="Y166" s="2342"/>
    </row>
    <row r="167" spans="1:25" ht="15.75" customHeight="1">
      <c r="A167" s="2342"/>
      <c r="B167" s="2342"/>
      <c r="C167" s="2342"/>
      <c r="D167" s="2342"/>
      <c r="E167" s="2342"/>
      <c r="F167" s="2342"/>
      <c r="G167" s="2342"/>
      <c r="H167" s="2407"/>
      <c r="I167" s="2342"/>
      <c r="J167" s="2342"/>
      <c r="K167" s="2342"/>
      <c r="L167" s="2342"/>
      <c r="M167" s="2342"/>
      <c r="N167" s="2342"/>
      <c r="O167" s="2342"/>
      <c r="P167" s="2342"/>
      <c r="Q167" s="2342"/>
      <c r="R167" s="2342"/>
      <c r="S167" s="2342"/>
      <c r="T167" s="2342"/>
      <c r="U167" s="2342"/>
      <c r="V167" s="2342"/>
      <c r="W167" s="2342"/>
      <c r="X167" s="2342"/>
      <c r="Y167" s="2342"/>
    </row>
    <row r="168" spans="1:25" ht="15.75" customHeight="1">
      <c r="A168" s="2342"/>
      <c r="B168" s="2342"/>
      <c r="C168" s="2342"/>
      <c r="D168" s="2342"/>
      <c r="E168" s="2342"/>
      <c r="F168" s="2342"/>
      <c r="G168" s="2342"/>
      <c r="H168" s="2407"/>
      <c r="I168" s="2342"/>
      <c r="J168" s="2342"/>
      <c r="K168" s="2342"/>
      <c r="L168" s="2342"/>
      <c r="M168" s="2342"/>
      <c r="N168" s="2342"/>
      <c r="O168" s="2342"/>
      <c r="P168" s="2342"/>
      <c r="Q168" s="2342"/>
      <c r="R168" s="2342"/>
      <c r="S168" s="2342"/>
      <c r="T168" s="2342"/>
      <c r="U168" s="2342"/>
      <c r="V168" s="2342"/>
      <c r="W168" s="2342"/>
      <c r="X168" s="2342"/>
      <c r="Y168" s="2342"/>
    </row>
    <row r="169" spans="1:25" ht="15.75" customHeight="1">
      <c r="A169" s="2342"/>
      <c r="B169" s="2342"/>
      <c r="C169" s="2342"/>
      <c r="D169" s="2342"/>
      <c r="E169" s="2342"/>
      <c r="F169" s="2342"/>
      <c r="G169" s="2342"/>
      <c r="H169" s="2407"/>
      <c r="I169" s="2342"/>
      <c r="J169" s="2342"/>
      <c r="K169" s="2342"/>
      <c r="L169" s="2342"/>
      <c r="M169" s="2342"/>
      <c r="N169" s="2342"/>
      <c r="O169" s="2342"/>
      <c r="P169" s="2342"/>
      <c r="Q169" s="2342"/>
      <c r="R169" s="2342"/>
      <c r="S169" s="2342"/>
      <c r="T169" s="2342"/>
      <c r="U169" s="2342"/>
      <c r="V169" s="2342"/>
      <c r="W169" s="2342"/>
      <c r="X169" s="2342"/>
      <c r="Y169" s="2342"/>
    </row>
    <row r="170" spans="1:25" ht="15.75" customHeight="1">
      <c r="A170" s="2342"/>
      <c r="B170" s="2342"/>
      <c r="C170" s="2342"/>
      <c r="D170" s="2342"/>
      <c r="E170" s="2342"/>
      <c r="F170" s="2342"/>
      <c r="G170" s="2342"/>
      <c r="H170" s="2407"/>
      <c r="I170" s="2342"/>
      <c r="J170" s="2342"/>
      <c r="K170" s="2342"/>
      <c r="L170" s="2342"/>
      <c r="M170" s="2342"/>
      <c r="N170" s="2342"/>
      <c r="O170" s="2342"/>
      <c r="P170" s="2342"/>
      <c r="Q170" s="2342"/>
      <c r="R170" s="2342"/>
      <c r="S170" s="2342"/>
      <c r="T170" s="2342"/>
      <c r="U170" s="2342"/>
      <c r="V170" s="2342"/>
      <c r="W170" s="2342"/>
      <c r="X170" s="2342"/>
      <c r="Y170" s="2342"/>
    </row>
    <row r="171" spans="1:25" ht="15.75" customHeight="1">
      <c r="A171" s="2342"/>
      <c r="B171" s="2342"/>
      <c r="C171" s="2342"/>
      <c r="D171" s="2342"/>
      <c r="E171" s="2342"/>
      <c r="F171" s="2342"/>
      <c r="G171" s="2342"/>
      <c r="H171" s="2407"/>
      <c r="I171" s="2342"/>
      <c r="J171" s="2342"/>
      <c r="K171" s="2342"/>
      <c r="L171" s="2342"/>
      <c r="M171" s="2342"/>
      <c r="N171" s="2342"/>
      <c r="O171" s="2342"/>
      <c r="P171" s="2342"/>
      <c r="Q171" s="2342"/>
      <c r="R171" s="2342"/>
      <c r="S171" s="2342"/>
      <c r="T171" s="2342"/>
      <c r="U171" s="2342"/>
      <c r="V171" s="2342"/>
      <c r="W171" s="2342"/>
      <c r="X171" s="2342"/>
      <c r="Y171" s="2342"/>
    </row>
    <row r="172" spans="1:25" ht="15.75" customHeight="1">
      <c r="A172" s="2342"/>
      <c r="B172" s="2342"/>
      <c r="C172" s="2342"/>
      <c r="D172" s="2342"/>
      <c r="E172" s="2342"/>
      <c r="F172" s="2342"/>
      <c r="G172" s="2342"/>
      <c r="H172" s="2407"/>
      <c r="I172" s="2342"/>
      <c r="J172" s="2342"/>
      <c r="K172" s="2342"/>
      <c r="L172" s="2342"/>
      <c r="M172" s="2342"/>
      <c r="N172" s="2342"/>
      <c r="O172" s="2342"/>
      <c r="P172" s="2342"/>
      <c r="Q172" s="2342"/>
      <c r="R172" s="2342"/>
      <c r="S172" s="2342"/>
      <c r="T172" s="2342"/>
      <c r="U172" s="2342"/>
      <c r="V172" s="2342"/>
      <c r="W172" s="2342"/>
      <c r="X172" s="2342"/>
      <c r="Y172" s="2342"/>
    </row>
    <row r="173" spans="1:25" ht="15.75" customHeight="1">
      <c r="A173" s="2342"/>
      <c r="B173" s="2342"/>
      <c r="C173" s="2342"/>
      <c r="D173" s="2342"/>
      <c r="E173" s="2342"/>
      <c r="F173" s="2342"/>
      <c r="G173" s="2342"/>
      <c r="H173" s="2407"/>
      <c r="I173" s="2342"/>
      <c r="J173" s="2342"/>
      <c r="K173" s="2342"/>
      <c r="L173" s="2342"/>
      <c r="M173" s="2342"/>
      <c r="N173" s="2342"/>
      <c r="O173" s="2342"/>
      <c r="P173" s="2342"/>
      <c r="Q173" s="2342"/>
      <c r="R173" s="2342"/>
      <c r="S173" s="2342"/>
      <c r="T173" s="2342"/>
      <c r="U173" s="2342"/>
      <c r="V173" s="2342"/>
      <c r="W173" s="2342"/>
      <c r="X173" s="2342"/>
      <c r="Y173" s="2342"/>
    </row>
    <row r="174" spans="1:25" ht="15.75" customHeight="1">
      <c r="A174" s="2342"/>
      <c r="B174" s="2342"/>
      <c r="C174" s="2342"/>
      <c r="D174" s="2342"/>
      <c r="E174" s="2342"/>
      <c r="F174" s="2342"/>
      <c r="G174" s="2342"/>
      <c r="H174" s="2407"/>
      <c r="I174" s="2342"/>
      <c r="J174" s="2342"/>
      <c r="K174" s="2342"/>
      <c r="L174" s="2342"/>
      <c r="M174" s="2342"/>
      <c r="N174" s="2342"/>
      <c r="O174" s="2342"/>
      <c r="P174" s="2342"/>
      <c r="Q174" s="2342"/>
      <c r="R174" s="2342"/>
      <c r="S174" s="2342"/>
      <c r="T174" s="2342"/>
      <c r="U174" s="2342"/>
      <c r="V174" s="2342"/>
      <c r="W174" s="2342"/>
      <c r="X174" s="2342"/>
      <c r="Y174" s="2342"/>
    </row>
    <row r="175" spans="1:25" ht="15.75" customHeight="1">
      <c r="A175" s="2342"/>
      <c r="B175" s="2342"/>
      <c r="C175" s="2342"/>
      <c r="D175" s="2342"/>
      <c r="E175" s="2342"/>
      <c r="F175" s="2342"/>
      <c r="G175" s="2342"/>
      <c r="H175" s="2407"/>
      <c r="I175" s="2342"/>
      <c r="J175" s="2342"/>
      <c r="K175" s="2342"/>
      <c r="L175" s="2342"/>
      <c r="M175" s="2342"/>
      <c r="N175" s="2342"/>
      <c r="O175" s="2342"/>
      <c r="P175" s="2342"/>
      <c r="Q175" s="2342"/>
      <c r="R175" s="2342"/>
      <c r="S175" s="2342"/>
      <c r="T175" s="2342"/>
      <c r="U175" s="2342"/>
      <c r="V175" s="2342"/>
      <c r="W175" s="2342"/>
      <c r="X175" s="2342"/>
      <c r="Y175" s="2342"/>
    </row>
    <row r="176" spans="1:25" ht="15.75" customHeight="1">
      <c r="A176" s="2342"/>
      <c r="B176" s="2342"/>
      <c r="C176" s="2342"/>
      <c r="D176" s="2342"/>
      <c r="E176" s="2342"/>
      <c r="F176" s="2342"/>
      <c r="G176" s="2342"/>
      <c r="H176" s="2407"/>
      <c r="I176" s="2342"/>
      <c r="J176" s="2342"/>
      <c r="K176" s="2342"/>
      <c r="L176" s="2342"/>
      <c r="M176" s="2342"/>
      <c r="N176" s="2342"/>
      <c r="O176" s="2342"/>
      <c r="P176" s="2342"/>
      <c r="Q176" s="2342"/>
      <c r="R176" s="2342"/>
      <c r="S176" s="2342"/>
      <c r="T176" s="2342"/>
      <c r="U176" s="2342"/>
      <c r="V176" s="2342"/>
      <c r="W176" s="2342"/>
      <c r="X176" s="2342"/>
      <c r="Y176" s="2342"/>
    </row>
    <row r="177" spans="1:25" ht="15.75" customHeight="1">
      <c r="A177" s="2342"/>
      <c r="B177" s="2342"/>
      <c r="C177" s="2342"/>
      <c r="D177" s="2342"/>
      <c r="E177" s="2342"/>
      <c r="F177" s="2342"/>
      <c r="G177" s="2342"/>
      <c r="H177" s="2407"/>
      <c r="I177" s="2342"/>
      <c r="J177" s="2342"/>
      <c r="K177" s="2342"/>
      <c r="L177" s="2342"/>
      <c r="M177" s="2342"/>
      <c r="N177" s="2342"/>
      <c r="O177" s="2342"/>
      <c r="P177" s="2342"/>
      <c r="Q177" s="2342"/>
      <c r="R177" s="2342"/>
      <c r="S177" s="2342"/>
      <c r="T177" s="2342"/>
      <c r="U177" s="2342"/>
      <c r="V177" s="2342"/>
      <c r="W177" s="2342"/>
      <c r="X177" s="2342"/>
      <c r="Y177" s="2342"/>
    </row>
    <row r="178" spans="1:25" ht="15.75" customHeight="1">
      <c r="A178" s="2342"/>
      <c r="B178" s="2342"/>
      <c r="C178" s="2342"/>
      <c r="D178" s="2342"/>
      <c r="E178" s="2342"/>
      <c r="F178" s="2342"/>
      <c r="G178" s="2342"/>
      <c r="H178" s="2407"/>
      <c r="I178" s="2342"/>
      <c r="J178" s="2342"/>
      <c r="K178" s="2342"/>
      <c r="L178" s="2342"/>
      <c r="M178" s="2342"/>
      <c r="N178" s="2342"/>
      <c r="O178" s="2342"/>
      <c r="P178" s="2342"/>
      <c r="Q178" s="2342"/>
      <c r="R178" s="2342"/>
      <c r="S178" s="2342"/>
      <c r="T178" s="2342"/>
      <c r="U178" s="2342"/>
      <c r="V178" s="2342"/>
      <c r="W178" s="2342"/>
      <c r="X178" s="2342"/>
      <c r="Y178" s="2342"/>
    </row>
    <row r="179" spans="1:25" ht="15.75" customHeight="1">
      <c r="A179" s="2342"/>
      <c r="B179" s="2342"/>
      <c r="C179" s="2342"/>
      <c r="D179" s="2342"/>
      <c r="E179" s="2342"/>
      <c r="F179" s="2342"/>
      <c r="G179" s="2342"/>
      <c r="H179" s="2407"/>
      <c r="I179" s="2342"/>
      <c r="J179" s="2342"/>
      <c r="K179" s="2342"/>
      <c r="L179" s="2342"/>
      <c r="M179" s="2342"/>
      <c r="N179" s="2342"/>
      <c r="O179" s="2342"/>
      <c r="P179" s="2342"/>
      <c r="Q179" s="2342"/>
      <c r="R179" s="2342"/>
      <c r="S179" s="2342"/>
      <c r="T179" s="2342"/>
      <c r="U179" s="2342"/>
      <c r="V179" s="2342"/>
      <c r="W179" s="2342"/>
      <c r="X179" s="2342"/>
      <c r="Y179" s="2342"/>
    </row>
    <row r="180" spans="1:25" ht="15.75" customHeight="1">
      <c r="A180" s="2342"/>
      <c r="B180" s="2342"/>
      <c r="C180" s="2342"/>
      <c r="D180" s="2342"/>
      <c r="E180" s="2342"/>
      <c r="F180" s="2342"/>
      <c r="G180" s="2342"/>
      <c r="H180" s="2407"/>
      <c r="I180" s="2342"/>
      <c r="J180" s="2342"/>
      <c r="K180" s="2342"/>
      <c r="L180" s="2342"/>
      <c r="M180" s="2342"/>
      <c r="N180" s="2342"/>
      <c r="O180" s="2342"/>
      <c r="P180" s="2342"/>
      <c r="Q180" s="2342"/>
      <c r="R180" s="2342"/>
      <c r="S180" s="2342"/>
      <c r="T180" s="2342"/>
      <c r="U180" s="2342"/>
      <c r="V180" s="2342"/>
      <c r="W180" s="2342"/>
      <c r="X180" s="2342"/>
      <c r="Y180" s="2342"/>
    </row>
    <row r="181" spans="1:25" ht="15.75" customHeight="1">
      <c r="A181" s="2342"/>
      <c r="B181" s="2342"/>
      <c r="C181" s="2342"/>
      <c r="D181" s="2342"/>
      <c r="E181" s="2342"/>
      <c r="F181" s="2342"/>
      <c r="G181" s="2342"/>
      <c r="H181" s="2407"/>
      <c r="I181" s="2342"/>
      <c r="J181" s="2342"/>
      <c r="K181" s="2342"/>
      <c r="L181" s="2342"/>
      <c r="M181" s="2342"/>
      <c r="N181" s="2342"/>
      <c r="O181" s="2342"/>
      <c r="P181" s="2342"/>
      <c r="Q181" s="2342"/>
      <c r="R181" s="2342"/>
      <c r="S181" s="2342"/>
      <c r="T181" s="2342"/>
      <c r="U181" s="2342"/>
      <c r="V181" s="2342"/>
      <c r="W181" s="2342"/>
      <c r="X181" s="2342"/>
      <c r="Y181" s="2342"/>
    </row>
    <row r="182" spans="1:25" ht="15.75" customHeight="1">
      <c r="A182" s="2342"/>
      <c r="B182" s="2342"/>
      <c r="C182" s="2342"/>
      <c r="D182" s="2342"/>
      <c r="E182" s="2342"/>
      <c r="F182" s="2342"/>
      <c r="G182" s="2342"/>
      <c r="H182" s="2407"/>
      <c r="I182" s="2342"/>
      <c r="J182" s="2342"/>
      <c r="K182" s="2342"/>
      <c r="L182" s="2342"/>
      <c r="M182" s="2342"/>
      <c r="N182" s="2342"/>
      <c r="O182" s="2342"/>
      <c r="P182" s="2342"/>
      <c r="Q182" s="2342"/>
      <c r="R182" s="2342"/>
      <c r="S182" s="2342"/>
      <c r="T182" s="2342"/>
      <c r="U182" s="2342"/>
      <c r="V182" s="2342"/>
      <c r="W182" s="2342"/>
      <c r="X182" s="2342"/>
      <c r="Y182" s="2342"/>
    </row>
    <row r="183" spans="1:25" ht="15.75" customHeight="1">
      <c r="A183" s="2342"/>
      <c r="B183" s="2342"/>
      <c r="C183" s="2342"/>
      <c r="D183" s="2342"/>
      <c r="E183" s="2342"/>
      <c r="F183" s="2342"/>
      <c r="G183" s="2342"/>
      <c r="H183" s="2407"/>
      <c r="I183" s="2342"/>
      <c r="J183" s="2342"/>
      <c r="K183" s="2342"/>
      <c r="L183" s="2342"/>
      <c r="M183" s="2342"/>
      <c r="N183" s="2342"/>
      <c r="O183" s="2342"/>
      <c r="P183" s="2342"/>
      <c r="Q183" s="2342"/>
      <c r="R183" s="2342"/>
      <c r="S183" s="2342"/>
      <c r="T183" s="2342"/>
      <c r="U183" s="2342"/>
      <c r="V183" s="2342"/>
      <c r="W183" s="2342"/>
      <c r="X183" s="2342"/>
      <c r="Y183" s="2342"/>
    </row>
    <row r="184" spans="1:25" ht="15.75" customHeight="1">
      <c r="A184" s="2342"/>
      <c r="B184" s="2342"/>
      <c r="C184" s="2342"/>
      <c r="D184" s="2342"/>
      <c r="E184" s="2342"/>
      <c r="F184" s="2342"/>
      <c r="G184" s="2342"/>
      <c r="H184" s="2407"/>
      <c r="I184" s="2342"/>
      <c r="J184" s="2342"/>
      <c r="K184" s="2342"/>
      <c r="L184" s="2342"/>
      <c r="M184" s="2342"/>
      <c r="N184" s="2342"/>
      <c r="O184" s="2342"/>
      <c r="P184" s="2342"/>
      <c r="Q184" s="2342"/>
      <c r="R184" s="2342"/>
      <c r="S184" s="2342"/>
      <c r="T184" s="2342"/>
      <c r="U184" s="2342"/>
      <c r="V184" s="2342"/>
      <c r="W184" s="2342"/>
      <c r="X184" s="2342"/>
      <c r="Y184" s="2342"/>
    </row>
    <row r="185" spans="1:25" ht="15.75" customHeight="1">
      <c r="A185" s="2342"/>
      <c r="B185" s="2342"/>
      <c r="C185" s="2342"/>
      <c r="D185" s="2342"/>
      <c r="E185" s="2342"/>
      <c r="F185" s="2342"/>
      <c r="G185" s="2342"/>
      <c r="H185" s="2407"/>
      <c r="I185" s="2342"/>
      <c r="J185" s="2342"/>
      <c r="K185" s="2342"/>
      <c r="L185" s="2342"/>
      <c r="M185" s="2342"/>
      <c r="N185" s="2342"/>
      <c r="O185" s="2342"/>
      <c r="P185" s="2342"/>
      <c r="Q185" s="2342"/>
      <c r="R185" s="2342"/>
      <c r="S185" s="2342"/>
      <c r="T185" s="2342"/>
      <c r="U185" s="2342"/>
      <c r="V185" s="2342"/>
      <c r="W185" s="2342"/>
      <c r="X185" s="2342"/>
      <c r="Y185" s="2342"/>
    </row>
    <row r="186" spans="1:25" ht="15.75" customHeight="1">
      <c r="A186" s="2342"/>
      <c r="B186" s="2342"/>
      <c r="C186" s="2342"/>
      <c r="D186" s="2342"/>
      <c r="E186" s="2342"/>
      <c r="F186" s="2342"/>
      <c r="G186" s="2342"/>
      <c r="H186" s="2407"/>
      <c r="I186" s="2342"/>
      <c r="J186" s="2342"/>
      <c r="K186" s="2342"/>
      <c r="L186" s="2342"/>
      <c r="M186" s="2342"/>
      <c r="N186" s="2342"/>
      <c r="O186" s="2342"/>
      <c r="P186" s="2342"/>
      <c r="Q186" s="2342"/>
      <c r="R186" s="2342"/>
      <c r="S186" s="2342"/>
      <c r="T186" s="2342"/>
      <c r="U186" s="2342"/>
      <c r="V186" s="2342"/>
      <c r="W186" s="2342"/>
      <c r="X186" s="2342"/>
      <c r="Y186" s="2342"/>
    </row>
    <row r="187" spans="1:25" ht="15.75" customHeight="1">
      <c r="A187" s="2342"/>
      <c r="B187" s="2342"/>
      <c r="C187" s="2342"/>
      <c r="D187" s="2342"/>
      <c r="E187" s="2342"/>
      <c r="F187" s="2342"/>
      <c r="G187" s="2342"/>
      <c r="H187" s="2407"/>
      <c r="I187" s="2342"/>
      <c r="J187" s="2342"/>
      <c r="K187" s="2342"/>
      <c r="L187" s="2342"/>
      <c r="M187" s="2342"/>
      <c r="N187" s="2342"/>
      <c r="O187" s="2342"/>
      <c r="P187" s="2342"/>
      <c r="Q187" s="2342"/>
      <c r="R187" s="2342"/>
      <c r="S187" s="2342"/>
      <c r="T187" s="2342"/>
      <c r="U187" s="2342"/>
      <c r="V187" s="2342"/>
      <c r="W187" s="2342"/>
      <c r="X187" s="2342"/>
      <c r="Y187" s="2342"/>
    </row>
    <row r="188" spans="1:25" ht="15.75" customHeight="1">
      <c r="A188" s="2342"/>
      <c r="B188" s="2342"/>
      <c r="C188" s="2342"/>
      <c r="D188" s="2342"/>
      <c r="E188" s="2342"/>
      <c r="F188" s="2342"/>
      <c r="G188" s="2342"/>
      <c r="H188" s="2407"/>
      <c r="I188" s="2342"/>
      <c r="J188" s="2342"/>
      <c r="K188" s="2342"/>
      <c r="L188" s="2342"/>
      <c r="M188" s="2342"/>
      <c r="N188" s="2342"/>
      <c r="O188" s="2342"/>
      <c r="P188" s="2342"/>
      <c r="Q188" s="2342"/>
      <c r="R188" s="2342"/>
      <c r="S188" s="2342"/>
      <c r="T188" s="2342"/>
      <c r="U188" s="2342"/>
      <c r="V188" s="2342"/>
      <c r="W188" s="2342"/>
      <c r="X188" s="2342"/>
      <c r="Y188" s="2342"/>
    </row>
    <row r="189" spans="1:25" ht="15.75" customHeight="1">
      <c r="A189" s="2342"/>
      <c r="B189" s="2342"/>
      <c r="C189" s="2342"/>
      <c r="D189" s="2342"/>
      <c r="E189" s="2342"/>
      <c r="F189" s="2342"/>
      <c r="G189" s="2342"/>
      <c r="H189" s="2407"/>
      <c r="I189" s="2342"/>
      <c r="J189" s="2342"/>
      <c r="K189" s="2342"/>
      <c r="L189" s="2342"/>
      <c r="M189" s="2342"/>
      <c r="N189" s="2342"/>
      <c r="O189" s="2342"/>
      <c r="P189" s="2342"/>
      <c r="Q189" s="2342"/>
      <c r="R189" s="2342"/>
      <c r="S189" s="2342"/>
      <c r="T189" s="2342"/>
      <c r="U189" s="2342"/>
      <c r="V189" s="2342"/>
      <c r="W189" s="2342"/>
      <c r="X189" s="2342"/>
      <c r="Y189" s="2342"/>
    </row>
    <row r="190" spans="1:25" ht="15.75" customHeight="1">
      <c r="A190" s="2342"/>
      <c r="B190" s="2342"/>
      <c r="C190" s="2342"/>
      <c r="D190" s="2342"/>
      <c r="E190" s="2342"/>
      <c r="F190" s="2342"/>
      <c r="G190" s="2342"/>
      <c r="H190" s="2407"/>
      <c r="I190" s="2342"/>
      <c r="J190" s="2342"/>
      <c r="K190" s="2342"/>
      <c r="L190" s="2342"/>
      <c r="M190" s="2342"/>
      <c r="N190" s="2342"/>
      <c r="O190" s="2342"/>
      <c r="P190" s="2342"/>
      <c r="Q190" s="2342"/>
      <c r="R190" s="2342"/>
      <c r="S190" s="2342"/>
      <c r="T190" s="2342"/>
      <c r="U190" s="2342"/>
      <c r="V190" s="2342"/>
      <c r="W190" s="2342"/>
      <c r="X190" s="2342"/>
      <c r="Y190" s="2342"/>
    </row>
    <row r="191" spans="1:25" ht="15.75" customHeight="1">
      <c r="A191" s="2342"/>
      <c r="B191" s="2342"/>
      <c r="C191" s="2342"/>
      <c r="D191" s="2342"/>
      <c r="E191" s="2342"/>
      <c r="F191" s="2342"/>
      <c r="G191" s="2342"/>
      <c r="H191" s="2407"/>
      <c r="I191" s="2342"/>
      <c r="J191" s="2342"/>
      <c r="K191" s="2342"/>
      <c r="L191" s="2342"/>
      <c r="M191" s="2342"/>
      <c r="N191" s="2342"/>
      <c r="O191" s="2342"/>
      <c r="P191" s="2342"/>
      <c r="Q191" s="2342"/>
      <c r="R191" s="2342"/>
      <c r="S191" s="2342"/>
      <c r="T191" s="2342"/>
      <c r="U191" s="2342"/>
      <c r="V191" s="2342"/>
      <c r="W191" s="2342"/>
      <c r="X191" s="2342"/>
      <c r="Y191" s="2342"/>
    </row>
    <row r="192" spans="1:25" ht="15.75" customHeight="1">
      <c r="A192" s="2342"/>
      <c r="B192" s="2342"/>
      <c r="C192" s="2342"/>
      <c r="D192" s="2342"/>
      <c r="E192" s="2342"/>
      <c r="F192" s="2342"/>
      <c r="G192" s="2342"/>
      <c r="H192" s="2407"/>
      <c r="I192" s="2342"/>
      <c r="J192" s="2342"/>
      <c r="K192" s="2342"/>
      <c r="L192" s="2342"/>
      <c r="M192" s="2342"/>
      <c r="N192" s="2342"/>
      <c r="O192" s="2342"/>
      <c r="P192" s="2342"/>
      <c r="Q192" s="2342"/>
      <c r="R192" s="2342"/>
      <c r="S192" s="2342"/>
      <c r="T192" s="2342"/>
      <c r="U192" s="2342"/>
      <c r="V192" s="2342"/>
      <c r="W192" s="2342"/>
      <c r="X192" s="2342"/>
      <c r="Y192" s="2342"/>
    </row>
    <row r="193" spans="1:25" ht="15.75" customHeight="1">
      <c r="A193" s="2342"/>
      <c r="B193" s="2342"/>
      <c r="C193" s="2342"/>
      <c r="D193" s="2342"/>
      <c r="E193" s="2342"/>
      <c r="F193" s="2342"/>
      <c r="G193" s="2342"/>
      <c r="H193" s="2407"/>
      <c r="I193" s="2342"/>
      <c r="J193" s="2342"/>
      <c r="K193" s="2342"/>
      <c r="L193" s="2342"/>
      <c r="M193" s="2342"/>
      <c r="N193" s="2342"/>
      <c r="O193" s="2342"/>
      <c r="P193" s="2342"/>
      <c r="Q193" s="2342"/>
      <c r="R193" s="2342"/>
      <c r="S193" s="2342"/>
      <c r="T193" s="2342"/>
      <c r="U193" s="2342"/>
      <c r="V193" s="2342"/>
      <c r="W193" s="2342"/>
      <c r="X193" s="2342"/>
      <c r="Y193" s="2342"/>
    </row>
    <row r="194" spans="1:25" ht="15.75" customHeight="1">
      <c r="A194" s="2342"/>
      <c r="B194" s="2342"/>
      <c r="C194" s="2342"/>
      <c r="D194" s="2342"/>
      <c r="E194" s="2342"/>
      <c r="F194" s="2342"/>
      <c r="G194" s="2342"/>
      <c r="H194" s="2407"/>
      <c r="I194" s="2342"/>
      <c r="J194" s="2342"/>
      <c r="K194" s="2342"/>
      <c r="L194" s="2342"/>
      <c r="M194" s="2342"/>
      <c r="N194" s="2342"/>
      <c r="O194" s="2342"/>
      <c r="P194" s="2342"/>
      <c r="Q194" s="2342"/>
      <c r="R194" s="2342"/>
      <c r="S194" s="2342"/>
      <c r="T194" s="2342"/>
      <c r="U194" s="2342"/>
      <c r="V194" s="2342"/>
      <c r="W194" s="2342"/>
      <c r="X194" s="2342"/>
      <c r="Y194" s="2342"/>
    </row>
    <row r="195" spans="1:25" ht="15.75" customHeight="1">
      <c r="A195" s="2342"/>
      <c r="B195" s="2342"/>
      <c r="C195" s="2342"/>
      <c r="D195" s="2342"/>
      <c r="E195" s="2342"/>
      <c r="F195" s="2342"/>
      <c r="G195" s="2342"/>
      <c r="H195" s="2407"/>
      <c r="I195" s="2342"/>
      <c r="J195" s="2342"/>
      <c r="K195" s="2342"/>
      <c r="L195" s="2342"/>
      <c r="M195" s="2342"/>
      <c r="N195" s="2342"/>
      <c r="O195" s="2342"/>
      <c r="P195" s="2342"/>
      <c r="Q195" s="2342"/>
      <c r="R195" s="2342"/>
      <c r="S195" s="2342"/>
      <c r="T195" s="2342"/>
      <c r="U195" s="2342"/>
      <c r="V195" s="2342"/>
      <c r="W195" s="2342"/>
      <c r="X195" s="2342"/>
      <c r="Y195" s="2342"/>
    </row>
    <row r="196" spans="1:25" ht="15.75" customHeight="1">
      <c r="A196" s="2342"/>
      <c r="B196" s="2342"/>
      <c r="C196" s="2342"/>
      <c r="D196" s="2342"/>
      <c r="E196" s="2342"/>
      <c r="F196" s="2342"/>
      <c r="G196" s="2342"/>
      <c r="H196" s="2407"/>
      <c r="I196" s="2342"/>
      <c r="J196" s="2342"/>
      <c r="K196" s="2342"/>
      <c r="L196" s="2342"/>
      <c r="M196" s="2342"/>
      <c r="N196" s="2342"/>
      <c r="O196" s="2342"/>
      <c r="P196" s="2342"/>
      <c r="Q196" s="2342"/>
      <c r="R196" s="2342"/>
      <c r="S196" s="2342"/>
      <c r="T196" s="2342"/>
      <c r="U196" s="2342"/>
      <c r="V196" s="2342"/>
      <c r="W196" s="2342"/>
      <c r="X196" s="2342"/>
      <c r="Y196" s="2342"/>
    </row>
    <row r="197" spans="1:25" ht="15.75" customHeight="1">
      <c r="A197" s="2342"/>
      <c r="B197" s="2342"/>
      <c r="C197" s="2342"/>
      <c r="D197" s="2342"/>
      <c r="E197" s="2342"/>
      <c r="F197" s="2342"/>
      <c r="G197" s="2342"/>
      <c r="H197" s="2407"/>
      <c r="I197" s="2342"/>
      <c r="J197" s="2342"/>
      <c r="K197" s="2342"/>
      <c r="L197" s="2342"/>
      <c r="M197" s="2342"/>
      <c r="N197" s="2342"/>
      <c r="O197" s="2342"/>
      <c r="P197" s="2342"/>
      <c r="Q197" s="2342"/>
      <c r="R197" s="2342"/>
      <c r="S197" s="2342"/>
      <c r="T197" s="2342"/>
      <c r="U197" s="2342"/>
      <c r="V197" s="2342"/>
      <c r="W197" s="2342"/>
      <c r="X197" s="2342"/>
      <c r="Y197" s="2342"/>
    </row>
    <row r="198" spans="1:25" ht="15.75" customHeight="1">
      <c r="A198" s="2342"/>
      <c r="B198" s="2342"/>
      <c r="C198" s="2342"/>
      <c r="D198" s="2342"/>
      <c r="E198" s="2342"/>
      <c r="F198" s="2342"/>
      <c r="G198" s="2342"/>
      <c r="H198" s="2407"/>
      <c r="I198" s="2342"/>
      <c r="J198" s="2342"/>
      <c r="K198" s="2342"/>
      <c r="L198" s="2342"/>
      <c r="M198" s="2342"/>
      <c r="N198" s="2342"/>
      <c r="O198" s="2342"/>
      <c r="P198" s="2342"/>
      <c r="Q198" s="2342"/>
      <c r="R198" s="2342"/>
      <c r="S198" s="2342"/>
      <c r="T198" s="2342"/>
      <c r="U198" s="2342"/>
      <c r="V198" s="2342"/>
      <c r="W198" s="2342"/>
      <c r="X198" s="2342"/>
      <c r="Y198" s="2342"/>
    </row>
    <row r="199" spans="1:25" ht="15.75" customHeight="1">
      <c r="A199" s="2342"/>
      <c r="B199" s="2342"/>
      <c r="C199" s="2342"/>
      <c r="D199" s="2342"/>
      <c r="E199" s="2342"/>
      <c r="F199" s="2342"/>
      <c r="G199" s="2342"/>
      <c r="H199" s="2407"/>
      <c r="I199" s="2342"/>
      <c r="J199" s="2342"/>
      <c r="K199" s="2342"/>
      <c r="L199" s="2342"/>
      <c r="M199" s="2342"/>
      <c r="N199" s="2342"/>
      <c r="O199" s="2342"/>
      <c r="P199" s="2342"/>
      <c r="Q199" s="2342"/>
      <c r="R199" s="2342"/>
      <c r="S199" s="2342"/>
      <c r="T199" s="2342"/>
      <c r="U199" s="2342"/>
      <c r="V199" s="2342"/>
      <c r="W199" s="2342"/>
      <c r="X199" s="2342"/>
      <c r="Y199" s="2342"/>
    </row>
    <row r="200" spans="1:25" ht="15.75" customHeight="1">
      <c r="A200" s="2342"/>
      <c r="B200" s="2342"/>
      <c r="C200" s="2342"/>
      <c r="D200" s="2342"/>
      <c r="E200" s="2342"/>
      <c r="F200" s="2342"/>
      <c r="G200" s="2342"/>
      <c r="H200" s="2407"/>
      <c r="I200" s="2342"/>
      <c r="J200" s="2342"/>
      <c r="K200" s="2342"/>
      <c r="L200" s="2342"/>
      <c r="M200" s="2342"/>
      <c r="N200" s="2342"/>
      <c r="O200" s="2342"/>
      <c r="P200" s="2342"/>
      <c r="Q200" s="2342"/>
      <c r="R200" s="2342"/>
      <c r="S200" s="2342"/>
      <c r="T200" s="2342"/>
      <c r="U200" s="2342"/>
      <c r="V200" s="2342"/>
      <c r="W200" s="2342"/>
      <c r="X200" s="2342"/>
      <c r="Y200" s="2342"/>
    </row>
    <row r="201" spans="1:25" ht="15.75" customHeight="1">
      <c r="A201" s="2342"/>
      <c r="B201" s="2342"/>
      <c r="C201" s="2342"/>
      <c r="D201" s="2342"/>
      <c r="E201" s="2342"/>
      <c r="F201" s="2342"/>
      <c r="G201" s="2342"/>
      <c r="H201" s="2407"/>
      <c r="I201" s="2342"/>
      <c r="J201" s="2342"/>
      <c r="K201" s="2342"/>
      <c r="L201" s="2342"/>
      <c r="M201" s="2342"/>
      <c r="N201" s="2342"/>
      <c r="O201" s="2342"/>
      <c r="P201" s="2342"/>
      <c r="Q201" s="2342"/>
      <c r="R201" s="2342"/>
      <c r="S201" s="2342"/>
      <c r="T201" s="2342"/>
      <c r="U201" s="2342"/>
      <c r="V201" s="2342"/>
      <c r="W201" s="2342"/>
      <c r="X201" s="2342"/>
      <c r="Y201" s="2342"/>
    </row>
    <row r="202" spans="1:25" ht="15.75" customHeight="1">
      <c r="A202" s="2342"/>
      <c r="B202" s="2342"/>
      <c r="C202" s="2342"/>
      <c r="D202" s="2342"/>
      <c r="E202" s="2342"/>
      <c r="F202" s="2342"/>
      <c r="G202" s="2342"/>
      <c r="H202" s="2407"/>
      <c r="I202" s="2342"/>
      <c r="J202" s="2342"/>
      <c r="K202" s="2342"/>
      <c r="L202" s="2342"/>
      <c r="M202" s="2342"/>
      <c r="N202" s="2342"/>
      <c r="O202" s="2342"/>
      <c r="P202" s="2342"/>
      <c r="Q202" s="2342"/>
      <c r="R202" s="2342"/>
      <c r="S202" s="2342"/>
      <c r="T202" s="2342"/>
      <c r="U202" s="2342"/>
      <c r="V202" s="2342"/>
      <c r="W202" s="2342"/>
      <c r="X202" s="2342"/>
      <c r="Y202" s="2342"/>
    </row>
    <row r="203" spans="1:25" ht="15.75" customHeight="1">
      <c r="A203" s="2342"/>
      <c r="B203" s="2342"/>
      <c r="C203" s="2342"/>
      <c r="D203" s="2342"/>
      <c r="E203" s="2342"/>
      <c r="F203" s="2342"/>
      <c r="G203" s="2342"/>
      <c r="H203" s="2407"/>
      <c r="I203" s="2342"/>
      <c r="J203" s="2342"/>
      <c r="K203" s="2342"/>
      <c r="L203" s="2342"/>
      <c r="M203" s="2342"/>
      <c r="N203" s="2342"/>
      <c r="O203" s="2342"/>
      <c r="P203" s="2342"/>
      <c r="Q203" s="2342"/>
      <c r="R203" s="2342"/>
      <c r="S203" s="2342"/>
      <c r="T203" s="2342"/>
      <c r="U203" s="2342"/>
      <c r="V203" s="2342"/>
      <c r="W203" s="2342"/>
      <c r="X203" s="2342"/>
      <c r="Y203" s="2342"/>
    </row>
    <row r="204" spans="1:25" ht="15.75" customHeight="1">
      <c r="A204" s="2342"/>
      <c r="B204" s="2342"/>
      <c r="C204" s="2342"/>
      <c r="D204" s="2342"/>
      <c r="E204" s="2342"/>
      <c r="F204" s="2342"/>
      <c r="G204" s="2342"/>
      <c r="H204" s="2407"/>
      <c r="I204" s="2342"/>
      <c r="J204" s="2342"/>
      <c r="K204" s="2342"/>
      <c r="L204" s="2342"/>
      <c r="M204" s="2342"/>
      <c r="N204" s="2342"/>
      <c r="O204" s="2342"/>
      <c r="P204" s="2342"/>
      <c r="Q204" s="2342"/>
      <c r="R204" s="2342"/>
      <c r="S204" s="2342"/>
      <c r="T204" s="2342"/>
      <c r="U204" s="2342"/>
      <c r="V204" s="2342"/>
      <c r="W204" s="2342"/>
      <c r="X204" s="2342"/>
      <c r="Y204" s="2342"/>
    </row>
    <row r="205" spans="1:25" ht="15.75" customHeight="1">
      <c r="A205" s="2342"/>
      <c r="B205" s="2342"/>
      <c r="C205" s="2342"/>
      <c r="D205" s="2342"/>
      <c r="E205" s="2342"/>
      <c r="F205" s="2342"/>
      <c r="G205" s="2342"/>
      <c r="H205" s="2407"/>
      <c r="I205" s="2342"/>
      <c r="J205" s="2342"/>
      <c r="K205" s="2342"/>
      <c r="L205" s="2342"/>
      <c r="M205" s="2342"/>
      <c r="N205" s="2342"/>
      <c r="O205" s="2342"/>
      <c r="P205" s="2342"/>
      <c r="Q205" s="2342"/>
      <c r="R205" s="2342"/>
      <c r="S205" s="2342"/>
      <c r="T205" s="2342"/>
      <c r="U205" s="2342"/>
      <c r="V205" s="2342"/>
      <c r="W205" s="2342"/>
      <c r="X205" s="2342"/>
      <c r="Y205" s="2342"/>
    </row>
    <row r="206" spans="1:25" ht="15.75" customHeight="1">
      <c r="A206" s="2342"/>
      <c r="B206" s="2342"/>
      <c r="C206" s="2342"/>
      <c r="D206" s="2342"/>
      <c r="E206" s="2342"/>
      <c r="F206" s="2342"/>
      <c r="G206" s="2342"/>
      <c r="H206" s="2407"/>
      <c r="I206" s="2342"/>
      <c r="J206" s="2342"/>
      <c r="K206" s="2342"/>
      <c r="L206" s="2342"/>
      <c r="M206" s="2342"/>
      <c r="N206" s="2342"/>
      <c r="O206" s="2342"/>
      <c r="P206" s="2342"/>
      <c r="Q206" s="2342"/>
      <c r="R206" s="2342"/>
      <c r="S206" s="2342"/>
      <c r="T206" s="2342"/>
      <c r="U206" s="2342"/>
      <c r="V206" s="2342"/>
      <c r="W206" s="2342"/>
      <c r="X206" s="2342"/>
      <c r="Y206" s="2342"/>
    </row>
    <row r="207" spans="1:25" ht="15.75" customHeight="1">
      <c r="A207" s="2342"/>
      <c r="B207" s="2342"/>
      <c r="C207" s="2342"/>
      <c r="D207" s="2342"/>
      <c r="E207" s="2342"/>
      <c r="F207" s="2342"/>
      <c r="G207" s="2342"/>
      <c r="H207" s="2407"/>
      <c r="I207" s="2342"/>
      <c r="J207" s="2342"/>
      <c r="K207" s="2342"/>
      <c r="L207" s="2342"/>
      <c r="M207" s="2342"/>
      <c r="N207" s="2342"/>
      <c r="O207" s="2342"/>
      <c r="P207" s="2342"/>
      <c r="Q207" s="2342"/>
      <c r="R207" s="2342"/>
      <c r="S207" s="2342"/>
      <c r="T207" s="2342"/>
      <c r="U207" s="2342"/>
      <c r="V207" s="2342"/>
      <c r="W207" s="2342"/>
      <c r="X207" s="2342"/>
      <c r="Y207" s="2342"/>
    </row>
    <row r="208" spans="1:25" ht="15.75" customHeight="1">
      <c r="A208" s="2342"/>
      <c r="B208" s="2342"/>
      <c r="C208" s="2342"/>
      <c r="D208" s="2342"/>
      <c r="E208" s="2342"/>
      <c r="F208" s="2342"/>
      <c r="G208" s="2342"/>
      <c r="H208" s="2407"/>
      <c r="I208" s="2342"/>
      <c r="J208" s="2342"/>
      <c r="K208" s="2342"/>
      <c r="L208" s="2342"/>
      <c r="M208" s="2342"/>
      <c r="N208" s="2342"/>
      <c r="O208" s="2342"/>
      <c r="P208" s="2342"/>
      <c r="Q208" s="2342"/>
      <c r="R208" s="2342"/>
      <c r="S208" s="2342"/>
      <c r="T208" s="2342"/>
      <c r="U208" s="2342"/>
      <c r="V208" s="2342"/>
      <c r="W208" s="2342"/>
      <c r="X208" s="2342"/>
      <c r="Y208" s="2342"/>
    </row>
    <row r="209" spans="1:25" ht="15.75" customHeight="1">
      <c r="A209" s="2342"/>
      <c r="B209" s="2342"/>
      <c r="C209" s="2342"/>
      <c r="D209" s="2342"/>
      <c r="E209" s="2342"/>
      <c r="F209" s="2342"/>
      <c r="G209" s="2342"/>
      <c r="H209" s="2407"/>
      <c r="I209" s="2342"/>
      <c r="J209" s="2342"/>
      <c r="K209" s="2342"/>
      <c r="L209" s="2342"/>
      <c r="M209" s="2342"/>
      <c r="N209" s="2342"/>
      <c r="O209" s="2342"/>
      <c r="P209" s="2342"/>
      <c r="Q209" s="2342"/>
      <c r="R209" s="2342"/>
      <c r="S209" s="2342"/>
      <c r="T209" s="2342"/>
      <c r="U209" s="2342"/>
      <c r="V209" s="2342"/>
      <c r="W209" s="2342"/>
      <c r="X209" s="2342"/>
      <c r="Y209" s="2342"/>
    </row>
    <row r="210" spans="1:25" ht="15.75" customHeight="1">
      <c r="A210" s="2342"/>
      <c r="B210" s="2342"/>
      <c r="C210" s="2342"/>
      <c r="D210" s="2342"/>
      <c r="E210" s="2342"/>
      <c r="F210" s="2342"/>
      <c r="G210" s="2342"/>
      <c r="H210" s="2407"/>
      <c r="I210" s="2342"/>
      <c r="J210" s="2342"/>
      <c r="K210" s="2342"/>
      <c r="L210" s="2342"/>
      <c r="M210" s="2342"/>
      <c r="N210" s="2342"/>
      <c r="O210" s="2342"/>
      <c r="P210" s="2342"/>
      <c r="Q210" s="2342"/>
      <c r="R210" s="2342"/>
      <c r="S210" s="2342"/>
      <c r="T210" s="2342"/>
      <c r="U210" s="2342"/>
      <c r="V210" s="2342"/>
      <c r="W210" s="2342"/>
      <c r="X210" s="2342"/>
      <c r="Y210" s="2342"/>
    </row>
    <row r="211" spans="1:25" ht="15.75" customHeight="1">
      <c r="A211" s="2342"/>
      <c r="B211" s="2342"/>
      <c r="C211" s="2342"/>
      <c r="D211" s="2342"/>
      <c r="E211" s="2342"/>
      <c r="F211" s="2342"/>
      <c r="G211" s="2342"/>
      <c r="H211" s="2407"/>
      <c r="I211" s="2342"/>
      <c r="J211" s="2342"/>
      <c r="K211" s="2342"/>
      <c r="L211" s="2342"/>
      <c r="M211" s="2342"/>
      <c r="N211" s="2342"/>
      <c r="O211" s="2342"/>
      <c r="P211" s="2342"/>
      <c r="Q211" s="2342"/>
      <c r="R211" s="2342"/>
      <c r="S211" s="2342"/>
      <c r="T211" s="2342"/>
      <c r="U211" s="2342"/>
      <c r="V211" s="2342"/>
      <c r="W211" s="2342"/>
      <c r="X211" s="2342"/>
      <c r="Y211" s="2342"/>
    </row>
    <row r="212" spans="1:25" ht="15.75" customHeight="1">
      <c r="A212" s="2342"/>
      <c r="B212" s="2342"/>
      <c r="C212" s="2342"/>
      <c r="D212" s="2342"/>
      <c r="E212" s="2342"/>
      <c r="F212" s="2342"/>
      <c r="G212" s="2342"/>
      <c r="H212" s="2407"/>
      <c r="I212" s="2342"/>
      <c r="J212" s="2342"/>
      <c r="K212" s="2342"/>
      <c r="L212" s="2342"/>
      <c r="M212" s="2342"/>
      <c r="N212" s="2342"/>
      <c r="O212" s="2342"/>
      <c r="P212" s="2342"/>
      <c r="Q212" s="2342"/>
      <c r="R212" s="2342"/>
      <c r="S212" s="2342"/>
      <c r="T212" s="2342"/>
      <c r="U212" s="2342"/>
      <c r="V212" s="2342"/>
      <c r="W212" s="2342"/>
      <c r="X212" s="2342"/>
      <c r="Y212" s="2342"/>
    </row>
    <row r="213" spans="1:25" ht="15.75" customHeight="1">
      <c r="A213" s="2342"/>
      <c r="B213" s="2342"/>
      <c r="C213" s="2342"/>
      <c r="D213" s="2342"/>
      <c r="E213" s="2342"/>
      <c r="F213" s="2342"/>
      <c r="G213" s="2342"/>
      <c r="H213" s="2407"/>
      <c r="I213" s="2342"/>
      <c r="J213" s="2342"/>
      <c r="K213" s="2342"/>
      <c r="L213" s="2342"/>
      <c r="M213" s="2342"/>
      <c r="N213" s="2342"/>
      <c r="O213" s="2342"/>
      <c r="P213" s="2342"/>
      <c r="Q213" s="2342"/>
      <c r="R213" s="2342"/>
      <c r="S213" s="2342"/>
      <c r="T213" s="2342"/>
      <c r="U213" s="2342"/>
      <c r="V213" s="2342"/>
      <c r="W213" s="2342"/>
      <c r="X213" s="2342"/>
      <c r="Y213" s="2342"/>
    </row>
    <row r="214" spans="1:25" ht="15.75" customHeight="1">
      <c r="A214" s="2342"/>
      <c r="B214" s="2342"/>
      <c r="C214" s="2342"/>
      <c r="D214" s="2342"/>
      <c r="E214" s="2342"/>
      <c r="F214" s="2342"/>
      <c r="G214" s="2342"/>
      <c r="H214" s="2407"/>
      <c r="I214" s="2342"/>
      <c r="J214" s="2342"/>
      <c r="K214" s="2342"/>
      <c r="L214" s="2342"/>
      <c r="M214" s="2342"/>
      <c r="N214" s="2342"/>
      <c r="O214" s="2342"/>
      <c r="P214" s="2342"/>
      <c r="Q214" s="2342"/>
      <c r="R214" s="2342"/>
      <c r="S214" s="2342"/>
      <c r="T214" s="2342"/>
      <c r="U214" s="2342"/>
      <c r="V214" s="2342"/>
      <c r="W214" s="2342"/>
      <c r="X214" s="2342"/>
      <c r="Y214" s="2342"/>
    </row>
    <row r="215" spans="1:25" ht="15.75" customHeight="1">
      <c r="A215" s="2342"/>
      <c r="B215" s="2342"/>
      <c r="C215" s="2342"/>
      <c r="D215" s="2342"/>
      <c r="E215" s="2342"/>
      <c r="F215" s="2342"/>
      <c r="G215" s="2342"/>
      <c r="H215" s="2407"/>
      <c r="I215" s="2342"/>
      <c r="J215" s="2342"/>
      <c r="K215" s="2342"/>
      <c r="L215" s="2342"/>
      <c r="M215" s="2342"/>
      <c r="N215" s="2342"/>
      <c r="O215" s="2342"/>
      <c r="P215" s="2342"/>
      <c r="Q215" s="2342"/>
      <c r="R215" s="2342"/>
      <c r="S215" s="2342"/>
      <c r="T215" s="2342"/>
      <c r="U215" s="2342"/>
      <c r="V215" s="2342"/>
      <c r="W215" s="2342"/>
      <c r="X215" s="2342"/>
      <c r="Y215" s="2342"/>
    </row>
    <row r="216" spans="1:25" ht="15.75" customHeight="1">
      <c r="A216" s="2342"/>
      <c r="B216" s="2342"/>
      <c r="C216" s="2342"/>
      <c r="D216" s="2342"/>
      <c r="E216" s="2342"/>
      <c r="F216" s="2342"/>
      <c r="G216" s="2342"/>
      <c r="H216" s="2407"/>
      <c r="I216" s="2342"/>
      <c r="J216" s="2342"/>
      <c r="K216" s="2342"/>
      <c r="L216" s="2342"/>
      <c r="M216" s="2342"/>
      <c r="N216" s="2342"/>
      <c r="O216" s="2342"/>
      <c r="P216" s="2342"/>
      <c r="Q216" s="2342"/>
      <c r="R216" s="2342"/>
      <c r="S216" s="2342"/>
      <c r="T216" s="2342"/>
      <c r="U216" s="2342"/>
      <c r="V216" s="2342"/>
      <c r="W216" s="2342"/>
      <c r="X216" s="2342"/>
      <c r="Y216" s="2342"/>
    </row>
    <row r="217" spans="1:25" ht="15.75" customHeight="1">
      <c r="A217" s="2342"/>
      <c r="B217" s="2342"/>
      <c r="C217" s="2342"/>
      <c r="D217" s="2342"/>
      <c r="E217" s="2342"/>
      <c r="F217" s="2342"/>
      <c r="G217" s="2342"/>
      <c r="H217" s="2407"/>
      <c r="I217" s="2342"/>
      <c r="J217" s="2342"/>
      <c r="K217" s="2342"/>
      <c r="L217" s="2342"/>
      <c r="M217" s="2342"/>
      <c r="N217" s="2342"/>
      <c r="O217" s="2342"/>
      <c r="P217" s="2342"/>
      <c r="Q217" s="2342"/>
      <c r="R217" s="2342"/>
      <c r="S217" s="2342"/>
      <c r="T217" s="2342"/>
      <c r="U217" s="2342"/>
      <c r="V217" s="2342"/>
      <c r="W217" s="2342"/>
      <c r="X217" s="2342"/>
      <c r="Y217" s="2342"/>
    </row>
    <row r="218" spans="1:25" ht="15.75" customHeight="1">
      <c r="A218" s="2342"/>
      <c r="B218" s="2342"/>
      <c r="C218" s="2342"/>
      <c r="D218" s="2342"/>
      <c r="E218" s="2342"/>
      <c r="F218" s="2342"/>
      <c r="G218" s="2342"/>
      <c r="H218" s="2407"/>
      <c r="I218" s="2342"/>
      <c r="J218" s="2342"/>
      <c r="K218" s="2342"/>
      <c r="L218" s="2342"/>
      <c r="M218" s="2342"/>
      <c r="N218" s="2342"/>
      <c r="O218" s="2342"/>
      <c r="P218" s="2342"/>
      <c r="Q218" s="2342"/>
      <c r="R218" s="2342"/>
      <c r="S218" s="2342"/>
      <c r="T218" s="2342"/>
      <c r="U218" s="2342"/>
      <c r="V218" s="2342"/>
      <c r="W218" s="2342"/>
      <c r="X218" s="2342"/>
      <c r="Y218" s="2342"/>
    </row>
    <row r="219" spans="1:25" ht="15.75" customHeight="1">
      <c r="A219" s="2342"/>
      <c r="B219" s="2342"/>
      <c r="C219" s="2342"/>
      <c r="D219" s="2342"/>
      <c r="E219" s="2342"/>
      <c r="F219" s="2342"/>
      <c r="G219" s="2342"/>
      <c r="H219" s="2407"/>
      <c r="I219" s="2342"/>
      <c r="J219" s="2342"/>
      <c r="K219" s="2342"/>
      <c r="L219" s="2342"/>
      <c r="M219" s="2342"/>
      <c r="N219" s="2342"/>
      <c r="O219" s="2342"/>
      <c r="P219" s="2342"/>
      <c r="Q219" s="2342"/>
      <c r="R219" s="2342"/>
      <c r="S219" s="2342"/>
      <c r="T219" s="2342"/>
      <c r="U219" s="2342"/>
      <c r="V219" s="2342"/>
      <c r="W219" s="2342"/>
      <c r="X219" s="2342"/>
      <c r="Y219" s="2342"/>
    </row>
    <row r="220" spans="1:25" ht="15.75" customHeight="1">
      <c r="A220" s="2342"/>
      <c r="B220" s="2342"/>
      <c r="C220" s="2342"/>
      <c r="D220" s="2342"/>
      <c r="E220" s="2342"/>
      <c r="F220" s="2342"/>
      <c r="G220" s="2342"/>
      <c r="H220" s="2407"/>
      <c r="I220" s="2342"/>
      <c r="J220" s="2342"/>
      <c r="K220" s="2342"/>
      <c r="L220" s="2342"/>
      <c r="M220" s="2342"/>
      <c r="N220" s="2342"/>
      <c r="O220" s="2342"/>
      <c r="P220" s="2342"/>
      <c r="Q220" s="2342"/>
      <c r="R220" s="2342"/>
      <c r="S220" s="2342"/>
      <c r="T220" s="2342"/>
      <c r="U220" s="2342"/>
      <c r="V220" s="2342"/>
      <c r="W220" s="2342"/>
      <c r="X220" s="2342"/>
      <c r="Y220" s="2342"/>
    </row>
    <row r="221" spans="1:25" ht="15.75" customHeight="1">
      <c r="A221" s="2342"/>
      <c r="B221" s="2342"/>
      <c r="C221" s="2342"/>
      <c r="D221" s="2342"/>
      <c r="E221" s="2342"/>
      <c r="F221" s="2342"/>
      <c r="G221" s="2342"/>
      <c r="H221" s="2407"/>
      <c r="I221" s="2342"/>
      <c r="J221" s="2342"/>
      <c r="K221" s="2342"/>
      <c r="L221" s="2342"/>
      <c r="M221" s="2342"/>
      <c r="N221" s="2342"/>
      <c r="O221" s="2342"/>
      <c r="P221" s="2342"/>
      <c r="Q221" s="2342"/>
      <c r="R221" s="2342"/>
      <c r="S221" s="2342"/>
      <c r="T221" s="2342"/>
      <c r="U221" s="2342"/>
      <c r="V221" s="2342"/>
      <c r="W221" s="2342"/>
      <c r="X221" s="2342"/>
      <c r="Y221" s="2342"/>
    </row>
    <row r="222" spans="1:25" ht="15.75" customHeight="1">
      <c r="A222" s="2342"/>
      <c r="B222" s="2342"/>
      <c r="C222" s="2342"/>
      <c r="D222" s="2342"/>
      <c r="E222" s="2342"/>
      <c r="F222" s="2342"/>
      <c r="G222" s="2342"/>
      <c r="H222" s="2407"/>
      <c r="I222" s="2342"/>
      <c r="J222" s="2342"/>
      <c r="K222" s="2342"/>
      <c r="L222" s="2342"/>
      <c r="M222" s="2342"/>
      <c r="N222" s="2342"/>
      <c r="O222" s="2342"/>
      <c r="P222" s="2342"/>
      <c r="Q222" s="2342"/>
      <c r="R222" s="2342"/>
      <c r="S222" s="2342"/>
      <c r="T222" s="2342"/>
      <c r="U222" s="2342"/>
      <c r="V222" s="2342"/>
      <c r="W222" s="2342"/>
      <c r="X222" s="2342"/>
      <c r="Y222" s="2342"/>
    </row>
    <row r="223" spans="1:25" ht="15.75" customHeight="1">
      <c r="A223" s="2342"/>
      <c r="B223" s="2342"/>
      <c r="C223" s="2342"/>
      <c r="D223" s="2342"/>
      <c r="E223" s="2342"/>
      <c r="F223" s="2342"/>
      <c r="G223" s="2342"/>
      <c r="H223" s="2407"/>
      <c r="I223" s="2342"/>
      <c r="J223" s="2342"/>
      <c r="K223" s="2342"/>
      <c r="L223" s="2342"/>
      <c r="M223" s="2342"/>
      <c r="N223" s="2342"/>
      <c r="O223" s="2342"/>
      <c r="P223" s="2342"/>
      <c r="Q223" s="2342"/>
      <c r="R223" s="2342"/>
      <c r="S223" s="2342"/>
      <c r="T223" s="2342"/>
      <c r="U223" s="2342"/>
      <c r="V223" s="2342"/>
      <c r="W223" s="2342"/>
      <c r="X223" s="2342"/>
      <c r="Y223" s="2342"/>
    </row>
    <row r="224" spans="1:25" ht="15.75" customHeight="1">
      <c r="A224" s="2342"/>
      <c r="B224" s="2342"/>
      <c r="C224" s="2342"/>
      <c r="D224" s="2342"/>
      <c r="E224" s="2342"/>
      <c r="F224" s="2342"/>
      <c r="G224" s="2342"/>
      <c r="H224" s="2407"/>
      <c r="I224" s="2342"/>
      <c r="J224" s="2342"/>
      <c r="K224" s="2342"/>
      <c r="L224" s="2342"/>
      <c r="M224" s="2342"/>
      <c r="N224" s="2342"/>
      <c r="O224" s="2342"/>
      <c r="P224" s="2342"/>
      <c r="Q224" s="2342"/>
      <c r="R224" s="2342"/>
      <c r="S224" s="2342"/>
      <c r="T224" s="2342"/>
      <c r="U224" s="2342"/>
      <c r="V224" s="2342"/>
      <c r="W224" s="2342"/>
      <c r="X224" s="2342"/>
      <c r="Y224" s="2342"/>
    </row>
    <row r="225" spans="1:25" ht="15.75" customHeight="1">
      <c r="A225" s="2342"/>
      <c r="B225" s="2342"/>
      <c r="C225" s="2342"/>
      <c r="D225" s="2342"/>
      <c r="E225" s="2342"/>
      <c r="F225" s="2342"/>
      <c r="G225" s="2342"/>
      <c r="H225" s="2407"/>
      <c r="I225" s="2342"/>
      <c r="J225" s="2342"/>
      <c r="K225" s="2342"/>
      <c r="L225" s="2342"/>
      <c r="M225" s="2342"/>
      <c r="N225" s="2342"/>
      <c r="O225" s="2342"/>
      <c r="P225" s="2342"/>
      <c r="Q225" s="2342"/>
      <c r="R225" s="2342"/>
      <c r="S225" s="2342"/>
      <c r="T225" s="2342"/>
      <c r="U225" s="2342"/>
      <c r="V225" s="2342"/>
      <c r="W225" s="2342"/>
      <c r="X225" s="2342"/>
      <c r="Y225" s="2342"/>
    </row>
    <row r="226" spans="1:25" ht="15.75" customHeight="1">
      <c r="A226" s="2342"/>
      <c r="B226" s="2342"/>
      <c r="C226" s="2342"/>
      <c r="D226" s="2342"/>
      <c r="E226" s="2342"/>
      <c r="F226" s="2342"/>
      <c r="G226" s="2342"/>
      <c r="H226" s="2407"/>
      <c r="I226" s="2342"/>
      <c r="J226" s="2342"/>
      <c r="K226" s="2342"/>
      <c r="L226" s="2342"/>
      <c r="M226" s="2342"/>
      <c r="N226" s="2342"/>
      <c r="O226" s="2342"/>
      <c r="P226" s="2342"/>
      <c r="Q226" s="2342"/>
      <c r="R226" s="2342"/>
      <c r="S226" s="2342"/>
      <c r="T226" s="2342"/>
      <c r="U226" s="2342"/>
      <c r="V226" s="2342"/>
      <c r="W226" s="2342"/>
      <c r="X226" s="2342"/>
      <c r="Y226" s="2342"/>
    </row>
    <row r="227" spans="1:25" ht="15.75" customHeight="1">
      <c r="A227" s="2342"/>
      <c r="B227" s="2342"/>
      <c r="C227" s="2342"/>
      <c r="D227" s="2342"/>
      <c r="E227" s="2342"/>
      <c r="F227" s="2342"/>
      <c r="G227" s="2342"/>
      <c r="H227" s="2407"/>
      <c r="I227" s="2342"/>
      <c r="J227" s="2342"/>
      <c r="K227" s="2342"/>
      <c r="L227" s="2342"/>
      <c r="M227" s="2342"/>
      <c r="N227" s="2342"/>
      <c r="O227" s="2342"/>
      <c r="P227" s="2342"/>
      <c r="Q227" s="2342"/>
      <c r="R227" s="2342"/>
      <c r="S227" s="2342"/>
      <c r="T227" s="2342"/>
      <c r="U227" s="2342"/>
      <c r="V227" s="2342"/>
      <c r="W227" s="2342"/>
      <c r="X227" s="2342"/>
      <c r="Y227" s="2342"/>
    </row>
    <row r="228" spans="1:25" ht="15.75" customHeight="1">
      <c r="A228" s="2342"/>
      <c r="B228" s="2342"/>
      <c r="C228" s="2342"/>
      <c r="D228" s="2342"/>
      <c r="E228" s="2342"/>
      <c r="F228" s="2342"/>
      <c r="G228" s="2342"/>
      <c r="H228" s="2407"/>
      <c r="I228" s="2342"/>
      <c r="J228" s="2342"/>
      <c r="K228" s="2342"/>
      <c r="L228" s="2342"/>
      <c r="M228" s="2342"/>
      <c r="N228" s="2342"/>
      <c r="O228" s="2342"/>
      <c r="P228" s="2342"/>
      <c r="Q228" s="2342"/>
      <c r="R228" s="2342"/>
      <c r="S228" s="2342"/>
      <c r="T228" s="2342"/>
      <c r="U228" s="2342"/>
      <c r="V228" s="2342"/>
      <c r="W228" s="2342"/>
      <c r="X228" s="2342"/>
      <c r="Y228" s="2342"/>
    </row>
    <row r="229" spans="1:25" ht="15.75" customHeight="1">
      <c r="A229" s="2342"/>
      <c r="B229" s="2342"/>
      <c r="C229" s="2342"/>
      <c r="D229" s="2342"/>
      <c r="E229" s="2342"/>
      <c r="F229" s="2342"/>
      <c r="G229" s="2342"/>
      <c r="H229" s="2407"/>
      <c r="I229" s="2342"/>
      <c r="J229" s="2342"/>
      <c r="K229" s="2342"/>
      <c r="L229" s="2342"/>
      <c r="M229" s="2342"/>
      <c r="N229" s="2342"/>
      <c r="O229" s="2342"/>
      <c r="P229" s="2342"/>
      <c r="Q229" s="2342"/>
      <c r="R229" s="2342"/>
      <c r="S229" s="2342"/>
      <c r="T229" s="2342"/>
      <c r="U229" s="2342"/>
      <c r="V229" s="2342"/>
      <c r="W229" s="2342"/>
      <c r="X229" s="2342"/>
      <c r="Y229" s="2342"/>
    </row>
    <row r="230" spans="1:25" ht="15.75" customHeight="1">
      <c r="A230" s="2342"/>
      <c r="B230" s="2342"/>
      <c r="C230" s="2342"/>
      <c r="D230" s="2342"/>
      <c r="E230" s="2342"/>
      <c r="F230" s="2342"/>
      <c r="G230" s="2342"/>
      <c r="H230" s="2407"/>
      <c r="I230" s="2342"/>
      <c r="J230" s="2342"/>
      <c r="K230" s="2342"/>
      <c r="L230" s="2342"/>
      <c r="M230" s="2342"/>
      <c r="N230" s="2342"/>
      <c r="O230" s="2342"/>
      <c r="P230" s="2342"/>
      <c r="Q230" s="2342"/>
      <c r="R230" s="2342"/>
      <c r="S230" s="2342"/>
      <c r="T230" s="2342"/>
      <c r="U230" s="2342"/>
      <c r="V230" s="2342"/>
      <c r="W230" s="2342"/>
      <c r="X230" s="2342"/>
      <c r="Y230" s="2342"/>
    </row>
    <row r="231" spans="1:25" ht="15.75" customHeight="1">
      <c r="A231" s="2342"/>
      <c r="B231" s="2342"/>
      <c r="C231" s="2342"/>
      <c r="D231" s="2342"/>
      <c r="E231" s="2342"/>
      <c r="F231" s="2342"/>
      <c r="G231" s="2342"/>
      <c r="H231" s="2407"/>
      <c r="I231" s="2342"/>
      <c r="J231" s="2342"/>
      <c r="K231" s="2342"/>
      <c r="L231" s="2342"/>
      <c r="M231" s="2342"/>
      <c r="N231" s="2342"/>
      <c r="O231" s="2342"/>
      <c r="P231" s="2342"/>
      <c r="Q231" s="2342"/>
      <c r="R231" s="2342"/>
      <c r="S231" s="2342"/>
      <c r="T231" s="2342"/>
      <c r="U231" s="2342"/>
      <c r="V231" s="2342"/>
      <c r="W231" s="2342"/>
      <c r="X231" s="2342"/>
      <c r="Y231" s="2342"/>
    </row>
    <row r="232" spans="1:25" ht="15.75" customHeight="1">
      <c r="A232" s="2342"/>
      <c r="B232" s="2342"/>
      <c r="C232" s="2342"/>
      <c r="D232" s="2342"/>
      <c r="E232" s="2342"/>
      <c r="F232" s="2342"/>
      <c r="G232" s="2342"/>
      <c r="H232" s="2407"/>
      <c r="I232" s="2342"/>
      <c r="J232" s="2342"/>
      <c r="K232" s="2342"/>
      <c r="L232" s="2342"/>
      <c r="M232" s="2342"/>
      <c r="N232" s="2342"/>
      <c r="O232" s="2342"/>
      <c r="P232" s="2342"/>
      <c r="Q232" s="2342"/>
      <c r="R232" s="2342"/>
      <c r="S232" s="2342"/>
      <c r="T232" s="2342"/>
      <c r="U232" s="2342"/>
      <c r="V232" s="2342"/>
      <c r="W232" s="2342"/>
      <c r="X232" s="2342"/>
      <c r="Y232" s="2342"/>
    </row>
    <row r="233" spans="1:25" ht="15.75" customHeight="1">
      <c r="A233" s="2342"/>
      <c r="B233" s="2342"/>
      <c r="C233" s="2342"/>
      <c r="D233" s="2342"/>
      <c r="E233" s="2342"/>
      <c r="F233" s="2342"/>
      <c r="G233" s="2342"/>
      <c r="H233" s="2407"/>
      <c r="I233" s="2342"/>
      <c r="J233" s="2342"/>
      <c r="K233" s="2342"/>
      <c r="L233" s="2342"/>
      <c r="M233" s="2342"/>
      <c r="N233" s="2342"/>
      <c r="O233" s="2342"/>
      <c r="P233" s="2342"/>
      <c r="Q233" s="2342"/>
      <c r="R233" s="2342"/>
      <c r="S233" s="2342"/>
      <c r="T233" s="2342"/>
      <c r="U233" s="2342"/>
      <c r="V233" s="2342"/>
      <c r="W233" s="2342"/>
      <c r="X233" s="2342"/>
      <c r="Y233" s="2342"/>
    </row>
    <row r="234" spans="1:25" ht="15.75" customHeight="1">
      <c r="A234" s="2342"/>
      <c r="B234" s="2342"/>
      <c r="C234" s="2342"/>
      <c r="D234" s="2342"/>
      <c r="E234" s="2342"/>
      <c r="F234" s="2342"/>
      <c r="G234" s="2342"/>
      <c r="H234" s="2407"/>
      <c r="I234" s="2342"/>
      <c r="J234" s="2342"/>
      <c r="K234" s="2342"/>
      <c r="L234" s="2342"/>
      <c r="M234" s="2342"/>
      <c r="N234" s="2342"/>
      <c r="O234" s="2342"/>
      <c r="P234" s="2342"/>
      <c r="Q234" s="2342"/>
      <c r="R234" s="2342"/>
      <c r="S234" s="2342"/>
      <c r="T234" s="2342"/>
      <c r="U234" s="2342"/>
      <c r="V234" s="2342"/>
      <c r="W234" s="2342"/>
      <c r="X234" s="2342"/>
      <c r="Y234" s="2342"/>
    </row>
    <row r="235" spans="1:25" ht="15.75" customHeight="1">
      <c r="A235" s="2342"/>
      <c r="B235" s="2342"/>
      <c r="C235" s="2342"/>
      <c r="D235" s="2342"/>
      <c r="E235" s="2342"/>
      <c r="F235" s="2342"/>
      <c r="G235" s="2342"/>
      <c r="H235" s="2407"/>
      <c r="I235" s="2342"/>
      <c r="J235" s="2342"/>
      <c r="K235" s="2342"/>
      <c r="L235" s="2342"/>
      <c r="M235" s="2342"/>
      <c r="N235" s="2342"/>
      <c r="O235" s="2342"/>
      <c r="P235" s="2342"/>
      <c r="Q235" s="2342"/>
      <c r="R235" s="2342"/>
      <c r="S235" s="2342"/>
      <c r="T235" s="2342"/>
      <c r="U235" s="2342"/>
      <c r="V235" s="2342"/>
      <c r="W235" s="2342"/>
      <c r="X235" s="2342"/>
      <c r="Y235" s="2342"/>
    </row>
    <row r="236" spans="1:25" ht="15.75" customHeight="1">
      <c r="A236" s="2342"/>
      <c r="B236" s="2342"/>
      <c r="C236" s="2342"/>
      <c r="D236" s="2342"/>
      <c r="E236" s="2342"/>
      <c r="F236" s="2342"/>
      <c r="G236" s="2342"/>
      <c r="H236" s="2407"/>
      <c r="I236" s="2342"/>
      <c r="J236" s="2342"/>
      <c r="K236" s="2342"/>
      <c r="L236" s="2342"/>
      <c r="M236" s="2342"/>
      <c r="N236" s="2342"/>
      <c r="O236" s="2342"/>
      <c r="P236" s="2342"/>
      <c r="Q236" s="2342"/>
      <c r="R236" s="2342"/>
      <c r="S236" s="2342"/>
      <c r="T236" s="2342"/>
      <c r="U236" s="2342"/>
      <c r="V236" s="2342"/>
      <c r="W236" s="2342"/>
      <c r="X236" s="2342"/>
      <c r="Y236" s="2342"/>
    </row>
    <row r="237" spans="1:25" ht="15.75" customHeight="1">
      <c r="A237" s="2342"/>
      <c r="B237" s="2342"/>
      <c r="C237" s="2342"/>
      <c r="D237" s="2342"/>
      <c r="E237" s="2342"/>
      <c r="F237" s="2342"/>
      <c r="G237" s="2342"/>
      <c r="H237" s="2407"/>
      <c r="I237" s="2342"/>
      <c r="J237" s="2342"/>
      <c r="K237" s="2342"/>
      <c r="L237" s="2342"/>
      <c r="M237" s="2342"/>
      <c r="N237" s="2342"/>
      <c r="O237" s="2342"/>
      <c r="P237" s="2342"/>
      <c r="Q237" s="2342"/>
      <c r="R237" s="2342"/>
      <c r="S237" s="2342"/>
      <c r="T237" s="2342"/>
      <c r="U237" s="2342"/>
      <c r="V237" s="2342"/>
      <c r="W237" s="2342"/>
      <c r="X237" s="2342"/>
      <c r="Y237" s="2342"/>
    </row>
    <row r="238" spans="1:25" ht="15.75" customHeight="1">
      <c r="A238" s="2342"/>
      <c r="B238" s="2342"/>
      <c r="C238" s="2342"/>
      <c r="D238" s="2342"/>
      <c r="E238" s="2342"/>
      <c r="F238" s="2342"/>
      <c r="G238" s="2342"/>
      <c r="H238" s="2407"/>
      <c r="I238" s="2342"/>
      <c r="J238" s="2342"/>
      <c r="K238" s="2342"/>
      <c r="L238" s="2342"/>
      <c r="M238" s="2342"/>
      <c r="N238" s="2342"/>
      <c r="O238" s="2342"/>
      <c r="P238" s="2342"/>
      <c r="Q238" s="2342"/>
      <c r="R238" s="2342"/>
      <c r="S238" s="2342"/>
      <c r="T238" s="2342"/>
      <c r="U238" s="2342"/>
      <c r="V238" s="2342"/>
      <c r="W238" s="2342"/>
      <c r="X238" s="2342"/>
      <c r="Y238" s="2342"/>
    </row>
    <row r="239" spans="1:25" ht="15.75" customHeight="1">
      <c r="A239" s="2342"/>
      <c r="B239" s="2342"/>
      <c r="C239" s="2342"/>
      <c r="D239" s="2342"/>
      <c r="E239" s="2342"/>
      <c r="F239" s="2342"/>
      <c r="G239" s="2342"/>
      <c r="H239" s="2407"/>
      <c r="I239" s="2342"/>
      <c r="J239" s="2342"/>
      <c r="K239" s="2342"/>
      <c r="L239" s="2342"/>
      <c r="M239" s="2342"/>
      <c r="N239" s="2342"/>
      <c r="O239" s="2342"/>
      <c r="P239" s="2342"/>
      <c r="Q239" s="2342"/>
      <c r="R239" s="2342"/>
      <c r="S239" s="2342"/>
      <c r="T239" s="2342"/>
      <c r="U239" s="2342"/>
      <c r="V239" s="2342"/>
      <c r="W239" s="2342"/>
      <c r="X239" s="2342"/>
      <c r="Y239" s="2342"/>
    </row>
    <row r="240" spans="1:25" ht="15.75" customHeight="1">
      <c r="A240" s="2342"/>
      <c r="B240" s="2342"/>
      <c r="C240" s="2342"/>
      <c r="D240" s="2342"/>
      <c r="E240" s="2342"/>
      <c r="F240" s="2342"/>
      <c r="G240" s="2342"/>
      <c r="H240" s="2407"/>
      <c r="I240" s="2342"/>
      <c r="J240" s="2342"/>
      <c r="K240" s="2342"/>
      <c r="L240" s="2342"/>
      <c r="M240" s="2342"/>
      <c r="N240" s="2342"/>
      <c r="O240" s="2342"/>
      <c r="P240" s="2342"/>
      <c r="Q240" s="2342"/>
      <c r="R240" s="2342"/>
      <c r="S240" s="2342"/>
      <c r="T240" s="2342"/>
      <c r="U240" s="2342"/>
      <c r="V240" s="2342"/>
      <c r="W240" s="2342"/>
      <c r="X240" s="2342"/>
      <c r="Y240" s="2342"/>
    </row>
    <row r="241" spans="1:25" ht="15.75" customHeight="1">
      <c r="A241" s="2342"/>
      <c r="B241" s="2342"/>
      <c r="C241" s="2342"/>
      <c r="D241" s="2342"/>
      <c r="E241" s="2342"/>
      <c r="F241" s="2342"/>
      <c r="G241" s="2342"/>
      <c r="H241" s="2407"/>
      <c r="I241" s="2342"/>
      <c r="J241" s="2342"/>
      <c r="K241" s="2342"/>
      <c r="L241" s="2342"/>
      <c r="M241" s="2342"/>
      <c r="N241" s="2342"/>
      <c r="O241" s="2342"/>
      <c r="P241" s="2342"/>
      <c r="Q241" s="2342"/>
      <c r="R241" s="2342"/>
      <c r="S241" s="2342"/>
      <c r="T241" s="2342"/>
      <c r="U241" s="2342"/>
      <c r="V241" s="2342"/>
      <c r="W241" s="2342"/>
      <c r="X241" s="2342"/>
      <c r="Y241" s="2342"/>
    </row>
    <row r="242" spans="1:25" ht="15.75" customHeight="1">
      <c r="A242" s="2342"/>
      <c r="B242" s="2342"/>
      <c r="C242" s="2342"/>
      <c r="D242" s="2342"/>
      <c r="E242" s="2342"/>
      <c r="F242" s="2342"/>
      <c r="G242" s="2342"/>
      <c r="H242" s="2407"/>
      <c r="I242" s="2342"/>
      <c r="J242" s="2342"/>
      <c r="K242" s="2342"/>
      <c r="L242" s="2342"/>
      <c r="M242" s="2342"/>
      <c r="N242" s="2342"/>
      <c r="O242" s="2342"/>
      <c r="P242" s="2342"/>
      <c r="Q242" s="2342"/>
      <c r="R242" s="2342"/>
      <c r="S242" s="2342"/>
      <c r="T242" s="2342"/>
      <c r="U242" s="2342"/>
      <c r="V242" s="2342"/>
      <c r="W242" s="2342"/>
      <c r="X242" s="2342"/>
      <c r="Y242" s="2342"/>
    </row>
    <row r="243" spans="1:25" ht="15.75" customHeight="1">
      <c r="A243" s="2342"/>
      <c r="B243" s="2342"/>
      <c r="C243" s="2342"/>
      <c r="D243" s="2342"/>
      <c r="E243" s="2342"/>
      <c r="F243" s="2342"/>
      <c r="G243" s="2342"/>
      <c r="H243" s="2407"/>
      <c r="I243" s="2342"/>
      <c r="J243" s="2342"/>
      <c r="K243" s="2342"/>
      <c r="L243" s="2342"/>
      <c r="M243" s="2342"/>
      <c r="N243" s="2342"/>
      <c r="O243" s="2342"/>
      <c r="P243" s="2342"/>
      <c r="Q243" s="2342"/>
      <c r="R243" s="2342"/>
      <c r="S243" s="2342"/>
      <c r="T243" s="2342"/>
      <c r="U243" s="2342"/>
      <c r="V243" s="2342"/>
      <c r="W243" s="2342"/>
      <c r="X243" s="2342"/>
      <c r="Y243" s="2342"/>
    </row>
    <row r="244" spans="1:25" ht="15.75" customHeight="1">
      <c r="A244" s="2342"/>
      <c r="B244" s="2342"/>
      <c r="C244" s="2342"/>
      <c r="D244" s="2342"/>
      <c r="E244" s="2342"/>
      <c r="F244" s="2342"/>
      <c r="G244" s="2342"/>
      <c r="H244" s="2407"/>
      <c r="I244" s="2342"/>
      <c r="J244" s="2342"/>
      <c r="K244" s="2342"/>
      <c r="L244" s="2342"/>
      <c r="M244" s="2342"/>
      <c r="N244" s="2342"/>
      <c r="O244" s="2342"/>
      <c r="P244" s="2342"/>
      <c r="Q244" s="2342"/>
      <c r="R244" s="2342"/>
      <c r="S244" s="2342"/>
      <c r="T244" s="2342"/>
      <c r="U244" s="2342"/>
      <c r="V244" s="2342"/>
      <c r="W244" s="2342"/>
      <c r="X244" s="2342"/>
      <c r="Y244" s="2342"/>
    </row>
    <row r="245" spans="1:25" ht="15.75" customHeight="1">
      <c r="A245" s="2342"/>
      <c r="B245" s="2342"/>
      <c r="C245" s="2342"/>
      <c r="D245" s="2342"/>
      <c r="E245" s="2342"/>
      <c r="F245" s="2342"/>
      <c r="G245" s="2342"/>
      <c r="H245" s="2407"/>
      <c r="I245" s="2342"/>
      <c r="J245" s="2342"/>
      <c r="K245" s="2342"/>
      <c r="L245" s="2342"/>
      <c r="M245" s="2342"/>
      <c r="N245" s="2342"/>
      <c r="O245" s="2342"/>
      <c r="P245" s="2342"/>
      <c r="Q245" s="2342"/>
      <c r="R245" s="2342"/>
      <c r="S245" s="2342"/>
      <c r="T245" s="2342"/>
      <c r="U245" s="2342"/>
      <c r="V245" s="2342"/>
      <c r="W245" s="2342"/>
      <c r="X245" s="2342"/>
      <c r="Y245" s="2342"/>
    </row>
    <row r="246" spans="1:25" ht="15.75" customHeight="1">
      <c r="A246" s="2342"/>
      <c r="B246" s="2342"/>
      <c r="C246" s="2342"/>
      <c r="D246" s="2342"/>
      <c r="E246" s="2342"/>
      <c r="F246" s="2342"/>
      <c r="G246" s="2342"/>
      <c r="H246" s="2407"/>
      <c r="I246" s="2342"/>
      <c r="J246" s="2342"/>
      <c r="K246" s="2342"/>
      <c r="L246" s="2342"/>
      <c r="M246" s="2342"/>
      <c r="N246" s="2342"/>
      <c r="O246" s="2342"/>
      <c r="P246" s="2342"/>
      <c r="Q246" s="2342"/>
      <c r="R246" s="2342"/>
      <c r="S246" s="2342"/>
      <c r="T246" s="2342"/>
      <c r="U246" s="2342"/>
      <c r="V246" s="2342"/>
      <c r="W246" s="2342"/>
      <c r="X246" s="2342"/>
      <c r="Y246" s="2342"/>
    </row>
    <row r="247" spans="1:25" ht="15.75" customHeight="1">
      <c r="A247" s="2342"/>
      <c r="B247" s="2342"/>
      <c r="C247" s="2342"/>
      <c r="D247" s="2342"/>
      <c r="E247" s="2342"/>
      <c r="F247" s="2342"/>
      <c r="G247" s="2342"/>
      <c r="H247" s="2407"/>
      <c r="I247" s="2342"/>
      <c r="J247" s="2342"/>
      <c r="K247" s="2342"/>
      <c r="L247" s="2342"/>
      <c r="M247" s="2342"/>
      <c r="N247" s="2342"/>
      <c r="O247" s="2342"/>
      <c r="P247" s="2342"/>
      <c r="Q247" s="2342"/>
      <c r="R247" s="2342"/>
      <c r="S247" s="2342"/>
      <c r="T247" s="2342"/>
      <c r="U247" s="2342"/>
      <c r="V247" s="2342"/>
      <c r="W247" s="2342"/>
      <c r="X247" s="2342"/>
      <c r="Y247" s="2342"/>
    </row>
    <row r="248" spans="1:25" ht="15.75" customHeight="1">
      <c r="A248" s="2342"/>
      <c r="B248" s="2342"/>
      <c r="C248" s="2342"/>
      <c r="D248" s="2342"/>
      <c r="E248" s="2342"/>
      <c r="F248" s="2342"/>
      <c r="G248" s="2342"/>
      <c r="H248" s="2407"/>
      <c r="I248" s="2342"/>
      <c r="J248" s="2342"/>
      <c r="K248" s="2342"/>
      <c r="L248" s="2342"/>
      <c r="M248" s="2342"/>
      <c r="N248" s="2342"/>
      <c r="O248" s="2342"/>
      <c r="P248" s="2342"/>
      <c r="Q248" s="2342"/>
      <c r="R248" s="2342"/>
      <c r="S248" s="2342"/>
      <c r="T248" s="2342"/>
      <c r="U248" s="2342"/>
      <c r="V248" s="2342"/>
      <c r="W248" s="2342"/>
      <c r="X248" s="2342"/>
      <c r="Y248" s="2342"/>
    </row>
    <row r="249" spans="1:25" ht="15.75" customHeight="1">
      <c r="A249" s="2342"/>
      <c r="B249" s="2342"/>
      <c r="C249" s="2342"/>
      <c r="D249" s="2342"/>
      <c r="E249" s="2342"/>
      <c r="F249" s="2342"/>
      <c r="G249" s="2342"/>
      <c r="H249" s="2407"/>
      <c r="I249" s="2342"/>
      <c r="J249" s="2342"/>
      <c r="K249" s="2342"/>
      <c r="L249" s="2342"/>
      <c r="M249" s="2342"/>
      <c r="N249" s="2342"/>
      <c r="O249" s="2342"/>
      <c r="P249" s="2342"/>
      <c r="Q249" s="2342"/>
      <c r="R249" s="2342"/>
      <c r="S249" s="2342"/>
      <c r="T249" s="2342"/>
      <c r="U249" s="2342"/>
      <c r="V249" s="2342"/>
      <c r="W249" s="2342"/>
      <c r="X249" s="2342"/>
      <c r="Y249" s="2342"/>
    </row>
    <row r="250" spans="1:25" ht="15.75" customHeight="1">
      <c r="A250" s="2342"/>
      <c r="B250" s="2342"/>
      <c r="C250" s="2342"/>
      <c r="D250" s="2342"/>
      <c r="E250" s="2342"/>
      <c r="F250" s="2342"/>
      <c r="G250" s="2342"/>
      <c r="H250" s="2407"/>
      <c r="I250" s="2342"/>
      <c r="J250" s="2342"/>
      <c r="K250" s="2342"/>
      <c r="L250" s="2342"/>
      <c r="M250" s="2342"/>
      <c r="N250" s="2342"/>
      <c r="O250" s="2342"/>
      <c r="P250" s="2342"/>
      <c r="Q250" s="2342"/>
      <c r="R250" s="2342"/>
      <c r="S250" s="2342"/>
      <c r="T250" s="2342"/>
      <c r="U250" s="2342"/>
      <c r="V250" s="2342"/>
      <c r="W250" s="2342"/>
      <c r="X250" s="2342"/>
      <c r="Y250" s="2342"/>
    </row>
    <row r="251" spans="1:25" ht="15.75" customHeight="1">
      <c r="A251" s="2342"/>
      <c r="B251" s="2342"/>
      <c r="C251" s="2342"/>
      <c r="D251" s="2342"/>
      <c r="E251" s="2342"/>
      <c r="F251" s="2342"/>
      <c r="G251" s="2342"/>
      <c r="H251" s="2407"/>
      <c r="I251" s="2342"/>
      <c r="J251" s="2342"/>
      <c r="K251" s="2342"/>
      <c r="L251" s="2342"/>
      <c r="M251" s="2342"/>
      <c r="N251" s="2342"/>
      <c r="O251" s="2342"/>
      <c r="P251" s="2342"/>
      <c r="Q251" s="2342"/>
      <c r="R251" s="2342"/>
      <c r="S251" s="2342"/>
      <c r="T251" s="2342"/>
      <c r="U251" s="2342"/>
      <c r="V251" s="2342"/>
      <c r="W251" s="2342"/>
      <c r="X251" s="2342"/>
      <c r="Y251" s="2342"/>
    </row>
    <row r="252" spans="1:25" ht="15.75" customHeight="1">
      <c r="A252" s="2342"/>
      <c r="B252" s="2342"/>
      <c r="C252" s="2342"/>
      <c r="D252" s="2342"/>
      <c r="E252" s="2342"/>
      <c r="F252" s="2342"/>
      <c r="G252" s="2342"/>
      <c r="H252" s="2407"/>
      <c r="I252" s="2342"/>
      <c r="J252" s="2342"/>
      <c r="K252" s="2342"/>
      <c r="L252" s="2342"/>
      <c r="M252" s="2342"/>
      <c r="N252" s="2342"/>
      <c r="O252" s="2342"/>
      <c r="P252" s="2342"/>
      <c r="Q252" s="2342"/>
      <c r="R252" s="2342"/>
      <c r="S252" s="2342"/>
      <c r="T252" s="2342"/>
      <c r="U252" s="2342"/>
      <c r="V252" s="2342"/>
      <c r="W252" s="2342"/>
      <c r="X252" s="2342"/>
      <c r="Y252" s="2342"/>
    </row>
    <row r="253" spans="1:25" ht="15.75" customHeight="1">
      <c r="A253" s="2342"/>
      <c r="B253" s="2342"/>
      <c r="C253" s="2342"/>
      <c r="D253" s="2342"/>
      <c r="E253" s="2342"/>
      <c r="F253" s="2342"/>
      <c r="G253" s="2342"/>
      <c r="H253" s="2407"/>
      <c r="I253" s="2342"/>
      <c r="J253" s="2342"/>
      <c r="K253" s="2342"/>
      <c r="L253" s="2342"/>
      <c r="M253" s="2342"/>
      <c r="N253" s="2342"/>
      <c r="O253" s="2342"/>
      <c r="P253" s="2342"/>
      <c r="Q253" s="2342"/>
      <c r="R253" s="2342"/>
      <c r="S253" s="2342"/>
      <c r="T253" s="2342"/>
      <c r="U253" s="2342"/>
      <c r="V253" s="2342"/>
      <c r="W253" s="2342"/>
      <c r="X253" s="2342"/>
      <c r="Y253" s="2342"/>
    </row>
    <row r="254" spans="1:25" ht="15.75" customHeight="1">
      <c r="A254" s="2342"/>
      <c r="B254" s="2342"/>
      <c r="C254" s="2342"/>
      <c r="D254" s="2342"/>
      <c r="E254" s="2342"/>
      <c r="F254" s="2342"/>
      <c r="G254" s="2342"/>
      <c r="H254" s="2407"/>
      <c r="I254" s="2342"/>
      <c r="J254" s="2342"/>
      <c r="K254" s="2342"/>
      <c r="L254" s="2342"/>
      <c r="M254" s="2342"/>
      <c r="N254" s="2342"/>
      <c r="O254" s="2342"/>
      <c r="P254" s="2342"/>
      <c r="Q254" s="2342"/>
      <c r="R254" s="2342"/>
      <c r="S254" s="2342"/>
      <c r="T254" s="2342"/>
      <c r="U254" s="2342"/>
      <c r="V254" s="2342"/>
      <c r="W254" s="2342"/>
      <c r="X254" s="2342"/>
      <c r="Y254" s="2342"/>
    </row>
    <row r="255" spans="1:25" ht="15.75" customHeight="1">
      <c r="A255" s="2342"/>
      <c r="B255" s="2342"/>
      <c r="C255" s="2342"/>
      <c r="D255" s="2342"/>
      <c r="E255" s="2342"/>
      <c r="F255" s="2342"/>
      <c r="G255" s="2342"/>
      <c r="H255" s="2407"/>
      <c r="I255" s="2342"/>
      <c r="J255" s="2342"/>
      <c r="K255" s="2342"/>
      <c r="L255" s="2342"/>
      <c r="M255" s="2342"/>
      <c r="N255" s="2342"/>
      <c r="O255" s="2342"/>
      <c r="P255" s="2342"/>
      <c r="Q255" s="2342"/>
      <c r="R255" s="2342"/>
      <c r="S255" s="2342"/>
      <c r="T255" s="2342"/>
      <c r="U255" s="2342"/>
      <c r="V255" s="2342"/>
      <c r="W255" s="2342"/>
      <c r="X255" s="2342"/>
      <c r="Y255" s="2342"/>
    </row>
    <row r="256" spans="1:25" ht="15.75" customHeight="1">
      <c r="A256" s="2342"/>
      <c r="B256" s="2342"/>
      <c r="C256" s="2342"/>
      <c r="D256" s="2342"/>
      <c r="E256" s="2342"/>
      <c r="F256" s="2342"/>
      <c r="G256" s="2342"/>
      <c r="H256" s="2407"/>
      <c r="I256" s="2342"/>
      <c r="J256" s="2342"/>
      <c r="K256" s="2342"/>
      <c r="L256" s="2342"/>
      <c r="M256" s="2342"/>
      <c r="N256" s="2342"/>
      <c r="O256" s="2342"/>
      <c r="P256" s="2342"/>
      <c r="Q256" s="2342"/>
      <c r="R256" s="2342"/>
      <c r="S256" s="2342"/>
      <c r="T256" s="2342"/>
      <c r="U256" s="2342"/>
      <c r="V256" s="2342"/>
      <c r="W256" s="2342"/>
      <c r="X256" s="2342"/>
      <c r="Y256" s="2342"/>
    </row>
    <row r="257" spans="1:25" ht="15.75" customHeight="1">
      <c r="A257" s="2342"/>
      <c r="B257" s="2342"/>
      <c r="C257" s="2342"/>
      <c r="D257" s="2342"/>
      <c r="E257" s="2342"/>
      <c r="F257" s="2342"/>
      <c r="G257" s="2342"/>
      <c r="H257" s="2407"/>
      <c r="I257" s="2342"/>
      <c r="J257" s="2342"/>
      <c r="K257" s="2342"/>
      <c r="L257" s="2342"/>
      <c r="M257" s="2342"/>
      <c r="N257" s="2342"/>
      <c r="O257" s="2342"/>
      <c r="P257" s="2342"/>
      <c r="Q257" s="2342"/>
      <c r="R257" s="2342"/>
      <c r="S257" s="2342"/>
      <c r="T257" s="2342"/>
      <c r="U257" s="2342"/>
      <c r="V257" s="2342"/>
      <c r="W257" s="2342"/>
      <c r="X257" s="2342"/>
      <c r="Y257" s="2342"/>
    </row>
    <row r="258" spans="1:25" ht="15.75" customHeight="1">
      <c r="A258" s="2342"/>
      <c r="B258" s="2342"/>
      <c r="C258" s="2342"/>
      <c r="D258" s="2342"/>
      <c r="E258" s="2342"/>
      <c r="F258" s="2342"/>
      <c r="G258" s="2342"/>
      <c r="H258" s="2407"/>
      <c r="I258" s="2342"/>
      <c r="J258" s="2342"/>
      <c r="K258" s="2342"/>
      <c r="L258" s="2342"/>
      <c r="M258" s="2342"/>
      <c r="N258" s="2342"/>
      <c r="O258" s="2342"/>
      <c r="P258" s="2342"/>
      <c r="Q258" s="2342"/>
      <c r="R258" s="2342"/>
      <c r="S258" s="2342"/>
      <c r="T258" s="2342"/>
      <c r="U258" s="2342"/>
      <c r="V258" s="2342"/>
      <c r="W258" s="2342"/>
      <c r="X258" s="2342"/>
      <c r="Y258" s="2342"/>
    </row>
    <row r="259" spans="1:25" ht="15.75" customHeight="1">
      <c r="A259" s="2342"/>
      <c r="B259" s="2342"/>
      <c r="C259" s="2342"/>
      <c r="D259" s="2342"/>
      <c r="E259" s="2342"/>
      <c r="F259" s="2342"/>
      <c r="G259" s="2342"/>
      <c r="H259" s="2407"/>
      <c r="I259" s="2342"/>
      <c r="J259" s="2342"/>
      <c r="K259" s="2342"/>
      <c r="L259" s="2342"/>
      <c r="M259" s="2342"/>
      <c r="N259" s="2342"/>
      <c r="O259" s="2342"/>
      <c r="P259" s="2342"/>
      <c r="Q259" s="2342"/>
      <c r="R259" s="2342"/>
      <c r="S259" s="2342"/>
      <c r="T259" s="2342"/>
      <c r="U259" s="2342"/>
      <c r="V259" s="2342"/>
      <c r="W259" s="2342"/>
      <c r="X259" s="2342"/>
      <c r="Y259" s="2342"/>
    </row>
    <row r="260" spans="1:25" ht="15.75" customHeight="1">
      <c r="A260" s="2342"/>
      <c r="B260" s="2342"/>
      <c r="C260" s="2342"/>
      <c r="D260" s="2342"/>
      <c r="E260" s="2342"/>
      <c r="F260" s="2342"/>
      <c r="G260" s="2342"/>
      <c r="H260" s="2407"/>
      <c r="I260" s="2342"/>
      <c r="J260" s="2342"/>
      <c r="K260" s="2342"/>
      <c r="L260" s="2342"/>
      <c r="M260" s="2342"/>
      <c r="N260" s="2342"/>
      <c r="O260" s="2342"/>
      <c r="P260" s="2342"/>
      <c r="Q260" s="2342"/>
      <c r="R260" s="2342"/>
      <c r="S260" s="2342"/>
      <c r="T260" s="2342"/>
      <c r="U260" s="2342"/>
      <c r="V260" s="2342"/>
      <c r="W260" s="2342"/>
      <c r="X260" s="2342"/>
      <c r="Y260" s="2342"/>
    </row>
    <row r="261" spans="1:25" ht="15.75" customHeight="1">
      <c r="A261" s="2342"/>
      <c r="B261" s="2342"/>
      <c r="C261" s="2342"/>
      <c r="D261" s="2342"/>
      <c r="E261" s="2342"/>
      <c r="F261" s="2342"/>
      <c r="G261" s="2342"/>
      <c r="H261" s="2407"/>
      <c r="I261" s="2342"/>
      <c r="J261" s="2342"/>
      <c r="K261" s="2342"/>
      <c r="L261" s="2342"/>
      <c r="M261" s="2342"/>
      <c r="N261" s="2342"/>
      <c r="O261" s="2342"/>
      <c r="P261" s="2342"/>
      <c r="Q261" s="2342"/>
      <c r="R261" s="2342"/>
      <c r="S261" s="2342"/>
      <c r="T261" s="2342"/>
      <c r="U261" s="2342"/>
      <c r="V261" s="2342"/>
      <c r="W261" s="2342"/>
      <c r="X261" s="2342"/>
      <c r="Y261" s="2342"/>
    </row>
    <row r="262" spans="1:25" ht="15.75" customHeight="1">
      <c r="A262" s="2342"/>
      <c r="B262" s="2342"/>
      <c r="C262" s="2342"/>
      <c r="D262" s="2342"/>
      <c r="E262" s="2342"/>
      <c r="F262" s="2342"/>
      <c r="G262" s="2342"/>
      <c r="H262" s="2407"/>
      <c r="I262" s="2342"/>
      <c r="J262" s="2342"/>
      <c r="K262" s="2342"/>
      <c r="L262" s="2342"/>
      <c r="M262" s="2342"/>
      <c r="N262" s="2342"/>
      <c r="O262" s="2342"/>
      <c r="P262" s="2342"/>
      <c r="Q262" s="2342"/>
      <c r="R262" s="2342"/>
      <c r="S262" s="2342"/>
      <c r="T262" s="2342"/>
      <c r="U262" s="2342"/>
      <c r="V262" s="2342"/>
      <c r="W262" s="2342"/>
      <c r="X262" s="2342"/>
      <c r="Y262" s="2342"/>
    </row>
    <row r="263" spans="1:25" ht="15.75" customHeight="1">
      <c r="A263" s="2342"/>
      <c r="B263" s="2342"/>
      <c r="C263" s="2342"/>
      <c r="D263" s="2342"/>
      <c r="E263" s="2342"/>
      <c r="F263" s="2342"/>
      <c r="G263" s="2342"/>
      <c r="H263" s="2407"/>
      <c r="I263" s="2342"/>
      <c r="J263" s="2342"/>
      <c r="K263" s="2342"/>
      <c r="L263" s="2342"/>
      <c r="M263" s="2342"/>
      <c r="N263" s="2342"/>
      <c r="O263" s="2342"/>
      <c r="P263" s="2342"/>
      <c r="Q263" s="2342"/>
      <c r="R263" s="2342"/>
      <c r="S263" s="2342"/>
      <c r="T263" s="2342"/>
      <c r="U263" s="2342"/>
      <c r="V263" s="2342"/>
      <c r="W263" s="2342"/>
      <c r="X263" s="2342"/>
      <c r="Y263" s="2342"/>
    </row>
    <row r="264" spans="1:25" ht="15.75" customHeight="1">
      <c r="A264" s="2342"/>
      <c r="B264" s="2342"/>
      <c r="C264" s="2342"/>
      <c r="D264" s="2342"/>
      <c r="E264" s="2342"/>
      <c r="F264" s="2342"/>
      <c r="G264" s="2342"/>
      <c r="H264" s="2407"/>
      <c r="I264" s="2342"/>
      <c r="J264" s="2342"/>
      <c r="K264" s="2342"/>
      <c r="L264" s="2342"/>
      <c r="M264" s="2342"/>
      <c r="N264" s="2342"/>
      <c r="O264" s="2342"/>
      <c r="P264" s="2342"/>
      <c r="Q264" s="2342"/>
      <c r="R264" s="2342"/>
      <c r="S264" s="2342"/>
      <c r="T264" s="2342"/>
      <c r="U264" s="2342"/>
      <c r="V264" s="2342"/>
      <c r="W264" s="2342"/>
      <c r="X264" s="2342"/>
      <c r="Y264" s="2342"/>
    </row>
    <row r="265" spans="1:25" ht="15.75" customHeight="1">
      <c r="A265" s="2342"/>
      <c r="B265" s="2342"/>
      <c r="C265" s="2342"/>
      <c r="D265" s="2342"/>
      <c r="E265" s="2342"/>
      <c r="F265" s="2342"/>
      <c r="G265" s="2342"/>
      <c r="H265" s="2407"/>
      <c r="I265" s="2342"/>
      <c r="J265" s="2342"/>
      <c r="K265" s="2342"/>
      <c r="L265" s="2342"/>
      <c r="M265" s="2342"/>
      <c r="N265" s="2342"/>
      <c r="O265" s="2342"/>
      <c r="P265" s="2342"/>
      <c r="Q265" s="2342"/>
      <c r="R265" s="2342"/>
      <c r="S265" s="2342"/>
      <c r="T265" s="2342"/>
      <c r="U265" s="2342"/>
      <c r="V265" s="2342"/>
      <c r="W265" s="2342"/>
      <c r="X265" s="2342"/>
      <c r="Y265" s="2342"/>
    </row>
    <row r="266" spans="1:25" ht="15.75" customHeight="1">
      <c r="A266" s="2342"/>
      <c r="B266" s="2342"/>
      <c r="C266" s="2342"/>
      <c r="D266" s="2342"/>
      <c r="E266" s="2342"/>
      <c r="F266" s="2342"/>
      <c r="G266" s="2342"/>
      <c r="H266" s="2407"/>
      <c r="I266" s="2342"/>
      <c r="J266" s="2342"/>
      <c r="K266" s="2342"/>
      <c r="L266" s="2342"/>
      <c r="M266" s="2342"/>
      <c r="N266" s="2342"/>
      <c r="O266" s="2342"/>
      <c r="P266" s="2342"/>
      <c r="Q266" s="2342"/>
      <c r="R266" s="2342"/>
      <c r="S266" s="2342"/>
      <c r="T266" s="2342"/>
      <c r="U266" s="2342"/>
      <c r="V266" s="2342"/>
      <c r="W266" s="2342"/>
      <c r="X266" s="2342"/>
      <c r="Y266" s="2342"/>
    </row>
    <row r="267" spans="1:25" ht="15.75" customHeight="1">
      <c r="A267" s="2342"/>
      <c r="B267" s="2342"/>
      <c r="C267" s="2342"/>
      <c r="D267" s="2342"/>
      <c r="E267" s="2342"/>
      <c r="F267" s="2342"/>
      <c r="G267" s="2342"/>
      <c r="H267" s="2407"/>
      <c r="I267" s="2342"/>
      <c r="J267" s="2342"/>
      <c r="K267" s="2342"/>
      <c r="L267" s="2342"/>
      <c r="M267" s="2342"/>
      <c r="N267" s="2342"/>
      <c r="O267" s="2342"/>
      <c r="P267" s="2342"/>
      <c r="Q267" s="2342"/>
      <c r="R267" s="2342"/>
      <c r="S267" s="2342"/>
      <c r="T267" s="2342"/>
      <c r="U267" s="2342"/>
      <c r="V267" s="2342"/>
      <c r="W267" s="2342"/>
      <c r="X267" s="2342"/>
      <c r="Y267" s="2342"/>
    </row>
    <row r="268" spans="1:25" ht="15.75" customHeight="1">
      <c r="A268" s="2342"/>
      <c r="B268" s="2342"/>
      <c r="C268" s="2342"/>
      <c r="D268" s="2342"/>
      <c r="E268" s="2342"/>
      <c r="F268" s="2342"/>
      <c r="G268" s="2342"/>
      <c r="H268" s="2407"/>
      <c r="I268" s="2342"/>
      <c r="J268" s="2342"/>
      <c r="K268" s="2342"/>
      <c r="L268" s="2342"/>
      <c r="M268" s="2342"/>
      <c r="N268" s="2342"/>
      <c r="O268" s="2342"/>
      <c r="P268" s="2342"/>
      <c r="Q268" s="2342"/>
      <c r="R268" s="2342"/>
      <c r="S268" s="2342"/>
      <c r="T268" s="2342"/>
      <c r="U268" s="2342"/>
      <c r="V268" s="2342"/>
      <c r="W268" s="2342"/>
      <c r="X268" s="2342"/>
      <c r="Y268" s="2342"/>
    </row>
    <row r="269" spans="1:25" ht="15.75" customHeight="1">
      <c r="A269" s="2342"/>
      <c r="B269" s="2342"/>
      <c r="C269" s="2342"/>
      <c r="D269" s="2342"/>
      <c r="E269" s="2342"/>
      <c r="F269" s="2342"/>
      <c r="G269" s="2342"/>
      <c r="H269" s="2407"/>
      <c r="I269" s="2342"/>
      <c r="J269" s="2342"/>
      <c r="K269" s="2342"/>
      <c r="L269" s="2342"/>
      <c r="M269" s="2342"/>
      <c r="N269" s="2342"/>
      <c r="O269" s="2342"/>
      <c r="P269" s="2342"/>
      <c r="Q269" s="2342"/>
      <c r="R269" s="2342"/>
      <c r="S269" s="2342"/>
      <c r="T269" s="2342"/>
      <c r="U269" s="2342"/>
      <c r="V269" s="2342"/>
      <c r="W269" s="2342"/>
      <c r="X269" s="2342"/>
      <c r="Y269" s="2342"/>
    </row>
    <row r="270" spans="1:25" ht="15.75" customHeight="1">
      <c r="A270" s="2342"/>
      <c r="B270" s="2342"/>
      <c r="C270" s="2342"/>
      <c r="D270" s="2342"/>
      <c r="E270" s="2342"/>
      <c r="F270" s="2342"/>
      <c r="G270" s="2342"/>
      <c r="H270" s="2407"/>
      <c r="I270" s="2342"/>
      <c r="J270" s="2342"/>
      <c r="K270" s="2342"/>
      <c r="L270" s="2342"/>
      <c r="M270" s="2342"/>
      <c r="N270" s="2342"/>
      <c r="O270" s="2342"/>
      <c r="P270" s="2342"/>
      <c r="Q270" s="2342"/>
      <c r="R270" s="2342"/>
      <c r="S270" s="2342"/>
      <c r="T270" s="2342"/>
      <c r="U270" s="2342"/>
      <c r="V270" s="2342"/>
      <c r="W270" s="2342"/>
      <c r="X270" s="2342"/>
      <c r="Y270" s="2342"/>
    </row>
    <row r="271" spans="1:25" ht="15.75" customHeight="1">
      <c r="A271" s="2342"/>
      <c r="B271" s="2342"/>
      <c r="C271" s="2342"/>
      <c r="D271" s="2342"/>
      <c r="E271" s="2342"/>
      <c r="F271" s="2342"/>
      <c r="G271" s="2342"/>
      <c r="H271" s="2407"/>
      <c r="I271" s="2342"/>
      <c r="J271" s="2342"/>
      <c r="K271" s="2342"/>
      <c r="L271" s="2342"/>
      <c r="M271" s="2342"/>
      <c r="N271" s="2342"/>
      <c r="O271" s="2342"/>
      <c r="P271" s="2342"/>
      <c r="Q271" s="2342"/>
      <c r="R271" s="2342"/>
      <c r="S271" s="2342"/>
      <c r="T271" s="2342"/>
      <c r="U271" s="2342"/>
      <c r="V271" s="2342"/>
      <c r="W271" s="2342"/>
      <c r="X271" s="2342"/>
      <c r="Y271" s="2342"/>
    </row>
    <row r="272" spans="1:25" ht="15.75" customHeight="1">
      <c r="A272" s="2342"/>
      <c r="B272" s="2342"/>
      <c r="C272" s="2342"/>
      <c r="D272" s="2342"/>
      <c r="E272" s="2342"/>
      <c r="F272" s="2342"/>
      <c r="G272" s="2342"/>
      <c r="H272" s="2407"/>
      <c r="I272" s="2342"/>
      <c r="J272" s="2342"/>
      <c r="K272" s="2342"/>
      <c r="L272" s="2342"/>
      <c r="M272" s="2342"/>
      <c r="N272" s="2342"/>
      <c r="O272" s="2342"/>
      <c r="P272" s="2342"/>
      <c r="Q272" s="2342"/>
      <c r="R272" s="2342"/>
      <c r="S272" s="2342"/>
      <c r="T272" s="2342"/>
      <c r="U272" s="2342"/>
      <c r="V272" s="2342"/>
      <c r="W272" s="2342"/>
      <c r="X272" s="2342"/>
      <c r="Y272" s="2342"/>
    </row>
    <row r="273" spans="1:25" ht="15.75" customHeight="1">
      <c r="A273" s="2342"/>
      <c r="B273" s="2342"/>
      <c r="C273" s="2342"/>
      <c r="D273" s="2342"/>
      <c r="E273" s="2342"/>
      <c r="F273" s="2342"/>
      <c r="G273" s="2342"/>
      <c r="H273" s="2407"/>
      <c r="I273" s="2342"/>
      <c r="J273" s="2342"/>
      <c r="K273" s="2342"/>
      <c r="L273" s="2342"/>
      <c r="M273" s="2342"/>
      <c r="N273" s="2342"/>
      <c r="O273" s="2342"/>
      <c r="P273" s="2342"/>
      <c r="Q273" s="2342"/>
      <c r="R273" s="2342"/>
      <c r="S273" s="2342"/>
      <c r="T273" s="2342"/>
      <c r="U273" s="2342"/>
      <c r="V273" s="2342"/>
      <c r="W273" s="2342"/>
      <c r="X273" s="2342"/>
      <c r="Y273" s="2342"/>
    </row>
    <row r="274" spans="1:25" ht="15.75" customHeight="1">
      <c r="A274" s="2342"/>
      <c r="B274" s="2342"/>
      <c r="C274" s="2342"/>
      <c r="D274" s="2342"/>
      <c r="E274" s="2342"/>
      <c r="F274" s="2342"/>
      <c r="G274" s="2342"/>
      <c r="H274" s="2407"/>
      <c r="I274" s="2342"/>
      <c r="J274" s="2342"/>
      <c r="K274" s="2342"/>
      <c r="L274" s="2342"/>
      <c r="M274" s="2342"/>
      <c r="N274" s="2342"/>
      <c r="O274" s="2342"/>
      <c r="P274" s="2342"/>
      <c r="Q274" s="2342"/>
      <c r="R274" s="2342"/>
      <c r="S274" s="2342"/>
      <c r="T274" s="2342"/>
      <c r="U274" s="2342"/>
      <c r="V274" s="2342"/>
      <c r="W274" s="2342"/>
      <c r="X274" s="2342"/>
      <c r="Y274" s="2342"/>
    </row>
    <row r="275" spans="1:25" ht="15.75" customHeight="1">
      <c r="A275" s="2342"/>
      <c r="B275" s="2342"/>
      <c r="C275" s="2342"/>
      <c r="D275" s="2342"/>
      <c r="E275" s="2342"/>
      <c r="F275" s="2342"/>
      <c r="G275" s="2342"/>
      <c r="H275" s="2407"/>
      <c r="I275" s="2342"/>
      <c r="J275" s="2342"/>
      <c r="K275" s="2342"/>
      <c r="L275" s="2342"/>
      <c r="M275" s="2342"/>
      <c r="N275" s="2342"/>
      <c r="O275" s="2342"/>
      <c r="P275" s="2342"/>
      <c r="Q275" s="2342"/>
      <c r="R275" s="2342"/>
      <c r="S275" s="2342"/>
      <c r="T275" s="2342"/>
      <c r="U275" s="2342"/>
      <c r="V275" s="2342"/>
      <c r="W275" s="2342"/>
      <c r="X275" s="2342"/>
      <c r="Y275" s="2342"/>
    </row>
    <row r="276" spans="1:25" ht="15.75" customHeight="1">
      <c r="A276" s="2342"/>
      <c r="B276" s="2342"/>
      <c r="C276" s="2342"/>
      <c r="D276" s="2342"/>
      <c r="E276" s="2342"/>
      <c r="F276" s="2342"/>
      <c r="G276" s="2342"/>
      <c r="H276" s="2407"/>
      <c r="I276" s="2342"/>
      <c r="J276" s="2342"/>
      <c r="K276" s="2342"/>
      <c r="L276" s="2342"/>
      <c r="M276" s="2342"/>
      <c r="N276" s="2342"/>
      <c r="O276" s="2342"/>
      <c r="P276" s="2342"/>
      <c r="Q276" s="2342"/>
      <c r="R276" s="2342"/>
      <c r="S276" s="2342"/>
      <c r="T276" s="2342"/>
      <c r="U276" s="2342"/>
      <c r="V276" s="2342"/>
      <c r="W276" s="2342"/>
      <c r="X276" s="2342"/>
      <c r="Y276" s="2342"/>
    </row>
    <row r="277" spans="1:25" ht="15.75" customHeight="1">
      <c r="A277" s="2342"/>
      <c r="B277" s="2342"/>
      <c r="C277" s="2342"/>
      <c r="D277" s="2342"/>
      <c r="E277" s="2342"/>
      <c r="F277" s="2342"/>
      <c r="G277" s="2342"/>
      <c r="H277" s="2407"/>
      <c r="I277" s="2342"/>
      <c r="J277" s="2342"/>
      <c r="K277" s="2342"/>
      <c r="L277" s="2342"/>
      <c r="M277" s="2342"/>
      <c r="N277" s="2342"/>
      <c r="O277" s="2342"/>
      <c r="P277" s="2342"/>
      <c r="Q277" s="2342"/>
      <c r="R277" s="2342"/>
      <c r="S277" s="2342"/>
      <c r="T277" s="2342"/>
      <c r="U277" s="2342"/>
      <c r="V277" s="2342"/>
      <c r="W277" s="2342"/>
      <c r="X277" s="2342"/>
      <c r="Y277" s="2342"/>
    </row>
    <row r="278" spans="1:25" ht="15.75" customHeight="1">
      <c r="A278" s="2342"/>
      <c r="B278" s="2342"/>
      <c r="C278" s="2342"/>
      <c r="D278" s="2342"/>
      <c r="E278" s="2342"/>
      <c r="F278" s="2342"/>
      <c r="G278" s="2342"/>
      <c r="H278" s="2407"/>
      <c r="I278" s="2342"/>
      <c r="J278" s="2342"/>
      <c r="K278" s="2342"/>
      <c r="L278" s="2342"/>
      <c r="M278" s="2342"/>
      <c r="N278" s="2342"/>
      <c r="O278" s="2342"/>
      <c r="P278" s="2342"/>
      <c r="Q278" s="2342"/>
      <c r="R278" s="2342"/>
      <c r="S278" s="2342"/>
      <c r="T278" s="2342"/>
      <c r="U278" s="2342"/>
      <c r="V278" s="2342"/>
      <c r="W278" s="2342"/>
      <c r="X278" s="2342"/>
      <c r="Y278" s="2342"/>
    </row>
    <row r="279" spans="1:25" ht="15.75" customHeight="1">
      <c r="A279" s="2342"/>
      <c r="B279" s="2342"/>
      <c r="C279" s="2342"/>
      <c r="D279" s="2342"/>
      <c r="E279" s="2342"/>
      <c r="F279" s="2342"/>
      <c r="G279" s="2342"/>
      <c r="H279" s="2407"/>
      <c r="I279" s="2342"/>
      <c r="J279" s="2342"/>
      <c r="K279" s="2342"/>
      <c r="L279" s="2342"/>
      <c r="M279" s="2342"/>
      <c r="N279" s="2342"/>
      <c r="O279" s="2342"/>
      <c r="P279" s="2342"/>
      <c r="Q279" s="2342"/>
      <c r="R279" s="2342"/>
      <c r="S279" s="2342"/>
      <c r="T279" s="2342"/>
      <c r="U279" s="2342"/>
      <c r="V279" s="2342"/>
      <c r="W279" s="2342"/>
      <c r="X279" s="2342"/>
      <c r="Y279" s="2342"/>
    </row>
    <row r="280" spans="1:25" ht="15.75" customHeight="1">
      <c r="A280" s="2342"/>
      <c r="B280" s="2342"/>
      <c r="C280" s="2342"/>
      <c r="D280" s="2342"/>
      <c r="E280" s="2342"/>
      <c r="F280" s="2342"/>
      <c r="G280" s="2342"/>
      <c r="H280" s="2407"/>
      <c r="I280" s="2342"/>
      <c r="J280" s="2342"/>
      <c r="K280" s="2342"/>
      <c r="L280" s="2342"/>
      <c r="M280" s="2342"/>
      <c r="N280" s="2342"/>
      <c r="O280" s="2342"/>
      <c r="P280" s="2342"/>
      <c r="Q280" s="2342"/>
      <c r="R280" s="2342"/>
      <c r="S280" s="2342"/>
      <c r="T280" s="2342"/>
      <c r="U280" s="2342"/>
      <c r="V280" s="2342"/>
      <c r="W280" s="2342"/>
      <c r="X280" s="2342"/>
      <c r="Y280" s="2342"/>
    </row>
    <row r="281" spans="1:25" ht="15.75" customHeight="1">
      <c r="A281" s="2342"/>
      <c r="B281" s="2342"/>
      <c r="C281" s="2342"/>
      <c r="D281" s="2342"/>
      <c r="E281" s="2342"/>
      <c r="F281" s="2342"/>
      <c r="G281" s="2342"/>
      <c r="H281" s="2407"/>
      <c r="I281" s="2342"/>
      <c r="J281" s="2342"/>
      <c r="K281" s="2342"/>
      <c r="L281" s="2342"/>
      <c r="M281" s="2342"/>
      <c r="N281" s="2342"/>
      <c r="O281" s="2342"/>
      <c r="P281" s="2342"/>
      <c r="Q281" s="2342"/>
      <c r="R281" s="2342"/>
      <c r="S281" s="2342"/>
      <c r="T281" s="2342"/>
      <c r="U281" s="2342"/>
      <c r="V281" s="2342"/>
      <c r="W281" s="2342"/>
      <c r="X281" s="2342"/>
      <c r="Y281" s="2342"/>
    </row>
    <row r="282" spans="1:25" ht="15.75" customHeight="1">
      <c r="A282" s="2342"/>
      <c r="B282" s="2342"/>
      <c r="C282" s="2342"/>
      <c r="D282" s="2342"/>
      <c r="E282" s="2342"/>
      <c r="F282" s="2342"/>
      <c r="G282" s="2342"/>
      <c r="H282" s="2407"/>
      <c r="I282" s="2342"/>
      <c r="J282" s="2342"/>
      <c r="K282" s="2342"/>
      <c r="L282" s="2342"/>
      <c r="M282" s="2342"/>
      <c r="N282" s="2342"/>
      <c r="O282" s="2342"/>
      <c r="P282" s="2342"/>
      <c r="Q282" s="2342"/>
      <c r="R282" s="2342"/>
      <c r="S282" s="2342"/>
      <c r="T282" s="2342"/>
      <c r="U282" s="2342"/>
      <c r="V282" s="2342"/>
      <c r="W282" s="2342"/>
      <c r="X282" s="2342"/>
      <c r="Y282" s="2342"/>
    </row>
    <row r="283" spans="1:25" ht="15.75" customHeight="1">
      <c r="A283" s="2342"/>
      <c r="B283" s="2342"/>
      <c r="C283" s="2342"/>
      <c r="D283" s="2342"/>
      <c r="E283" s="2342"/>
      <c r="F283" s="2342"/>
      <c r="G283" s="2342"/>
      <c r="H283" s="2407"/>
      <c r="I283" s="2342"/>
      <c r="J283" s="2342"/>
      <c r="K283" s="2342"/>
      <c r="L283" s="2342"/>
      <c r="M283" s="2342"/>
      <c r="N283" s="2342"/>
      <c r="O283" s="2342"/>
      <c r="P283" s="2342"/>
      <c r="Q283" s="2342"/>
      <c r="R283" s="2342"/>
      <c r="S283" s="2342"/>
      <c r="T283" s="2342"/>
      <c r="U283" s="2342"/>
      <c r="V283" s="2342"/>
      <c r="W283" s="2342"/>
      <c r="X283" s="2342"/>
      <c r="Y283" s="2342"/>
    </row>
    <row r="284" spans="1:25" ht="15.75" customHeight="1">
      <c r="A284" s="2342"/>
      <c r="B284" s="2342"/>
      <c r="C284" s="2342"/>
      <c r="D284" s="2342"/>
      <c r="E284" s="2342"/>
      <c r="F284" s="2342"/>
      <c r="G284" s="2342"/>
      <c r="H284" s="2407"/>
      <c r="I284" s="2342"/>
      <c r="J284" s="2342"/>
      <c r="K284" s="2342"/>
      <c r="L284" s="2342"/>
      <c r="M284" s="2342"/>
      <c r="N284" s="2342"/>
      <c r="O284" s="2342"/>
      <c r="P284" s="2342"/>
      <c r="Q284" s="2342"/>
      <c r="R284" s="2342"/>
      <c r="S284" s="2342"/>
      <c r="T284" s="2342"/>
      <c r="U284" s="2342"/>
      <c r="V284" s="2342"/>
      <c r="W284" s="2342"/>
      <c r="X284" s="2342"/>
      <c r="Y284" s="2342"/>
    </row>
    <row r="285" spans="1:25" ht="15.75" customHeight="1">
      <c r="A285" s="2342"/>
      <c r="B285" s="2342"/>
      <c r="C285" s="2342"/>
      <c r="D285" s="2342"/>
      <c r="E285" s="2342"/>
      <c r="F285" s="2342"/>
      <c r="G285" s="2342"/>
      <c r="H285" s="2407"/>
      <c r="I285" s="2342"/>
      <c r="J285" s="2342"/>
      <c r="K285" s="2342"/>
      <c r="L285" s="2342"/>
      <c r="M285" s="2342"/>
      <c r="N285" s="2342"/>
      <c r="O285" s="2342"/>
      <c r="P285" s="2342"/>
      <c r="Q285" s="2342"/>
      <c r="R285" s="2342"/>
      <c r="S285" s="2342"/>
      <c r="T285" s="2342"/>
      <c r="U285" s="2342"/>
      <c r="V285" s="2342"/>
      <c r="W285" s="2342"/>
      <c r="X285" s="2342"/>
      <c r="Y285" s="2342"/>
    </row>
    <row r="286" spans="1:25" ht="15.75" customHeight="1">
      <c r="A286" s="2342"/>
      <c r="B286" s="2342"/>
      <c r="C286" s="2342"/>
      <c r="D286" s="2342"/>
      <c r="E286" s="2342"/>
      <c r="F286" s="2342"/>
      <c r="G286" s="2342"/>
      <c r="H286" s="2407"/>
      <c r="I286" s="2342"/>
      <c r="J286" s="2342"/>
      <c r="K286" s="2342"/>
      <c r="L286" s="2342"/>
      <c r="M286" s="2342"/>
      <c r="N286" s="2342"/>
      <c r="O286" s="2342"/>
      <c r="P286" s="2342"/>
      <c r="Q286" s="2342"/>
      <c r="R286" s="2342"/>
      <c r="S286" s="2342"/>
      <c r="T286" s="2342"/>
      <c r="U286" s="2342"/>
      <c r="V286" s="2342"/>
      <c r="W286" s="2342"/>
      <c r="X286" s="2342"/>
      <c r="Y286" s="2342"/>
    </row>
    <row r="287" spans="1:25" ht="15.75" customHeight="1">
      <c r="A287" s="2342"/>
      <c r="B287" s="2342"/>
      <c r="C287" s="2342"/>
      <c r="D287" s="2342"/>
      <c r="E287" s="2342"/>
      <c r="F287" s="2342"/>
      <c r="G287" s="2342"/>
      <c r="H287" s="2407"/>
      <c r="I287" s="2342"/>
      <c r="J287" s="2342"/>
      <c r="K287" s="2342"/>
      <c r="L287" s="2342"/>
      <c r="M287" s="2342"/>
      <c r="N287" s="2342"/>
      <c r="O287" s="2342"/>
      <c r="P287" s="2342"/>
      <c r="Q287" s="2342"/>
      <c r="R287" s="2342"/>
      <c r="S287" s="2342"/>
      <c r="T287" s="2342"/>
      <c r="U287" s="2342"/>
      <c r="V287" s="2342"/>
      <c r="W287" s="2342"/>
      <c r="X287" s="2342"/>
      <c r="Y287" s="2342"/>
    </row>
    <row r="288" spans="1:25" ht="15.75" customHeight="1">
      <c r="A288" s="2342"/>
      <c r="B288" s="2342"/>
      <c r="C288" s="2342"/>
      <c r="D288" s="2342"/>
      <c r="E288" s="2342"/>
      <c r="F288" s="2342"/>
      <c r="G288" s="2342"/>
      <c r="H288" s="2407"/>
      <c r="I288" s="2342"/>
      <c r="J288" s="2342"/>
      <c r="K288" s="2342"/>
      <c r="L288" s="2342"/>
      <c r="M288" s="2342"/>
      <c r="N288" s="2342"/>
      <c r="O288" s="2342"/>
      <c r="P288" s="2342"/>
      <c r="Q288" s="2342"/>
      <c r="R288" s="2342"/>
      <c r="S288" s="2342"/>
      <c r="T288" s="2342"/>
      <c r="U288" s="2342"/>
      <c r="V288" s="2342"/>
      <c r="W288" s="2342"/>
      <c r="X288" s="2342"/>
      <c r="Y288" s="2342"/>
    </row>
    <row r="289" spans="1:25" ht="15.75" customHeight="1">
      <c r="A289" s="2342"/>
      <c r="B289" s="2342"/>
      <c r="C289" s="2342"/>
      <c r="D289" s="2342"/>
      <c r="E289" s="2342"/>
      <c r="F289" s="2342"/>
      <c r="G289" s="2342"/>
      <c r="H289" s="2407"/>
      <c r="I289" s="2342"/>
      <c r="J289" s="2342"/>
      <c r="K289" s="2342"/>
      <c r="L289" s="2342"/>
      <c r="M289" s="2342"/>
      <c r="N289" s="2342"/>
      <c r="O289" s="2342"/>
      <c r="P289" s="2342"/>
      <c r="Q289" s="2342"/>
      <c r="R289" s="2342"/>
      <c r="S289" s="2342"/>
      <c r="T289" s="2342"/>
      <c r="U289" s="2342"/>
      <c r="V289" s="2342"/>
      <c r="W289" s="2342"/>
      <c r="X289" s="2342"/>
      <c r="Y289" s="2342"/>
    </row>
    <row r="290" spans="1:25" ht="15.75" customHeight="1">
      <c r="A290" s="2342"/>
      <c r="B290" s="2342"/>
      <c r="C290" s="2342"/>
      <c r="D290" s="2342"/>
      <c r="E290" s="2342"/>
      <c r="F290" s="2342"/>
      <c r="G290" s="2342"/>
      <c r="H290" s="2407"/>
      <c r="I290" s="2342"/>
      <c r="J290" s="2342"/>
      <c r="K290" s="2342"/>
      <c r="L290" s="2342"/>
      <c r="M290" s="2342"/>
      <c r="N290" s="2342"/>
      <c r="O290" s="2342"/>
      <c r="P290" s="2342"/>
      <c r="Q290" s="2342"/>
      <c r="R290" s="2342"/>
      <c r="S290" s="2342"/>
      <c r="T290" s="2342"/>
      <c r="U290" s="2342"/>
      <c r="V290" s="2342"/>
      <c r="W290" s="2342"/>
      <c r="X290" s="2342"/>
      <c r="Y290" s="2342"/>
    </row>
    <row r="291" spans="1:25" ht="15.75" customHeight="1">
      <c r="A291" s="2342"/>
      <c r="B291" s="2342"/>
      <c r="C291" s="2342"/>
      <c r="D291" s="2342"/>
      <c r="E291" s="2342"/>
      <c r="F291" s="2342"/>
      <c r="G291" s="2342"/>
      <c r="H291" s="2407"/>
      <c r="I291" s="2342"/>
      <c r="J291" s="2342"/>
      <c r="K291" s="2342"/>
      <c r="L291" s="2342"/>
      <c r="M291" s="2342"/>
      <c r="N291" s="2342"/>
      <c r="O291" s="2342"/>
      <c r="P291" s="2342"/>
      <c r="Q291" s="2342"/>
      <c r="R291" s="2342"/>
      <c r="S291" s="2342"/>
      <c r="T291" s="2342"/>
      <c r="U291" s="2342"/>
      <c r="V291" s="2342"/>
      <c r="W291" s="2342"/>
      <c r="X291" s="2342"/>
      <c r="Y291" s="2342"/>
    </row>
    <row r="292" spans="1:25" ht="15.75" customHeight="1">
      <c r="A292" s="2342"/>
      <c r="B292" s="2342"/>
      <c r="C292" s="2342"/>
      <c r="D292" s="2342"/>
      <c r="E292" s="2342"/>
      <c r="F292" s="2342"/>
      <c r="G292" s="2342"/>
      <c r="H292" s="2407"/>
      <c r="I292" s="2342"/>
      <c r="J292" s="2342"/>
      <c r="K292" s="2342"/>
      <c r="L292" s="2342"/>
      <c r="M292" s="2342"/>
      <c r="N292" s="2342"/>
      <c r="O292" s="2342"/>
      <c r="P292" s="2342"/>
      <c r="Q292" s="2342"/>
      <c r="R292" s="2342"/>
      <c r="S292" s="2342"/>
      <c r="T292" s="2342"/>
      <c r="U292" s="2342"/>
      <c r="V292" s="2342"/>
      <c r="W292" s="2342"/>
      <c r="X292" s="2342"/>
      <c r="Y292" s="2342"/>
    </row>
    <row r="293" spans="1:25" ht="15.75" customHeight="1">
      <c r="A293" s="2342"/>
      <c r="B293" s="2342"/>
      <c r="C293" s="2342"/>
      <c r="D293" s="2342"/>
      <c r="E293" s="2342"/>
      <c r="F293" s="2342"/>
      <c r="G293" s="2342"/>
      <c r="H293" s="2407"/>
      <c r="I293" s="2342"/>
      <c r="J293" s="2342"/>
      <c r="K293" s="2342"/>
      <c r="L293" s="2342"/>
      <c r="M293" s="2342"/>
      <c r="N293" s="2342"/>
      <c r="O293" s="2342"/>
      <c r="P293" s="2342"/>
      <c r="Q293" s="2342"/>
      <c r="R293" s="2342"/>
      <c r="S293" s="2342"/>
      <c r="T293" s="2342"/>
      <c r="U293" s="2342"/>
      <c r="V293" s="2342"/>
      <c r="W293" s="2342"/>
      <c r="X293" s="2342"/>
      <c r="Y293" s="2342"/>
    </row>
    <row r="294" spans="1:25" ht="15.75" customHeight="1">
      <c r="A294" s="2342"/>
      <c r="B294" s="2342"/>
      <c r="C294" s="2342"/>
      <c r="D294" s="2342"/>
      <c r="E294" s="2342"/>
      <c r="F294" s="2342"/>
      <c r="G294" s="2342"/>
      <c r="H294" s="2407"/>
      <c r="I294" s="2342"/>
      <c r="J294" s="2342"/>
      <c r="K294" s="2342"/>
      <c r="L294" s="2342"/>
      <c r="M294" s="2342"/>
      <c r="N294" s="2342"/>
      <c r="O294" s="2342"/>
      <c r="P294" s="2342"/>
      <c r="Q294" s="2342"/>
      <c r="R294" s="2342"/>
      <c r="S294" s="2342"/>
      <c r="T294" s="2342"/>
      <c r="U294" s="2342"/>
      <c r="V294" s="2342"/>
      <c r="W294" s="2342"/>
      <c r="X294" s="2342"/>
      <c r="Y294" s="2342"/>
    </row>
    <row r="295" spans="1:25" ht="15.75" customHeight="1">
      <c r="A295" s="2342"/>
      <c r="B295" s="2342"/>
      <c r="C295" s="2342"/>
      <c r="D295" s="2342"/>
      <c r="E295" s="2342"/>
      <c r="F295" s="2342"/>
      <c r="G295" s="2342"/>
      <c r="H295" s="2407"/>
      <c r="I295" s="2342"/>
      <c r="J295" s="2342"/>
      <c r="K295" s="2342"/>
      <c r="L295" s="2342"/>
      <c r="M295" s="2342"/>
      <c r="N295" s="2342"/>
      <c r="O295" s="2342"/>
      <c r="P295" s="2342"/>
      <c r="Q295" s="2342"/>
      <c r="R295" s="2342"/>
      <c r="S295" s="2342"/>
      <c r="T295" s="2342"/>
      <c r="U295" s="2342"/>
      <c r="V295" s="2342"/>
      <c r="W295" s="2342"/>
      <c r="X295" s="2342"/>
      <c r="Y295" s="2342"/>
    </row>
    <row r="296" spans="1:25" ht="15.75" customHeight="1">
      <c r="A296" s="2342"/>
      <c r="B296" s="2342"/>
      <c r="C296" s="2342"/>
      <c r="D296" s="2342"/>
      <c r="E296" s="2342"/>
      <c r="F296" s="2342"/>
      <c r="G296" s="2342"/>
      <c r="H296" s="2407"/>
      <c r="I296" s="2342"/>
      <c r="J296" s="2342"/>
      <c r="K296" s="2342"/>
      <c r="L296" s="2342"/>
      <c r="M296" s="2342"/>
      <c r="N296" s="2342"/>
      <c r="O296" s="2342"/>
      <c r="P296" s="2342"/>
      <c r="Q296" s="2342"/>
      <c r="R296" s="2342"/>
      <c r="S296" s="2342"/>
      <c r="T296" s="2342"/>
      <c r="U296" s="2342"/>
      <c r="V296" s="2342"/>
      <c r="W296" s="2342"/>
      <c r="X296" s="2342"/>
      <c r="Y296" s="2342"/>
    </row>
    <row r="297" spans="1:25" ht="15.75" customHeight="1">
      <c r="A297" s="2342"/>
      <c r="B297" s="2342"/>
      <c r="C297" s="2342"/>
      <c r="D297" s="2342"/>
      <c r="E297" s="2342"/>
      <c r="F297" s="2342"/>
      <c r="G297" s="2342"/>
      <c r="H297" s="2407"/>
      <c r="I297" s="2342"/>
      <c r="J297" s="2342"/>
      <c r="K297" s="2342"/>
      <c r="L297" s="2342"/>
      <c r="M297" s="2342"/>
      <c r="N297" s="2342"/>
      <c r="O297" s="2342"/>
      <c r="P297" s="2342"/>
      <c r="Q297" s="2342"/>
      <c r="R297" s="2342"/>
      <c r="S297" s="2342"/>
      <c r="T297" s="2342"/>
      <c r="U297" s="2342"/>
      <c r="V297" s="2342"/>
      <c r="W297" s="2342"/>
      <c r="X297" s="2342"/>
      <c r="Y297" s="2342"/>
    </row>
    <row r="298" spans="1:25" ht="15.75" customHeight="1">
      <c r="A298" s="2342"/>
      <c r="B298" s="2342"/>
      <c r="C298" s="2342"/>
      <c r="D298" s="2342"/>
      <c r="E298" s="2342"/>
      <c r="F298" s="2342"/>
      <c r="G298" s="2342"/>
      <c r="H298" s="2407"/>
      <c r="I298" s="2342"/>
      <c r="J298" s="2342"/>
      <c r="K298" s="2342"/>
      <c r="L298" s="2342"/>
      <c r="M298" s="2342"/>
      <c r="N298" s="2342"/>
      <c r="O298" s="2342"/>
      <c r="P298" s="2342"/>
      <c r="Q298" s="2342"/>
      <c r="R298" s="2342"/>
      <c r="S298" s="2342"/>
      <c r="T298" s="2342"/>
      <c r="U298" s="2342"/>
      <c r="V298" s="2342"/>
      <c r="W298" s="2342"/>
      <c r="X298" s="2342"/>
      <c r="Y298" s="2342"/>
    </row>
    <row r="299" spans="1:25" ht="15.75" customHeight="1">
      <c r="A299" s="2342"/>
      <c r="B299" s="2342"/>
      <c r="C299" s="2342"/>
      <c r="D299" s="2342"/>
      <c r="E299" s="2342"/>
      <c r="F299" s="2342"/>
      <c r="G299" s="2342"/>
      <c r="H299" s="2407"/>
      <c r="I299" s="2342"/>
      <c r="J299" s="2342"/>
      <c r="K299" s="2342"/>
      <c r="L299" s="2342"/>
      <c r="M299" s="2342"/>
      <c r="N299" s="2342"/>
      <c r="O299" s="2342"/>
      <c r="P299" s="2342"/>
      <c r="Q299" s="2342"/>
      <c r="R299" s="2342"/>
      <c r="S299" s="2342"/>
      <c r="T299" s="2342"/>
      <c r="U299" s="2342"/>
      <c r="V299" s="2342"/>
      <c r="W299" s="2342"/>
      <c r="X299" s="2342"/>
      <c r="Y299" s="2342"/>
    </row>
    <row r="300" spans="1:25" ht="15.75" customHeight="1">
      <c r="A300" s="2342"/>
      <c r="B300" s="2342"/>
      <c r="C300" s="2342"/>
      <c r="D300" s="2342"/>
      <c r="E300" s="2342"/>
      <c r="F300" s="2342"/>
      <c r="G300" s="2342"/>
      <c r="H300" s="2407"/>
      <c r="I300" s="2342"/>
      <c r="J300" s="2342"/>
      <c r="K300" s="2342"/>
      <c r="L300" s="2342"/>
      <c r="M300" s="2342"/>
      <c r="N300" s="2342"/>
      <c r="O300" s="2342"/>
      <c r="P300" s="2342"/>
      <c r="Q300" s="2342"/>
      <c r="R300" s="2342"/>
      <c r="S300" s="2342"/>
      <c r="T300" s="2342"/>
      <c r="U300" s="2342"/>
      <c r="V300" s="2342"/>
      <c r="W300" s="2342"/>
      <c r="X300" s="2342"/>
      <c r="Y300" s="2342"/>
    </row>
    <row r="301" spans="1:25" ht="15.75" customHeight="1">
      <c r="A301" s="2342"/>
      <c r="B301" s="2342"/>
      <c r="C301" s="2342"/>
      <c r="D301" s="2342"/>
      <c r="E301" s="2342"/>
      <c r="F301" s="2342"/>
      <c r="G301" s="2342"/>
      <c r="H301" s="2407"/>
      <c r="I301" s="2342"/>
      <c r="J301" s="2342"/>
      <c r="K301" s="2342"/>
      <c r="L301" s="2342"/>
      <c r="M301" s="2342"/>
      <c r="N301" s="2342"/>
      <c r="O301" s="2342"/>
      <c r="P301" s="2342"/>
      <c r="Q301" s="2342"/>
      <c r="R301" s="2342"/>
      <c r="S301" s="2342"/>
      <c r="T301" s="2342"/>
      <c r="U301" s="2342"/>
      <c r="V301" s="2342"/>
      <c r="W301" s="2342"/>
      <c r="X301" s="2342"/>
      <c r="Y301" s="2342"/>
    </row>
    <row r="302" spans="1:25" ht="15.75" customHeight="1">
      <c r="A302" s="2342"/>
      <c r="B302" s="2342"/>
      <c r="C302" s="2342"/>
      <c r="D302" s="2342"/>
      <c r="E302" s="2342"/>
      <c r="F302" s="2342"/>
      <c r="G302" s="2342"/>
      <c r="H302" s="2407"/>
      <c r="I302" s="2342"/>
      <c r="J302" s="2342"/>
      <c r="K302" s="2342"/>
      <c r="L302" s="2342"/>
      <c r="M302" s="2342"/>
      <c r="N302" s="2342"/>
      <c r="O302" s="2342"/>
      <c r="P302" s="2342"/>
      <c r="Q302" s="2342"/>
      <c r="R302" s="2342"/>
      <c r="S302" s="2342"/>
      <c r="T302" s="2342"/>
      <c r="U302" s="2342"/>
      <c r="V302" s="2342"/>
      <c r="W302" s="2342"/>
      <c r="X302" s="2342"/>
      <c r="Y302" s="2342"/>
    </row>
    <row r="303" spans="1:25" ht="15.75" customHeight="1">
      <c r="A303" s="2342"/>
      <c r="B303" s="2342"/>
      <c r="C303" s="2342"/>
      <c r="D303" s="2342"/>
      <c r="E303" s="2342"/>
      <c r="F303" s="2342"/>
      <c r="G303" s="2342"/>
      <c r="H303" s="2407"/>
      <c r="I303" s="2342"/>
      <c r="J303" s="2342"/>
      <c r="K303" s="2342"/>
      <c r="L303" s="2342"/>
      <c r="M303" s="2342"/>
      <c r="N303" s="2342"/>
      <c r="O303" s="2342"/>
      <c r="P303" s="2342"/>
      <c r="Q303" s="2342"/>
      <c r="R303" s="2342"/>
      <c r="S303" s="2342"/>
      <c r="T303" s="2342"/>
      <c r="U303" s="2342"/>
      <c r="V303" s="2342"/>
      <c r="W303" s="2342"/>
      <c r="X303" s="2342"/>
      <c r="Y303" s="2342"/>
    </row>
    <row r="304" spans="1:25" ht="15.75" customHeight="1">
      <c r="A304" s="2342"/>
      <c r="B304" s="2342"/>
      <c r="C304" s="2342"/>
      <c r="D304" s="2342"/>
      <c r="E304" s="2342"/>
      <c r="F304" s="2342"/>
      <c r="G304" s="2342"/>
      <c r="H304" s="2407"/>
      <c r="I304" s="2342"/>
      <c r="J304" s="2342"/>
      <c r="K304" s="2342"/>
      <c r="L304" s="2342"/>
      <c r="M304" s="2342"/>
      <c r="N304" s="2342"/>
      <c r="O304" s="2342"/>
      <c r="P304" s="2342"/>
      <c r="Q304" s="2342"/>
      <c r="R304" s="2342"/>
      <c r="S304" s="2342"/>
      <c r="T304" s="2342"/>
      <c r="U304" s="2342"/>
      <c r="V304" s="2342"/>
      <c r="W304" s="2342"/>
      <c r="X304" s="2342"/>
      <c r="Y304" s="2342"/>
    </row>
    <row r="305" spans="1:25" ht="15.75" customHeight="1">
      <c r="A305" s="2342"/>
      <c r="B305" s="2342"/>
      <c r="C305" s="2342"/>
      <c r="D305" s="2342"/>
      <c r="E305" s="2342"/>
      <c r="F305" s="2342"/>
      <c r="G305" s="2342"/>
      <c r="H305" s="2407"/>
      <c r="I305" s="2342"/>
      <c r="J305" s="2342"/>
      <c r="K305" s="2342"/>
      <c r="L305" s="2342"/>
      <c r="M305" s="2342"/>
      <c r="N305" s="2342"/>
      <c r="O305" s="2342"/>
      <c r="P305" s="2342"/>
      <c r="Q305" s="2342"/>
      <c r="R305" s="2342"/>
      <c r="S305" s="2342"/>
      <c r="T305" s="2342"/>
      <c r="U305" s="2342"/>
      <c r="V305" s="2342"/>
      <c r="W305" s="2342"/>
      <c r="X305" s="2342"/>
      <c r="Y305" s="2342"/>
    </row>
    <row r="306" spans="1:25" ht="15.75" customHeight="1">
      <c r="A306" s="2342"/>
      <c r="B306" s="2342"/>
      <c r="C306" s="2342"/>
      <c r="D306" s="2342"/>
      <c r="E306" s="2342"/>
      <c r="F306" s="2342"/>
      <c r="G306" s="2342"/>
      <c r="H306" s="2407"/>
      <c r="I306" s="2342"/>
      <c r="J306" s="2342"/>
      <c r="K306" s="2342"/>
      <c r="L306" s="2342"/>
      <c r="M306" s="2342"/>
      <c r="N306" s="2342"/>
      <c r="O306" s="2342"/>
      <c r="P306" s="2342"/>
      <c r="Q306" s="2342"/>
      <c r="R306" s="2342"/>
      <c r="S306" s="2342"/>
      <c r="T306" s="2342"/>
      <c r="U306" s="2342"/>
      <c r="V306" s="2342"/>
      <c r="W306" s="2342"/>
      <c r="X306" s="2342"/>
      <c r="Y306" s="2342"/>
    </row>
    <row r="307" spans="1:25" ht="15.75" customHeight="1">
      <c r="A307" s="2342"/>
      <c r="B307" s="2342"/>
      <c r="C307" s="2342"/>
      <c r="D307" s="2342"/>
      <c r="E307" s="2342"/>
      <c r="F307" s="2342"/>
      <c r="G307" s="2342"/>
      <c r="H307" s="2407"/>
      <c r="I307" s="2342"/>
      <c r="J307" s="2342"/>
      <c r="K307" s="2342"/>
      <c r="L307" s="2342"/>
      <c r="M307" s="2342"/>
      <c r="N307" s="2342"/>
      <c r="O307" s="2342"/>
      <c r="P307" s="2342"/>
      <c r="Q307" s="2342"/>
      <c r="R307" s="2342"/>
      <c r="S307" s="2342"/>
      <c r="T307" s="2342"/>
      <c r="U307" s="2342"/>
      <c r="V307" s="2342"/>
      <c r="W307" s="2342"/>
      <c r="X307" s="2342"/>
      <c r="Y307" s="2342"/>
    </row>
    <row r="308" spans="1:25" ht="15.75" customHeight="1">
      <c r="A308" s="2342"/>
      <c r="B308" s="2342"/>
      <c r="C308" s="2342"/>
      <c r="D308" s="2342"/>
      <c r="E308" s="2342"/>
      <c r="F308" s="2342"/>
      <c r="G308" s="2342"/>
      <c r="H308" s="2407"/>
      <c r="I308" s="2342"/>
      <c r="J308" s="2342"/>
      <c r="K308" s="2342"/>
      <c r="L308" s="2342"/>
      <c r="M308" s="2342"/>
      <c r="N308" s="2342"/>
      <c r="O308" s="2342"/>
      <c r="P308" s="2342"/>
      <c r="Q308" s="2342"/>
      <c r="R308" s="2342"/>
      <c r="S308" s="2342"/>
      <c r="T308" s="2342"/>
      <c r="U308" s="2342"/>
      <c r="V308" s="2342"/>
      <c r="W308" s="2342"/>
      <c r="X308" s="2342"/>
      <c r="Y308" s="2342"/>
    </row>
    <row r="309" spans="1:25" ht="15.75" customHeight="1">
      <c r="A309" s="2342"/>
      <c r="B309" s="2342"/>
      <c r="C309" s="2342"/>
      <c r="D309" s="2342"/>
      <c r="E309" s="2342"/>
      <c r="F309" s="2342"/>
      <c r="G309" s="2342"/>
      <c r="H309" s="2407"/>
      <c r="I309" s="2342"/>
      <c r="J309" s="2342"/>
      <c r="K309" s="2342"/>
      <c r="L309" s="2342"/>
      <c r="M309" s="2342"/>
      <c r="N309" s="2342"/>
      <c r="O309" s="2342"/>
      <c r="P309" s="2342"/>
      <c r="Q309" s="2342"/>
      <c r="R309" s="2342"/>
      <c r="S309" s="2342"/>
      <c r="T309" s="2342"/>
      <c r="U309" s="2342"/>
      <c r="V309" s="2342"/>
      <c r="W309" s="2342"/>
      <c r="X309" s="2342"/>
      <c r="Y309" s="2342"/>
    </row>
    <row r="310" spans="1:25" ht="15.75" customHeight="1">
      <c r="A310" s="2342"/>
      <c r="B310" s="2342"/>
      <c r="C310" s="2342"/>
      <c r="D310" s="2342"/>
      <c r="E310" s="2342"/>
      <c r="F310" s="2342"/>
      <c r="G310" s="2342"/>
      <c r="H310" s="2407"/>
      <c r="I310" s="2342"/>
      <c r="J310" s="2342"/>
      <c r="K310" s="2342"/>
      <c r="L310" s="2342"/>
      <c r="M310" s="2342"/>
      <c r="N310" s="2342"/>
      <c r="O310" s="2342"/>
      <c r="P310" s="2342"/>
      <c r="Q310" s="2342"/>
      <c r="R310" s="2342"/>
      <c r="S310" s="2342"/>
      <c r="T310" s="2342"/>
      <c r="U310" s="2342"/>
      <c r="V310" s="2342"/>
      <c r="W310" s="2342"/>
      <c r="X310" s="2342"/>
      <c r="Y310" s="2342"/>
    </row>
    <row r="311" spans="1:25" ht="15.75" customHeight="1">
      <c r="A311" s="2342"/>
      <c r="B311" s="2342"/>
      <c r="C311" s="2342"/>
      <c r="D311" s="2342"/>
      <c r="E311" s="2342"/>
      <c r="F311" s="2342"/>
      <c r="G311" s="2342"/>
      <c r="H311" s="2407"/>
      <c r="I311" s="2342"/>
      <c r="J311" s="2342"/>
      <c r="K311" s="2342"/>
      <c r="L311" s="2342"/>
      <c r="M311" s="2342"/>
      <c r="N311" s="2342"/>
      <c r="O311" s="2342"/>
      <c r="P311" s="2342"/>
      <c r="Q311" s="2342"/>
      <c r="R311" s="2342"/>
      <c r="S311" s="2342"/>
      <c r="T311" s="2342"/>
      <c r="U311" s="2342"/>
      <c r="V311" s="2342"/>
      <c r="W311" s="2342"/>
      <c r="X311" s="2342"/>
      <c r="Y311" s="2342"/>
    </row>
    <row r="312" spans="1:25" ht="15.75" customHeight="1">
      <c r="A312" s="2342"/>
      <c r="B312" s="2342"/>
      <c r="C312" s="2342"/>
      <c r="D312" s="2342"/>
      <c r="E312" s="2342"/>
      <c r="F312" s="2342"/>
      <c r="G312" s="2342"/>
      <c r="H312" s="2407"/>
      <c r="I312" s="2342"/>
      <c r="J312" s="2342"/>
      <c r="K312" s="2342"/>
      <c r="L312" s="2342"/>
      <c r="M312" s="2342"/>
      <c r="N312" s="2342"/>
      <c r="O312" s="2342"/>
      <c r="P312" s="2342"/>
      <c r="Q312" s="2342"/>
      <c r="R312" s="2342"/>
      <c r="S312" s="2342"/>
      <c r="T312" s="2342"/>
      <c r="U312" s="2342"/>
      <c r="V312" s="2342"/>
      <c r="W312" s="2342"/>
      <c r="X312" s="2342"/>
      <c r="Y312" s="2342"/>
    </row>
    <row r="313" spans="1:25" ht="15.75" customHeight="1">
      <c r="A313" s="2342"/>
      <c r="B313" s="2342"/>
      <c r="C313" s="2342"/>
      <c r="D313" s="2342"/>
      <c r="E313" s="2342"/>
      <c r="F313" s="2342"/>
      <c r="G313" s="2342"/>
      <c r="H313" s="2407"/>
      <c r="I313" s="2342"/>
      <c r="J313" s="2342"/>
      <c r="K313" s="2342"/>
      <c r="L313" s="2342"/>
      <c r="M313" s="2342"/>
      <c r="N313" s="2342"/>
      <c r="O313" s="2342"/>
      <c r="P313" s="2342"/>
      <c r="Q313" s="2342"/>
      <c r="R313" s="2342"/>
      <c r="S313" s="2342"/>
      <c r="T313" s="2342"/>
      <c r="U313" s="2342"/>
      <c r="V313" s="2342"/>
      <c r="W313" s="2342"/>
      <c r="X313" s="2342"/>
      <c r="Y313" s="2342"/>
    </row>
    <row r="314" spans="1:25" ht="15.75" customHeight="1">
      <c r="A314" s="2342"/>
      <c r="B314" s="2342"/>
      <c r="C314" s="2342"/>
      <c r="D314" s="2342"/>
      <c r="E314" s="2342"/>
      <c r="F314" s="2342"/>
      <c r="G314" s="2342"/>
      <c r="H314" s="2407"/>
      <c r="I314" s="2342"/>
      <c r="J314" s="2342"/>
      <c r="K314" s="2342"/>
      <c r="L314" s="2342"/>
      <c r="M314" s="2342"/>
      <c r="N314" s="2342"/>
      <c r="O314" s="2342"/>
      <c r="P314" s="2342"/>
      <c r="Q314" s="2342"/>
      <c r="R314" s="2342"/>
      <c r="S314" s="2342"/>
      <c r="T314" s="2342"/>
      <c r="U314" s="2342"/>
      <c r="V314" s="2342"/>
      <c r="W314" s="2342"/>
      <c r="X314" s="2342"/>
      <c r="Y314" s="2342"/>
    </row>
    <row r="315" spans="1:25" ht="15.75" customHeight="1">
      <c r="A315" s="2342"/>
      <c r="B315" s="2342"/>
      <c r="C315" s="2342"/>
      <c r="D315" s="2342"/>
      <c r="E315" s="2342"/>
      <c r="F315" s="2342"/>
      <c r="G315" s="2342"/>
      <c r="H315" s="2407"/>
      <c r="I315" s="2342"/>
      <c r="J315" s="2342"/>
      <c r="K315" s="2342"/>
      <c r="L315" s="2342"/>
      <c r="M315" s="2342"/>
      <c r="N315" s="2342"/>
      <c r="O315" s="2342"/>
      <c r="P315" s="2342"/>
      <c r="Q315" s="2342"/>
      <c r="R315" s="2342"/>
      <c r="S315" s="2342"/>
      <c r="T315" s="2342"/>
      <c r="U315" s="2342"/>
      <c r="V315" s="2342"/>
      <c r="W315" s="2342"/>
      <c r="X315" s="2342"/>
      <c r="Y315" s="2342"/>
    </row>
    <row r="316" spans="1:25" ht="15.75" customHeight="1">
      <c r="A316" s="2342"/>
      <c r="B316" s="2342"/>
      <c r="C316" s="2342"/>
      <c r="D316" s="2342"/>
      <c r="E316" s="2342"/>
      <c r="F316" s="2342"/>
      <c r="G316" s="2342"/>
      <c r="H316" s="2407"/>
      <c r="I316" s="2342"/>
      <c r="J316" s="2342"/>
      <c r="K316" s="2342"/>
      <c r="L316" s="2342"/>
      <c r="M316" s="2342"/>
      <c r="N316" s="2342"/>
      <c r="O316" s="2342"/>
      <c r="P316" s="2342"/>
      <c r="Q316" s="2342"/>
      <c r="R316" s="2342"/>
      <c r="S316" s="2342"/>
      <c r="T316" s="2342"/>
      <c r="U316" s="2342"/>
      <c r="V316" s="2342"/>
      <c r="W316" s="2342"/>
      <c r="X316" s="2342"/>
      <c r="Y316" s="2342"/>
    </row>
    <row r="317" spans="1:25" ht="15.75" customHeight="1">
      <c r="A317" s="2342"/>
      <c r="B317" s="2342"/>
      <c r="C317" s="2342"/>
      <c r="D317" s="2342"/>
      <c r="E317" s="2342"/>
      <c r="F317" s="2342"/>
      <c r="G317" s="2342"/>
      <c r="H317" s="2407"/>
      <c r="I317" s="2342"/>
      <c r="J317" s="2342"/>
      <c r="K317" s="2342"/>
      <c r="L317" s="2342"/>
      <c r="M317" s="2342"/>
      <c r="N317" s="2342"/>
      <c r="O317" s="2342"/>
      <c r="P317" s="2342"/>
      <c r="Q317" s="2342"/>
      <c r="R317" s="2342"/>
      <c r="S317" s="2342"/>
      <c r="T317" s="2342"/>
      <c r="U317" s="2342"/>
      <c r="V317" s="2342"/>
      <c r="W317" s="2342"/>
      <c r="X317" s="2342"/>
      <c r="Y317" s="2342"/>
    </row>
    <row r="318" spans="1:25" ht="15.75" customHeight="1">
      <c r="A318" s="2342"/>
      <c r="B318" s="2342"/>
      <c r="C318" s="2342"/>
      <c r="D318" s="2342"/>
      <c r="E318" s="2342"/>
      <c r="F318" s="2342"/>
      <c r="G318" s="2342"/>
      <c r="H318" s="2407"/>
      <c r="I318" s="2342"/>
      <c r="J318" s="2342"/>
      <c r="K318" s="2342"/>
      <c r="L318" s="2342"/>
      <c r="M318" s="2342"/>
      <c r="N318" s="2342"/>
      <c r="O318" s="2342"/>
      <c r="P318" s="2342"/>
      <c r="Q318" s="2342"/>
      <c r="R318" s="2342"/>
      <c r="S318" s="2342"/>
      <c r="T318" s="2342"/>
      <c r="U318" s="2342"/>
      <c r="V318" s="2342"/>
      <c r="W318" s="2342"/>
      <c r="X318" s="2342"/>
      <c r="Y318" s="2342"/>
    </row>
    <row r="319" spans="1:25" ht="15.75" customHeight="1">
      <c r="A319" s="2342"/>
      <c r="B319" s="2342"/>
      <c r="C319" s="2342"/>
      <c r="D319" s="2342"/>
      <c r="E319" s="2342"/>
      <c r="F319" s="2342"/>
      <c r="G319" s="2342"/>
      <c r="H319" s="2407"/>
      <c r="I319" s="2342"/>
      <c r="J319" s="2342"/>
      <c r="K319" s="2342"/>
      <c r="L319" s="2342"/>
      <c r="M319" s="2342"/>
      <c r="N319" s="2342"/>
      <c r="O319" s="2342"/>
      <c r="P319" s="2342"/>
      <c r="Q319" s="2342"/>
      <c r="R319" s="2342"/>
      <c r="S319" s="2342"/>
      <c r="T319" s="2342"/>
      <c r="U319" s="2342"/>
      <c r="V319" s="2342"/>
      <c r="W319" s="2342"/>
      <c r="X319" s="2342"/>
      <c r="Y319" s="2342"/>
    </row>
    <row r="320" spans="1:25" ht="15.75" customHeight="1">
      <c r="A320" s="2342"/>
      <c r="B320" s="2342"/>
      <c r="C320" s="2342"/>
      <c r="D320" s="2342"/>
      <c r="E320" s="2342"/>
      <c r="F320" s="2342"/>
      <c r="G320" s="2342"/>
      <c r="H320" s="2407"/>
      <c r="I320" s="2342"/>
      <c r="J320" s="2342"/>
      <c r="K320" s="2342"/>
      <c r="L320" s="2342"/>
      <c r="M320" s="2342"/>
      <c r="N320" s="2342"/>
      <c r="O320" s="2342"/>
      <c r="P320" s="2342"/>
      <c r="Q320" s="2342"/>
      <c r="R320" s="2342"/>
      <c r="S320" s="2342"/>
      <c r="T320" s="2342"/>
      <c r="U320" s="2342"/>
      <c r="V320" s="2342"/>
      <c r="W320" s="2342"/>
      <c r="X320" s="2342"/>
      <c r="Y320" s="2342"/>
    </row>
    <row r="321" spans="1:25" ht="15.75" customHeight="1">
      <c r="A321" s="2342"/>
      <c r="B321" s="2342"/>
      <c r="C321" s="2342"/>
      <c r="D321" s="2342"/>
      <c r="E321" s="2342"/>
      <c r="F321" s="2342"/>
      <c r="G321" s="2342"/>
      <c r="H321" s="2407"/>
      <c r="I321" s="2342"/>
      <c r="J321" s="2342"/>
      <c r="K321" s="2342"/>
      <c r="L321" s="2342"/>
      <c r="M321" s="2342"/>
      <c r="N321" s="2342"/>
      <c r="O321" s="2342"/>
      <c r="P321" s="2342"/>
      <c r="Q321" s="2342"/>
      <c r="R321" s="2342"/>
      <c r="S321" s="2342"/>
      <c r="T321" s="2342"/>
      <c r="U321" s="2342"/>
      <c r="V321" s="2342"/>
      <c r="W321" s="2342"/>
      <c r="X321" s="2342"/>
      <c r="Y321" s="2342"/>
    </row>
    <row r="322" spans="1:25" ht="15.75" customHeight="1">
      <c r="A322" s="2342"/>
      <c r="B322" s="2342"/>
      <c r="C322" s="2342"/>
      <c r="D322" s="2342"/>
      <c r="E322" s="2342"/>
      <c r="F322" s="2342"/>
      <c r="G322" s="2342"/>
      <c r="H322" s="2407"/>
      <c r="I322" s="2342"/>
      <c r="J322" s="2342"/>
      <c r="K322" s="2342"/>
      <c r="L322" s="2342"/>
      <c r="M322" s="2342"/>
      <c r="N322" s="2342"/>
      <c r="O322" s="2342"/>
      <c r="P322" s="2342"/>
      <c r="Q322" s="2342"/>
      <c r="R322" s="2342"/>
      <c r="S322" s="2342"/>
      <c r="T322" s="2342"/>
      <c r="U322" s="2342"/>
      <c r="V322" s="2342"/>
      <c r="W322" s="2342"/>
      <c r="X322" s="2342"/>
      <c r="Y322" s="2342"/>
    </row>
    <row r="323" spans="1:25" ht="15.75" customHeight="1">
      <c r="A323" s="2342"/>
      <c r="B323" s="2342"/>
      <c r="C323" s="2342"/>
      <c r="D323" s="2342"/>
      <c r="E323" s="2342"/>
      <c r="F323" s="2342"/>
      <c r="G323" s="2342"/>
      <c r="H323" s="2407"/>
      <c r="I323" s="2342"/>
      <c r="J323" s="2342"/>
      <c r="K323" s="2342"/>
      <c r="L323" s="2342"/>
      <c r="M323" s="2342"/>
      <c r="N323" s="2342"/>
      <c r="O323" s="2342"/>
      <c r="P323" s="2342"/>
      <c r="Q323" s="2342"/>
      <c r="R323" s="2342"/>
      <c r="S323" s="2342"/>
      <c r="T323" s="2342"/>
      <c r="U323" s="2342"/>
      <c r="V323" s="2342"/>
      <c r="W323" s="2342"/>
      <c r="X323" s="2342"/>
      <c r="Y323" s="2342"/>
    </row>
    <row r="324" spans="1:25" ht="15.75" customHeight="1">
      <c r="A324" s="2342"/>
      <c r="B324" s="2342"/>
      <c r="C324" s="2342"/>
      <c r="D324" s="2342"/>
      <c r="E324" s="2342"/>
      <c r="F324" s="2342"/>
      <c r="G324" s="2342"/>
      <c r="H324" s="2407"/>
      <c r="I324" s="2342"/>
      <c r="J324" s="2342"/>
      <c r="K324" s="2342"/>
      <c r="L324" s="2342"/>
      <c r="M324" s="2342"/>
      <c r="N324" s="2342"/>
      <c r="O324" s="2342"/>
      <c r="P324" s="2342"/>
      <c r="Q324" s="2342"/>
      <c r="R324" s="2342"/>
      <c r="S324" s="2342"/>
      <c r="T324" s="2342"/>
      <c r="U324" s="2342"/>
      <c r="V324" s="2342"/>
      <c r="W324" s="2342"/>
      <c r="X324" s="2342"/>
      <c r="Y324" s="2342"/>
    </row>
    <row r="325" spans="1:25" ht="15.75" customHeight="1">
      <c r="A325" s="2342"/>
      <c r="B325" s="2342"/>
      <c r="C325" s="2342"/>
      <c r="D325" s="2342"/>
      <c r="E325" s="2342"/>
      <c r="F325" s="2342"/>
      <c r="G325" s="2342"/>
      <c r="H325" s="2407"/>
      <c r="I325" s="2342"/>
      <c r="J325" s="2342"/>
      <c r="K325" s="2342"/>
      <c r="L325" s="2342"/>
      <c r="M325" s="2342"/>
      <c r="N325" s="2342"/>
      <c r="O325" s="2342"/>
      <c r="P325" s="2342"/>
      <c r="Q325" s="2342"/>
      <c r="R325" s="2342"/>
      <c r="S325" s="2342"/>
      <c r="T325" s="2342"/>
      <c r="U325" s="2342"/>
      <c r="V325" s="2342"/>
      <c r="W325" s="2342"/>
      <c r="X325" s="2342"/>
      <c r="Y325" s="2342"/>
    </row>
    <row r="326" spans="1:25" ht="15.75" customHeight="1">
      <c r="A326" s="2342"/>
      <c r="B326" s="2342"/>
      <c r="C326" s="2342"/>
      <c r="D326" s="2342"/>
      <c r="E326" s="2342"/>
      <c r="F326" s="2342"/>
      <c r="G326" s="2342"/>
      <c r="H326" s="2407"/>
      <c r="I326" s="2342"/>
      <c r="J326" s="2342"/>
      <c r="K326" s="2342"/>
      <c r="L326" s="2342"/>
      <c r="M326" s="2342"/>
      <c r="N326" s="2342"/>
      <c r="O326" s="2342"/>
      <c r="P326" s="2342"/>
      <c r="Q326" s="2342"/>
      <c r="R326" s="2342"/>
      <c r="S326" s="2342"/>
      <c r="T326" s="2342"/>
      <c r="U326" s="2342"/>
      <c r="V326" s="2342"/>
      <c r="W326" s="2342"/>
      <c r="X326" s="2342"/>
      <c r="Y326" s="2342"/>
    </row>
    <row r="327" spans="1:25" ht="15.75" customHeight="1">
      <c r="A327" s="2342"/>
      <c r="B327" s="2342"/>
      <c r="C327" s="2342"/>
      <c r="D327" s="2342"/>
      <c r="E327" s="2342"/>
      <c r="F327" s="2342"/>
      <c r="G327" s="2342"/>
      <c r="H327" s="2407"/>
      <c r="I327" s="2342"/>
      <c r="J327" s="2342"/>
      <c r="K327" s="2342"/>
      <c r="L327" s="2342"/>
      <c r="M327" s="2342"/>
      <c r="N327" s="2342"/>
      <c r="O327" s="2342"/>
      <c r="P327" s="2342"/>
      <c r="Q327" s="2342"/>
      <c r="R327" s="2342"/>
      <c r="S327" s="2342"/>
      <c r="T327" s="2342"/>
      <c r="U327" s="2342"/>
      <c r="V327" s="2342"/>
      <c r="W327" s="2342"/>
      <c r="X327" s="2342"/>
      <c r="Y327" s="2342"/>
    </row>
    <row r="328" spans="1:25" ht="15.75" customHeight="1">
      <c r="A328" s="2342"/>
      <c r="B328" s="2342"/>
      <c r="C328" s="2342"/>
      <c r="D328" s="2342"/>
      <c r="E328" s="2342"/>
      <c r="F328" s="2342"/>
      <c r="G328" s="2342"/>
      <c r="H328" s="2407"/>
      <c r="I328" s="2342"/>
      <c r="J328" s="2342"/>
      <c r="K328" s="2342"/>
      <c r="L328" s="2342"/>
      <c r="M328" s="2342"/>
      <c r="N328" s="2342"/>
      <c r="O328" s="2342"/>
      <c r="P328" s="2342"/>
      <c r="Q328" s="2342"/>
      <c r="R328" s="2342"/>
      <c r="S328" s="2342"/>
      <c r="T328" s="2342"/>
      <c r="U328" s="2342"/>
      <c r="V328" s="2342"/>
      <c r="W328" s="2342"/>
      <c r="X328" s="2342"/>
      <c r="Y328" s="2342"/>
    </row>
    <row r="329" spans="1:25" ht="15.75" customHeight="1">
      <c r="A329" s="2342"/>
      <c r="B329" s="2342"/>
      <c r="C329" s="2342"/>
      <c r="D329" s="2342"/>
      <c r="E329" s="2342"/>
      <c r="F329" s="2342"/>
      <c r="G329" s="2342"/>
      <c r="H329" s="2407"/>
      <c r="I329" s="2342"/>
      <c r="J329" s="2342"/>
      <c r="K329" s="2342"/>
      <c r="L329" s="2342"/>
      <c r="M329" s="2342"/>
      <c r="N329" s="2342"/>
      <c r="O329" s="2342"/>
      <c r="P329" s="2342"/>
      <c r="Q329" s="2342"/>
      <c r="R329" s="2342"/>
      <c r="S329" s="2342"/>
      <c r="T329" s="2342"/>
      <c r="U329" s="2342"/>
      <c r="V329" s="2342"/>
      <c r="W329" s="2342"/>
      <c r="X329" s="2342"/>
      <c r="Y329" s="2342"/>
    </row>
    <row r="330" spans="1:25" ht="15.75" customHeight="1">
      <c r="A330" s="2342"/>
      <c r="B330" s="2342"/>
      <c r="C330" s="2342"/>
      <c r="D330" s="2342"/>
      <c r="E330" s="2342"/>
      <c r="F330" s="2342"/>
      <c r="G330" s="2342"/>
      <c r="H330" s="2407"/>
      <c r="I330" s="2342"/>
      <c r="J330" s="2342"/>
      <c r="K330" s="2342"/>
      <c r="L330" s="2342"/>
      <c r="M330" s="2342"/>
      <c r="N330" s="2342"/>
      <c r="O330" s="2342"/>
      <c r="P330" s="2342"/>
      <c r="Q330" s="2342"/>
      <c r="R330" s="2342"/>
      <c r="S330" s="2342"/>
      <c r="T330" s="2342"/>
      <c r="U330" s="2342"/>
      <c r="V330" s="2342"/>
      <c r="W330" s="2342"/>
      <c r="X330" s="2342"/>
      <c r="Y330" s="2342"/>
    </row>
    <row r="331" spans="1:25" ht="15.75" customHeight="1">
      <c r="A331" s="2342"/>
      <c r="B331" s="2342"/>
      <c r="C331" s="2342"/>
      <c r="D331" s="2342"/>
      <c r="E331" s="2342"/>
      <c r="F331" s="2342"/>
      <c r="G331" s="2342"/>
      <c r="H331" s="2407"/>
      <c r="I331" s="2342"/>
      <c r="J331" s="2342"/>
      <c r="K331" s="2342"/>
      <c r="L331" s="2342"/>
      <c r="M331" s="2342"/>
      <c r="N331" s="2342"/>
      <c r="O331" s="2342"/>
      <c r="P331" s="2342"/>
      <c r="Q331" s="2342"/>
      <c r="R331" s="2342"/>
      <c r="S331" s="2342"/>
      <c r="T331" s="2342"/>
      <c r="U331" s="2342"/>
      <c r="V331" s="2342"/>
      <c r="W331" s="2342"/>
      <c r="X331" s="2342"/>
      <c r="Y331" s="2342"/>
    </row>
    <row r="332" spans="1:25" ht="15.75" customHeight="1">
      <c r="A332" s="2342"/>
      <c r="B332" s="2342"/>
      <c r="C332" s="2342"/>
      <c r="D332" s="2342"/>
      <c r="E332" s="2342"/>
      <c r="F332" s="2342"/>
      <c r="G332" s="2342"/>
      <c r="H332" s="2407"/>
      <c r="I332" s="2342"/>
      <c r="J332" s="2342"/>
      <c r="K332" s="2342"/>
      <c r="L332" s="2342"/>
      <c r="M332" s="2342"/>
      <c r="N332" s="2342"/>
      <c r="O332" s="2342"/>
      <c r="P332" s="2342"/>
      <c r="Q332" s="2342"/>
      <c r="R332" s="2342"/>
      <c r="S332" s="2342"/>
      <c r="T332" s="2342"/>
      <c r="U332" s="2342"/>
      <c r="V332" s="2342"/>
      <c r="W332" s="2342"/>
      <c r="X332" s="2342"/>
      <c r="Y332" s="2342"/>
    </row>
    <row r="333" spans="1:25" ht="15.75" customHeight="1">
      <c r="A333" s="2342"/>
      <c r="B333" s="2342"/>
      <c r="C333" s="2342"/>
      <c r="D333" s="2342"/>
      <c r="E333" s="2342"/>
      <c r="F333" s="2342"/>
      <c r="G333" s="2342"/>
      <c r="H333" s="2407"/>
      <c r="I333" s="2342"/>
      <c r="J333" s="2342"/>
      <c r="K333" s="2342"/>
      <c r="L333" s="2342"/>
      <c r="M333" s="2342"/>
      <c r="N333" s="2342"/>
      <c r="O333" s="2342"/>
      <c r="P333" s="2342"/>
      <c r="Q333" s="2342"/>
      <c r="R333" s="2342"/>
      <c r="S333" s="2342"/>
      <c r="T333" s="2342"/>
      <c r="U333" s="2342"/>
      <c r="V333" s="2342"/>
      <c r="W333" s="2342"/>
      <c r="X333" s="2342"/>
      <c r="Y333" s="2342"/>
    </row>
    <row r="334" spans="1:25" ht="15.75" customHeight="1">
      <c r="A334" s="2342"/>
      <c r="B334" s="2342"/>
      <c r="C334" s="2342"/>
      <c r="D334" s="2342"/>
      <c r="E334" s="2342"/>
      <c r="F334" s="2342"/>
      <c r="G334" s="2342"/>
      <c r="H334" s="2407"/>
      <c r="I334" s="2342"/>
      <c r="J334" s="2342"/>
      <c r="K334" s="2342"/>
      <c r="L334" s="2342"/>
      <c r="M334" s="2342"/>
      <c r="N334" s="2342"/>
      <c r="O334" s="2342"/>
      <c r="P334" s="2342"/>
      <c r="Q334" s="2342"/>
      <c r="R334" s="2342"/>
      <c r="S334" s="2342"/>
      <c r="T334" s="2342"/>
      <c r="U334" s="2342"/>
      <c r="V334" s="2342"/>
      <c r="W334" s="2342"/>
      <c r="X334" s="2342"/>
      <c r="Y334" s="2342"/>
    </row>
    <row r="335" spans="1:25" ht="15.75" customHeight="1">
      <c r="A335" s="2342"/>
      <c r="B335" s="2342"/>
      <c r="C335" s="2342"/>
      <c r="D335" s="2342"/>
      <c r="E335" s="2342"/>
      <c r="F335" s="2342"/>
      <c r="G335" s="2342"/>
      <c r="H335" s="2407"/>
      <c r="I335" s="2342"/>
      <c r="J335" s="2342"/>
      <c r="K335" s="2342"/>
      <c r="L335" s="2342"/>
      <c r="M335" s="2342"/>
      <c r="N335" s="2342"/>
      <c r="O335" s="2342"/>
      <c r="P335" s="2342"/>
      <c r="Q335" s="2342"/>
      <c r="R335" s="2342"/>
      <c r="S335" s="2342"/>
      <c r="T335" s="2342"/>
      <c r="U335" s="2342"/>
      <c r="V335" s="2342"/>
      <c r="W335" s="2342"/>
      <c r="X335" s="2342"/>
      <c r="Y335" s="2342"/>
    </row>
    <row r="336" spans="1:25" ht="15.75" customHeight="1">
      <c r="A336" s="2342"/>
      <c r="B336" s="2342"/>
      <c r="C336" s="2342"/>
      <c r="D336" s="2342"/>
      <c r="E336" s="2342"/>
      <c r="F336" s="2342"/>
      <c r="G336" s="2342"/>
      <c r="H336" s="2407"/>
      <c r="I336" s="2342"/>
      <c r="J336" s="2342"/>
      <c r="K336" s="2342"/>
      <c r="L336" s="2342"/>
      <c r="M336" s="2342"/>
      <c r="N336" s="2342"/>
      <c r="O336" s="2342"/>
      <c r="P336" s="2342"/>
      <c r="Q336" s="2342"/>
      <c r="R336" s="2342"/>
      <c r="S336" s="2342"/>
      <c r="T336" s="2342"/>
      <c r="U336" s="2342"/>
      <c r="V336" s="2342"/>
      <c r="W336" s="2342"/>
      <c r="X336" s="2342"/>
      <c r="Y336" s="2342"/>
    </row>
    <row r="337" spans="1:25" ht="15.75" customHeight="1">
      <c r="A337" s="2342"/>
      <c r="B337" s="2342"/>
      <c r="C337" s="2342"/>
      <c r="D337" s="2342"/>
      <c r="E337" s="2342"/>
      <c r="F337" s="2342"/>
      <c r="G337" s="2342"/>
      <c r="H337" s="2407"/>
      <c r="I337" s="2342"/>
      <c r="J337" s="2342"/>
      <c r="K337" s="2342"/>
      <c r="L337" s="2342"/>
      <c r="M337" s="2342"/>
      <c r="N337" s="2342"/>
      <c r="O337" s="2342"/>
      <c r="P337" s="2342"/>
      <c r="Q337" s="2342"/>
      <c r="R337" s="2342"/>
      <c r="S337" s="2342"/>
      <c r="T337" s="2342"/>
      <c r="U337" s="2342"/>
      <c r="V337" s="2342"/>
      <c r="W337" s="2342"/>
      <c r="X337" s="2342"/>
      <c r="Y337" s="2342"/>
    </row>
    <row r="338" spans="1:25" ht="15.75" customHeight="1">
      <c r="A338" s="2342"/>
      <c r="B338" s="2342"/>
      <c r="C338" s="2342"/>
      <c r="D338" s="2342"/>
      <c r="E338" s="2342"/>
      <c r="F338" s="2342"/>
      <c r="G338" s="2342"/>
      <c r="H338" s="2407"/>
      <c r="I338" s="2342"/>
      <c r="J338" s="2342"/>
      <c r="K338" s="2342"/>
      <c r="L338" s="2342"/>
      <c r="M338" s="2342"/>
      <c r="N338" s="2342"/>
      <c r="O338" s="2342"/>
      <c r="P338" s="2342"/>
      <c r="Q338" s="2342"/>
      <c r="R338" s="2342"/>
      <c r="S338" s="2342"/>
      <c r="T338" s="2342"/>
      <c r="U338" s="2342"/>
      <c r="V338" s="2342"/>
      <c r="W338" s="2342"/>
      <c r="X338" s="2342"/>
      <c r="Y338" s="2342"/>
    </row>
    <row r="339" spans="1:25" ht="15.75" customHeight="1">
      <c r="A339" s="2342"/>
      <c r="B339" s="2342"/>
      <c r="C339" s="2342"/>
      <c r="D339" s="2342"/>
      <c r="E339" s="2342"/>
      <c r="F339" s="2342"/>
      <c r="G339" s="2342"/>
      <c r="H339" s="2407"/>
      <c r="I339" s="2342"/>
      <c r="J339" s="2342"/>
      <c r="K339" s="2342"/>
      <c r="L339" s="2342"/>
      <c r="M339" s="2342"/>
      <c r="N339" s="2342"/>
      <c r="O339" s="2342"/>
      <c r="P339" s="2342"/>
      <c r="Q339" s="2342"/>
      <c r="R339" s="2342"/>
      <c r="S339" s="2342"/>
      <c r="T339" s="2342"/>
      <c r="U339" s="2342"/>
      <c r="V339" s="2342"/>
      <c r="W339" s="2342"/>
      <c r="X339" s="2342"/>
      <c r="Y339" s="2342"/>
    </row>
    <row r="340" spans="1:25" ht="15.75" customHeight="1">
      <c r="A340" s="2342"/>
      <c r="B340" s="2342"/>
      <c r="C340" s="2342"/>
      <c r="D340" s="2342"/>
      <c r="E340" s="2342"/>
      <c r="F340" s="2342"/>
      <c r="G340" s="2342"/>
      <c r="H340" s="2407"/>
      <c r="I340" s="2342"/>
      <c r="J340" s="2342"/>
      <c r="K340" s="2342"/>
      <c r="L340" s="2342"/>
      <c r="M340" s="2342"/>
      <c r="N340" s="2342"/>
      <c r="O340" s="2342"/>
      <c r="P340" s="2342"/>
      <c r="Q340" s="2342"/>
      <c r="R340" s="2342"/>
      <c r="S340" s="2342"/>
      <c r="T340" s="2342"/>
      <c r="U340" s="2342"/>
      <c r="V340" s="2342"/>
      <c r="W340" s="2342"/>
      <c r="X340" s="2342"/>
      <c r="Y340" s="2342"/>
    </row>
    <row r="341" spans="1:25" ht="15.75" customHeight="1">
      <c r="A341" s="2342"/>
      <c r="B341" s="2342"/>
      <c r="C341" s="2342"/>
      <c r="D341" s="2342"/>
      <c r="E341" s="2342"/>
      <c r="F341" s="2342"/>
      <c r="G341" s="2342"/>
      <c r="H341" s="2407"/>
      <c r="I341" s="2342"/>
      <c r="J341" s="2342"/>
      <c r="K341" s="2342"/>
      <c r="L341" s="2342"/>
      <c r="M341" s="2342"/>
      <c r="N341" s="2342"/>
      <c r="O341" s="2342"/>
      <c r="P341" s="2342"/>
      <c r="Q341" s="2342"/>
      <c r="R341" s="2342"/>
      <c r="S341" s="2342"/>
      <c r="T341" s="2342"/>
      <c r="U341" s="2342"/>
      <c r="V341" s="2342"/>
      <c r="W341" s="2342"/>
      <c r="X341" s="2342"/>
      <c r="Y341" s="2342"/>
    </row>
    <row r="342" spans="1:25" ht="15.75" customHeight="1">
      <c r="A342" s="2342"/>
      <c r="B342" s="2342"/>
      <c r="C342" s="2342"/>
      <c r="D342" s="2342"/>
      <c r="E342" s="2342"/>
      <c r="F342" s="2342"/>
      <c r="G342" s="2342"/>
      <c r="H342" s="2407"/>
      <c r="I342" s="2342"/>
      <c r="J342" s="2342"/>
      <c r="K342" s="2342"/>
      <c r="L342" s="2342"/>
      <c r="M342" s="2342"/>
      <c r="N342" s="2342"/>
      <c r="O342" s="2342"/>
      <c r="P342" s="2342"/>
      <c r="Q342" s="2342"/>
      <c r="R342" s="2342"/>
      <c r="S342" s="2342"/>
      <c r="T342" s="2342"/>
      <c r="U342" s="2342"/>
      <c r="V342" s="2342"/>
      <c r="W342" s="2342"/>
      <c r="X342" s="2342"/>
      <c r="Y342" s="2342"/>
    </row>
    <row r="343" spans="1:25" ht="15.75" customHeight="1">
      <c r="A343" s="2342"/>
      <c r="B343" s="2342"/>
      <c r="C343" s="2342"/>
      <c r="D343" s="2342"/>
      <c r="E343" s="2342"/>
      <c r="F343" s="2342"/>
      <c r="G343" s="2342"/>
      <c r="H343" s="2407"/>
      <c r="I343" s="2342"/>
      <c r="J343" s="2342"/>
      <c r="K343" s="2342"/>
      <c r="L343" s="2342"/>
      <c r="M343" s="2342"/>
      <c r="N343" s="2342"/>
      <c r="O343" s="2342"/>
      <c r="P343" s="2342"/>
      <c r="Q343" s="2342"/>
      <c r="R343" s="2342"/>
      <c r="S343" s="2342"/>
      <c r="T343" s="2342"/>
      <c r="U343" s="2342"/>
      <c r="V343" s="2342"/>
      <c r="W343" s="2342"/>
      <c r="X343" s="2342"/>
      <c r="Y343" s="2342"/>
    </row>
    <row r="344" spans="1:25" ht="15.75" customHeight="1">
      <c r="A344" s="2342"/>
      <c r="B344" s="2342"/>
      <c r="C344" s="2342"/>
      <c r="D344" s="2342"/>
      <c r="E344" s="2342"/>
      <c r="F344" s="2342"/>
      <c r="G344" s="2342"/>
      <c r="H344" s="2407"/>
      <c r="I344" s="2342"/>
      <c r="J344" s="2342"/>
      <c r="K344" s="2342"/>
      <c r="L344" s="2342"/>
      <c r="M344" s="2342"/>
      <c r="N344" s="2342"/>
      <c r="O344" s="2342"/>
      <c r="P344" s="2342"/>
      <c r="Q344" s="2342"/>
      <c r="R344" s="2342"/>
      <c r="S344" s="2342"/>
      <c r="T344" s="2342"/>
      <c r="U344" s="2342"/>
      <c r="V344" s="2342"/>
      <c r="W344" s="2342"/>
      <c r="X344" s="2342"/>
      <c r="Y344" s="2342"/>
    </row>
    <row r="345" spans="1:25" ht="15.75" customHeight="1">
      <c r="A345" s="2342"/>
      <c r="B345" s="2342"/>
      <c r="C345" s="2342"/>
      <c r="D345" s="2342"/>
      <c r="E345" s="2342"/>
      <c r="F345" s="2342"/>
      <c r="G345" s="2342"/>
      <c r="H345" s="2407"/>
      <c r="I345" s="2342"/>
      <c r="J345" s="2342"/>
      <c r="K345" s="2342"/>
      <c r="L345" s="2342"/>
      <c r="M345" s="2342"/>
      <c r="N345" s="2342"/>
      <c r="O345" s="2342"/>
      <c r="P345" s="2342"/>
      <c r="Q345" s="2342"/>
      <c r="R345" s="2342"/>
      <c r="S345" s="2342"/>
      <c r="T345" s="2342"/>
      <c r="U345" s="2342"/>
      <c r="V345" s="2342"/>
      <c r="W345" s="2342"/>
      <c r="X345" s="2342"/>
      <c r="Y345" s="2342"/>
    </row>
    <row r="346" spans="1:25" ht="15.75" customHeight="1">
      <c r="A346" s="2342"/>
      <c r="B346" s="2342"/>
      <c r="C346" s="2342"/>
      <c r="D346" s="2342"/>
      <c r="E346" s="2342"/>
      <c r="F346" s="2342"/>
      <c r="G346" s="2342"/>
      <c r="H346" s="2407"/>
      <c r="I346" s="2342"/>
      <c r="J346" s="2342"/>
      <c r="K346" s="2342"/>
      <c r="L346" s="2342"/>
      <c r="M346" s="2342"/>
      <c r="N346" s="2342"/>
      <c r="O346" s="2342"/>
      <c r="P346" s="2342"/>
      <c r="Q346" s="2342"/>
      <c r="R346" s="2342"/>
      <c r="S346" s="2342"/>
      <c r="T346" s="2342"/>
      <c r="U346" s="2342"/>
      <c r="V346" s="2342"/>
      <c r="W346" s="2342"/>
      <c r="X346" s="2342"/>
      <c r="Y346" s="2342"/>
    </row>
    <row r="347" spans="1:25" ht="15.75" customHeight="1">
      <c r="A347" s="2342"/>
      <c r="B347" s="2342"/>
      <c r="C347" s="2342"/>
      <c r="D347" s="2342"/>
      <c r="E347" s="2342"/>
      <c r="F347" s="2342"/>
      <c r="G347" s="2342"/>
      <c r="H347" s="2407"/>
      <c r="I347" s="2342"/>
      <c r="J347" s="2342"/>
      <c r="K347" s="2342"/>
      <c r="L347" s="2342"/>
      <c r="M347" s="2342"/>
      <c r="N347" s="2342"/>
      <c r="O347" s="2342"/>
      <c r="P347" s="2342"/>
      <c r="Q347" s="2342"/>
      <c r="R347" s="2342"/>
      <c r="S347" s="2342"/>
      <c r="T347" s="2342"/>
      <c r="U347" s="2342"/>
      <c r="V347" s="2342"/>
      <c r="W347" s="2342"/>
      <c r="X347" s="2342"/>
      <c r="Y347" s="2342"/>
    </row>
    <row r="348" spans="1:25" ht="15.75" customHeight="1">
      <c r="A348" s="2342"/>
      <c r="B348" s="2342"/>
      <c r="C348" s="2342"/>
      <c r="D348" s="2342"/>
      <c r="E348" s="2342"/>
      <c r="F348" s="2342"/>
      <c r="G348" s="2342"/>
      <c r="H348" s="2407"/>
      <c r="I348" s="2342"/>
      <c r="J348" s="2342"/>
      <c r="K348" s="2342"/>
      <c r="L348" s="2342"/>
      <c r="M348" s="2342"/>
      <c r="N348" s="2342"/>
      <c r="O348" s="2342"/>
      <c r="P348" s="2342"/>
      <c r="Q348" s="2342"/>
      <c r="R348" s="2342"/>
      <c r="S348" s="2342"/>
      <c r="T348" s="2342"/>
      <c r="U348" s="2342"/>
      <c r="V348" s="2342"/>
      <c r="W348" s="2342"/>
      <c r="X348" s="2342"/>
      <c r="Y348" s="2342"/>
    </row>
    <row r="349" spans="1:25" ht="15.75" customHeight="1">
      <c r="A349" s="2342"/>
      <c r="B349" s="2342"/>
      <c r="C349" s="2342"/>
      <c r="D349" s="2342"/>
      <c r="E349" s="2342"/>
      <c r="F349" s="2342"/>
      <c r="G349" s="2342"/>
      <c r="H349" s="2407"/>
      <c r="I349" s="2342"/>
      <c r="J349" s="2342"/>
      <c r="K349" s="2342"/>
      <c r="L349" s="2342"/>
      <c r="M349" s="2342"/>
      <c r="N349" s="2342"/>
      <c r="O349" s="2342"/>
      <c r="P349" s="2342"/>
      <c r="Q349" s="2342"/>
      <c r="R349" s="2342"/>
      <c r="S349" s="2342"/>
      <c r="T349" s="2342"/>
      <c r="U349" s="2342"/>
      <c r="V349" s="2342"/>
      <c r="W349" s="2342"/>
      <c r="X349" s="2342"/>
      <c r="Y349" s="2342"/>
    </row>
    <row r="350" spans="1:25" ht="15.75" customHeight="1">
      <c r="A350" s="2342"/>
      <c r="B350" s="2342"/>
      <c r="C350" s="2342"/>
      <c r="D350" s="2342"/>
      <c r="E350" s="2342"/>
      <c r="F350" s="2342"/>
      <c r="G350" s="2342"/>
      <c r="H350" s="2407"/>
      <c r="I350" s="2342"/>
      <c r="J350" s="2342"/>
      <c r="K350" s="2342"/>
      <c r="L350" s="2342"/>
      <c r="M350" s="2342"/>
      <c r="N350" s="2342"/>
      <c r="O350" s="2342"/>
      <c r="P350" s="2342"/>
      <c r="Q350" s="2342"/>
      <c r="R350" s="2342"/>
      <c r="S350" s="2342"/>
      <c r="T350" s="2342"/>
      <c r="U350" s="2342"/>
      <c r="V350" s="2342"/>
      <c r="W350" s="2342"/>
      <c r="X350" s="2342"/>
      <c r="Y350" s="2342"/>
    </row>
    <row r="351" spans="1:25" ht="15.75" customHeight="1">
      <c r="A351" s="2342"/>
      <c r="B351" s="2342"/>
      <c r="C351" s="2342"/>
      <c r="D351" s="2342"/>
      <c r="E351" s="2342"/>
      <c r="F351" s="2342"/>
      <c r="G351" s="2342"/>
      <c r="H351" s="2407"/>
      <c r="I351" s="2342"/>
      <c r="J351" s="2342"/>
      <c r="K351" s="2342"/>
      <c r="L351" s="2342"/>
      <c r="M351" s="2342"/>
      <c r="N351" s="2342"/>
      <c r="O351" s="2342"/>
      <c r="P351" s="2342"/>
      <c r="Q351" s="2342"/>
      <c r="R351" s="2342"/>
      <c r="S351" s="2342"/>
      <c r="T351" s="2342"/>
      <c r="U351" s="2342"/>
      <c r="V351" s="2342"/>
      <c r="W351" s="2342"/>
      <c r="X351" s="2342"/>
      <c r="Y351" s="2342"/>
    </row>
    <row r="352" spans="1:25" ht="15.75" customHeight="1">
      <c r="A352" s="2342"/>
      <c r="B352" s="2342"/>
      <c r="C352" s="2342"/>
      <c r="D352" s="2342"/>
      <c r="E352" s="2342"/>
      <c r="F352" s="2342"/>
      <c r="G352" s="2342"/>
      <c r="H352" s="2407"/>
      <c r="I352" s="2342"/>
      <c r="J352" s="2342"/>
      <c r="K352" s="2342"/>
      <c r="L352" s="2342"/>
      <c r="M352" s="2342"/>
      <c r="N352" s="2342"/>
      <c r="O352" s="2342"/>
      <c r="P352" s="2342"/>
      <c r="Q352" s="2342"/>
      <c r="R352" s="2342"/>
      <c r="S352" s="2342"/>
      <c r="T352" s="2342"/>
      <c r="U352" s="2342"/>
      <c r="V352" s="2342"/>
      <c r="W352" s="2342"/>
      <c r="X352" s="2342"/>
      <c r="Y352" s="2342"/>
    </row>
    <row r="353" spans="1:25" ht="15.75" customHeight="1">
      <c r="A353" s="2342"/>
      <c r="B353" s="2342"/>
      <c r="C353" s="2342"/>
      <c r="D353" s="2342"/>
      <c r="E353" s="2342"/>
      <c r="F353" s="2342"/>
      <c r="G353" s="2342"/>
      <c r="H353" s="2407"/>
      <c r="I353" s="2342"/>
      <c r="J353" s="2342"/>
      <c r="K353" s="2342"/>
      <c r="L353" s="2342"/>
      <c r="M353" s="2342"/>
      <c r="N353" s="2342"/>
      <c r="O353" s="2342"/>
      <c r="P353" s="2342"/>
      <c r="Q353" s="2342"/>
      <c r="R353" s="2342"/>
      <c r="S353" s="2342"/>
      <c r="T353" s="2342"/>
      <c r="U353" s="2342"/>
      <c r="V353" s="2342"/>
      <c r="W353" s="2342"/>
      <c r="X353" s="2342"/>
      <c r="Y353" s="2342"/>
    </row>
    <row r="354" spans="1:25" ht="15.75" customHeight="1">
      <c r="A354" s="2342"/>
      <c r="B354" s="2342"/>
      <c r="C354" s="2342"/>
      <c r="D354" s="2342"/>
      <c r="E354" s="2342"/>
      <c r="F354" s="2342"/>
      <c r="G354" s="2342"/>
      <c r="H354" s="2407"/>
      <c r="I354" s="2342"/>
      <c r="J354" s="2342"/>
      <c r="K354" s="2342"/>
      <c r="L354" s="2342"/>
      <c r="M354" s="2342"/>
      <c r="N354" s="2342"/>
      <c r="O354" s="2342"/>
      <c r="P354" s="2342"/>
      <c r="Q354" s="2342"/>
      <c r="R354" s="2342"/>
      <c r="S354" s="2342"/>
      <c r="T354" s="2342"/>
      <c r="U354" s="2342"/>
      <c r="V354" s="2342"/>
      <c r="W354" s="2342"/>
      <c r="X354" s="2342"/>
      <c r="Y354" s="2342"/>
    </row>
    <row r="355" spans="1:25" ht="15.75" customHeight="1">
      <c r="A355" s="2342"/>
      <c r="B355" s="2342"/>
      <c r="C355" s="2342"/>
      <c r="D355" s="2342"/>
      <c r="E355" s="2342"/>
      <c r="F355" s="2342"/>
      <c r="G355" s="2342"/>
      <c r="H355" s="2407"/>
      <c r="I355" s="2342"/>
      <c r="J355" s="2342"/>
      <c r="K355" s="2342"/>
      <c r="L355" s="2342"/>
      <c r="M355" s="2342"/>
      <c r="N355" s="2342"/>
      <c r="O355" s="2342"/>
      <c r="P355" s="2342"/>
      <c r="Q355" s="2342"/>
      <c r="R355" s="2342"/>
      <c r="S355" s="2342"/>
      <c r="T355" s="2342"/>
      <c r="U355" s="2342"/>
      <c r="V355" s="2342"/>
      <c r="W355" s="2342"/>
      <c r="X355" s="2342"/>
      <c r="Y355" s="2342"/>
    </row>
    <row r="356" spans="1:25" ht="15.75" customHeight="1">
      <c r="A356" s="2342"/>
      <c r="B356" s="2342"/>
      <c r="C356" s="2342"/>
      <c r="D356" s="2342"/>
      <c r="E356" s="2342"/>
      <c r="F356" s="2342"/>
      <c r="G356" s="2342"/>
      <c r="H356" s="2407"/>
      <c r="I356" s="2342"/>
      <c r="J356" s="2342"/>
      <c r="K356" s="2342"/>
      <c r="L356" s="2342"/>
      <c r="M356" s="2342"/>
      <c r="N356" s="2342"/>
      <c r="O356" s="2342"/>
      <c r="P356" s="2342"/>
      <c r="Q356" s="2342"/>
      <c r="R356" s="2342"/>
      <c r="S356" s="2342"/>
      <c r="T356" s="2342"/>
      <c r="U356" s="2342"/>
      <c r="V356" s="2342"/>
      <c r="W356" s="2342"/>
      <c r="X356" s="2342"/>
      <c r="Y356" s="2342"/>
    </row>
    <row r="357" spans="1:25" ht="15.75" customHeight="1">
      <c r="A357" s="2342"/>
      <c r="B357" s="2342"/>
      <c r="C357" s="2342"/>
      <c r="D357" s="2342"/>
      <c r="E357" s="2342"/>
      <c r="F357" s="2342"/>
      <c r="G357" s="2342"/>
      <c r="H357" s="2407"/>
      <c r="I357" s="2342"/>
      <c r="J357" s="2342"/>
      <c r="K357" s="2342"/>
      <c r="L357" s="2342"/>
      <c r="M357" s="2342"/>
      <c r="N357" s="2342"/>
      <c r="O357" s="2342"/>
      <c r="P357" s="2342"/>
      <c r="Q357" s="2342"/>
      <c r="R357" s="2342"/>
      <c r="S357" s="2342"/>
      <c r="T357" s="2342"/>
      <c r="U357" s="2342"/>
      <c r="V357" s="2342"/>
      <c r="W357" s="2342"/>
      <c r="X357" s="2342"/>
      <c r="Y357" s="2342"/>
    </row>
    <row r="358" spans="1:25" ht="15.75" customHeight="1">
      <c r="A358" s="2342"/>
      <c r="B358" s="2342"/>
      <c r="C358" s="2342"/>
      <c r="D358" s="2342"/>
      <c r="E358" s="2342"/>
      <c r="F358" s="2342"/>
      <c r="G358" s="2342"/>
      <c r="H358" s="2407"/>
      <c r="I358" s="2342"/>
      <c r="J358" s="2342"/>
      <c r="K358" s="2342"/>
      <c r="L358" s="2342"/>
      <c r="M358" s="2342"/>
      <c r="N358" s="2342"/>
      <c r="O358" s="2342"/>
      <c r="P358" s="2342"/>
      <c r="Q358" s="2342"/>
      <c r="R358" s="2342"/>
      <c r="S358" s="2342"/>
      <c r="T358" s="2342"/>
      <c r="U358" s="2342"/>
      <c r="V358" s="2342"/>
      <c r="W358" s="2342"/>
      <c r="X358" s="2342"/>
      <c r="Y358" s="2342"/>
    </row>
    <row r="359" spans="1:25" ht="15.75" customHeight="1">
      <c r="A359" s="2342"/>
      <c r="B359" s="2342"/>
      <c r="C359" s="2342"/>
      <c r="D359" s="2342"/>
      <c r="E359" s="2342"/>
      <c r="F359" s="2342"/>
      <c r="G359" s="2342"/>
      <c r="H359" s="2407"/>
      <c r="I359" s="2342"/>
      <c r="J359" s="2342"/>
      <c r="K359" s="2342"/>
      <c r="L359" s="2342"/>
      <c r="M359" s="2342"/>
      <c r="N359" s="2342"/>
      <c r="O359" s="2342"/>
      <c r="P359" s="2342"/>
      <c r="Q359" s="2342"/>
      <c r="R359" s="2342"/>
      <c r="S359" s="2342"/>
      <c r="T359" s="2342"/>
      <c r="U359" s="2342"/>
      <c r="V359" s="2342"/>
      <c r="W359" s="2342"/>
      <c r="X359" s="2342"/>
      <c r="Y359" s="2342"/>
    </row>
    <row r="360" spans="1:25" ht="15.75" customHeight="1">
      <c r="A360" s="2342"/>
      <c r="B360" s="2342"/>
      <c r="C360" s="2342"/>
      <c r="D360" s="2342"/>
      <c r="E360" s="2342"/>
      <c r="F360" s="2342"/>
      <c r="G360" s="2342"/>
      <c r="H360" s="2407"/>
      <c r="I360" s="2342"/>
      <c r="J360" s="2342"/>
      <c r="K360" s="2342"/>
      <c r="L360" s="2342"/>
      <c r="M360" s="2342"/>
      <c r="N360" s="2342"/>
      <c r="O360" s="2342"/>
      <c r="P360" s="2342"/>
      <c r="Q360" s="2342"/>
      <c r="R360" s="2342"/>
      <c r="S360" s="2342"/>
      <c r="T360" s="2342"/>
      <c r="U360" s="2342"/>
      <c r="V360" s="2342"/>
      <c r="W360" s="2342"/>
      <c r="X360" s="2342"/>
      <c r="Y360" s="2342"/>
    </row>
    <row r="361" spans="1:25" ht="15.75" customHeight="1">
      <c r="A361" s="2342"/>
      <c r="B361" s="2342"/>
      <c r="C361" s="2342"/>
      <c r="D361" s="2342"/>
      <c r="E361" s="2342"/>
      <c r="F361" s="2342"/>
      <c r="G361" s="2342"/>
      <c r="H361" s="2407"/>
      <c r="I361" s="2342"/>
      <c r="J361" s="2342"/>
      <c r="K361" s="2342"/>
      <c r="L361" s="2342"/>
      <c r="M361" s="2342"/>
      <c r="N361" s="2342"/>
      <c r="O361" s="2342"/>
      <c r="P361" s="2342"/>
      <c r="Q361" s="2342"/>
      <c r="R361" s="2342"/>
      <c r="S361" s="2342"/>
      <c r="T361" s="2342"/>
      <c r="U361" s="2342"/>
      <c r="V361" s="2342"/>
      <c r="W361" s="2342"/>
      <c r="X361" s="2342"/>
      <c r="Y361" s="2342"/>
    </row>
    <row r="362" spans="1:25" ht="15.75" customHeight="1">
      <c r="A362" s="2342"/>
      <c r="B362" s="2342"/>
      <c r="C362" s="2342"/>
      <c r="D362" s="2342"/>
      <c r="E362" s="2342"/>
      <c r="F362" s="2342"/>
      <c r="G362" s="2342"/>
      <c r="H362" s="2407"/>
      <c r="I362" s="2342"/>
      <c r="J362" s="2342"/>
      <c r="K362" s="2342"/>
      <c r="L362" s="2342"/>
      <c r="M362" s="2342"/>
      <c r="N362" s="2342"/>
      <c r="O362" s="2342"/>
      <c r="P362" s="2342"/>
      <c r="Q362" s="2342"/>
      <c r="R362" s="2342"/>
      <c r="S362" s="2342"/>
      <c r="T362" s="2342"/>
      <c r="U362" s="2342"/>
      <c r="V362" s="2342"/>
      <c r="W362" s="2342"/>
      <c r="X362" s="2342"/>
      <c r="Y362" s="2342"/>
    </row>
    <row r="363" spans="1:25" ht="15.75" customHeight="1">
      <c r="A363" s="2342"/>
      <c r="B363" s="2342"/>
      <c r="C363" s="2342"/>
      <c r="D363" s="2342"/>
      <c r="E363" s="2342"/>
      <c r="F363" s="2342"/>
      <c r="G363" s="2342"/>
      <c r="H363" s="2407"/>
      <c r="I363" s="2342"/>
      <c r="J363" s="2342"/>
      <c r="K363" s="2342"/>
      <c r="L363" s="2342"/>
      <c r="M363" s="2342"/>
      <c r="N363" s="2342"/>
      <c r="O363" s="2342"/>
      <c r="P363" s="2342"/>
      <c r="Q363" s="2342"/>
      <c r="R363" s="2342"/>
      <c r="S363" s="2342"/>
      <c r="T363" s="2342"/>
      <c r="U363" s="2342"/>
      <c r="V363" s="2342"/>
      <c r="W363" s="2342"/>
      <c r="X363" s="2342"/>
      <c r="Y363" s="2342"/>
    </row>
    <row r="364" spans="1:25" ht="15.75" customHeight="1">
      <c r="A364" s="2342"/>
      <c r="B364" s="2342"/>
      <c r="C364" s="2342"/>
      <c r="D364" s="2342"/>
      <c r="E364" s="2342"/>
      <c r="F364" s="2342"/>
      <c r="G364" s="2342"/>
      <c r="H364" s="2407"/>
      <c r="I364" s="2342"/>
      <c r="J364" s="2342"/>
      <c r="K364" s="2342"/>
      <c r="L364" s="2342"/>
      <c r="M364" s="2342"/>
      <c r="N364" s="2342"/>
      <c r="O364" s="2342"/>
      <c r="P364" s="2342"/>
      <c r="Q364" s="2342"/>
      <c r="R364" s="2342"/>
      <c r="S364" s="2342"/>
      <c r="T364" s="2342"/>
      <c r="U364" s="2342"/>
      <c r="V364" s="2342"/>
      <c r="W364" s="2342"/>
      <c r="X364" s="2342"/>
      <c r="Y364" s="2342"/>
    </row>
    <row r="365" spans="1:25" ht="15.75" customHeight="1">
      <c r="A365" s="2342"/>
      <c r="B365" s="2342"/>
      <c r="C365" s="2342"/>
      <c r="D365" s="2342"/>
      <c r="E365" s="2342"/>
      <c r="F365" s="2342"/>
      <c r="G365" s="2342"/>
      <c r="H365" s="2407"/>
      <c r="I365" s="2342"/>
      <c r="J365" s="2342"/>
      <c r="K365" s="2342"/>
      <c r="L365" s="2342"/>
      <c r="M365" s="2342"/>
      <c r="N365" s="2342"/>
      <c r="O365" s="2342"/>
      <c r="P365" s="2342"/>
      <c r="Q365" s="2342"/>
      <c r="R365" s="2342"/>
      <c r="S365" s="2342"/>
      <c r="T365" s="2342"/>
      <c r="U365" s="2342"/>
      <c r="V365" s="2342"/>
      <c r="W365" s="2342"/>
      <c r="X365" s="2342"/>
      <c r="Y365" s="2342"/>
    </row>
    <row r="366" spans="1:25" ht="15.75" customHeight="1">
      <c r="A366" s="2342"/>
      <c r="B366" s="2342"/>
      <c r="C366" s="2342"/>
      <c r="D366" s="2342"/>
      <c r="E366" s="2342"/>
      <c r="F366" s="2342"/>
      <c r="G366" s="2342"/>
      <c r="H366" s="2407"/>
      <c r="I366" s="2342"/>
      <c r="J366" s="2342"/>
      <c r="K366" s="2342"/>
      <c r="L366" s="2342"/>
      <c r="M366" s="2342"/>
      <c r="N366" s="2342"/>
      <c r="O366" s="2342"/>
      <c r="P366" s="2342"/>
      <c r="Q366" s="2342"/>
      <c r="R366" s="2342"/>
      <c r="S366" s="2342"/>
      <c r="T366" s="2342"/>
      <c r="U366" s="2342"/>
      <c r="V366" s="2342"/>
      <c r="W366" s="2342"/>
      <c r="X366" s="2342"/>
      <c r="Y366" s="2342"/>
    </row>
    <row r="367" spans="1:25" ht="15.75" customHeight="1">
      <c r="A367" s="2342"/>
      <c r="B367" s="2342"/>
      <c r="C367" s="2342"/>
      <c r="D367" s="2342"/>
      <c r="E367" s="2342"/>
      <c r="F367" s="2342"/>
      <c r="G367" s="2342"/>
      <c r="H367" s="2407"/>
      <c r="I367" s="2342"/>
      <c r="J367" s="2342"/>
      <c r="K367" s="2342"/>
      <c r="L367" s="2342"/>
      <c r="M367" s="2342"/>
      <c r="N367" s="2342"/>
      <c r="O367" s="2342"/>
      <c r="P367" s="2342"/>
      <c r="Q367" s="2342"/>
      <c r="R367" s="2342"/>
      <c r="S367" s="2342"/>
      <c r="T367" s="2342"/>
      <c r="U367" s="2342"/>
      <c r="V367" s="2342"/>
      <c r="W367" s="2342"/>
      <c r="X367" s="2342"/>
      <c r="Y367" s="2342"/>
    </row>
    <row r="368" spans="1:25" ht="15.75" customHeight="1">
      <c r="A368" s="2342"/>
      <c r="B368" s="2342"/>
      <c r="C368" s="2342"/>
      <c r="D368" s="2342"/>
      <c r="E368" s="2342"/>
      <c r="F368" s="2342"/>
      <c r="G368" s="2342"/>
      <c r="H368" s="2407"/>
      <c r="I368" s="2342"/>
      <c r="J368" s="2342"/>
      <c r="K368" s="2342"/>
      <c r="L368" s="2342"/>
      <c r="M368" s="2342"/>
      <c r="N368" s="2342"/>
      <c r="O368" s="2342"/>
      <c r="P368" s="2342"/>
      <c r="Q368" s="2342"/>
      <c r="R368" s="2342"/>
      <c r="S368" s="2342"/>
      <c r="T368" s="2342"/>
      <c r="U368" s="2342"/>
      <c r="V368" s="2342"/>
      <c r="W368" s="2342"/>
      <c r="X368" s="2342"/>
      <c r="Y368" s="2342"/>
    </row>
    <row r="369" spans="1:25" ht="15.75" customHeight="1">
      <c r="A369" s="2342"/>
      <c r="B369" s="2342"/>
      <c r="C369" s="2342"/>
      <c r="D369" s="2342"/>
      <c r="E369" s="2342"/>
      <c r="F369" s="2342"/>
      <c r="G369" s="2342"/>
      <c r="H369" s="2407"/>
      <c r="I369" s="2342"/>
      <c r="J369" s="2342"/>
      <c r="K369" s="2342"/>
      <c r="L369" s="2342"/>
      <c r="M369" s="2342"/>
      <c r="N369" s="2342"/>
      <c r="O369" s="2342"/>
      <c r="P369" s="2342"/>
      <c r="Q369" s="2342"/>
      <c r="R369" s="2342"/>
      <c r="S369" s="2342"/>
      <c r="T369" s="2342"/>
      <c r="U369" s="2342"/>
      <c r="V369" s="2342"/>
      <c r="W369" s="2342"/>
      <c r="X369" s="2342"/>
      <c r="Y369" s="2342"/>
    </row>
    <row r="370" spans="1:25" ht="15.75" customHeight="1">
      <c r="A370" s="2342"/>
      <c r="B370" s="2342"/>
      <c r="C370" s="2342"/>
      <c r="D370" s="2342"/>
      <c r="E370" s="2342"/>
      <c r="F370" s="2342"/>
      <c r="G370" s="2342"/>
      <c r="H370" s="2407"/>
      <c r="I370" s="2342"/>
      <c r="J370" s="2342"/>
      <c r="K370" s="2342"/>
      <c r="L370" s="2342"/>
      <c r="M370" s="2342"/>
      <c r="N370" s="2342"/>
      <c r="O370" s="2342"/>
      <c r="P370" s="2342"/>
      <c r="Q370" s="2342"/>
      <c r="R370" s="2342"/>
      <c r="S370" s="2342"/>
      <c r="T370" s="2342"/>
      <c r="U370" s="2342"/>
      <c r="V370" s="2342"/>
      <c r="W370" s="2342"/>
      <c r="X370" s="2342"/>
      <c r="Y370" s="2342"/>
    </row>
    <row r="371" spans="1:25" ht="15.75" customHeight="1">
      <c r="A371" s="2342"/>
      <c r="B371" s="2342"/>
      <c r="C371" s="2342"/>
      <c r="D371" s="2342"/>
      <c r="E371" s="2342"/>
      <c r="F371" s="2342"/>
      <c r="G371" s="2342"/>
      <c r="H371" s="2407"/>
      <c r="I371" s="2342"/>
      <c r="J371" s="2342"/>
      <c r="K371" s="2342"/>
      <c r="L371" s="2342"/>
      <c r="M371" s="2342"/>
      <c r="N371" s="2342"/>
      <c r="O371" s="2342"/>
      <c r="P371" s="2342"/>
      <c r="Q371" s="2342"/>
      <c r="R371" s="2342"/>
      <c r="S371" s="2342"/>
      <c r="T371" s="2342"/>
      <c r="U371" s="2342"/>
      <c r="V371" s="2342"/>
      <c r="W371" s="2342"/>
      <c r="X371" s="2342"/>
      <c r="Y371" s="2342"/>
    </row>
    <row r="372" spans="1:25" ht="15.75" customHeight="1">
      <c r="A372" s="2342"/>
      <c r="B372" s="2342"/>
      <c r="C372" s="2342"/>
      <c r="D372" s="2342"/>
      <c r="E372" s="2342"/>
      <c r="F372" s="2342"/>
      <c r="G372" s="2342"/>
      <c r="H372" s="2407"/>
      <c r="I372" s="2342"/>
      <c r="J372" s="2342"/>
      <c r="K372" s="2342"/>
      <c r="L372" s="2342"/>
      <c r="M372" s="2342"/>
      <c r="N372" s="2342"/>
      <c r="O372" s="2342"/>
      <c r="P372" s="2342"/>
      <c r="Q372" s="2342"/>
      <c r="R372" s="2342"/>
      <c r="S372" s="2342"/>
      <c r="T372" s="2342"/>
      <c r="U372" s="2342"/>
      <c r="V372" s="2342"/>
      <c r="W372" s="2342"/>
      <c r="X372" s="2342"/>
      <c r="Y372" s="2342"/>
    </row>
    <row r="373" spans="1:25" ht="15.75" customHeight="1">
      <c r="A373" s="2342"/>
      <c r="B373" s="2342"/>
      <c r="C373" s="2342"/>
      <c r="D373" s="2342"/>
      <c r="E373" s="2342"/>
      <c r="F373" s="2342"/>
      <c r="G373" s="2342"/>
      <c r="H373" s="2407"/>
      <c r="I373" s="2342"/>
      <c r="J373" s="2342"/>
      <c r="K373" s="2342"/>
      <c r="L373" s="2342"/>
      <c r="M373" s="2342"/>
      <c r="N373" s="2342"/>
      <c r="O373" s="2342"/>
      <c r="P373" s="2342"/>
      <c r="Q373" s="2342"/>
      <c r="R373" s="2342"/>
      <c r="S373" s="2342"/>
      <c r="T373" s="2342"/>
      <c r="U373" s="2342"/>
      <c r="V373" s="2342"/>
      <c r="W373" s="2342"/>
      <c r="X373" s="2342"/>
      <c r="Y373" s="2342"/>
    </row>
    <row r="374" spans="1:25" ht="15.75" customHeight="1">
      <c r="A374" s="2342"/>
      <c r="B374" s="2342"/>
      <c r="C374" s="2342"/>
      <c r="D374" s="2342"/>
      <c r="E374" s="2342"/>
      <c r="F374" s="2342"/>
      <c r="G374" s="2342"/>
      <c r="H374" s="2407"/>
      <c r="I374" s="2342"/>
      <c r="J374" s="2342"/>
      <c r="K374" s="2342"/>
      <c r="L374" s="2342"/>
      <c r="M374" s="2342"/>
      <c r="N374" s="2342"/>
      <c r="O374" s="2342"/>
      <c r="P374" s="2342"/>
      <c r="Q374" s="2342"/>
      <c r="R374" s="2342"/>
      <c r="S374" s="2342"/>
      <c r="T374" s="2342"/>
      <c r="U374" s="2342"/>
      <c r="V374" s="2342"/>
      <c r="W374" s="2342"/>
      <c r="X374" s="2342"/>
      <c r="Y374" s="2342"/>
    </row>
    <row r="375" spans="1:25" ht="15.75" customHeight="1">
      <c r="A375" s="2342"/>
      <c r="B375" s="2342"/>
      <c r="C375" s="2342"/>
      <c r="D375" s="2342"/>
      <c r="E375" s="2342"/>
      <c r="F375" s="2342"/>
      <c r="G375" s="2342"/>
      <c r="H375" s="2407"/>
      <c r="I375" s="2342"/>
      <c r="J375" s="2342"/>
      <c r="K375" s="2342"/>
      <c r="L375" s="2342"/>
      <c r="M375" s="2342"/>
      <c r="N375" s="2342"/>
      <c r="O375" s="2342"/>
      <c r="P375" s="2342"/>
      <c r="Q375" s="2342"/>
      <c r="R375" s="2342"/>
      <c r="S375" s="2342"/>
      <c r="T375" s="2342"/>
      <c r="U375" s="2342"/>
      <c r="V375" s="2342"/>
      <c r="W375" s="2342"/>
      <c r="X375" s="2342"/>
      <c r="Y375" s="2342"/>
    </row>
    <row r="376" spans="1:25" ht="15.75" customHeight="1">
      <c r="A376" s="2342"/>
      <c r="B376" s="2342"/>
      <c r="C376" s="2342"/>
      <c r="D376" s="2342"/>
      <c r="E376" s="2342"/>
      <c r="F376" s="2342"/>
      <c r="G376" s="2342"/>
      <c r="H376" s="2407"/>
      <c r="I376" s="2342"/>
      <c r="J376" s="2342"/>
      <c r="K376" s="2342"/>
      <c r="L376" s="2342"/>
      <c r="M376" s="2342"/>
      <c r="N376" s="2342"/>
      <c r="O376" s="2342"/>
      <c r="P376" s="2342"/>
      <c r="Q376" s="2342"/>
      <c r="R376" s="2342"/>
      <c r="S376" s="2342"/>
      <c r="T376" s="2342"/>
      <c r="U376" s="2342"/>
      <c r="V376" s="2342"/>
      <c r="W376" s="2342"/>
      <c r="X376" s="2342"/>
      <c r="Y376" s="2342"/>
    </row>
    <row r="377" spans="1:25" ht="15.75" customHeight="1">
      <c r="A377" s="2342"/>
      <c r="B377" s="2342"/>
      <c r="C377" s="2342"/>
      <c r="D377" s="2342"/>
      <c r="E377" s="2342"/>
      <c r="F377" s="2342"/>
      <c r="G377" s="2342"/>
      <c r="H377" s="2407"/>
      <c r="I377" s="2342"/>
      <c r="J377" s="2342"/>
      <c r="K377" s="2342"/>
      <c r="L377" s="2342"/>
      <c r="M377" s="2342"/>
      <c r="N377" s="2342"/>
      <c r="O377" s="2342"/>
      <c r="P377" s="2342"/>
      <c r="Q377" s="2342"/>
      <c r="R377" s="2342"/>
      <c r="S377" s="2342"/>
      <c r="T377" s="2342"/>
      <c r="U377" s="2342"/>
      <c r="V377" s="2342"/>
      <c r="W377" s="2342"/>
      <c r="X377" s="2342"/>
      <c r="Y377" s="2342"/>
    </row>
    <row r="378" spans="1:25" ht="15.75" customHeight="1">
      <c r="A378" s="2342"/>
      <c r="B378" s="2342"/>
      <c r="C378" s="2342"/>
      <c r="D378" s="2342"/>
      <c r="E378" s="2342"/>
      <c r="F378" s="2342"/>
      <c r="G378" s="2342"/>
      <c r="H378" s="2407"/>
      <c r="I378" s="2342"/>
      <c r="J378" s="2342"/>
      <c r="K378" s="2342"/>
      <c r="L378" s="2342"/>
      <c r="M378" s="2342"/>
      <c r="N378" s="2342"/>
      <c r="O378" s="2342"/>
      <c r="P378" s="2342"/>
      <c r="Q378" s="2342"/>
      <c r="R378" s="2342"/>
      <c r="S378" s="2342"/>
      <c r="T378" s="2342"/>
      <c r="U378" s="2342"/>
      <c r="V378" s="2342"/>
      <c r="W378" s="2342"/>
      <c r="X378" s="2342"/>
      <c r="Y378" s="2342"/>
    </row>
    <row r="379" spans="1:25" ht="15.75" customHeight="1">
      <c r="A379" s="2342"/>
      <c r="B379" s="2342"/>
      <c r="C379" s="2342"/>
      <c r="D379" s="2342"/>
      <c r="E379" s="2342"/>
      <c r="F379" s="2342"/>
      <c r="G379" s="2342"/>
      <c r="H379" s="2407"/>
      <c r="I379" s="2342"/>
      <c r="J379" s="2342"/>
      <c r="K379" s="2342"/>
      <c r="L379" s="2342"/>
      <c r="M379" s="2342"/>
      <c r="N379" s="2342"/>
      <c r="O379" s="2342"/>
      <c r="P379" s="2342"/>
      <c r="Q379" s="2342"/>
      <c r="R379" s="2342"/>
      <c r="S379" s="2342"/>
      <c r="T379" s="2342"/>
      <c r="U379" s="2342"/>
      <c r="V379" s="2342"/>
      <c r="W379" s="2342"/>
      <c r="X379" s="2342"/>
      <c r="Y379" s="2342"/>
    </row>
    <row r="380" spans="1:25" ht="15.75" customHeight="1">
      <c r="A380" s="2342"/>
      <c r="B380" s="2342"/>
      <c r="C380" s="2342"/>
      <c r="D380" s="2342"/>
      <c r="E380" s="2342"/>
      <c r="F380" s="2342"/>
      <c r="G380" s="2342"/>
      <c r="H380" s="2407"/>
      <c r="I380" s="2342"/>
      <c r="J380" s="2342"/>
      <c r="K380" s="2342"/>
      <c r="L380" s="2342"/>
      <c r="M380" s="2342"/>
      <c r="N380" s="2342"/>
      <c r="O380" s="2342"/>
      <c r="P380" s="2342"/>
      <c r="Q380" s="2342"/>
      <c r="R380" s="2342"/>
      <c r="S380" s="2342"/>
      <c r="T380" s="2342"/>
      <c r="U380" s="2342"/>
      <c r="V380" s="2342"/>
      <c r="W380" s="2342"/>
      <c r="X380" s="2342"/>
      <c r="Y380" s="2342"/>
    </row>
    <row r="381" spans="1:25" ht="15.75" customHeight="1">
      <c r="A381" s="2342"/>
      <c r="B381" s="2342"/>
      <c r="C381" s="2342"/>
      <c r="D381" s="2342"/>
      <c r="E381" s="2342"/>
      <c r="F381" s="2342"/>
      <c r="G381" s="2342"/>
      <c r="H381" s="2407"/>
      <c r="I381" s="2342"/>
      <c r="J381" s="2342"/>
      <c r="K381" s="2342"/>
      <c r="L381" s="2342"/>
      <c r="M381" s="2342"/>
      <c r="N381" s="2342"/>
      <c r="O381" s="2342"/>
      <c r="P381" s="2342"/>
      <c r="Q381" s="2342"/>
      <c r="R381" s="2342"/>
      <c r="S381" s="2342"/>
      <c r="T381" s="2342"/>
      <c r="U381" s="2342"/>
      <c r="V381" s="2342"/>
      <c r="W381" s="2342"/>
      <c r="X381" s="2342"/>
      <c r="Y381" s="2342"/>
    </row>
    <row r="382" spans="1:25" ht="15.75" customHeight="1">
      <c r="A382" s="2342"/>
      <c r="B382" s="2342"/>
      <c r="C382" s="2342"/>
      <c r="D382" s="2342"/>
      <c r="E382" s="2342"/>
      <c r="F382" s="2342"/>
      <c r="G382" s="2342"/>
      <c r="H382" s="2407"/>
      <c r="I382" s="2342"/>
      <c r="J382" s="2342"/>
      <c r="K382" s="2342"/>
      <c r="L382" s="2342"/>
      <c r="M382" s="2342"/>
      <c r="N382" s="2342"/>
      <c r="O382" s="2342"/>
      <c r="P382" s="2342"/>
      <c r="Q382" s="2342"/>
      <c r="R382" s="2342"/>
      <c r="S382" s="2342"/>
      <c r="T382" s="2342"/>
      <c r="U382" s="2342"/>
      <c r="V382" s="2342"/>
      <c r="W382" s="2342"/>
      <c r="X382" s="2342"/>
      <c r="Y382" s="2342"/>
    </row>
    <row r="383" spans="1:25" ht="15.75" customHeight="1">
      <c r="A383" s="2342"/>
      <c r="B383" s="2342"/>
      <c r="C383" s="2342"/>
      <c r="D383" s="2342"/>
      <c r="E383" s="2342"/>
      <c r="F383" s="2342"/>
      <c r="G383" s="2342"/>
      <c r="H383" s="2407"/>
      <c r="I383" s="2342"/>
      <c r="J383" s="2342"/>
      <c r="K383" s="2342"/>
      <c r="L383" s="2342"/>
      <c r="M383" s="2342"/>
      <c r="N383" s="2342"/>
      <c r="O383" s="2342"/>
      <c r="P383" s="2342"/>
      <c r="Q383" s="2342"/>
      <c r="R383" s="2342"/>
      <c r="S383" s="2342"/>
      <c r="T383" s="2342"/>
      <c r="U383" s="2342"/>
      <c r="V383" s="2342"/>
      <c r="W383" s="2342"/>
      <c r="X383" s="2342"/>
      <c r="Y383" s="2342"/>
    </row>
    <row r="384" spans="1:25" ht="15.75" customHeight="1">
      <c r="A384" s="2342"/>
      <c r="B384" s="2342"/>
      <c r="C384" s="2342"/>
      <c r="D384" s="2342"/>
      <c r="E384" s="2342"/>
      <c r="F384" s="2342"/>
      <c r="G384" s="2342"/>
      <c r="H384" s="2407"/>
      <c r="I384" s="2342"/>
      <c r="J384" s="2342"/>
      <c r="K384" s="2342"/>
      <c r="L384" s="2342"/>
      <c r="M384" s="2342"/>
      <c r="N384" s="2342"/>
      <c r="O384" s="2342"/>
      <c r="P384" s="2342"/>
      <c r="Q384" s="2342"/>
      <c r="R384" s="2342"/>
      <c r="S384" s="2342"/>
      <c r="T384" s="2342"/>
      <c r="U384" s="2342"/>
      <c r="V384" s="2342"/>
      <c r="W384" s="2342"/>
      <c r="X384" s="2342"/>
      <c r="Y384" s="2342"/>
    </row>
    <row r="385" spans="1:25" ht="15.75" customHeight="1">
      <c r="A385" s="2342"/>
      <c r="B385" s="2342"/>
      <c r="C385" s="2342"/>
      <c r="D385" s="2342"/>
      <c r="E385" s="2342"/>
      <c r="F385" s="2342"/>
      <c r="G385" s="2342"/>
      <c r="H385" s="2407"/>
      <c r="I385" s="2342"/>
      <c r="J385" s="2342"/>
      <c r="K385" s="2342"/>
      <c r="L385" s="2342"/>
      <c r="M385" s="2342"/>
      <c r="N385" s="2342"/>
      <c r="O385" s="2342"/>
      <c r="P385" s="2342"/>
      <c r="Q385" s="2342"/>
      <c r="R385" s="2342"/>
      <c r="S385" s="2342"/>
      <c r="T385" s="2342"/>
      <c r="U385" s="2342"/>
      <c r="V385" s="2342"/>
      <c r="W385" s="2342"/>
      <c r="X385" s="2342"/>
      <c r="Y385" s="2342"/>
    </row>
    <row r="386" spans="1:25" ht="15.75" customHeight="1">
      <c r="A386" s="2342"/>
      <c r="B386" s="2342"/>
      <c r="C386" s="2342"/>
      <c r="D386" s="2342"/>
      <c r="E386" s="2342"/>
      <c r="F386" s="2342"/>
      <c r="G386" s="2342"/>
      <c r="H386" s="2407"/>
      <c r="I386" s="2342"/>
      <c r="J386" s="2342"/>
      <c r="K386" s="2342"/>
      <c r="L386" s="2342"/>
      <c r="M386" s="2342"/>
      <c r="N386" s="2342"/>
      <c r="O386" s="2342"/>
      <c r="P386" s="2342"/>
      <c r="Q386" s="2342"/>
      <c r="R386" s="2342"/>
      <c r="S386" s="2342"/>
      <c r="T386" s="2342"/>
      <c r="U386" s="2342"/>
      <c r="V386" s="2342"/>
      <c r="W386" s="2342"/>
      <c r="X386" s="2342"/>
      <c r="Y386" s="2342"/>
    </row>
    <row r="387" spans="1:25" ht="15.75" customHeight="1">
      <c r="A387" s="2342"/>
      <c r="B387" s="2342"/>
      <c r="C387" s="2342"/>
      <c r="D387" s="2342"/>
      <c r="E387" s="2342"/>
      <c r="F387" s="2342"/>
      <c r="G387" s="2342"/>
      <c r="H387" s="2407"/>
      <c r="I387" s="2342"/>
      <c r="J387" s="2342"/>
      <c r="K387" s="2342"/>
      <c r="L387" s="2342"/>
      <c r="M387" s="2342"/>
      <c r="N387" s="2342"/>
      <c r="O387" s="2342"/>
      <c r="P387" s="2342"/>
      <c r="Q387" s="2342"/>
      <c r="R387" s="2342"/>
      <c r="S387" s="2342"/>
      <c r="T387" s="2342"/>
      <c r="U387" s="2342"/>
      <c r="V387" s="2342"/>
      <c r="W387" s="2342"/>
      <c r="X387" s="2342"/>
      <c r="Y387" s="2342"/>
    </row>
    <row r="388" spans="1:25" ht="15.75" customHeight="1">
      <c r="A388" s="2342"/>
      <c r="B388" s="2342"/>
      <c r="C388" s="2342"/>
      <c r="D388" s="2342"/>
      <c r="E388" s="2342"/>
      <c r="F388" s="2342"/>
      <c r="G388" s="2342"/>
      <c r="H388" s="2407"/>
      <c r="I388" s="2342"/>
      <c r="J388" s="2342"/>
      <c r="K388" s="2342"/>
      <c r="L388" s="2342"/>
      <c r="M388" s="2342"/>
      <c r="N388" s="2342"/>
      <c r="O388" s="2342"/>
      <c r="P388" s="2342"/>
      <c r="Q388" s="2342"/>
      <c r="R388" s="2342"/>
      <c r="S388" s="2342"/>
      <c r="T388" s="2342"/>
      <c r="U388" s="2342"/>
      <c r="V388" s="2342"/>
      <c r="W388" s="2342"/>
      <c r="X388" s="2342"/>
      <c r="Y388" s="2342"/>
    </row>
    <row r="389" spans="1:25" ht="15.75" customHeight="1">
      <c r="A389" s="2342"/>
      <c r="B389" s="2342"/>
      <c r="C389" s="2342"/>
      <c r="D389" s="2342"/>
      <c r="E389" s="2342"/>
      <c r="F389" s="2342"/>
      <c r="G389" s="2342"/>
      <c r="H389" s="2407"/>
      <c r="I389" s="2342"/>
      <c r="J389" s="2342"/>
      <c r="K389" s="2342"/>
      <c r="L389" s="2342"/>
      <c r="M389" s="2342"/>
      <c r="N389" s="2342"/>
      <c r="O389" s="2342"/>
      <c r="P389" s="2342"/>
      <c r="Q389" s="2342"/>
      <c r="R389" s="2342"/>
      <c r="S389" s="2342"/>
      <c r="T389" s="2342"/>
      <c r="U389" s="2342"/>
      <c r="V389" s="2342"/>
      <c r="W389" s="2342"/>
      <c r="X389" s="2342"/>
      <c r="Y389" s="2342"/>
    </row>
    <row r="390" spans="1:25" ht="15.75" customHeight="1">
      <c r="A390" s="2342"/>
      <c r="B390" s="2342"/>
      <c r="C390" s="2342"/>
      <c r="D390" s="2342"/>
      <c r="E390" s="2342"/>
      <c r="F390" s="2342"/>
      <c r="G390" s="2342"/>
      <c r="H390" s="2407"/>
      <c r="I390" s="2342"/>
      <c r="J390" s="2342"/>
      <c r="K390" s="2342"/>
      <c r="L390" s="2342"/>
      <c r="M390" s="2342"/>
      <c r="N390" s="2342"/>
      <c r="O390" s="2342"/>
      <c r="P390" s="2342"/>
      <c r="Q390" s="2342"/>
      <c r="R390" s="2342"/>
      <c r="S390" s="2342"/>
      <c r="T390" s="2342"/>
      <c r="U390" s="2342"/>
      <c r="V390" s="2342"/>
      <c r="W390" s="2342"/>
      <c r="X390" s="2342"/>
      <c r="Y390" s="2342"/>
    </row>
    <row r="391" spans="1:25" ht="15.75" customHeight="1">
      <c r="A391" s="2342"/>
      <c r="B391" s="2342"/>
      <c r="C391" s="2342"/>
      <c r="D391" s="2342"/>
      <c r="E391" s="2342"/>
      <c r="F391" s="2342"/>
      <c r="G391" s="2342"/>
      <c r="H391" s="2407"/>
      <c r="I391" s="2342"/>
      <c r="J391" s="2342"/>
      <c r="K391" s="2342"/>
      <c r="L391" s="2342"/>
      <c r="M391" s="2342"/>
      <c r="N391" s="2342"/>
      <c r="O391" s="2342"/>
      <c r="P391" s="2342"/>
      <c r="Q391" s="2342"/>
      <c r="R391" s="2342"/>
      <c r="S391" s="2342"/>
      <c r="T391" s="2342"/>
      <c r="U391" s="2342"/>
      <c r="V391" s="2342"/>
      <c r="W391" s="2342"/>
      <c r="X391" s="2342"/>
      <c r="Y391" s="2342"/>
    </row>
    <row r="392" spans="1:25" ht="15.75" customHeight="1">
      <c r="A392" s="2342"/>
      <c r="B392" s="2342"/>
      <c r="C392" s="2342"/>
      <c r="D392" s="2342"/>
      <c r="E392" s="2342"/>
      <c r="F392" s="2342"/>
      <c r="G392" s="2342"/>
      <c r="H392" s="2407"/>
      <c r="I392" s="2342"/>
      <c r="J392" s="2342"/>
      <c r="K392" s="2342"/>
      <c r="L392" s="2342"/>
      <c r="M392" s="2342"/>
      <c r="N392" s="2342"/>
      <c r="O392" s="2342"/>
      <c r="P392" s="2342"/>
      <c r="Q392" s="2342"/>
      <c r="R392" s="2342"/>
      <c r="S392" s="2342"/>
      <c r="T392" s="2342"/>
      <c r="U392" s="2342"/>
      <c r="V392" s="2342"/>
      <c r="W392" s="2342"/>
      <c r="X392" s="2342"/>
      <c r="Y392" s="2342"/>
    </row>
    <row r="393" spans="1:25" ht="15.75" customHeight="1">
      <c r="A393" s="2342"/>
      <c r="B393" s="2342"/>
      <c r="C393" s="2342"/>
      <c r="D393" s="2342"/>
      <c r="E393" s="2342"/>
      <c r="F393" s="2342"/>
      <c r="G393" s="2342"/>
      <c r="H393" s="2407"/>
      <c r="I393" s="2342"/>
      <c r="J393" s="2342"/>
      <c r="K393" s="2342"/>
      <c r="L393" s="2342"/>
      <c r="M393" s="2342"/>
      <c r="N393" s="2342"/>
      <c r="O393" s="2342"/>
      <c r="P393" s="2342"/>
      <c r="Q393" s="2342"/>
      <c r="R393" s="2342"/>
      <c r="S393" s="2342"/>
      <c r="T393" s="2342"/>
      <c r="U393" s="2342"/>
      <c r="V393" s="2342"/>
      <c r="W393" s="2342"/>
      <c r="X393" s="2342"/>
      <c r="Y393" s="2342"/>
    </row>
    <row r="394" spans="1:25" ht="15.75" customHeight="1">
      <c r="A394" s="2342"/>
      <c r="B394" s="2342"/>
      <c r="C394" s="2342"/>
      <c r="D394" s="2342"/>
      <c r="E394" s="2342"/>
      <c r="F394" s="2342"/>
      <c r="G394" s="2342"/>
      <c r="H394" s="2407"/>
      <c r="I394" s="2342"/>
      <c r="J394" s="2342"/>
      <c r="K394" s="2342"/>
      <c r="L394" s="2342"/>
      <c r="M394" s="2342"/>
      <c r="N394" s="2342"/>
      <c r="O394" s="2342"/>
      <c r="P394" s="2342"/>
      <c r="Q394" s="2342"/>
      <c r="R394" s="2342"/>
      <c r="S394" s="2342"/>
      <c r="T394" s="2342"/>
      <c r="U394" s="2342"/>
      <c r="V394" s="2342"/>
      <c r="W394" s="2342"/>
      <c r="X394" s="2342"/>
      <c r="Y394" s="2342"/>
    </row>
    <row r="395" spans="1:25" ht="15.75" customHeight="1">
      <c r="A395" s="2342"/>
      <c r="B395" s="2342"/>
      <c r="C395" s="2342"/>
      <c r="D395" s="2342"/>
      <c r="E395" s="2342"/>
      <c r="F395" s="2342"/>
      <c r="G395" s="2342"/>
      <c r="H395" s="2407"/>
      <c r="I395" s="2342"/>
      <c r="J395" s="2342"/>
      <c r="K395" s="2342"/>
      <c r="L395" s="2342"/>
      <c r="M395" s="2342"/>
      <c r="N395" s="2342"/>
      <c r="O395" s="2342"/>
      <c r="P395" s="2342"/>
      <c r="Q395" s="2342"/>
      <c r="R395" s="2342"/>
      <c r="S395" s="2342"/>
      <c r="T395" s="2342"/>
      <c r="U395" s="2342"/>
      <c r="V395" s="2342"/>
      <c r="W395" s="2342"/>
      <c r="X395" s="2342"/>
      <c r="Y395" s="2342"/>
    </row>
    <row r="396" spans="1:25" ht="15.75" customHeight="1">
      <c r="A396" s="2342"/>
      <c r="B396" s="2342"/>
      <c r="C396" s="2342"/>
      <c r="D396" s="2342"/>
      <c r="E396" s="2342"/>
      <c r="F396" s="2342"/>
      <c r="G396" s="2342"/>
      <c r="H396" s="2407"/>
      <c r="I396" s="2342"/>
      <c r="J396" s="2342"/>
      <c r="K396" s="2342"/>
      <c r="L396" s="2342"/>
      <c r="M396" s="2342"/>
      <c r="N396" s="2342"/>
      <c r="O396" s="2342"/>
      <c r="P396" s="2342"/>
      <c r="Q396" s="2342"/>
      <c r="R396" s="2342"/>
      <c r="S396" s="2342"/>
      <c r="T396" s="2342"/>
      <c r="U396" s="2342"/>
      <c r="V396" s="2342"/>
      <c r="W396" s="2342"/>
      <c r="X396" s="2342"/>
      <c r="Y396" s="2342"/>
    </row>
    <row r="397" spans="1:25" ht="15.75" customHeight="1">
      <c r="A397" s="2342"/>
      <c r="B397" s="2342"/>
      <c r="C397" s="2342"/>
      <c r="D397" s="2342"/>
      <c r="E397" s="2342"/>
      <c r="F397" s="2342"/>
      <c r="G397" s="2342"/>
      <c r="H397" s="2407"/>
      <c r="I397" s="2342"/>
      <c r="J397" s="2342"/>
      <c r="K397" s="2342"/>
      <c r="L397" s="2342"/>
      <c r="M397" s="2342"/>
      <c r="N397" s="2342"/>
      <c r="O397" s="2342"/>
      <c r="P397" s="2342"/>
      <c r="Q397" s="2342"/>
      <c r="R397" s="2342"/>
      <c r="S397" s="2342"/>
      <c r="T397" s="2342"/>
      <c r="U397" s="2342"/>
      <c r="V397" s="2342"/>
      <c r="W397" s="2342"/>
      <c r="X397" s="2342"/>
      <c r="Y397" s="2342"/>
    </row>
    <row r="398" spans="1:25" ht="15.75" customHeight="1">
      <c r="A398" s="2342"/>
      <c r="B398" s="2342"/>
      <c r="C398" s="2342"/>
      <c r="D398" s="2342"/>
      <c r="E398" s="2342"/>
      <c r="F398" s="2342"/>
      <c r="G398" s="2342"/>
      <c r="H398" s="2407"/>
      <c r="I398" s="2342"/>
      <c r="J398" s="2342"/>
      <c r="K398" s="2342"/>
      <c r="L398" s="2342"/>
      <c r="M398" s="2342"/>
      <c r="N398" s="2342"/>
      <c r="O398" s="2342"/>
      <c r="P398" s="2342"/>
      <c r="Q398" s="2342"/>
      <c r="R398" s="2342"/>
      <c r="S398" s="2342"/>
      <c r="T398" s="2342"/>
      <c r="U398" s="2342"/>
      <c r="V398" s="2342"/>
      <c r="W398" s="2342"/>
      <c r="X398" s="2342"/>
      <c r="Y398" s="2342"/>
    </row>
    <row r="399" spans="1:25" ht="15.75" customHeight="1">
      <c r="A399" s="2342"/>
      <c r="B399" s="2342"/>
      <c r="C399" s="2342"/>
      <c r="D399" s="2342"/>
      <c r="E399" s="2342"/>
      <c r="F399" s="2342"/>
      <c r="G399" s="2342"/>
      <c r="H399" s="2407"/>
      <c r="I399" s="2342"/>
      <c r="J399" s="2342"/>
      <c r="K399" s="2342"/>
      <c r="L399" s="2342"/>
      <c r="M399" s="2342"/>
      <c r="N399" s="2342"/>
      <c r="O399" s="2342"/>
      <c r="P399" s="2342"/>
      <c r="Q399" s="2342"/>
      <c r="R399" s="2342"/>
      <c r="S399" s="2342"/>
      <c r="T399" s="2342"/>
      <c r="U399" s="2342"/>
      <c r="V399" s="2342"/>
      <c r="W399" s="2342"/>
      <c r="X399" s="2342"/>
      <c r="Y399" s="2342"/>
    </row>
    <row r="400" spans="1:25" ht="15.75" customHeight="1">
      <c r="A400" s="2342"/>
      <c r="B400" s="2342"/>
      <c r="C400" s="2342"/>
      <c r="D400" s="2342"/>
      <c r="E400" s="2342"/>
      <c r="F400" s="2342"/>
      <c r="G400" s="2342"/>
      <c r="H400" s="2407"/>
      <c r="I400" s="2342"/>
      <c r="J400" s="2342"/>
      <c r="K400" s="2342"/>
      <c r="L400" s="2342"/>
      <c r="M400" s="2342"/>
      <c r="N400" s="2342"/>
      <c r="O400" s="2342"/>
      <c r="P400" s="2342"/>
      <c r="Q400" s="2342"/>
      <c r="R400" s="2342"/>
      <c r="S400" s="2342"/>
      <c r="T400" s="2342"/>
      <c r="U400" s="2342"/>
      <c r="V400" s="2342"/>
      <c r="W400" s="2342"/>
      <c r="X400" s="2342"/>
      <c r="Y400" s="2342"/>
    </row>
    <row r="401" spans="1:25" ht="15.75" customHeight="1">
      <c r="A401" s="2342"/>
      <c r="B401" s="2342"/>
      <c r="C401" s="2342"/>
      <c r="D401" s="2342"/>
      <c r="E401" s="2342"/>
      <c r="F401" s="2342"/>
      <c r="G401" s="2342"/>
      <c r="H401" s="2407"/>
      <c r="I401" s="2342"/>
      <c r="J401" s="2342"/>
      <c r="K401" s="2342"/>
      <c r="L401" s="2342"/>
      <c r="M401" s="2342"/>
      <c r="N401" s="2342"/>
      <c r="O401" s="2342"/>
      <c r="P401" s="2342"/>
      <c r="Q401" s="2342"/>
      <c r="R401" s="2342"/>
      <c r="S401" s="2342"/>
      <c r="T401" s="2342"/>
      <c r="U401" s="2342"/>
      <c r="V401" s="2342"/>
      <c r="W401" s="2342"/>
      <c r="X401" s="2342"/>
      <c r="Y401" s="2342"/>
    </row>
    <row r="402" spans="1:25" ht="15.75" customHeight="1">
      <c r="A402" s="2342"/>
      <c r="B402" s="2342"/>
      <c r="C402" s="2342"/>
      <c r="D402" s="2342"/>
      <c r="E402" s="2342"/>
      <c r="F402" s="2342"/>
      <c r="G402" s="2342"/>
      <c r="H402" s="2407"/>
      <c r="I402" s="2342"/>
      <c r="J402" s="2342"/>
      <c r="K402" s="2342"/>
      <c r="L402" s="2342"/>
      <c r="M402" s="2342"/>
      <c r="N402" s="2342"/>
      <c r="O402" s="2342"/>
      <c r="P402" s="2342"/>
      <c r="Q402" s="2342"/>
      <c r="R402" s="2342"/>
      <c r="S402" s="2342"/>
      <c r="T402" s="2342"/>
      <c r="U402" s="2342"/>
      <c r="V402" s="2342"/>
      <c r="W402" s="2342"/>
      <c r="X402" s="2342"/>
      <c r="Y402" s="2342"/>
    </row>
    <row r="403" spans="1:25" ht="15.75" customHeight="1">
      <c r="A403" s="2342"/>
      <c r="B403" s="2342"/>
      <c r="C403" s="2342"/>
      <c r="D403" s="2342"/>
      <c r="E403" s="2342"/>
      <c r="F403" s="2342"/>
      <c r="G403" s="2342"/>
      <c r="H403" s="2407"/>
      <c r="I403" s="2342"/>
      <c r="J403" s="2342"/>
      <c r="K403" s="2342"/>
      <c r="L403" s="2342"/>
      <c r="M403" s="2342"/>
      <c r="N403" s="2342"/>
      <c r="O403" s="2342"/>
      <c r="P403" s="2342"/>
      <c r="Q403" s="2342"/>
      <c r="R403" s="2342"/>
      <c r="S403" s="2342"/>
      <c r="T403" s="2342"/>
      <c r="U403" s="2342"/>
      <c r="V403" s="2342"/>
      <c r="W403" s="2342"/>
      <c r="X403" s="2342"/>
      <c r="Y403" s="2342"/>
    </row>
    <row r="404" spans="1:25" ht="15.75" customHeight="1">
      <c r="A404" s="2342"/>
      <c r="B404" s="2342"/>
      <c r="C404" s="2342"/>
      <c r="D404" s="2342"/>
      <c r="E404" s="2342"/>
      <c r="F404" s="2342"/>
      <c r="G404" s="2342"/>
      <c r="H404" s="2407"/>
      <c r="I404" s="2342"/>
      <c r="J404" s="2342"/>
      <c r="K404" s="2342"/>
      <c r="L404" s="2342"/>
      <c r="M404" s="2342"/>
      <c r="N404" s="2342"/>
      <c r="O404" s="2342"/>
      <c r="P404" s="2342"/>
      <c r="Q404" s="2342"/>
      <c r="R404" s="2342"/>
      <c r="S404" s="2342"/>
      <c r="T404" s="2342"/>
      <c r="U404" s="2342"/>
      <c r="V404" s="2342"/>
      <c r="W404" s="2342"/>
      <c r="X404" s="2342"/>
      <c r="Y404" s="2342"/>
    </row>
    <row r="405" spans="1:25" ht="15.75" customHeight="1">
      <c r="A405" s="2342"/>
      <c r="B405" s="2342"/>
      <c r="C405" s="2342"/>
      <c r="D405" s="2342"/>
      <c r="E405" s="2342"/>
      <c r="F405" s="2342"/>
      <c r="G405" s="2342"/>
      <c r="H405" s="2407"/>
      <c r="I405" s="2342"/>
      <c r="J405" s="2342"/>
      <c r="K405" s="2342"/>
      <c r="L405" s="2342"/>
      <c r="M405" s="2342"/>
      <c r="N405" s="2342"/>
      <c r="O405" s="2342"/>
      <c r="P405" s="2342"/>
      <c r="Q405" s="2342"/>
      <c r="R405" s="2342"/>
      <c r="S405" s="2342"/>
      <c r="T405" s="2342"/>
      <c r="U405" s="2342"/>
      <c r="V405" s="2342"/>
      <c r="W405" s="2342"/>
      <c r="X405" s="2342"/>
      <c r="Y405" s="2342"/>
    </row>
    <row r="406" spans="1:25" ht="15.75" customHeight="1">
      <c r="A406" s="2342"/>
      <c r="B406" s="2342"/>
      <c r="C406" s="2342"/>
      <c r="D406" s="2342"/>
      <c r="E406" s="2342"/>
      <c r="F406" s="2342"/>
      <c r="G406" s="2342"/>
      <c r="H406" s="2407"/>
      <c r="I406" s="2342"/>
      <c r="J406" s="2342"/>
      <c r="K406" s="2342"/>
      <c r="L406" s="2342"/>
      <c r="M406" s="2342"/>
      <c r="N406" s="2342"/>
      <c r="O406" s="2342"/>
      <c r="P406" s="2342"/>
      <c r="Q406" s="2342"/>
      <c r="R406" s="2342"/>
      <c r="S406" s="2342"/>
      <c r="T406" s="2342"/>
      <c r="U406" s="2342"/>
      <c r="V406" s="2342"/>
      <c r="W406" s="2342"/>
      <c r="X406" s="2342"/>
      <c r="Y406" s="2342"/>
    </row>
    <row r="407" spans="1:25" ht="15.75" customHeight="1">
      <c r="A407" s="2342"/>
      <c r="B407" s="2342"/>
      <c r="C407" s="2342"/>
      <c r="D407" s="2342"/>
      <c r="E407" s="2342"/>
      <c r="F407" s="2342"/>
      <c r="G407" s="2342"/>
      <c r="H407" s="2407"/>
      <c r="I407" s="2342"/>
      <c r="J407" s="2342"/>
      <c r="K407" s="2342"/>
      <c r="L407" s="2342"/>
      <c r="M407" s="2342"/>
      <c r="N407" s="2342"/>
      <c r="O407" s="2342"/>
      <c r="P407" s="2342"/>
      <c r="Q407" s="2342"/>
      <c r="R407" s="2342"/>
      <c r="S407" s="2342"/>
      <c r="T407" s="2342"/>
      <c r="U407" s="2342"/>
      <c r="V407" s="2342"/>
      <c r="W407" s="2342"/>
      <c r="X407" s="2342"/>
      <c r="Y407" s="2342"/>
    </row>
    <row r="408" spans="1:25" ht="15.75" customHeight="1">
      <c r="A408" s="2342"/>
      <c r="B408" s="2342"/>
      <c r="C408" s="2342"/>
      <c r="D408" s="2342"/>
      <c r="E408" s="2342"/>
      <c r="F408" s="2342"/>
      <c r="G408" s="2342"/>
      <c r="H408" s="2407"/>
      <c r="I408" s="2342"/>
      <c r="J408" s="2342"/>
      <c r="K408" s="2342"/>
      <c r="L408" s="2342"/>
      <c r="M408" s="2342"/>
      <c r="N408" s="2342"/>
      <c r="O408" s="2342"/>
      <c r="P408" s="2342"/>
      <c r="Q408" s="2342"/>
      <c r="R408" s="2342"/>
      <c r="S408" s="2342"/>
      <c r="T408" s="2342"/>
      <c r="U408" s="2342"/>
      <c r="V408" s="2342"/>
      <c r="W408" s="2342"/>
      <c r="X408" s="2342"/>
      <c r="Y408" s="2342"/>
    </row>
    <row r="409" spans="1:25" ht="15.75" customHeight="1">
      <c r="A409" s="2342"/>
      <c r="B409" s="2342"/>
      <c r="C409" s="2342"/>
      <c r="D409" s="2342"/>
      <c r="E409" s="2342"/>
      <c r="F409" s="2342"/>
      <c r="G409" s="2342"/>
      <c r="H409" s="2407"/>
      <c r="I409" s="2342"/>
      <c r="J409" s="2342"/>
      <c r="K409" s="2342"/>
      <c r="L409" s="2342"/>
      <c r="M409" s="2342"/>
      <c r="N409" s="2342"/>
      <c r="O409" s="2342"/>
      <c r="P409" s="2342"/>
      <c r="Q409" s="2342"/>
      <c r="R409" s="2342"/>
      <c r="S409" s="2342"/>
      <c r="T409" s="2342"/>
      <c r="U409" s="2342"/>
      <c r="V409" s="2342"/>
      <c r="W409" s="2342"/>
      <c r="X409" s="2342"/>
      <c r="Y409" s="2342"/>
    </row>
    <row r="410" spans="1:25" ht="15.75" customHeight="1">
      <c r="A410" s="2342"/>
      <c r="B410" s="2342"/>
      <c r="C410" s="2342"/>
      <c r="D410" s="2342"/>
      <c r="E410" s="2342"/>
      <c r="F410" s="2342"/>
      <c r="G410" s="2342"/>
      <c r="H410" s="2407"/>
      <c r="I410" s="2342"/>
      <c r="J410" s="2342"/>
      <c r="K410" s="2342"/>
      <c r="L410" s="2342"/>
      <c r="M410" s="2342"/>
      <c r="N410" s="2342"/>
      <c r="O410" s="2342"/>
      <c r="P410" s="2342"/>
      <c r="Q410" s="2342"/>
      <c r="R410" s="2342"/>
      <c r="S410" s="2342"/>
      <c r="T410" s="2342"/>
      <c r="U410" s="2342"/>
      <c r="V410" s="2342"/>
      <c r="W410" s="2342"/>
      <c r="X410" s="2342"/>
      <c r="Y410" s="2342"/>
    </row>
    <row r="411" spans="1:25" ht="15.75" customHeight="1">
      <c r="A411" s="2342"/>
      <c r="B411" s="2342"/>
      <c r="C411" s="2342"/>
      <c r="D411" s="2342"/>
      <c r="E411" s="2342"/>
      <c r="F411" s="2342"/>
      <c r="G411" s="2342"/>
      <c r="H411" s="2407"/>
      <c r="I411" s="2342"/>
      <c r="J411" s="2342"/>
      <c r="K411" s="2342"/>
      <c r="L411" s="2342"/>
      <c r="M411" s="2342"/>
      <c r="N411" s="2342"/>
      <c r="O411" s="2342"/>
      <c r="P411" s="2342"/>
      <c r="Q411" s="2342"/>
      <c r="R411" s="2342"/>
      <c r="S411" s="2342"/>
      <c r="T411" s="2342"/>
      <c r="U411" s="2342"/>
      <c r="V411" s="2342"/>
      <c r="W411" s="2342"/>
      <c r="X411" s="2342"/>
      <c r="Y411" s="2342"/>
    </row>
    <row r="412" spans="1:25" ht="15.75" customHeight="1">
      <c r="A412" s="2342"/>
      <c r="B412" s="2342"/>
      <c r="C412" s="2342"/>
      <c r="D412" s="2342"/>
      <c r="E412" s="2342"/>
      <c r="F412" s="2342"/>
      <c r="G412" s="2342"/>
      <c r="H412" s="2407"/>
      <c r="I412" s="2342"/>
      <c r="J412" s="2342"/>
      <c r="K412" s="2342"/>
      <c r="L412" s="2342"/>
      <c r="M412" s="2342"/>
      <c r="N412" s="2342"/>
      <c r="O412" s="2342"/>
      <c r="P412" s="2342"/>
      <c r="Q412" s="2342"/>
      <c r="R412" s="2342"/>
      <c r="S412" s="2342"/>
      <c r="T412" s="2342"/>
      <c r="U412" s="2342"/>
      <c r="V412" s="2342"/>
      <c r="W412" s="2342"/>
      <c r="X412" s="2342"/>
      <c r="Y412" s="2342"/>
    </row>
    <row r="413" spans="1:25" ht="15.75" customHeight="1">
      <c r="A413" s="2342"/>
      <c r="B413" s="2342"/>
      <c r="C413" s="2342"/>
      <c r="D413" s="2342"/>
      <c r="E413" s="2342"/>
      <c r="F413" s="2342"/>
      <c r="G413" s="2342"/>
      <c r="H413" s="2407"/>
      <c r="I413" s="2342"/>
      <c r="J413" s="2342"/>
      <c r="K413" s="2342"/>
      <c r="L413" s="2342"/>
      <c r="M413" s="2342"/>
      <c r="N413" s="2342"/>
      <c r="O413" s="2342"/>
      <c r="P413" s="2342"/>
      <c r="Q413" s="2342"/>
      <c r="R413" s="2342"/>
      <c r="S413" s="2342"/>
      <c r="T413" s="2342"/>
      <c r="U413" s="2342"/>
      <c r="V413" s="2342"/>
      <c r="W413" s="2342"/>
      <c r="X413" s="2342"/>
      <c r="Y413" s="2342"/>
    </row>
    <row r="414" spans="1:25" ht="15.75" customHeight="1">
      <c r="A414" s="2342"/>
      <c r="B414" s="2342"/>
      <c r="C414" s="2342"/>
      <c r="D414" s="2342"/>
      <c r="E414" s="2342"/>
      <c r="F414" s="2342"/>
      <c r="G414" s="2342"/>
      <c r="H414" s="2407"/>
      <c r="I414" s="2342"/>
      <c r="J414" s="2342"/>
      <c r="K414" s="2342"/>
      <c r="L414" s="2342"/>
      <c r="M414" s="2342"/>
      <c r="N414" s="2342"/>
      <c r="O414" s="2342"/>
      <c r="P414" s="2342"/>
      <c r="Q414" s="2342"/>
      <c r="R414" s="2342"/>
      <c r="S414" s="2342"/>
      <c r="T414" s="2342"/>
      <c r="U414" s="2342"/>
      <c r="V414" s="2342"/>
      <c r="W414" s="2342"/>
      <c r="X414" s="2342"/>
      <c r="Y414" s="2342"/>
    </row>
    <row r="415" spans="1:25" ht="15.75" customHeight="1">
      <c r="A415" s="2342"/>
      <c r="B415" s="2342"/>
      <c r="C415" s="2342"/>
      <c r="D415" s="2342"/>
      <c r="E415" s="2342"/>
      <c r="F415" s="2342"/>
      <c r="G415" s="2342"/>
      <c r="H415" s="2407"/>
      <c r="I415" s="2342"/>
      <c r="J415" s="2342"/>
      <c r="K415" s="2342"/>
      <c r="L415" s="2342"/>
      <c r="M415" s="2342"/>
      <c r="N415" s="2342"/>
      <c r="O415" s="2342"/>
      <c r="P415" s="2342"/>
      <c r="Q415" s="2342"/>
      <c r="R415" s="2342"/>
      <c r="S415" s="2342"/>
      <c r="T415" s="2342"/>
      <c r="U415" s="2342"/>
      <c r="V415" s="2342"/>
      <c r="W415" s="2342"/>
      <c r="X415" s="2342"/>
      <c r="Y415" s="2342"/>
    </row>
    <row r="416" spans="1:25" ht="15.75" customHeight="1">
      <c r="A416" s="2342"/>
      <c r="B416" s="2342"/>
      <c r="C416" s="2342"/>
      <c r="D416" s="2342"/>
      <c r="E416" s="2342"/>
      <c r="F416" s="2342"/>
      <c r="G416" s="2342"/>
      <c r="H416" s="2407"/>
      <c r="I416" s="2342"/>
      <c r="J416" s="2342"/>
      <c r="K416" s="2342"/>
      <c r="L416" s="2342"/>
      <c r="M416" s="2342"/>
      <c r="N416" s="2342"/>
      <c r="O416" s="2342"/>
      <c r="P416" s="2342"/>
      <c r="Q416" s="2342"/>
      <c r="R416" s="2342"/>
      <c r="S416" s="2342"/>
      <c r="T416" s="2342"/>
      <c r="U416" s="2342"/>
      <c r="V416" s="2342"/>
      <c r="W416" s="2342"/>
      <c r="X416" s="2342"/>
      <c r="Y416" s="2342"/>
    </row>
    <row r="417" spans="1:25" ht="15.75" customHeight="1">
      <c r="A417" s="2342"/>
      <c r="B417" s="2342"/>
      <c r="C417" s="2342"/>
      <c r="D417" s="2342"/>
      <c r="E417" s="2342"/>
      <c r="F417" s="2342"/>
      <c r="G417" s="2342"/>
      <c r="H417" s="2407"/>
      <c r="I417" s="2342"/>
      <c r="J417" s="2342"/>
      <c r="K417" s="2342"/>
      <c r="L417" s="2342"/>
      <c r="M417" s="2342"/>
      <c r="N417" s="2342"/>
      <c r="O417" s="2342"/>
      <c r="P417" s="2342"/>
      <c r="Q417" s="2342"/>
      <c r="R417" s="2342"/>
      <c r="S417" s="2342"/>
      <c r="T417" s="2342"/>
      <c r="U417" s="2342"/>
      <c r="V417" s="2342"/>
      <c r="W417" s="2342"/>
      <c r="X417" s="2342"/>
      <c r="Y417" s="2342"/>
    </row>
    <row r="418" spans="1:25" ht="15.75" customHeight="1">
      <c r="A418" s="2342"/>
      <c r="B418" s="2342"/>
      <c r="C418" s="2342"/>
      <c r="D418" s="2342"/>
      <c r="E418" s="2342"/>
      <c r="F418" s="2342"/>
      <c r="G418" s="2342"/>
      <c r="H418" s="2407"/>
      <c r="I418" s="2342"/>
      <c r="J418" s="2342"/>
      <c r="K418" s="2342"/>
      <c r="L418" s="2342"/>
      <c r="M418" s="2342"/>
      <c r="N418" s="2342"/>
      <c r="O418" s="2342"/>
      <c r="P418" s="2342"/>
      <c r="Q418" s="2342"/>
      <c r="R418" s="2342"/>
      <c r="S418" s="2342"/>
      <c r="T418" s="2342"/>
      <c r="U418" s="2342"/>
      <c r="V418" s="2342"/>
      <c r="W418" s="2342"/>
      <c r="X418" s="2342"/>
      <c r="Y418" s="2342"/>
    </row>
    <row r="419" spans="1:25" ht="15.75" customHeight="1">
      <c r="A419" s="2342"/>
      <c r="B419" s="2342"/>
      <c r="C419" s="2342"/>
      <c r="D419" s="2342"/>
      <c r="E419" s="2342"/>
      <c r="F419" s="2342"/>
      <c r="G419" s="2342"/>
      <c r="H419" s="2407"/>
      <c r="I419" s="2342"/>
      <c r="J419" s="2342"/>
      <c r="K419" s="2342"/>
      <c r="L419" s="2342"/>
      <c r="M419" s="2342"/>
      <c r="N419" s="2342"/>
      <c r="O419" s="2342"/>
      <c r="P419" s="2342"/>
      <c r="Q419" s="2342"/>
      <c r="R419" s="2342"/>
      <c r="S419" s="2342"/>
      <c r="T419" s="2342"/>
      <c r="U419" s="2342"/>
      <c r="V419" s="2342"/>
      <c r="W419" s="2342"/>
      <c r="X419" s="2342"/>
      <c r="Y419" s="2342"/>
    </row>
    <row r="420" spans="1:25" ht="15.75" customHeight="1">
      <c r="A420" s="2342"/>
      <c r="B420" s="2342"/>
      <c r="C420" s="2342"/>
      <c r="D420" s="2342"/>
      <c r="E420" s="2342"/>
      <c r="F420" s="2342"/>
      <c r="G420" s="2342"/>
      <c r="H420" s="2407"/>
      <c r="I420" s="2342"/>
      <c r="J420" s="2342"/>
      <c r="K420" s="2342"/>
      <c r="L420" s="2342"/>
      <c r="M420" s="2342"/>
      <c r="N420" s="2342"/>
      <c r="O420" s="2342"/>
      <c r="P420" s="2342"/>
      <c r="Q420" s="2342"/>
      <c r="R420" s="2342"/>
      <c r="S420" s="2342"/>
      <c r="T420" s="2342"/>
      <c r="U420" s="2342"/>
      <c r="V420" s="2342"/>
      <c r="W420" s="2342"/>
      <c r="X420" s="2342"/>
      <c r="Y420" s="2342"/>
    </row>
    <row r="421" spans="1:25" ht="15.75" customHeight="1">
      <c r="A421" s="2342"/>
      <c r="B421" s="2342"/>
      <c r="C421" s="2342"/>
      <c r="D421" s="2342"/>
      <c r="E421" s="2342"/>
      <c r="F421" s="2342"/>
      <c r="G421" s="2342"/>
      <c r="H421" s="2407"/>
      <c r="I421" s="2342"/>
      <c r="J421" s="2342"/>
      <c r="K421" s="2342"/>
      <c r="L421" s="2342"/>
      <c r="M421" s="2342"/>
      <c r="N421" s="2342"/>
      <c r="O421" s="2342"/>
      <c r="P421" s="2342"/>
      <c r="Q421" s="2342"/>
      <c r="R421" s="2342"/>
      <c r="S421" s="2342"/>
      <c r="T421" s="2342"/>
      <c r="U421" s="2342"/>
      <c r="V421" s="2342"/>
      <c r="W421" s="2342"/>
      <c r="X421" s="2342"/>
      <c r="Y421" s="2342"/>
    </row>
    <row r="422" spans="1:25" ht="15.75" customHeight="1">
      <c r="A422" s="2342"/>
      <c r="B422" s="2342"/>
      <c r="C422" s="2342"/>
      <c r="D422" s="2342"/>
      <c r="E422" s="2342"/>
      <c r="F422" s="2342"/>
      <c r="G422" s="2342"/>
      <c r="H422" s="2407"/>
      <c r="I422" s="2342"/>
      <c r="J422" s="2342"/>
      <c r="K422" s="2342"/>
      <c r="L422" s="2342"/>
      <c r="M422" s="2342"/>
      <c r="N422" s="2342"/>
      <c r="O422" s="2342"/>
      <c r="P422" s="2342"/>
      <c r="Q422" s="2342"/>
      <c r="R422" s="2342"/>
      <c r="S422" s="2342"/>
      <c r="T422" s="2342"/>
      <c r="U422" s="2342"/>
      <c r="V422" s="2342"/>
      <c r="W422" s="2342"/>
      <c r="X422" s="2342"/>
      <c r="Y422" s="2342"/>
    </row>
    <row r="423" spans="1:25" ht="15.75" customHeight="1">
      <c r="A423" s="2342"/>
      <c r="B423" s="2342"/>
      <c r="C423" s="2342"/>
      <c r="D423" s="2342"/>
      <c r="E423" s="2342"/>
      <c r="F423" s="2342"/>
      <c r="G423" s="2342"/>
      <c r="H423" s="2407"/>
      <c r="I423" s="2342"/>
      <c r="J423" s="2342"/>
      <c r="K423" s="2342"/>
      <c r="L423" s="2342"/>
      <c r="M423" s="2342"/>
      <c r="N423" s="2342"/>
      <c r="O423" s="2342"/>
      <c r="P423" s="2342"/>
      <c r="Q423" s="2342"/>
      <c r="R423" s="2342"/>
      <c r="S423" s="2342"/>
      <c r="T423" s="2342"/>
      <c r="U423" s="2342"/>
      <c r="V423" s="2342"/>
      <c r="W423" s="2342"/>
      <c r="X423" s="2342"/>
      <c r="Y423" s="2342"/>
    </row>
    <row r="424" spans="1:25" ht="15.75" customHeight="1">
      <c r="A424" s="2342"/>
      <c r="B424" s="2342"/>
      <c r="C424" s="2342"/>
      <c r="D424" s="2342"/>
      <c r="E424" s="2342"/>
      <c r="F424" s="2342"/>
      <c r="G424" s="2342"/>
      <c r="H424" s="2407"/>
      <c r="I424" s="2342"/>
      <c r="J424" s="2342"/>
      <c r="K424" s="2342"/>
      <c r="L424" s="2342"/>
      <c r="M424" s="2342"/>
      <c r="N424" s="2342"/>
      <c r="O424" s="2342"/>
      <c r="P424" s="2342"/>
      <c r="Q424" s="2342"/>
      <c r="R424" s="2342"/>
      <c r="S424" s="2342"/>
      <c r="T424" s="2342"/>
      <c r="U424" s="2342"/>
      <c r="V424" s="2342"/>
      <c r="W424" s="2342"/>
      <c r="X424" s="2342"/>
      <c r="Y424" s="2342"/>
    </row>
    <row r="425" spans="1:25" ht="15.75" customHeight="1">
      <c r="A425" s="2342"/>
      <c r="B425" s="2342"/>
      <c r="C425" s="2342"/>
      <c r="D425" s="2342"/>
      <c r="E425" s="2342"/>
      <c r="F425" s="2342"/>
      <c r="G425" s="2342"/>
      <c r="H425" s="2407"/>
      <c r="I425" s="2342"/>
      <c r="J425" s="2342"/>
      <c r="K425" s="2342"/>
      <c r="L425" s="2342"/>
      <c r="M425" s="2342"/>
      <c r="N425" s="2342"/>
      <c r="O425" s="2342"/>
      <c r="P425" s="2342"/>
      <c r="Q425" s="2342"/>
      <c r="R425" s="2342"/>
      <c r="S425" s="2342"/>
      <c r="T425" s="2342"/>
      <c r="U425" s="2342"/>
      <c r="V425" s="2342"/>
      <c r="W425" s="2342"/>
      <c r="X425" s="2342"/>
      <c r="Y425" s="2342"/>
    </row>
    <row r="426" spans="1:25" ht="15.75" customHeight="1">
      <c r="A426" s="2342"/>
      <c r="B426" s="2342"/>
      <c r="C426" s="2342"/>
      <c r="D426" s="2342"/>
      <c r="E426" s="2342"/>
      <c r="F426" s="2342"/>
      <c r="G426" s="2342"/>
      <c r="H426" s="2407"/>
      <c r="I426" s="2342"/>
      <c r="J426" s="2342"/>
      <c r="K426" s="2342"/>
      <c r="L426" s="2342"/>
      <c r="M426" s="2342"/>
      <c r="N426" s="2342"/>
      <c r="O426" s="2342"/>
      <c r="P426" s="2342"/>
      <c r="Q426" s="2342"/>
      <c r="R426" s="2342"/>
      <c r="S426" s="2342"/>
      <c r="T426" s="2342"/>
      <c r="U426" s="2342"/>
      <c r="V426" s="2342"/>
      <c r="W426" s="2342"/>
      <c r="X426" s="2342"/>
      <c r="Y426" s="2342"/>
    </row>
    <row r="427" spans="1:25" ht="15.75" customHeight="1">
      <c r="A427" s="2342"/>
      <c r="B427" s="2342"/>
      <c r="C427" s="2342"/>
      <c r="D427" s="2342"/>
      <c r="E427" s="2342"/>
      <c r="F427" s="2342"/>
      <c r="G427" s="2342"/>
      <c r="H427" s="2407"/>
      <c r="I427" s="2342"/>
      <c r="J427" s="2342"/>
      <c r="K427" s="2342"/>
      <c r="L427" s="2342"/>
      <c r="M427" s="2342"/>
      <c r="N427" s="2342"/>
      <c r="O427" s="2342"/>
      <c r="P427" s="2342"/>
      <c r="Q427" s="2342"/>
      <c r="R427" s="2342"/>
      <c r="S427" s="2342"/>
      <c r="T427" s="2342"/>
      <c r="U427" s="2342"/>
      <c r="V427" s="2342"/>
      <c r="W427" s="2342"/>
      <c r="X427" s="2342"/>
      <c r="Y427" s="2342"/>
    </row>
    <row r="428" spans="1:25" ht="15.75" customHeight="1">
      <c r="A428" s="2342"/>
      <c r="B428" s="2342"/>
      <c r="C428" s="2342"/>
      <c r="D428" s="2342"/>
      <c r="E428" s="2342"/>
      <c r="F428" s="2342"/>
      <c r="G428" s="2342"/>
      <c r="H428" s="2407"/>
      <c r="I428" s="2342"/>
      <c r="J428" s="2342"/>
      <c r="K428" s="2342"/>
      <c r="L428" s="2342"/>
      <c r="M428" s="2342"/>
      <c r="N428" s="2342"/>
      <c r="O428" s="2342"/>
      <c r="P428" s="2342"/>
      <c r="Q428" s="2342"/>
      <c r="R428" s="2342"/>
      <c r="S428" s="2342"/>
      <c r="T428" s="2342"/>
      <c r="U428" s="2342"/>
      <c r="V428" s="2342"/>
      <c r="W428" s="2342"/>
      <c r="X428" s="2342"/>
      <c r="Y428" s="2342"/>
    </row>
    <row r="429" spans="1:25" ht="15.75" customHeight="1">
      <c r="A429" s="2342"/>
      <c r="B429" s="2342"/>
      <c r="C429" s="2342"/>
      <c r="D429" s="2342"/>
      <c r="E429" s="2342"/>
      <c r="F429" s="2342"/>
      <c r="G429" s="2342"/>
      <c r="H429" s="2407"/>
      <c r="I429" s="2342"/>
      <c r="J429" s="2342"/>
      <c r="K429" s="2342"/>
      <c r="L429" s="2342"/>
      <c r="M429" s="2342"/>
      <c r="N429" s="2342"/>
      <c r="O429" s="2342"/>
      <c r="P429" s="2342"/>
      <c r="Q429" s="2342"/>
      <c r="R429" s="2342"/>
      <c r="S429" s="2342"/>
      <c r="T429" s="2342"/>
      <c r="U429" s="2342"/>
      <c r="V429" s="2342"/>
      <c r="W429" s="2342"/>
      <c r="X429" s="2342"/>
      <c r="Y429" s="2342"/>
    </row>
    <row r="430" spans="1:25" ht="15.75" customHeight="1">
      <c r="A430" s="2342"/>
      <c r="B430" s="2342"/>
      <c r="C430" s="2342"/>
      <c r="D430" s="2342"/>
      <c r="E430" s="2342"/>
      <c r="F430" s="2342"/>
      <c r="G430" s="2342"/>
      <c r="H430" s="2407"/>
      <c r="I430" s="2342"/>
      <c r="J430" s="2342"/>
      <c r="K430" s="2342"/>
      <c r="L430" s="2342"/>
      <c r="M430" s="2342"/>
      <c r="N430" s="2342"/>
      <c r="O430" s="2342"/>
      <c r="P430" s="2342"/>
      <c r="Q430" s="2342"/>
      <c r="R430" s="2342"/>
      <c r="S430" s="2342"/>
      <c r="T430" s="2342"/>
      <c r="U430" s="2342"/>
      <c r="V430" s="2342"/>
      <c r="W430" s="2342"/>
      <c r="X430" s="2342"/>
      <c r="Y430" s="2342"/>
    </row>
    <row r="431" spans="1:25" ht="15.75" customHeight="1">
      <c r="A431" s="2342"/>
      <c r="B431" s="2342"/>
      <c r="C431" s="2342"/>
      <c r="D431" s="2342"/>
      <c r="E431" s="2342"/>
      <c r="F431" s="2342"/>
      <c r="G431" s="2342"/>
      <c r="H431" s="2407"/>
      <c r="I431" s="2342"/>
      <c r="J431" s="2342"/>
      <c r="K431" s="2342"/>
      <c r="L431" s="2342"/>
      <c r="M431" s="2342"/>
      <c r="N431" s="2342"/>
      <c r="O431" s="2342"/>
      <c r="P431" s="2342"/>
      <c r="Q431" s="2342"/>
      <c r="R431" s="2342"/>
      <c r="S431" s="2342"/>
      <c r="T431" s="2342"/>
      <c r="U431" s="2342"/>
      <c r="V431" s="2342"/>
      <c r="W431" s="2342"/>
      <c r="X431" s="2342"/>
      <c r="Y431" s="2342"/>
    </row>
    <row r="432" spans="1:25" ht="15.75" customHeight="1">
      <c r="A432" s="2342"/>
      <c r="B432" s="2342"/>
      <c r="C432" s="2342"/>
      <c r="D432" s="2342"/>
      <c r="E432" s="2342"/>
      <c r="F432" s="2342"/>
      <c r="G432" s="2342"/>
      <c r="H432" s="2407"/>
      <c r="I432" s="2342"/>
      <c r="J432" s="2342"/>
      <c r="K432" s="2342"/>
      <c r="L432" s="2342"/>
      <c r="M432" s="2342"/>
      <c r="N432" s="2342"/>
      <c r="O432" s="2342"/>
      <c r="P432" s="2342"/>
      <c r="Q432" s="2342"/>
      <c r="R432" s="2342"/>
      <c r="S432" s="2342"/>
      <c r="T432" s="2342"/>
      <c r="U432" s="2342"/>
      <c r="V432" s="2342"/>
      <c r="W432" s="2342"/>
      <c r="X432" s="2342"/>
      <c r="Y432" s="2342"/>
    </row>
    <row r="433" spans="1:25" ht="15.75" customHeight="1">
      <c r="A433" s="2342"/>
      <c r="B433" s="2342"/>
      <c r="C433" s="2342"/>
      <c r="D433" s="2342"/>
      <c r="E433" s="2342"/>
      <c r="F433" s="2342"/>
      <c r="G433" s="2342"/>
      <c r="H433" s="2407"/>
      <c r="I433" s="2342"/>
      <c r="J433" s="2342"/>
      <c r="K433" s="2342"/>
      <c r="L433" s="2342"/>
      <c r="M433" s="2342"/>
      <c r="N433" s="2342"/>
      <c r="O433" s="2342"/>
      <c r="P433" s="2342"/>
      <c r="Q433" s="2342"/>
      <c r="R433" s="2342"/>
      <c r="S433" s="2342"/>
      <c r="T433" s="2342"/>
      <c r="U433" s="2342"/>
      <c r="V433" s="2342"/>
      <c r="W433" s="2342"/>
      <c r="X433" s="2342"/>
      <c r="Y433" s="2342"/>
    </row>
    <row r="434" spans="1:25" ht="15.75" customHeight="1">
      <c r="A434" s="2342"/>
      <c r="B434" s="2342"/>
      <c r="C434" s="2342"/>
      <c r="D434" s="2342"/>
      <c r="E434" s="2342"/>
      <c r="F434" s="2342"/>
      <c r="G434" s="2342"/>
      <c r="H434" s="2407"/>
      <c r="I434" s="2342"/>
      <c r="J434" s="2342"/>
      <c r="K434" s="2342"/>
      <c r="L434" s="2342"/>
      <c r="M434" s="2342"/>
      <c r="N434" s="2342"/>
      <c r="O434" s="2342"/>
      <c r="P434" s="2342"/>
      <c r="Q434" s="2342"/>
      <c r="R434" s="2342"/>
      <c r="S434" s="2342"/>
      <c r="T434" s="2342"/>
      <c r="U434" s="2342"/>
      <c r="V434" s="2342"/>
      <c r="W434" s="2342"/>
      <c r="X434" s="2342"/>
      <c r="Y434" s="2342"/>
    </row>
    <row r="435" spans="1:25" ht="15.75" customHeight="1">
      <c r="A435" s="2342"/>
      <c r="B435" s="2342"/>
      <c r="C435" s="2342"/>
      <c r="D435" s="2342"/>
      <c r="E435" s="2342"/>
      <c r="F435" s="2342"/>
      <c r="G435" s="2342"/>
      <c r="H435" s="2407"/>
      <c r="I435" s="2342"/>
      <c r="J435" s="2342"/>
      <c r="K435" s="2342"/>
      <c r="L435" s="2342"/>
      <c r="M435" s="2342"/>
      <c r="N435" s="2342"/>
      <c r="O435" s="2342"/>
      <c r="P435" s="2342"/>
      <c r="Q435" s="2342"/>
      <c r="R435" s="2342"/>
      <c r="S435" s="2342"/>
      <c r="T435" s="2342"/>
      <c r="U435" s="2342"/>
      <c r="V435" s="2342"/>
      <c r="W435" s="2342"/>
      <c r="X435" s="2342"/>
      <c r="Y435" s="2342"/>
    </row>
    <row r="436" spans="1:25" ht="15.75" customHeight="1">
      <c r="A436" s="2342"/>
      <c r="B436" s="2342"/>
      <c r="C436" s="2342"/>
      <c r="D436" s="2342"/>
      <c r="E436" s="2342"/>
      <c r="F436" s="2342"/>
      <c r="G436" s="2342"/>
      <c r="H436" s="2407"/>
      <c r="I436" s="2342"/>
      <c r="J436" s="2342"/>
      <c r="K436" s="2342"/>
      <c r="L436" s="2342"/>
      <c r="M436" s="2342"/>
      <c r="N436" s="2342"/>
      <c r="O436" s="2342"/>
      <c r="P436" s="2342"/>
      <c r="Q436" s="2342"/>
      <c r="R436" s="2342"/>
      <c r="S436" s="2342"/>
      <c r="T436" s="2342"/>
      <c r="U436" s="2342"/>
      <c r="V436" s="2342"/>
      <c r="W436" s="2342"/>
      <c r="X436" s="2342"/>
      <c r="Y436" s="2342"/>
    </row>
    <row r="437" spans="1:25" ht="15.75" customHeight="1">
      <c r="A437" s="2342"/>
      <c r="B437" s="2342"/>
      <c r="C437" s="2342"/>
      <c r="D437" s="2342"/>
      <c r="E437" s="2342"/>
      <c r="F437" s="2342"/>
      <c r="G437" s="2342"/>
      <c r="H437" s="2407"/>
      <c r="I437" s="2342"/>
      <c r="J437" s="2342"/>
      <c r="K437" s="2342"/>
      <c r="L437" s="2342"/>
      <c r="M437" s="2342"/>
      <c r="N437" s="2342"/>
      <c r="O437" s="2342"/>
      <c r="P437" s="2342"/>
      <c r="Q437" s="2342"/>
      <c r="R437" s="2342"/>
      <c r="S437" s="2342"/>
      <c r="T437" s="2342"/>
      <c r="U437" s="2342"/>
      <c r="V437" s="2342"/>
      <c r="W437" s="2342"/>
      <c r="X437" s="2342"/>
      <c r="Y437" s="2342"/>
    </row>
    <row r="438" spans="1:25" ht="15.75" customHeight="1">
      <c r="A438" s="2342"/>
      <c r="B438" s="2342"/>
      <c r="C438" s="2342"/>
      <c r="D438" s="2342"/>
      <c r="E438" s="2342"/>
      <c r="F438" s="2342"/>
      <c r="G438" s="2342"/>
      <c r="H438" s="2407"/>
      <c r="I438" s="2342"/>
      <c r="J438" s="2342"/>
      <c r="K438" s="2342"/>
      <c r="L438" s="2342"/>
      <c r="M438" s="2342"/>
      <c r="N438" s="2342"/>
      <c r="O438" s="2342"/>
      <c r="P438" s="2342"/>
      <c r="Q438" s="2342"/>
      <c r="R438" s="2342"/>
      <c r="S438" s="2342"/>
      <c r="T438" s="2342"/>
      <c r="U438" s="2342"/>
      <c r="V438" s="2342"/>
      <c r="W438" s="2342"/>
      <c r="X438" s="2342"/>
      <c r="Y438" s="2342"/>
    </row>
    <row r="439" spans="1:25" ht="15.75" customHeight="1">
      <c r="A439" s="2342"/>
      <c r="B439" s="2342"/>
      <c r="C439" s="2342"/>
      <c r="D439" s="2342"/>
      <c r="E439" s="2342"/>
      <c r="F439" s="2342"/>
      <c r="G439" s="2342"/>
      <c r="H439" s="2407"/>
      <c r="I439" s="2342"/>
      <c r="J439" s="2342"/>
      <c r="K439" s="2342"/>
      <c r="L439" s="2342"/>
      <c r="M439" s="2342"/>
      <c r="N439" s="2342"/>
      <c r="O439" s="2342"/>
      <c r="P439" s="2342"/>
      <c r="Q439" s="2342"/>
      <c r="R439" s="2342"/>
      <c r="S439" s="2342"/>
      <c r="T439" s="2342"/>
      <c r="U439" s="2342"/>
      <c r="V439" s="2342"/>
      <c r="W439" s="2342"/>
      <c r="X439" s="2342"/>
      <c r="Y439" s="2342"/>
    </row>
    <row r="440" spans="1:25" ht="15.75" customHeight="1">
      <c r="A440" s="2342"/>
      <c r="B440" s="2342"/>
      <c r="C440" s="2342"/>
      <c r="D440" s="2342"/>
      <c r="E440" s="2342"/>
      <c r="F440" s="2342"/>
      <c r="G440" s="2342"/>
      <c r="H440" s="2407"/>
      <c r="I440" s="2342"/>
      <c r="J440" s="2342"/>
      <c r="K440" s="2342"/>
      <c r="L440" s="2342"/>
      <c r="M440" s="2342"/>
      <c r="N440" s="2342"/>
      <c r="O440" s="2342"/>
      <c r="P440" s="2342"/>
      <c r="Q440" s="2342"/>
      <c r="R440" s="2342"/>
      <c r="S440" s="2342"/>
      <c r="T440" s="2342"/>
      <c r="U440" s="2342"/>
      <c r="V440" s="2342"/>
      <c r="W440" s="2342"/>
      <c r="X440" s="2342"/>
      <c r="Y440" s="2342"/>
    </row>
    <row r="441" spans="1:25" ht="15.75" customHeight="1">
      <c r="A441" s="2342"/>
      <c r="B441" s="2342"/>
      <c r="C441" s="2342"/>
      <c r="D441" s="2342"/>
      <c r="E441" s="2342"/>
      <c r="F441" s="2342"/>
      <c r="G441" s="2342"/>
      <c r="H441" s="2407"/>
      <c r="I441" s="2342"/>
      <c r="J441" s="2342"/>
      <c r="K441" s="2342"/>
      <c r="L441" s="2342"/>
      <c r="M441" s="2342"/>
      <c r="N441" s="2342"/>
      <c r="O441" s="2342"/>
      <c r="P441" s="2342"/>
      <c r="Q441" s="2342"/>
      <c r="R441" s="2342"/>
      <c r="S441" s="2342"/>
      <c r="T441" s="2342"/>
      <c r="U441" s="2342"/>
      <c r="V441" s="2342"/>
      <c r="W441" s="2342"/>
      <c r="X441" s="2342"/>
      <c r="Y441" s="2342"/>
    </row>
    <row r="442" spans="1:25" ht="15.75" customHeight="1">
      <c r="A442" s="2342"/>
      <c r="B442" s="2342"/>
      <c r="C442" s="2342"/>
      <c r="D442" s="2342"/>
      <c r="E442" s="2342"/>
      <c r="F442" s="2342"/>
      <c r="G442" s="2342"/>
      <c r="H442" s="2407"/>
      <c r="I442" s="2342"/>
      <c r="J442" s="2342"/>
      <c r="K442" s="2342"/>
      <c r="L442" s="2342"/>
      <c r="M442" s="2342"/>
      <c r="N442" s="2342"/>
      <c r="O442" s="2342"/>
      <c r="P442" s="2342"/>
      <c r="Q442" s="2342"/>
      <c r="R442" s="2342"/>
      <c r="S442" s="2342"/>
      <c r="T442" s="2342"/>
      <c r="U442" s="2342"/>
      <c r="V442" s="2342"/>
      <c r="W442" s="2342"/>
      <c r="X442" s="2342"/>
      <c r="Y442" s="2342"/>
    </row>
    <row r="443" spans="1:25" ht="15.75" customHeight="1">
      <c r="A443" s="2342"/>
      <c r="B443" s="2342"/>
      <c r="C443" s="2342"/>
      <c r="D443" s="2342"/>
      <c r="E443" s="2342"/>
      <c r="F443" s="2342"/>
      <c r="G443" s="2342"/>
      <c r="H443" s="2407"/>
      <c r="I443" s="2342"/>
      <c r="J443" s="2342"/>
      <c r="K443" s="2342"/>
      <c r="L443" s="2342"/>
      <c r="M443" s="2342"/>
      <c r="N443" s="2342"/>
      <c r="O443" s="2342"/>
      <c r="P443" s="2342"/>
      <c r="Q443" s="2342"/>
      <c r="R443" s="2342"/>
      <c r="S443" s="2342"/>
      <c r="T443" s="2342"/>
      <c r="U443" s="2342"/>
      <c r="V443" s="2342"/>
      <c r="W443" s="2342"/>
      <c r="X443" s="2342"/>
      <c r="Y443" s="2342"/>
    </row>
    <row r="444" spans="1:25" ht="15.75" customHeight="1">
      <c r="A444" s="2342"/>
      <c r="B444" s="2342"/>
      <c r="C444" s="2342"/>
      <c r="D444" s="2342"/>
      <c r="E444" s="2342"/>
      <c r="F444" s="2342"/>
      <c r="G444" s="2342"/>
      <c r="H444" s="2407"/>
      <c r="I444" s="2342"/>
      <c r="J444" s="2342"/>
      <c r="K444" s="2342"/>
      <c r="L444" s="2342"/>
      <c r="M444" s="2342"/>
      <c r="N444" s="2342"/>
      <c r="O444" s="2342"/>
      <c r="P444" s="2342"/>
      <c r="Q444" s="2342"/>
      <c r="R444" s="2342"/>
      <c r="S444" s="2342"/>
      <c r="T444" s="2342"/>
      <c r="U444" s="2342"/>
      <c r="V444" s="2342"/>
      <c r="W444" s="2342"/>
      <c r="X444" s="2342"/>
      <c r="Y444" s="2342"/>
    </row>
    <row r="445" spans="1:25" ht="15.75" customHeight="1">
      <c r="A445" s="2342"/>
      <c r="B445" s="2342"/>
      <c r="C445" s="2342"/>
      <c r="D445" s="2342"/>
      <c r="E445" s="2342"/>
      <c r="F445" s="2342"/>
      <c r="G445" s="2342"/>
      <c r="H445" s="2407"/>
      <c r="I445" s="2342"/>
      <c r="J445" s="2342"/>
      <c r="K445" s="2342"/>
      <c r="L445" s="2342"/>
      <c r="M445" s="2342"/>
      <c r="N445" s="2342"/>
      <c r="O445" s="2342"/>
      <c r="P445" s="2342"/>
      <c r="Q445" s="2342"/>
      <c r="R445" s="2342"/>
      <c r="S445" s="2342"/>
      <c r="T445" s="2342"/>
      <c r="U445" s="2342"/>
      <c r="V445" s="2342"/>
      <c r="W445" s="2342"/>
      <c r="X445" s="2342"/>
      <c r="Y445" s="2342"/>
    </row>
    <row r="446" spans="1:25" ht="15.75" customHeight="1">
      <c r="A446" s="2342"/>
      <c r="B446" s="2342"/>
      <c r="C446" s="2342"/>
      <c r="D446" s="2342"/>
      <c r="E446" s="2342"/>
      <c r="F446" s="2342"/>
      <c r="G446" s="2342"/>
      <c r="H446" s="2407"/>
      <c r="I446" s="2342"/>
      <c r="J446" s="2342"/>
      <c r="K446" s="2342"/>
      <c r="L446" s="2342"/>
      <c r="M446" s="2342"/>
      <c r="N446" s="2342"/>
      <c r="O446" s="2342"/>
      <c r="P446" s="2342"/>
      <c r="Q446" s="2342"/>
      <c r="R446" s="2342"/>
      <c r="S446" s="2342"/>
      <c r="T446" s="2342"/>
      <c r="U446" s="2342"/>
      <c r="V446" s="2342"/>
      <c r="W446" s="2342"/>
      <c r="X446" s="2342"/>
      <c r="Y446" s="2342"/>
    </row>
    <row r="447" spans="1:25" ht="15.75" customHeight="1">
      <c r="A447" s="2342"/>
      <c r="B447" s="2342"/>
      <c r="C447" s="2342"/>
      <c r="D447" s="2342"/>
      <c r="E447" s="2342"/>
      <c r="F447" s="2342"/>
      <c r="G447" s="2342"/>
      <c r="H447" s="2407"/>
      <c r="I447" s="2342"/>
      <c r="J447" s="2342"/>
      <c r="K447" s="2342"/>
      <c r="L447" s="2342"/>
      <c r="M447" s="2342"/>
      <c r="N447" s="2342"/>
      <c r="O447" s="2342"/>
      <c r="P447" s="2342"/>
      <c r="Q447" s="2342"/>
      <c r="R447" s="2342"/>
      <c r="S447" s="2342"/>
      <c r="T447" s="2342"/>
      <c r="U447" s="2342"/>
      <c r="V447" s="2342"/>
      <c r="W447" s="2342"/>
      <c r="X447" s="2342"/>
      <c r="Y447" s="2342"/>
    </row>
    <row r="448" spans="1:25" ht="15.75" customHeight="1">
      <c r="A448" s="2342"/>
      <c r="B448" s="2342"/>
      <c r="C448" s="2342"/>
      <c r="D448" s="2342"/>
      <c r="E448" s="2342"/>
      <c r="F448" s="2342"/>
      <c r="G448" s="2342"/>
      <c r="H448" s="2407"/>
      <c r="I448" s="2342"/>
      <c r="J448" s="2342"/>
      <c r="K448" s="2342"/>
      <c r="L448" s="2342"/>
      <c r="M448" s="2342"/>
      <c r="N448" s="2342"/>
      <c r="O448" s="2342"/>
      <c r="P448" s="2342"/>
      <c r="Q448" s="2342"/>
      <c r="R448" s="2342"/>
      <c r="S448" s="2342"/>
      <c r="T448" s="2342"/>
      <c r="U448" s="2342"/>
      <c r="V448" s="2342"/>
      <c r="W448" s="2342"/>
      <c r="X448" s="2342"/>
      <c r="Y448" s="2342"/>
    </row>
    <row r="449" spans="1:25" ht="15.75" customHeight="1">
      <c r="A449" s="2342"/>
      <c r="B449" s="2342"/>
      <c r="C449" s="2342"/>
      <c r="D449" s="2342"/>
      <c r="E449" s="2342"/>
      <c r="F449" s="2342"/>
      <c r="G449" s="2342"/>
      <c r="H449" s="2407"/>
      <c r="I449" s="2342"/>
      <c r="J449" s="2342"/>
      <c r="K449" s="2342"/>
      <c r="L449" s="2342"/>
      <c r="M449" s="2342"/>
      <c r="N449" s="2342"/>
      <c r="O449" s="2342"/>
      <c r="P449" s="2342"/>
      <c r="Q449" s="2342"/>
      <c r="R449" s="2342"/>
      <c r="S449" s="2342"/>
      <c r="T449" s="2342"/>
      <c r="U449" s="2342"/>
      <c r="V449" s="2342"/>
      <c r="W449" s="2342"/>
      <c r="X449" s="2342"/>
      <c r="Y449" s="2342"/>
    </row>
    <row r="450" spans="1:25" ht="15.75" customHeight="1">
      <c r="A450" s="2342"/>
      <c r="B450" s="2342"/>
      <c r="C450" s="2342"/>
      <c r="D450" s="2342"/>
      <c r="E450" s="2342"/>
      <c r="F450" s="2342"/>
      <c r="G450" s="2342"/>
      <c r="H450" s="2407"/>
      <c r="I450" s="2342"/>
      <c r="J450" s="2342"/>
      <c r="K450" s="2342"/>
      <c r="L450" s="2342"/>
      <c r="M450" s="2342"/>
      <c r="N450" s="2342"/>
      <c r="O450" s="2342"/>
      <c r="P450" s="2342"/>
      <c r="Q450" s="2342"/>
      <c r="R450" s="2342"/>
      <c r="S450" s="2342"/>
      <c r="T450" s="2342"/>
      <c r="U450" s="2342"/>
      <c r="V450" s="2342"/>
      <c r="W450" s="2342"/>
      <c r="X450" s="2342"/>
      <c r="Y450" s="2342"/>
    </row>
    <row r="451" spans="1:25" ht="15.75" customHeight="1">
      <c r="A451" s="2342"/>
      <c r="B451" s="2342"/>
      <c r="C451" s="2342"/>
      <c r="D451" s="2342"/>
      <c r="E451" s="2342"/>
      <c r="F451" s="2342"/>
      <c r="G451" s="2342"/>
      <c r="H451" s="2407"/>
      <c r="I451" s="2342"/>
      <c r="J451" s="2342"/>
      <c r="K451" s="2342"/>
      <c r="L451" s="2342"/>
      <c r="M451" s="2342"/>
      <c r="N451" s="2342"/>
      <c r="O451" s="2342"/>
      <c r="P451" s="2342"/>
      <c r="Q451" s="2342"/>
      <c r="R451" s="2342"/>
      <c r="S451" s="2342"/>
      <c r="T451" s="2342"/>
      <c r="U451" s="2342"/>
      <c r="V451" s="2342"/>
      <c r="W451" s="2342"/>
      <c r="X451" s="2342"/>
      <c r="Y451" s="2342"/>
    </row>
    <row r="452" spans="1:25" ht="15.75" customHeight="1">
      <c r="A452" s="2342"/>
      <c r="B452" s="2342"/>
      <c r="C452" s="2342"/>
      <c r="D452" s="2342"/>
      <c r="E452" s="2342"/>
      <c r="F452" s="2342"/>
      <c r="G452" s="2342"/>
      <c r="H452" s="2407"/>
      <c r="I452" s="2342"/>
      <c r="J452" s="2342"/>
      <c r="K452" s="2342"/>
      <c r="L452" s="2342"/>
      <c r="M452" s="2342"/>
      <c r="N452" s="2342"/>
      <c r="O452" s="2342"/>
      <c r="P452" s="2342"/>
      <c r="Q452" s="2342"/>
      <c r="R452" s="2342"/>
      <c r="S452" s="2342"/>
      <c r="T452" s="2342"/>
      <c r="U452" s="2342"/>
      <c r="V452" s="2342"/>
      <c r="W452" s="2342"/>
      <c r="X452" s="2342"/>
      <c r="Y452" s="2342"/>
    </row>
    <row r="453" spans="1:25" ht="15.75" customHeight="1">
      <c r="A453" s="2342"/>
      <c r="B453" s="2342"/>
      <c r="C453" s="2342"/>
      <c r="D453" s="2342"/>
      <c r="E453" s="2342"/>
      <c r="F453" s="2342"/>
      <c r="G453" s="2342"/>
      <c r="H453" s="2407"/>
      <c r="I453" s="2342"/>
      <c r="J453" s="2342"/>
      <c r="K453" s="2342"/>
      <c r="L453" s="2342"/>
      <c r="M453" s="2342"/>
      <c r="N453" s="2342"/>
      <c r="O453" s="2342"/>
      <c r="P453" s="2342"/>
      <c r="Q453" s="2342"/>
      <c r="R453" s="2342"/>
      <c r="S453" s="2342"/>
      <c r="T453" s="2342"/>
      <c r="U453" s="2342"/>
      <c r="V453" s="2342"/>
      <c r="W453" s="2342"/>
      <c r="X453" s="2342"/>
      <c r="Y453" s="2342"/>
    </row>
    <row r="454" spans="1:25" ht="15.75" customHeight="1">
      <c r="A454" s="2342"/>
      <c r="B454" s="2342"/>
      <c r="C454" s="2342"/>
      <c r="D454" s="2342"/>
      <c r="E454" s="2342"/>
      <c r="F454" s="2342"/>
      <c r="G454" s="2342"/>
      <c r="H454" s="2407"/>
      <c r="I454" s="2342"/>
      <c r="J454" s="2342"/>
      <c r="K454" s="2342"/>
      <c r="L454" s="2342"/>
      <c r="M454" s="2342"/>
      <c r="N454" s="2342"/>
      <c r="O454" s="2342"/>
      <c r="P454" s="2342"/>
      <c r="Q454" s="2342"/>
      <c r="R454" s="2342"/>
      <c r="S454" s="2342"/>
      <c r="T454" s="2342"/>
      <c r="U454" s="2342"/>
      <c r="V454" s="2342"/>
      <c r="W454" s="2342"/>
      <c r="X454" s="2342"/>
      <c r="Y454" s="2342"/>
    </row>
    <row r="455" spans="1:25" ht="15.75" customHeight="1">
      <c r="A455" s="2342"/>
      <c r="B455" s="2342"/>
      <c r="C455" s="2342"/>
      <c r="D455" s="2342"/>
      <c r="E455" s="2342"/>
      <c r="F455" s="2342"/>
      <c r="G455" s="2342"/>
      <c r="H455" s="2407"/>
      <c r="I455" s="2342"/>
      <c r="J455" s="2342"/>
      <c r="K455" s="2342"/>
      <c r="L455" s="2342"/>
      <c r="M455" s="2342"/>
      <c r="N455" s="2342"/>
      <c r="O455" s="2342"/>
      <c r="P455" s="2342"/>
      <c r="Q455" s="2342"/>
      <c r="R455" s="2342"/>
      <c r="S455" s="2342"/>
      <c r="T455" s="2342"/>
      <c r="U455" s="2342"/>
      <c r="V455" s="2342"/>
      <c r="W455" s="2342"/>
      <c r="X455" s="2342"/>
      <c r="Y455" s="2342"/>
    </row>
    <row r="456" spans="1:25" ht="15.75" customHeight="1">
      <c r="A456" s="2342"/>
      <c r="B456" s="2342"/>
      <c r="C456" s="2342"/>
      <c r="D456" s="2342"/>
      <c r="E456" s="2342"/>
      <c r="F456" s="2342"/>
      <c r="G456" s="2342"/>
      <c r="H456" s="2407"/>
      <c r="I456" s="2342"/>
      <c r="J456" s="2342"/>
      <c r="K456" s="2342"/>
      <c r="L456" s="2342"/>
      <c r="M456" s="2342"/>
      <c r="N456" s="2342"/>
      <c r="O456" s="2342"/>
      <c r="P456" s="2342"/>
      <c r="Q456" s="2342"/>
      <c r="R456" s="2342"/>
      <c r="S456" s="2342"/>
      <c r="T456" s="2342"/>
      <c r="U456" s="2342"/>
      <c r="V456" s="2342"/>
      <c r="W456" s="2342"/>
      <c r="X456" s="2342"/>
      <c r="Y456" s="2342"/>
    </row>
    <row r="457" spans="1:25" ht="15.75" customHeight="1">
      <c r="A457" s="2342"/>
      <c r="B457" s="2342"/>
      <c r="C457" s="2342"/>
      <c r="D457" s="2342"/>
      <c r="E457" s="2342"/>
      <c r="F457" s="2342"/>
      <c r="G457" s="2342"/>
      <c r="H457" s="2407"/>
      <c r="I457" s="2342"/>
      <c r="J457" s="2342"/>
      <c r="K457" s="2342"/>
      <c r="L457" s="2342"/>
      <c r="M457" s="2342"/>
      <c r="N457" s="2342"/>
      <c r="O457" s="2342"/>
      <c r="P457" s="2342"/>
      <c r="Q457" s="2342"/>
      <c r="R457" s="2342"/>
      <c r="S457" s="2342"/>
      <c r="T457" s="2342"/>
      <c r="U457" s="2342"/>
      <c r="V457" s="2342"/>
      <c r="W457" s="2342"/>
      <c r="X457" s="2342"/>
      <c r="Y457" s="2342"/>
    </row>
    <row r="458" spans="1:25" ht="15.75" customHeight="1">
      <c r="A458" s="2342"/>
      <c r="B458" s="2342"/>
      <c r="C458" s="2342"/>
      <c r="D458" s="2342"/>
      <c r="E458" s="2342"/>
      <c r="F458" s="2342"/>
      <c r="G458" s="2342"/>
      <c r="H458" s="2407"/>
      <c r="I458" s="2342"/>
      <c r="J458" s="2342"/>
      <c r="K458" s="2342"/>
      <c r="L458" s="2342"/>
      <c r="M458" s="2342"/>
      <c r="N458" s="2342"/>
      <c r="O458" s="2342"/>
      <c r="P458" s="2342"/>
      <c r="Q458" s="2342"/>
      <c r="R458" s="2342"/>
      <c r="S458" s="2342"/>
      <c r="T458" s="2342"/>
      <c r="U458" s="2342"/>
      <c r="V458" s="2342"/>
      <c r="W458" s="2342"/>
      <c r="X458" s="2342"/>
      <c r="Y458" s="2342"/>
    </row>
    <row r="459" spans="1:25" ht="15.75" customHeight="1">
      <c r="A459" s="2342"/>
      <c r="B459" s="2342"/>
      <c r="C459" s="2342"/>
      <c r="D459" s="2342"/>
      <c r="E459" s="2342"/>
      <c r="F459" s="2342"/>
      <c r="G459" s="2342"/>
      <c r="H459" s="2407"/>
      <c r="I459" s="2342"/>
      <c r="J459" s="2342"/>
      <c r="K459" s="2342"/>
      <c r="L459" s="2342"/>
      <c r="M459" s="2342"/>
      <c r="N459" s="2342"/>
      <c r="O459" s="2342"/>
      <c r="P459" s="2342"/>
      <c r="Q459" s="2342"/>
      <c r="R459" s="2342"/>
      <c r="S459" s="2342"/>
      <c r="T459" s="2342"/>
      <c r="U459" s="2342"/>
      <c r="V459" s="2342"/>
      <c r="W459" s="2342"/>
      <c r="X459" s="2342"/>
      <c r="Y459" s="2342"/>
    </row>
    <row r="460" spans="1:25" ht="15.75" customHeight="1">
      <c r="A460" s="2342"/>
      <c r="B460" s="2342"/>
      <c r="C460" s="2342"/>
      <c r="D460" s="2342"/>
      <c r="E460" s="2342"/>
      <c r="F460" s="2342"/>
      <c r="G460" s="2342"/>
      <c r="H460" s="2407"/>
      <c r="I460" s="2342"/>
      <c r="J460" s="2342"/>
      <c r="K460" s="2342"/>
      <c r="L460" s="2342"/>
      <c r="M460" s="2342"/>
      <c r="N460" s="2342"/>
      <c r="O460" s="2342"/>
      <c r="P460" s="2342"/>
      <c r="Q460" s="2342"/>
      <c r="R460" s="2342"/>
      <c r="S460" s="2342"/>
      <c r="T460" s="2342"/>
      <c r="U460" s="2342"/>
      <c r="V460" s="2342"/>
      <c r="W460" s="2342"/>
      <c r="X460" s="2342"/>
      <c r="Y460" s="2342"/>
    </row>
    <row r="461" spans="1:25" ht="15.75" customHeight="1">
      <c r="A461" s="2342"/>
      <c r="B461" s="2342"/>
      <c r="C461" s="2342"/>
      <c r="D461" s="2342"/>
      <c r="E461" s="2342"/>
      <c r="F461" s="2342"/>
      <c r="G461" s="2342"/>
      <c r="H461" s="2407"/>
      <c r="I461" s="2342"/>
      <c r="J461" s="2342"/>
      <c r="K461" s="2342"/>
      <c r="L461" s="2342"/>
      <c r="M461" s="2342"/>
      <c r="N461" s="2342"/>
      <c r="O461" s="2342"/>
      <c r="P461" s="2342"/>
      <c r="Q461" s="2342"/>
      <c r="R461" s="2342"/>
      <c r="S461" s="2342"/>
      <c r="T461" s="2342"/>
      <c r="U461" s="2342"/>
      <c r="V461" s="2342"/>
      <c r="W461" s="2342"/>
      <c r="X461" s="2342"/>
      <c r="Y461" s="2342"/>
    </row>
    <row r="462" spans="1:25" ht="15.75" customHeight="1">
      <c r="A462" s="2342"/>
      <c r="B462" s="2342"/>
      <c r="C462" s="2342"/>
      <c r="D462" s="2342"/>
      <c r="E462" s="2342"/>
      <c r="F462" s="2342"/>
      <c r="G462" s="2342"/>
      <c r="H462" s="2407"/>
      <c r="I462" s="2342"/>
      <c r="J462" s="2342"/>
      <c r="K462" s="2342"/>
      <c r="L462" s="2342"/>
      <c r="M462" s="2342"/>
      <c r="N462" s="2342"/>
      <c r="O462" s="2342"/>
      <c r="P462" s="2342"/>
      <c r="Q462" s="2342"/>
      <c r="R462" s="2342"/>
      <c r="S462" s="2342"/>
      <c r="T462" s="2342"/>
      <c r="U462" s="2342"/>
      <c r="V462" s="2342"/>
      <c r="W462" s="2342"/>
      <c r="X462" s="2342"/>
      <c r="Y462" s="2342"/>
    </row>
    <row r="463" spans="1:25" ht="15.75" customHeight="1">
      <c r="A463" s="2342"/>
      <c r="B463" s="2342"/>
      <c r="C463" s="2342"/>
      <c r="D463" s="2342"/>
      <c r="E463" s="2342"/>
      <c r="F463" s="2342"/>
      <c r="G463" s="2342"/>
      <c r="H463" s="2407"/>
      <c r="I463" s="2342"/>
      <c r="J463" s="2342"/>
      <c r="K463" s="2342"/>
      <c r="L463" s="2342"/>
      <c r="M463" s="2342"/>
      <c r="N463" s="2342"/>
      <c r="O463" s="2342"/>
      <c r="P463" s="2342"/>
      <c r="Q463" s="2342"/>
      <c r="R463" s="2342"/>
      <c r="S463" s="2342"/>
      <c r="T463" s="2342"/>
      <c r="U463" s="2342"/>
      <c r="V463" s="2342"/>
      <c r="W463" s="2342"/>
      <c r="X463" s="2342"/>
      <c r="Y463" s="2342"/>
    </row>
    <row r="464" spans="1:25" ht="15.75" customHeight="1">
      <c r="A464" s="2342"/>
      <c r="B464" s="2342"/>
      <c r="C464" s="2342"/>
      <c r="D464" s="2342"/>
      <c r="E464" s="2342"/>
      <c r="F464" s="2342"/>
      <c r="G464" s="2342"/>
      <c r="H464" s="2407"/>
      <c r="I464" s="2342"/>
      <c r="J464" s="2342"/>
      <c r="K464" s="2342"/>
      <c r="L464" s="2342"/>
      <c r="M464" s="2342"/>
      <c r="N464" s="2342"/>
      <c r="O464" s="2342"/>
      <c r="P464" s="2342"/>
      <c r="Q464" s="2342"/>
      <c r="R464" s="2342"/>
      <c r="S464" s="2342"/>
      <c r="T464" s="2342"/>
      <c r="U464" s="2342"/>
      <c r="V464" s="2342"/>
      <c r="W464" s="2342"/>
      <c r="X464" s="2342"/>
      <c r="Y464" s="2342"/>
    </row>
    <row r="465" spans="1:25" ht="15.75" customHeight="1">
      <c r="A465" s="2342"/>
      <c r="B465" s="2342"/>
      <c r="C465" s="2342"/>
      <c r="D465" s="2342"/>
      <c r="E465" s="2342"/>
      <c r="F465" s="2342"/>
      <c r="G465" s="2342"/>
      <c r="H465" s="2407"/>
      <c r="I465" s="2342"/>
      <c r="J465" s="2342"/>
      <c r="K465" s="2342"/>
      <c r="L465" s="2342"/>
      <c r="M465" s="2342"/>
      <c r="N465" s="2342"/>
      <c r="O465" s="2342"/>
      <c r="P465" s="2342"/>
      <c r="Q465" s="2342"/>
      <c r="R465" s="2342"/>
      <c r="S465" s="2342"/>
      <c r="T465" s="2342"/>
      <c r="U465" s="2342"/>
      <c r="V465" s="2342"/>
      <c r="W465" s="2342"/>
      <c r="X465" s="2342"/>
      <c r="Y465" s="2342"/>
    </row>
    <row r="466" spans="1:25" ht="15.75" customHeight="1">
      <c r="A466" s="2342"/>
      <c r="B466" s="2342"/>
      <c r="C466" s="2342"/>
      <c r="D466" s="2342"/>
      <c r="E466" s="2342"/>
      <c r="F466" s="2342"/>
      <c r="G466" s="2342"/>
      <c r="H466" s="2407"/>
      <c r="I466" s="2342"/>
      <c r="J466" s="2342"/>
      <c r="K466" s="2342"/>
      <c r="L466" s="2342"/>
      <c r="M466" s="2342"/>
      <c r="N466" s="2342"/>
      <c r="O466" s="2342"/>
      <c r="P466" s="2342"/>
      <c r="Q466" s="2342"/>
      <c r="R466" s="2342"/>
      <c r="S466" s="2342"/>
      <c r="T466" s="2342"/>
      <c r="U466" s="2342"/>
      <c r="V466" s="2342"/>
      <c r="W466" s="2342"/>
      <c r="X466" s="2342"/>
      <c r="Y466" s="2342"/>
    </row>
    <row r="467" spans="1:25" ht="15.75" customHeight="1">
      <c r="A467" s="2342"/>
      <c r="B467" s="2342"/>
      <c r="C467" s="2342"/>
      <c r="D467" s="2342"/>
      <c r="E467" s="2342"/>
      <c r="F467" s="2342"/>
      <c r="G467" s="2342"/>
      <c r="H467" s="2407"/>
      <c r="I467" s="2342"/>
      <c r="J467" s="2342"/>
      <c r="K467" s="2342"/>
      <c r="L467" s="2342"/>
      <c r="M467" s="2342"/>
      <c r="N467" s="2342"/>
      <c r="O467" s="2342"/>
      <c r="P467" s="2342"/>
      <c r="Q467" s="2342"/>
      <c r="R467" s="2342"/>
      <c r="S467" s="2342"/>
      <c r="T467" s="2342"/>
      <c r="U467" s="2342"/>
      <c r="V467" s="2342"/>
      <c r="W467" s="2342"/>
      <c r="X467" s="2342"/>
      <c r="Y467" s="2342"/>
    </row>
    <row r="468" spans="1:25" ht="15.75" customHeight="1">
      <c r="A468" s="2342"/>
      <c r="B468" s="2342"/>
      <c r="C468" s="2342"/>
      <c r="D468" s="2342"/>
      <c r="E468" s="2342"/>
      <c r="F468" s="2342"/>
      <c r="G468" s="2342"/>
      <c r="H468" s="2407"/>
      <c r="I468" s="2342"/>
      <c r="J468" s="2342"/>
      <c r="K468" s="2342"/>
      <c r="L468" s="2342"/>
      <c r="M468" s="2342"/>
      <c r="N468" s="2342"/>
      <c r="O468" s="2342"/>
      <c r="P468" s="2342"/>
      <c r="Q468" s="2342"/>
      <c r="R468" s="2342"/>
      <c r="S468" s="2342"/>
      <c r="T468" s="2342"/>
      <c r="U468" s="2342"/>
      <c r="V468" s="2342"/>
      <c r="W468" s="2342"/>
      <c r="X468" s="2342"/>
      <c r="Y468" s="2342"/>
    </row>
    <row r="469" spans="1:25" ht="15.75" customHeight="1">
      <c r="A469" s="2342"/>
      <c r="B469" s="2342"/>
      <c r="C469" s="2342"/>
      <c r="D469" s="2342"/>
      <c r="E469" s="2342"/>
      <c r="F469" s="2342"/>
      <c r="G469" s="2342"/>
      <c r="H469" s="2407"/>
      <c r="I469" s="2342"/>
      <c r="J469" s="2342"/>
      <c r="K469" s="2342"/>
      <c r="L469" s="2342"/>
      <c r="M469" s="2342"/>
      <c r="N469" s="2342"/>
      <c r="O469" s="2342"/>
      <c r="P469" s="2342"/>
      <c r="Q469" s="2342"/>
      <c r="R469" s="2342"/>
      <c r="S469" s="2342"/>
      <c r="T469" s="2342"/>
      <c r="U469" s="2342"/>
      <c r="V469" s="2342"/>
      <c r="W469" s="2342"/>
      <c r="X469" s="2342"/>
      <c r="Y469" s="2342"/>
    </row>
    <row r="470" spans="1:25" ht="15.75" customHeight="1">
      <c r="A470" s="2342"/>
      <c r="B470" s="2342"/>
      <c r="C470" s="2342"/>
      <c r="D470" s="2342"/>
      <c r="E470" s="2342"/>
      <c r="F470" s="2342"/>
      <c r="G470" s="2342"/>
      <c r="H470" s="2407"/>
      <c r="I470" s="2342"/>
      <c r="J470" s="2342"/>
      <c r="K470" s="2342"/>
      <c r="L470" s="2342"/>
      <c r="M470" s="2342"/>
      <c r="N470" s="2342"/>
      <c r="O470" s="2342"/>
      <c r="P470" s="2342"/>
      <c r="Q470" s="2342"/>
      <c r="R470" s="2342"/>
      <c r="S470" s="2342"/>
      <c r="T470" s="2342"/>
      <c r="U470" s="2342"/>
      <c r="V470" s="2342"/>
      <c r="W470" s="2342"/>
      <c r="X470" s="2342"/>
      <c r="Y470" s="2342"/>
    </row>
    <row r="471" spans="1:25" ht="15.75" customHeight="1">
      <c r="A471" s="2342"/>
      <c r="B471" s="2342"/>
      <c r="C471" s="2342"/>
      <c r="D471" s="2342"/>
      <c r="E471" s="2342"/>
      <c r="F471" s="2342"/>
      <c r="G471" s="2342"/>
      <c r="H471" s="2407"/>
      <c r="I471" s="2342"/>
      <c r="J471" s="2342"/>
      <c r="K471" s="2342"/>
      <c r="L471" s="2342"/>
      <c r="M471" s="2342"/>
      <c r="N471" s="2342"/>
      <c r="O471" s="2342"/>
      <c r="P471" s="2342"/>
      <c r="Q471" s="2342"/>
      <c r="R471" s="2342"/>
      <c r="S471" s="2342"/>
      <c r="T471" s="2342"/>
      <c r="U471" s="2342"/>
      <c r="V471" s="2342"/>
      <c r="W471" s="2342"/>
      <c r="X471" s="2342"/>
      <c r="Y471" s="2342"/>
    </row>
    <row r="472" spans="1:25" ht="15.75" customHeight="1">
      <c r="A472" s="2342"/>
      <c r="B472" s="2342"/>
      <c r="C472" s="2342"/>
      <c r="D472" s="2342"/>
      <c r="E472" s="2342"/>
      <c r="F472" s="2342"/>
      <c r="G472" s="2342"/>
      <c r="H472" s="2407"/>
      <c r="I472" s="2342"/>
      <c r="J472" s="2342"/>
      <c r="K472" s="2342"/>
      <c r="L472" s="2342"/>
      <c r="M472" s="2342"/>
      <c r="N472" s="2342"/>
      <c r="O472" s="2342"/>
      <c r="P472" s="2342"/>
      <c r="Q472" s="2342"/>
      <c r="R472" s="2342"/>
      <c r="S472" s="2342"/>
      <c r="T472" s="2342"/>
      <c r="U472" s="2342"/>
      <c r="V472" s="2342"/>
      <c r="W472" s="2342"/>
      <c r="X472" s="2342"/>
      <c r="Y472" s="2342"/>
    </row>
    <row r="473" spans="1:25" ht="15.75" customHeight="1">
      <c r="A473" s="2342"/>
      <c r="B473" s="2342"/>
      <c r="C473" s="2342"/>
      <c r="D473" s="2342"/>
      <c r="E473" s="2342"/>
      <c r="F473" s="2342"/>
      <c r="G473" s="2342"/>
      <c r="H473" s="2407"/>
      <c r="I473" s="2342"/>
      <c r="J473" s="2342"/>
      <c r="K473" s="2342"/>
      <c r="L473" s="2342"/>
      <c r="M473" s="2342"/>
      <c r="N473" s="2342"/>
      <c r="O473" s="2342"/>
      <c r="P473" s="2342"/>
      <c r="Q473" s="2342"/>
      <c r="R473" s="2342"/>
      <c r="S473" s="2342"/>
      <c r="T473" s="2342"/>
      <c r="U473" s="2342"/>
      <c r="V473" s="2342"/>
      <c r="W473" s="2342"/>
      <c r="X473" s="2342"/>
      <c r="Y473" s="2342"/>
    </row>
    <row r="474" spans="1:25" ht="15.75" customHeight="1">
      <c r="A474" s="2342"/>
      <c r="B474" s="2342"/>
      <c r="C474" s="2342"/>
      <c r="D474" s="2342"/>
      <c r="E474" s="2342"/>
      <c r="F474" s="2342"/>
      <c r="G474" s="2342"/>
      <c r="H474" s="2407"/>
      <c r="I474" s="2342"/>
      <c r="J474" s="2342"/>
      <c r="K474" s="2342"/>
      <c r="L474" s="2342"/>
      <c r="M474" s="2342"/>
      <c r="N474" s="2342"/>
      <c r="O474" s="2342"/>
      <c r="P474" s="2342"/>
      <c r="Q474" s="2342"/>
      <c r="R474" s="2342"/>
      <c r="S474" s="2342"/>
      <c r="T474" s="2342"/>
      <c r="U474" s="2342"/>
      <c r="V474" s="2342"/>
      <c r="W474" s="2342"/>
      <c r="X474" s="2342"/>
      <c r="Y474" s="2342"/>
    </row>
    <row r="475" spans="1:25" ht="15.75" customHeight="1">
      <c r="A475" s="2342"/>
      <c r="B475" s="2342"/>
      <c r="C475" s="2342"/>
      <c r="D475" s="2342"/>
      <c r="E475" s="2342"/>
      <c r="F475" s="2342"/>
      <c r="G475" s="2342"/>
      <c r="H475" s="2407"/>
      <c r="I475" s="2342"/>
      <c r="J475" s="2342"/>
      <c r="K475" s="2342"/>
      <c r="L475" s="2342"/>
      <c r="M475" s="2342"/>
      <c r="N475" s="2342"/>
      <c r="O475" s="2342"/>
      <c r="P475" s="2342"/>
      <c r="Q475" s="2342"/>
      <c r="R475" s="2342"/>
      <c r="S475" s="2342"/>
      <c r="T475" s="2342"/>
      <c r="U475" s="2342"/>
      <c r="V475" s="2342"/>
      <c r="W475" s="2342"/>
      <c r="X475" s="2342"/>
      <c r="Y475" s="2342"/>
    </row>
    <row r="476" spans="1:25" ht="15.75" customHeight="1">
      <c r="A476" s="2342"/>
      <c r="B476" s="2342"/>
      <c r="C476" s="2342"/>
      <c r="D476" s="2342"/>
      <c r="E476" s="2342"/>
      <c r="F476" s="2342"/>
      <c r="G476" s="2342"/>
      <c r="H476" s="2407"/>
      <c r="I476" s="2342"/>
      <c r="J476" s="2342"/>
      <c r="K476" s="2342"/>
      <c r="L476" s="2342"/>
      <c r="M476" s="2342"/>
      <c r="N476" s="2342"/>
      <c r="O476" s="2342"/>
      <c r="P476" s="2342"/>
      <c r="Q476" s="2342"/>
      <c r="R476" s="2342"/>
      <c r="S476" s="2342"/>
      <c r="T476" s="2342"/>
      <c r="U476" s="2342"/>
      <c r="V476" s="2342"/>
      <c r="W476" s="2342"/>
      <c r="X476" s="2342"/>
      <c r="Y476" s="2342"/>
    </row>
    <row r="477" spans="1:25" ht="15.75" customHeight="1">
      <c r="A477" s="2342"/>
      <c r="B477" s="2342"/>
      <c r="C477" s="2342"/>
      <c r="D477" s="2342"/>
      <c r="E477" s="2342"/>
      <c r="F477" s="2342"/>
      <c r="G477" s="2342"/>
      <c r="H477" s="2407"/>
      <c r="I477" s="2342"/>
      <c r="J477" s="2342"/>
      <c r="K477" s="2342"/>
      <c r="L477" s="2342"/>
      <c r="M477" s="2342"/>
      <c r="N477" s="2342"/>
      <c r="O477" s="2342"/>
      <c r="P477" s="2342"/>
      <c r="Q477" s="2342"/>
      <c r="R477" s="2342"/>
      <c r="S477" s="2342"/>
      <c r="T477" s="2342"/>
      <c r="U477" s="2342"/>
      <c r="V477" s="2342"/>
      <c r="W477" s="2342"/>
      <c r="X477" s="2342"/>
      <c r="Y477" s="2342"/>
    </row>
    <row r="478" spans="1:25" ht="15.75" customHeight="1">
      <c r="A478" s="2342"/>
      <c r="B478" s="2342"/>
      <c r="C478" s="2342"/>
      <c r="D478" s="2342"/>
      <c r="E478" s="2342"/>
      <c r="F478" s="2342"/>
      <c r="G478" s="2342"/>
      <c r="H478" s="2407"/>
      <c r="I478" s="2342"/>
      <c r="J478" s="2342"/>
      <c r="K478" s="2342"/>
      <c r="L478" s="2342"/>
      <c r="M478" s="2342"/>
      <c r="N478" s="2342"/>
      <c r="O478" s="2342"/>
      <c r="P478" s="2342"/>
      <c r="Q478" s="2342"/>
      <c r="R478" s="2342"/>
      <c r="S478" s="2342"/>
      <c r="T478" s="2342"/>
      <c r="U478" s="2342"/>
      <c r="V478" s="2342"/>
      <c r="W478" s="2342"/>
      <c r="X478" s="2342"/>
      <c r="Y478" s="2342"/>
    </row>
    <row r="479" spans="1:25" ht="15.75" customHeight="1">
      <c r="A479" s="2342"/>
      <c r="B479" s="2342"/>
      <c r="C479" s="2342"/>
      <c r="D479" s="2342"/>
      <c r="E479" s="2342"/>
      <c r="F479" s="2342"/>
      <c r="G479" s="2342"/>
      <c r="H479" s="2407"/>
      <c r="I479" s="2342"/>
      <c r="J479" s="2342"/>
      <c r="K479" s="2342"/>
      <c r="L479" s="2342"/>
      <c r="M479" s="2342"/>
      <c r="N479" s="2342"/>
      <c r="O479" s="2342"/>
      <c r="P479" s="2342"/>
      <c r="Q479" s="2342"/>
      <c r="R479" s="2342"/>
      <c r="S479" s="2342"/>
      <c r="T479" s="2342"/>
      <c r="U479" s="2342"/>
      <c r="V479" s="2342"/>
      <c r="W479" s="2342"/>
      <c r="X479" s="2342"/>
      <c r="Y479" s="2342"/>
    </row>
    <row r="480" spans="1:25" ht="15.75" customHeight="1">
      <c r="A480" s="2342"/>
      <c r="B480" s="2342"/>
      <c r="C480" s="2342"/>
      <c r="D480" s="2342"/>
      <c r="E480" s="2342"/>
      <c r="F480" s="2342"/>
      <c r="G480" s="2342"/>
      <c r="H480" s="2407"/>
      <c r="I480" s="2342"/>
      <c r="J480" s="2342"/>
      <c r="K480" s="2342"/>
      <c r="L480" s="2342"/>
      <c r="M480" s="2342"/>
      <c r="N480" s="2342"/>
      <c r="O480" s="2342"/>
      <c r="P480" s="2342"/>
      <c r="Q480" s="2342"/>
      <c r="R480" s="2342"/>
      <c r="S480" s="2342"/>
      <c r="T480" s="2342"/>
      <c r="U480" s="2342"/>
      <c r="V480" s="2342"/>
      <c r="W480" s="2342"/>
      <c r="X480" s="2342"/>
      <c r="Y480" s="2342"/>
    </row>
    <row r="481" spans="1:25" ht="15.75" customHeight="1">
      <c r="A481" s="2342"/>
      <c r="B481" s="2342"/>
      <c r="C481" s="2342"/>
      <c r="D481" s="2342"/>
      <c r="E481" s="2342"/>
      <c r="F481" s="2342"/>
      <c r="G481" s="2342"/>
      <c r="H481" s="2407"/>
      <c r="I481" s="2342"/>
      <c r="J481" s="2342"/>
      <c r="K481" s="2342"/>
      <c r="L481" s="2342"/>
      <c r="M481" s="2342"/>
      <c r="N481" s="2342"/>
      <c r="O481" s="2342"/>
      <c r="P481" s="2342"/>
      <c r="Q481" s="2342"/>
      <c r="R481" s="2342"/>
      <c r="S481" s="2342"/>
      <c r="T481" s="2342"/>
      <c r="U481" s="2342"/>
      <c r="V481" s="2342"/>
      <c r="W481" s="2342"/>
      <c r="X481" s="2342"/>
      <c r="Y481" s="2342"/>
    </row>
    <row r="482" spans="1:25" ht="15.75" customHeight="1">
      <c r="A482" s="2342"/>
      <c r="B482" s="2342"/>
      <c r="C482" s="2342"/>
      <c r="D482" s="2342"/>
      <c r="E482" s="2342"/>
      <c r="F482" s="2342"/>
      <c r="G482" s="2342"/>
      <c r="H482" s="2407"/>
      <c r="I482" s="2342"/>
      <c r="J482" s="2342"/>
      <c r="K482" s="2342"/>
      <c r="L482" s="2342"/>
      <c r="M482" s="2342"/>
      <c r="N482" s="2342"/>
      <c r="O482" s="2342"/>
      <c r="P482" s="2342"/>
      <c r="Q482" s="2342"/>
      <c r="R482" s="2342"/>
      <c r="S482" s="2342"/>
      <c r="T482" s="2342"/>
      <c r="U482" s="2342"/>
      <c r="V482" s="2342"/>
      <c r="W482" s="2342"/>
      <c r="X482" s="2342"/>
      <c r="Y482" s="2342"/>
    </row>
    <row r="483" spans="1:25" ht="15.75" customHeight="1">
      <c r="A483" s="2342"/>
      <c r="B483" s="2342"/>
      <c r="C483" s="2342"/>
      <c r="D483" s="2342"/>
      <c r="E483" s="2342"/>
      <c r="F483" s="2342"/>
      <c r="G483" s="2342"/>
      <c r="H483" s="2407"/>
      <c r="I483" s="2342"/>
      <c r="J483" s="2342"/>
      <c r="K483" s="2342"/>
      <c r="L483" s="2342"/>
      <c r="M483" s="2342"/>
      <c r="N483" s="2342"/>
      <c r="O483" s="2342"/>
      <c r="P483" s="2342"/>
      <c r="Q483" s="2342"/>
      <c r="R483" s="2342"/>
      <c r="S483" s="2342"/>
      <c r="T483" s="2342"/>
      <c r="U483" s="2342"/>
      <c r="V483" s="2342"/>
      <c r="W483" s="2342"/>
      <c r="X483" s="2342"/>
      <c r="Y483" s="2342"/>
    </row>
    <row r="484" spans="1:25" ht="15.75" customHeight="1">
      <c r="A484" s="2342"/>
      <c r="B484" s="2342"/>
      <c r="C484" s="2342"/>
      <c r="D484" s="2342"/>
      <c r="E484" s="2342"/>
      <c r="F484" s="2342"/>
      <c r="G484" s="2342"/>
      <c r="H484" s="2407"/>
      <c r="I484" s="2342"/>
      <c r="J484" s="2342"/>
      <c r="K484" s="2342"/>
      <c r="L484" s="2342"/>
      <c r="M484" s="2342"/>
      <c r="N484" s="2342"/>
      <c r="O484" s="2342"/>
      <c r="P484" s="2342"/>
      <c r="Q484" s="2342"/>
      <c r="R484" s="2342"/>
      <c r="S484" s="2342"/>
      <c r="T484" s="2342"/>
      <c r="U484" s="2342"/>
      <c r="V484" s="2342"/>
      <c r="W484" s="2342"/>
      <c r="X484" s="2342"/>
      <c r="Y484" s="2342"/>
    </row>
    <row r="485" spans="1:25" ht="15.75" customHeight="1">
      <c r="A485" s="2342"/>
      <c r="B485" s="2342"/>
      <c r="C485" s="2342"/>
      <c r="D485" s="2342"/>
      <c r="E485" s="2342"/>
      <c r="F485" s="2342"/>
      <c r="G485" s="2342"/>
      <c r="H485" s="2407"/>
      <c r="I485" s="2342"/>
      <c r="J485" s="2342"/>
      <c r="K485" s="2342"/>
      <c r="L485" s="2342"/>
      <c r="M485" s="2342"/>
      <c r="N485" s="2342"/>
      <c r="O485" s="2342"/>
      <c r="P485" s="2342"/>
      <c r="Q485" s="2342"/>
      <c r="R485" s="2342"/>
      <c r="S485" s="2342"/>
      <c r="T485" s="2342"/>
      <c r="U485" s="2342"/>
      <c r="V485" s="2342"/>
      <c r="W485" s="2342"/>
      <c r="X485" s="2342"/>
      <c r="Y485" s="2342"/>
    </row>
    <row r="486" spans="1:25" ht="15.75" customHeight="1">
      <c r="A486" s="2342"/>
      <c r="B486" s="2342"/>
      <c r="C486" s="2342"/>
      <c r="D486" s="2342"/>
      <c r="E486" s="2342"/>
      <c r="F486" s="2342"/>
      <c r="G486" s="2342"/>
      <c r="H486" s="2407"/>
      <c r="I486" s="2342"/>
      <c r="J486" s="2342"/>
      <c r="K486" s="2342"/>
      <c r="L486" s="2342"/>
      <c r="M486" s="2342"/>
      <c r="N486" s="2342"/>
      <c r="O486" s="2342"/>
      <c r="P486" s="2342"/>
      <c r="Q486" s="2342"/>
      <c r="R486" s="2342"/>
      <c r="S486" s="2342"/>
      <c r="T486" s="2342"/>
      <c r="U486" s="2342"/>
      <c r="V486" s="2342"/>
      <c r="W486" s="2342"/>
      <c r="X486" s="2342"/>
      <c r="Y486" s="2342"/>
    </row>
    <row r="487" spans="1:25" ht="15.75" customHeight="1">
      <c r="A487" s="2342"/>
      <c r="B487" s="2342"/>
      <c r="C487" s="2342"/>
      <c r="D487" s="2342"/>
      <c r="E487" s="2342"/>
      <c r="F487" s="2342"/>
      <c r="G487" s="2342"/>
      <c r="H487" s="2407"/>
      <c r="I487" s="2342"/>
      <c r="J487" s="2342"/>
      <c r="K487" s="2342"/>
      <c r="L487" s="2342"/>
      <c r="M487" s="2342"/>
      <c r="N487" s="2342"/>
      <c r="O487" s="2342"/>
      <c r="P487" s="2342"/>
      <c r="Q487" s="2342"/>
      <c r="R487" s="2342"/>
      <c r="S487" s="2342"/>
      <c r="T487" s="2342"/>
      <c r="U487" s="2342"/>
      <c r="V487" s="2342"/>
      <c r="W487" s="2342"/>
      <c r="X487" s="2342"/>
      <c r="Y487" s="2342"/>
    </row>
    <row r="488" spans="1:25" ht="15.75" customHeight="1">
      <c r="A488" s="2342"/>
      <c r="B488" s="2342"/>
      <c r="C488" s="2342"/>
      <c r="D488" s="2342"/>
      <c r="E488" s="2342"/>
      <c r="F488" s="2342"/>
      <c r="G488" s="2342"/>
      <c r="H488" s="2407"/>
      <c r="I488" s="2342"/>
      <c r="J488" s="2342"/>
      <c r="K488" s="2342"/>
      <c r="L488" s="2342"/>
      <c r="M488" s="2342"/>
      <c r="N488" s="2342"/>
      <c r="O488" s="2342"/>
      <c r="P488" s="2342"/>
      <c r="Q488" s="2342"/>
      <c r="R488" s="2342"/>
      <c r="S488" s="2342"/>
      <c r="T488" s="2342"/>
      <c r="U488" s="2342"/>
      <c r="V488" s="2342"/>
      <c r="W488" s="2342"/>
      <c r="X488" s="2342"/>
      <c r="Y488" s="2342"/>
    </row>
    <row r="489" spans="1:25" ht="15.75" customHeight="1">
      <c r="A489" s="2342"/>
      <c r="B489" s="2342"/>
      <c r="C489" s="2342"/>
      <c r="D489" s="2342"/>
      <c r="E489" s="2342"/>
      <c r="F489" s="2342"/>
      <c r="G489" s="2342"/>
      <c r="H489" s="2407"/>
      <c r="I489" s="2342"/>
      <c r="J489" s="2342"/>
      <c r="K489" s="2342"/>
      <c r="L489" s="2342"/>
      <c r="M489" s="2342"/>
      <c r="N489" s="2342"/>
      <c r="O489" s="2342"/>
      <c r="P489" s="2342"/>
      <c r="Q489" s="2342"/>
      <c r="R489" s="2342"/>
      <c r="S489" s="2342"/>
      <c r="T489" s="2342"/>
      <c r="U489" s="2342"/>
      <c r="V489" s="2342"/>
      <c r="W489" s="2342"/>
      <c r="X489" s="2342"/>
      <c r="Y489" s="2342"/>
    </row>
    <row r="490" spans="1:25" ht="15.75" customHeight="1">
      <c r="A490" s="2342"/>
      <c r="B490" s="2342"/>
      <c r="C490" s="2342"/>
      <c r="D490" s="2342"/>
      <c r="E490" s="2342"/>
      <c r="F490" s="2342"/>
      <c r="G490" s="2342"/>
      <c r="H490" s="2407"/>
      <c r="I490" s="2342"/>
      <c r="J490" s="2342"/>
      <c r="K490" s="2342"/>
      <c r="L490" s="2342"/>
      <c r="M490" s="2342"/>
      <c r="N490" s="2342"/>
      <c r="O490" s="2342"/>
      <c r="P490" s="2342"/>
      <c r="Q490" s="2342"/>
      <c r="R490" s="2342"/>
      <c r="S490" s="2342"/>
      <c r="T490" s="2342"/>
      <c r="U490" s="2342"/>
      <c r="V490" s="2342"/>
      <c r="W490" s="2342"/>
      <c r="X490" s="2342"/>
      <c r="Y490" s="2342"/>
    </row>
    <row r="491" spans="1:25" ht="15.75" customHeight="1">
      <c r="A491" s="2342"/>
      <c r="B491" s="2342"/>
      <c r="C491" s="2342"/>
      <c r="D491" s="2342"/>
      <c r="E491" s="2342"/>
      <c r="F491" s="2342"/>
      <c r="G491" s="2342"/>
      <c r="H491" s="2407"/>
      <c r="I491" s="2342"/>
      <c r="J491" s="2342"/>
      <c r="K491" s="2342"/>
      <c r="L491" s="2342"/>
      <c r="M491" s="2342"/>
      <c r="N491" s="2342"/>
      <c r="O491" s="2342"/>
      <c r="P491" s="2342"/>
      <c r="Q491" s="2342"/>
      <c r="R491" s="2342"/>
      <c r="S491" s="2342"/>
      <c r="T491" s="2342"/>
      <c r="U491" s="2342"/>
      <c r="V491" s="2342"/>
      <c r="W491" s="2342"/>
      <c r="X491" s="2342"/>
      <c r="Y491" s="2342"/>
    </row>
    <row r="492" spans="1:25" ht="15.75" customHeight="1">
      <c r="A492" s="2342"/>
      <c r="B492" s="2342"/>
      <c r="C492" s="2342"/>
      <c r="D492" s="2342"/>
      <c r="E492" s="2342"/>
      <c r="F492" s="2342"/>
      <c r="G492" s="2342"/>
      <c r="H492" s="2407"/>
      <c r="I492" s="2342"/>
      <c r="J492" s="2342"/>
      <c r="K492" s="2342"/>
      <c r="L492" s="2342"/>
      <c r="M492" s="2342"/>
      <c r="N492" s="2342"/>
      <c r="O492" s="2342"/>
      <c r="P492" s="2342"/>
      <c r="Q492" s="2342"/>
      <c r="R492" s="2342"/>
      <c r="S492" s="2342"/>
      <c r="T492" s="2342"/>
      <c r="U492" s="2342"/>
      <c r="V492" s="2342"/>
      <c r="W492" s="2342"/>
      <c r="X492" s="2342"/>
      <c r="Y492" s="2342"/>
    </row>
    <row r="493" spans="1:25" ht="15.75" customHeight="1">
      <c r="A493" s="2342"/>
      <c r="B493" s="2342"/>
      <c r="C493" s="2342"/>
      <c r="D493" s="2342"/>
      <c r="E493" s="2342"/>
      <c r="F493" s="2342"/>
      <c r="G493" s="2342"/>
      <c r="H493" s="2407"/>
      <c r="I493" s="2342"/>
      <c r="J493" s="2342"/>
      <c r="K493" s="2342"/>
      <c r="L493" s="2342"/>
      <c r="M493" s="2342"/>
      <c r="N493" s="2342"/>
      <c r="O493" s="2342"/>
      <c r="P493" s="2342"/>
      <c r="Q493" s="2342"/>
      <c r="R493" s="2342"/>
      <c r="S493" s="2342"/>
      <c r="T493" s="2342"/>
      <c r="U493" s="2342"/>
      <c r="V493" s="2342"/>
      <c r="W493" s="2342"/>
      <c r="X493" s="2342"/>
      <c r="Y493" s="2342"/>
    </row>
    <row r="494" spans="1:25" ht="15.75" customHeight="1">
      <c r="A494" s="2342"/>
      <c r="B494" s="2342"/>
      <c r="C494" s="2342"/>
      <c r="D494" s="2342"/>
      <c r="E494" s="2342"/>
      <c r="F494" s="2342"/>
      <c r="G494" s="2342"/>
      <c r="H494" s="2407"/>
      <c r="I494" s="2342"/>
      <c r="J494" s="2342"/>
      <c r="K494" s="2342"/>
      <c r="L494" s="2342"/>
      <c r="M494" s="2342"/>
      <c r="N494" s="2342"/>
      <c r="O494" s="2342"/>
      <c r="P494" s="2342"/>
      <c r="Q494" s="2342"/>
      <c r="R494" s="2342"/>
      <c r="S494" s="2342"/>
      <c r="T494" s="2342"/>
      <c r="U494" s="2342"/>
      <c r="V494" s="2342"/>
      <c r="W494" s="2342"/>
      <c r="X494" s="2342"/>
      <c r="Y494" s="2342"/>
    </row>
    <row r="495" spans="1:25" ht="15.75" customHeight="1">
      <c r="A495" s="2342"/>
      <c r="B495" s="2342"/>
      <c r="C495" s="2342"/>
      <c r="D495" s="2342"/>
      <c r="E495" s="2342"/>
      <c r="F495" s="2342"/>
      <c r="G495" s="2342"/>
      <c r="H495" s="2407"/>
      <c r="I495" s="2342"/>
      <c r="J495" s="2342"/>
      <c r="K495" s="2342"/>
      <c r="L495" s="2342"/>
      <c r="M495" s="2342"/>
      <c r="N495" s="2342"/>
      <c r="O495" s="2342"/>
      <c r="P495" s="2342"/>
      <c r="Q495" s="2342"/>
      <c r="R495" s="2342"/>
      <c r="S495" s="2342"/>
      <c r="T495" s="2342"/>
      <c r="U495" s="2342"/>
      <c r="V495" s="2342"/>
      <c r="W495" s="2342"/>
      <c r="X495" s="2342"/>
      <c r="Y495" s="2342"/>
    </row>
    <row r="496" spans="1:25" ht="15.75" customHeight="1">
      <c r="A496" s="2342"/>
      <c r="B496" s="2342"/>
      <c r="C496" s="2342"/>
      <c r="D496" s="2342"/>
      <c r="E496" s="2342"/>
      <c r="F496" s="2342"/>
      <c r="G496" s="2342"/>
      <c r="H496" s="2407"/>
      <c r="I496" s="2342"/>
      <c r="J496" s="2342"/>
      <c r="K496" s="2342"/>
      <c r="L496" s="2342"/>
      <c r="M496" s="2342"/>
      <c r="N496" s="2342"/>
      <c r="O496" s="2342"/>
      <c r="P496" s="2342"/>
      <c r="Q496" s="2342"/>
      <c r="R496" s="2342"/>
      <c r="S496" s="2342"/>
      <c r="T496" s="2342"/>
      <c r="U496" s="2342"/>
      <c r="V496" s="2342"/>
      <c r="W496" s="2342"/>
      <c r="X496" s="2342"/>
      <c r="Y496" s="2342"/>
    </row>
    <row r="497" spans="1:25" ht="15.75" customHeight="1">
      <c r="A497" s="2342"/>
      <c r="B497" s="2342"/>
      <c r="C497" s="2342"/>
      <c r="D497" s="2342"/>
      <c r="E497" s="2342"/>
      <c r="F497" s="2342"/>
      <c r="G497" s="2342"/>
      <c r="H497" s="2407"/>
      <c r="I497" s="2342"/>
      <c r="J497" s="2342"/>
      <c r="K497" s="2342"/>
      <c r="L497" s="2342"/>
      <c r="M497" s="2342"/>
      <c r="N497" s="2342"/>
      <c r="O497" s="2342"/>
      <c r="P497" s="2342"/>
      <c r="Q497" s="2342"/>
      <c r="R497" s="2342"/>
      <c r="S497" s="2342"/>
      <c r="T497" s="2342"/>
      <c r="U497" s="2342"/>
      <c r="V497" s="2342"/>
      <c r="W497" s="2342"/>
      <c r="X497" s="2342"/>
      <c r="Y497" s="2342"/>
    </row>
    <row r="498" spans="1:25" ht="15.75" customHeight="1">
      <c r="A498" s="2342"/>
      <c r="B498" s="2342"/>
      <c r="C498" s="2342"/>
      <c r="D498" s="2342"/>
      <c r="E498" s="2342"/>
      <c r="F498" s="2342"/>
      <c r="G498" s="2342"/>
      <c r="H498" s="2407"/>
      <c r="I498" s="2342"/>
      <c r="J498" s="2342"/>
      <c r="K498" s="2342"/>
      <c r="L498" s="2342"/>
      <c r="M498" s="2342"/>
      <c r="N498" s="2342"/>
      <c r="O498" s="2342"/>
      <c r="P498" s="2342"/>
      <c r="Q498" s="2342"/>
      <c r="R498" s="2342"/>
      <c r="S498" s="2342"/>
      <c r="T498" s="2342"/>
      <c r="U498" s="2342"/>
      <c r="V498" s="2342"/>
      <c r="W498" s="2342"/>
      <c r="X498" s="2342"/>
      <c r="Y498" s="2342"/>
    </row>
    <row r="499" spans="1:25" ht="15.75" customHeight="1">
      <c r="A499" s="2342"/>
      <c r="B499" s="2342"/>
      <c r="C499" s="2342"/>
      <c r="D499" s="2342"/>
      <c r="E499" s="2342"/>
      <c r="F499" s="2342"/>
      <c r="G499" s="2342"/>
      <c r="H499" s="2407"/>
      <c r="I499" s="2342"/>
      <c r="J499" s="2342"/>
      <c r="K499" s="2342"/>
      <c r="L499" s="2342"/>
      <c r="M499" s="2342"/>
      <c r="N499" s="2342"/>
      <c r="O499" s="2342"/>
      <c r="P499" s="2342"/>
      <c r="Q499" s="2342"/>
      <c r="R499" s="2342"/>
      <c r="S499" s="2342"/>
      <c r="T499" s="2342"/>
      <c r="U499" s="2342"/>
      <c r="V499" s="2342"/>
      <c r="W499" s="2342"/>
      <c r="X499" s="2342"/>
      <c r="Y499" s="2342"/>
    </row>
    <row r="500" spans="1:25" ht="15.75" customHeight="1">
      <c r="A500" s="2342"/>
      <c r="B500" s="2342"/>
      <c r="C500" s="2342"/>
      <c r="D500" s="2342"/>
      <c r="E500" s="2342"/>
      <c r="F500" s="2342"/>
      <c r="G500" s="2342"/>
      <c r="H500" s="2407"/>
      <c r="I500" s="2342"/>
      <c r="J500" s="2342"/>
      <c r="K500" s="2342"/>
      <c r="L500" s="2342"/>
      <c r="M500" s="2342"/>
      <c r="N500" s="2342"/>
      <c r="O500" s="2342"/>
      <c r="P500" s="2342"/>
      <c r="Q500" s="2342"/>
      <c r="R500" s="2342"/>
      <c r="S500" s="2342"/>
      <c r="T500" s="2342"/>
      <c r="U500" s="2342"/>
      <c r="V500" s="2342"/>
      <c r="W500" s="2342"/>
      <c r="X500" s="2342"/>
      <c r="Y500" s="2342"/>
    </row>
    <row r="501" spans="1:25" ht="15.75" customHeight="1">
      <c r="A501" s="2342"/>
      <c r="B501" s="2342"/>
      <c r="C501" s="2342"/>
      <c r="D501" s="2342"/>
      <c r="E501" s="2342"/>
      <c r="F501" s="2342"/>
      <c r="G501" s="2342"/>
      <c r="H501" s="2407"/>
      <c r="I501" s="2342"/>
      <c r="J501" s="2342"/>
      <c r="K501" s="2342"/>
      <c r="L501" s="2342"/>
      <c r="M501" s="2342"/>
      <c r="N501" s="2342"/>
      <c r="O501" s="2342"/>
      <c r="P501" s="2342"/>
      <c r="Q501" s="2342"/>
      <c r="R501" s="2342"/>
      <c r="S501" s="2342"/>
      <c r="T501" s="2342"/>
      <c r="U501" s="2342"/>
      <c r="V501" s="2342"/>
      <c r="W501" s="2342"/>
      <c r="X501" s="2342"/>
      <c r="Y501" s="2342"/>
    </row>
    <row r="502" spans="1:25" ht="15.75" customHeight="1">
      <c r="A502" s="2342"/>
      <c r="B502" s="2342"/>
      <c r="C502" s="2342"/>
      <c r="D502" s="2342"/>
      <c r="E502" s="2342"/>
      <c r="F502" s="2342"/>
      <c r="G502" s="2342"/>
      <c r="H502" s="2407"/>
      <c r="I502" s="2342"/>
      <c r="J502" s="2342"/>
      <c r="K502" s="2342"/>
      <c r="L502" s="2342"/>
      <c r="M502" s="2342"/>
      <c r="N502" s="2342"/>
      <c r="O502" s="2342"/>
      <c r="P502" s="2342"/>
      <c r="Q502" s="2342"/>
      <c r="R502" s="2342"/>
      <c r="S502" s="2342"/>
      <c r="T502" s="2342"/>
      <c r="U502" s="2342"/>
      <c r="V502" s="2342"/>
      <c r="W502" s="2342"/>
      <c r="X502" s="2342"/>
      <c r="Y502" s="2342"/>
    </row>
    <row r="503" spans="1:25" ht="15.75" customHeight="1">
      <c r="A503" s="2342"/>
      <c r="B503" s="2342"/>
      <c r="C503" s="2342"/>
      <c r="D503" s="2342"/>
      <c r="E503" s="2342"/>
      <c r="F503" s="2342"/>
      <c r="G503" s="2342"/>
      <c r="H503" s="2407"/>
      <c r="I503" s="2342"/>
      <c r="J503" s="2342"/>
      <c r="K503" s="2342"/>
      <c r="L503" s="2342"/>
      <c r="M503" s="2342"/>
      <c r="N503" s="2342"/>
      <c r="O503" s="2342"/>
      <c r="P503" s="2342"/>
      <c r="Q503" s="2342"/>
      <c r="R503" s="2342"/>
      <c r="S503" s="2342"/>
      <c r="T503" s="2342"/>
      <c r="U503" s="2342"/>
      <c r="V503" s="2342"/>
      <c r="W503" s="2342"/>
      <c r="X503" s="2342"/>
      <c r="Y503" s="2342"/>
    </row>
    <row r="504" spans="1:25" ht="15.75" customHeight="1">
      <c r="A504" s="2342"/>
      <c r="B504" s="2342"/>
      <c r="C504" s="2342"/>
      <c r="D504" s="2342"/>
      <c r="E504" s="2342"/>
      <c r="F504" s="2342"/>
      <c r="G504" s="2342"/>
      <c r="H504" s="2407"/>
      <c r="I504" s="2342"/>
      <c r="J504" s="2342"/>
      <c r="K504" s="2342"/>
      <c r="L504" s="2342"/>
      <c r="M504" s="2342"/>
      <c r="N504" s="2342"/>
      <c r="O504" s="2342"/>
      <c r="P504" s="2342"/>
      <c r="Q504" s="2342"/>
      <c r="R504" s="2342"/>
      <c r="S504" s="2342"/>
      <c r="T504" s="2342"/>
      <c r="U504" s="2342"/>
      <c r="V504" s="2342"/>
      <c r="W504" s="2342"/>
      <c r="X504" s="2342"/>
      <c r="Y504" s="2342"/>
    </row>
    <row r="505" spans="1:25" ht="15.75" customHeight="1">
      <c r="A505" s="2342"/>
      <c r="B505" s="2342"/>
      <c r="C505" s="2342"/>
      <c r="D505" s="2342"/>
      <c r="E505" s="2342"/>
      <c r="F505" s="2342"/>
      <c r="G505" s="2342"/>
      <c r="H505" s="2407"/>
      <c r="I505" s="2342"/>
      <c r="J505" s="2342"/>
      <c r="K505" s="2342"/>
      <c r="L505" s="2342"/>
      <c r="M505" s="2342"/>
      <c r="N505" s="2342"/>
      <c r="O505" s="2342"/>
      <c r="P505" s="2342"/>
      <c r="Q505" s="2342"/>
      <c r="R505" s="2342"/>
      <c r="S505" s="2342"/>
      <c r="T505" s="2342"/>
      <c r="U505" s="2342"/>
      <c r="V505" s="2342"/>
      <c r="W505" s="2342"/>
      <c r="X505" s="2342"/>
      <c r="Y505" s="2342"/>
    </row>
    <row r="506" spans="1:25" ht="15.75" customHeight="1">
      <c r="A506" s="2342"/>
      <c r="B506" s="2342"/>
      <c r="C506" s="2342"/>
      <c r="D506" s="2342"/>
      <c r="E506" s="2342"/>
      <c r="F506" s="2342"/>
      <c r="G506" s="2342"/>
      <c r="H506" s="2407"/>
      <c r="I506" s="2342"/>
      <c r="J506" s="2342"/>
      <c r="K506" s="2342"/>
      <c r="L506" s="2342"/>
      <c r="M506" s="2342"/>
      <c r="N506" s="2342"/>
      <c r="O506" s="2342"/>
      <c r="P506" s="2342"/>
      <c r="Q506" s="2342"/>
      <c r="R506" s="2342"/>
      <c r="S506" s="2342"/>
      <c r="T506" s="2342"/>
      <c r="U506" s="2342"/>
      <c r="V506" s="2342"/>
      <c r="W506" s="2342"/>
      <c r="X506" s="2342"/>
      <c r="Y506" s="2342"/>
    </row>
    <row r="507" spans="1:25" ht="15.75" customHeight="1">
      <c r="A507" s="2342"/>
      <c r="B507" s="2342"/>
      <c r="C507" s="2342"/>
      <c r="D507" s="2342"/>
      <c r="E507" s="2342"/>
      <c r="F507" s="2342"/>
      <c r="G507" s="2342"/>
      <c r="H507" s="2407"/>
      <c r="I507" s="2342"/>
      <c r="J507" s="2342"/>
      <c r="K507" s="2342"/>
      <c r="L507" s="2342"/>
      <c r="M507" s="2342"/>
      <c r="N507" s="2342"/>
      <c r="O507" s="2342"/>
      <c r="P507" s="2342"/>
      <c r="Q507" s="2342"/>
      <c r="R507" s="2342"/>
      <c r="S507" s="2342"/>
      <c r="T507" s="2342"/>
      <c r="U507" s="2342"/>
      <c r="V507" s="2342"/>
      <c r="W507" s="2342"/>
      <c r="X507" s="2342"/>
      <c r="Y507" s="2342"/>
    </row>
    <row r="508" spans="1:25" ht="15.75" customHeight="1">
      <c r="A508" s="2342"/>
      <c r="B508" s="2342"/>
      <c r="C508" s="2342"/>
      <c r="D508" s="2342"/>
      <c r="E508" s="2342"/>
      <c r="F508" s="2342"/>
      <c r="G508" s="2342"/>
      <c r="H508" s="2407"/>
      <c r="I508" s="2342"/>
      <c r="J508" s="2342"/>
      <c r="K508" s="2342"/>
      <c r="L508" s="2342"/>
      <c r="M508" s="2342"/>
      <c r="N508" s="2342"/>
      <c r="O508" s="2342"/>
      <c r="P508" s="2342"/>
      <c r="Q508" s="2342"/>
      <c r="R508" s="2342"/>
      <c r="S508" s="2342"/>
      <c r="T508" s="2342"/>
      <c r="U508" s="2342"/>
      <c r="V508" s="2342"/>
      <c r="W508" s="2342"/>
      <c r="X508" s="2342"/>
      <c r="Y508" s="2342"/>
    </row>
    <row r="509" spans="1:25" ht="15.75" customHeight="1">
      <c r="A509" s="2342"/>
      <c r="B509" s="2342"/>
      <c r="C509" s="2342"/>
      <c r="D509" s="2342"/>
      <c r="E509" s="2342"/>
      <c r="F509" s="2342"/>
      <c r="G509" s="2342"/>
      <c r="H509" s="2407"/>
      <c r="I509" s="2342"/>
      <c r="J509" s="2342"/>
      <c r="K509" s="2342"/>
      <c r="L509" s="2342"/>
      <c r="M509" s="2342"/>
      <c r="N509" s="2342"/>
      <c r="O509" s="2342"/>
      <c r="P509" s="2342"/>
      <c r="Q509" s="2342"/>
      <c r="R509" s="2342"/>
      <c r="S509" s="2342"/>
      <c r="T509" s="2342"/>
      <c r="U509" s="2342"/>
      <c r="V509" s="2342"/>
      <c r="W509" s="2342"/>
      <c r="X509" s="2342"/>
      <c r="Y509" s="2342"/>
    </row>
    <row r="510" spans="1:25" ht="15.75" customHeight="1">
      <c r="A510" s="2342"/>
      <c r="B510" s="2342"/>
      <c r="C510" s="2342"/>
      <c r="D510" s="2342"/>
      <c r="E510" s="2342"/>
      <c r="F510" s="2342"/>
      <c r="G510" s="2342"/>
      <c r="H510" s="2407"/>
      <c r="I510" s="2342"/>
      <c r="J510" s="2342"/>
      <c r="K510" s="2342"/>
      <c r="L510" s="2342"/>
      <c r="M510" s="2342"/>
      <c r="N510" s="2342"/>
      <c r="O510" s="2342"/>
      <c r="P510" s="2342"/>
      <c r="Q510" s="2342"/>
      <c r="R510" s="2342"/>
      <c r="S510" s="2342"/>
      <c r="T510" s="2342"/>
      <c r="U510" s="2342"/>
      <c r="V510" s="2342"/>
      <c r="W510" s="2342"/>
      <c r="X510" s="2342"/>
      <c r="Y510" s="2342"/>
    </row>
    <row r="511" spans="1:25" ht="15.75" customHeight="1">
      <c r="A511" s="2342"/>
      <c r="B511" s="2342"/>
      <c r="C511" s="2342"/>
      <c r="D511" s="2342"/>
      <c r="E511" s="2342"/>
      <c r="F511" s="2342"/>
      <c r="G511" s="2342"/>
      <c r="H511" s="2407"/>
      <c r="I511" s="2342"/>
      <c r="J511" s="2342"/>
      <c r="K511" s="2342"/>
      <c r="L511" s="2342"/>
      <c r="M511" s="2342"/>
      <c r="N511" s="2342"/>
      <c r="O511" s="2342"/>
      <c r="P511" s="2342"/>
      <c r="Q511" s="2342"/>
      <c r="R511" s="2342"/>
      <c r="S511" s="2342"/>
      <c r="T511" s="2342"/>
      <c r="U511" s="2342"/>
      <c r="V511" s="2342"/>
      <c r="W511" s="2342"/>
      <c r="X511" s="2342"/>
      <c r="Y511" s="2342"/>
    </row>
    <row r="512" spans="1:25" ht="15.75" customHeight="1">
      <c r="A512" s="2342"/>
      <c r="B512" s="2342"/>
      <c r="C512" s="2342"/>
      <c r="D512" s="2342"/>
      <c r="E512" s="2342"/>
      <c r="F512" s="2342"/>
      <c r="G512" s="2342"/>
      <c r="H512" s="2407"/>
      <c r="I512" s="2342"/>
      <c r="J512" s="2342"/>
      <c r="K512" s="2342"/>
      <c r="L512" s="2342"/>
      <c r="M512" s="2342"/>
      <c r="N512" s="2342"/>
      <c r="O512" s="2342"/>
      <c r="P512" s="2342"/>
      <c r="Q512" s="2342"/>
      <c r="R512" s="2342"/>
      <c r="S512" s="2342"/>
      <c r="T512" s="2342"/>
      <c r="U512" s="2342"/>
      <c r="V512" s="2342"/>
      <c r="W512" s="2342"/>
      <c r="X512" s="2342"/>
      <c r="Y512" s="2342"/>
    </row>
    <row r="513" spans="1:25" ht="15.75" customHeight="1">
      <c r="A513" s="2342"/>
      <c r="B513" s="2342"/>
      <c r="C513" s="2342"/>
      <c r="D513" s="2342"/>
      <c r="E513" s="2342"/>
      <c r="F513" s="2342"/>
      <c r="G513" s="2342"/>
      <c r="H513" s="2407"/>
      <c r="I513" s="2342"/>
      <c r="J513" s="2342"/>
      <c r="K513" s="2342"/>
      <c r="L513" s="2342"/>
      <c r="M513" s="2342"/>
      <c r="N513" s="2342"/>
      <c r="O513" s="2342"/>
      <c r="P513" s="2342"/>
      <c r="Q513" s="2342"/>
      <c r="R513" s="2342"/>
      <c r="S513" s="2342"/>
      <c r="T513" s="2342"/>
      <c r="U513" s="2342"/>
      <c r="V513" s="2342"/>
      <c r="W513" s="2342"/>
      <c r="X513" s="2342"/>
      <c r="Y513" s="2342"/>
    </row>
    <row r="514" spans="1:25" ht="15.75" customHeight="1">
      <c r="A514" s="2342"/>
      <c r="B514" s="2342"/>
      <c r="C514" s="2342"/>
      <c r="D514" s="2342"/>
      <c r="E514" s="2342"/>
      <c r="F514" s="2342"/>
      <c r="G514" s="2342"/>
      <c r="H514" s="2407"/>
      <c r="I514" s="2342"/>
      <c r="J514" s="2342"/>
      <c r="K514" s="2342"/>
      <c r="L514" s="2342"/>
      <c r="M514" s="2342"/>
      <c r="N514" s="2342"/>
      <c r="O514" s="2342"/>
      <c r="P514" s="2342"/>
      <c r="Q514" s="2342"/>
      <c r="R514" s="2342"/>
      <c r="S514" s="2342"/>
      <c r="T514" s="2342"/>
      <c r="U514" s="2342"/>
      <c r="V514" s="2342"/>
      <c r="W514" s="2342"/>
      <c r="X514" s="2342"/>
      <c r="Y514" s="2342"/>
    </row>
    <row r="515" spans="1:25" ht="15.75" customHeight="1">
      <c r="A515" s="2342"/>
      <c r="B515" s="2342"/>
      <c r="C515" s="2342"/>
      <c r="D515" s="2342"/>
      <c r="E515" s="2342"/>
      <c r="F515" s="2342"/>
      <c r="G515" s="2342"/>
      <c r="H515" s="2407"/>
      <c r="I515" s="2342"/>
      <c r="J515" s="2342"/>
      <c r="K515" s="2342"/>
      <c r="L515" s="2342"/>
      <c r="M515" s="2342"/>
      <c r="N515" s="2342"/>
      <c r="O515" s="2342"/>
      <c r="P515" s="2342"/>
      <c r="Q515" s="2342"/>
      <c r="R515" s="2342"/>
      <c r="S515" s="2342"/>
      <c r="T515" s="2342"/>
      <c r="U515" s="2342"/>
      <c r="V515" s="2342"/>
      <c r="W515" s="2342"/>
      <c r="X515" s="2342"/>
      <c r="Y515" s="2342"/>
    </row>
    <row r="516" spans="1:25" ht="15.75" customHeight="1">
      <c r="A516" s="2342"/>
      <c r="B516" s="2342"/>
      <c r="C516" s="2342"/>
      <c r="D516" s="2342"/>
      <c r="E516" s="2342"/>
      <c r="F516" s="2342"/>
      <c r="G516" s="2342"/>
      <c r="H516" s="2407"/>
      <c r="I516" s="2342"/>
      <c r="J516" s="2342"/>
      <c r="K516" s="2342"/>
      <c r="L516" s="2342"/>
      <c r="M516" s="2342"/>
      <c r="N516" s="2342"/>
      <c r="O516" s="2342"/>
      <c r="P516" s="2342"/>
      <c r="Q516" s="2342"/>
      <c r="R516" s="2342"/>
      <c r="S516" s="2342"/>
      <c r="T516" s="2342"/>
      <c r="U516" s="2342"/>
      <c r="V516" s="2342"/>
      <c r="W516" s="2342"/>
      <c r="X516" s="2342"/>
      <c r="Y516" s="2342"/>
    </row>
    <row r="517" spans="1:25" ht="15.75" customHeight="1">
      <c r="A517" s="2342"/>
      <c r="B517" s="2342"/>
      <c r="C517" s="2342"/>
      <c r="D517" s="2342"/>
      <c r="E517" s="2342"/>
      <c r="F517" s="2342"/>
      <c r="G517" s="2342"/>
      <c r="H517" s="2407"/>
      <c r="I517" s="2342"/>
      <c r="J517" s="2342"/>
      <c r="K517" s="2342"/>
      <c r="L517" s="2342"/>
      <c r="M517" s="2342"/>
      <c r="N517" s="2342"/>
      <c r="O517" s="2342"/>
      <c r="P517" s="2342"/>
      <c r="Q517" s="2342"/>
      <c r="R517" s="2342"/>
      <c r="S517" s="2342"/>
      <c r="T517" s="2342"/>
      <c r="U517" s="2342"/>
      <c r="V517" s="2342"/>
      <c r="W517" s="2342"/>
      <c r="X517" s="2342"/>
      <c r="Y517" s="2342"/>
    </row>
    <row r="518" spans="1:25" ht="15.75" customHeight="1">
      <c r="A518" s="2342"/>
      <c r="B518" s="2342"/>
      <c r="C518" s="2342"/>
      <c r="D518" s="2342"/>
      <c r="E518" s="2342"/>
      <c r="F518" s="2342"/>
      <c r="G518" s="2342"/>
      <c r="H518" s="2407"/>
      <c r="I518" s="2342"/>
      <c r="J518" s="2342"/>
      <c r="K518" s="2342"/>
      <c r="L518" s="2342"/>
      <c r="M518" s="2342"/>
      <c r="N518" s="2342"/>
      <c r="O518" s="2342"/>
      <c r="P518" s="2342"/>
      <c r="Q518" s="2342"/>
      <c r="R518" s="2342"/>
      <c r="S518" s="2342"/>
      <c r="T518" s="2342"/>
      <c r="U518" s="2342"/>
      <c r="V518" s="2342"/>
      <c r="W518" s="2342"/>
      <c r="X518" s="2342"/>
      <c r="Y518" s="2342"/>
    </row>
    <row r="519" spans="1:25" ht="15.75" customHeight="1">
      <c r="A519" s="2342"/>
      <c r="B519" s="2342"/>
      <c r="C519" s="2342"/>
      <c r="D519" s="2342"/>
      <c r="E519" s="2342"/>
      <c r="F519" s="2342"/>
      <c r="G519" s="2342"/>
      <c r="H519" s="2407"/>
      <c r="I519" s="2342"/>
      <c r="J519" s="2342"/>
      <c r="K519" s="2342"/>
      <c r="L519" s="2342"/>
      <c r="M519" s="2342"/>
      <c r="N519" s="2342"/>
      <c r="O519" s="2342"/>
      <c r="P519" s="2342"/>
      <c r="Q519" s="2342"/>
      <c r="R519" s="2342"/>
      <c r="S519" s="2342"/>
      <c r="T519" s="2342"/>
      <c r="U519" s="2342"/>
      <c r="V519" s="2342"/>
      <c r="W519" s="2342"/>
      <c r="X519" s="2342"/>
      <c r="Y519" s="2342"/>
    </row>
    <row r="520" spans="1:25" ht="15.75" customHeight="1">
      <c r="A520" s="2342"/>
      <c r="B520" s="2342"/>
      <c r="C520" s="2342"/>
      <c r="D520" s="2342"/>
      <c r="E520" s="2342"/>
      <c r="F520" s="2342"/>
      <c r="G520" s="2342"/>
      <c r="H520" s="2407"/>
      <c r="I520" s="2342"/>
      <c r="J520" s="2342"/>
      <c r="K520" s="2342"/>
      <c r="L520" s="2342"/>
      <c r="M520" s="2342"/>
      <c r="N520" s="2342"/>
      <c r="O520" s="2342"/>
      <c r="P520" s="2342"/>
      <c r="Q520" s="2342"/>
      <c r="R520" s="2342"/>
      <c r="S520" s="2342"/>
      <c r="T520" s="2342"/>
      <c r="U520" s="2342"/>
      <c r="V520" s="2342"/>
      <c r="W520" s="2342"/>
      <c r="X520" s="2342"/>
      <c r="Y520" s="2342"/>
    </row>
    <row r="521" spans="1:25" ht="15.75" customHeight="1">
      <c r="A521" s="2342"/>
      <c r="B521" s="2342"/>
      <c r="C521" s="2342"/>
      <c r="D521" s="2342"/>
      <c r="E521" s="2342"/>
      <c r="F521" s="2342"/>
      <c r="G521" s="2342"/>
      <c r="H521" s="2407"/>
      <c r="I521" s="2342"/>
      <c r="J521" s="2342"/>
      <c r="K521" s="2342"/>
      <c r="L521" s="2342"/>
      <c r="M521" s="2342"/>
      <c r="N521" s="2342"/>
      <c r="O521" s="2342"/>
      <c r="P521" s="2342"/>
      <c r="Q521" s="2342"/>
      <c r="R521" s="2342"/>
      <c r="S521" s="2342"/>
      <c r="T521" s="2342"/>
      <c r="U521" s="2342"/>
      <c r="V521" s="2342"/>
      <c r="W521" s="2342"/>
      <c r="X521" s="2342"/>
      <c r="Y521" s="2342"/>
    </row>
    <row r="522" spans="1:25" ht="15.75" customHeight="1">
      <c r="A522" s="2342"/>
      <c r="B522" s="2342"/>
      <c r="C522" s="2342"/>
      <c r="D522" s="2342"/>
      <c r="E522" s="2342"/>
      <c r="F522" s="2342"/>
      <c r="G522" s="2342"/>
      <c r="H522" s="2407"/>
      <c r="I522" s="2342"/>
      <c r="J522" s="2342"/>
      <c r="K522" s="2342"/>
      <c r="L522" s="2342"/>
      <c r="M522" s="2342"/>
      <c r="N522" s="2342"/>
      <c r="O522" s="2342"/>
      <c r="P522" s="2342"/>
      <c r="Q522" s="2342"/>
      <c r="R522" s="2342"/>
      <c r="S522" s="2342"/>
      <c r="T522" s="2342"/>
      <c r="U522" s="2342"/>
      <c r="V522" s="2342"/>
      <c r="W522" s="2342"/>
      <c r="X522" s="2342"/>
      <c r="Y522" s="2342"/>
    </row>
    <row r="523" spans="1:25" ht="15.75" customHeight="1">
      <c r="A523" s="2342"/>
      <c r="B523" s="2342"/>
      <c r="C523" s="2342"/>
      <c r="D523" s="2342"/>
      <c r="E523" s="2342"/>
      <c r="F523" s="2342"/>
      <c r="G523" s="2342"/>
      <c r="H523" s="2407"/>
      <c r="I523" s="2342"/>
      <c r="J523" s="2342"/>
      <c r="K523" s="2342"/>
      <c r="L523" s="2342"/>
      <c r="M523" s="2342"/>
      <c r="N523" s="2342"/>
      <c r="O523" s="2342"/>
      <c r="P523" s="2342"/>
      <c r="Q523" s="2342"/>
      <c r="R523" s="2342"/>
      <c r="S523" s="2342"/>
      <c r="T523" s="2342"/>
      <c r="U523" s="2342"/>
      <c r="V523" s="2342"/>
      <c r="W523" s="2342"/>
      <c r="X523" s="2342"/>
      <c r="Y523" s="2342"/>
    </row>
    <row r="524" spans="1:25" ht="15.75" customHeight="1">
      <c r="A524" s="2342"/>
      <c r="B524" s="2342"/>
      <c r="C524" s="2342"/>
      <c r="D524" s="2342"/>
      <c r="E524" s="2342"/>
      <c r="F524" s="2342"/>
      <c r="G524" s="2342"/>
      <c r="H524" s="2407"/>
      <c r="I524" s="2342"/>
      <c r="J524" s="2342"/>
      <c r="K524" s="2342"/>
      <c r="L524" s="2342"/>
      <c r="M524" s="2342"/>
      <c r="N524" s="2342"/>
      <c r="O524" s="2342"/>
      <c r="P524" s="2342"/>
      <c r="Q524" s="2342"/>
      <c r="R524" s="2342"/>
      <c r="S524" s="2342"/>
      <c r="T524" s="2342"/>
      <c r="U524" s="2342"/>
      <c r="V524" s="2342"/>
      <c r="W524" s="2342"/>
      <c r="X524" s="2342"/>
      <c r="Y524" s="2342"/>
    </row>
    <row r="525" spans="1:25" ht="15.75" customHeight="1">
      <c r="A525" s="2342"/>
      <c r="B525" s="2342"/>
      <c r="C525" s="2342"/>
      <c r="D525" s="2342"/>
      <c r="E525" s="2342"/>
      <c r="F525" s="2342"/>
      <c r="G525" s="2342"/>
      <c r="H525" s="2407"/>
      <c r="I525" s="2342"/>
      <c r="J525" s="2342"/>
      <c r="K525" s="2342"/>
      <c r="L525" s="2342"/>
      <c r="M525" s="2342"/>
      <c r="N525" s="2342"/>
      <c r="O525" s="2342"/>
      <c r="P525" s="2342"/>
      <c r="Q525" s="2342"/>
      <c r="R525" s="2342"/>
      <c r="S525" s="2342"/>
      <c r="T525" s="2342"/>
      <c r="U525" s="2342"/>
      <c r="V525" s="2342"/>
      <c r="W525" s="2342"/>
      <c r="X525" s="2342"/>
      <c r="Y525" s="2342"/>
    </row>
    <row r="526" spans="1:25" ht="15.75" customHeight="1">
      <c r="A526" s="2342"/>
      <c r="B526" s="2342"/>
      <c r="C526" s="2342"/>
      <c r="D526" s="2342"/>
      <c r="E526" s="2342"/>
      <c r="F526" s="2342"/>
      <c r="G526" s="2342"/>
      <c r="H526" s="2407"/>
      <c r="I526" s="2342"/>
      <c r="J526" s="2342"/>
      <c r="K526" s="2342"/>
      <c r="L526" s="2342"/>
      <c r="M526" s="2342"/>
      <c r="N526" s="2342"/>
      <c r="O526" s="2342"/>
      <c r="P526" s="2342"/>
      <c r="Q526" s="2342"/>
      <c r="R526" s="2342"/>
      <c r="S526" s="2342"/>
      <c r="T526" s="2342"/>
      <c r="U526" s="2342"/>
      <c r="V526" s="2342"/>
      <c r="W526" s="2342"/>
      <c r="X526" s="2342"/>
      <c r="Y526" s="2342"/>
    </row>
    <row r="527" spans="1:25" ht="15.75" customHeight="1">
      <c r="A527" s="2342"/>
      <c r="B527" s="2342"/>
      <c r="C527" s="2342"/>
      <c r="D527" s="2342"/>
      <c r="E527" s="2342"/>
      <c r="F527" s="2342"/>
      <c r="G527" s="2342"/>
      <c r="H527" s="2407"/>
      <c r="I527" s="2342"/>
      <c r="J527" s="2342"/>
      <c r="K527" s="2342"/>
      <c r="L527" s="2342"/>
      <c r="M527" s="2342"/>
      <c r="N527" s="2342"/>
      <c r="O527" s="2342"/>
      <c r="P527" s="2342"/>
      <c r="Q527" s="2342"/>
      <c r="R527" s="2342"/>
      <c r="S527" s="2342"/>
      <c r="T527" s="2342"/>
      <c r="U527" s="2342"/>
      <c r="V527" s="2342"/>
      <c r="W527" s="2342"/>
      <c r="X527" s="2342"/>
      <c r="Y527" s="2342"/>
    </row>
    <row r="528" spans="1:25" ht="15.75" customHeight="1">
      <c r="A528" s="2342"/>
      <c r="B528" s="2342"/>
      <c r="C528" s="2342"/>
      <c r="D528" s="2342"/>
      <c r="E528" s="2342"/>
      <c r="F528" s="2342"/>
      <c r="G528" s="2342"/>
      <c r="H528" s="2407"/>
      <c r="I528" s="2342"/>
      <c r="J528" s="2342"/>
      <c r="K528" s="2342"/>
      <c r="L528" s="2342"/>
      <c r="M528" s="2342"/>
      <c r="N528" s="2342"/>
      <c r="O528" s="2342"/>
      <c r="P528" s="2342"/>
      <c r="Q528" s="2342"/>
      <c r="R528" s="2342"/>
      <c r="S528" s="2342"/>
      <c r="T528" s="2342"/>
      <c r="U528" s="2342"/>
      <c r="V528" s="2342"/>
      <c r="W528" s="2342"/>
      <c r="X528" s="2342"/>
      <c r="Y528" s="2342"/>
    </row>
    <row r="529" spans="1:25" ht="15.75" customHeight="1">
      <c r="A529" s="2342"/>
      <c r="B529" s="2342"/>
      <c r="C529" s="2342"/>
      <c r="D529" s="2342"/>
      <c r="E529" s="2342"/>
      <c r="F529" s="2342"/>
      <c r="G529" s="2342"/>
      <c r="H529" s="2407"/>
      <c r="I529" s="2342"/>
      <c r="J529" s="2342"/>
      <c r="K529" s="2342"/>
      <c r="L529" s="2342"/>
      <c r="M529" s="2342"/>
      <c r="N529" s="2342"/>
      <c r="O529" s="2342"/>
      <c r="P529" s="2342"/>
      <c r="Q529" s="2342"/>
      <c r="R529" s="2342"/>
      <c r="S529" s="2342"/>
      <c r="T529" s="2342"/>
      <c r="U529" s="2342"/>
      <c r="V529" s="2342"/>
      <c r="W529" s="2342"/>
      <c r="X529" s="2342"/>
      <c r="Y529" s="2342"/>
    </row>
    <row r="530" spans="1:25" ht="15.75" customHeight="1">
      <c r="A530" s="2342"/>
      <c r="B530" s="2342"/>
      <c r="C530" s="2342"/>
      <c r="D530" s="2342"/>
      <c r="E530" s="2342"/>
      <c r="F530" s="2342"/>
      <c r="G530" s="2342"/>
      <c r="H530" s="2407"/>
      <c r="I530" s="2342"/>
      <c r="J530" s="2342"/>
      <c r="K530" s="2342"/>
      <c r="L530" s="2342"/>
      <c r="M530" s="2342"/>
      <c r="N530" s="2342"/>
      <c r="O530" s="2342"/>
      <c r="P530" s="2342"/>
      <c r="Q530" s="2342"/>
      <c r="R530" s="2342"/>
      <c r="S530" s="2342"/>
      <c r="T530" s="2342"/>
      <c r="U530" s="2342"/>
      <c r="V530" s="2342"/>
      <c r="W530" s="2342"/>
      <c r="X530" s="2342"/>
      <c r="Y530" s="2342"/>
    </row>
    <row r="531" spans="1:25" ht="15.75" customHeight="1">
      <c r="A531" s="2342"/>
      <c r="B531" s="2342"/>
      <c r="C531" s="2342"/>
      <c r="D531" s="2342"/>
      <c r="E531" s="2342"/>
      <c r="F531" s="2342"/>
      <c r="G531" s="2342"/>
      <c r="H531" s="2407"/>
      <c r="I531" s="2342"/>
      <c r="J531" s="2342"/>
      <c r="K531" s="2342"/>
      <c r="L531" s="2342"/>
      <c r="M531" s="2342"/>
      <c r="N531" s="2342"/>
      <c r="O531" s="2342"/>
      <c r="P531" s="2342"/>
      <c r="Q531" s="2342"/>
      <c r="R531" s="2342"/>
      <c r="S531" s="2342"/>
      <c r="T531" s="2342"/>
      <c r="U531" s="2342"/>
      <c r="V531" s="2342"/>
      <c r="W531" s="2342"/>
      <c r="X531" s="2342"/>
      <c r="Y531" s="2342"/>
    </row>
    <row r="532" spans="1:25" ht="15.75" customHeight="1">
      <c r="A532" s="2342"/>
      <c r="B532" s="2342"/>
      <c r="C532" s="2342"/>
      <c r="D532" s="2342"/>
      <c r="E532" s="2342"/>
      <c r="F532" s="2342"/>
      <c r="G532" s="2342"/>
      <c r="H532" s="2407"/>
      <c r="I532" s="2342"/>
      <c r="J532" s="2342"/>
      <c r="K532" s="2342"/>
      <c r="L532" s="2342"/>
      <c r="M532" s="2342"/>
      <c r="N532" s="2342"/>
      <c r="O532" s="2342"/>
      <c r="P532" s="2342"/>
      <c r="Q532" s="2342"/>
      <c r="R532" s="2342"/>
      <c r="S532" s="2342"/>
      <c r="T532" s="2342"/>
      <c r="U532" s="2342"/>
      <c r="V532" s="2342"/>
      <c r="W532" s="2342"/>
      <c r="X532" s="2342"/>
      <c r="Y532" s="2342"/>
    </row>
    <row r="533" spans="1:25" ht="15.75" customHeight="1">
      <c r="A533" s="2342"/>
      <c r="B533" s="2342"/>
      <c r="C533" s="2342"/>
      <c r="D533" s="2342"/>
      <c r="E533" s="2342"/>
      <c r="F533" s="2342"/>
      <c r="G533" s="2342"/>
      <c r="H533" s="2407"/>
      <c r="I533" s="2342"/>
      <c r="J533" s="2342"/>
      <c r="K533" s="2342"/>
      <c r="L533" s="2342"/>
      <c r="M533" s="2342"/>
      <c r="N533" s="2342"/>
      <c r="O533" s="2342"/>
      <c r="P533" s="2342"/>
      <c r="Q533" s="2342"/>
      <c r="R533" s="2342"/>
      <c r="S533" s="2342"/>
      <c r="T533" s="2342"/>
      <c r="U533" s="2342"/>
      <c r="V533" s="2342"/>
      <c r="W533" s="2342"/>
      <c r="X533" s="2342"/>
      <c r="Y533" s="2342"/>
    </row>
    <row r="534" spans="1:25" ht="15.75" customHeight="1">
      <c r="A534" s="2342"/>
      <c r="B534" s="2342"/>
      <c r="C534" s="2342"/>
      <c r="D534" s="2342"/>
      <c r="E534" s="2342"/>
      <c r="F534" s="2342"/>
      <c r="G534" s="2342"/>
      <c r="H534" s="2407"/>
      <c r="I534" s="2342"/>
      <c r="J534" s="2342"/>
      <c r="K534" s="2342"/>
      <c r="L534" s="2342"/>
      <c r="M534" s="2342"/>
      <c r="N534" s="2342"/>
      <c r="O534" s="2342"/>
      <c r="P534" s="2342"/>
      <c r="Q534" s="2342"/>
      <c r="R534" s="2342"/>
      <c r="S534" s="2342"/>
      <c r="T534" s="2342"/>
      <c r="U534" s="2342"/>
      <c r="V534" s="2342"/>
      <c r="W534" s="2342"/>
      <c r="X534" s="2342"/>
      <c r="Y534" s="2342"/>
    </row>
    <row r="535" spans="1:25" ht="15.75" customHeight="1">
      <c r="A535" s="2342"/>
      <c r="B535" s="2342"/>
      <c r="C535" s="2342"/>
      <c r="D535" s="2342"/>
      <c r="E535" s="2342"/>
      <c r="F535" s="2342"/>
      <c r="G535" s="2342"/>
      <c r="H535" s="2407"/>
      <c r="I535" s="2342"/>
      <c r="J535" s="2342"/>
      <c r="K535" s="2342"/>
      <c r="L535" s="2342"/>
      <c r="M535" s="2342"/>
      <c r="N535" s="2342"/>
      <c r="O535" s="2342"/>
      <c r="P535" s="2342"/>
      <c r="Q535" s="2342"/>
      <c r="R535" s="2342"/>
      <c r="S535" s="2342"/>
      <c r="T535" s="2342"/>
      <c r="U535" s="2342"/>
      <c r="V535" s="2342"/>
      <c r="W535" s="2342"/>
      <c r="X535" s="2342"/>
      <c r="Y535" s="2342"/>
    </row>
    <row r="536" spans="1:25" ht="15.75" customHeight="1">
      <c r="A536" s="2342"/>
      <c r="B536" s="2342"/>
      <c r="C536" s="2342"/>
      <c r="D536" s="2342"/>
      <c r="E536" s="2342"/>
      <c r="F536" s="2342"/>
      <c r="G536" s="2342"/>
      <c r="H536" s="2407"/>
      <c r="I536" s="2342"/>
      <c r="J536" s="2342"/>
      <c r="K536" s="2342"/>
      <c r="L536" s="2342"/>
      <c r="M536" s="2342"/>
      <c r="N536" s="2342"/>
      <c r="O536" s="2342"/>
      <c r="P536" s="2342"/>
      <c r="Q536" s="2342"/>
      <c r="R536" s="2342"/>
      <c r="S536" s="2342"/>
      <c r="T536" s="2342"/>
      <c r="U536" s="2342"/>
      <c r="V536" s="2342"/>
      <c r="W536" s="2342"/>
      <c r="X536" s="2342"/>
      <c r="Y536" s="2342"/>
    </row>
    <row r="537" spans="1:25" ht="15.75" customHeight="1">
      <c r="A537" s="2342"/>
      <c r="B537" s="2342"/>
      <c r="C537" s="2342"/>
      <c r="D537" s="2342"/>
      <c r="E537" s="2342"/>
      <c r="F537" s="2342"/>
      <c r="G537" s="2342"/>
      <c r="H537" s="2407"/>
      <c r="I537" s="2342"/>
      <c r="J537" s="2342"/>
      <c r="K537" s="2342"/>
      <c r="L537" s="2342"/>
      <c r="M537" s="2342"/>
      <c r="N537" s="2342"/>
      <c r="O537" s="2342"/>
      <c r="P537" s="2342"/>
      <c r="Q537" s="2342"/>
      <c r="R537" s="2342"/>
      <c r="S537" s="2342"/>
      <c r="T537" s="2342"/>
      <c r="U537" s="2342"/>
      <c r="V537" s="2342"/>
      <c r="W537" s="2342"/>
      <c r="X537" s="2342"/>
      <c r="Y537" s="2342"/>
    </row>
    <row r="538" spans="1:25" ht="15.75" customHeight="1">
      <c r="A538" s="2342"/>
      <c r="B538" s="2342"/>
      <c r="C538" s="2342"/>
      <c r="D538" s="2342"/>
      <c r="E538" s="2342"/>
      <c r="F538" s="2342"/>
      <c r="G538" s="2342"/>
      <c r="H538" s="2407"/>
      <c r="I538" s="2342"/>
      <c r="J538" s="2342"/>
      <c r="K538" s="2342"/>
      <c r="L538" s="2342"/>
      <c r="M538" s="2342"/>
      <c r="N538" s="2342"/>
      <c r="O538" s="2342"/>
      <c r="P538" s="2342"/>
      <c r="Q538" s="2342"/>
      <c r="R538" s="2342"/>
      <c r="S538" s="2342"/>
      <c r="T538" s="2342"/>
      <c r="U538" s="2342"/>
      <c r="V538" s="2342"/>
      <c r="W538" s="2342"/>
      <c r="X538" s="2342"/>
      <c r="Y538" s="2342"/>
    </row>
    <row r="539" spans="1:25" ht="15.75" customHeight="1">
      <c r="A539" s="2342"/>
      <c r="B539" s="2342"/>
      <c r="C539" s="2342"/>
      <c r="D539" s="2342"/>
      <c r="E539" s="2342"/>
      <c r="F539" s="2342"/>
      <c r="G539" s="2342"/>
      <c r="H539" s="2407"/>
      <c r="I539" s="2342"/>
      <c r="J539" s="2342"/>
      <c r="K539" s="2342"/>
      <c r="L539" s="2342"/>
      <c r="M539" s="2342"/>
      <c r="N539" s="2342"/>
      <c r="O539" s="2342"/>
      <c r="P539" s="2342"/>
      <c r="Q539" s="2342"/>
      <c r="R539" s="2342"/>
      <c r="S539" s="2342"/>
      <c r="T539" s="2342"/>
      <c r="U539" s="2342"/>
      <c r="V539" s="2342"/>
      <c r="W539" s="2342"/>
      <c r="X539" s="2342"/>
      <c r="Y539" s="2342"/>
    </row>
    <row r="540" spans="1:25" ht="15.75" customHeight="1">
      <c r="A540" s="2342"/>
      <c r="B540" s="2342"/>
      <c r="C540" s="2342"/>
      <c r="D540" s="2342"/>
      <c r="E540" s="2342"/>
      <c r="F540" s="2342"/>
      <c r="G540" s="2342"/>
      <c r="H540" s="2407"/>
      <c r="I540" s="2342"/>
      <c r="J540" s="2342"/>
      <c r="K540" s="2342"/>
      <c r="L540" s="2342"/>
      <c r="M540" s="2342"/>
      <c r="N540" s="2342"/>
      <c r="O540" s="2342"/>
      <c r="P540" s="2342"/>
      <c r="Q540" s="2342"/>
      <c r="R540" s="2342"/>
      <c r="S540" s="2342"/>
      <c r="T540" s="2342"/>
      <c r="U540" s="2342"/>
      <c r="V540" s="2342"/>
      <c r="W540" s="2342"/>
      <c r="X540" s="2342"/>
      <c r="Y540" s="2342"/>
    </row>
    <row r="541" spans="1:25" ht="15.75" customHeight="1">
      <c r="A541" s="2342"/>
      <c r="B541" s="2342"/>
      <c r="C541" s="2342"/>
      <c r="D541" s="2342"/>
      <c r="E541" s="2342"/>
      <c r="F541" s="2342"/>
      <c r="G541" s="2342"/>
      <c r="H541" s="2407"/>
      <c r="I541" s="2342"/>
      <c r="J541" s="2342"/>
      <c r="K541" s="2342"/>
      <c r="L541" s="2342"/>
      <c r="M541" s="2342"/>
      <c r="N541" s="2342"/>
      <c r="O541" s="2342"/>
      <c r="P541" s="2342"/>
      <c r="Q541" s="2342"/>
      <c r="R541" s="2342"/>
      <c r="S541" s="2342"/>
      <c r="T541" s="2342"/>
      <c r="U541" s="2342"/>
      <c r="V541" s="2342"/>
      <c r="W541" s="2342"/>
      <c r="X541" s="2342"/>
      <c r="Y541" s="2342"/>
    </row>
    <row r="542" spans="1:25" ht="15.75" customHeight="1">
      <c r="A542" s="2342"/>
      <c r="B542" s="2342"/>
      <c r="C542" s="2342"/>
      <c r="D542" s="2342"/>
      <c r="E542" s="2342"/>
      <c r="F542" s="2342"/>
      <c r="G542" s="2342"/>
      <c r="H542" s="2407"/>
      <c r="I542" s="2342"/>
      <c r="J542" s="2342"/>
      <c r="K542" s="2342"/>
      <c r="L542" s="2342"/>
      <c r="M542" s="2342"/>
      <c r="N542" s="2342"/>
      <c r="O542" s="2342"/>
      <c r="P542" s="2342"/>
      <c r="Q542" s="2342"/>
      <c r="R542" s="2342"/>
      <c r="S542" s="2342"/>
      <c r="T542" s="2342"/>
      <c r="U542" s="2342"/>
      <c r="V542" s="2342"/>
      <c r="W542" s="2342"/>
      <c r="X542" s="2342"/>
      <c r="Y542" s="2342"/>
    </row>
    <row r="543" spans="1:25" ht="15.75" customHeight="1">
      <c r="A543" s="2342"/>
      <c r="B543" s="2342"/>
      <c r="C543" s="2342"/>
      <c r="D543" s="2342"/>
      <c r="E543" s="2342"/>
      <c r="F543" s="2342"/>
      <c r="G543" s="2342"/>
      <c r="H543" s="2407"/>
      <c r="I543" s="2342"/>
      <c r="J543" s="2342"/>
      <c r="K543" s="2342"/>
      <c r="L543" s="2342"/>
      <c r="M543" s="2342"/>
      <c r="N543" s="2342"/>
      <c r="O543" s="2342"/>
      <c r="P543" s="2342"/>
      <c r="Q543" s="2342"/>
      <c r="R543" s="2342"/>
      <c r="S543" s="2342"/>
      <c r="T543" s="2342"/>
      <c r="U543" s="2342"/>
      <c r="V543" s="2342"/>
      <c r="W543" s="2342"/>
      <c r="X543" s="2342"/>
      <c r="Y543" s="2342"/>
    </row>
    <row r="544" spans="1:25" ht="15.75" customHeight="1">
      <c r="A544" s="2342"/>
      <c r="B544" s="2342"/>
      <c r="C544" s="2342"/>
      <c r="D544" s="2342"/>
      <c r="E544" s="2342"/>
      <c r="F544" s="2342"/>
      <c r="G544" s="2342"/>
      <c r="H544" s="2407"/>
      <c r="I544" s="2342"/>
      <c r="J544" s="2342"/>
      <c r="K544" s="2342"/>
      <c r="L544" s="2342"/>
      <c r="M544" s="2342"/>
      <c r="N544" s="2342"/>
      <c r="O544" s="2342"/>
      <c r="P544" s="2342"/>
      <c r="Q544" s="2342"/>
      <c r="R544" s="2342"/>
      <c r="S544" s="2342"/>
      <c r="T544" s="2342"/>
      <c r="U544" s="2342"/>
      <c r="V544" s="2342"/>
      <c r="W544" s="2342"/>
      <c r="X544" s="2342"/>
      <c r="Y544" s="2342"/>
    </row>
    <row r="545" spans="1:25" ht="15.75" customHeight="1">
      <c r="A545" s="2342"/>
      <c r="B545" s="2342"/>
      <c r="C545" s="2342"/>
      <c r="D545" s="2342"/>
      <c r="E545" s="2342"/>
      <c r="F545" s="2342"/>
      <c r="G545" s="2342"/>
      <c r="H545" s="2407"/>
      <c r="I545" s="2342"/>
      <c r="J545" s="2342"/>
      <c r="K545" s="2342"/>
      <c r="L545" s="2342"/>
      <c r="M545" s="2342"/>
      <c r="N545" s="2342"/>
      <c r="O545" s="2342"/>
      <c r="P545" s="2342"/>
      <c r="Q545" s="2342"/>
      <c r="R545" s="2342"/>
      <c r="S545" s="2342"/>
      <c r="T545" s="2342"/>
      <c r="U545" s="2342"/>
      <c r="V545" s="2342"/>
      <c r="W545" s="2342"/>
      <c r="X545" s="2342"/>
      <c r="Y545" s="2342"/>
    </row>
    <row r="546" spans="1:25" ht="15.75" customHeight="1">
      <c r="A546" s="2342"/>
      <c r="B546" s="2342"/>
      <c r="C546" s="2342"/>
      <c r="D546" s="2342"/>
      <c r="E546" s="2342"/>
      <c r="F546" s="2342"/>
      <c r="G546" s="2342"/>
      <c r="H546" s="2407"/>
      <c r="I546" s="2342"/>
      <c r="J546" s="2342"/>
      <c r="K546" s="2342"/>
      <c r="L546" s="2342"/>
      <c r="M546" s="2342"/>
      <c r="N546" s="2342"/>
      <c r="O546" s="2342"/>
      <c r="P546" s="2342"/>
      <c r="Q546" s="2342"/>
      <c r="R546" s="2342"/>
      <c r="S546" s="2342"/>
      <c r="T546" s="2342"/>
      <c r="U546" s="2342"/>
      <c r="V546" s="2342"/>
      <c r="W546" s="2342"/>
      <c r="X546" s="2342"/>
      <c r="Y546" s="2342"/>
    </row>
    <row r="547" spans="1:25" ht="15.75" customHeight="1">
      <c r="A547" s="2342"/>
      <c r="B547" s="2342"/>
      <c r="C547" s="2342"/>
      <c r="D547" s="2342"/>
      <c r="E547" s="2342"/>
      <c r="F547" s="2342"/>
      <c r="G547" s="2342"/>
      <c r="H547" s="2407"/>
      <c r="I547" s="2342"/>
      <c r="J547" s="2342"/>
      <c r="K547" s="2342"/>
      <c r="L547" s="2342"/>
      <c r="M547" s="2342"/>
      <c r="N547" s="2342"/>
      <c r="O547" s="2342"/>
      <c r="P547" s="2342"/>
      <c r="Q547" s="2342"/>
      <c r="R547" s="2342"/>
      <c r="S547" s="2342"/>
      <c r="T547" s="2342"/>
      <c r="U547" s="2342"/>
      <c r="V547" s="2342"/>
      <c r="W547" s="2342"/>
      <c r="X547" s="2342"/>
      <c r="Y547" s="2342"/>
    </row>
    <row r="548" spans="1:25" ht="15.75" customHeight="1">
      <c r="A548" s="2342"/>
      <c r="B548" s="2342"/>
      <c r="C548" s="2342"/>
      <c r="D548" s="2342"/>
      <c r="E548" s="2342"/>
      <c r="F548" s="2342"/>
      <c r="G548" s="2342"/>
      <c r="H548" s="2407"/>
      <c r="I548" s="2342"/>
      <c r="J548" s="2342"/>
      <c r="K548" s="2342"/>
      <c r="L548" s="2342"/>
      <c r="M548" s="2342"/>
      <c r="N548" s="2342"/>
      <c r="O548" s="2342"/>
      <c r="P548" s="2342"/>
      <c r="Q548" s="2342"/>
      <c r="R548" s="2342"/>
      <c r="S548" s="2342"/>
      <c r="T548" s="2342"/>
      <c r="U548" s="2342"/>
      <c r="V548" s="2342"/>
      <c r="W548" s="2342"/>
      <c r="X548" s="2342"/>
      <c r="Y548" s="2342"/>
    </row>
    <row r="549" spans="1:25" ht="15.75" customHeight="1">
      <c r="A549" s="2342"/>
      <c r="B549" s="2342"/>
      <c r="C549" s="2342"/>
      <c r="D549" s="2342"/>
      <c r="E549" s="2342"/>
      <c r="F549" s="2342"/>
      <c r="G549" s="2342"/>
      <c r="H549" s="2407"/>
      <c r="I549" s="2342"/>
      <c r="J549" s="2342"/>
      <c r="K549" s="2342"/>
      <c r="L549" s="2342"/>
      <c r="M549" s="2342"/>
      <c r="N549" s="2342"/>
      <c r="O549" s="2342"/>
      <c r="P549" s="2342"/>
      <c r="Q549" s="2342"/>
      <c r="R549" s="2342"/>
      <c r="S549" s="2342"/>
      <c r="T549" s="2342"/>
      <c r="U549" s="2342"/>
      <c r="V549" s="2342"/>
      <c r="W549" s="2342"/>
      <c r="X549" s="2342"/>
      <c r="Y549" s="2342"/>
    </row>
    <row r="550" spans="1:25" ht="15.75" customHeight="1">
      <c r="A550" s="2342"/>
      <c r="B550" s="2342"/>
      <c r="C550" s="2342"/>
      <c r="D550" s="2342"/>
      <c r="E550" s="2342"/>
      <c r="F550" s="2342"/>
      <c r="G550" s="2342"/>
      <c r="H550" s="2407"/>
      <c r="I550" s="2342"/>
      <c r="J550" s="2342"/>
      <c r="K550" s="2342"/>
      <c r="L550" s="2342"/>
      <c r="M550" s="2342"/>
      <c r="N550" s="2342"/>
      <c r="O550" s="2342"/>
      <c r="P550" s="2342"/>
      <c r="Q550" s="2342"/>
      <c r="R550" s="2342"/>
      <c r="S550" s="2342"/>
      <c r="T550" s="2342"/>
      <c r="U550" s="2342"/>
      <c r="V550" s="2342"/>
      <c r="W550" s="2342"/>
      <c r="X550" s="2342"/>
      <c r="Y550" s="2342"/>
    </row>
    <row r="551" spans="1:25" ht="15.75" customHeight="1">
      <c r="A551" s="2342"/>
      <c r="B551" s="2342"/>
      <c r="C551" s="2342"/>
      <c r="D551" s="2342"/>
      <c r="E551" s="2342"/>
      <c r="F551" s="2342"/>
      <c r="G551" s="2342"/>
      <c r="H551" s="2407"/>
      <c r="I551" s="2342"/>
      <c r="J551" s="2342"/>
      <c r="K551" s="2342"/>
      <c r="L551" s="2342"/>
      <c r="M551" s="2342"/>
      <c r="N551" s="2342"/>
      <c r="O551" s="2342"/>
      <c r="P551" s="2342"/>
      <c r="Q551" s="2342"/>
      <c r="R551" s="2342"/>
      <c r="S551" s="2342"/>
      <c r="T551" s="2342"/>
      <c r="U551" s="2342"/>
      <c r="V551" s="2342"/>
      <c r="W551" s="2342"/>
      <c r="X551" s="2342"/>
      <c r="Y551" s="2342"/>
    </row>
    <row r="552" spans="1:25" ht="15.75" customHeight="1">
      <c r="A552" s="2342"/>
      <c r="B552" s="2342"/>
      <c r="C552" s="2342"/>
      <c r="D552" s="2342"/>
      <c r="E552" s="2342"/>
      <c r="F552" s="2342"/>
      <c r="G552" s="2342"/>
      <c r="H552" s="2407"/>
      <c r="I552" s="2342"/>
      <c r="J552" s="2342"/>
      <c r="K552" s="2342"/>
      <c r="L552" s="2342"/>
      <c r="M552" s="2342"/>
      <c r="N552" s="2342"/>
      <c r="O552" s="2342"/>
      <c r="P552" s="2342"/>
      <c r="Q552" s="2342"/>
      <c r="R552" s="2342"/>
      <c r="S552" s="2342"/>
      <c r="T552" s="2342"/>
      <c r="U552" s="2342"/>
      <c r="V552" s="2342"/>
      <c r="W552" s="2342"/>
      <c r="X552" s="2342"/>
      <c r="Y552" s="2342"/>
    </row>
    <row r="553" spans="1:25" ht="15.75" customHeight="1">
      <c r="A553" s="2342"/>
      <c r="B553" s="2342"/>
      <c r="C553" s="2342"/>
      <c r="D553" s="2342"/>
      <c r="E553" s="2342"/>
      <c r="F553" s="2342"/>
      <c r="G553" s="2342"/>
      <c r="H553" s="2407"/>
      <c r="I553" s="2342"/>
      <c r="J553" s="2342"/>
      <c r="K553" s="2342"/>
      <c r="L553" s="2342"/>
      <c r="M553" s="2342"/>
      <c r="N553" s="2342"/>
      <c r="O553" s="2342"/>
      <c r="P553" s="2342"/>
      <c r="Q553" s="2342"/>
      <c r="R553" s="2342"/>
      <c r="S553" s="2342"/>
      <c r="T553" s="2342"/>
      <c r="U553" s="2342"/>
      <c r="V553" s="2342"/>
      <c r="W553" s="2342"/>
      <c r="X553" s="2342"/>
      <c r="Y553" s="2342"/>
    </row>
    <row r="554" spans="1:25" ht="15.75" customHeight="1">
      <c r="A554" s="2342"/>
      <c r="B554" s="2342"/>
      <c r="C554" s="2342"/>
      <c r="D554" s="2342"/>
      <c r="E554" s="2342"/>
      <c r="F554" s="2342"/>
      <c r="G554" s="2342"/>
      <c r="H554" s="2407"/>
      <c r="I554" s="2342"/>
      <c r="J554" s="2342"/>
      <c r="K554" s="2342"/>
      <c r="L554" s="2342"/>
      <c r="M554" s="2342"/>
      <c r="N554" s="2342"/>
      <c r="O554" s="2342"/>
      <c r="P554" s="2342"/>
      <c r="Q554" s="2342"/>
      <c r="R554" s="2342"/>
      <c r="S554" s="2342"/>
      <c r="T554" s="2342"/>
      <c r="U554" s="2342"/>
      <c r="V554" s="2342"/>
      <c r="W554" s="2342"/>
      <c r="X554" s="2342"/>
      <c r="Y554" s="2342"/>
    </row>
    <row r="555" spans="1:25" ht="15.75" customHeight="1">
      <c r="A555" s="2342"/>
      <c r="B555" s="2342"/>
      <c r="C555" s="2342"/>
      <c r="D555" s="2342"/>
      <c r="E555" s="2342"/>
      <c r="F555" s="2342"/>
      <c r="G555" s="2342"/>
      <c r="H555" s="2407"/>
      <c r="I555" s="2342"/>
      <c r="J555" s="2342"/>
      <c r="K555" s="2342"/>
      <c r="L555" s="2342"/>
      <c r="M555" s="2342"/>
      <c r="N555" s="2342"/>
      <c r="O555" s="2342"/>
      <c r="P555" s="2342"/>
      <c r="Q555" s="2342"/>
      <c r="R555" s="2342"/>
      <c r="S555" s="2342"/>
      <c r="T555" s="2342"/>
      <c r="U555" s="2342"/>
      <c r="V555" s="2342"/>
      <c r="W555" s="2342"/>
      <c r="X555" s="2342"/>
      <c r="Y555" s="2342"/>
    </row>
    <row r="556" spans="1:25" ht="15.75" customHeight="1">
      <c r="A556" s="2342"/>
      <c r="B556" s="2342"/>
      <c r="C556" s="2342"/>
      <c r="D556" s="2342"/>
      <c r="E556" s="2342"/>
      <c r="F556" s="2342"/>
      <c r="G556" s="2342"/>
      <c r="H556" s="2407"/>
      <c r="I556" s="2342"/>
      <c r="J556" s="2342"/>
      <c r="K556" s="2342"/>
      <c r="L556" s="2342"/>
      <c r="M556" s="2342"/>
      <c r="N556" s="2342"/>
      <c r="O556" s="2342"/>
      <c r="P556" s="2342"/>
      <c r="Q556" s="2342"/>
      <c r="R556" s="2342"/>
      <c r="S556" s="2342"/>
      <c r="T556" s="2342"/>
      <c r="U556" s="2342"/>
      <c r="V556" s="2342"/>
      <c r="W556" s="2342"/>
      <c r="X556" s="2342"/>
      <c r="Y556" s="2342"/>
    </row>
    <row r="557" spans="1:25" ht="15.75" customHeight="1">
      <c r="A557" s="2342"/>
      <c r="B557" s="2342"/>
      <c r="C557" s="2342"/>
      <c r="D557" s="2342"/>
      <c r="E557" s="2342"/>
      <c r="F557" s="2342"/>
      <c r="G557" s="2342"/>
      <c r="H557" s="2407"/>
      <c r="I557" s="2342"/>
      <c r="J557" s="2342"/>
      <c r="K557" s="2342"/>
      <c r="L557" s="2342"/>
      <c r="M557" s="2342"/>
      <c r="N557" s="2342"/>
      <c r="O557" s="2342"/>
      <c r="P557" s="2342"/>
      <c r="Q557" s="2342"/>
      <c r="R557" s="2342"/>
      <c r="S557" s="2342"/>
      <c r="T557" s="2342"/>
      <c r="U557" s="2342"/>
      <c r="V557" s="2342"/>
      <c r="W557" s="2342"/>
      <c r="X557" s="2342"/>
      <c r="Y557" s="2342"/>
    </row>
    <row r="558" spans="1:25" ht="15.75" customHeight="1">
      <c r="A558" s="2342"/>
      <c r="B558" s="2342"/>
      <c r="C558" s="2342"/>
      <c r="D558" s="2342"/>
      <c r="E558" s="2342"/>
      <c r="F558" s="2342"/>
      <c r="G558" s="2342"/>
      <c r="H558" s="2407"/>
      <c r="I558" s="2342"/>
      <c r="J558" s="2342"/>
      <c r="K558" s="2342"/>
      <c r="L558" s="2342"/>
      <c r="M558" s="2342"/>
      <c r="N558" s="2342"/>
      <c r="O558" s="2342"/>
      <c r="P558" s="2342"/>
      <c r="Q558" s="2342"/>
      <c r="R558" s="2342"/>
      <c r="S558" s="2342"/>
      <c r="T558" s="2342"/>
      <c r="U558" s="2342"/>
      <c r="V558" s="2342"/>
      <c r="W558" s="2342"/>
      <c r="X558" s="2342"/>
      <c r="Y558" s="2342"/>
    </row>
    <row r="559" spans="1:25" ht="15.75" customHeight="1">
      <c r="A559" s="2342"/>
      <c r="B559" s="2342"/>
      <c r="C559" s="2342"/>
      <c r="D559" s="2342"/>
      <c r="E559" s="2342"/>
      <c r="F559" s="2342"/>
      <c r="G559" s="2342"/>
      <c r="H559" s="2407"/>
      <c r="I559" s="2342"/>
      <c r="J559" s="2342"/>
      <c r="K559" s="2342"/>
      <c r="L559" s="2342"/>
      <c r="M559" s="2342"/>
      <c r="N559" s="2342"/>
      <c r="O559" s="2342"/>
      <c r="P559" s="2342"/>
      <c r="Q559" s="2342"/>
      <c r="R559" s="2342"/>
      <c r="S559" s="2342"/>
      <c r="T559" s="2342"/>
      <c r="U559" s="2342"/>
      <c r="V559" s="2342"/>
      <c r="W559" s="2342"/>
      <c r="X559" s="2342"/>
      <c r="Y559" s="2342"/>
    </row>
    <row r="560" spans="1:25" ht="15.75" customHeight="1">
      <c r="A560" s="2342"/>
      <c r="B560" s="2342"/>
      <c r="C560" s="2342"/>
      <c r="D560" s="2342"/>
      <c r="E560" s="2342"/>
      <c r="F560" s="2342"/>
      <c r="G560" s="2342"/>
      <c r="H560" s="2407"/>
      <c r="I560" s="2342"/>
      <c r="J560" s="2342"/>
      <c r="K560" s="2342"/>
      <c r="L560" s="2342"/>
      <c r="M560" s="2342"/>
      <c r="N560" s="2342"/>
      <c r="O560" s="2342"/>
      <c r="P560" s="2342"/>
      <c r="Q560" s="2342"/>
      <c r="R560" s="2342"/>
      <c r="S560" s="2342"/>
      <c r="T560" s="2342"/>
      <c r="U560" s="2342"/>
      <c r="V560" s="2342"/>
      <c r="W560" s="2342"/>
      <c r="X560" s="2342"/>
      <c r="Y560" s="2342"/>
    </row>
    <row r="561" spans="1:25" ht="15.75" customHeight="1">
      <c r="A561" s="2342"/>
      <c r="B561" s="2342"/>
      <c r="C561" s="2342"/>
      <c r="D561" s="2342"/>
      <c r="E561" s="2342"/>
      <c r="F561" s="2342"/>
      <c r="G561" s="2342"/>
      <c r="H561" s="2407"/>
      <c r="I561" s="2342"/>
      <c r="J561" s="2342"/>
      <c r="K561" s="2342"/>
      <c r="L561" s="2342"/>
      <c r="M561" s="2342"/>
      <c r="N561" s="2342"/>
      <c r="O561" s="2342"/>
      <c r="P561" s="2342"/>
      <c r="Q561" s="2342"/>
      <c r="R561" s="2342"/>
      <c r="S561" s="2342"/>
      <c r="T561" s="2342"/>
      <c r="U561" s="2342"/>
      <c r="V561" s="2342"/>
      <c r="W561" s="2342"/>
      <c r="X561" s="2342"/>
      <c r="Y561" s="2342"/>
    </row>
    <row r="562" spans="1:25" ht="15.75" customHeight="1">
      <c r="A562" s="2342"/>
      <c r="B562" s="2342"/>
      <c r="C562" s="2342"/>
      <c r="D562" s="2342"/>
      <c r="E562" s="2342"/>
      <c r="F562" s="2342"/>
      <c r="G562" s="2342"/>
      <c r="H562" s="2407"/>
      <c r="I562" s="2342"/>
      <c r="J562" s="2342"/>
      <c r="K562" s="2342"/>
      <c r="L562" s="2342"/>
      <c r="M562" s="2342"/>
      <c r="N562" s="2342"/>
      <c r="O562" s="2342"/>
      <c r="P562" s="2342"/>
      <c r="Q562" s="2342"/>
      <c r="R562" s="2342"/>
      <c r="S562" s="2342"/>
      <c r="T562" s="2342"/>
      <c r="U562" s="2342"/>
      <c r="V562" s="2342"/>
      <c r="W562" s="2342"/>
      <c r="X562" s="2342"/>
      <c r="Y562" s="2342"/>
    </row>
    <row r="563" spans="1:25" ht="15.75" customHeight="1">
      <c r="A563" s="2342"/>
      <c r="B563" s="2342"/>
      <c r="C563" s="2342"/>
      <c r="D563" s="2342"/>
      <c r="E563" s="2342"/>
      <c r="F563" s="2342"/>
      <c r="G563" s="2342"/>
      <c r="H563" s="2407"/>
      <c r="I563" s="2342"/>
      <c r="J563" s="2342"/>
      <c r="K563" s="2342"/>
      <c r="L563" s="2342"/>
      <c r="M563" s="2342"/>
      <c r="N563" s="2342"/>
      <c r="O563" s="2342"/>
      <c r="P563" s="2342"/>
      <c r="Q563" s="2342"/>
      <c r="R563" s="2342"/>
      <c r="S563" s="2342"/>
      <c r="T563" s="2342"/>
      <c r="U563" s="2342"/>
      <c r="V563" s="2342"/>
      <c r="W563" s="2342"/>
      <c r="X563" s="2342"/>
      <c r="Y563" s="2342"/>
    </row>
    <row r="564" spans="1:25" ht="15.75" customHeight="1">
      <c r="A564" s="2342"/>
      <c r="B564" s="2342"/>
      <c r="C564" s="2342"/>
      <c r="D564" s="2342"/>
      <c r="E564" s="2342"/>
      <c r="F564" s="2342"/>
      <c r="G564" s="2342"/>
      <c r="H564" s="2407"/>
      <c r="I564" s="2342"/>
      <c r="J564" s="2342"/>
      <c r="K564" s="2342"/>
      <c r="L564" s="2342"/>
      <c r="M564" s="2342"/>
      <c r="N564" s="2342"/>
      <c r="O564" s="2342"/>
      <c r="P564" s="2342"/>
      <c r="Q564" s="2342"/>
      <c r="R564" s="2342"/>
      <c r="S564" s="2342"/>
      <c r="T564" s="2342"/>
      <c r="U564" s="2342"/>
      <c r="V564" s="2342"/>
      <c r="W564" s="2342"/>
      <c r="X564" s="2342"/>
      <c r="Y564" s="2342"/>
    </row>
    <row r="565" spans="1:25" ht="15.75" customHeight="1">
      <c r="A565" s="2342"/>
      <c r="B565" s="2342"/>
      <c r="C565" s="2342"/>
      <c r="D565" s="2342"/>
      <c r="E565" s="2342"/>
      <c r="F565" s="2342"/>
      <c r="G565" s="2342"/>
      <c r="H565" s="2407"/>
      <c r="I565" s="2342"/>
      <c r="J565" s="2342"/>
      <c r="K565" s="2342"/>
      <c r="L565" s="2342"/>
      <c r="M565" s="2342"/>
      <c r="N565" s="2342"/>
      <c r="O565" s="2342"/>
      <c r="P565" s="2342"/>
      <c r="Q565" s="2342"/>
      <c r="R565" s="2342"/>
      <c r="S565" s="2342"/>
      <c r="T565" s="2342"/>
      <c r="U565" s="2342"/>
      <c r="V565" s="2342"/>
      <c r="W565" s="2342"/>
      <c r="X565" s="2342"/>
      <c r="Y565" s="2342"/>
    </row>
    <row r="566" spans="1:25" ht="15.75" customHeight="1">
      <c r="A566" s="2342"/>
      <c r="B566" s="2342"/>
      <c r="C566" s="2342"/>
      <c r="D566" s="2342"/>
      <c r="E566" s="2342"/>
      <c r="F566" s="2342"/>
      <c r="G566" s="2342"/>
      <c r="H566" s="2407"/>
      <c r="I566" s="2342"/>
      <c r="J566" s="2342"/>
      <c r="K566" s="2342"/>
      <c r="L566" s="2342"/>
      <c r="M566" s="2342"/>
      <c r="N566" s="2342"/>
      <c r="O566" s="2342"/>
      <c r="P566" s="2342"/>
      <c r="Q566" s="2342"/>
      <c r="R566" s="2342"/>
      <c r="S566" s="2342"/>
      <c r="T566" s="2342"/>
      <c r="U566" s="2342"/>
      <c r="V566" s="2342"/>
      <c r="W566" s="2342"/>
      <c r="X566" s="2342"/>
      <c r="Y566" s="2342"/>
    </row>
    <row r="567" spans="1:25" ht="15.75" customHeight="1">
      <c r="A567" s="2342"/>
      <c r="B567" s="2342"/>
      <c r="C567" s="2342"/>
      <c r="D567" s="2342"/>
      <c r="E567" s="2342"/>
      <c r="F567" s="2342"/>
      <c r="G567" s="2342"/>
      <c r="H567" s="2407"/>
      <c r="I567" s="2342"/>
      <c r="J567" s="2342"/>
      <c r="K567" s="2342"/>
      <c r="L567" s="2342"/>
      <c r="M567" s="2342"/>
      <c r="N567" s="2342"/>
      <c r="O567" s="2342"/>
      <c r="P567" s="2342"/>
      <c r="Q567" s="2342"/>
      <c r="R567" s="2342"/>
      <c r="S567" s="2342"/>
      <c r="T567" s="2342"/>
      <c r="U567" s="2342"/>
      <c r="V567" s="2342"/>
      <c r="W567" s="2342"/>
      <c r="X567" s="2342"/>
      <c r="Y567" s="2342"/>
    </row>
    <row r="568" spans="1:25" ht="15.75" customHeight="1">
      <c r="A568" s="2342"/>
      <c r="B568" s="2342"/>
      <c r="C568" s="2342"/>
      <c r="D568" s="2342"/>
      <c r="E568" s="2342"/>
      <c r="F568" s="2342"/>
      <c r="G568" s="2342"/>
      <c r="H568" s="2407"/>
      <c r="I568" s="2342"/>
      <c r="J568" s="2342"/>
      <c r="K568" s="2342"/>
      <c r="L568" s="2342"/>
      <c r="M568" s="2342"/>
      <c r="N568" s="2342"/>
      <c r="O568" s="2342"/>
      <c r="P568" s="2342"/>
      <c r="Q568" s="2342"/>
      <c r="R568" s="2342"/>
      <c r="S568" s="2342"/>
      <c r="T568" s="2342"/>
      <c r="U568" s="2342"/>
      <c r="V568" s="2342"/>
      <c r="W568" s="2342"/>
      <c r="X568" s="2342"/>
      <c r="Y568" s="2342"/>
    </row>
    <row r="569" spans="1:25" ht="15.75" customHeight="1">
      <c r="A569" s="2342"/>
      <c r="B569" s="2342"/>
      <c r="C569" s="2342"/>
      <c r="D569" s="2342"/>
      <c r="E569" s="2342"/>
      <c r="F569" s="2342"/>
      <c r="G569" s="2342"/>
      <c r="H569" s="2407"/>
      <c r="I569" s="2342"/>
      <c r="J569" s="2342"/>
      <c r="K569" s="2342"/>
      <c r="L569" s="2342"/>
      <c r="M569" s="2342"/>
      <c r="N569" s="2342"/>
      <c r="O569" s="2342"/>
      <c r="P569" s="2342"/>
      <c r="Q569" s="2342"/>
      <c r="R569" s="2342"/>
      <c r="S569" s="2342"/>
      <c r="T569" s="2342"/>
      <c r="U569" s="2342"/>
      <c r="V569" s="2342"/>
      <c r="W569" s="2342"/>
      <c r="X569" s="2342"/>
      <c r="Y569" s="2342"/>
    </row>
    <row r="570" spans="1:25" ht="15.75" customHeight="1">
      <c r="A570" s="2342"/>
      <c r="B570" s="2342"/>
      <c r="C570" s="2342"/>
      <c r="D570" s="2342"/>
      <c r="E570" s="2342"/>
      <c r="F570" s="2342"/>
      <c r="G570" s="2342"/>
      <c r="H570" s="2407"/>
      <c r="I570" s="2342"/>
      <c r="J570" s="2342"/>
      <c r="K570" s="2342"/>
      <c r="L570" s="2342"/>
      <c r="M570" s="2342"/>
      <c r="N570" s="2342"/>
      <c r="O570" s="2342"/>
      <c r="P570" s="2342"/>
      <c r="Q570" s="2342"/>
      <c r="R570" s="2342"/>
      <c r="S570" s="2342"/>
      <c r="T570" s="2342"/>
      <c r="U570" s="2342"/>
      <c r="V570" s="2342"/>
      <c r="W570" s="2342"/>
      <c r="X570" s="2342"/>
      <c r="Y570" s="2342"/>
    </row>
    <row r="571" spans="1:25" ht="15.75" customHeight="1">
      <c r="A571" s="2342"/>
      <c r="B571" s="2342"/>
      <c r="C571" s="2342"/>
      <c r="D571" s="2342"/>
      <c r="E571" s="2342"/>
      <c r="F571" s="2342"/>
      <c r="G571" s="2342"/>
      <c r="H571" s="2407"/>
      <c r="I571" s="2342"/>
      <c r="J571" s="2342"/>
      <c r="K571" s="2342"/>
      <c r="L571" s="2342"/>
      <c r="M571" s="2342"/>
      <c r="N571" s="2342"/>
      <c r="O571" s="2342"/>
      <c r="P571" s="2342"/>
      <c r="Q571" s="2342"/>
      <c r="R571" s="2342"/>
      <c r="S571" s="2342"/>
      <c r="T571" s="2342"/>
      <c r="U571" s="2342"/>
      <c r="V571" s="2342"/>
      <c r="W571" s="2342"/>
      <c r="X571" s="2342"/>
      <c r="Y571" s="2342"/>
    </row>
    <row r="572" spans="1:25" ht="15.75" customHeight="1">
      <c r="A572" s="2342"/>
      <c r="B572" s="2342"/>
      <c r="C572" s="2342"/>
      <c r="D572" s="2342"/>
      <c r="E572" s="2342"/>
      <c r="F572" s="2342"/>
      <c r="G572" s="2342"/>
      <c r="H572" s="2407"/>
      <c r="I572" s="2342"/>
      <c r="J572" s="2342"/>
      <c r="K572" s="2342"/>
      <c r="L572" s="2342"/>
      <c r="M572" s="2342"/>
      <c r="N572" s="2342"/>
      <c r="O572" s="2342"/>
      <c r="P572" s="2342"/>
      <c r="Q572" s="2342"/>
      <c r="R572" s="2342"/>
      <c r="S572" s="2342"/>
      <c r="T572" s="2342"/>
      <c r="U572" s="2342"/>
      <c r="V572" s="2342"/>
      <c r="W572" s="2342"/>
      <c r="X572" s="2342"/>
      <c r="Y572" s="2342"/>
    </row>
    <row r="573" spans="1:25" ht="15.75" customHeight="1">
      <c r="A573" s="2342"/>
      <c r="B573" s="2342"/>
      <c r="C573" s="2342"/>
      <c r="D573" s="2342"/>
      <c r="E573" s="2342"/>
      <c r="F573" s="2342"/>
      <c r="G573" s="2342"/>
      <c r="H573" s="2407"/>
      <c r="I573" s="2342"/>
      <c r="J573" s="2342"/>
      <c r="K573" s="2342"/>
      <c r="L573" s="2342"/>
      <c r="M573" s="2342"/>
      <c r="N573" s="2342"/>
      <c r="O573" s="2342"/>
      <c r="P573" s="2342"/>
      <c r="Q573" s="2342"/>
      <c r="R573" s="2342"/>
      <c r="S573" s="2342"/>
      <c r="T573" s="2342"/>
      <c r="U573" s="2342"/>
      <c r="V573" s="2342"/>
      <c r="W573" s="2342"/>
      <c r="X573" s="2342"/>
      <c r="Y573" s="2342"/>
    </row>
    <row r="574" spans="1:25" ht="15.75" customHeight="1">
      <c r="A574" s="2342"/>
      <c r="B574" s="2342"/>
      <c r="C574" s="2342"/>
      <c r="D574" s="2342"/>
      <c r="E574" s="2342"/>
      <c r="F574" s="2342"/>
      <c r="G574" s="2342"/>
      <c r="H574" s="2407"/>
      <c r="I574" s="2342"/>
      <c r="J574" s="2342"/>
      <c r="K574" s="2342"/>
      <c r="L574" s="2342"/>
      <c r="M574" s="2342"/>
      <c r="N574" s="2342"/>
      <c r="O574" s="2342"/>
      <c r="P574" s="2342"/>
      <c r="Q574" s="2342"/>
      <c r="R574" s="2342"/>
      <c r="S574" s="2342"/>
      <c r="T574" s="2342"/>
      <c r="U574" s="2342"/>
      <c r="V574" s="2342"/>
      <c r="W574" s="2342"/>
      <c r="X574" s="2342"/>
      <c r="Y574" s="2342"/>
    </row>
    <row r="575" spans="1:25" ht="15.75" customHeight="1">
      <c r="A575" s="2342"/>
      <c r="B575" s="2342"/>
      <c r="C575" s="2342"/>
      <c r="D575" s="2342"/>
      <c r="E575" s="2342"/>
      <c r="F575" s="2342"/>
      <c r="G575" s="2342"/>
      <c r="H575" s="2407"/>
      <c r="I575" s="2342"/>
      <c r="J575" s="2342"/>
      <c r="K575" s="2342"/>
      <c r="L575" s="2342"/>
      <c r="M575" s="2342"/>
      <c r="N575" s="2342"/>
      <c r="O575" s="2342"/>
      <c r="P575" s="2342"/>
      <c r="Q575" s="2342"/>
      <c r="R575" s="2342"/>
      <c r="S575" s="2342"/>
      <c r="T575" s="2342"/>
      <c r="U575" s="2342"/>
      <c r="V575" s="2342"/>
      <c r="W575" s="2342"/>
      <c r="X575" s="2342"/>
      <c r="Y575" s="2342"/>
    </row>
    <row r="576" spans="1:25" ht="15.75" customHeight="1">
      <c r="A576" s="2342"/>
      <c r="B576" s="2342"/>
      <c r="C576" s="2342"/>
      <c r="D576" s="2342"/>
      <c r="E576" s="2342"/>
      <c r="F576" s="2342"/>
      <c r="G576" s="2342"/>
      <c r="H576" s="2407"/>
      <c r="I576" s="2342"/>
      <c r="J576" s="2342"/>
      <c r="K576" s="2342"/>
      <c r="L576" s="2342"/>
      <c r="M576" s="2342"/>
      <c r="N576" s="2342"/>
      <c r="O576" s="2342"/>
      <c r="P576" s="2342"/>
      <c r="Q576" s="2342"/>
      <c r="R576" s="2342"/>
      <c r="S576" s="2342"/>
      <c r="T576" s="2342"/>
      <c r="U576" s="2342"/>
      <c r="V576" s="2342"/>
      <c r="W576" s="2342"/>
      <c r="X576" s="2342"/>
      <c r="Y576" s="2342"/>
    </row>
    <row r="577" spans="1:25" ht="15.75" customHeight="1">
      <c r="A577" s="2342"/>
      <c r="B577" s="2342"/>
      <c r="C577" s="2342"/>
      <c r="D577" s="2342"/>
      <c r="E577" s="2342"/>
      <c r="F577" s="2342"/>
      <c r="G577" s="2342"/>
      <c r="H577" s="2407"/>
      <c r="I577" s="2342"/>
      <c r="J577" s="2342"/>
      <c r="K577" s="2342"/>
      <c r="L577" s="2342"/>
      <c r="M577" s="2342"/>
      <c r="N577" s="2342"/>
      <c r="O577" s="2342"/>
      <c r="P577" s="2342"/>
      <c r="Q577" s="2342"/>
      <c r="R577" s="2342"/>
      <c r="S577" s="2342"/>
      <c r="T577" s="2342"/>
      <c r="U577" s="2342"/>
      <c r="V577" s="2342"/>
      <c r="W577" s="2342"/>
      <c r="X577" s="2342"/>
      <c r="Y577" s="2342"/>
    </row>
    <row r="578" spans="1:25" ht="15.75" customHeight="1">
      <c r="A578" s="2342"/>
      <c r="B578" s="2342"/>
      <c r="C578" s="2342"/>
      <c r="D578" s="2342"/>
      <c r="E578" s="2342"/>
      <c r="F578" s="2342"/>
      <c r="G578" s="2342"/>
      <c r="H578" s="2407"/>
      <c r="I578" s="2342"/>
      <c r="J578" s="2342"/>
      <c r="K578" s="2342"/>
      <c r="L578" s="2342"/>
      <c r="M578" s="2342"/>
      <c r="N578" s="2342"/>
      <c r="O578" s="2342"/>
      <c r="P578" s="2342"/>
      <c r="Q578" s="2342"/>
      <c r="R578" s="2342"/>
      <c r="S578" s="2342"/>
      <c r="T578" s="2342"/>
      <c r="U578" s="2342"/>
      <c r="V578" s="2342"/>
      <c r="W578" s="2342"/>
      <c r="X578" s="2342"/>
      <c r="Y578" s="2342"/>
    </row>
    <row r="579" spans="1:25" ht="15.75" customHeight="1">
      <c r="A579" s="2342"/>
      <c r="B579" s="2342"/>
      <c r="C579" s="2342"/>
      <c r="D579" s="2342"/>
      <c r="E579" s="2342"/>
      <c r="F579" s="2342"/>
      <c r="G579" s="2342"/>
      <c r="H579" s="2407"/>
      <c r="I579" s="2342"/>
      <c r="J579" s="2342"/>
      <c r="K579" s="2342"/>
      <c r="L579" s="2342"/>
      <c r="M579" s="2342"/>
      <c r="N579" s="2342"/>
      <c r="O579" s="2342"/>
      <c r="P579" s="2342"/>
      <c r="Q579" s="2342"/>
      <c r="R579" s="2342"/>
      <c r="S579" s="2342"/>
      <c r="T579" s="2342"/>
      <c r="U579" s="2342"/>
      <c r="V579" s="2342"/>
      <c r="W579" s="2342"/>
      <c r="X579" s="2342"/>
      <c r="Y579" s="2342"/>
    </row>
    <row r="580" spans="1:25" ht="15.75" customHeight="1">
      <c r="A580" s="2342"/>
      <c r="B580" s="2342"/>
      <c r="C580" s="2342"/>
      <c r="D580" s="2342"/>
      <c r="E580" s="2342"/>
      <c r="F580" s="2342"/>
      <c r="G580" s="2342"/>
      <c r="H580" s="2407"/>
      <c r="I580" s="2342"/>
      <c r="J580" s="2342"/>
      <c r="K580" s="2342"/>
      <c r="L580" s="2342"/>
      <c r="M580" s="2342"/>
      <c r="N580" s="2342"/>
      <c r="O580" s="2342"/>
      <c r="P580" s="2342"/>
      <c r="Q580" s="2342"/>
      <c r="R580" s="2342"/>
      <c r="S580" s="2342"/>
      <c r="T580" s="2342"/>
      <c r="U580" s="2342"/>
      <c r="V580" s="2342"/>
      <c r="W580" s="2342"/>
      <c r="X580" s="2342"/>
      <c r="Y580" s="2342"/>
    </row>
    <row r="581" spans="1:25" ht="15.75" customHeight="1">
      <c r="A581" s="2342"/>
      <c r="B581" s="2342"/>
      <c r="C581" s="2342"/>
      <c r="D581" s="2342"/>
      <c r="E581" s="2342"/>
      <c r="F581" s="2342"/>
      <c r="G581" s="2342"/>
      <c r="H581" s="2407"/>
      <c r="I581" s="2342"/>
      <c r="J581" s="2342"/>
      <c r="K581" s="2342"/>
      <c r="L581" s="2342"/>
      <c r="M581" s="2342"/>
      <c r="N581" s="2342"/>
      <c r="O581" s="2342"/>
      <c r="P581" s="2342"/>
      <c r="Q581" s="2342"/>
      <c r="R581" s="2342"/>
      <c r="S581" s="2342"/>
      <c r="T581" s="2342"/>
      <c r="U581" s="2342"/>
      <c r="V581" s="2342"/>
      <c r="W581" s="2342"/>
      <c r="X581" s="2342"/>
      <c r="Y581" s="2342"/>
    </row>
    <row r="582" spans="1:25" ht="15.75" customHeight="1">
      <c r="A582" s="2342"/>
      <c r="B582" s="2342"/>
      <c r="C582" s="2342"/>
      <c r="D582" s="2342"/>
      <c r="E582" s="2342"/>
      <c r="F582" s="2342"/>
      <c r="G582" s="2342"/>
      <c r="H582" s="2407"/>
      <c r="I582" s="2342"/>
      <c r="J582" s="2342"/>
      <c r="K582" s="2342"/>
      <c r="L582" s="2342"/>
      <c r="M582" s="2342"/>
      <c r="N582" s="2342"/>
      <c r="O582" s="2342"/>
      <c r="P582" s="2342"/>
      <c r="Q582" s="2342"/>
      <c r="R582" s="2342"/>
      <c r="S582" s="2342"/>
      <c r="T582" s="2342"/>
      <c r="U582" s="2342"/>
      <c r="V582" s="2342"/>
      <c r="W582" s="2342"/>
      <c r="X582" s="2342"/>
      <c r="Y582" s="2342"/>
    </row>
    <row r="583" spans="1:25" ht="15.75" customHeight="1">
      <c r="A583" s="2342"/>
      <c r="B583" s="2342"/>
      <c r="C583" s="2342"/>
      <c r="D583" s="2342"/>
      <c r="E583" s="2342"/>
      <c r="F583" s="2342"/>
      <c r="G583" s="2342"/>
      <c r="H583" s="2407"/>
      <c r="I583" s="2342"/>
      <c r="J583" s="2342"/>
      <c r="K583" s="2342"/>
      <c r="L583" s="2342"/>
      <c r="M583" s="2342"/>
      <c r="N583" s="2342"/>
      <c r="O583" s="2342"/>
      <c r="P583" s="2342"/>
      <c r="Q583" s="2342"/>
      <c r="R583" s="2342"/>
      <c r="S583" s="2342"/>
      <c r="T583" s="2342"/>
      <c r="U583" s="2342"/>
      <c r="V583" s="2342"/>
      <c r="W583" s="2342"/>
      <c r="X583" s="2342"/>
      <c r="Y583" s="2342"/>
    </row>
    <row r="584" spans="1:25" ht="15.75" customHeight="1">
      <c r="A584" s="2342"/>
      <c r="B584" s="2342"/>
      <c r="C584" s="2342"/>
      <c r="D584" s="2342"/>
      <c r="E584" s="2342"/>
      <c r="F584" s="2342"/>
      <c r="G584" s="2342"/>
      <c r="H584" s="2407"/>
      <c r="I584" s="2342"/>
      <c r="J584" s="2342"/>
      <c r="K584" s="2342"/>
      <c r="L584" s="2342"/>
      <c r="M584" s="2342"/>
      <c r="N584" s="2342"/>
      <c r="O584" s="2342"/>
      <c r="P584" s="2342"/>
      <c r="Q584" s="2342"/>
      <c r="R584" s="2342"/>
      <c r="S584" s="2342"/>
      <c r="T584" s="2342"/>
      <c r="U584" s="2342"/>
      <c r="V584" s="2342"/>
      <c r="W584" s="2342"/>
      <c r="X584" s="2342"/>
      <c r="Y584" s="2342"/>
    </row>
    <row r="585" spans="1:25" ht="15.75" customHeight="1">
      <c r="A585" s="2342"/>
      <c r="B585" s="2342"/>
      <c r="C585" s="2342"/>
      <c r="D585" s="2342"/>
      <c r="E585" s="2342"/>
      <c r="F585" s="2342"/>
      <c r="G585" s="2342"/>
      <c r="H585" s="2407"/>
      <c r="I585" s="2342"/>
      <c r="J585" s="2342"/>
      <c r="K585" s="2342"/>
      <c r="L585" s="2342"/>
      <c r="M585" s="2342"/>
      <c r="N585" s="2342"/>
      <c r="O585" s="2342"/>
      <c r="P585" s="2342"/>
      <c r="Q585" s="2342"/>
      <c r="R585" s="2342"/>
      <c r="S585" s="2342"/>
      <c r="T585" s="2342"/>
      <c r="U585" s="2342"/>
      <c r="V585" s="2342"/>
      <c r="W585" s="2342"/>
      <c r="X585" s="2342"/>
      <c r="Y585" s="2342"/>
    </row>
    <row r="586" spans="1:25" ht="15.75" customHeight="1">
      <c r="A586" s="2342"/>
      <c r="B586" s="2342"/>
      <c r="C586" s="2342"/>
      <c r="D586" s="2342"/>
      <c r="E586" s="2342"/>
      <c r="F586" s="2342"/>
      <c r="G586" s="2342"/>
      <c r="H586" s="2407"/>
      <c r="I586" s="2342"/>
      <c r="J586" s="2342"/>
      <c r="K586" s="2342"/>
      <c r="L586" s="2342"/>
      <c r="M586" s="2342"/>
      <c r="N586" s="2342"/>
      <c r="O586" s="2342"/>
      <c r="P586" s="2342"/>
      <c r="Q586" s="2342"/>
      <c r="R586" s="2342"/>
      <c r="S586" s="2342"/>
      <c r="T586" s="2342"/>
      <c r="U586" s="2342"/>
      <c r="V586" s="2342"/>
      <c r="W586" s="2342"/>
      <c r="X586" s="2342"/>
      <c r="Y586" s="2342"/>
    </row>
    <row r="587" spans="1:25" ht="15.75" customHeight="1">
      <c r="A587" s="2342"/>
      <c r="B587" s="2342"/>
      <c r="C587" s="2342"/>
      <c r="D587" s="2342"/>
      <c r="E587" s="2342"/>
      <c r="F587" s="2342"/>
      <c r="G587" s="2342"/>
      <c r="H587" s="2407"/>
      <c r="I587" s="2342"/>
      <c r="J587" s="2342"/>
      <c r="K587" s="2342"/>
      <c r="L587" s="2342"/>
      <c r="M587" s="2342"/>
      <c r="N587" s="2342"/>
      <c r="O587" s="2342"/>
      <c r="P587" s="2342"/>
      <c r="Q587" s="2342"/>
      <c r="R587" s="2342"/>
      <c r="S587" s="2342"/>
      <c r="T587" s="2342"/>
      <c r="U587" s="2342"/>
      <c r="V587" s="2342"/>
      <c r="W587" s="2342"/>
      <c r="X587" s="2342"/>
      <c r="Y587" s="2342"/>
    </row>
    <row r="588" spans="1:25" ht="15.75" customHeight="1">
      <c r="A588" s="2342"/>
      <c r="B588" s="2342"/>
      <c r="C588" s="2342"/>
      <c r="D588" s="2342"/>
      <c r="E588" s="2342"/>
      <c r="F588" s="2342"/>
      <c r="G588" s="2342"/>
      <c r="H588" s="2407"/>
      <c r="I588" s="2342"/>
      <c r="J588" s="2342"/>
      <c r="K588" s="2342"/>
      <c r="L588" s="2342"/>
      <c r="M588" s="2342"/>
      <c r="N588" s="2342"/>
      <c r="O588" s="2342"/>
      <c r="P588" s="2342"/>
      <c r="Q588" s="2342"/>
      <c r="R588" s="2342"/>
      <c r="S588" s="2342"/>
      <c r="T588" s="2342"/>
      <c r="U588" s="2342"/>
      <c r="V588" s="2342"/>
      <c r="W588" s="2342"/>
      <c r="X588" s="2342"/>
      <c r="Y588" s="2342"/>
    </row>
    <row r="589" spans="1:25" ht="15.75" customHeight="1">
      <c r="A589" s="2342"/>
      <c r="B589" s="2342"/>
      <c r="C589" s="2342"/>
      <c r="D589" s="2342"/>
      <c r="E589" s="2342"/>
      <c r="F589" s="2342"/>
      <c r="G589" s="2342"/>
      <c r="H589" s="2407"/>
      <c r="I589" s="2342"/>
      <c r="J589" s="2342"/>
      <c r="K589" s="2342"/>
      <c r="L589" s="2342"/>
      <c r="M589" s="2342"/>
      <c r="N589" s="2342"/>
      <c r="O589" s="2342"/>
      <c r="P589" s="2342"/>
      <c r="Q589" s="2342"/>
      <c r="R589" s="2342"/>
      <c r="S589" s="2342"/>
      <c r="T589" s="2342"/>
      <c r="U589" s="2342"/>
      <c r="V589" s="2342"/>
      <c r="W589" s="2342"/>
      <c r="X589" s="2342"/>
      <c r="Y589" s="2342"/>
    </row>
    <row r="590" spans="1:25" ht="15.75" customHeight="1">
      <c r="A590" s="2342"/>
      <c r="B590" s="2342"/>
      <c r="C590" s="2342"/>
      <c r="D590" s="2342"/>
      <c r="E590" s="2342"/>
      <c r="F590" s="2342"/>
      <c r="G590" s="2342"/>
      <c r="H590" s="2407"/>
      <c r="I590" s="2342"/>
      <c r="J590" s="2342"/>
      <c r="K590" s="2342"/>
      <c r="L590" s="2342"/>
      <c r="M590" s="2342"/>
      <c r="N590" s="2342"/>
      <c r="O590" s="2342"/>
      <c r="P590" s="2342"/>
      <c r="Q590" s="2342"/>
      <c r="R590" s="2342"/>
      <c r="S590" s="2342"/>
      <c r="T590" s="2342"/>
      <c r="U590" s="2342"/>
      <c r="V590" s="2342"/>
      <c r="W590" s="2342"/>
      <c r="X590" s="2342"/>
      <c r="Y590" s="2342"/>
    </row>
    <row r="591" spans="1:25" ht="15.75" customHeight="1">
      <c r="A591" s="2342"/>
      <c r="B591" s="2342"/>
      <c r="C591" s="2342"/>
      <c r="D591" s="2342"/>
      <c r="E591" s="2342"/>
      <c r="F591" s="2342"/>
      <c r="G591" s="2342"/>
      <c r="H591" s="2407"/>
      <c r="I591" s="2342"/>
      <c r="J591" s="2342"/>
      <c r="K591" s="2342"/>
      <c r="L591" s="2342"/>
      <c r="M591" s="2342"/>
      <c r="N591" s="2342"/>
      <c r="O591" s="2342"/>
      <c r="P591" s="2342"/>
      <c r="Q591" s="2342"/>
      <c r="R591" s="2342"/>
      <c r="S591" s="2342"/>
      <c r="T591" s="2342"/>
      <c r="U591" s="2342"/>
      <c r="V591" s="2342"/>
      <c r="W591" s="2342"/>
      <c r="X591" s="2342"/>
      <c r="Y591" s="2342"/>
    </row>
    <row r="592" spans="1:25" ht="15.75" customHeight="1">
      <c r="A592" s="2342"/>
      <c r="B592" s="2342"/>
      <c r="C592" s="2342"/>
      <c r="D592" s="2342"/>
      <c r="E592" s="2342"/>
      <c r="F592" s="2342"/>
      <c r="G592" s="2342"/>
      <c r="H592" s="2407"/>
      <c r="I592" s="2342"/>
      <c r="J592" s="2342"/>
      <c r="K592" s="2342"/>
      <c r="L592" s="2342"/>
      <c r="M592" s="2342"/>
      <c r="N592" s="2342"/>
      <c r="O592" s="2342"/>
      <c r="P592" s="2342"/>
      <c r="Q592" s="2342"/>
      <c r="R592" s="2342"/>
      <c r="S592" s="2342"/>
      <c r="T592" s="2342"/>
      <c r="U592" s="2342"/>
      <c r="V592" s="2342"/>
      <c r="W592" s="2342"/>
      <c r="X592" s="2342"/>
      <c r="Y592" s="2342"/>
    </row>
    <row r="593" spans="1:25" ht="15.75" customHeight="1">
      <c r="A593" s="2342"/>
      <c r="B593" s="2342"/>
      <c r="C593" s="2342"/>
      <c r="D593" s="2342"/>
      <c r="E593" s="2342"/>
      <c r="F593" s="2342"/>
      <c r="G593" s="2342"/>
      <c r="H593" s="2407"/>
      <c r="I593" s="2342"/>
      <c r="J593" s="2342"/>
      <c r="K593" s="2342"/>
      <c r="L593" s="2342"/>
      <c r="M593" s="2342"/>
      <c r="N593" s="2342"/>
      <c r="O593" s="2342"/>
      <c r="P593" s="2342"/>
      <c r="Q593" s="2342"/>
      <c r="R593" s="2342"/>
      <c r="S593" s="2342"/>
      <c r="T593" s="2342"/>
      <c r="U593" s="2342"/>
      <c r="V593" s="2342"/>
      <c r="W593" s="2342"/>
      <c r="X593" s="2342"/>
      <c r="Y593" s="2342"/>
    </row>
    <row r="594" spans="1:25" ht="15.75" customHeight="1">
      <c r="A594" s="2342"/>
      <c r="B594" s="2342"/>
      <c r="C594" s="2342"/>
      <c r="D594" s="2342"/>
      <c r="E594" s="2342"/>
      <c r="F594" s="2342"/>
      <c r="G594" s="2342"/>
      <c r="H594" s="2407"/>
      <c r="I594" s="2342"/>
      <c r="J594" s="2342"/>
      <c r="K594" s="2342"/>
      <c r="L594" s="2342"/>
      <c r="M594" s="2342"/>
      <c r="N594" s="2342"/>
      <c r="O594" s="2342"/>
      <c r="P594" s="2342"/>
      <c r="Q594" s="2342"/>
      <c r="R594" s="2342"/>
      <c r="S594" s="2342"/>
      <c r="T594" s="2342"/>
      <c r="U594" s="2342"/>
      <c r="V594" s="2342"/>
      <c r="W594" s="2342"/>
      <c r="X594" s="2342"/>
      <c r="Y594" s="2342"/>
    </row>
    <row r="595" spans="1:25" ht="15.75" customHeight="1">
      <c r="A595" s="2342"/>
      <c r="B595" s="2342"/>
      <c r="C595" s="2342"/>
      <c r="D595" s="2342"/>
      <c r="E595" s="2342"/>
      <c r="F595" s="2342"/>
      <c r="G595" s="2342"/>
      <c r="H595" s="2407"/>
      <c r="I595" s="2342"/>
      <c r="J595" s="2342"/>
      <c r="K595" s="2342"/>
      <c r="L595" s="2342"/>
      <c r="M595" s="2342"/>
      <c r="N595" s="2342"/>
      <c r="O595" s="2342"/>
      <c r="P595" s="2342"/>
      <c r="Q595" s="2342"/>
      <c r="R595" s="2342"/>
      <c r="S595" s="2342"/>
      <c r="T595" s="2342"/>
      <c r="U595" s="2342"/>
      <c r="V595" s="2342"/>
      <c r="W595" s="2342"/>
      <c r="X595" s="2342"/>
      <c r="Y595" s="2342"/>
    </row>
    <row r="596" spans="1:25" ht="15.75" customHeight="1">
      <c r="A596" s="2342"/>
      <c r="B596" s="2342"/>
      <c r="C596" s="2342"/>
      <c r="D596" s="2342"/>
      <c r="E596" s="2342"/>
      <c r="F596" s="2342"/>
      <c r="G596" s="2342"/>
      <c r="H596" s="2407"/>
      <c r="I596" s="2342"/>
      <c r="J596" s="2342"/>
      <c r="K596" s="2342"/>
      <c r="L596" s="2342"/>
      <c r="M596" s="2342"/>
      <c r="N596" s="2342"/>
      <c r="O596" s="2342"/>
      <c r="P596" s="2342"/>
      <c r="Q596" s="2342"/>
      <c r="R596" s="2342"/>
      <c r="S596" s="2342"/>
      <c r="T596" s="2342"/>
      <c r="U596" s="2342"/>
      <c r="V596" s="2342"/>
      <c r="W596" s="2342"/>
      <c r="X596" s="2342"/>
      <c r="Y596" s="2342"/>
    </row>
    <row r="597" spans="1:25" ht="15.75" customHeight="1">
      <c r="A597" s="2342"/>
      <c r="B597" s="2342"/>
      <c r="C597" s="2342"/>
      <c r="D597" s="2342"/>
      <c r="E597" s="2342"/>
      <c r="F597" s="2342"/>
      <c r="G597" s="2342"/>
      <c r="H597" s="2407"/>
      <c r="I597" s="2342"/>
      <c r="J597" s="2342"/>
      <c r="K597" s="2342"/>
      <c r="L597" s="2342"/>
      <c r="M597" s="2342"/>
      <c r="N597" s="2342"/>
      <c r="O597" s="2342"/>
      <c r="P597" s="2342"/>
      <c r="Q597" s="2342"/>
      <c r="R597" s="2342"/>
      <c r="S597" s="2342"/>
      <c r="T597" s="2342"/>
      <c r="U597" s="2342"/>
      <c r="V597" s="2342"/>
      <c r="W597" s="2342"/>
      <c r="X597" s="2342"/>
      <c r="Y597" s="2342"/>
    </row>
    <row r="598" spans="1:25" ht="15.75" customHeight="1">
      <c r="A598" s="2342"/>
      <c r="B598" s="2342"/>
      <c r="C598" s="2342"/>
      <c r="D598" s="2342"/>
      <c r="E598" s="2342"/>
      <c r="F598" s="2342"/>
      <c r="G598" s="2342"/>
      <c r="H598" s="2407"/>
      <c r="I598" s="2342"/>
      <c r="J598" s="2342"/>
      <c r="K598" s="2342"/>
      <c r="L598" s="2342"/>
      <c r="M598" s="2342"/>
      <c r="N598" s="2342"/>
      <c r="O598" s="2342"/>
      <c r="P598" s="2342"/>
      <c r="Q598" s="2342"/>
      <c r="R598" s="2342"/>
      <c r="S598" s="2342"/>
      <c r="T598" s="2342"/>
      <c r="U598" s="2342"/>
      <c r="V598" s="2342"/>
      <c r="W598" s="2342"/>
      <c r="X598" s="2342"/>
      <c r="Y598" s="2342"/>
    </row>
    <row r="599" spans="1:25" ht="15.75" customHeight="1">
      <c r="A599" s="2342"/>
      <c r="B599" s="2342"/>
      <c r="C599" s="2342"/>
      <c r="D599" s="2342"/>
      <c r="E599" s="2342"/>
      <c r="F599" s="2342"/>
      <c r="G599" s="2342"/>
      <c r="H599" s="2407"/>
      <c r="I599" s="2342"/>
      <c r="J599" s="2342"/>
      <c r="K599" s="2342"/>
      <c r="L599" s="2342"/>
      <c r="M599" s="2342"/>
      <c r="N599" s="2342"/>
      <c r="O599" s="2342"/>
      <c r="P599" s="2342"/>
      <c r="Q599" s="2342"/>
      <c r="R599" s="2342"/>
      <c r="S599" s="2342"/>
      <c r="T599" s="2342"/>
      <c r="U599" s="2342"/>
      <c r="V599" s="2342"/>
      <c r="W599" s="2342"/>
      <c r="X599" s="2342"/>
      <c r="Y599" s="2342"/>
    </row>
    <row r="600" spans="1:25" ht="15.75" customHeight="1">
      <c r="A600" s="2342"/>
      <c r="B600" s="2342"/>
      <c r="C600" s="2342"/>
      <c r="D600" s="2342"/>
      <c r="E600" s="2342"/>
      <c r="F600" s="2342"/>
      <c r="G600" s="2342"/>
      <c r="H600" s="2407"/>
      <c r="I600" s="2342"/>
      <c r="J600" s="2342"/>
      <c r="K600" s="2342"/>
      <c r="L600" s="2342"/>
      <c r="M600" s="2342"/>
      <c r="N600" s="2342"/>
      <c r="O600" s="2342"/>
      <c r="P600" s="2342"/>
      <c r="Q600" s="2342"/>
      <c r="R600" s="2342"/>
      <c r="S600" s="2342"/>
      <c r="T600" s="2342"/>
      <c r="U600" s="2342"/>
      <c r="V600" s="2342"/>
      <c r="W600" s="2342"/>
      <c r="X600" s="2342"/>
      <c r="Y600" s="2342"/>
    </row>
    <row r="601" spans="1:25" ht="15.75" customHeight="1">
      <c r="A601" s="2342"/>
      <c r="B601" s="2342"/>
      <c r="C601" s="2342"/>
      <c r="D601" s="2342"/>
      <c r="E601" s="2342"/>
      <c r="F601" s="2342"/>
      <c r="G601" s="2342"/>
      <c r="H601" s="2407"/>
      <c r="I601" s="2342"/>
      <c r="J601" s="2342"/>
      <c r="K601" s="2342"/>
      <c r="L601" s="2342"/>
      <c r="M601" s="2342"/>
      <c r="N601" s="2342"/>
      <c r="O601" s="2342"/>
      <c r="P601" s="2342"/>
      <c r="Q601" s="2342"/>
      <c r="R601" s="2342"/>
      <c r="S601" s="2342"/>
      <c r="T601" s="2342"/>
      <c r="U601" s="2342"/>
      <c r="V601" s="2342"/>
      <c r="W601" s="2342"/>
      <c r="X601" s="2342"/>
      <c r="Y601" s="2342"/>
    </row>
    <row r="602" spans="1:25" ht="15.75" customHeight="1">
      <c r="A602" s="2342"/>
      <c r="B602" s="2342"/>
      <c r="C602" s="2342"/>
      <c r="D602" s="2342"/>
      <c r="E602" s="2342"/>
      <c r="F602" s="2342"/>
      <c r="G602" s="2342"/>
      <c r="H602" s="2407"/>
      <c r="I602" s="2342"/>
      <c r="J602" s="2342"/>
      <c r="K602" s="2342"/>
      <c r="L602" s="2342"/>
      <c r="M602" s="2342"/>
      <c r="N602" s="2342"/>
      <c r="O602" s="2342"/>
      <c r="P602" s="2342"/>
      <c r="Q602" s="2342"/>
      <c r="R602" s="2342"/>
      <c r="S602" s="2342"/>
      <c r="T602" s="2342"/>
      <c r="U602" s="2342"/>
      <c r="V602" s="2342"/>
      <c r="W602" s="2342"/>
      <c r="X602" s="2342"/>
      <c r="Y602" s="2342"/>
    </row>
    <row r="603" spans="1:25" ht="15.75" customHeight="1">
      <c r="A603" s="2342"/>
      <c r="B603" s="2342"/>
      <c r="C603" s="2342"/>
      <c r="D603" s="2342"/>
      <c r="E603" s="2342"/>
      <c r="F603" s="2342"/>
      <c r="G603" s="2342"/>
      <c r="H603" s="2407"/>
      <c r="I603" s="2342"/>
      <c r="J603" s="2342"/>
      <c r="K603" s="2342"/>
      <c r="L603" s="2342"/>
      <c r="M603" s="2342"/>
      <c r="N603" s="2342"/>
      <c r="O603" s="2342"/>
      <c r="P603" s="2342"/>
      <c r="Q603" s="2342"/>
      <c r="R603" s="2342"/>
      <c r="S603" s="2342"/>
      <c r="T603" s="2342"/>
      <c r="U603" s="2342"/>
      <c r="V603" s="2342"/>
      <c r="W603" s="2342"/>
      <c r="X603" s="2342"/>
      <c r="Y603" s="2342"/>
    </row>
    <row r="604" spans="1:25" ht="15.75" customHeight="1">
      <c r="A604" s="2342"/>
      <c r="B604" s="2342"/>
      <c r="C604" s="2342"/>
      <c r="D604" s="2342"/>
      <c r="E604" s="2342"/>
      <c r="F604" s="2342"/>
      <c r="G604" s="2342"/>
      <c r="H604" s="2407"/>
      <c r="I604" s="2342"/>
      <c r="J604" s="2342"/>
      <c r="K604" s="2342"/>
      <c r="L604" s="2342"/>
      <c r="M604" s="2342"/>
      <c r="N604" s="2342"/>
      <c r="O604" s="2342"/>
      <c r="P604" s="2342"/>
      <c r="Q604" s="2342"/>
      <c r="R604" s="2342"/>
      <c r="S604" s="2342"/>
      <c r="T604" s="2342"/>
      <c r="U604" s="2342"/>
      <c r="V604" s="2342"/>
      <c r="W604" s="2342"/>
      <c r="X604" s="2342"/>
      <c r="Y604" s="2342"/>
    </row>
    <row r="605" spans="1:25" ht="15.75" customHeight="1">
      <c r="A605" s="2342"/>
      <c r="B605" s="2342"/>
      <c r="C605" s="2342"/>
      <c r="D605" s="2342"/>
      <c r="E605" s="2342"/>
      <c r="F605" s="2342"/>
      <c r="G605" s="2342"/>
      <c r="H605" s="2407"/>
      <c r="I605" s="2342"/>
      <c r="J605" s="2342"/>
      <c r="K605" s="2342"/>
      <c r="L605" s="2342"/>
      <c r="M605" s="2342"/>
      <c r="N605" s="2342"/>
      <c r="O605" s="2342"/>
      <c r="P605" s="2342"/>
      <c r="Q605" s="2342"/>
      <c r="R605" s="2342"/>
      <c r="S605" s="2342"/>
      <c r="T605" s="2342"/>
      <c r="U605" s="2342"/>
      <c r="V605" s="2342"/>
      <c r="W605" s="2342"/>
      <c r="X605" s="2342"/>
      <c r="Y605" s="2342"/>
    </row>
    <row r="606" spans="1:25" ht="15.75" customHeight="1">
      <c r="A606" s="2342"/>
      <c r="B606" s="2342"/>
      <c r="C606" s="2342"/>
      <c r="D606" s="2342"/>
      <c r="E606" s="2342"/>
      <c r="F606" s="2342"/>
      <c r="G606" s="2342"/>
      <c r="H606" s="2407"/>
      <c r="I606" s="2342"/>
      <c r="J606" s="2342"/>
      <c r="K606" s="2342"/>
      <c r="L606" s="2342"/>
      <c r="M606" s="2342"/>
      <c r="N606" s="2342"/>
      <c r="O606" s="2342"/>
      <c r="P606" s="2342"/>
      <c r="Q606" s="2342"/>
      <c r="R606" s="2342"/>
      <c r="S606" s="2342"/>
      <c r="T606" s="2342"/>
      <c r="U606" s="2342"/>
      <c r="V606" s="2342"/>
      <c r="W606" s="2342"/>
      <c r="X606" s="2342"/>
      <c r="Y606" s="2342"/>
    </row>
    <row r="607" spans="1:25" ht="15.75" customHeight="1">
      <c r="A607" s="2342"/>
      <c r="B607" s="2342"/>
      <c r="C607" s="2342"/>
      <c r="D607" s="2342"/>
      <c r="E607" s="2342"/>
      <c r="F607" s="2342"/>
      <c r="G607" s="2342"/>
      <c r="H607" s="2407"/>
      <c r="I607" s="2342"/>
      <c r="J607" s="2342"/>
      <c r="K607" s="2342"/>
      <c r="L607" s="2342"/>
      <c r="M607" s="2342"/>
      <c r="N607" s="2342"/>
      <c r="O607" s="2342"/>
      <c r="P607" s="2342"/>
      <c r="Q607" s="2342"/>
      <c r="R607" s="2342"/>
      <c r="S607" s="2342"/>
      <c r="T607" s="2342"/>
      <c r="U607" s="2342"/>
      <c r="V607" s="2342"/>
      <c r="W607" s="2342"/>
      <c r="X607" s="2342"/>
      <c r="Y607" s="2342"/>
    </row>
    <row r="608" spans="1:25" ht="15.75" customHeight="1">
      <c r="A608" s="2342"/>
      <c r="B608" s="2342"/>
      <c r="C608" s="2342"/>
      <c r="D608" s="2342"/>
      <c r="E608" s="2342"/>
      <c r="F608" s="2342"/>
      <c r="G608" s="2342"/>
      <c r="H608" s="2407"/>
      <c r="I608" s="2342"/>
      <c r="J608" s="2342"/>
      <c r="K608" s="2342"/>
      <c r="L608" s="2342"/>
      <c r="M608" s="2342"/>
      <c r="N608" s="2342"/>
      <c r="O608" s="2342"/>
      <c r="P608" s="2342"/>
      <c r="Q608" s="2342"/>
      <c r="R608" s="2342"/>
      <c r="S608" s="2342"/>
      <c r="T608" s="2342"/>
      <c r="U608" s="2342"/>
      <c r="V608" s="2342"/>
      <c r="W608" s="2342"/>
      <c r="X608" s="2342"/>
      <c r="Y608" s="2342"/>
    </row>
    <row r="609" spans="1:25" ht="15.75" customHeight="1">
      <c r="A609" s="2342"/>
      <c r="B609" s="2342"/>
      <c r="C609" s="2342"/>
      <c r="D609" s="2342"/>
      <c r="E609" s="2342"/>
      <c r="F609" s="2342"/>
      <c r="G609" s="2342"/>
      <c r="H609" s="2407"/>
      <c r="I609" s="2342"/>
      <c r="J609" s="2342"/>
      <c r="K609" s="2342"/>
      <c r="L609" s="2342"/>
      <c r="M609" s="2342"/>
      <c r="N609" s="2342"/>
      <c r="O609" s="2342"/>
      <c r="P609" s="2342"/>
      <c r="Q609" s="2342"/>
      <c r="R609" s="2342"/>
      <c r="S609" s="2342"/>
      <c r="T609" s="2342"/>
      <c r="U609" s="2342"/>
      <c r="V609" s="2342"/>
      <c r="W609" s="2342"/>
      <c r="X609" s="2342"/>
      <c r="Y609" s="2342"/>
    </row>
    <row r="610" spans="1:25" ht="15.75" customHeight="1">
      <c r="A610" s="2342"/>
      <c r="B610" s="2342"/>
      <c r="C610" s="2342"/>
      <c r="D610" s="2342"/>
      <c r="E610" s="2342"/>
      <c r="F610" s="2342"/>
      <c r="G610" s="2342"/>
      <c r="H610" s="2407"/>
      <c r="I610" s="2342"/>
      <c r="J610" s="2342"/>
      <c r="K610" s="2342"/>
      <c r="L610" s="2342"/>
      <c r="M610" s="2342"/>
      <c r="N610" s="2342"/>
      <c r="O610" s="2342"/>
      <c r="P610" s="2342"/>
      <c r="Q610" s="2342"/>
      <c r="R610" s="2342"/>
      <c r="S610" s="2342"/>
      <c r="T610" s="2342"/>
      <c r="U610" s="2342"/>
      <c r="V610" s="2342"/>
      <c r="W610" s="2342"/>
      <c r="X610" s="2342"/>
      <c r="Y610" s="2342"/>
    </row>
    <row r="611" spans="1:25" ht="15.75" customHeight="1">
      <c r="A611" s="2342"/>
      <c r="B611" s="2342"/>
      <c r="C611" s="2342"/>
      <c r="D611" s="2342"/>
      <c r="E611" s="2342"/>
      <c r="F611" s="2342"/>
      <c r="G611" s="2342"/>
      <c r="H611" s="2407"/>
      <c r="I611" s="2342"/>
      <c r="J611" s="2342"/>
      <c r="K611" s="2342"/>
      <c r="L611" s="2342"/>
      <c r="M611" s="2342"/>
      <c r="N611" s="2342"/>
      <c r="O611" s="2342"/>
      <c r="P611" s="2342"/>
      <c r="Q611" s="2342"/>
      <c r="R611" s="2342"/>
      <c r="S611" s="2342"/>
      <c r="T611" s="2342"/>
      <c r="U611" s="2342"/>
      <c r="V611" s="2342"/>
      <c r="W611" s="2342"/>
      <c r="X611" s="2342"/>
      <c r="Y611" s="2342"/>
    </row>
    <row r="612" spans="1:25" ht="15.75" customHeight="1">
      <c r="A612" s="2342"/>
      <c r="B612" s="2342"/>
      <c r="C612" s="2342"/>
      <c r="D612" s="2342"/>
      <c r="E612" s="2342"/>
      <c r="F612" s="2342"/>
      <c r="G612" s="2342"/>
      <c r="H612" s="2407"/>
      <c r="I612" s="2342"/>
      <c r="J612" s="2342"/>
      <c r="K612" s="2342"/>
      <c r="L612" s="2342"/>
      <c r="M612" s="2342"/>
      <c r="N612" s="2342"/>
      <c r="O612" s="2342"/>
      <c r="P612" s="2342"/>
      <c r="Q612" s="2342"/>
      <c r="R612" s="2342"/>
      <c r="S612" s="2342"/>
      <c r="T612" s="2342"/>
      <c r="U612" s="2342"/>
      <c r="V612" s="2342"/>
      <c r="W612" s="2342"/>
      <c r="X612" s="2342"/>
      <c r="Y612" s="2342"/>
    </row>
    <row r="613" spans="1:25" ht="15.75" customHeight="1">
      <c r="A613" s="2342"/>
      <c r="B613" s="2342"/>
      <c r="C613" s="2342"/>
      <c r="D613" s="2342"/>
      <c r="E613" s="2342"/>
      <c r="F613" s="2342"/>
      <c r="G613" s="2342"/>
      <c r="H613" s="2407"/>
      <c r="I613" s="2342"/>
      <c r="J613" s="2342"/>
      <c r="K613" s="2342"/>
      <c r="L613" s="2342"/>
      <c r="M613" s="2342"/>
      <c r="N613" s="2342"/>
      <c r="O613" s="2342"/>
      <c r="P613" s="2342"/>
      <c r="Q613" s="2342"/>
      <c r="R613" s="2342"/>
      <c r="S613" s="2342"/>
      <c r="T613" s="2342"/>
      <c r="U613" s="2342"/>
      <c r="V613" s="2342"/>
      <c r="W613" s="2342"/>
      <c r="X613" s="2342"/>
      <c r="Y613" s="2342"/>
    </row>
    <row r="614" spans="1:25" ht="15.75" customHeight="1">
      <c r="A614" s="2342"/>
      <c r="B614" s="2342"/>
      <c r="C614" s="2342"/>
      <c r="D614" s="2342"/>
      <c r="E614" s="2342"/>
      <c r="F614" s="2342"/>
      <c r="G614" s="2342"/>
      <c r="H614" s="2407"/>
      <c r="I614" s="2342"/>
      <c r="J614" s="2342"/>
      <c r="K614" s="2342"/>
      <c r="L614" s="2342"/>
      <c r="M614" s="2342"/>
      <c r="N614" s="2342"/>
      <c r="O614" s="2342"/>
      <c r="P614" s="2342"/>
      <c r="Q614" s="2342"/>
      <c r="R614" s="2342"/>
      <c r="S614" s="2342"/>
      <c r="T614" s="2342"/>
      <c r="U614" s="2342"/>
      <c r="V614" s="2342"/>
      <c r="W614" s="2342"/>
      <c r="X614" s="2342"/>
      <c r="Y614" s="2342"/>
    </row>
    <row r="615" spans="1:25" ht="15.75" customHeight="1">
      <c r="A615" s="2342"/>
      <c r="B615" s="2342"/>
      <c r="C615" s="2342"/>
      <c r="D615" s="2342"/>
      <c r="E615" s="2342"/>
      <c r="F615" s="2342"/>
      <c r="G615" s="2342"/>
      <c r="H615" s="2407"/>
      <c r="I615" s="2342"/>
      <c r="J615" s="2342"/>
      <c r="K615" s="2342"/>
      <c r="L615" s="2342"/>
      <c r="M615" s="2342"/>
      <c r="N615" s="2342"/>
      <c r="O615" s="2342"/>
      <c r="P615" s="2342"/>
      <c r="Q615" s="2342"/>
      <c r="R615" s="2342"/>
      <c r="S615" s="2342"/>
      <c r="T615" s="2342"/>
      <c r="U615" s="2342"/>
      <c r="V615" s="2342"/>
      <c r="W615" s="2342"/>
      <c r="X615" s="2342"/>
      <c r="Y615" s="2342"/>
    </row>
    <row r="616" spans="1:25" ht="15.75" customHeight="1">
      <c r="A616" s="2342"/>
      <c r="B616" s="2342"/>
      <c r="C616" s="2342"/>
      <c r="D616" s="2342"/>
      <c r="E616" s="2342"/>
      <c r="F616" s="2342"/>
      <c r="G616" s="2342"/>
      <c r="H616" s="2407"/>
      <c r="I616" s="2342"/>
      <c r="J616" s="2342"/>
      <c r="K616" s="2342"/>
      <c r="L616" s="2342"/>
      <c r="M616" s="2342"/>
      <c r="N616" s="2342"/>
      <c r="O616" s="2342"/>
      <c r="P616" s="2342"/>
      <c r="Q616" s="2342"/>
      <c r="R616" s="2342"/>
      <c r="S616" s="2342"/>
      <c r="T616" s="2342"/>
      <c r="U616" s="2342"/>
      <c r="V616" s="2342"/>
      <c r="W616" s="2342"/>
      <c r="X616" s="2342"/>
      <c r="Y616" s="2342"/>
    </row>
    <row r="617" spans="1:25" ht="15.75" customHeight="1">
      <c r="A617" s="2342"/>
      <c r="B617" s="2342"/>
      <c r="C617" s="2342"/>
      <c r="D617" s="2342"/>
      <c r="E617" s="2342"/>
      <c r="F617" s="2342"/>
      <c r="G617" s="2342"/>
      <c r="H617" s="2407"/>
      <c r="I617" s="2342"/>
      <c r="J617" s="2342"/>
      <c r="K617" s="2342"/>
      <c r="L617" s="2342"/>
      <c r="M617" s="2342"/>
      <c r="N617" s="2342"/>
      <c r="O617" s="2342"/>
      <c r="P617" s="2342"/>
      <c r="Q617" s="2342"/>
      <c r="R617" s="2342"/>
      <c r="S617" s="2342"/>
      <c r="T617" s="2342"/>
      <c r="U617" s="2342"/>
      <c r="V617" s="2342"/>
      <c r="W617" s="2342"/>
      <c r="X617" s="2342"/>
      <c r="Y617" s="2342"/>
    </row>
    <row r="618" spans="1:25" ht="15.75" customHeight="1">
      <c r="A618" s="2342"/>
      <c r="B618" s="2342"/>
      <c r="C618" s="2342"/>
      <c r="D618" s="2342"/>
      <c r="E618" s="2342"/>
      <c r="F618" s="2342"/>
      <c r="G618" s="2342"/>
      <c r="H618" s="2407"/>
      <c r="I618" s="2342"/>
      <c r="J618" s="2342"/>
      <c r="K618" s="2342"/>
      <c r="L618" s="2342"/>
      <c r="M618" s="2342"/>
      <c r="N618" s="2342"/>
      <c r="O618" s="2342"/>
      <c r="P618" s="2342"/>
      <c r="Q618" s="2342"/>
      <c r="R618" s="2342"/>
      <c r="S618" s="2342"/>
      <c r="T618" s="2342"/>
      <c r="U618" s="2342"/>
      <c r="V618" s="2342"/>
      <c r="W618" s="2342"/>
      <c r="X618" s="2342"/>
      <c r="Y618" s="2342"/>
    </row>
    <row r="619" spans="1:25" ht="15.75" customHeight="1">
      <c r="A619" s="2342"/>
      <c r="B619" s="2342"/>
      <c r="C619" s="2342"/>
      <c r="D619" s="2342"/>
      <c r="E619" s="2342"/>
      <c r="F619" s="2342"/>
      <c r="G619" s="2342"/>
      <c r="H619" s="2407"/>
      <c r="I619" s="2342"/>
      <c r="J619" s="2342"/>
      <c r="K619" s="2342"/>
      <c r="L619" s="2342"/>
      <c r="M619" s="2342"/>
      <c r="N619" s="2342"/>
      <c r="O619" s="2342"/>
      <c r="P619" s="2342"/>
      <c r="Q619" s="2342"/>
      <c r="R619" s="2342"/>
      <c r="S619" s="2342"/>
      <c r="T619" s="2342"/>
      <c r="U619" s="2342"/>
      <c r="V619" s="2342"/>
      <c r="W619" s="2342"/>
      <c r="X619" s="2342"/>
      <c r="Y619" s="2342"/>
    </row>
    <row r="620" spans="1:25" ht="15.75" customHeight="1">
      <c r="A620" s="2342"/>
      <c r="B620" s="2342"/>
      <c r="C620" s="2342"/>
      <c r="D620" s="2342"/>
      <c r="E620" s="2342"/>
      <c r="F620" s="2342"/>
      <c r="G620" s="2342"/>
      <c r="H620" s="2407"/>
      <c r="I620" s="2342"/>
      <c r="J620" s="2342"/>
      <c r="K620" s="2342"/>
      <c r="L620" s="2342"/>
      <c r="M620" s="2342"/>
      <c r="N620" s="2342"/>
      <c r="O620" s="2342"/>
      <c r="P620" s="2342"/>
      <c r="Q620" s="2342"/>
      <c r="R620" s="2342"/>
      <c r="S620" s="2342"/>
      <c r="T620" s="2342"/>
      <c r="U620" s="2342"/>
      <c r="V620" s="2342"/>
      <c r="W620" s="2342"/>
      <c r="X620" s="2342"/>
      <c r="Y620" s="2342"/>
    </row>
    <row r="621" spans="1:25" ht="15.75" customHeight="1">
      <c r="A621" s="2342"/>
      <c r="B621" s="2342"/>
      <c r="C621" s="2342"/>
      <c r="D621" s="2342"/>
      <c r="E621" s="2342"/>
      <c r="F621" s="2342"/>
      <c r="G621" s="2342"/>
      <c r="H621" s="2407"/>
      <c r="I621" s="2342"/>
      <c r="J621" s="2342"/>
      <c r="K621" s="2342"/>
      <c r="L621" s="2342"/>
      <c r="M621" s="2342"/>
      <c r="N621" s="2342"/>
      <c r="O621" s="2342"/>
      <c r="P621" s="2342"/>
      <c r="Q621" s="2342"/>
      <c r="R621" s="2342"/>
      <c r="S621" s="2342"/>
      <c r="T621" s="2342"/>
      <c r="U621" s="2342"/>
      <c r="V621" s="2342"/>
      <c r="W621" s="2342"/>
      <c r="X621" s="2342"/>
      <c r="Y621" s="2342"/>
    </row>
    <row r="622" spans="1:25" ht="15.75" customHeight="1">
      <c r="A622" s="2342"/>
      <c r="B622" s="2342"/>
      <c r="C622" s="2342"/>
      <c r="D622" s="2342"/>
      <c r="E622" s="2342"/>
      <c r="F622" s="2342"/>
      <c r="G622" s="2342"/>
      <c r="H622" s="2407"/>
      <c r="I622" s="2342"/>
      <c r="J622" s="2342"/>
      <c r="K622" s="2342"/>
      <c r="L622" s="2342"/>
      <c r="M622" s="2342"/>
      <c r="N622" s="2342"/>
      <c r="O622" s="2342"/>
      <c r="P622" s="2342"/>
      <c r="Q622" s="2342"/>
      <c r="R622" s="2342"/>
      <c r="S622" s="2342"/>
      <c r="T622" s="2342"/>
      <c r="U622" s="2342"/>
      <c r="V622" s="2342"/>
      <c r="W622" s="2342"/>
      <c r="X622" s="2342"/>
      <c r="Y622" s="2342"/>
    </row>
    <row r="623" spans="1:25" ht="15.75" customHeight="1">
      <c r="A623" s="2342"/>
      <c r="B623" s="2342"/>
      <c r="C623" s="2342"/>
      <c r="D623" s="2342"/>
      <c r="E623" s="2342"/>
      <c r="F623" s="2342"/>
      <c r="G623" s="2342"/>
      <c r="H623" s="2407"/>
      <c r="I623" s="2342"/>
      <c r="J623" s="2342"/>
      <c r="K623" s="2342"/>
      <c r="L623" s="2342"/>
      <c r="M623" s="2342"/>
      <c r="N623" s="2342"/>
      <c r="O623" s="2342"/>
      <c r="P623" s="2342"/>
      <c r="Q623" s="2342"/>
      <c r="R623" s="2342"/>
      <c r="S623" s="2342"/>
      <c r="T623" s="2342"/>
      <c r="U623" s="2342"/>
      <c r="V623" s="2342"/>
      <c r="W623" s="2342"/>
      <c r="X623" s="2342"/>
      <c r="Y623" s="2342"/>
    </row>
    <row r="624" spans="1:25" ht="15.75" customHeight="1">
      <c r="A624" s="2342"/>
      <c r="B624" s="2342"/>
      <c r="C624" s="2342"/>
      <c r="D624" s="2342"/>
      <c r="E624" s="2342"/>
      <c r="F624" s="2342"/>
      <c r="G624" s="2342"/>
      <c r="H624" s="2407"/>
      <c r="I624" s="2342"/>
      <c r="J624" s="2342"/>
      <c r="K624" s="2342"/>
      <c r="L624" s="2342"/>
      <c r="M624" s="2342"/>
      <c r="N624" s="2342"/>
      <c r="O624" s="2342"/>
      <c r="P624" s="2342"/>
      <c r="Q624" s="2342"/>
      <c r="R624" s="2342"/>
      <c r="S624" s="2342"/>
      <c r="T624" s="2342"/>
      <c r="U624" s="2342"/>
      <c r="V624" s="2342"/>
      <c r="W624" s="2342"/>
      <c r="X624" s="2342"/>
      <c r="Y624" s="2342"/>
    </row>
    <row r="625" spans="1:25" ht="15.75" customHeight="1">
      <c r="A625" s="2342"/>
      <c r="B625" s="2342"/>
      <c r="C625" s="2342"/>
      <c r="D625" s="2342"/>
      <c r="E625" s="2342"/>
      <c r="F625" s="2342"/>
      <c r="G625" s="2342"/>
      <c r="H625" s="2407"/>
      <c r="I625" s="2342"/>
      <c r="J625" s="2342"/>
      <c r="K625" s="2342"/>
      <c r="L625" s="2342"/>
      <c r="M625" s="2342"/>
      <c r="N625" s="2342"/>
      <c r="O625" s="2342"/>
      <c r="P625" s="2342"/>
      <c r="Q625" s="2342"/>
      <c r="R625" s="2342"/>
      <c r="S625" s="2342"/>
      <c r="T625" s="2342"/>
      <c r="U625" s="2342"/>
      <c r="V625" s="2342"/>
      <c r="W625" s="2342"/>
      <c r="X625" s="2342"/>
      <c r="Y625" s="2342"/>
    </row>
    <row r="626" spans="1:25" ht="15.75" customHeight="1">
      <c r="A626" s="2342"/>
      <c r="B626" s="2342"/>
      <c r="C626" s="2342"/>
      <c r="D626" s="2342"/>
      <c r="E626" s="2342"/>
      <c r="F626" s="2342"/>
      <c r="G626" s="2342"/>
      <c r="H626" s="2407"/>
      <c r="I626" s="2342"/>
      <c r="J626" s="2342"/>
      <c r="K626" s="2342"/>
      <c r="L626" s="2342"/>
      <c r="M626" s="2342"/>
      <c r="N626" s="2342"/>
      <c r="O626" s="2342"/>
      <c r="P626" s="2342"/>
      <c r="Q626" s="2342"/>
      <c r="R626" s="2342"/>
      <c r="S626" s="2342"/>
      <c r="T626" s="2342"/>
      <c r="U626" s="2342"/>
      <c r="V626" s="2342"/>
      <c r="W626" s="2342"/>
      <c r="X626" s="2342"/>
      <c r="Y626" s="2342"/>
    </row>
    <row r="627" spans="1:25" ht="15.75" customHeight="1">
      <c r="A627" s="2342"/>
      <c r="B627" s="2342"/>
      <c r="C627" s="2342"/>
      <c r="D627" s="2342"/>
      <c r="E627" s="2342"/>
      <c r="F627" s="2342"/>
      <c r="G627" s="2342"/>
      <c r="H627" s="2407"/>
      <c r="I627" s="2342"/>
      <c r="J627" s="2342"/>
      <c r="K627" s="2342"/>
      <c r="L627" s="2342"/>
      <c r="M627" s="2342"/>
      <c r="N627" s="2342"/>
      <c r="O627" s="2342"/>
      <c r="P627" s="2342"/>
      <c r="Q627" s="2342"/>
      <c r="R627" s="2342"/>
      <c r="S627" s="2342"/>
      <c r="T627" s="2342"/>
      <c r="U627" s="2342"/>
      <c r="V627" s="2342"/>
      <c r="W627" s="2342"/>
      <c r="X627" s="2342"/>
      <c r="Y627" s="2342"/>
    </row>
    <row r="628" spans="1:25" ht="15.75" customHeight="1">
      <c r="A628" s="2342"/>
      <c r="B628" s="2342"/>
      <c r="C628" s="2342"/>
      <c r="D628" s="2342"/>
      <c r="E628" s="2342"/>
      <c r="F628" s="2342"/>
      <c r="G628" s="2342"/>
      <c r="H628" s="2407"/>
      <c r="I628" s="2342"/>
      <c r="J628" s="2342"/>
      <c r="K628" s="2342"/>
      <c r="L628" s="2342"/>
      <c r="M628" s="2342"/>
      <c r="N628" s="2342"/>
      <c r="O628" s="2342"/>
      <c r="P628" s="2342"/>
      <c r="Q628" s="2342"/>
      <c r="R628" s="2342"/>
      <c r="S628" s="2342"/>
      <c r="T628" s="2342"/>
      <c r="U628" s="2342"/>
      <c r="V628" s="2342"/>
      <c r="W628" s="2342"/>
      <c r="X628" s="2342"/>
      <c r="Y628" s="2342"/>
    </row>
    <row r="629" spans="1:25" ht="15.75" customHeight="1">
      <c r="A629" s="2342"/>
      <c r="B629" s="2342"/>
      <c r="C629" s="2342"/>
      <c r="D629" s="2342"/>
      <c r="E629" s="2342"/>
      <c r="F629" s="2342"/>
      <c r="G629" s="2342"/>
      <c r="H629" s="2407"/>
      <c r="I629" s="2342"/>
      <c r="J629" s="2342"/>
      <c r="K629" s="2342"/>
      <c r="L629" s="2342"/>
      <c r="M629" s="2342"/>
      <c r="N629" s="2342"/>
      <c r="O629" s="2342"/>
      <c r="P629" s="2342"/>
      <c r="Q629" s="2342"/>
      <c r="R629" s="2342"/>
      <c r="S629" s="2342"/>
      <c r="T629" s="2342"/>
      <c r="U629" s="2342"/>
      <c r="V629" s="2342"/>
      <c r="W629" s="2342"/>
      <c r="X629" s="2342"/>
      <c r="Y629" s="2342"/>
    </row>
    <row r="630" spans="1:25" ht="15.75" customHeight="1">
      <c r="A630" s="2342"/>
      <c r="B630" s="2342"/>
      <c r="C630" s="2342"/>
      <c r="D630" s="2342"/>
      <c r="E630" s="2342"/>
      <c r="F630" s="2342"/>
      <c r="G630" s="2342"/>
      <c r="H630" s="2407"/>
      <c r="I630" s="2342"/>
      <c r="J630" s="2342"/>
      <c r="K630" s="2342"/>
      <c r="L630" s="2342"/>
      <c r="M630" s="2342"/>
      <c r="N630" s="2342"/>
      <c r="O630" s="2342"/>
      <c r="P630" s="2342"/>
      <c r="Q630" s="2342"/>
      <c r="R630" s="2342"/>
      <c r="S630" s="2342"/>
      <c r="T630" s="2342"/>
      <c r="U630" s="2342"/>
      <c r="V630" s="2342"/>
      <c r="W630" s="2342"/>
      <c r="X630" s="2342"/>
      <c r="Y630" s="2342"/>
    </row>
    <row r="631" spans="1:25" ht="15.75" customHeight="1">
      <c r="A631" s="2342"/>
      <c r="B631" s="2342"/>
      <c r="C631" s="2342"/>
      <c r="D631" s="2342"/>
      <c r="E631" s="2342"/>
      <c r="F631" s="2342"/>
      <c r="G631" s="2342"/>
      <c r="H631" s="2407"/>
      <c r="I631" s="2342"/>
      <c r="J631" s="2342"/>
      <c r="K631" s="2342"/>
      <c r="L631" s="2342"/>
      <c r="M631" s="2342"/>
      <c r="N631" s="2342"/>
      <c r="O631" s="2342"/>
      <c r="P631" s="2342"/>
      <c r="Q631" s="2342"/>
      <c r="R631" s="2342"/>
      <c r="S631" s="2342"/>
      <c r="T631" s="2342"/>
      <c r="U631" s="2342"/>
      <c r="V631" s="2342"/>
      <c r="W631" s="2342"/>
      <c r="X631" s="2342"/>
      <c r="Y631" s="2342"/>
    </row>
    <row r="632" spans="1:25" ht="15.75" customHeight="1">
      <c r="A632" s="2342"/>
      <c r="B632" s="2342"/>
      <c r="C632" s="2342"/>
      <c r="D632" s="2342"/>
      <c r="E632" s="2342"/>
      <c r="F632" s="2342"/>
      <c r="G632" s="2342"/>
      <c r="H632" s="2407"/>
      <c r="I632" s="2342"/>
      <c r="J632" s="2342"/>
      <c r="K632" s="2342"/>
      <c r="L632" s="2342"/>
      <c r="M632" s="2342"/>
      <c r="N632" s="2342"/>
      <c r="O632" s="2342"/>
      <c r="P632" s="2342"/>
      <c r="Q632" s="2342"/>
      <c r="R632" s="2342"/>
      <c r="S632" s="2342"/>
      <c r="T632" s="2342"/>
      <c r="U632" s="2342"/>
      <c r="V632" s="2342"/>
      <c r="W632" s="2342"/>
      <c r="X632" s="2342"/>
      <c r="Y632" s="2342"/>
    </row>
    <row r="633" spans="1:25" ht="15.75" customHeight="1">
      <c r="A633" s="2342"/>
      <c r="B633" s="2342"/>
      <c r="C633" s="2342"/>
      <c r="D633" s="2342"/>
      <c r="E633" s="2342"/>
      <c r="F633" s="2342"/>
      <c r="G633" s="2342"/>
      <c r="H633" s="2407"/>
      <c r="I633" s="2342"/>
      <c r="J633" s="2342"/>
      <c r="K633" s="2342"/>
      <c r="L633" s="2342"/>
      <c r="M633" s="2342"/>
      <c r="N633" s="2342"/>
      <c r="O633" s="2342"/>
      <c r="P633" s="2342"/>
      <c r="Q633" s="2342"/>
      <c r="R633" s="2342"/>
      <c r="S633" s="2342"/>
      <c r="T633" s="2342"/>
      <c r="U633" s="2342"/>
      <c r="V633" s="2342"/>
      <c r="W633" s="2342"/>
      <c r="X633" s="2342"/>
      <c r="Y633" s="2342"/>
    </row>
    <row r="634" spans="1:25" ht="15.75" customHeight="1">
      <c r="A634" s="2342"/>
      <c r="B634" s="2342"/>
      <c r="C634" s="2342"/>
      <c r="D634" s="2342"/>
      <c r="E634" s="2342"/>
      <c r="F634" s="2342"/>
      <c r="G634" s="2342"/>
      <c r="H634" s="2407"/>
      <c r="I634" s="2342"/>
      <c r="J634" s="2342"/>
      <c r="K634" s="2342"/>
      <c r="L634" s="2342"/>
      <c r="M634" s="2342"/>
      <c r="N634" s="2342"/>
      <c r="O634" s="2342"/>
      <c r="P634" s="2342"/>
      <c r="Q634" s="2342"/>
      <c r="R634" s="2342"/>
      <c r="S634" s="2342"/>
      <c r="T634" s="2342"/>
      <c r="U634" s="2342"/>
      <c r="V634" s="2342"/>
      <c r="W634" s="2342"/>
      <c r="X634" s="2342"/>
      <c r="Y634" s="2342"/>
    </row>
    <row r="635" spans="1:25" ht="15.75" customHeight="1">
      <c r="A635" s="2342"/>
      <c r="B635" s="2342"/>
      <c r="C635" s="2342"/>
      <c r="D635" s="2342"/>
      <c r="E635" s="2342"/>
      <c r="F635" s="2342"/>
      <c r="G635" s="2342"/>
      <c r="H635" s="2407"/>
      <c r="I635" s="2342"/>
      <c r="J635" s="2342"/>
      <c r="K635" s="2342"/>
      <c r="L635" s="2342"/>
      <c r="M635" s="2342"/>
      <c r="N635" s="2342"/>
      <c r="O635" s="2342"/>
      <c r="P635" s="2342"/>
      <c r="Q635" s="2342"/>
      <c r="R635" s="2342"/>
      <c r="S635" s="2342"/>
      <c r="T635" s="2342"/>
      <c r="U635" s="2342"/>
      <c r="V635" s="2342"/>
      <c r="W635" s="2342"/>
      <c r="X635" s="2342"/>
      <c r="Y635" s="2342"/>
    </row>
    <row r="636" spans="1:25" ht="15.75" customHeight="1">
      <c r="A636" s="2342"/>
      <c r="B636" s="2342"/>
      <c r="C636" s="2342"/>
      <c r="D636" s="2342"/>
      <c r="E636" s="2342"/>
      <c r="F636" s="2342"/>
      <c r="G636" s="2342"/>
      <c r="H636" s="2407"/>
      <c r="I636" s="2342"/>
      <c r="J636" s="2342"/>
      <c r="K636" s="2342"/>
      <c r="L636" s="2342"/>
      <c r="M636" s="2342"/>
      <c r="N636" s="2342"/>
      <c r="O636" s="2342"/>
      <c r="P636" s="2342"/>
      <c r="Q636" s="2342"/>
      <c r="R636" s="2342"/>
      <c r="S636" s="2342"/>
      <c r="T636" s="2342"/>
      <c r="U636" s="2342"/>
      <c r="V636" s="2342"/>
      <c r="W636" s="2342"/>
      <c r="X636" s="2342"/>
      <c r="Y636" s="2342"/>
    </row>
    <row r="637" spans="1:25" ht="15.75" customHeight="1">
      <c r="A637" s="2342"/>
      <c r="B637" s="2342"/>
      <c r="C637" s="2342"/>
      <c r="D637" s="2342"/>
      <c r="E637" s="2342"/>
      <c r="F637" s="2342"/>
      <c r="G637" s="2342"/>
      <c r="H637" s="2407"/>
      <c r="I637" s="2342"/>
      <c r="J637" s="2342"/>
      <c r="K637" s="2342"/>
      <c r="L637" s="2342"/>
      <c r="M637" s="2342"/>
      <c r="N637" s="2342"/>
      <c r="O637" s="2342"/>
      <c r="P637" s="2342"/>
      <c r="Q637" s="2342"/>
      <c r="R637" s="2342"/>
      <c r="S637" s="2342"/>
      <c r="T637" s="2342"/>
      <c r="U637" s="2342"/>
      <c r="V637" s="2342"/>
      <c r="W637" s="2342"/>
      <c r="X637" s="2342"/>
      <c r="Y637" s="2342"/>
    </row>
    <row r="638" spans="1:25" ht="15.75" customHeight="1">
      <c r="A638" s="2342"/>
      <c r="B638" s="2342"/>
      <c r="C638" s="2342"/>
      <c r="D638" s="2342"/>
      <c r="E638" s="2342"/>
      <c r="F638" s="2342"/>
      <c r="G638" s="2342"/>
      <c r="H638" s="2407"/>
      <c r="I638" s="2342"/>
      <c r="J638" s="2342"/>
      <c r="K638" s="2342"/>
      <c r="L638" s="2342"/>
      <c r="M638" s="2342"/>
      <c r="N638" s="2342"/>
      <c r="O638" s="2342"/>
      <c r="P638" s="2342"/>
      <c r="Q638" s="2342"/>
      <c r="R638" s="2342"/>
      <c r="S638" s="2342"/>
      <c r="T638" s="2342"/>
      <c r="U638" s="2342"/>
      <c r="V638" s="2342"/>
      <c r="W638" s="2342"/>
      <c r="X638" s="2342"/>
      <c r="Y638" s="2342"/>
    </row>
    <row r="639" spans="1:25" ht="15.75" customHeight="1">
      <c r="A639" s="2342"/>
      <c r="B639" s="2342"/>
      <c r="C639" s="2342"/>
      <c r="D639" s="2342"/>
      <c r="E639" s="2342"/>
      <c r="F639" s="2342"/>
      <c r="G639" s="2342"/>
      <c r="H639" s="2407"/>
      <c r="I639" s="2342"/>
      <c r="J639" s="2342"/>
      <c r="K639" s="2342"/>
      <c r="L639" s="2342"/>
      <c r="M639" s="2342"/>
      <c r="N639" s="2342"/>
      <c r="O639" s="2342"/>
      <c r="P639" s="2342"/>
      <c r="Q639" s="2342"/>
      <c r="R639" s="2342"/>
      <c r="S639" s="2342"/>
      <c r="T639" s="2342"/>
      <c r="U639" s="2342"/>
      <c r="V639" s="2342"/>
      <c r="W639" s="2342"/>
      <c r="X639" s="2342"/>
      <c r="Y639" s="2342"/>
    </row>
    <row r="640" spans="1:25" ht="15.75" customHeight="1">
      <c r="A640" s="2342"/>
      <c r="B640" s="2342"/>
      <c r="C640" s="2342"/>
      <c r="D640" s="2342"/>
      <c r="E640" s="2342"/>
      <c r="F640" s="2342"/>
      <c r="G640" s="2342"/>
      <c r="H640" s="2407"/>
      <c r="I640" s="2342"/>
      <c r="J640" s="2342"/>
      <c r="K640" s="2342"/>
      <c r="L640" s="2342"/>
      <c r="M640" s="2342"/>
      <c r="N640" s="2342"/>
      <c r="O640" s="2342"/>
      <c r="P640" s="2342"/>
      <c r="Q640" s="2342"/>
      <c r="R640" s="2342"/>
      <c r="S640" s="2342"/>
      <c r="T640" s="2342"/>
      <c r="U640" s="2342"/>
      <c r="V640" s="2342"/>
      <c r="W640" s="2342"/>
      <c r="X640" s="2342"/>
      <c r="Y640" s="2342"/>
    </row>
    <row r="641" spans="1:25" ht="15.75" customHeight="1">
      <c r="A641" s="2342"/>
      <c r="B641" s="2342"/>
      <c r="C641" s="2342"/>
      <c r="D641" s="2342"/>
      <c r="E641" s="2342"/>
      <c r="F641" s="2342"/>
      <c r="G641" s="2342"/>
      <c r="H641" s="2407"/>
      <c r="I641" s="2342"/>
      <c r="J641" s="2342"/>
      <c r="K641" s="2342"/>
      <c r="L641" s="2342"/>
      <c r="M641" s="2342"/>
      <c r="N641" s="2342"/>
      <c r="O641" s="2342"/>
      <c r="P641" s="2342"/>
      <c r="Q641" s="2342"/>
      <c r="R641" s="2342"/>
      <c r="S641" s="2342"/>
      <c r="T641" s="2342"/>
      <c r="U641" s="2342"/>
      <c r="V641" s="2342"/>
      <c r="W641" s="2342"/>
      <c r="X641" s="2342"/>
      <c r="Y641" s="2342"/>
    </row>
    <row r="642" spans="1:25" ht="15.75" customHeight="1">
      <c r="A642" s="2342"/>
      <c r="B642" s="2342"/>
      <c r="C642" s="2342"/>
      <c r="D642" s="2342"/>
      <c r="E642" s="2342"/>
      <c r="F642" s="2342"/>
      <c r="G642" s="2342"/>
      <c r="H642" s="2407"/>
      <c r="I642" s="2342"/>
      <c r="J642" s="2342"/>
      <c r="K642" s="2342"/>
      <c r="L642" s="2342"/>
      <c r="M642" s="2342"/>
      <c r="N642" s="2342"/>
      <c r="O642" s="2342"/>
      <c r="P642" s="2342"/>
      <c r="Q642" s="2342"/>
      <c r="R642" s="2342"/>
      <c r="S642" s="2342"/>
      <c r="T642" s="2342"/>
      <c r="U642" s="2342"/>
      <c r="V642" s="2342"/>
      <c r="W642" s="2342"/>
      <c r="X642" s="2342"/>
      <c r="Y642" s="2342"/>
    </row>
    <row r="643" spans="1:25" ht="15.75" customHeight="1">
      <c r="A643" s="2342"/>
      <c r="B643" s="2342"/>
      <c r="C643" s="2342"/>
      <c r="D643" s="2342"/>
      <c r="E643" s="2342"/>
      <c r="F643" s="2342"/>
      <c r="G643" s="2342"/>
      <c r="H643" s="2407"/>
      <c r="I643" s="2342"/>
      <c r="J643" s="2342"/>
      <c r="K643" s="2342"/>
      <c r="L643" s="2342"/>
      <c r="M643" s="2342"/>
      <c r="N643" s="2342"/>
      <c r="O643" s="2342"/>
      <c r="P643" s="2342"/>
      <c r="Q643" s="2342"/>
      <c r="R643" s="2342"/>
      <c r="S643" s="2342"/>
      <c r="T643" s="2342"/>
      <c r="U643" s="2342"/>
      <c r="V643" s="2342"/>
      <c r="W643" s="2342"/>
      <c r="X643" s="2342"/>
      <c r="Y643" s="2342"/>
    </row>
    <row r="644" spans="1:25" ht="15.75" customHeight="1">
      <c r="A644" s="2342"/>
      <c r="B644" s="2342"/>
      <c r="C644" s="2342"/>
      <c r="D644" s="2342"/>
      <c r="E644" s="2342"/>
      <c r="F644" s="2342"/>
      <c r="G644" s="2342"/>
      <c r="H644" s="2407"/>
      <c r="I644" s="2342"/>
      <c r="J644" s="2342"/>
      <c r="K644" s="2342"/>
      <c r="L644" s="2342"/>
      <c r="M644" s="2342"/>
      <c r="N644" s="2342"/>
      <c r="O644" s="2342"/>
      <c r="P644" s="2342"/>
      <c r="Q644" s="2342"/>
      <c r="R644" s="2342"/>
      <c r="S644" s="2342"/>
      <c r="T644" s="2342"/>
      <c r="U644" s="2342"/>
      <c r="V644" s="2342"/>
      <c r="W644" s="2342"/>
      <c r="X644" s="2342"/>
      <c r="Y644" s="2342"/>
    </row>
    <row r="645" spans="1:25" ht="15.75" customHeight="1">
      <c r="A645" s="2342"/>
      <c r="B645" s="2342"/>
      <c r="C645" s="2342"/>
      <c r="D645" s="2342"/>
      <c r="E645" s="2342"/>
      <c r="F645" s="2342"/>
      <c r="G645" s="2342"/>
      <c r="H645" s="2407"/>
      <c r="I645" s="2342"/>
      <c r="J645" s="2342"/>
      <c r="K645" s="2342"/>
      <c r="L645" s="2342"/>
      <c r="M645" s="2342"/>
      <c r="N645" s="2342"/>
      <c r="O645" s="2342"/>
      <c r="P645" s="2342"/>
      <c r="Q645" s="2342"/>
      <c r="R645" s="2342"/>
      <c r="S645" s="2342"/>
      <c r="T645" s="2342"/>
      <c r="U645" s="2342"/>
      <c r="V645" s="2342"/>
      <c r="W645" s="2342"/>
      <c r="X645" s="2342"/>
      <c r="Y645" s="2342"/>
    </row>
    <row r="646" spans="1:25" ht="15.75" customHeight="1">
      <c r="A646" s="2342"/>
      <c r="B646" s="2342"/>
      <c r="C646" s="2342"/>
      <c r="D646" s="2342"/>
      <c r="E646" s="2342"/>
      <c r="F646" s="2342"/>
      <c r="G646" s="2342"/>
      <c r="H646" s="2407"/>
      <c r="I646" s="2342"/>
      <c r="J646" s="2342"/>
      <c r="K646" s="2342"/>
      <c r="L646" s="2342"/>
      <c r="M646" s="2342"/>
      <c r="N646" s="2342"/>
      <c r="O646" s="2342"/>
      <c r="P646" s="2342"/>
      <c r="Q646" s="2342"/>
      <c r="R646" s="2342"/>
      <c r="S646" s="2342"/>
      <c r="T646" s="2342"/>
      <c r="U646" s="2342"/>
      <c r="V646" s="2342"/>
      <c r="W646" s="2342"/>
      <c r="X646" s="2342"/>
      <c r="Y646" s="2342"/>
    </row>
    <row r="647" spans="1:25" ht="15.75" customHeight="1">
      <c r="A647" s="2342"/>
      <c r="B647" s="2342"/>
      <c r="C647" s="2342"/>
      <c r="D647" s="2342"/>
      <c r="E647" s="2342"/>
      <c r="F647" s="2342"/>
      <c r="G647" s="2342"/>
      <c r="H647" s="2407"/>
      <c r="I647" s="2342"/>
      <c r="J647" s="2342"/>
      <c r="K647" s="2342"/>
      <c r="L647" s="2342"/>
      <c r="M647" s="2342"/>
      <c r="N647" s="2342"/>
      <c r="O647" s="2342"/>
      <c r="P647" s="2342"/>
      <c r="Q647" s="2342"/>
      <c r="R647" s="2342"/>
      <c r="S647" s="2342"/>
      <c r="T647" s="2342"/>
      <c r="U647" s="2342"/>
      <c r="V647" s="2342"/>
      <c r="W647" s="2342"/>
      <c r="X647" s="2342"/>
      <c r="Y647" s="2342"/>
    </row>
    <row r="648" spans="1:25" ht="15.75" customHeight="1">
      <c r="A648" s="2342"/>
      <c r="B648" s="2342"/>
      <c r="C648" s="2342"/>
      <c r="D648" s="2342"/>
      <c r="E648" s="2342"/>
      <c r="F648" s="2342"/>
      <c r="G648" s="2342"/>
      <c r="H648" s="2407"/>
      <c r="I648" s="2342"/>
      <c r="J648" s="2342"/>
      <c r="K648" s="2342"/>
      <c r="L648" s="2342"/>
      <c r="M648" s="2342"/>
      <c r="N648" s="2342"/>
      <c r="O648" s="2342"/>
      <c r="P648" s="2342"/>
      <c r="Q648" s="2342"/>
      <c r="R648" s="2342"/>
      <c r="S648" s="2342"/>
      <c r="T648" s="2342"/>
      <c r="U648" s="2342"/>
      <c r="V648" s="2342"/>
      <c r="W648" s="2342"/>
      <c r="X648" s="2342"/>
      <c r="Y648" s="2342"/>
    </row>
    <row r="649" spans="1:25" ht="15.75" customHeight="1">
      <c r="A649" s="2342"/>
      <c r="B649" s="2342"/>
      <c r="C649" s="2342"/>
      <c r="D649" s="2342"/>
      <c r="E649" s="2342"/>
      <c r="F649" s="2342"/>
      <c r="G649" s="2342"/>
      <c r="H649" s="2407"/>
      <c r="I649" s="2342"/>
      <c r="J649" s="2342"/>
      <c r="K649" s="2342"/>
      <c r="L649" s="2342"/>
      <c r="M649" s="2342"/>
      <c r="N649" s="2342"/>
      <c r="O649" s="2342"/>
      <c r="P649" s="2342"/>
      <c r="Q649" s="2342"/>
      <c r="R649" s="2342"/>
      <c r="S649" s="2342"/>
      <c r="T649" s="2342"/>
      <c r="U649" s="2342"/>
      <c r="V649" s="2342"/>
      <c r="W649" s="2342"/>
      <c r="X649" s="2342"/>
      <c r="Y649" s="2342"/>
    </row>
    <row r="650" spans="1:25" ht="15.75" customHeight="1">
      <c r="A650" s="2342"/>
      <c r="B650" s="2342"/>
      <c r="C650" s="2342"/>
      <c r="D650" s="2342"/>
      <c r="E650" s="2342"/>
      <c r="F650" s="2342"/>
      <c r="G650" s="2342"/>
      <c r="H650" s="2407"/>
      <c r="I650" s="2342"/>
      <c r="J650" s="2342"/>
      <c r="K650" s="2342"/>
      <c r="L650" s="2342"/>
      <c r="M650" s="2342"/>
      <c r="N650" s="2342"/>
      <c r="O650" s="2342"/>
      <c r="P650" s="2342"/>
      <c r="Q650" s="2342"/>
      <c r="R650" s="2342"/>
      <c r="S650" s="2342"/>
      <c r="T650" s="2342"/>
      <c r="U650" s="2342"/>
      <c r="V650" s="2342"/>
      <c r="W650" s="2342"/>
      <c r="X650" s="2342"/>
      <c r="Y650" s="2342"/>
    </row>
    <row r="651" spans="1:25" ht="15.75" customHeight="1">
      <c r="A651" s="2342"/>
      <c r="B651" s="2342"/>
      <c r="C651" s="2342"/>
      <c r="D651" s="2342"/>
      <c r="E651" s="2342"/>
      <c r="F651" s="2342"/>
      <c r="G651" s="2342"/>
      <c r="H651" s="2407"/>
      <c r="I651" s="2342"/>
      <c r="J651" s="2342"/>
      <c r="K651" s="2342"/>
      <c r="L651" s="2342"/>
      <c r="M651" s="2342"/>
      <c r="N651" s="2342"/>
      <c r="O651" s="2342"/>
      <c r="P651" s="2342"/>
      <c r="Q651" s="2342"/>
      <c r="R651" s="2342"/>
      <c r="S651" s="2342"/>
      <c r="T651" s="2342"/>
      <c r="U651" s="2342"/>
      <c r="V651" s="2342"/>
      <c r="W651" s="2342"/>
      <c r="X651" s="2342"/>
      <c r="Y651" s="2342"/>
    </row>
    <row r="652" spans="1:25" ht="15.75" customHeight="1">
      <c r="A652" s="2342"/>
      <c r="B652" s="2342"/>
      <c r="C652" s="2342"/>
      <c r="D652" s="2342"/>
      <c r="E652" s="2342"/>
      <c r="F652" s="2342"/>
      <c r="G652" s="2342"/>
      <c r="H652" s="2407"/>
      <c r="I652" s="2342"/>
      <c r="J652" s="2342"/>
      <c r="K652" s="2342"/>
      <c r="L652" s="2342"/>
      <c r="M652" s="2342"/>
      <c r="N652" s="2342"/>
      <c r="O652" s="2342"/>
      <c r="P652" s="2342"/>
      <c r="Q652" s="2342"/>
      <c r="R652" s="2342"/>
      <c r="S652" s="2342"/>
      <c r="T652" s="2342"/>
      <c r="U652" s="2342"/>
      <c r="V652" s="2342"/>
      <c r="W652" s="2342"/>
      <c r="X652" s="2342"/>
      <c r="Y652" s="2342"/>
    </row>
    <row r="653" spans="1:25" ht="15.75" customHeight="1">
      <c r="A653" s="2342"/>
      <c r="B653" s="2342"/>
      <c r="C653" s="2342"/>
      <c r="D653" s="2342"/>
      <c r="E653" s="2342"/>
      <c r="F653" s="2342"/>
      <c r="G653" s="2342"/>
      <c r="H653" s="2407"/>
      <c r="I653" s="2342"/>
      <c r="J653" s="2342"/>
      <c r="K653" s="2342"/>
      <c r="L653" s="2342"/>
      <c r="M653" s="2342"/>
      <c r="N653" s="2342"/>
      <c r="O653" s="2342"/>
      <c r="P653" s="2342"/>
      <c r="Q653" s="2342"/>
      <c r="R653" s="2342"/>
      <c r="S653" s="2342"/>
      <c r="T653" s="2342"/>
      <c r="U653" s="2342"/>
      <c r="V653" s="2342"/>
      <c r="W653" s="2342"/>
      <c r="X653" s="2342"/>
      <c r="Y653" s="2342"/>
    </row>
    <row r="654" spans="1:25" ht="15.75" customHeight="1">
      <c r="A654" s="2342"/>
      <c r="B654" s="2342"/>
      <c r="C654" s="2342"/>
      <c r="D654" s="2342"/>
      <c r="E654" s="2342"/>
      <c r="F654" s="2342"/>
      <c r="G654" s="2342"/>
      <c r="H654" s="2407"/>
      <c r="I654" s="2342"/>
      <c r="J654" s="2342"/>
      <c r="K654" s="2342"/>
      <c r="L654" s="2342"/>
      <c r="M654" s="2342"/>
      <c r="N654" s="2342"/>
      <c r="O654" s="2342"/>
      <c r="P654" s="2342"/>
      <c r="Q654" s="2342"/>
      <c r="R654" s="2342"/>
      <c r="S654" s="2342"/>
      <c r="T654" s="2342"/>
      <c r="U654" s="2342"/>
      <c r="V654" s="2342"/>
      <c r="W654" s="2342"/>
      <c r="X654" s="2342"/>
      <c r="Y654" s="2342"/>
    </row>
    <row r="655" spans="1:25" ht="15.75" customHeight="1">
      <c r="A655" s="2342"/>
      <c r="B655" s="2342"/>
      <c r="C655" s="2342"/>
      <c r="D655" s="2342"/>
      <c r="E655" s="2342"/>
      <c r="F655" s="2342"/>
      <c r="G655" s="2342"/>
      <c r="H655" s="2407"/>
      <c r="I655" s="2342"/>
      <c r="J655" s="2342"/>
      <c r="K655" s="2342"/>
      <c r="L655" s="2342"/>
      <c r="M655" s="2342"/>
      <c r="N655" s="2342"/>
      <c r="O655" s="2342"/>
      <c r="P655" s="2342"/>
      <c r="Q655" s="2342"/>
      <c r="R655" s="2342"/>
      <c r="S655" s="2342"/>
      <c r="T655" s="2342"/>
      <c r="U655" s="2342"/>
      <c r="V655" s="2342"/>
      <c r="W655" s="2342"/>
      <c r="X655" s="2342"/>
      <c r="Y655" s="2342"/>
    </row>
    <row r="656" spans="1:25" ht="15.75" customHeight="1">
      <c r="A656" s="2342"/>
      <c r="B656" s="2342"/>
      <c r="C656" s="2342"/>
      <c r="D656" s="2342"/>
      <c r="E656" s="2342"/>
      <c r="F656" s="2342"/>
      <c r="G656" s="2342"/>
      <c r="H656" s="2407"/>
      <c r="I656" s="2342"/>
      <c r="J656" s="2342"/>
      <c r="K656" s="2342"/>
      <c r="L656" s="2342"/>
      <c r="M656" s="2342"/>
      <c r="N656" s="2342"/>
      <c r="O656" s="2342"/>
      <c r="P656" s="2342"/>
      <c r="Q656" s="2342"/>
      <c r="R656" s="2342"/>
      <c r="S656" s="2342"/>
      <c r="T656" s="2342"/>
      <c r="U656" s="2342"/>
      <c r="V656" s="2342"/>
      <c r="W656" s="2342"/>
      <c r="X656" s="2342"/>
      <c r="Y656" s="2342"/>
    </row>
    <row r="657" spans="1:25" ht="15.75" customHeight="1">
      <c r="A657" s="2342"/>
      <c r="B657" s="2342"/>
      <c r="C657" s="2342"/>
      <c r="D657" s="2342"/>
      <c r="E657" s="2342"/>
      <c r="F657" s="2342"/>
      <c r="G657" s="2342"/>
      <c r="H657" s="2407"/>
      <c r="I657" s="2342"/>
      <c r="J657" s="2342"/>
      <c r="K657" s="2342"/>
      <c r="L657" s="2342"/>
      <c r="M657" s="2342"/>
      <c r="N657" s="2342"/>
      <c r="O657" s="2342"/>
      <c r="P657" s="2342"/>
      <c r="Q657" s="2342"/>
      <c r="R657" s="2342"/>
      <c r="S657" s="2342"/>
      <c r="T657" s="2342"/>
      <c r="U657" s="2342"/>
      <c r="V657" s="2342"/>
      <c r="W657" s="2342"/>
      <c r="X657" s="2342"/>
      <c r="Y657" s="2342"/>
    </row>
    <row r="658" spans="1:25" ht="15.75" customHeight="1">
      <c r="A658" s="2342"/>
      <c r="B658" s="2342"/>
      <c r="C658" s="2342"/>
      <c r="D658" s="2342"/>
      <c r="E658" s="2342"/>
      <c r="F658" s="2342"/>
      <c r="G658" s="2342"/>
      <c r="H658" s="2407"/>
      <c r="I658" s="2342"/>
      <c r="J658" s="2342"/>
      <c r="K658" s="2342"/>
      <c r="L658" s="2342"/>
      <c r="M658" s="2342"/>
      <c r="N658" s="2342"/>
      <c r="O658" s="2342"/>
      <c r="P658" s="2342"/>
      <c r="Q658" s="2342"/>
      <c r="R658" s="2342"/>
      <c r="S658" s="2342"/>
      <c r="T658" s="2342"/>
      <c r="U658" s="2342"/>
      <c r="V658" s="2342"/>
      <c r="W658" s="2342"/>
      <c r="X658" s="2342"/>
      <c r="Y658" s="2342"/>
    </row>
    <row r="659" spans="1:25" ht="15.75" customHeight="1">
      <c r="A659" s="2342"/>
      <c r="B659" s="2342"/>
      <c r="C659" s="2342"/>
      <c r="D659" s="2342"/>
      <c r="E659" s="2342"/>
      <c r="F659" s="2342"/>
      <c r="G659" s="2342"/>
      <c r="H659" s="2407"/>
      <c r="I659" s="2342"/>
      <c r="J659" s="2342"/>
      <c r="K659" s="2342"/>
      <c r="L659" s="2342"/>
      <c r="M659" s="2342"/>
      <c r="N659" s="2342"/>
      <c r="O659" s="2342"/>
      <c r="P659" s="2342"/>
      <c r="Q659" s="2342"/>
      <c r="R659" s="2342"/>
      <c r="S659" s="2342"/>
      <c r="T659" s="2342"/>
      <c r="U659" s="2342"/>
      <c r="V659" s="2342"/>
      <c r="W659" s="2342"/>
      <c r="X659" s="2342"/>
      <c r="Y659" s="2342"/>
    </row>
    <row r="660" spans="1:25" ht="15.75" customHeight="1">
      <c r="A660" s="2342"/>
      <c r="B660" s="2342"/>
      <c r="C660" s="2342"/>
      <c r="D660" s="2342"/>
      <c r="E660" s="2342"/>
      <c r="F660" s="2342"/>
      <c r="G660" s="2342"/>
      <c r="H660" s="2407"/>
      <c r="I660" s="2342"/>
      <c r="J660" s="2342"/>
      <c r="K660" s="2342"/>
      <c r="L660" s="2342"/>
      <c r="M660" s="2342"/>
      <c r="N660" s="2342"/>
      <c r="O660" s="2342"/>
      <c r="P660" s="2342"/>
      <c r="Q660" s="2342"/>
      <c r="R660" s="2342"/>
      <c r="S660" s="2342"/>
      <c r="T660" s="2342"/>
      <c r="U660" s="2342"/>
      <c r="V660" s="2342"/>
      <c r="W660" s="2342"/>
      <c r="X660" s="2342"/>
      <c r="Y660" s="2342"/>
    </row>
    <row r="661" spans="1:25" ht="15.75" customHeight="1">
      <c r="A661" s="2342"/>
      <c r="B661" s="2342"/>
      <c r="C661" s="2342"/>
      <c r="D661" s="2342"/>
      <c r="E661" s="2342"/>
      <c r="F661" s="2342"/>
      <c r="G661" s="2342"/>
      <c r="H661" s="2407"/>
      <c r="I661" s="2342"/>
      <c r="J661" s="2342"/>
      <c r="K661" s="2342"/>
      <c r="L661" s="2342"/>
      <c r="M661" s="2342"/>
      <c r="N661" s="2342"/>
      <c r="O661" s="2342"/>
      <c r="P661" s="2342"/>
      <c r="Q661" s="2342"/>
      <c r="R661" s="2342"/>
      <c r="S661" s="2342"/>
      <c r="T661" s="2342"/>
      <c r="U661" s="2342"/>
      <c r="V661" s="2342"/>
      <c r="W661" s="2342"/>
      <c r="X661" s="2342"/>
      <c r="Y661" s="2342"/>
    </row>
    <row r="662" spans="1:25" ht="15.75" customHeight="1">
      <c r="A662" s="2342"/>
      <c r="B662" s="2342"/>
      <c r="C662" s="2342"/>
      <c r="D662" s="2342"/>
      <c r="E662" s="2342"/>
      <c r="F662" s="2342"/>
      <c r="G662" s="2342"/>
      <c r="H662" s="2407"/>
      <c r="I662" s="2342"/>
      <c r="J662" s="2342"/>
      <c r="K662" s="2342"/>
      <c r="L662" s="2342"/>
      <c r="M662" s="2342"/>
      <c r="N662" s="2342"/>
      <c r="O662" s="2342"/>
      <c r="P662" s="2342"/>
      <c r="Q662" s="2342"/>
      <c r="R662" s="2342"/>
      <c r="S662" s="2342"/>
      <c r="T662" s="2342"/>
      <c r="U662" s="2342"/>
      <c r="V662" s="2342"/>
      <c r="W662" s="2342"/>
      <c r="X662" s="2342"/>
      <c r="Y662" s="2342"/>
    </row>
    <row r="663" spans="1:25" ht="15.75" customHeight="1">
      <c r="A663" s="2342"/>
      <c r="B663" s="2342"/>
      <c r="C663" s="2342"/>
      <c r="D663" s="2342"/>
      <c r="E663" s="2342"/>
      <c r="F663" s="2342"/>
      <c r="G663" s="2342"/>
      <c r="H663" s="2407"/>
      <c r="I663" s="2342"/>
      <c r="J663" s="2342"/>
      <c r="K663" s="2342"/>
      <c r="L663" s="2342"/>
      <c r="M663" s="2342"/>
      <c r="N663" s="2342"/>
      <c r="O663" s="2342"/>
      <c r="P663" s="2342"/>
      <c r="Q663" s="2342"/>
      <c r="R663" s="2342"/>
      <c r="S663" s="2342"/>
      <c r="T663" s="2342"/>
      <c r="U663" s="2342"/>
      <c r="V663" s="2342"/>
      <c r="W663" s="2342"/>
      <c r="X663" s="2342"/>
      <c r="Y663" s="2342"/>
    </row>
    <row r="664" spans="1:25" ht="15.75" customHeight="1">
      <c r="A664" s="2342"/>
      <c r="B664" s="2342"/>
      <c r="C664" s="2342"/>
      <c r="D664" s="2342"/>
      <c r="E664" s="2342"/>
      <c r="F664" s="2342"/>
      <c r="G664" s="2342"/>
      <c r="H664" s="2407"/>
      <c r="I664" s="2342"/>
      <c r="J664" s="2342"/>
      <c r="K664" s="2342"/>
      <c r="L664" s="2342"/>
      <c r="M664" s="2342"/>
      <c r="N664" s="2342"/>
      <c r="O664" s="2342"/>
      <c r="P664" s="2342"/>
      <c r="Q664" s="2342"/>
      <c r="R664" s="2342"/>
      <c r="S664" s="2342"/>
      <c r="T664" s="2342"/>
      <c r="U664" s="2342"/>
      <c r="V664" s="2342"/>
      <c r="W664" s="2342"/>
      <c r="X664" s="2342"/>
      <c r="Y664" s="2342"/>
    </row>
    <row r="665" spans="1:25" ht="15.75" customHeight="1">
      <c r="A665" s="2342"/>
      <c r="B665" s="2342"/>
      <c r="C665" s="2342"/>
      <c r="D665" s="2342"/>
      <c r="E665" s="2342"/>
      <c r="F665" s="2342"/>
      <c r="G665" s="2342"/>
      <c r="H665" s="2407"/>
      <c r="I665" s="2342"/>
      <c r="J665" s="2342"/>
      <c r="K665" s="2342"/>
      <c r="L665" s="2342"/>
      <c r="M665" s="2342"/>
      <c r="N665" s="2342"/>
      <c r="O665" s="2342"/>
      <c r="P665" s="2342"/>
      <c r="Q665" s="2342"/>
      <c r="R665" s="2342"/>
      <c r="S665" s="2342"/>
      <c r="T665" s="2342"/>
      <c r="U665" s="2342"/>
      <c r="V665" s="2342"/>
      <c r="W665" s="2342"/>
      <c r="X665" s="2342"/>
      <c r="Y665" s="2342"/>
    </row>
    <row r="666" spans="1:25" ht="15.75" customHeight="1">
      <c r="A666" s="2342"/>
      <c r="B666" s="2342"/>
      <c r="C666" s="2342"/>
      <c r="D666" s="2342"/>
      <c r="E666" s="2342"/>
      <c r="F666" s="2342"/>
      <c r="G666" s="2342"/>
      <c r="H666" s="2407"/>
      <c r="I666" s="2342"/>
      <c r="J666" s="2342"/>
      <c r="K666" s="2342"/>
      <c r="L666" s="2342"/>
      <c r="M666" s="2342"/>
      <c r="N666" s="2342"/>
      <c r="O666" s="2342"/>
      <c r="P666" s="2342"/>
      <c r="Q666" s="2342"/>
      <c r="R666" s="2342"/>
      <c r="S666" s="2342"/>
      <c r="T666" s="2342"/>
      <c r="U666" s="2342"/>
      <c r="V666" s="2342"/>
      <c r="W666" s="2342"/>
      <c r="X666" s="2342"/>
      <c r="Y666" s="2342"/>
    </row>
    <row r="667" spans="1:25" ht="15.75" customHeight="1">
      <c r="A667" s="2342"/>
      <c r="B667" s="2342"/>
      <c r="C667" s="2342"/>
      <c r="D667" s="2342"/>
      <c r="E667" s="2342"/>
      <c r="F667" s="2342"/>
      <c r="G667" s="2342"/>
      <c r="H667" s="2407"/>
      <c r="I667" s="2342"/>
      <c r="J667" s="2342"/>
      <c r="K667" s="2342"/>
      <c r="L667" s="2342"/>
      <c r="M667" s="2342"/>
      <c r="N667" s="2342"/>
      <c r="O667" s="2342"/>
      <c r="P667" s="2342"/>
      <c r="Q667" s="2342"/>
      <c r="R667" s="2342"/>
      <c r="S667" s="2342"/>
      <c r="T667" s="2342"/>
      <c r="U667" s="2342"/>
      <c r="V667" s="2342"/>
      <c r="W667" s="2342"/>
      <c r="X667" s="2342"/>
      <c r="Y667" s="2342"/>
    </row>
    <row r="668" spans="1:25" ht="15.75" customHeight="1">
      <c r="A668" s="2342"/>
      <c r="B668" s="2342"/>
      <c r="C668" s="2342"/>
      <c r="D668" s="2342"/>
      <c r="E668" s="2342"/>
      <c r="F668" s="2342"/>
      <c r="G668" s="2342"/>
      <c r="H668" s="2407"/>
      <c r="I668" s="2342"/>
      <c r="J668" s="2342"/>
      <c r="K668" s="2342"/>
      <c r="L668" s="2342"/>
      <c r="M668" s="2342"/>
      <c r="N668" s="2342"/>
      <c r="O668" s="2342"/>
      <c r="P668" s="2342"/>
      <c r="Q668" s="2342"/>
      <c r="R668" s="2342"/>
      <c r="S668" s="2342"/>
      <c r="T668" s="2342"/>
      <c r="U668" s="2342"/>
      <c r="V668" s="2342"/>
      <c r="W668" s="2342"/>
      <c r="X668" s="2342"/>
      <c r="Y668" s="2342"/>
    </row>
    <row r="669" spans="1:25" ht="15.75" customHeight="1">
      <c r="A669" s="2342"/>
      <c r="B669" s="2342"/>
      <c r="C669" s="2342"/>
      <c r="D669" s="2342"/>
      <c r="E669" s="2342"/>
      <c r="F669" s="2342"/>
      <c r="G669" s="2342"/>
      <c r="H669" s="2407"/>
      <c r="I669" s="2342"/>
      <c r="J669" s="2342"/>
      <c r="K669" s="2342"/>
      <c r="L669" s="2342"/>
      <c r="M669" s="2342"/>
      <c r="N669" s="2342"/>
      <c r="O669" s="2342"/>
      <c r="P669" s="2342"/>
      <c r="Q669" s="2342"/>
      <c r="R669" s="2342"/>
      <c r="S669" s="2342"/>
      <c r="T669" s="2342"/>
      <c r="U669" s="2342"/>
      <c r="V669" s="2342"/>
      <c r="W669" s="2342"/>
      <c r="X669" s="2342"/>
      <c r="Y669" s="2342"/>
    </row>
    <row r="670" spans="1:25" ht="15.75" customHeight="1">
      <c r="A670" s="2342"/>
      <c r="B670" s="2342"/>
      <c r="C670" s="2342"/>
      <c r="D670" s="2342"/>
      <c r="E670" s="2342"/>
      <c r="F670" s="2342"/>
      <c r="G670" s="2342"/>
      <c r="H670" s="2407"/>
      <c r="I670" s="2342"/>
      <c r="J670" s="2342"/>
      <c r="K670" s="2342"/>
      <c r="L670" s="2342"/>
      <c r="M670" s="2342"/>
      <c r="N670" s="2342"/>
      <c r="O670" s="2342"/>
      <c r="P670" s="2342"/>
      <c r="Q670" s="2342"/>
      <c r="R670" s="2342"/>
      <c r="S670" s="2342"/>
      <c r="T670" s="2342"/>
      <c r="U670" s="2342"/>
      <c r="V670" s="2342"/>
      <c r="W670" s="2342"/>
      <c r="X670" s="2342"/>
      <c r="Y670" s="2342"/>
    </row>
    <row r="671" spans="1:25" ht="15.75" customHeight="1">
      <c r="A671" s="2342"/>
      <c r="B671" s="2342"/>
      <c r="C671" s="2342"/>
      <c r="D671" s="2342"/>
      <c r="E671" s="2342"/>
      <c r="F671" s="2342"/>
      <c r="G671" s="2342"/>
      <c r="H671" s="2407"/>
      <c r="I671" s="2342"/>
      <c r="J671" s="2342"/>
      <c r="K671" s="2342"/>
      <c r="L671" s="2342"/>
      <c r="M671" s="2342"/>
      <c r="N671" s="2342"/>
      <c r="O671" s="2342"/>
      <c r="P671" s="2342"/>
      <c r="Q671" s="2342"/>
      <c r="R671" s="2342"/>
      <c r="S671" s="2342"/>
      <c r="T671" s="2342"/>
      <c r="U671" s="2342"/>
      <c r="V671" s="2342"/>
      <c r="W671" s="2342"/>
      <c r="X671" s="2342"/>
      <c r="Y671" s="2342"/>
    </row>
    <row r="672" spans="1:25" ht="15.75" customHeight="1">
      <c r="A672" s="2342"/>
      <c r="B672" s="2342"/>
      <c r="C672" s="2342"/>
      <c r="D672" s="2342"/>
      <c r="E672" s="2342"/>
      <c r="F672" s="2342"/>
      <c r="G672" s="2342"/>
      <c r="H672" s="2407"/>
      <c r="I672" s="2342"/>
      <c r="J672" s="2342"/>
      <c r="K672" s="2342"/>
      <c r="L672" s="2342"/>
      <c r="M672" s="2342"/>
      <c r="N672" s="2342"/>
      <c r="O672" s="2342"/>
      <c r="P672" s="2342"/>
      <c r="Q672" s="2342"/>
      <c r="R672" s="2342"/>
      <c r="S672" s="2342"/>
      <c r="T672" s="2342"/>
      <c r="U672" s="2342"/>
      <c r="V672" s="2342"/>
      <c r="W672" s="2342"/>
      <c r="X672" s="2342"/>
      <c r="Y672" s="2342"/>
    </row>
    <row r="673" spans="1:25" ht="15.75" customHeight="1">
      <c r="A673" s="2342"/>
      <c r="B673" s="2342"/>
      <c r="C673" s="2342"/>
      <c r="D673" s="2342"/>
      <c r="E673" s="2342"/>
      <c r="F673" s="2342"/>
      <c r="G673" s="2342"/>
      <c r="H673" s="2407"/>
      <c r="I673" s="2342"/>
      <c r="J673" s="2342"/>
      <c r="K673" s="2342"/>
      <c r="L673" s="2342"/>
      <c r="M673" s="2342"/>
      <c r="N673" s="2342"/>
      <c r="O673" s="2342"/>
      <c r="P673" s="2342"/>
      <c r="Q673" s="2342"/>
      <c r="R673" s="2342"/>
      <c r="S673" s="2342"/>
      <c r="T673" s="2342"/>
      <c r="U673" s="2342"/>
      <c r="V673" s="2342"/>
      <c r="W673" s="2342"/>
      <c r="X673" s="2342"/>
      <c r="Y673" s="2342"/>
    </row>
    <row r="674" spans="1:25" ht="15.75" customHeight="1">
      <c r="A674" s="2342"/>
      <c r="B674" s="2342"/>
      <c r="C674" s="2342"/>
      <c r="D674" s="2342"/>
      <c r="E674" s="2342"/>
      <c r="F674" s="2342"/>
      <c r="G674" s="2342"/>
      <c r="H674" s="2407"/>
      <c r="I674" s="2342"/>
      <c r="J674" s="2342"/>
      <c r="K674" s="2342"/>
      <c r="L674" s="2342"/>
      <c r="M674" s="2342"/>
      <c r="N674" s="2342"/>
      <c r="O674" s="2342"/>
      <c r="P674" s="2342"/>
      <c r="Q674" s="2342"/>
      <c r="R674" s="2342"/>
      <c r="S674" s="2342"/>
      <c r="T674" s="2342"/>
      <c r="U674" s="2342"/>
      <c r="V674" s="2342"/>
      <c r="W674" s="2342"/>
      <c r="X674" s="2342"/>
      <c r="Y674" s="2342"/>
    </row>
    <row r="675" spans="1:25" ht="15.75" customHeight="1">
      <c r="A675" s="2342"/>
      <c r="B675" s="2342"/>
      <c r="C675" s="2342"/>
      <c r="D675" s="2342"/>
      <c r="E675" s="2342"/>
      <c r="F675" s="2342"/>
      <c r="G675" s="2342"/>
      <c r="H675" s="2407"/>
      <c r="I675" s="2342"/>
      <c r="J675" s="2342"/>
      <c r="K675" s="2342"/>
      <c r="L675" s="2342"/>
      <c r="M675" s="2342"/>
      <c r="N675" s="2342"/>
      <c r="O675" s="2342"/>
      <c r="P675" s="2342"/>
      <c r="Q675" s="2342"/>
      <c r="R675" s="2342"/>
      <c r="S675" s="2342"/>
      <c r="T675" s="2342"/>
      <c r="U675" s="2342"/>
      <c r="V675" s="2342"/>
      <c r="W675" s="2342"/>
      <c r="X675" s="2342"/>
      <c r="Y675" s="2342"/>
    </row>
    <row r="676" spans="1:25" ht="15.75" customHeight="1">
      <c r="A676" s="2342"/>
      <c r="B676" s="2342"/>
      <c r="C676" s="2342"/>
      <c r="D676" s="2342"/>
      <c r="E676" s="2342"/>
      <c r="F676" s="2342"/>
      <c r="G676" s="2342"/>
      <c r="H676" s="2407"/>
      <c r="I676" s="2342"/>
      <c r="J676" s="2342"/>
      <c r="K676" s="2342"/>
      <c r="L676" s="2342"/>
      <c r="M676" s="2342"/>
      <c r="N676" s="2342"/>
      <c r="O676" s="2342"/>
      <c r="P676" s="2342"/>
      <c r="Q676" s="2342"/>
      <c r="R676" s="2342"/>
      <c r="S676" s="2342"/>
      <c r="T676" s="2342"/>
      <c r="U676" s="2342"/>
      <c r="V676" s="2342"/>
      <c r="W676" s="2342"/>
      <c r="X676" s="2342"/>
      <c r="Y676" s="2342"/>
    </row>
    <row r="677" spans="1:25" ht="15.75" customHeight="1">
      <c r="A677" s="2342"/>
      <c r="B677" s="2342"/>
      <c r="C677" s="2342"/>
      <c r="D677" s="2342"/>
      <c r="E677" s="2342"/>
      <c r="F677" s="2342"/>
      <c r="G677" s="2342"/>
      <c r="H677" s="2407"/>
      <c r="I677" s="2342"/>
      <c r="J677" s="2342"/>
      <c r="K677" s="2342"/>
      <c r="L677" s="2342"/>
      <c r="M677" s="2342"/>
      <c r="N677" s="2342"/>
      <c r="O677" s="2342"/>
      <c r="P677" s="2342"/>
      <c r="Q677" s="2342"/>
      <c r="R677" s="2342"/>
      <c r="S677" s="2342"/>
      <c r="T677" s="2342"/>
      <c r="U677" s="2342"/>
      <c r="V677" s="2342"/>
      <c r="W677" s="2342"/>
      <c r="X677" s="2342"/>
      <c r="Y677" s="2342"/>
    </row>
    <row r="678" spans="1:25" ht="15.75" customHeight="1">
      <c r="A678" s="2342"/>
      <c r="B678" s="2342"/>
      <c r="C678" s="2342"/>
      <c r="D678" s="2342"/>
      <c r="E678" s="2342"/>
      <c r="F678" s="2342"/>
      <c r="G678" s="2342"/>
      <c r="H678" s="2407"/>
      <c r="I678" s="2342"/>
      <c r="J678" s="2342"/>
      <c r="K678" s="2342"/>
      <c r="L678" s="2342"/>
      <c r="M678" s="2342"/>
      <c r="N678" s="2342"/>
      <c r="O678" s="2342"/>
      <c r="P678" s="2342"/>
      <c r="Q678" s="2342"/>
      <c r="R678" s="2342"/>
      <c r="S678" s="2342"/>
      <c r="T678" s="2342"/>
      <c r="U678" s="2342"/>
      <c r="V678" s="2342"/>
      <c r="W678" s="2342"/>
      <c r="X678" s="2342"/>
      <c r="Y678" s="2342"/>
    </row>
    <row r="679" spans="1:25" ht="15.75" customHeight="1">
      <c r="A679" s="2342"/>
      <c r="B679" s="2342"/>
      <c r="C679" s="2342"/>
      <c r="D679" s="2342"/>
      <c r="E679" s="2342"/>
      <c r="F679" s="2342"/>
      <c r="G679" s="2342"/>
      <c r="H679" s="2407"/>
      <c r="I679" s="2342"/>
      <c r="J679" s="2342"/>
      <c r="K679" s="2342"/>
      <c r="L679" s="2342"/>
      <c r="M679" s="2342"/>
      <c r="N679" s="2342"/>
      <c r="O679" s="2342"/>
      <c r="P679" s="2342"/>
      <c r="Q679" s="2342"/>
      <c r="R679" s="2342"/>
      <c r="S679" s="2342"/>
      <c r="T679" s="2342"/>
      <c r="U679" s="2342"/>
      <c r="V679" s="2342"/>
      <c r="W679" s="2342"/>
      <c r="X679" s="2342"/>
      <c r="Y679" s="2342"/>
    </row>
    <row r="680" spans="1:25" ht="15.75" customHeight="1">
      <c r="A680" s="2342"/>
      <c r="B680" s="2342"/>
      <c r="C680" s="2342"/>
      <c r="D680" s="2342"/>
      <c r="E680" s="2342"/>
      <c r="F680" s="2342"/>
      <c r="G680" s="2342"/>
      <c r="H680" s="2407"/>
      <c r="I680" s="2342"/>
      <c r="J680" s="2342"/>
      <c r="K680" s="2342"/>
      <c r="L680" s="2342"/>
      <c r="M680" s="2342"/>
      <c r="N680" s="2342"/>
      <c r="O680" s="2342"/>
      <c r="P680" s="2342"/>
      <c r="Q680" s="2342"/>
      <c r="R680" s="2342"/>
      <c r="S680" s="2342"/>
      <c r="T680" s="2342"/>
      <c r="U680" s="2342"/>
      <c r="V680" s="2342"/>
      <c r="W680" s="2342"/>
      <c r="X680" s="2342"/>
      <c r="Y680" s="2342"/>
    </row>
    <row r="681" spans="1:25" ht="15.75" customHeight="1">
      <c r="A681" s="2342"/>
      <c r="B681" s="2342"/>
      <c r="C681" s="2342"/>
      <c r="D681" s="2342"/>
      <c r="E681" s="2342"/>
      <c r="F681" s="2342"/>
      <c r="G681" s="2342"/>
      <c r="H681" s="2407"/>
      <c r="I681" s="2342"/>
      <c r="J681" s="2342"/>
      <c r="K681" s="2342"/>
      <c r="L681" s="2342"/>
      <c r="M681" s="2342"/>
      <c r="N681" s="2342"/>
      <c r="O681" s="2342"/>
      <c r="P681" s="2342"/>
      <c r="Q681" s="2342"/>
      <c r="R681" s="2342"/>
      <c r="S681" s="2342"/>
      <c r="T681" s="2342"/>
      <c r="U681" s="2342"/>
      <c r="V681" s="2342"/>
      <c r="W681" s="2342"/>
      <c r="X681" s="2342"/>
      <c r="Y681" s="2342"/>
    </row>
    <row r="682" spans="1:25" ht="15.75" customHeight="1">
      <c r="A682" s="2342"/>
      <c r="B682" s="2342"/>
      <c r="C682" s="2342"/>
      <c r="D682" s="2342"/>
      <c r="E682" s="2342"/>
      <c r="F682" s="2342"/>
      <c r="G682" s="2342"/>
      <c r="H682" s="2407"/>
      <c r="I682" s="2342"/>
      <c r="J682" s="2342"/>
      <c r="K682" s="2342"/>
      <c r="L682" s="2342"/>
      <c r="M682" s="2342"/>
      <c r="N682" s="2342"/>
      <c r="O682" s="2342"/>
      <c r="P682" s="2342"/>
      <c r="Q682" s="2342"/>
      <c r="R682" s="2342"/>
      <c r="S682" s="2342"/>
      <c r="T682" s="2342"/>
      <c r="U682" s="2342"/>
      <c r="V682" s="2342"/>
      <c r="W682" s="2342"/>
      <c r="X682" s="2342"/>
      <c r="Y682" s="2342"/>
    </row>
    <row r="683" spans="1:25" ht="15.75" customHeight="1">
      <c r="A683" s="2342"/>
      <c r="B683" s="2342"/>
      <c r="C683" s="2342"/>
      <c r="D683" s="2342"/>
      <c r="E683" s="2342"/>
      <c r="F683" s="2342"/>
      <c r="G683" s="2342"/>
      <c r="H683" s="2407"/>
      <c r="I683" s="2342"/>
      <c r="J683" s="2342"/>
      <c r="K683" s="2342"/>
      <c r="L683" s="2342"/>
      <c r="M683" s="2342"/>
      <c r="N683" s="2342"/>
      <c r="O683" s="2342"/>
      <c r="P683" s="2342"/>
      <c r="Q683" s="2342"/>
      <c r="R683" s="2342"/>
      <c r="S683" s="2342"/>
      <c r="T683" s="2342"/>
      <c r="U683" s="2342"/>
      <c r="V683" s="2342"/>
      <c r="W683" s="2342"/>
      <c r="X683" s="2342"/>
      <c r="Y683" s="2342"/>
    </row>
    <row r="684" spans="1:25" ht="15.75" customHeight="1">
      <c r="A684" s="2342"/>
      <c r="B684" s="2342"/>
      <c r="C684" s="2342"/>
      <c r="D684" s="2342"/>
      <c r="E684" s="2342"/>
      <c r="F684" s="2342"/>
      <c r="G684" s="2342"/>
      <c r="H684" s="2407"/>
      <c r="I684" s="2342"/>
      <c r="J684" s="2342"/>
      <c r="K684" s="2342"/>
      <c r="L684" s="2342"/>
      <c r="M684" s="2342"/>
      <c r="N684" s="2342"/>
      <c r="O684" s="2342"/>
      <c r="P684" s="2342"/>
      <c r="Q684" s="2342"/>
      <c r="R684" s="2342"/>
      <c r="S684" s="2342"/>
      <c r="T684" s="2342"/>
      <c r="U684" s="2342"/>
      <c r="V684" s="2342"/>
      <c r="W684" s="2342"/>
      <c r="X684" s="2342"/>
      <c r="Y684" s="2342"/>
    </row>
    <row r="685" spans="1:25" ht="15.75" customHeight="1">
      <c r="A685" s="2342"/>
      <c r="B685" s="2342"/>
      <c r="C685" s="2342"/>
      <c r="D685" s="2342"/>
      <c r="E685" s="2342"/>
      <c r="F685" s="2342"/>
      <c r="G685" s="2342"/>
      <c r="H685" s="2407"/>
      <c r="I685" s="2342"/>
      <c r="J685" s="2342"/>
      <c r="K685" s="2342"/>
      <c r="L685" s="2342"/>
      <c r="M685" s="2342"/>
      <c r="N685" s="2342"/>
      <c r="O685" s="2342"/>
      <c r="P685" s="2342"/>
      <c r="Q685" s="2342"/>
      <c r="R685" s="2342"/>
      <c r="S685" s="2342"/>
      <c r="T685" s="2342"/>
      <c r="U685" s="2342"/>
      <c r="V685" s="2342"/>
      <c r="W685" s="2342"/>
      <c r="X685" s="2342"/>
      <c r="Y685" s="2342"/>
    </row>
    <row r="686" spans="1:25" ht="15.75" customHeight="1">
      <c r="A686" s="2342"/>
      <c r="B686" s="2342"/>
      <c r="C686" s="2342"/>
      <c r="D686" s="2342"/>
      <c r="E686" s="2342"/>
      <c r="F686" s="2342"/>
      <c r="G686" s="2342"/>
      <c r="H686" s="2407"/>
      <c r="I686" s="2342"/>
      <c r="J686" s="2342"/>
      <c r="K686" s="2342"/>
      <c r="L686" s="2342"/>
      <c r="M686" s="2342"/>
      <c r="N686" s="2342"/>
      <c r="O686" s="2342"/>
      <c r="P686" s="2342"/>
      <c r="Q686" s="2342"/>
      <c r="R686" s="2342"/>
      <c r="S686" s="2342"/>
      <c r="T686" s="2342"/>
      <c r="U686" s="2342"/>
      <c r="V686" s="2342"/>
      <c r="W686" s="2342"/>
      <c r="X686" s="2342"/>
      <c r="Y686" s="2342"/>
    </row>
    <row r="687" spans="1:25" ht="15.75" customHeight="1">
      <c r="A687" s="2342"/>
      <c r="B687" s="2342"/>
      <c r="C687" s="2342"/>
      <c r="D687" s="2342"/>
      <c r="E687" s="2342"/>
      <c r="F687" s="2342"/>
      <c r="G687" s="2342"/>
      <c r="H687" s="2407"/>
      <c r="I687" s="2342"/>
      <c r="J687" s="2342"/>
      <c r="K687" s="2342"/>
      <c r="L687" s="2342"/>
      <c r="M687" s="2342"/>
      <c r="N687" s="2342"/>
      <c r="O687" s="2342"/>
      <c r="P687" s="2342"/>
      <c r="Q687" s="2342"/>
      <c r="R687" s="2342"/>
      <c r="S687" s="2342"/>
      <c r="T687" s="2342"/>
      <c r="U687" s="2342"/>
      <c r="V687" s="2342"/>
      <c r="W687" s="2342"/>
      <c r="X687" s="2342"/>
      <c r="Y687" s="2342"/>
    </row>
    <row r="688" spans="1:25" ht="15.75" customHeight="1">
      <c r="A688" s="2342"/>
      <c r="B688" s="2342"/>
      <c r="C688" s="2342"/>
      <c r="D688" s="2342"/>
      <c r="E688" s="2342"/>
      <c r="F688" s="2342"/>
      <c r="G688" s="2342"/>
      <c r="H688" s="2407"/>
      <c r="I688" s="2342"/>
      <c r="J688" s="2342"/>
      <c r="K688" s="2342"/>
      <c r="L688" s="2342"/>
      <c r="M688" s="2342"/>
      <c r="N688" s="2342"/>
      <c r="O688" s="2342"/>
      <c r="P688" s="2342"/>
      <c r="Q688" s="2342"/>
      <c r="R688" s="2342"/>
      <c r="S688" s="2342"/>
      <c r="T688" s="2342"/>
      <c r="U688" s="2342"/>
      <c r="V688" s="2342"/>
      <c r="W688" s="2342"/>
      <c r="X688" s="2342"/>
      <c r="Y688" s="2342"/>
    </row>
    <row r="689" spans="1:25" ht="15.75" customHeight="1">
      <c r="A689" s="2342"/>
      <c r="B689" s="2342"/>
      <c r="C689" s="2342"/>
      <c r="D689" s="2342"/>
      <c r="E689" s="2342"/>
      <c r="F689" s="2342"/>
      <c r="G689" s="2342"/>
      <c r="H689" s="2407"/>
      <c r="I689" s="2342"/>
      <c r="J689" s="2342"/>
      <c r="K689" s="2342"/>
      <c r="L689" s="2342"/>
      <c r="M689" s="2342"/>
      <c r="N689" s="2342"/>
      <c r="O689" s="2342"/>
      <c r="P689" s="2342"/>
      <c r="Q689" s="2342"/>
      <c r="R689" s="2342"/>
      <c r="S689" s="2342"/>
      <c r="T689" s="2342"/>
      <c r="U689" s="2342"/>
      <c r="V689" s="2342"/>
      <c r="W689" s="2342"/>
      <c r="X689" s="2342"/>
      <c r="Y689" s="2342"/>
    </row>
    <row r="690" spans="1:25" ht="15.75" customHeight="1">
      <c r="A690" s="2342"/>
      <c r="B690" s="2342"/>
      <c r="C690" s="2342"/>
      <c r="D690" s="2342"/>
      <c r="E690" s="2342"/>
      <c r="F690" s="2342"/>
      <c r="G690" s="2342"/>
      <c r="H690" s="2407"/>
      <c r="I690" s="2342"/>
      <c r="J690" s="2342"/>
      <c r="K690" s="2342"/>
      <c r="L690" s="2342"/>
      <c r="M690" s="2342"/>
      <c r="N690" s="2342"/>
      <c r="O690" s="2342"/>
      <c r="P690" s="2342"/>
      <c r="Q690" s="2342"/>
      <c r="R690" s="2342"/>
      <c r="S690" s="2342"/>
      <c r="T690" s="2342"/>
      <c r="U690" s="2342"/>
      <c r="V690" s="2342"/>
      <c r="W690" s="2342"/>
      <c r="X690" s="2342"/>
      <c r="Y690" s="2342"/>
    </row>
    <row r="691" spans="1:25" ht="15.75" customHeight="1">
      <c r="A691" s="2342"/>
      <c r="B691" s="2342"/>
      <c r="C691" s="2342"/>
      <c r="D691" s="2342"/>
      <c r="E691" s="2342"/>
      <c r="F691" s="2342"/>
      <c r="G691" s="2342"/>
      <c r="H691" s="2407"/>
      <c r="I691" s="2342"/>
      <c r="J691" s="2342"/>
      <c r="K691" s="2342"/>
      <c r="L691" s="2342"/>
      <c r="M691" s="2342"/>
      <c r="N691" s="2342"/>
      <c r="O691" s="2342"/>
      <c r="P691" s="2342"/>
      <c r="Q691" s="2342"/>
      <c r="R691" s="2342"/>
      <c r="S691" s="2342"/>
      <c r="T691" s="2342"/>
      <c r="U691" s="2342"/>
      <c r="V691" s="2342"/>
      <c r="W691" s="2342"/>
      <c r="X691" s="2342"/>
      <c r="Y691" s="2342"/>
    </row>
    <row r="692" spans="1:25" ht="15.75" customHeight="1">
      <c r="A692" s="2342"/>
      <c r="B692" s="2342"/>
      <c r="C692" s="2342"/>
      <c r="D692" s="2342"/>
      <c r="E692" s="2342"/>
      <c r="F692" s="2342"/>
      <c r="G692" s="2342"/>
      <c r="H692" s="2407"/>
      <c r="I692" s="2342"/>
      <c r="J692" s="2342"/>
      <c r="K692" s="2342"/>
      <c r="L692" s="2342"/>
      <c r="M692" s="2342"/>
      <c r="N692" s="2342"/>
      <c r="O692" s="2342"/>
      <c r="P692" s="2342"/>
      <c r="Q692" s="2342"/>
      <c r="R692" s="2342"/>
      <c r="S692" s="2342"/>
      <c r="T692" s="2342"/>
      <c r="U692" s="2342"/>
      <c r="V692" s="2342"/>
      <c r="W692" s="2342"/>
      <c r="X692" s="2342"/>
      <c r="Y692" s="2342"/>
    </row>
    <row r="693" spans="1:25" ht="15.75" customHeight="1">
      <c r="A693" s="2342"/>
      <c r="B693" s="2342"/>
      <c r="C693" s="2342"/>
      <c r="D693" s="2342"/>
      <c r="E693" s="2342"/>
      <c r="F693" s="2342"/>
      <c r="G693" s="2342"/>
      <c r="H693" s="2407"/>
      <c r="I693" s="2342"/>
      <c r="J693" s="2342"/>
      <c r="K693" s="2342"/>
      <c r="L693" s="2342"/>
      <c r="M693" s="2342"/>
      <c r="N693" s="2342"/>
      <c r="O693" s="2342"/>
      <c r="P693" s="2342"/>
      <c r="Q693" s="2342"/>
      <c r="R693" s="2342"/>
      <c r="S693" s="2342"/>
      <c r="T693" s="2342"/>
      <c r="U693" s="2342"/>
      <c r="V693" s="2342"/>
      <c r="W693" s="2342"/>
      <c r="X693" s="2342"/>
      <c r="Y693" s="2342"/>
    </row>
    <row r="694" spans="1:25" ht="15.75" customHeight="1">
      <c r="A694" s="2342"/>
      <c r="B694" s="2342"/>
      <c r="C694" s="2342"/>
      <c r="D694" s="2342"/>
      <c r="E694" s="2342"/>
      <c r="F694" s="2342"/>
      <c r="G694" s="2342"/>
      <c r="H694" s="2407"/>
      <c r="I694" s="2342"/>
      <c r="J694" s="2342"/>
      <c r="K694" s="2342"/>
      <c r="L694" s="2342"/>
      <c r="M694" s="2342"/>
      <c r="N694" s="2342"/>
      <c r="O694" s="2342"/>
      <c r="P694" s="2342"/>
      <c r="Q694" s="2342"/>
      <c r="R694" s="2342"/>
      <c r="S694" s="2342"/>
      <c r="T694" s="2342"/>
      <c r="U694" s="2342"/>
      <c r="V694" s="2342"/>
      <c r="W694" s="2342"/>
      <c r="X694" s="2342"/>
      <c r="Y694" s="2342"/>
    </row>
    <row r="695" spans="1:25" ht="15.75" customHeight="1">
      <c r="A695" s="2342"/>
      <c r="B695" s="2342"/>
      <c r="C695" s="2342"/>
      <c r="D695" s="2342"/>
      <c r="E695" s="2342"/>
      <c r="F695" s="2342"/>
      <c r="G695" s="2342"/>
      <c r="H695" s="2407"/>
      <c r="I695" s="2342"/>
      <c r="J695" s="2342"/>
      <c r="K695" s="2342"/>
      <c r="L695" s="2342"/>
      <c r="M695" s="2342"/>
      <c r="N695" s="2342"/>
      <c r="O695" s="2342"/>
      <c r="P695" s="2342"/>
      <c r="Q695" s="2342"/>
      <c r="R695" s="2342"/>
      <c r="S695" s="2342"/>
      <c r="T695" s="2342"/>
      <c r="U695" s="2342"/>
      <c r="V695" s="2342"/>
      <c r="W695" s="2342"/>
      <c r="X695" s="2342"/>
      <c r="Y695" s="2342"/>
    </row>
    <row r="696" spans="1:25" ht="15.75" customHeight="1">
      <c r="A696" s="2342"/>
      <c r="B696" s="2342"/>
      <c r="C696" s="2342"/>
      <c r="D696" s="2342"/>
      <c r="E696" s="2342"/>
      <c r="F696" s="2342"/>
      <c r="G696" s="2342"/>
      <c r="H696" s="2407"/>
      <c r="I696" s="2342"/>
      <c r="J696" s="2342"/>
      <c r="K696" s="2342"/>
      <c r="L696" s="2342"/>
      <c r="M696" s="2342"/>
      <c r="N696" s="2342"/>
      <c r="O696" s="2342"/>
      <c r="P696" s="2342"/>
      <c r="Q696" s="2342"/>
      <c r="R696" s="2342"/>
      <c r="S696" s="2342"/>
      <c r="T696" s="2342"/>
      <c r="U696" s="2342"/>
      <c r="V696" s="2342"/>
      <c r="W696" s="2342"/>
      <c r="X696" s="2342"/>
      <c r="Y696" s="2342"/>
    </row>
    <row r="697" spans="1:25" ht="15.75" customHeight="1">
      <c r="A697" s="2342"/>
      <c r="B697" s="2342"/>
      <c r="C697" s="2342"/>
      <c r="D697" s="2342"/>
      <c r="E697" s="2342"/>
      <c r="F697" s="2342"/>
      <c r="G697" s="2342"/>
      <c r="H697" s="2407"/>
      <c r="I697" s="2342"/>
      <c r="J697" s="2342"/>
      <c r="K697" s="2342"/>
      <c r="L697" s="2342"/>
      <c r="M697" s="2342"/>
      <c r="N697" s="2342"/>
      <c r="O697" s="2342"/>
      <c r="P697" s="2342"/>
      <c r="Q697" s="2342"/>
      <c r="R697" s="2342"/>
      <c r="S697" s="2342"/>
      <c r="T697" s="2342"/>
      <c r="U697" s="2342"/>
      <c r="V697" s="2342"/>
      <c r="W697" s="2342"/>
      <c r="X697" s="2342"/>
      <c r="Y697" s="2342"/>
    </row>
    <row r="698" spans="1:25" ht="15.75" customHeight="1">
      <c r="A698" s="2342"/>
      <c r="B698" s="2342"/>
      <c r="C698" s="2342"/>
      <c r="D698" s="2342"/>
      <c r="E698" s="2342"/>
      <c r="F698" s="2342"/>
      <c r="G698" s="2342"/>
      <c r="H698" s="2407"/>
      <c r="I698" s="2342"/>
      <c r="J698" s="2342"/>
      <c r="K698" s="2342"/>
      <c r="L698" s="2342"/>
      <c r="M698" s="2342"/>
      <c r="N698" s="2342"/>
      <c r="O698" s="2342"/>
      <c r="P698" s="2342"/>
      <c r="Q698" s="2342"/>
      <c r="R698" s="2342"/>
      <c r="S698" s="2342"/>
      <c r="T698" s="2342"/>
      <c r="U698" s="2342"/>
      <c r="V698" s="2342"/>
      <c r="W698" s="2342"/>
      <c r="X698" s="2342"/>
      <c r="Y698" s="2342"/>
    </row>
    <row r="699" spans="1:25" ht="15.75" customHeight="1">
      <c r="A699" s="2342"/>
      <c r="B699" s="2342"/>
      <c r="C699" s="2342"/>
      <c r="D699" s="2342"/>
      <c r="E699" s="2342"/>
      <c r="F699" s="2342"/>
      <c r="G699" s="2342"/>
      <c r="H699" s="2407"/>
      <c r="I699" s="2342"/>
      <c r="J699" s="2342"/>
      <c r="K699" s="2342"/>
      <c r="L699" s="2342"/>
      <c r="M699" s="2342"/>
      <c r="N699" s="2342"/>
      <c r="O699" s="2342"/>
      <c r="P699" s="2342"/>
      <c r="Q699" s="2342"/>
      <c r="R699" s="2342"/>
      <c r="S699" s="2342"/>
      <c r="T699" s="2342"/>
      <c r="U699" s="2342"/>
      <c r="V699" s="2342"/>
      <c r="W699" s="2342"/>
      <c r="X699" s="2342"/>
      <c r="Y699" s="2342"/>
    </row>
    <row r="700" spans="1:25" ht="15.75" customHeight="1">
      <c r="A700" s="2342"/>
      <c r="B700" s="2342"/>
      <c r="C700" s="2342"/>
      <c r="D700" s="2342"/>
      <c r="E700" s="2342"/>
      <c r="F700" s="2342"/>
      <c r="G700" s="2342"/>
      <c r="H700" s="2407"/>
      <c r="I700" s="2342"/>
      <c r="J700" s="2342"/>
      <c r="K700" s="2342"/>
      <c r="L700" s="2342"/>
      <c r="M700" s="2342"/>
      <c r="N700" s="2342"/>
      <c r="O700" s="2342"/>
      <c r="P700" s="2342"/>
      <c r="Q700" s="2342"/>
      <c r="R700" s="2342"/>
      <c r="S700" s="2342"/>
      <c r="T700" s="2342"/>
      <c r="U700" s="2342"/>
      <c r="V700" s="2342"/>
      <c r="W700" s="2342"/>
      <c r="X700" s="2342"/>
      <c r="Y700" s="2342"/>
    </row>
    <row r="701" spans="1:25" ht="15.75" customHeight="1">
      <c r="A701" s="2342"/>
      <c r="B701" s="2342"/>
      <c r="C701" s="2342"/>
      <c r="D701" s="2342"/>
      <c r="E701" s="2342"/>
      <c r="F701" s="2342"/>
      <c r="G701" s="2342"/>
      <c r="H701" s="2407"/>
      <c r="I701" s="2342"/>
      <c r="J701" s="2342"/>
      <c r="K701" s="2342"/>
      <c r="L701" s="2342"/>
      <c r="M701" s="2342"/>
      <c r="N701" s="2342"/>
      <c r="O701" s="2342"/>
      <c r="P701" s="2342"/>
      <c r="Q701" s="2342"/>
      <c r="R701" s="2342"/>
      <c r="S701" s="2342"/>
      <c r="T701" s="2342"/>
      <c r="U701" s="2342"/>
      <c r="V701" s="2342"/>
      <c r="W701" s="2342"/>
      <c r="X701" s="2342"/>
      <c r="Y701" s="2342"/>
    </row>
    <row r="702" spans="1:25" ht="15.75" customHeight="1">
      <c r="A702" s="2342"/>
      <c r="B702" s="2342"/>
      <c r="C702" s="2342"/>
      <c r="D702" s="2342"/>
      <c r="E702" s="2342"/>
      <c r="F702" s="2342"/>
      <c r="G702" s="2342"/>
      <c r="H702" s="2407"/>
      <c r="I702" s="2342"/>
      <c r="J702" s="2342"/>
      <c r="K702" s="2342"/>
      <c r="L702" s="2342"/>
      <c r="M702" s="2342"/>
      <c r="N702" s="2342"/>
      <c r="O702" s="2342"/>
      <c r="P702" s="2342"/>
      <c r="Q702" s="2342"/>
      <c r="R702" s="2342"/>
      <c r="S702" s="2342"/>
      <c r="T702" s="2342"/>
      <c r="U702" s="2342"/>
      <c r="V702" s="2342"/>
      <c r="W702" s="2342"/>
      <c r="X702" s="2342"/>
      <c r="Y702" s="2342"/>
    </row>
    <row r="703" spans="1:25" ht="15.75" customHeight="1">
      <c r="A703" s="2342"/>
      <c r="B703" s="2342"/>
      <c r="C703" s="2342"/>
      <c r="D703" s="2342"/>
      <c r="E703" s="2342"/>
      <c r="F703" s="2342"/>
      <c r="G703" s="2342"/>
      <c r="H703" s="2407"/>
      <c r="I703" s="2342"/>
      <c r="J703" s="2342"/>
      <c r="K703" s="2342"/>
      <c r="L703" s="2342"/>
      <c r="M703" s="2342"/>
      <c r="N703" s="2342"/>
      <c r="O703" s="2342"/>
      <c r="P703" s="2342"/>
      <c r="Q703" s="2342"/>
      <c r="R703" s="2342"/>
      <c r="S703" s="2342"/>
      <c r="T703" s="2342"/>
      <c r="U703" s="2342"/>
      <c r="V703" s="2342"/>
      <c r="W703" s="2342"/>
      <c r="X703" s="2342"/>
      <c r="Y703" s="2342"/>
    </row>
    <row r="704" spans="1:25" ht="15.75" customHeight="1">
      <c r="A704" s="2342"/>
      <c r="B704" s="2342"/>
      <c r="C704" s="2342"/>
      <c r="D704" s="2342"/>
      <c r="E704" s="2342"/>
      <c r="F704" s="2342"/>
      <c r="G704" s="2342"/>
      <c r="H704" s="2407"/>
      <c r="I704" s="2342"/>
      <c r="J704" s="2342"/>
      <c r="K704" s="2342"/>
      <c r="L704" s="2342"/>
      <c r="M704" s="2342"/>
      <c r="N704" s="2342"/>
      <c r="O704" s="2342"/>
      <c r="P704" s="2342"/>
      <c r="Q704" s="2342"/>
      <c r="R704" s="2342"/>
      <c r="S704" s="2342"/>
      <c r="T704" s="2342"/>
      <c r="U704" s="2342"/>
      <c r="V704" s="2342"/>
      <c r="W704" s="2342"/>
      <c r="X704" s="2342"/>
      <c r="Y704" s="2342"/>
    </row>
    <row r="705" spans="1:25" ht="15.75" customHeight="1">
      <c r="A705" s="2342"/>
      <c r="B705" s="2342"/>
      <c r="C705" s="2342"/>
      <c r="D705" s="2342"/>
      <c r="E705" s="2342"/>
      <c r="F705" s="2342"/>
      <c r="G705" s="2342"/>
      <c r="H705" s="2407"/>
      <c r="I705" s="2342"/>
      <c r="J705" s="2342"/>
      <c r="K705" s="2342"/>
      <c r="L705" s="2342"/>
      <c r="M705" s="2342"/>
      <c r="N705" s="2342"/>
      <c r="O705" s="2342"/>
      <c r="P705" s="2342"/>
      <c r="Q705" s="2342"/>
      <c r="R705" s="2342"/>
      <c r="S705" s="2342"/>
      <c r="T705" s="2342"/>
      <c r="U705" s="2342"/>
      <c r="V705" s="2342"/>
      <c r="W705" s="2342"/>
      <c r="X705" s="2342"/>
      <c r="Y705" s="2342"/>
    </row>
    <row r="706" spans="1:25" ht="15.75" customHeight="1">
      <c r="A706" s="2342"/>
      <c r="B706" s="2342"/>
      <c r="C706" s="2342"/>
      <c r="D706" s="2342"/>
      <c r="E706" s="2342"/>
      <c r="F706" s="2342"/>
      <c r="G706" s="2342"/>
      <c r="H706" s="2407"/>
      <c r="I706" s="2342"/>
      <c r="J706" s="2342"/>
      <c r="K706" s="2342"/>
      <c r="L706" s="2342"/>
      <c r="M706" s="2342"/>
      <c r="N706" s="2342"/>
      <c r="O706" s="2342"/>
      <c r="P706" s="2342"/>
      <c r="Q706" s="2342"/>
      <c r="R706" s="2342"/>
      <c r="S706" s="2342"/>
      <c r="T706" s="2342"/>
      <c r="U706" s="2342"/>
      <c r="V706" s="2342"/>
      <c r="W706" s="2342"/>
      <c r="X706" s="2342"/>
      <c r="Y706" s="2342"/>
    </row>
    <row r="707" spans="1:25" ht="15.75" customHeight="1">
      <c r="A707" s="2342"/>
      <c r="B707" s="2342"/>
      <c r="C707" s="2342"/>
      <c r="D707" s="2342"/>
      <c r="E707" s="2342"/>
      <c r="F707" s="2342"/>
      <c r="G707" s="2342"/>
      <c r="H707" s="2407"/>
      <c r="I707" s="2342"/>
      <c r="J707" s="2342"/>
      <c r="K707" s="2342"/>
      <c r="L707" s="2342"/>
      <c r="M707" s="2342"/>
      <c r="N707" s="2342"/>
      <c r="O707" s="2342"/>
      <c r="P707" s="2342"/>
      <c r="Q707" s="2342"/>
      <c r="R707" s="2342"/>
      <c r="S707" s="2342"/>
      <c r="T707" s="2342"/>
      <c r="U707" s="2342"/>
      <c r="V707" s="2342"/>
      <c r="W707" s="2342"/>
      <c r="X707" s="2342"/>
      <c r="Y707" s="2342"/>
    </row>
    <row r="708" spans="1:25" ht="15.75" customHeight="1">
      <c r="A708" s="2342"/>
      <c r="B708" s="2342"/>
      <c r="C708" s="2342"/>
      <c r="D708" s="2342"/>
      <c r="E708" s="2342"/>
      <c r="F708" s="2342"/>
      <c r="G708" s="2342"/>
      <c r="H708" s="2407"/>
      <c r="I708" s="2342"/>
      <c r="J708" s="2342"/>
      <c r="K708" s="2342"/>
      <c r="L708" s="2342"/>
      <c r="M708" s="2342"/>
      <c r="N708" s="2342"/>
      <c r="O708" s="2342"/>
      <c r="P708" s="2342"/>
      <c r="Q708" s="2342"/>
      <c r="R708" s="2342"/>
      <c r="S708" s="2342"/>
      <c r="T708" s="2342"/>
      <c r="U708" s="2342"/>
      <c r="V708" s="2342"/>
      <c r="W708" s="2342"/>
      <c r="X708" s="2342"/>
      <c r="Y708" s="2342"/>
    </row>
    <row r="709" spans="1:25" ht="15.75" customHeight="1">
      <c r="A709" s="2342"/>
      <c r="B709" s="2342"/>
      <c r="C709" s="2342"/>
      <c r="D709" s="2342"/>
      <c r="E709" s="2342"/>
      <c r="F709" s="2342"/>
      <c r="G709" s="2342"/>
      <c r="H709" s="2407"/>
      <c r="I709" s="2342"/>
      <c r="J709" s="2342"/>
      <c r="K709" s="2342"/>
      <c r="L709" s="2342"/>
      <c r="M709" s="2342"/>
      <c r="N709" s="2342"/>
      <c r="O709" s="2342"/>
      <c r="P709" s="2342"/>
      <c r="Q709" s="2342"/>
      <c r="R709" s="2342"/>
      <c r="S709" s="2342"/>
      <c r="T709" s="2342"/>
      <c r="U709" s="2342"/>
      <c r="V709" s="2342"/>
      <c r="W709" s="2342"/>
      <c r="X709" s="2342"/>
      <c r="Y709" s="2342"/>
    </row>
    <row r="710" spans="1:25" ht="15.75" customHeight="1">
      <c r="A710" s="2342"/>
      <c r="B710" s="2342"/>
      <c r="C710" s="2342"/>
      <c r="D710" s="2342"/>
      <c r="E710" s="2342"/>
      <c r="F710" s="2342"/>
      <c r="G710" s="2342"/>
      <c r="H710" s="2407"/>
      <c r="I710" s="2342"/>
      <c r="J710" s="2342"/>
      <c r="K710" s="2342"/>
      <c r="L710" s="2342"/>
      <c r="M710" s="2342"/>
      <c r="N710" s="2342"/>
      <c r="O710" s="2342"/>
      <c r="P710" s="2342"/>
      <c r="Q710" s="2342"/>
      <c r="R710" s="2342"/>
      <c r="S710" s="2342"/>
      <c r="T710" s="2342"/>
      <c r="U710" s="2342"/>
      <c r="V710" s="2342"/>
      <c r="W710" s="2342"/>
      <c r="X710" s="2342"/>
      <c r="Y710" s="2342"/>
    </row>
    <row r="711" spans="1:25" ht="15.75" customHeight="1">
      <c r="A711" s="2342"/>
      <c r="B711" s="2342"/>
      <c r="C711" s="2342"/>
      <c r="D711" s="2342"/>
      <c r="E711" s="2342"/>
      <c r="F711" s="2342"/>
      <c r="G711" s="2342"/>
      <c r="H711" s="2407"/>
      <c r="I711" s="2342"/>
      <c r="J711" s="2342"/>
      <c r="K711" s="2342"/>
      <c r="L711" s="2342"/>
      <c r="M711" s="2342"/>
      <c r="N711" s="2342"/>
      <c r="O711" s="2342"/>
      <c r="P711" s="2342"/>
      <c r="Q711" s="2342"/>
      <c r="R711" s="2342"/>
      <c r="S711" s="2342"/>
      <c r="T711" s="2342"/>
      <c r="U711" s="2342"/>
      <c r="V711" s="2342"/>
      <c r="W711" s="2342"/>
      <c r="X711" s="2342"/>
      <c r="Y711" s="2342"/>
    </row>
    <row r="712" spans="1:25" ht="15.75" customHeight="1">
      <c r="A712" s="2342"/>
      <c r="B712" s="2342"/>
      <c r="C712" s="2342"/>
      <c r="D712" s="2342"/>
      <c r="E712" s="2342"/>
      <c r="F712" s="2342"/>
      <c r="G712" s="2342"/>
      <c r="H712" s="2407"/>
      <c r="I712" s="2342"/>
      <c r="J712" s="2342"/>
      <c r="K712" s="2342"/>
      <c r="L712" s="2342"/>
      <c r="M712" s="2342"/>
      <c r="N712" s="2342"/>
      <c r="O712" s="2342"/>
      <c r="P712" s="2342"/>
      <c r="Q712" s="2342"/>
      <c r="R712" s="2342"/>
      <c r="S712" s="2342"/>
      <c r="T712" s="2342"/>
      <c r="U712" s="2342"/>
      <c r="V712" s="2342"/>
      <c r="W712" s="2342"/>
      <c r="X712" s="2342"/>
      <c r="Y712" s="2342"/>
    </row>
    <row r="713" spans="1:25" ht="15.75" customHeight="1">
      <c r="A713" s="2342"/>
      <c r="B713" s="2342"/>
      <c r="C713" s="2342"/>
      <c r="D713" s="2342"/>
      <c r="E713" s="2342"/>
      <c r="F713" s="2342"/>
      <c r="G713" s="2342"/>
      <c r="H713" s="2407"/>
      <c r="I713" s="2342"/>
      <c r="J713" s="2342"/>
      <c r="K713" s="2342"/>
      <c r="L713" s="2342"/>
      <c r="M713" s="2342"/>
      <c r="N713" s="2342"/>
      <c r="O713" s="2342"/>
      <c r="P713" s="2342"/>
      <c r="Q713" s="2342"/>
      <c r="R713" s="2342"/>
      <c r="S713" s="2342"/>
      <c r="T713" s="2342"/>
      <c r="U713" s="2342"/>
      <c r="V713" s="2342"/>
      <c r="W713" s="2342"/>
      <c r="X713" s="2342"/>
      <c r="Y713" s="2342"/>
    </row>
    <row r="714" spans="1:25" ht="15.75" customHeight="1">
      <c r="A714" s="2342"/>
      <c r="B714" s="2342"/>
      <c r="C714" s="2342"/>
      <c r="D714" s="2342"/>
      <c r="E714" s="2342"/>
      <c r="F714" s="2342"/>
      <c r="G714" s="2342"/>
      <c r="H714" s="2407"/>
      <c r="I714" s="2342"/>
      <c r="J714" s="2342"/>
      <c r="K714" s="2342"/>
      <c r="L714" s="2342"/>
      <c r="M714" s="2342"/>
      <c r="N714" s="2342"/>
      <c r="O714" s="2342"/>
      <c r="P714" s="2342"/>
      <c r="Q714" s="2342"/>
      <c r="R714" s="2342"/>
      <c r="S714" s="2342"/>
      <c r="T714" s="2342"/>
      <c r="U714" s="2342"/>
      <c r="V714" s="2342"/>
      <c r="W714" s="2342"/>
      <c r="X714" s="2342"/>
      <c r="Y714" s="2342"/>
    </row>
    <row r="715" spans="1:25" ht="15.75" customHeight="1">
      <c r="A715" s="2342"/>
      <c r="B715" s="2342"/>
      <c r="C715" s="2342"/>
      <c r="D715" s="2342"/>
      <c r="E715" s="2342"/>
      <c r="F715" s="2342"/>
      <c r="G715" s="2342"/>
      <c r="H715" s="2407"/>
      <c r="I715" s="2342"/>
      <c r="J715" s="2342"/>
      <c r="K715" s="2342"/>
      <c r="L715" s="2342"/>
      <c r="M715" s="2342"/>
      <c r="N715" s="2342"/>
      <c r="O715" s="2342"/>
      <c r="P715" s="2342"/>
      <c r="Q715" s="2342"/>
      <c r="R715" s="2342"/>
      <c r="S715" s="2342"/>
      <c r="T715" s="2342"/>
      <c r="U715" s="2342"/>
      <c r="V715" s="2342"/>
      <c r="W715" s="2342"/>
      <c r="X715" s="2342"/>
      <c r="Y715" s="2342"/>
    </row>
    <row r="716" spans="1:25" ht="15.75" customHeight="1">
      <c r="A716" s="2342"/>
      <c r="B716" s="2342"/>
      <c r="C716" s="2342"/>
      <c r="D716" s="2342"/>
      <c r="E716" s="2342"/>
      <c r="F716" s="2342"/>
      <c r="G716" s="2342"/>
      <c r="H716" s="2407"/>
      <c r="I716" s="2342"/>
      <c r="J716" s="2342"/>
      <c r="K716" s="2342"/>
      <c r="L716" s="2342"/>
      <c r="M716" s="2342"/>
      <c r="N716" s="2342"/>
      <c r="O716" s="2342"/>
      <c r="P716" s="2342"/>
      <c r="Q716" s="2342"/>
      <c r="R716" s="2342"/>
      <c r="S716" s="2342"/>
      <c r="T716" s="2342"/>
      <c r="U716" s="2342"/>
      <c r="V716" s="2342"/>
      <c r="W716" s="2342"/>
      <c r="X716" s="2342"/>
      <c r="Y716" s="2342"/>
    </row>
    <row r="717" spans="1:25" ht="15.75" customHeight="1">
      <c r="A717" s="2342"/>
      <c r="B717" s="2342"/>
      <c r="C717" s="2342"/>
      <c r="D717" s="2342"/>
      <c r="E717" s="2342"/>
      <c r="F717" s="2342"/>
      <c r="G717" s="2342"/>
      <c r="H717" s="2407"/>
      <c r="I717" s="2342"/>
      <c r="J717" s="2342"/>
      <c r="K717" s="2342"/>
      <c r="L717" s="2342"/>
      <c r="M717" s="2342"/>
      <c r="N717" s="2342"/>
      <c r="O717" s="2342"/>
      <c r="P717" s="2342"/>
      <c r="Q717" s="2342"/>
      <c r="R717" s="2342"/>
      <c r="S717" s="2342"/>
      <c r="T717" s="2342"/>
      <c r="U717" s="2342"/>
      <c r="V717" s="2342"/>
      <c r="W717" s="2342"/>
      <c r="X717" s="2342"/>
      <c r="Y717" s="2342"/>
    </row>
    <row r="718" spans="1:25" ht="15.75" customHeight="1">
      <c r="A718" s="2342"/>
      <c r="B718" s="2342"/>
      <c r="C718" s="2342"/>
      <c r="D718" s="2342"/>
      <c r="E718" s="2342"/>
      <c r="F718" s="2342"/>
      <c r="G718" s="2342"/>
      <c r="H718" s="2407"/>
      <c r="I718" s="2342"/>
      <c r="J718" s="2342"/>
      <c r="K718" s="2342"/>
      <c r="L718" s="2342"/>
      <c r="M718" s="2342"/>
      <c r="N718" s="2342"/>
      <c r="O718" s="2342"/>
      <c r="P718" s="2342"/>
      <c r="Q718" s="2342"/>
      <c r="R718" s="2342"/>
      <c r="S718" s="2342"/>
      <c r="T718" s="2342"/>
      <c r="U718" s="2342"/>
      <c r="V718" s="2342"/>
      <c r="W718" s="2342"/>
      <c r="X718" s="2342"/>
      <c r="Y718" s="2342"/>
    </row>
    <row r="719" spans="1:25" ht="15.75" customHeight="1">
      <c r="A719" s="2342"/>
      <c r="B719" s="2342"/>
      <c r="C719" s="2342"/>
      <c r="D719" s="2342"/>
      <c r="E719" s="2342"/>
      <c r="F719" s="2342"/>
      <c r="G719" s="2342"/>
      <c r="H719" s="2407"/>
      <c r="I719" s="2342"/>
      <c r="J719" s="2342"/>
      <c r="K719" s="2342"/>
      <c r="L719" s="2342"/>
      <c r="M719" s="2342"/>
      <c r="N719" s="2342"/>
      <c r="O719" s="2342"/>
      <c r="P719" s="2342"/>
      <c r="Q719" s="2342"/>
      <c r="R719" s="2342"/>
      <c r="S719" s="2342"/>
      <c r="T719" s="2342"/>
      <c r="U719" s="2342"/>
      <c r="V719" s="2342"/>
      <c r="W719" s="2342"/>
      <c r="X719" s="2342"/>
      <c r="Y719" s="2342"/>
    </row>
    <row r="720" spans="1:25" ht="15.75" customHeight="1">
      <c r="A720" s="2342"/>
      <c r="B720" s="2342"/>
      <c r="C720" s="2342"/>
      <c r="D720" s="2342"/>
      <c r="E720" s="2342"/>
      <c r="F720" s="2342"/>
      <c r="G720" s="2342"/>
      <c r="H720" s="2407"/>
      <c r="I720" s="2342"/>
      <c r="J720" s="2342"/>
      <c r="K720" s="2342"/>
      <c r="L720" s="2342"/>
      <c r="M720" s="2342"/>
      <c r="N720" s="2342"/>
      <c r="O720" s="2342"/>
      <c r="P720" s="2342"/>
      <c r="Q720" s="2342"/>
      <c r="R720" s="2342"/>
      <c r="S720" s="2342"/>
      <c r="T720" s="2342"/>
      <c r="U720" s="2342"/>
      <c r="V720" s="2342"/>
      <c r="W720" s="2342"/>
      <c r="X720" s="2342"/>
      <c r="Y720" s="2342"/>
    </row>
    <row r="721" spans="1:25" ht="15.75" customHeight="1">
      <c r="A721" s="2342"/>
      <c r="B721" s="2342"/>
      <c r="C721" s="2342"/>
      <c r="D721" s="2342"/>
      <c r="E721" s="2342"/>
      <c r="F721" s="2342"/>
      <c r="G721" s="2342"/>
      <c r="H721" s="2407"/>
      <c r="I721" s="2342"/>
      <c r="J721" s="2342"/>
      <c r="K721" s="2342"/>
      <c r="L721" s="2342"/>
      <c r="M721" s="2342"/>
      <c r="N721" s="2342"/>
      <c r="O721" s="2342"/>
      <c r="P721" s="2342"/>
      <c r="Q721" s="2342"/>
      <c r="R721" s="2342"/>
      <c r="S721" s="2342"/>
      <c r="T721" s="2342"/>
      <c r="U721" s="2342"/>
      <c r="V721" s="2342"/>
      <c r="W721" s="2342"/>
      <c r="X721" s="2342"/>
      <c r="Y721" s="2342"/>
    </row>
    <row r="722" spans="1:25" ht="15.75" customHeight="1">
      <c r="A722" s="2342"/>
      <c r="B722" s="2342"/>
      <c r="C722" s="2342"/>
      <c r="D722" s="2342"/>
      <c r="E722" s="2342"/>
      <c r="F722" s="2342"/>
      <c r="G722" s="2342"/>
      <c r="H722" s="2407"/>
      <c r="I722" s="2342"/>
      <c r="J722" s="2342"/>
      <c r="K722" s="2342"/>
      <c r="L722" s="2342"/>
      <c r="M722" s="2342"/>
      <c r="N722" s="2342"/>
      <c r="O722" s="2342"/>
      <c r="P722" s="2342"/>
      <c r="Q722" s="2342"/>
      <c r="R722" s="2342"/>
      <c r="S722" s="2342"/>
      <c r="T722" s="2342"/>
      <c r="U722" s="2342"/>
      <c r="V722" s="2342"/>
      <c r="W722" s="2342"/>
      <c r="X722" s="2342"/>
      <c r="Y722" s="2342"/>
    </row>
    <row r="723" spans="1:25" ht="15.75" customHeight="1">
      <c r="A723" s="2342"/>
      <c r="B723" s="2342"/>
      <c r="C723" s="2342"/>
      <c r="D723" s="2342"/>
      <c r="E723" s="2342"/>
      <c r="F723" s="2342"/>
      <c r="G723" s="2342"/>
      <c r="H723" s="2407"/>
      <c r="I723" s="2342"/>
      <c r="J723" s="2342"/>
      <c r="K723" s="2342"/>
      <c r="L723" s="2342"/>
      <c r="M723" s="2342"/>
      <c r="N723" s="2342"/>
      <c r="O723" s="2342"/>
      <c r="P723" s="2342"/>
      <c r="Q723" s="2342"/>
      <c r="R723" s="2342"/>
      <c r="S723" s="2342"/>
      <c r="T723" s="2342"/>
      <c r="U723" s="2342"/>
      <c r="V723" s="2342"/>
      <c r="W723" s="2342"/>
      <c r="X723" s="2342"/>
      <c r="Y723" s="2342"/>
    </row>
    <row r="724" spans="1:25" ht="15.75" customHeight="1">
      <c r="A724" s="2342"/>
      <c r="B724" s="2342"/>
      <c r="C724" s="2342"/>
      <c r="D724" s="2342"/>
      <c r="E724" s="2342"/>
      <c r="F724" s="2342"/>
      <c r="G724" s="2342"/>
      <c r="H724" s="2407"/>
      <c r="I724" s="2342"/>
      <c r="J724" s="2342"/>
      <c r="K724" s="2342"/>
      <c r="L724" s="2342"/>
      <c r="M724" s="2342"/>
      <c r="N724" s="2342"/>
      <c r="O724" s="2342"/>
      <c r="P724" s="2342"/>
      <c r="Q724" s="2342"/>
      <c r="R724" s="2342"/>
      <c r="S724" s="2342"/>
      <c r="T724" s="2342"/>
      <c r="U724" s="2342"/>
      <c r="V724" s="2342"/>
      <c r="W724" s="2342"/>
      <c r="X724" s="2342"/>
      <c r="Y724" s="2342"/>
    </row>
    <row r="725" spans="1:25" ht="15.75" customHeight="1">
      <c r="A725" s="2342"/>
      <c r="B725" s="2342"/>
      <c r="C725" s="2342"/>
      <c r="D725" s="2342"/>
      <c r="E725" s="2342"/>
      <c r="F725" s="2342"/>
      <c r="G725" s="2342"/>
      <c r="H725" s="2407"/>
      <c r="I725" s="2342"/>
      <c r="J725" s="2342"/>
      <c r="K725" s="2342"/>
      <c r="L725" s="2342"/>
      <c r="M725" s="2342"/>
      <c r="N725" s="2342"/>
      <c r="O725" s="2342"/>
      <c r="P725" s="2342"/>
      <c r="Q725" s="2342"/>
      <c r="R725" s="2342"/>
      <c r="S725" s="2342"/>
      <c r="T725" s="2342"/>
      <c r="U725" s="2342"/>
      <c r="V725" s="2342"/>
      <c r="W725" s="2342"/>
      <c r="X725" s="2342"/>
      <c r="Y725" s="2342"/>
    </row>
    <row r="726" spans="1:25" ht="15.75" customHeight="1">
      <c r="A726" s="2342"/>
      <c r="B726" s="2342"/>
      <c r="C726" s="2342"/>
      <c r="D726" s="2342"/>
      <c r="E726" s="2342"/>
      <c r="F726" s="2342"/>
      <c r="G726" s="2342"/>
      <c r="H726" s="2407"/>
      <c r="I726" s="2342"/>
      <c r="J726" s="2342"/>
      <c r="K726" s="2342"/>
      <c r="L726" s="2342"/>
      <c r="M726" s="2342"/>
      <c r="N726" s="2342"/>
      <c r="O726" s="2342"/>
      <c r="P726" s="2342"/>
      <c r="Q726" s="2342"/>
      <c r="R726" s="2342"/>
      <c r="S726" s="2342"/>
      <c r="T726" s="2342"/>
      <c r="U726" s="2342"/>
      <c r="V726" s="2342"/>
      <c r="W726" s="2342"/>
      <c r="X726" s="2342"/>
      <c r="Y726" s="2342"/>
    </row>
    <row r="727" spans="1:25" ht="15.75" customHeight="1">
      <c r="A727" s="2342"/>
      <c r="B727" s="2342"/>
      <c r="C727" s="2342"/>
      <c r="D727" s="2342"/>
      <c r="E727" s="2342"/>
      <c r="F727" s="2342"/>
      <c r="G727" s="2342"/>
      <c r="H727" s="2407"/>
      <c r="I727" s="2342"/>
      <c r="J727" s="2342"/>
      <c r="K727" s="2342"/>
      <c r="L727" s="2342"/>
      <c r="M727" s="2342"/>
      <c r="N727" s="2342"/>
      <c r="O727" s="2342"/>
      <c r="P727" s="2342"/>
      <c r="Q727" s="2342"/>
      <c r="R727" s="2342"/>
      <c r="S727" s="2342"/>
      <c r="T727" s="2342"/>
      <c r="U727" s="2342"/>
      <c r="V727" s="2342"/>
      <c r="W727" s="2342"/>
      <c r="X727" s="2342"/>
      <c r="Y727" s="2342"/>
    </row>
    <row r="728" spans="1:25" ht="15.75" customHeight="1">
      <c r="A728" s="2342"/>
      <c r="B728" s="2342"/>
      <c r="C728" s="2342"/>
      <c r="D728" s="2342"/>
      <c r="E728" s="2342"/>
      <c r="F728" s="2342"/>
      <c r="G728" s="2342"/>
      <c r="H728" s="2407"/>
      <c r="I728" s="2342"/>
      <c r="J728" s="2342"/>
      <c r="K728" s="2342"/>
      <c r="L728" s="2342"/>
      <c r="M728" s="2342"/>
      <c r="N728" s="2342"/>
      <c r="O728" s="2342"/>
      <c r="P728" s="2342"/>
      <c r="Q728" s="2342"/>
      <c r="R728" s="2342"/>
      <c r="S728" s="2342"/>
      <c r="T728" s="2342"/>
      <c r="U728" s="2342"/>
      <c r="V728" s="2342"/>
      <c r="W728" s="2342"/>
      <c r="X728" s="2342"/>
      <c r="Y728" s="2342"/>
    </row>
    <row r="729" spans="1:25" ht="15.75" customHeight="1">
      <c r="A729" s="2342"/>
      <c r="B729" s="2342"/>
      <c r="C729" s="2342"/>
      <c r="D729" s="2342"/>
      <c r="E729" s="2342"/>
      <c r="F729" s="2342"/>
      <c r="G729" s="2342"/>
      <c r="H729" s="2407"/>
      <c r="I729" s="2342"/>
      <c r="J729" s="2342"/>
      <c r="K729" s="2342"/>
      <c r="L729" s="2342"/>
      <c r="M729" s="2342"/>
      <c r="N729" s="2342"/>
      <c r="O729" s="2342"/>
      <c r="P729" s="2342"/>
      <c r="Q729" s="2342"/>
      <c r="R729" s="2342"/>
      <c r="S729" s="2342"/>
      <c r="T729" s="2342"/>
      <c r="U729" s="2342"/>
      <c r="V729" s="2342"/>
      <c r="W729" s="2342"/>
      <c r="X729" s="2342"/>
      <c r="Y729" s="2342"/>
    </row>
    <row r="730" spans="1:25" ht="15.75" customHeight="1">
      <c r="A730" s="2342"/>
      <c r="B730" s="2342"/>
      <c r="C730" s="2342"/>
      <c r="D730" s="2342"/>
      <c r="E730" s="2342"/>
      <c r="F730" s="2342"/>
      <c r="G730" s="2342"/>
      <c r="H730" s="2407"/>
      <c r="I730" s="2342"/>
      <c r="J730" s="2342"/>
      <c r="K730" s="2342"/>
      <c r="L730" s="2342"/>
      <c r="M730" s="2342"/>
      <c r="N730" s="2342"/>
      <c r="O730" s="2342"/>
      <c r="P730" s="2342"/>
      <c r="Q730" s="2342"/>
      <c r="R730" s="2342"/>
      <c r="S730" s="2342"/>
      <c r="T730" s="2342"/>
      <c r="U730" s="2342"/>
      <c r="V730" s="2342"/>
      <c r="W730" s="2342"/>
      <c r="X730" s="2342"/>
      <c r="Y730" s="2342"/>
    </row>
    <row r="731" spans="1:25" ht="15.75" customHeight="1">
      <c r="A731" s="2342"/>
      <c r="B731" s="2342"/>
      <c r="C731" s="2342"/>
      <c r="D731" s="2342"/>
      <c r="E731" s="2342"/>
      <c r="F731" s="2342"/>
      <c r="G731" s="2342"/>
      <c r="H731" s="2407"/>
      <c r="I731" s="2342"/>
      <c r="J731" s="2342"/>
      <c r="K731" s="2342"/>
      <c r="L731" s="2342"/>
      <c r="M731" s="2342"/>
      <c r="N731" s="2342"/>
      <c r="O731" s="2342"/>
      <c r="P731" s="2342"/>
      <c r="Q731" s="2342"/>
      <c r="R731" s="2342"/>
      <c r="S731" s="2342"/>
      <c r="T731" s="2342"/>
      <c r="U731" s="2342"/>
      <c r="V731" s="2342"/>
      <c r="W731" s="2342"/>
      <c r="X731" s="2342"/>
      <c r="Y731" s="2342"/>
    </row>
    <row r="732" spans="1:25" ht="15.75" customHeight="1">
      <c r="A732" s="2342"/>
      <c r="B732" s="2342"/>
      <c r="C732" s="2342"/>
      <c r="D732" s="2342"/>
      <c r="E732" s="2342"/>
      <c r="F732" s="2342"/>
      <c r="G732" s="2342"/>
      <c r="H732" s="2407"/>
      <c r="I732" s="2342"/>
      <c r="J732" s="2342"/>
      <c r="K732" s="2342"/>
      <c r="L732" s="2342"/>
      <c r="M732" s="2342"/>
      <c r="N732" s="2342"/>
      <c r="O732" s="2342"/>
      <c r="P732" s="2342"/>
      <c r="Q732" s="2342"/>
      <c r="R732" s="2342"/>
      <c r="S732" s="2342"/>
      <c r="T732" s="2342"/>
      <c r="U732" s="2342"/>
      <c r="V732" s="2342"/>
      <c r="W732" s="2342"/>
      <c r="X732" s="2342"/>
      <c r="Y732" s="2342"/>
    </row>
    <row r="733" spans="1:25" ht="15.75" customHeight="1">
      <c r="A733" s="2342"/>
      <c r="B733" s="2342"/>
      <c r="C733" s="2342"/>
      <c r="D733" s="2342"/>
      <c r="E733" s="2342"/>
      <c r="F733" s="2342"/>
      <c r="G733" s="2342"/>
      <c r="H733" s="2407"/>
      <c r="I733" s="2342"/>
      <c r="J733" s="2342"/>
      <c r="K733" s="2342"/>
      <c r="L733" s="2342"/>
      <c r="M733" s="2342"/>
      <c r="N733" s="2342"/>
      <c r="O733" s="2342"/>
      <c r="P733" s="2342"/>
      <c r="Q733" s="2342"/>
      <c r="R733" s="2342"/>
      <c r="S733" s="2342"/>
      <c r="T733" s="2342"/>
      <c r="U733" s="2342"/>
      <c r="V733" s="2342"/>
      <c r="W733" s="2342"/>
      <c r="X733" s="2342"/>
      <c r="Y733" s="2342"/>
    </row>
    <row r="734" spans="1:25" ht="15.75" customHeight="1">
      <c r="A734" s="2342"/>
      <c r="B734" s="2342"/>
      <c r="C734" s="2342"/>
      <c r="D734" s="2342"/>
      <c r="E734" s="2342"/>
      <c r="F734" s="2342"/>
      <c r="G734" s="2342"/>
      <c r="H734" s="2407"/>
      <c r="I734" s="2342"/>
      <c r="J734" s="2342"/>
      <c r="K734" s="2342"/>
      <c r="L734" s="2342"/>
      <c r="M734" s="2342"/>
      <c r="N734" s="2342"/>
      <c r="O734" s="2342"/>
      <c r="P734" s="2342"/>
      <c r="Q734" s="2342"/>
      <c r="R734" s="2342"/>
      <c r="S734" s="2342"/>
      <c r="T734" s="2342"/>
      <c r="U734" s="2342"/>
      <c r="V734" s="2342"/>
      <c r="W734" s="2342"/>
      <c r="X734" s="2342"/>
      <c r="Y734" s="2342"/>
    </row>
    <row r="735" spans="1:25" ht="15.75" customHeight="1">
      <c r="A735" s="2342"/>
      <c r="B735" s="2342"/>
      <c r="C735" s="2342"/>
      <c r="D735" s="2342"/>
      <c r="E735" s="2342"/>
      <c r="F735" s="2342"/>
      <c r="G735" s="2342"/>
      <c r="H735" s="2407"/>
      <c r="I735" s="2342"/>
      <c r="J735" s="2342"/>
      <c r="K735" s="2342"/>
      <c r="L735" s="2342"/>
      <c r="M735" s="2342"/>
      <c r="N735" s="2342"/>
      <c r="O735" s="2342"/>
      <c r="P735" s="2342"/>
      <c r="Q735" s="2342"/>
      <c r="R735" s="2342"/>
      <c r="S735" s="2342"/>
      <c r="T735" s="2342"/>
      <c r="U735" s="2342"/>
      <c r="V735" s="2342"/>
      <c r="W735" s="2342"/>
      <c r="X735" s="2342"/>
      <c r="Y735" s="2342"/>
    </row>
    <row r="736" spans="1:25" ht="15.75" customHeight="1">
      <c r="A736" s="2342"/>
      <c r="B736" s="2342"/>
      <c r="C736" s="2342"/>
      <c r="D736" s="2342"/>
      <c r="E736" s="2342"/>
      <c r="F736" s="2342"/>
      <c r="G736" s="2342"/>
      <c r="H736" s="2407"/>
      <c r="I736" s="2342"/>
      <c r="J736" s="2342"/>
      <c r="K736" s="2342"/>
      <c r="L736" s="2342"/>
      <c r="M736" s="2342"/>
      <c r="N736" s="2342"/>
      <c r="O736" s="2342"/>
      <c r="P736" s="2342"/>
      <c r="Q736" s="2342"/>
      <c r="R736" s="2342"/>
      <c r="S736" s="2342"/>
      <c r="T736" s="2342"/>
      <c r="U736" s="2342"/>
      <c r="V736" s="2342"/>
      <c r="W736" s="2342"/>
      <c r="X736" s="2342"/>
      <c r="Y736" s="2342"/>
    </row>
    <row r="737" spans="1:25" ht="15.75" customHeight="1">
      <c r="A737" s="2342"/>
      <c r="B737" s="2342"/>
      <c r="C737" s="2342"/>
      <c r="D737" s="2342"/>
      <c r="E737" s="2342"/>
      <c r="F737" s="2342"/>
      <c r="G737" s="2342"/>
      <c r="H737" s="2407"/>
      <c r="I737" s="2342"/>
      <c r="J737" s="2342"/>
      <c r="K737" s="2342"/>
      <c r="L737" s="2342"/>
      <c r="M737" s="2342"/>
      <c r="N737" s="2342"/>
      <c r="O737" s="2342"/>
      <c r="P737" s="2342"/>
      <c r="Q737" s="2342"/>
      <c r="R737" s="2342"/>
      <c r="S737" s="2342"/>
      <c r="T737" s="2342"/>
      <c r="U737" s="2342"/>
      <c r="V737" s="2342"/>
      <c r="W737" s="2342"/>
      <c r="X737" s="2342"/>
      <c r="Y737" s="2342"/>
    </row>
    <row r="738" spans="1:25" ht="15.75" customHeight="1">
      <c r="A738" s="2342"/>
      <c r="B738" s="2342"/>
      <c r="C738" s="2342"/>
      <c r="D738" s="2342"/>
      <c r="E738" s="2342"/>
      <c r="F738" s="2342"/>
      <c r="G738" s="2342"/>
      <c r="H738" s="2407"/>
      <c r="I738" s="2342"/>
      <c r="J738" s="2342"/>
      <c r="K738" s="2342"/>
      <c r="L738" s="2342"/>
      <c r="M738" s="2342"/>
      <c r="N738" s="2342"/>
      <c r="O738" s="2342"/>
      <c r="P738" s="2342"/>
      <c r="Q738" s="2342"/>
      <c r="R738" s="2342"/>
      <c r="S738" s="2342"/>
      <c r="T738" s="2342"/>
      <c r="U738" s="2342"/>
      <c r="V738" s="2342"/>
      <c r="W738" s="2342"/>
      <c r="X738" s="2342"/>
      <c r="Y738" s="2342"/>
    </row>
    <row r="739" spans="1:25" ht="15.75" customHeight="1">
      <c r="A739" s="2342"/>
      <c r="B739" s="2342"/>
      <c r="C739" s="2342"/>
      <c r="D739" s="2342"/>
      <c r="E739" s="2342"/>
      <c r="F739" s="2342"/>
      <c r="G739" s="2342"/>
      <c r="H739" s="2407"/>
      <c r="I739" s="2342"/>
      <c r="J739" s="2342"/>
      <c r="K739" s="2342"/>
      <c r="L739" s="2342"/>
      <c r="M739" s="2342"/>
      <c r="N739" s="2342"/>
      <c r="O739" s="2342"/>
      <c r="P739" s="2342"/>
      <c r="Q739" s="2342"/>
      <c r="R739" s="2342"/>
      <c r="S739" s="2342"/>
      <c r="T739" s="2342"/>
      <c r="U739" s="2342"/>
      <c r="V739" s="2342"/>
      <c r="W739" s="2342"/>
      <c r="X739" s="2342"/>
      <c r="Y739" s="2342"/>
    </row>
    <row r="740" spans="1:25" ht="15.75" customHeight="1">
      <c r="A740" s="2342"/>
      <c r="B740" s="2342"/>
      <c r="C740" s="2342"/>
      <c r="D740" s="2342"/>
      <c r="E740" s="2342"/>
      <c r="F740" s="2342"/>
      <c r="G740" s="2342"/>
      <c r="H740" s="2407"/>
      <c r="I740" s="2342"/>
      <c r="J740" s="2342"/>
      <c r="K740" s="2342"/>
      <c r="L740" s="2342"/>
      <c r="M740" s="2342"/>
      <c r="N740" s="2342"/>
      <c r="O740" s="2342"/>
      <c r="P740" s="2342"/>
      <c r="Q740" s="2342"/>
      <c r="R740" s="2342"/>
      <c r="S740" s="2342"/>
      <c r="T740" s="2342"/>
      <c r="U740" s="2342"/>
      <c r="V740" s="2342"/>
      <c r="W740" s="2342"/>
      <c r="X740" s="2342"/>
      <c r="Y740" s="2342"/>
    </row>
    <row r="741" spans="1:25" ht="15.75" customHeight="1">
      <c r="A741" s="2342"/>
      <c r="B741" s="2342"/>
      <c r="C741" s="2342"/>
      <c r="D741" s="2342"/>
      <c r="E741" s="2342"/>
      <c r="F741" s="2342"/>
      <c r="G741" s="2342"/>
      <c r="H741" s="2407"/>
      <c r="I741" s="2342"/>
      <c r="J741" s="2342"/>
      <c r="K741" s="2342"/>
      <c r="L741" s="2342"/>
      <c r="M741" s="2342"/>
      <c r="N741" s="2342"/>
      <c r="O741" s="2342"/>
      <c r="P741" s="2342"/>
      <c r="Q741" s="2342"/>
      <c r="R741" s="2342"/>
      <c r="S741" s="2342"/>
      <c r="T741" s="2342"/>
      <c r="U741" s="2342"/>
      <c r="V741" s="2342"/>
      <c r="W741" s="2342"/>
      <c r="X741" s="2342"/>
      <c r="Y741" s="2342"/>
    </row>
    <row r="742" spans="1:25" ht="15.75" customHeight="1">
      <c r="A742" s="2342"/>
      <c r="B742" s="2342"/>
      <c r="C742" s="2342"/>
      <c r="D742" s="2342"/>
      <c r="E742" s="2342"/>
      <c r="F742" s="2342"/>
      <c r="G742" s="2342"/>
      <c r="H742" s="2407"/>
      <c r="I742" s="2342"/>
      <c r="J742" s="2342"/>
      <c r="K742" s="2342"/>
      <c r="L742" s="2342"/>
      <c r="M742" s="2342"/>
      <c r="N742" s="2342"/>
      <c r="O742" s="2342"/>
      <c r="P742" s="2342"/>
      <c r="Q742" s="2342"/>
      <c r="R742" s="2342"/>
      <c r="S742" s="2342"/>
      <c r="T742" s="2342"/>
      <c r="U742" s="2342"/>
      <c r="V742" s="2342"/>
      <c r="W742" s="2342"/>
      <c r="X742" s="2342"/>
      <c r="Y742" s="2342"/>
    </row>
    <row r="743" spans="1:25" ht="15.75" customHeight="1">
      <c r="A743" s="2342"/>
      <c r="B743" s="2342"/>
      <c r="C743" s="2342"/>
      <c r="D743" s="2342"/>
      <c r="E743" s="2342"/>
      <c r="F743" s="2342"/>
      <c r="G743" s="2342"/>
      <c r="H743" s="2407"/>
      <c r="I743" s="2342"/>
      <c r="J743" s="2342"/>
      <c r="K743" s="2342"/>
      <c r="L743" s="2342"/>
      <c r="M743" s="2342"/>
      <c r="N743" s="2342"/>
      <c r="O743" s="2342"/>
      <c r="P743" s="2342"/>
      <c r="Q743" s="2342"/>
      <c r="R743" s="2342"/>
      <c r="S743" s="2342"/>
      <c r="T743" s="2342"/>
      <c r="U743" s="2342"/>
      <c r="V743" s="2342"/>
      <c r="W743" s="2342"/>
      <c r="X743" s="2342"/>
      <c r="Y743" s="2342"/>
    </row>
    <row r="744" spans="1:25" ht="15.75" customHeight="1">
      <c r="A744" s="2342"/>
      <c r="B744" s="2342"/>
      <c r="C744" s="2342"/>
      <c r="D744" s="2342"/>
      <c r="E744" s="2342"/>
      <c r="F744" s="2342"/>
      <c r="G744" s="2342"/>
      <c r="H744" s="2407"/>
      <c r="I744" s="2342"/>
      <c r="J744" s="2342"/>
      <c r="K744" s="2342"/>
      <c r="L744" s="2342"/>
      <c r="M744" s="2342"/>
      <c r="N744" s="2342"/>
      <c r="O744" s="2342"/>
      <c r="P744" s="2342"/>
      <c r="Q744" s="2342"/>
      <c r="R744" s="2342"/>
      <c r="S744" s="2342"/>
      <c r="T744" s="2342"/>
      <c r="U744" s="2342"/>
      <c r="V744" s="2342"/>
      <c r="W744" s="2342"/>
      <c r="X744" s="2342"/>
      <c r="Y744" s="2342"/>
    </row>
    <row r="745" spans="1:25" ht="15.75" customHeight="1">
      <c r="A745" s="2342"/>
      <c r="B745" s="2342"/>
      <c r="C745" s="2342"/>
      <c r="D745" s="2342"/>
      <c r="E745" s="2342"/>
      <c r="F745" s="2342"/>
      <c r="G745" s="2342"/>
      <c r="H745" s="2407"/>
      <c r="I745" s="2342"/>
      <c r="J745" s="2342"/>
      <c r="K745" s="2342"/>
      <c r="L745" s="2342"/>
      <c r="M745" s="2342"/>
      <c r="N745" s="2342"/>
      <c r="O745" s="2342"/>
      <c r="P745" s="2342"/>
      <c r="Q745" s="2342"/>
      <c r="R745" s="2342"/>
      <c r="S745" s="2342"/>
      <c r="T745" s="2342"/>
      <c r="U745" s="2342"/>
      <c r="V745" s="2342"/>
      <c r="W745" s="2342"/>
      <c r="X745" s="2342"/>
      <c r="Y745" s="2342"/>
    </row>
    <row r="746" spans="1:25" ht="15.75" customHeight="1">
      <c r="A746" s="2342"/>
      <c r="B746" s="2342"/>
      <c r="C746" s="2342"/>
      <c r="D746" s="2342"/>
      <c r="E746" s="2342"/>
      <c r="F746" s="2342"/>
      <c r="G746" s="2342"/>
      <c r="H746" s="2407"/>
      <c r="I746" s="2342"/>
      <c r="J746" s="2342"/>
      <c r="K746" s="2342"/>
      <c r="L746" s="2342"/>
      <c r="M746" s="2342"/>
      <c r="N746" s="2342"/>
      <c r="O746" s="2342"/>
      <c r="P746" s="2342"/>
      <c r="Q746" s="2342"/>
      <c r="R746" s="2342"/>
      <c r="S746" s="2342"/>
      <c r="T746" s="2342"/>
      <c r="U746" s="2342"/>
      <c r="V746" s="2342"/>
      <c r="W746" s="2342"/>
      <c r="X746" s="2342"/>
      <c r="Y746" s="2342"/>
    </row>
    <row r="747" spans="1:25" ht="15.75" customHeight="1">
      <c r="A747" s="2342"/>
      <c r="B747" s="2342"/>
      <c r="C747" s="2342"/>
      <c r="D747" s="2342"/>
      <c r="E747" s="2342"/>
      <c r="F747" s="2342"/>
      <c r="G747" s="2342"/>
      <c r="H747" s="2407"/>
      <c r="I747" s="2342"/>
      <c r="J747" s="2342"/>
      <c r="K747" s="2342"/>
      <c r="L747" s="2342"/>
      <c r="M747" s="2342"/>
      <c r="N747" s="2342"/>
      <c r="O747" s="2342"/>
      <c r="P747" s="2342"/>
      <c r="Q747" s="2342"/>
      <c r="R747" s="2342"/>
      <c r="S747" s="2342"/>
      <c r="T747" s="2342"/>
      <c r="U747" s="2342"/>
      <c r="V747" s="2342"/>
      <c r="W747" s="2342"/>
      <c r="X747" s="2342"/>
      <c r="Y747" s="2342"/>
    </row>
    <row r="748" spans="1:25" ht="15.75" customHeight="1">
      <c r="A748" s="2342"/>
      <c r="B748" s="2342"/>
      <c r="C748" s="2342"/>
      <c r="D748" s="2342"/>
      <c r="E748" s="2342"/>
      <c r="F748" s="2342"/>
      <c r="G748" s="2342"/>
      <c r="H748" s="2407"/>
      <c r="I748" s="2342"/>
      <c r="J748" s="2342"/>
      <c r="K748" s="2342"/>
      <c r="L748" s="2342"/>
      <c r="M748" s="2342"/>
      <c r="N748" s="2342"/>
      <c r="O748" s="2342"/>
      <c r="P748" s="2342"/>
      <c r="Q748" s="2342"/>
      <c r="R748" s="2342"/>
      <c r="S748" s="2342"/>
      <c r="T748" s="2342"/>
      <c r="U748" s="2342"/>
      <c r="V748" s="2342"/>
      <c r="W748" s="2342"/>
      <c r="X748" s="2342"/>
      <c r="Y748" s="2342"/>
    </row>
    <row r="749" spans="1:25" ht="15.75" customHeight="1">
      <c r="A749" s="2342"/>
      <c r="B749" s="2342"/>
      <c r="C749" s="2342"/>
      <c r="D749" s="2342"/>
      <c r="E749" s="2342"/>
      <c r="F749" s="2342"/>
      <c r="G749" s="2342"/>
      <c r="H749" s="2407"/>
      <c r="I749" s="2342"/>
      <c r="J749" s="2342"/>
      <c r="K749" s="2342"/>
      <c r="L749" s="2342"/>
      <c r="M749" s="2342"/>
      <c r="N749" s="2342"/>
      <c r="O749" s="2342"/>
      <c r="P749" s="2342"/>
      <c r="Q749" s="2342"/>
      <c r="R749" s="2342"/>
      <c r="S749" s="2342"/>
      <c r="T749" s="2342"/>
      <c r="U749" s="2342"/>
      <c r="V749" s="2342"/>
      <c r="W749" s="2342"/>
      <c r="X749" s="2342"/>
      <c r="Y749" s="2342"/>
    </row>
    <row r="750" spans="1:25" ht="15.75" customHeight="1">
      <c r="A750" s="2342"/>
      <c r="B750" s="2342"/>
      <c r="C750" s="2342"/>
      <c r="D750" s="2342"/>
      <c r="E750" s="2342"/>
      <c r="F750" s="2342"/>
      <c r="G750" s="2342"/>
      <c r="H750" s="2407"/>
      <c r="I750" s="2342"/>
      <c r="J750" s="2342"/>
      <c r="K750" s="2342"/>
      <c r="L750" s="2342"/>
      <c r="M750" s="2342"/>
      <c r="N750" s="2342"/>
      <c r="O750" s="2342"/>
      <c r="P750" s="2342"/>
      <c r="Q750" s="2342"/>
      <c r="R750" s="2342"/>
      <c r="S750" s="2342"/>
      <c r="T750" s="2342"/>
      <c r="U750" s="2342"/>
      <c r="V750" s="2342"/>
      <c r="W750" s="2342"/>
      <c r="X750" s="2342"/>
      <c r="Y750" s="2342"/>
    </row>
    <row r="751" spans="1:25" ht="15.75" customHeight="1">
      <c r="A751" s="2342"/>
      <c r="B751" s="2342"/>
      <c r="C751" s="2342"/>
      <c r="D751" s="2342"/>
      <c r="E751" s="2342"/>
      <c r="F751" s="2342"/>
      <c r="G751" s="2342"/>
      <c r="H751" s="2407"/>
      <c r="I751" s="2342"/>
      <c r="J751" s="2342"/>
      <c r="K751" s="2342"/>
      <c r="L751" s="2342"/>
      <c r="M751" s="2342"/>
      <c r="N751" s="2342"/>
      <c r="O751" s="2342"/>
      <c r="P751" s="2342"/>
      <c r="Q751" s="2342"/>
      <c r="R751" s="2342"/>
      <c r="S751" s="2342"/>
      <c r="T751" s="2342"/>
      <c r="U751" s="2342"/>
      <c r="V751" s="2342"/>
      <c r="W751" s="2342"/>
      <c r="X751" s="2342"/>
      <c r="Y751" s="2342"/>
    </row>
    <row r="752" spans="1:25" ht="15.75" customHeight="1">
      <c r="A752" s="2342"/>
      <c r="B752" s="2342"/>
      <c r="C752" s="2342"/>
      <c r="D752" s="2342"/>
      <c r="E752" s="2342"/>
      <c r="F752" s="2342"/>
      <c r="G752" s="2342"/>
      <c r="H752" s="2407"/>
      <c r="I752" s="2342"/>
      <c r="J752" s="2342"/>
      <c r="K752" s="2342"/>
      <c r="L752" s="2342"/>
      <c r="M752" s="2342"/>
      <c r="N752" s="2342"/>
      <c r="O752" s="2342"/>
      <c r="P752" s="2342"/>
      <c r="Q752" s="2342"/>
      <c r="R752" s="2342"/>
      <c r="S752" s="2342"/>
      <c r="T752" s="2342"/>
      <c r="U752" s="2342"/>
      <c r="V752" s="2342"/>
      <c r="W752" s="2342"/>
      <c r="X752" s="2342"/>
      <c r="Y752" s="2342"/>
    </row>
    <row r="753" spans="1:25" ht="15.75" customHeight="1">
      <c r="A753" s="2342"/>
      <c r="B753" s="2342"/>
      <c r="C753" s="2342"/>
      <c r="D753" s="2342"/>
      <c r="E753" s="2342"/>
      <c r="F753" s="2342"/>
      <c r="G753" s="2342"/>
      <c r="H753" s="2407"/>
      <c r="I753" s="2342"/>
      <c r="J753" s="2342"/>
      <c r="K753" s="2342"/>
      <c r="L753" s="2342"/>
      <c r="M753" s="2342"/>
      <c r="N753" s="2342"/>
      <c r="O753" s="2342"/>
      <c r="P753" s="2342"/>
      <c r="Q753" s="2342"/>
      <c r="R753" s="2342"/>
      <c r="S753" s="2342"/>
      <c r="T753" s="2342"/>
      <c r="U753" s="2342"/>
      <c r="V753" s="2342"/>
      <c r="W753" s="2342"/>
      <c r="X753" s="2342"/>
      <c r="Y753" s="2342"/>
    </row>
    <row r="754" spans="1:25" ht="15.75" customHeight="1">
      <c r="A754" s="2342"/>
      <c r="B754" s="2342"/>
      <c r="C754" s="2342"/>
      <c r="D754" s="2342"/>
      <c r="E754" s="2342"/>
      <c r="F754" s="2342"/>
      <c r="G754" s="2342"/>
      <c r="H754" s="2407"/>
      <c r="I754" s="2342"/>
      <c r="J754" s="2342"/>
      <c r="K754" s="2342"/>
      <c r="L754" s="2342"/>
      <c r="M754" s="2342"/>
      <c r="N754" s="2342"/>
      <c r="O754" s="2342"/>
      <c r="P754" s="2342"/>
      <c r="Q754" s="2342"/>
      <c r="R754" s="2342"/>
      <c r="S754" s="2342"/>
      <c r="T754" s="2342"/>
      <c r="U754" s="2342"/>
      <c r="V754" s="2342"/>
      <c r="W754" s="2342"/>
      <c r="X754" s="2342"/>
      <c r="Y754" s="2342"/>
    </row>
    <row r="755" spans="1:25" ht="15.75" customHeight="1">
      <c r="A755" s="2342"/>
      <c r="B755" s="2342"/>
      <c r="C755" s="2342"/>
      <c r="D755" s="2342"/>
      <c r="E755" s="2342"/>
      <c r="F755" s="2342"/>
      <c r="G755" s="2342"/>
      <c r="H755" s="2407"/>
      <c r="I755" s="2342"/>
      <c r="J755" s="2342"/>
      <c r="K755" s="2342"/>
      <c r="L755" s="2342"/>
      <c r="M755" s="2342"/>
      <c r="N755" s="2342"/>
      <c r="O755" s="2342"/>
      <c r="P755" s="2342"/>
      <c r="Q755" s="2342"/>
      <c r="R755" s="2342"/>
      <c r="S755" s="2342"/>
      <c r="T755" s="2342"/>
      <c r="U755" s="2342"/>
      <c r="V755" s="2342"/>
      <c r="W755" s="2342"/>
      <c r="X755" s="2342"/>
      <c r="Y755" s="2342"/>
    </row>
    <row r="756" spans="1:25" ht="15.75" customHeight="1">
      <c r="A756" s="2342"/>
      <c r="B756" s="2342"/>
      <c r="C756" s="2342"/>
      <c r="D756" s="2342"/>
      <c r="E756" s="2342"/>
      <c r="F756" s="2342"/>
      <c r="G756" s="2342"/>
      <c r="H756" s="2407"/>
      <c r="I756" s="2342"/>
      <c r="J756" s="2342"/>
      <c r="K756" s="2342"/>
      <c r="L756" s="2342"/>
      <c r="M756" s="2342"/>
      <c r="N756" s="2342"/>
      <c r="O756" s="2342"/>
      <c r="P756" s="2342"/>
      <c r="Q756" s="2342"/>
      <c r="R756" s="2342"/>
      <c r="S756" s="2342"/>
      <c r="T756" s="2342"/>
      <c r="U756" s="2342"/>
      <c r="V756" s="2342"/>
      <c r="W756" s="2342"/>
      <c r="X756" s="2342"/>
      <c r="Y756" s="2342"/>
    </row>
    <row r="757" spans="1:25" ht="15.75" customHeight="1">
      <c r="A757" s="2342"/>
      <c r="B757" s="2342"/>
      <c r="C757" s="2342"/>
      <c r="D757" s="2342"/>
      <c r="E757" s="2342"/>
      <c r="F757" s="2342"/>
      <c r="G757" s="2342"/>
      <c r="H757" s="2407"/>
      <c r="I757" s="2342"/>
      <c r="J757" s="2342"/>
      <c r="K757" s="2342"/>
      <c r="L757" s="2342"/>
      <c r="M757" s="2342"/>
      <c r="N757" s="2342"/>
      <c r="O757" s="2342"/>
      <c r="P757" s="2342"/>
      <c r="Q757" s="2342"/>
      <c r="R757" s="2342"/>
      <c r="S757" s="2342"/>
      <c r="T757" s="2342"/>
      <c r="U757" s="2342"/>
      <c r="V757" s="2342"/>
      <c r="W757" s="2342"/>
      <c r="X757" s="2342"/>
      <c r="Y757" s="2342"/>
    </row>
    <row r="758" spans="1:25" ht="15.75" customHeight="1">
      <c r="A758" s="2342"/>
      <c r="B758" s="2342"/>
      <c r="C758" s="2342"/>
      <c r="D758" s="2342"/>
      <c r="E758" s="2342"/>
      <c r="F758" s="2342"/>
      <c r="G758" s="2342"/>
      <c r="H758" s="2407"/>
      <c r="I758" s="2342"/>
      <c r="J758" s="2342"/>
      <c r="K758" s="2342"/>
      <c r="L758" s="2342"/>
      <c r="M758" s="2342"/>
      <c r="N758" s="2342"/>
      <c r="O758" s="2342"/>
      <c r="P758" s="2342"/>
      <c r="Q758" s="2342"/>
      <c r="R758" s="2342"/>
      <c r="S758" s="2342"/>
      <c r="T758" s="2342"/>
      <c r="U758" s="2342"/>
      <c r="V758" s="2342"/>
      <c r="W758" s="2342"/>
      <c r="X758" s="2342"/>
      <c r="Y758" s="2342"/>
    </row>
    <row r="759" spans="1:25" ht="15.75" customHeight="1">
      <c r="A759" s="2342"/>
      <c r="B759" s="2342"/>
      <c r="C759" s="2342"/>
      <c r="D759" s="2342"/>
      <c r="E759" s="2342"/>
      <c r="F759" s="2342"/>
      <c r="G759" s="2342"/>
      <c r="H759" s="2407"/>
      <c r="I759" s="2342"/>
      <c r="J759" s="2342"/>
      <c r="K759" s="2342"/>
      <c r="L759" s="2342"/>
      <c r="M759" s="2342"/>
      <c r="N759" s="2342"/>
      <c r="O759" s="2342"/>
      <c r="P759" s="2342"/>
      <c r="Q759" s="2342"/>
      <c r="R759" s="2342"/>
      <c r="S759" s="2342"/>
      <c r="T759" s="2342"/>
      <c r="U759" s="2342"/>
      <c r="V759" s="2342"/>
      <c r="W759" s="2342"/>
      <c r="X759" s="2342"/>
      <c r="Y759" s="2342"/>
    </row>
    <row r="760" spans="1:25" ht="15.75" customHeight="1">
      <c r="A760" s="2342"/>
      <c r="B760" s="2342"/>
      <c r="C760" s="2342"/>
      <c r="D760" s="2342"/>
      <c r="E760" s="2342"/>
      <c r="F760" s="2342"/>
      <c r="G760" s="2342"/>
      <c r="H760" s="2407"/>
      <c r="I760" s="2342"/>
      <c r="J760" s="2342"/>
      <c r="K760" s="2342"/>
      <c r="L760" s="2342"/>
      <c r="M760" s="2342"/>
      <c r="N760" s="2342"/>
      <c r="O760" s="2342"/>
      <c r="P760" s="2342"/>
      <c r="Q760" s="2342"/>
      <c r="R760" s="2342"/>
      <c r="S760" s="2342"/>
      <c r="T760" s="2342"/>
      <c r="U760" s="2342"/>
      <c r="V760" s="2342"/>
      <c r="W760" s="2342"/>
      <c r="X760" s="2342"/>
      <c r="Y760" s="2342"/>
    </row>
    <row r="761" spans="1:25" ht="15.75" customHeight="1">
      <c r="A761" s="2342"/>
      <c r="B761" s="2342"/>
      <c r="C761" s="2342"/>
      <c r="D761" s="2342"/>
      <c r="E761" s="2342"/>
      <c r="F761" s="2342"/>
      <c r="G761" s="2342"/>
      <c r="H761" s="2407"/>
      <c r="I761" s="2342"/>
      <c r="J761" s="2342"/>
      <c r="K761" s="2342"/>
      <c r="L761" s="2342"/>
      <c r="M761" s="2342"/>
      <c r="N761" s="2342"/>
      <c r="O761" s="2342"/>
      <c r="P761" s="2342"/>
      <c r="Q761" s="2342"/>
      <c r="R761" s="2342"/>
      <c r="S761" s="2342"/>
      <c r="T761" s="2342"/>
      <c r="U761" s="2342"/>
      <c r="V761" s="2342"/>
      <c r="W761" s="2342"/>
      <c r="X761" s="2342"/>
      <c r="Y761" s="2342"/>
    </row>
    <row r="762" spans="1:25" ht="15.75" customHeight="1">
      <c r="A762" s="2342"/>
      <c r="B762" s="2342"/>
      <c r="C762" s="2342"/>
      <c r="D762" s="2342"/>
      <c r="E762" s="2342"/>
      <c r="F762" s="2342"/>
      <c r="G762" s="2342"/>
      <c r="H762" s="2407"/>
      <c r="I762" s="2342"/>
      <c r="J762" s="2342"/>
      <c r="K762" s="2342"/>
      <c r="L762" s="2342"/>
      <c r="M762" s="2342"/>
      <c r="N762" s="2342"/>
      <c r="O762" s="2342"/>
      <c r="P762" s="2342"/>
      <c r="Q762" s="2342"/>
      <c r="R762" s="2342"/>
      <c r="S762" s="2342"/>
      <c r="T762" s="2342"/>
      <c r="U762" s="2342"/>
      <c r="V762" s="2342"/>
      <c r="W762" s="2342"/>
      <c r="X762" s="2342"/>
      <c r="Y762" s="2342"/>
    </row>
    <row r="763" spans="1:25" ht="15.75" customHeight="1">
      <c r="A763" s="2342"/>
      <c r="B763" s="2342"/>
      <c r="C763" s="2342"/>
      <c r="D763" s="2342"/>
      <c r="E763" s="2342"/>
      <c r="F763" s="2342"/>
      <c r="G763" s="2342"/>
      <c r="H763" s="2407"/>
      <c r="I763" s="2342"/>
      <c r="J763" s="2342"/>
      <c r="K763" s="2342"/>
      <c r="L763" s="2342"/>
      <c r="M763" s="2342"/>
      <c r="N763" s="2342"/>
      <c r="O763" s="2342"/>
      <c r="P763" s="2342"/>
      <c r="Q763" s="2342"/>
      <c r="R763" s="2342"/>
      <c r="S763" s="2342"/>
      <c r="T763" s="2342"/>
      <c r="U763" s="2342"/>
      <c r="V763" s="2342"/>
      <c r="W763" s="2342"/>
      <c r="X763" s="2342"/>
      <c r="Y763" s="2342"/>
    </row>
    <row r="764" spans="1:25" ht="15.75" customHeight="1">
      <c r="A764" s="2342"/>
      <c r="B764" s="2342"/>
      <c r="C764" s="2342"/>
      <c r="D764" s="2342"/>
      <c r="E764" s="2342"/>
      <c r="F764" s="2342"/>
      <c r="G764" s="2342"/>
      <c r="H764" s="2407"/>
      <c r="I764" s="2342"/>
      <c r="J764" s="2342"/>
      <c r="K764" s="2342"/>
      <c r="L764" s="2342"/>
      <c r="M764" s="2342"/>
      <c r="N764" s="2342"/>
      <c r="O764" s="2342"/>
      <c r="P764" s="2342"/>
      <c r="Q764" s="2342"/>
      <c r="R764" s="2342"/>
      <c r="S764" s="2342"/>
      <c r="T764" s="2342"/>
      <c r="U764" s="2342"/>
      <c r="V764" s="2342"/>
      <c r="W764" s="2342"/>
      <c r="X764" s="2342"/>
      <c r="Y764" s="2342"/>
    </row>
    <row r="765" spans="1:25" ht="15.75" customHeight="1">
      <c r="A765" s="2342"/>
      <c r="B765" s="2342"/>
      <c r="C765" s="2342"/>
      <c r="D765" s="2342"/>
      <c r="E765" s="2342"/>
      <c r="F765" s="2342"/>
      <c r="G765" s="2342"/>
      <c r="H765" s="2407"/>
      <c r="I765" s="2342"/>
      <c r="J765" s="2342"/>
      <c r="K765" s="2342"/>
      <c r="L765" s="2342"/>
      <c r="M765" s="2342"/>
      <c r="N765" s="2342"/>
      <c r="O765" s="2342"/>
      <c r="P765" s="2342"/>
      <c r="Q765" s="2342"/>
      <c r="R765" s="2342"/>
      <c r="S765" s="2342"/>
      <c r="T765" s="2342"/>
      <c r="U765" s="2342"/>
      <c r="V765" s="2342"/>
      <c r="W765" s="2342"/>
      <c r="X765" s="2342"/>
      <c r="Y765" s="2342"/>
    </row>
    <row r="766" spans="1:25" ht="15.75" customHeight="1">
      <c r="A766" s="2342"/>
      <c r="B766" s="2342"/>
      <c r="C766" s="2342"/>
      <c r="D766" s="2342"/>
      <c r="E766" s="2342"/>
      <c r="F766" s="2342"/>
      <c r="G766" s="2342"/>
      <c r="H766" s="2407"/>
      <c r="I766" s="2342"/>
      <c r="J766" s="2342"/>
      <c r="K766" s="2342"/>
      <c r="L766" s="2342"/>
      <c r="M766" s="2342"/>
      <c r="N766" s="2342"/>
      <c r="O766" s="2342"/>
      <c r="P766" s="2342"/>
      <c r="Q766" s="2342"/>
      <c r="R766" s="2342"/>
      <c r="S766" s="2342"/>
      <c r="T766" s="2342"/>
      <c r="U766" s="2342"/>
      <c r="V766" s="2342"/>
      <c r="W766" s="2342"/>
      <c r="X766" s="2342"/>
      <c r="Y766" s="2342"/>
    </row>
    <row r="767" spans="1:25" ht="15.75" customHeight="1">
      <c r="A767" s="2342"/>
      <c r="B767" s="2342"/>
      <c r="C767" s="2342"/>
      <c r="D767" s="2342"/>
      <c r="E767" s="2342"/>
      <c r="F767" s="2342"/>
      <c r="G767" s="2342"/>
      <c r="H767" s="2407"/>
      <c r="I767" s="2342"/>
      <c r="J767" s="2342"/>
      <c r="K767" s="2342"/>
      <c r="L767" s="2342"/>
      <c r="M767" s="2342"/>
      <c r="N767" s="2342"/>
      <c r="O767" s="2342"/>
      <c r="P767" s="2342"/>
      <c r="Q767" s="2342"/>
      <c r="R767" s="2342"/>
      <c r="S767" s="2342"/>
      <c r="T767" s="2342"/>
      <c r="U767" s="2342"/>
      <c r="V767" s="2342"/>
      <c r="W767" s="2342"/>
      <c r="X767" s="2342"/>
      <c r="Y767" s="2342"/>
    </row>
    <row r="768" spans="1:25" ht="15.75" customHeight="1">
      <c r="A768" s="2342"/>
      <c r="B768" s="2342"/>
      <c r="C768" s="2342"/>
      <c r="D768" s="2342"/>
      <c r="E768" s="2342"/>
      <c r="F768" s="2342"/>
      <c r="G768" s="2342"/>
      <c r="H768" s="2407"/>
      <c r="I768" s="2342"/>
      <c r="J768" s="2342"/>
      <c r="K768" s="2342"/>
      <c r="L768" s="2342"/>
      <c r="M768" s="2342"/>
      <c r="N768" s="2342"/>
      <c r="O768" s="2342"/>
      <c r="P768" s="2342"/>
      <c r="Q768" s="2342"/>
      <c r="R768" s="2342"/>
      <c r="S768" s="2342"/>
      <c r="T768" s="2342"/>
      <c r="U768" s="2342"/>
      <c r="V768" s="2342"/>
      <c r="W768" s="2342"/>
      <c r="X768" s="2342"/>
      <c r="Y768" s="2342"/>
    </row>
    <row r="769" spans="1:25" ht="15.75" customHeight="1">
      <c r="A769" s="2342"/>
      <c r="B769" s="2342"/>
      <c r="C769" s="2342"/>
      <c r="D769" s="2342"/>
      <c r="E769" s="2342"/>
      <c r="F769" s="2342"/>
      <c r="G769" s="2342"/>
      <c r="H769" s="2407"/>
      <c r="I769" s="2342"/>
      <c r="J769" s="2342"/>
      <c r="K769" s="2342"/>
      <c r="L769" s="2342"/>
      <c r="M769" s="2342"/>
      <c r="N769" s="2342"/>
      <c r="O769" s="2342"/>
      <c r="P769" s="2342"/>
      <c r="Q769" s="2342"/>
      <c r="R769" s="2342"/>
      <c r="S769" s="2342"/>
      <c r="T769" s="2342"/>
      <c r="U769" s="2342"/>
      <c r="V769" s="2342"/>
      <c r="W769" s="2342"/>
      <c r="X769" s="2342"/>
      <c r="Y769" s="2342"/>
    </row>
    <row r="770" spans="1:25" ht="15.75" customHeight="1">
      <c r="A770" s="2342"/>
      <c r="B770" s="2342"/>
      <c r="C770" s="2342"/>
      <c r="D770" s="2342"/>
      <c r="E770" s="2342"/>
      <c r="F770" s="2342"/>
      <c r="G770" s="2342"/>
      <c r="H770" s="2407"/>
      <c r="I770" s="2342"/>
      <c r="J770" s="2342"/>
      <c r="K770" s="2342"/>
      <c r="L770" s="2342"/>
      <c r="M770" s="2342"/>
      <c r="N770" s="2342"/>
      <c r="O770" s="2342"/>
      <c r="P770" s="2342"/>
      <c r="Q770" s="2342"/>
      <c r="R770" s="2342"/>
      <c r="S770" s="2342"/>
      <c r="T770" s="2342"/>
      <c r="U770" s="2342"/>
      <c r="V770" s="2342"/>
      <c r="W770" s="2342"/>
      <c r="X770" s="2342"/>
      <c r="Y770" s="2342"/>
    </row>
    <row r="771" spans="1:25" ht="15.75" customHeight="1">
      <c r="A771" s="2342"/>
      <c r="B771" s="2342"/>
      <c r="C771" s="2342"/>
      <c r="D771" s="2342"/>
      <c r="E771" s="2342"/>
      <c r="F771" s="2342"/>
      <c r="G771" s="2342"/>
      <c r="H771" s="2407"/>
      <c r="I771" s="2342"/>
      <c r="J771" s="2342"/>
      <c r="K771" s="2342"/>
      <c r="L771" s="2342"/>
      <c r="M771" s="2342"/>
      <c r="N771" s="2342"/>
      <c r="O771" s="2342"/>
      <c r="P771" s="2342"/>
      <c r="Q771" s="2342"/>
      <c r="R771" s="2342"/>
      <c r="S771" s="2342"/>
      <c r="T771" s="2342"/>
      <c r="U771" s="2342"/>
      <c r="V771" s="2342"/>
      <c r="W771" s="2342"/>
      <c r="X771" s="2342"/>
      <c r="Y771" s="2342"/>
    </row>
    <row r="772" spans="1:25" ht="15.75" customHeight="1">
      <c r="A772" s="2342"/>
      <c r="B772" s="2342"/>
      <c r="C772" s="2342"/>
      <c r="D772" s="2342"/>
      <c r="E772" s="2342"/>
      <c r="F772" s="2342"/>
      <c r="G772" s="2342"/>
      <c r="H772" s="2407"/>
      <c r="I772" s="2342"/>
      <c r="J772" s="2342"/>
      <c r="K772" s="2342"/>
      <c r="L772" s="2342"/>
      <c r="M772" s="2342"/>
      <c r="N772" s="2342"/>
      <c r="O772" s="2342"/>
      <c r="P772" s="2342"/>
      <c r="Q772" s="2342"/>
      <c r="R772" s="2342"/>
      <c r="S772" s="2342"/>
      <c r="T772" s="2342"/>
      <c r="U772" s="2342"/>
      <c r="V772" s="2342"/>
      <c r="W772" s="2342"/>
      <c r="X772" s="2342"/>
      <c r="Y772" s="2342"/>
    </row>
    <row r="773" spans="1:25" ht="15.75" customHeight="1">
      <c r="A773" s="2342"/>
      <c r="B773" s="2342"/>
      <c r="C773" s="2342"/>
      <c r="D773" s="2342"/>
      <c r="E773" s="2342"/>
      <c r="F773" s="2342"/>
      <c r="G773" s="2342"/>
      <c r="H773" s="2407"/>
      <c r="I773" s="2342"/>
      <c r="J773" s="2342"/>
      <c r="K773" s="2342"/>
      <c r="L773" s="2342"/>
      <c r="M773" s="2342"/>
      <c r="N773" s="2342"/>
      <c r="O773" s="2342"/>
      <c r="P773" s="2342"/>
      <c r="Q773" s="2342"/>
      <c r="R773" s="2342"/>
      <c r="S773" s="2342"/>
      <c r="T773" s="2342"/>
      <c r="U773" s="2342"/>
      <c r="V773" s="2342"/>
      <c r="W773" s="2342"/>
      <c r="X773" s="2342"/>
      <c r="Y773" s="2342"/>
    </row>
    <row r="774" spans="1:25" ht="15.75" customHeight="1">
      <c r="A774" s="2342"/>
      <c r="B774" s="2342"/>
      <c r="C774" s="2342"/>
      <c r="D774" s="2342"/>
      <c r="E774" s="2342"/>
      <c r="F774" s="2342"/>
      <c r="G774" s="2342"/>
      <c r="H774" s="2407"/>
      <c r="I774" s="2342"/>
      <c r="J774" s="2342"/>
      <c r="K774" s="2342"/>
      <c r="L774" s="2342"/>
      <c r="M774" s="2342"/>
      <c r="N774" s="2342"/>
      <c r="O774" s="2342"/>
      <c r="P774" s="2342"/>
      <c r="Q774" s="2342"/>
      <c r="R774" s="2342"/>
      <c r="S774" s="2342"/>
      <c r="T774" s="2342"/>
      <c r="U774" s="2342"/>
      <c r="V774" s="2342"/>
      <c r="W774" s="2342"/>
      <c r="X774" s="2342"/>
      <c r="Y774" s="2342"/>
    </row>
    <row r="775" spans="1:25" ht="15.75" customHeight="1">
      <c r="A775" s="2342"/>
      <c r="B775" s="2342"/>
      <c r="C775" s="2342"/>
      <c r="D775" s="2342"/>
      <c r="E775" s="2342"/>
      <c r="F775" s="2342"/>
      <c r="G775" s="2342"/>
      <c r="H775" s="2407"/>
      <c r="I775" s="2342"/>
      <c r="J775" s="2342"/>
      <c r="K775" s="2342"/>
      <c r="L775" s="2342"/>
      <c r="M775" s="2342"/>
      <c r="N775" s="2342"/>
      <c r="O775" s="2342"/>
      <c r="P775" s="2342"/>
      <c r="Q775" s="2342"/>
      <c r="R775" s="2342"/>
      <c r="S775" s="2342"/>
      <c r="T775" s="2342"/>
      <c r="U775" s="2342"/>
      <c r="V775" s="2342"/>
      <c r="W775" s="2342"/>
      <c r="X775" s="2342"/>
      <c r="Y775" s="2342"/>
    </row>
    <row r="776" spans="1:25" ht="15.75" customHeight="1">
      <c r="A776" s="2342"/>
      <c r="B776" s="2342"/>
      <c r="C776" s="2342"/>
      <c r="D776" s="2342"/>
      <c r="E776" s="2342"/>
      <c r="F776" s="2342"/>
      <c r="G776" s="2342"/>
      <c r="H776" s="2407"/>
      <c r="I776" s="2342"/>
      <c r="J776" s="2342"/>
      <c r="K776" s="2342"/>
      <c r="L776" s="2342"/>
      <c r="M776" s="2342"/>
      <c r="N776" s="2342"/>
      <c r="O776" s="2342"/>
      <c r="P776" s="2342"/>
      <c r="Q776" s="2342"/>
      <c r="R776" s="2342"/>
      <c r="S776" s="2342"/>
      <c r="T776" s="2342"/>
      <c r="U776" s="2342"/>
      <c r="V776" s="2342"/>
      <c r="W776" s="2342"/>
      <c r="X776" s="2342"/>
      <c r="Y776" s="2342"/>
    </row>
    <row r="777" spans="1:25" ht="15.75" customHeight="1">
      <c r="A777" s="2342"/>
      <c r="B777" s="2342"/>
      <c r="C777" s="2342"/>
      <c r="D777" s="2342"/>
      <c r="E777" s="2342"/>
      <c r="F777" s="2342"/>
      <c r="G777" s="2342"/>
      <c r="H777" s="2407"/>
      <c r="I777" s="2342"/>
      <c r="J777" s="2342"/>
      <c r="K777" s="2342"/>
      <c r="L777" s="2342"/>
      <c r="M777" s="2342"/>
      <c r="N777" s="2342"/>
      <c r="O777" s="2342"/>
      <c r="P777" s="2342"/>
      <c r="Q777" s="2342"/>
      <c r="R777" s="2342"/>
      <c r="S777" s="2342"/>
      <c r="T777" s="2342"/>
      <c r="U777" s="2342"/>
      <c r="V777" s="2342"/>
      <c r="W777" s="2342"/>
      <c r="X777" s="2342"/>
      <c r="Y777" s="2342"/>
    </row>
    <row r="778" spans="1:25" ht="15.75" customHeight="1">
      <c r="A778" s="2342"/>
      <c r="B778" s="2342"/>
      <c r="C778" s="2342"/>
      <c r="D778" s="2342"/>
      <c r="E778" s="2342"/>
      <c r="F778" s="2342"/>
      <c r="G778" s="2342"/>
      <c r="H778" s="2407"/>
      <c r="I778" s="2342"/>
      <c r="J778" s="2342"/>
      <c r="K778" s="2342"/>
      <c r="L778" s="2342"/>
      <c r="M778" s="2342"/>
      <c r="N778" s="2342"/>
      <c r="O778" s="2342"/>
      <c r="P778" s="2342"/>
      <c r="Q778" s="2342"/>
      <c r="R778" s="2342"/>
      <c r="S778" s="2342"/>
      <c r="T778" s="2342"/>
      <c r="U778" s="2342"/>
      <c r="V778" s="2342"/>
      <c r="W778" s="2342"/>
      <c r="X778" s="2342"/>
      <c r="Y778" s="2342"/>
    </row>
    <row r="779" spans="1:25" ht="15.75" customHeight="1">
      <c r="A779" s="2342"/>
      <c r="B779" s="2342"/>
      <c r="C779" s="2342"/>
      <c r="D779" s="2342"/>
      <c r="E779" s="2342"/>
      <c r="F779" s="2342"/>
      <c r="G779" s="2342"/>
      <c r="H779" s="2407"/>
      <c r="I779" s="2342"/>
      <c r="J779" s="2342"/>
      <c r="K779" s="2342"/>
      <c r="L779" s="2342"/>
      <c r="M779" s="2342"/>
      <c r="N779" s="2342"/>
      <c r="O779" s="2342"/>
      <c r="P779" s="2342"/>
      <c r="Q779" s="2342"/>
      <c r="R779" s="2342"/>
      <c r="S779" s="2342"/>
      <c r="T779" s="2342"/>
      <c r="U779" s="2342"/>
      <c r="V779" s="2342"/>
      <c r="W779" s="2342"/>
      <c r="X779" s="2342"/>
      <c r="Y779" s="2342"/>
    </row>
    <row r="780" spans="1:25" ht="15.75" customHeight="1">
      <c r="A780" s="2342"/>
      <c r="B780" s="2342"/>
      <c r="C780" s="2342"/>
      <c r="D780" s="2342"/>
      <c r="E780" s="2342"/>
      <c r="F780" s="2342"/>
      <c r="G780" s="2342"/>
      <c r="H780" s="2407"/>
      <c r="I780" s="2342"/>
      <c r="J780" s="2342"/>
      <c r="K780" s="2342"/>
      <c r="L780" s="2342"/>
      <c r="M780" s="2342"/>
      <c r="N780" s="2342"/>
      <c r="O780" s="2342"/>
      <c r="P780" s="2342"/>
      <c r="Q780" s="2342"/>
      <c r="R780" s="2342"/>
      <c r="S780" s="2342"/>
      <c r="T780" s="2342"/>
      <c r="U780" s="2342"/>
      <c r="V780" s="2342"/>
      <c r="W780" s="2342"/>
      <c r="X780" s="2342"/>
      <c r="Y780" s="2342"/>
    </row>
    <row r="781" spans="1:25" ht="15.75" customHeight="1">
      <c r="A781" s="2342"/>
      <c r="B781" s="2342"/>
      <c r="C781" s="2342"/>
      <c r="D781" s="2342"/>
      <c r="E781" s="2342"/>
      <c r="F781" s="2342"/>
      <c r="G781" s="2342"/>
      <c r="H781" s="2407"/>
      <c r="I781" s="2342"/>
      <c r="J781" s="2342"/>
      <c r="K781" s="2342"/>
      <c r="L781" s="2342"/>
      <c r="M781" s="2342"/>
      <c r="N781" s="2342"/>
      <c r="O781" s="2342"/>
      <c r="P781" s="2342"/>
      <c r="Q781" s="2342"/>
      <c r="R781" s="2342"/>
      <c r="S781" s="2342"/>
      <c r="T781" s="2342"/>
      <c r="U781" s="2342"/>
      <c r="V781" s="2342"/>
      <c r="W781" s="2342"/>
      <c r="X781" s="2342"/>
      <c r="Y781" s="2342"/>
    </row>
    <row r="782" spans="1:25" ht="15.75" customHeight="1">
      <c r="A782" s="2342"/>
      <c r="B782" s="2342"/>
      <c r="C782" s="2342"/>
      <c r="D782" s="2342"/>
      <c r="E782" s="2342"/>
      <c r="F782" s="2342"/>
      <c r="G782" s="2342"/>
      <c r="H782" s="2407"/>
      <c r="I782" s="2342"/>
      <c r="J782" s="2342"/>
      <c r="K782" s="2342"/>
      <c r="L782" s="2342"/>
      <c r="M782" s="2342"/>
      <c r="N782" s="2342"/>
      <c r="O782" s="2342"/>
      <c r="P782" s="2342"/>
      <c r="Q782" s="2342"/>
      <c r="R782" s="2342"/>
      <c r="S782" s="2342"/>
      <c r="T782" s="2342"/>
      <c r="U782" s="2342"/>
      <c r="V782" s="2342"/>
      <c r="W782" s="2342"/>
      <c r="X782" s="2342"/>
      <c r="Y782" s="2342"/>
    </row>
    <row r="783" spans="1:25" ht="15.75" customHeight="1">
      <c r="A783" s="2342"/>
      <c r="B783" s="2342"/>
      <c r="C783" s="2342"/>
      <c r="D783" s="2342"/>
      <c r="E783" s="2342"/>
      <c r="F783" s="2342"/>
      <c r="G783" s="2342"/>
      <c r="H783" s="2407"/>
      <c r="I783" s="2342"/>
      <c r="J783" s="2342"/>
      <c r="K783" s="2342"/>
      <c r="L783" s="2342"/>
      <c r="M783" s="2342"/>
      <c r="N783" s="2342"/>
      <c r="O783" s="2342"/>
      <c r="P783" s="2342"/>
      <c r="Q783" s="2342"/>
      <c r="R783" s="2342"/>
      <c r="S783" s="2342"/>
      <c r="T783" s="2342"/>
      <c r="U783" s="2342"/>
      <c r="V783" s="2342"/>
      <c r="W783" s="2342"/>
      <c r="X783" s="2342"/>
      <c r="Y783" s="2342"/>
    </row>
    <row r="784" spans="1:25" ht="15.75" customHeight="1">
      <c r="A784" s="2342"/>
      <c r="B784" s="2342"/>
      <c r="C784" s="2342"/>
      <c r="D784" s="2342"/>
      <c r="E784" s="2342"/>
      <c r="F784" s="2342"/>
      <c r="G784" s="2342"/>
      <c r="H784" s="2407"/>
      <c r="I784" s="2342"/>
      <c r="J784" s="2342"/>
      <c r="K784" s="2342"/>
      <c r="L784" s="2342"/>
      <c r="M784" s="2342"/>
      <c r="N784" s="2342"/>
      <c r="O784" s="2342"/>
      <c r="P784" s="2342"/>
      <c r="Q784" s="2342"/>
      <c r="R784" s="2342"/>
      <c r="S784" s="2342"/>
      <c r="T784" s="2342"/>
      <c r="U784" s="2342"/>
      <c r="V784" s="2342"/>
      <c r="W784" s="2342"/>
      <c r="X784" s="2342"/>
      <c r="Y784" s="2342"/>
    </row>
    <row r="785" spans="1:25" ht="15.75" customHeight="1">
      <c r="A785" s="2342"/>
      <c r="B785" s="2342"/>
      <c r="C785" s="2342"/>
      <c r="D785" s="2342"/>
      <c r="E785" s="2342"/>
      <c r="F785" s="2342"/>
      <c r="G785" s="2342"/>
      <c r="H785" s="2407"/>
      <c r="I785" s="2342"/>
      <c r="J785" s="2342"/>
      <c r="K785" s="2342"/>
      <c r="L785" s="2342"/>
      <c r="M785" s="2342"/>
      <c r="N785" s="2342"/>
      <c r="O785" s="2342"/>
      <c r="P785" s="2342"/>
      <c r="Q785" s="2342"/>
      <c r="R785" s="2342"/>
      <c r="S785" s="2342"/>
      <c r="T785" s="2342"/>
      <c r="U785" s="2342"/>
      <c r="V785" s="2342"/>
      <c r="W785" s="2342"/>
      <c r="X785" s="2342"/>
      <c r="Y785" s="2342"/>
    </row>
    <row r="786" spans="1:25" ht="15.75" customHeight="1">
      <c r="A786" s="2342"/>
      <c r="B786" s="2342"/>
      <c r="C786" s="2342"/>
      <c r="D786" s="2342"/>
      <c r="E786" s="2342"/>
      <c r="F786" s="2342"/>
      <c r="G786" s="2342"/>
      <c r="H786" s="2407"/>
      <c r="I786" s="2342"/>
      <c r="J786" s="2342"/>
      <c r="K786" s="2342"/>
      <c r="L786" s="2342"/>
      <c r="M786" s="2342"/>
      <c r="N786" s="2342"/>
      <c r="O786" s="2342"/>
      <c r="P786" s="2342"/>
      <c r="Q786" s="2342"/>
      <c r="R786" s="2342"/>
      <c r="S786" s="2342"/>
      <c r="T786" s="2342"/>
      <c r="U786" s="2342"/>
      <c r="V786" s="2342"/>
      <c r="W786" s="2342"/>
      <c r="X786" s="2342"/>
      <c r="Y786" s="2342"/>
    </row>
    <row r="787" spans="1:25" ht="15.75" customHeight="1">
      <c r="A787" s="2342"/>
      <c r="B787" s="2342"/>
      <c r="C787" s="2342"/>
      <c r="D787" s="2342"/>
      <c r="E787" s="2342"/>
      <c r="F787" s="2342"/>
      <c r="G787" s="2342"/>
      <c r="H787" s="2407"/>
      <c r="I787" s="2342"/>
      <c r="J787" s="2342"/>
      <c r="K787" s="2342"/>
      <c r="L787" s="2342"/>
      <c r="M787" s="2342"/>
      <c r="N787" s="2342"/>
      <c r="O787" s="2342"/>
      <c r="P787" s="2342"/>
      <c r="Q787" s="2342"/>
      <c r="R787" s="2342"/>
      <c r="S787" s="2342"/>
      <c r="T787" s="2342"/>
      <c r="U787" s="2342"/>
      <c r="V787" s="2342"/>
      <c r="W787" s="2342"/>
      <c r="X787" s="2342"/>
      <c r="Y787" s="2342"/>
    </row>
    <row r="788" spans="1:25" ht="15.75" customHeight="1">
      <c r="A788" s="2342"/>
      <c r="B788" s="2342"/>
      <c r="C788" s="2342"/>
      <c r="D788" s="2342"/>
      <c r="E788" s="2342"/>
      <c r="F788" s="2342"/>
      <c r="G788" s="2342"/>
      <c r="H788" s="2407"/>
      <c r="I788" s="2342"/>
      <c r="J788" s="2342"/>
      <c r="K788" s="2342"/>
      <c r="L788" s="2342"/>
      <c r="M788" s="2342"/>
      <c r="N788" s="2342"/>
      <c r="O788" s="2342"/>
      <c r="P788" s="2342"/>
      <c r="Q788" s="2342"/>
      <c r="R788" s="2342"/>
      <c r="S788" s="2342"/>
      <c r="T788" s="2342"/>
      <c r="U788" s="2342"/>
      <c r="V788" s="2342"/>
      <c r="W788" s="2342"/>
      <c r="X788" s="2342"/>
      <c r="Y788" s="2342"/>
    </row>
    <row r="789" spans="1:25" ht="15.75" customHeight="1">
      <c r="A789" s="2342"/>
      <c r="B789" s="2342"/>
      <c r="C789" s="2342"/>
      <c r="D789" s="2342"/>
      <c r="E789" s="2342"/>
      <c r="F789" s="2342"/>
      <c r="G789" s="2342"/>
      <c r="H789" s="2407"/>
      <c r="I789" s="2342"/>
      <c r="J789" s="2342"/>
      <c r="K789" s="2342"/>
      <c r="L789" s="2342"/>
      <c r="M789" s="2342"/>
      <c r="N789" s="2342"/>
      <c r="O789" s="2342"/>
      <c r="P789" s="2342"/>
      <c r="Q789" s="2342"/>
      <c r="R789" s="2342"/>
      <c r="S789" s="2342"/>
      <c r="T789" s="2342"/>
      <c r="U789" s="2342"/>
      <c r="V789" s="2342"/>
      <c r="W789" s="2342"/>
      <c r="X789" s="2342"/>
      <c r="Y789" s="2342"/>
    </row>
    <row r="790" spans="1:25" ht="15.75" customHeight="1">
      <c r="A790" s="2342"/>
      <c r="B790" s="2342"/>
      <c r="C790" s="2342"/>
      <c r="D790" s="2342"/>
      <c r="E790" s="2342"/>
      <c r="F790" s="2342"/>
      <c r="G790" s="2342"/>
      <c r="H790" s="2407"/>
      <c r="I790" s="2342"/>
      <c r="J790" s="2342"/>
      <c r="K790" s="2342"/>
      <c r="L790" s="2342"/>
      <c r="M790" s="2342"/>
      <c r="N790" s="2342"/>
      <c r="O790" s="2342"/>
      <c r="P790" s="2342"/>
      <c r="Q790" s="2342"/>
      <c r="R790" s="2342"/>
      <c r="S790" s="2342"/>
      <c r="T790" s="2342"/>
      <c r="U790" s="2342"/>
      <c r="V790" s="2342"/>
      <c r="W790" s="2342"/>
      <c r="X790" s="2342"/>
      <c r="Y790" s="2342"/>
    </row>
    <row r="791" spans="1:25" ht="15.75" customHeight="1">
      <c r="A791" s="2342"/>
      <c r="B791" s="2342"/>
      <c r="C791" s="2342"/>
      <c r="D791" s="2342"/>
      <c r="E791" s="2342"/>
      <c r="F791" s="2342"/>
      <c r="G791" s="2342"/>
      <c r="H791" s="2407"/>
      <c r="I791" s="2342"/>
      <c r="J791" s="2342"/>
      <c r="K791" s="2342"/>
      <c r="L791" s="2342"/>
      <c r="M791" s="2342"/>
      <c r="N791" s="2342"/>
      <c r="O791" s="2342"/>
      <c r="P791" s="2342"/>
      <c r="Q791" s="2342"/>
      <c r="R791" s="2342"/>
      <c r="S791" s="2342"/>
      <c r="T791" s="2342"/>
      <c r="U791" s="2342"/>
      <c r="V791" s="2342"/>
      <c r="W791" s="2342"/>
      <c r="X791" s="2342"/>
      <c r="Y791" s="2342"/>
    </row>
    <row r="792" spans="1:25" ht="15.75" customHeight="1">
      <c r="A792" s="2342"/>
      <c r="B792" s="2342"/>
      <c r="C792" s="2342"/>
      <c r="D792" s="2342"/>
      <c r="E792" s="2342"/>
      <c r="F792" s="2342"/>
      <c r="G792" s="2342"/>
      <c r="H792" s="2407"/>
      <c r="I792" s="2342"/>
      <c r="J792" s="2342"/>
      <c r="K792" s="2342"/>
      <c r="L792" s="2342"/>
      <c r="M792" s="2342"/>
      <c r="N792" s="2342"/>
      <c r="O792" s="2342"/>
      <c r="P792" s="2342"/>
      <c r="Q792" s="2342"/>
      <c r="R792" s="2342"/>
      <c r="S792" s="2342"/>
      <c r="T792" s="2342"/>
      <c r="U792" s="2342"/>
      <c r="V792" s="2342"/>
      <c r="W792" s="2342"/>
      <c r="X792" s="2342"/>
      <c r="Y792" s="2342"/>
    </row>
    <row r="793" spans="1:25" ht="15.75" customHeight="1">
      <c r="A793" s="2342"/>
      <c r="B793" s="2342"/>
      <c r="C793" s="2342"/>
      <c r="D793" s="2342"/>
      <c r="E793" s="2342"/>
      <c r="F793" s="2342"/>
      <c r="G793" s="2342"/>
      <c r="H793" s="2407"/>
      <c r="I793" s="2342"/>
      <c r="J793" s="2342"/>
      <c r="K793" s="2342"/>
      <c r="L793" s="2342"/>
      <c r="M793" s="2342"/>
      <c r="N793" s="2342"/>
      <c r="O793" s="2342"/>
      <c r="P793" s="2342"/>
      <c r="Q793" s="2342"/>
      <c r="R793" s="2342"/>
      <c r="S793" s="2342"/>
      <c r="T793" s="2342"/>
      <c r="U793" s="2342"/>
      <c r="V793" s="2342"/>
      <c r="W793" s="2342"/>
      <c r="X793" s="2342"/>
      <c r="Y793" s="2342"/>
    </row>
    <row r="794" spans="1:25" ht="15.75" customHeight="1">
      <c r="A794" s="2342"/>
      <c r="B794" s="2342"/>
      <c r="C794" s="2342"/>
      <c r="D794" s="2342"/>
      <c r="E794" s="2342"/>
      <c r="F794" s="2342"/>
      <c r="G794" s="2342"/>
      <c r="H794" s="2407"/>
      <c r="I794" s="2342"/>
      <c r="J794" s="2342"/>
      <c r="K794" s="2342"/>
      <c r="L794" s="2342"/>
      <c r="M794" s="2342"/>
      <c r="N794" s="2342"/>
      <c r="O794" s="2342"/>
      <c r="P794" s="2342"/>
      <c r="Q794" s="2342"/>
      <c r="R794" s="2342"/>
      <c r="S794" s="2342"/>
      <c r="T794" s="2342"/>
      <c r="U794" s="2342"/>
      <c r="V794" s="2342"/>
      <c r="W794" s="2342"/>
      <c r="X794" s="2342"/>
      <c r="Y794" s="2342"/>
    </row>
    <row r="795" spans="1:25" ht="15.75" customHeight="1">
      <c r="A795" s="2342"/>
      <c r="B795" s="2342"/>
      <c r="C795" s="2342"/>
      <c r="D795" s="2342"/>
      <c r="E795" s="2342"/>
      <c r="F795" s="2342"/>
      <c r="G795" s="2342"/>
      <c r="H795" s="2407"/>
      <c r="I795" s="2342"/>
      <c r="J795" s="2342"/>
      <c r="K795" s="2342"/>
      <c r="L795" s="2342"/>
      <c r="M795" s="2342"/>
      <c r="N795" s="2342"/>
      <c r="O795" s="2342"/>
      <c r="P795" s="2342"/>
      <c r="Q795" s="2342"/>
      <c r="R795" s="2342"/>
      <c r="S795" s="2342"/>
      <c r="T795" s="2342"/>
      <c r="U795" s="2342"/>
      <c r="V795" s="2342"/>
      <c r="W795" s="2342"/>
      <c r="X795" s="2342"/>
      <c r="Y795" s="2342"/>
    </row>
    <row r="796" spans="1:25" ht="15.75" customHeight="1">
      <c r="A796" s="2342"/>
      <c r="B796" s="2342"/>
      <c r="C796" s="2342"/>
      <c r="D796" s="2342"/>
      <c r="E796" s="2342"/>
      <c r="F796" s="2342"/>
      <c r="G796" s="2342"/>
      <c r="H796" s="2407"/>
      <c r="I796" s="2342"/>
      <c r="J796" s="2342"/>
      <c r="K796" s="2342"/>
      <c r="L796" s="2342"/>
      <c r="M796" s="2342"/>
      <c r="N796" s="2342"/>
      <c r="O796" s="2342"/>
      <c r="P796" s="2342"/>
      <c r="Q796" s="2342"/>
      <c r="R796" s="2342"/>
      <c r="S796" s="2342"/>
      <c r="T796" s="2342"/>
      <c r="U796" s="2342"/>
      <c r="V796" s="2342"/>
      <c r="W796" s="2342"/>
      <c r="X796" s="2342"/>
      <c r="Y796" s="2342"/>
    </row>
    <row r="797" spans="1:25" ht="15.75" customHeight="1">
      <c r="A797" s="2342"/>
      <c r="B797" s="2342"/>
      <c r="C797" s="2342"/>
      <c r="D797" s="2342"/>
      <c r="E797" s="2342"/>
      <c r="F797" s="2342"/>
      <c r="G797" s="2342"/>
      <c r="H797" s="2407"/>
      <c r="I797" s="2342"/>
      <c r="J797" s="2342"/>
      <c r="K797" s="2342"/>
      <c r="L797" s="2342"/>
      <c r="M797" s="2342"/>
      <c r="N797" s="2342"/>
      <c r="O797" s="2342"/>
      <c r="P797" s="2342"/>
      <c r="Q797" s="2342"/>
      <c r="R797" s="2342"/>
      <c r="S797" s="2342"/>
      <c r="T797" s="2342"/>
      <c r="U797" s="2342"/>
      <c r="V797" s="2342"/>
      <c r="W797" s="2342"/>
      <c r="X797" s="2342"/>
      <c r="Y797" s="2342"/>
    </row>
    <row r="798" spans="1:25" ht="15.75" customHeight="1">
      <c r="A798" s="2342"/>
      <c r="B798" s="2342"/>
      <c r="C798" s="2342"/>
      <c r="D798" s="2342"/>
      <c r="E798" s="2342"/>
      <c r="F798" s="2342"/>
      <c r="G798" s="2342"/>
      <c r="H798" s="2407"/>
      <c r="I798" s="2342"/>
      <c r="J798" s="2342"/>
      <c r="K798" s="2342"/>
      <c r="L798" s="2342"/>
      <c r="M798" s="2342"/>
      <c r="N798" s="2342"/>
      <c r="O798" s="2342"/>
      <c r="P798" s="2342"/>
      <c r="Q798" s="2342"/>
      <c r="R798" s="2342"/>
      <c r="S798" s="2342"/>
      <c r="T798" s="2342"/>
      <c r="U798" s="2342"/>
      <c r="V798" s="2342"/>
      <c r="W798" s="2342"/>
      <c r="X798" s="2342"/>
      <c r="Y798" s="2342"/>
    </row>
    <row r="799" spans="1:25" ht="15.75" customHeight="1">
      <c r="A799" s="2342"/>
      <c r="B799" s="2342"/>
      <c r="C799" s="2342"/>
      <c r="D799" s="2342"/>
      <c r="E799" s="2342"/>
      <c r="F799" s="2342"/>
      <c r="G799" s="2342"/>
      <c r="H799" s="2407"/>
      <c r="I799" s="2342"/>
      <c r="J799" s="2342"/>
      <c r="K799" s="2342"/>
      <c r="L799" s="2342"/>
      <c r="M799" s="2342"/>
      <c r="N799" s="2342"/>
      <c r="O799" s="2342"/>
      <c r="P799" s="2342"/>
      <c r="Q799" s="2342"/>
      <c r="R799" s="2342"/>
      <c r="S799" s="2342"/>
      <c r="T799" s="2342"/>
      <c r="U799" s="2342"/>
      <c r="V799" s="2342"/>
      <c r="W799" s="2342"/>
      <c r="X799" s="2342"/>
      <c r="Y799" s="2342"/>
    </row>
    <row r="800" spans="1:25" ht="15.75" customHeight="1">
      <c r="A800" s="2342"/>
      <c r="B800" s="2342"/>
      <c r="C800" s="2342"/>
      <c r="D800" s="2342"/>
      <c r="E800" s="2342"/>
      <c r="F800" s="2342"/>
      <c r="G800" s="2342"/>
      <c r="H800" s="2407"/>
      <c r="I800" s="2342"/>
      <c r="J800" s="2342"/>
      <c r="K800" s="2342"/>
      <c r="L800" s="2342"/>
      <c r="M800" s="2342"/>
      <c r="N800" s="2342"/>
      <c r="O800" s="2342"/>
      <c r="P800" s="2342"/>
      <c r="Q800" s="2342"/>
      <c r="R800" s="2342"/>
      <c r="S800" s="2342"/>
      <c r="T800" s="2342"/>
      <c r="U800" s="2342"/>
      <c r="V800" s="2342"/>
      <c r="W800" s="2342"/>
      <c r="X800" s="2342"/>
      <c r="Y800" s="2342"/>
    </row>
    <row r="801" spans="1:25" ht="15.75" customHeight="1">
      <c r="A801" s="2342"/>
      <c r="B801" s="2342"/>
      <c r="C801" s="2342"/>
      <c r="D801" s="2342"/>
      <c r="E801" s="2342"/>
      <c r="F801" s="2342"/>
      <c r="G801" s="2342"/>
      <c r="H801" s="2407"/>
      <c r="I801" s="2342"/>
      <c r="J801" s="2342"/>
      <c r="K801" s="2342"/>
      <c r="L801" s="2342"/>
      <c r="M801" s="2342"/>
      <c r="N801" s="2342"/>
      <c r="O801" s="2342"/>
      <c r="P801" s="2342"/>
      <c r="Q801" s="2342"/>
      <c r="R801" s="2342"/>
      <c r="S801" s="2342"/>
      <c r="T801" s="2342"/>
      <c r="U801" s="2342"/>
      <c r="V801" s="2342"/>
      <c r="W801" s="2342"/>
      <c r="X801" s="2342"/>
      <c r="Y801" s="2342"/>
    </row>
    <row r="802" spans="1:25" ht="15.75" customHeight="1">
      <c r="A802" s="2342"/>
      <c r="B802" s="2342"/>
      <c r="C802" s="2342"/>
      <c r="D802" s="2342"/>
      <c r="E802" s="2342"/>
      <c r="F802" s="2342"/>
      <c r="G802" s="2342"/>
      <c r="H802" s="2407"/>
      <c r="I802" s="2342"/>
      <c r="J802" s="2342"/>
      <c r="K802" s="2342"/>
      <c r="L802" s="2342"/>
      <c r="M802" s="2342"/>
      <c r="N802" s="2342"/>
      <c r="O802" s="2342"/>
      <c r="P802" s="2342"/>
      <c r="Q802" s="2342"/>
      <c r="R802" s="2342"/>
      <c r="S802" s="2342"/>
      <c r="T802" s="2342"/>
      <c r="U802" s="2342"/>
      <c r="V802" s="2342"/>
      <c r="W802" s="2342"/>
      <c r="X802" s="2342"/>
      <c r="Y802" s="2342"/>
    </row>
    <row r="803" spans="1:25" ht="15.75" customHeight="1">
      <c r="A803" s="2342"/>
      <c r="B803" s="2342"/>
      <c r="C803" s="2342"/>
      <c r="D803" s="2342"/>
      <c r="E803" s="2342"/>
      <c r="F803" s="2342"/>
      <c r="G803" s="2342"/>
      <c r="H803" s="2407"/>
      <c r="I803" s="2342"/>
      <c r="J803" s="2342"/>
      <c r="K803" s="2342"/>
      <c r="L803" s="2342"/>
      <c r="M803" s="2342"/>
      <c r="N803" s="2342"/>
      <c r="O803" s="2342"/>
      <c r="P803" s="2342"/>
      <c r="Q803" s="2342"/>
      <c r="R803" s="2342"/>
      <c r="S803" s="2342"/>
      <c r="T803" s="2342"/>
      <c r="U803" s="2342"/>
      <c r="V803" s="2342"/>
      <c r="W803" s="2342"/>
      <c r="X803" s="2342"/>
      <c r="Y803" s="2342"/>
    </row>
    <row r="804" spans="1:25" ht="15.75" customHeight="1">
      <c r="A804" s="2342"/>
      <c r="B804" s="2342"/>
      <c r="C804" s="2342"/>
      <c r="D804" s="2342"/>
      <c r="E804" s="2342"/>
      <c r="F804" s="2342"/>
      <c r="G804" s="2342"/>
      <c r="H804" s="2407"/>
      <c r="I804" s="2342"/>
      <c r="J804" s="2342"/>
      <c r="K804" s="2342"/>
      <c r="L804" s="2342"/>
      <c r="M804" s="2342"/>
      <c r="N804" s="2342"/>
      <c r="O804" s="2342"/>
      <c r="P804" s="2342"/>
      <c r="Q804" s="2342"/>
      <c r="R804" s="2342"/>
      <c r="S804" s="2342"/>
      <c r="T804" s="2342"/>
      <c r="U804" s="2342"/>
      <c r="V804" s="2342"/>
      <c r="W804" s="2342"/>
      <c r="X804" s="2342"/>
      <c r="Y804" s="2342"/>
    </row>
    <row r="805" spans="1:25" ht="15.75" customHeight="1">
      <c r="A805" s="2342"/>
      <c r="B805" s="2342"/>
      <c r="C805" s="2342"/>
      <c r="D805" s="2342"/>
      <c r="E805" s="2342"/>
      <c r="F805" s="2342"/>
      <c r="G805" s="2342"/>
      <c r="H805" s="2407"/>
      <c r="I805" s="2342"/>
      <c r="J805" s="2342"/>
      <c r="K805" s="2342"/>
      <c r="L805" s="2342"/>
      <c r="M805" s="2342"/>
      <c r="N805" s="2342"/>
      <c r="O805" s="2342"/>
      <c r="P805" s="2342"/>
      <c r="Q805" s="2342"/>
      <c r="R805" s="2342"/>
      <c r="S805" s="2342"/>
      <c r="T805" s="2342"/>
      <c r="U805" s="2342"/>
      <c r="V805" s="2342"/>
      <c r="W805" s="2342"/>
      <c r="X805" s="2342"/>
      <c r="Y805" s="2342"/>
    </row>
    <row r="806" spans="1:25" ht="15.75" customHeight="1">
      <c r="A806" s="2342"/>
      <c r="B806" s="2342"/>
      <c r="C806" s="2342"/>
      <c r="D806" s="2342"/>
      <c r="E806" s="2342"/>
      <c r="F806" s="2342"/>
      <c r="G806" s="2342"/>
      <c r="H806" s="2407"/>
      <c r="I806" s="2342"/>
      <c r="J806" s="2342"/>
      <c r="K806" s="2342"/>
      <c r="L806" s="2342"/>
      <c r="M806" s="2342"/>
      <c r="N806" s="2342"/>
      <c r="O806" s="2342"/>
      <c r="P806" s="2342"/>
      <c r="Q806" s="2342"/>
      <c r="R806" s="2342"/>
      <c r="S806" s="2342"/>
      <c r="T806" s="2342"/>
      <c r="U806" s="2342"/>
      <c r="V806" s="2342"/>
      <c r="W806" s="2342"/>
      <c r="X806" s="2342"/>
      <c r="Y806" s="2342"/>
    </row>
    <row r="807" spans="1:25" ht="15.75" customHeight="1">
      <c r="A807" s="2342"/>
      <c r="B807" s="2342"/>
      <c r="C807" s="2342"/>
      <c r="D807" s="2342"/>
      <c r="E807" s="2342"/>
      <c r="F807" s="2342"/>
      <c r="G807" s="2342"/>
      <c r="H807" s="2407"/>
      <c r="I807" s="2342"/>
      <c r="J807" s="2342"/>
      <c r="K807" s="2342"/>
      <c r="L807" s="2342"/>
      <c r="M807" s="2342"/>
      <c r="N807" s="2342"/>
      <c r="O807" s="2342"/>
      <c r="P807" s="2342"/>
      <c r="Q807" s="2342"/>
      <c r="R807" s="2342"/>
      <c r="S807" s="2342"/>
      <c r="T807" s="2342"/>
      <c r="U807" s="2342"/>
      <c r="V807" s="2342"/>
      <c r="W807" s="2342"/>
      <c r="X807" s="2342"/>
      <c r="Y807" s="2342"/>
    </row>
    <row r="808" spans="1:25" ht="15.75" customHeight="1">
      <c r="A808" s="2342"/>
      <c r="B808" s="2342"/>
      <c r="C808" s="2342"/>
      <c r="D808" s="2342"/>
      <c r="E808" s="2342"/>
      <c r="F808" s="2342"/>
      <c r="G808" s="2342"/>
      <c r="H808" s="2407"/>
      <c r="I808" s="2342"/>
      <c r="J808" s="2342"/>
      <c r="K808" s="2342"/>
      <c r="L808" s="2342"/>
      <c r="M808" s="2342"/>
      <c r="N808" s="2342"/>
      <c r="O808" s="2342"/>
      <c r="P808" s="2342"/>
      <c r="Q808" s="2342"/>
      <c r="R808" s="2342"/>
      <c r="S808" s="2342"/>
      <c r="T808" s="2342"/>
      <c r="U808" s="2342"/>
      <c r="V808" s="2342"/>
      <c r="W808" s="2342"/>
      <c r="X808" s="2342"/>
      <c r="Y808" s="2342"/>
    </row>
    <row r="809" spans="1:25" ht="15.75" customHeight="1">
      <c r="A809" s="2342"/>
      <c r="B809" s="2342"/>
      <c r="C809" s="2342"/>
      <c r="D809" s="2342"/>
      <c r="E809" s="2342"/>
      <c r="F809" s="2342"/>
      <c r="G809" s="2342"/>
      <c r="H809" s="2407"/>
      <c r="I809" s="2342"/>
      <c r="J809" s="2342"/>
      <c r="K809" s="2342"/>
      <c r="L809" s="2342"/>
      <c r="M809" s="2342"/>
      <c r="N809" s="2342"/>
      <c r="O809" s="2342"/>
      <c r="P809" s="2342"/>
      <c r="Q809" s="2342"/>
      <c r="R809" s="2342"/>
      <c r="S809" s="2342"/>
      <c r="T809" s="2342"/>
      <c r="U809" s="2342"/>
      <c r="V809" s="2342"/>
      <c r="W809" s="2342"/>
      <c r="X809" s="2342"/>
      <c r="Y809" s="2342"/>
    </row>
    <row r="810" spans="1:25" ht="15.75" customHeight="1">
      <c r="A810" s="2342"/>
      <c r="B810" s="2342"/>
      <c r="C810" s="2342"/>
      <c r="D810" s="2342"/>
      <c r="E810" s="2342"/>
      <c r="F810" s="2342"/>
      <c r="G810" s="2342"/>
      <c r="H810" s="2407"/>
      <c r="I810" s="2342"/>
      <c r="J810" s="2342"/>
      <c r="K810" s="2342"/>
      <c r="L810" s="2342"/>
      <c r="M810" s="2342"/>
      <c r="N810" s="2342"/>
      <c r="O810" s="2342"/>
      <c r="P810" s="2342"/>
      <c r="Q810" s="2342"/>
      <c r="R810" s="2342"/>
      <c r="S810" s="2342"/>
      <c r="T810" s="2342"/>
      <c r="U810" s="2342"/>
      <c r="V810" s="2342"/>
      <c r="W810" s="2342"/>
      <c r="X810" s="2342"/>
      <c r="Y810" s="2342"/>
    </row>
    <row r="811" spans="1:25" ht="15.75" customHeight="1">
      <c r="A811" s="2342"/>
      <c r="B811" s="2342"/>
      <c r="C811" s="2342"/>
      <c r="D811" s="2342"/>
      <c r="E811" s="2342"/>
      <c r="F811" s="2342"/>
      <c r="G811" s="2342"/>
      <c r="H811" s="2407"/>
      <c r="I811" s="2342"/>
      <c r="J811" s="2342"/>
      <c r="K811" s="2342"/>
      <c r="L811" s="2342"/>
      <c r="M811" s="2342"/>
      <c r="N811" s="2342"/>
      <c r="O811" s="2342"/>
      <c r="P811" s="2342"/>
      <c r="Q811" s="2342"/>
      <c r="R811" s="2342"/>
      <c r="S811" s="2342"/>
      <c r="T811" s="2342"/>
      <c r="U811" s="2342"/>
      <c r="V811" s="2342"/>
      <c r="W811" s="2342"/>
      <c r="X811" s="2342"/>
      <c r="Y811" s="2342"/>
    </row>
    <row r="812" spans="1:25" ht="15.75" customHeight="1">
      <c r="A812" s="2342"/>
      <c r="B812" s="2342"/>
      <c r="C812" s="2342"/>
      <c r="D812" s="2342"/>
      <c r="E812" s="2342"/>
      <c r="F812" s="2342"/>
      <c r="G812" s="2342"/>
      <c r="H812" s="2407"/>
      <c r="I812" s="2342"/>
      <c r="J812" s="2342"/>
      <c r="K812" s="2342"/>
      <c r="L812" s="2342"/>
      <c r="M812" s="2342"/>
      <c r="N812" s="2342"/>
      <c r="O812" s="2342"/>
      <c r="P812" s="2342"/>
      <c r="Q812" s="2342"/>
      <c r="R812" s="2342"/>
      <c r="S812" s="2342"/>
      <c r="T812" s="2342"/>
      <c r="U812" s="2342"/>
      <c r="V812" s="2342"/>
      <c r="W812" s="2342"/>
      <c r="X812" s="2342"/>
      <c r="Y812" s="2342"/>
    </row>
    <row r="813" spans="1:25" ht="15.75" customHeight="1">
      <c r="A813" s="2342"/>
      <c r="B813" s="2342"/>
      <c r="C813" s="2342"/>
      <c r="D813" s="2342"/>
      <c r="E813" s="2342"/>
      <c r="F813" s="2342"/>
      <c r="G813" s="2342"/>
      <c r="H813" s="2407"/>
      <c r="I813" s="2342"/>
      <c r="J813" s="2342"/>
      <c r="K813" s="2342"/>
      <c r="L813" s="2342"/>
      <c r="M813" s="2342"/>
      <c r="N813" s="2342"/>
      <c r="O813" s="2342"/>
      <c r="P813" s="2342"/>
      <c r="Q813" s="2342"/>
      <c r="R813" s="2342"/>
      <c r="S813" s="2342"/>
      <c r="T813" s="2342"/>
      <c r="U813" s="2342"/>
      <c r="V813" s="2342"/>
      <c r="W813" s="2342"/>
      <c r="X813" s="2342"/>
      <c r="Y813" s="2342"/>
    </row>
    <row r="814" spans="1:25" ht="15.75" customHeight="1">
      <c r="A814" s="2342"/>
      <c r="B814" s="2342"/>
      <c r="C814" s="2342"/>
      <c r="D814" s="2342"/>
      <c r="E814" s="2342"/>
      <c r="F814" s="2342"/>
      <c r="G814" s="2342"/>
      <c r="H814" s="2407"/>
      <c r="I814" s="2342"/>
      <c r="J814" s="2342"/>
      <c r="K814" s="2342"/>
      <c r="L814" s="2342"/>
      <c r="M814" s="2342"/>
      <c r="N814" s="2342"/>
      <c r="O814" s="2342"/>
      <c r="P814" s="2342"/>
      <c r="Q814" s="2342"/>
      <c r="R814" s="2342"/>
      <c r="S814" s="2342"/>
      <c r="T814" s="2342"/>
      <c r="U814" s="2342"/>
      <c r="V814" s="2342"/>
      <c r="W814" s="2342"/>
      <c r="X814" s="2342"/>
      <c r="Y814" s="2342"/>
    </row>
    <row r="815" spans="1:25" ht="15.75" customHeight="1">
      <c r="A815" s="2342"/>
      <c r="B815" s="2342"/>
      <c r="C815" s="2342"/>
      <c r="D815" s="2342"/>
      <c r="E815" s="2342"/>
      <c r="F815" s="2342"/>
      <c r="G815" s="2342"/>
      <c r="H815" s="2407"/>
      <c r="I815" s="2342"/>
      <c r="J815" s="2342"/>
      <c r="K815" s="2342"/>
      <c r="L815" s="2342"/>
      <c r="M815" s="2342"/>
      <c r="N815" s="2342"/>
      <c r="O815" s="2342"/>
      <c r="P815" s="2342"/>
      <c r="Q815" s="2342"/>
      <c r="R815" s="2342"/>
      <c r="S815" s="2342"/>
      <c r="T815" s="2342"/>
      <c r="U815" s="2342"/>
      <c r="V815" s="2342"/>
      <c r="W815" s="2342"/>
      <c r="X815" s="2342"/>
      <c r="Y815" s="2342"/>
    </row>
    <row r="816" spans="1:25" ht="15.75" customHeight="1">
      <c r="A816" s="2342"/>
      <c r="B816" s="2342"/>
      <c r="C816" s="2342"/>
      <c r="D816" s="2342"/>
      <c r="E816" s="2342"/>
      <c r="F816" s="2342"/>
      <c r="G816" s="2342"/>
      <c r="H816" s="2407"/>
      <c r="I816" s="2342"/>
      <c r="J816" s="2342"/>
      <c r="K816" s="2342"/>
      <c r="L816" s="2342"/>
      <c r="M816" s="2342"/>
      <c r="N816" s="2342"/>
      <c r="O816" s="2342"/>
      <c r="P816" s="2342"/>
      <c r="Q816" s="2342"/>
      <c r="R816" s="2342"/>
      <c r="S816" s="2342"/>
      <c r="T816" s="2342"/>
      <c r="U816" s="2342"/>
      <c r="V816" s="2342"/>
      <c r="W816" s="2342"/>
      <c r="X816" s="2342"/>
      <c r="Y816" s="2342"/>
    </row>
    <row r="817" spans="1:25" ht="15.75" customHeight="1">
      <c r="A817" s="2342"/>
      <c r="B817" s="2342"/>
      <c r="C817" s="2342"/>
      <c r="D817" s="2342"/>
      <c r="E817" s="2342"/>
      <c r="F817" s="2342"/>
      <c r="G817" s="2342"/>
      <c r="H817" s="2407"/>
      <c r="I817" s="2342"/>
      <c r="J817" s="2342"/>
      <c r="K817" s="2342"/>
      <c r="L817" s="2342"/>
      <c r="M817" s="2342"/>
      <c r="N817" s="2342"/>
      <c r="O817" s="2342"/>
      <c r="P817" s="2342"/>
      <c r="Q817" s="2342"/>
      <c r="R817" s="2342"/>
      <c r="S817" s="2342"/>
      <c r="T817" s="2342"/>
      <c r="U817" s="2342"/>
      <c r="V817" s="2342"/>
      <c r="W817" s="2342"/>
      <c r="X817" s="2342"/>
      <c r="Y817" s="2342"/>
    </row>
    <row r="818" spans="1:25" ht="15.75" customHeight="1">
      <c r="A818" s="2342"/>
      <c r="B818" s="2342"/>
      <c r="C818" s="2342"/>
      <c r="D818" s="2342"/>
      <c r="E818" s="2342"/>
      <c r="F818" s="2342"/>
      <c r="G818" s="2342"/>
      <c r="H818" s="2407"/>
      <c r="I818" s="2342"/>
      <c r="J818" s="2342"/>
      <c r="K818" s="2342"/>
      <c r="L818" s="2342"/>
      <c r="M818" s="2342"/>
      <c r="N818" s="2342"/>
      <c r="O818" s="2342"/>
      <c r="P818" s="2342"/>
      <c r="Q818" s="2342"/>
      <c r="R818" s="2342"/>
      <c r="S818" s="2342"/>
      <c r="T818" s="2342"/>
      <c r="U818" s="2342"/>
      <c r="V818" s="2342"/>
      <c r="W818" s="2342"/>
      <c r="X818" s="2342"/>
      <c r="Y818" s="2342"/>
    </row>
    <row r="819" spans="1:25" ht="15.75" customHeight="1">
      <c r="A819" s="2342"/>
      <c r="B819" s="2342"/>
      <c r="C819" s="2342"/>
      <c r="D819" s="2342"/>
      <c r="E819" s="2342"/>
      <c r="F819" s="2342"/>
      <c r="G819" s="2342"/>
      <c r="H819" s="2407"/>
      <c r="I819" s="2342"/>
      <c r="J819" s="2342"/>
      <c r="K819" s="2342"/>
      <c r="L819" s="2342"/>
      <c r="M819" s="2342"/>
      <c r="N819" s="2342"/>
      <c r="O819" s="2342"/>
      <c r="P819" s="2342"/>
      <c r="Q819" s="2342"/>
      <c r="R819" s="2342"/>
      <c r="S819" s="2342"/>
      <c r="T819" s="2342"/>
      <c r="U819" s="2342"/>
      <c r="V819" s="2342"/>
      <c r="W819" s="2342"/>
      <c r="X819" s="2342"/>
      <c r="Y819" s="2342"/>
    </row>
    <row r="820" spans="1:25" ht="15.75" customHeight="1">
      <c r="A820" s="2342"/>
      <c r="B820" s="2342"/>
      <c r="C820" s="2342"/>
      <c r="D820" s="2342"/>
      <c r="E820" s="2342"/>
      <c r="F820" s="2342"/>
      <c r="G820" s="2342"/>
      <c r="H820" s="2407"/>
      <c r="I820" s="2342"/>
      <c r="J820" s="2342"/>
      <c r="K820" s="2342"/>
      <c r="L820" s="2342"/>
      <c r="M820" s="2342"/>
      <c r="N820" s="2342"/>
      <c r="O820" s="2342"/>
      <c r="P820" s="2342"/>
      <c r="Q820" s="2342"/>
      <c r="R820" s="2342"/>
      <c r="S820" s="2342"/>
      <c r="T820" s="2342"/>
      <c r="U820" s="2342"/>
      <c r="V820" s="2342"/>
      <c r="W820" s="2342"/>
      <c r="X820" s="2342"/>
      <c r="Y820" s="2342"/>
    </row>
    <row r="821" spans="1:25" ht="15.75" customHeight="1">
      <c r="A821" s="2342"/>
      <c r="B821" s="2342"/>
      <c r="C821" s="2342"/>
      <c r="D821" s="2342"/>
      <c r="E821" s="2342"/>
      <c r="F821" s="2342"/>
      <c r="G821" s="2342"/>
      <c r="H821" s="2407"/>
      <c r="I821" s="2342"/>
      <c r="J821" s="2342"/>
      <c r="K821" s="2342"/>
      <c r="L821" s="2342"/>
      <c r="M821" s="2342"/>
      <c r="N821" s="2342"/>
      <c r="O821" s="2342"/>
      <c r="P821" s="2342"/>
      <c r="Q821" s="2342"/>
      <c r="R821" s="2342"/>
      <c r="S821" s="2342"/>
      <c r="T821" s="2342"/>
      <c r="U821" s="2342"/>
      <c r="V821" s="2342"/>
      <c r="W821" s="2342"/>
      <c r="X821" s="2342"/>
      <c r="Y821" s="2342"/>
    </row>
    <row r="822" spans="1:25" ht="15.75" customHeight="1">
      <c r="A822" s="2342"/>
      <c r="B822" s="2342"/>
      <c r="C822" s="2342"/>
      <c r="D822" s="2342"/>
      <c r="E822" s="2342"/>
      <c r="F822" s="2342"/>
      <c r="G822" s="2342"/>
      <c r="H822" s="2407"/>
      <c r="I822" s="2342"/>
      <c r="J822" s="2342"/>
      <c r="K822" s="2342"/>
      <c r="L822" s="2342"/>
      <c r="M822" s="2342"/>
      <c r="N822" s="2342"/>
      <c r="O822" s="2342"/>
      <c r="P822" s="2342"/>
      <c r="Q822" s="2342"/>
      <c r="R822" s="2342"/>
      <c r="S822" s="2342"/>
      <c r="T822" s="2342"/>
      <c r="U822" s="2342"/>
      <c r="V822" s="2342"/>
      <c r="W822" s="2342"/>
      <c r="X822" s="2342"/>
      <c r="Y822" s="2342"/>
    </row>
    <row r="823" spans="1:25" ht="15.75" customHeight="1">
      <c r="A823" s="2342"/>
      <c r="B823" s="2342"/>
      <c r="C823" s="2342"/>
      <c r="D823" s="2342"/>
      <c r="E823" s="2342"/>
      <c r="F823" s="2342"/>
      <c r="G823" s="2342"/>
      <c r="H823" s="2407"/>
      <c r="I823" s="2342"/>
      <c r="J823" s="2342"/>
      <c r="K823" s="2342"/>
      <c r="L823" s="2342"/>
      <c r="M823" s="2342"/>
      <c r="N823" s="2342"/>
      <c r="O823" s="2342"/>
      <c r="P823" s="2342"/>
      <c r="Q823" s="2342"/>
      <c r="R823" s="2342"/>
      <c r="S823" s="2342"/>
      <c r="T823" s="2342"/>
      <c r="U823" s="2342"/>
      <c r="V823" s="2342"/>
      <c r="W823" s="2342"/>
      <c r="X823" s="2342"/>
      <c r="Y823" s="2342"/>
    </row>
    <row r="824" spans="1:25" ht="15.75" customHeight="1">
      <c r="A824" s="2342"/>
      <c r="B824" s="2342"/>
      <c r="C824" s="2342"/>
      <c r="D824" s="2342"/>
      <c r="E824" s="2342"/>
      <c r="F824" s="2342"/>
      <c r="G824" s="2342"/>
      <c r="H824" s="2407"/>
      <c r="I824" s="2342"/>
      <c r="J824" s="2342"/>
      <c r="K824" s="2342"/>
      <c r="L824" s="2342"/>
      <c r="M824" s="2342"/>
      <c r="N824" s="2342"/>
      <c r="O824" s="2342"/>
      <c r="P824" s="2342"/>
      <c r="Q824" s="2342"/>
      <c r="R824" s="2342"/>
      <c r="S824" s="2342"/>
      <c r="T824" s="2342"/>
      <c r="U824" s="2342"/>
      <c r="V824" s="2342"/>
      <c r="W824" s="2342"/>
      <c r="X824" s="2342"/>
      <c r="Y824" s="2342"/>
    </row>
    <row r="825" spans="1:25" ht="15.75" customHeight="1">
      <c r="A825" s="2342"/>
      <c r="B825" s="2342"/>
      <c r="C825" s="2342"/>
      <c r="D825" s="2342"/>
      <c r="E825" s="2342"/>
      <c r="F825" s="2342"/>
      <c r="G825" s="2342"/>
      <c r="H825" s="2407"/>
      <c r="I825" s="2342"/>
      <c r="J825" s="2342"/>
      <c r="K825" s="2342"/>
      <c r="L825" s="2342"/>
      <c r="M825" s="2342"/>
      <c r="N825" s="2342"/>
      <c r="O825" s="2342"/>
      <c r="P825" s="2342"/>
      <c r="Q825" s="2342"/>
      <c r="R825" s="2342"/>
      <c r="S825" s="2342"/>
      <c r="T825" s="2342"/>
      <c r="U825" s="2342"/>
      <c r="V825" s="2342"/>
      <c r="W825" s="2342"/>
      <c r="X825" s="2342"/>
      <c r="Y825" s="2342"/>
    </row>
    <row r="826" spans="1:25" ht="15.75" customHeight="1">
      <c r="A826" s="2342"/>
      <c r="B826" s="2342"/>
      <c r="C826" s="2342"/>
      <c r="D826" s="2342"/>
      <c r="E826" s="2342"/>
      <c r="F826" s="2342"/>
      <c r="G826" s="2342"/>
      <c r="H826" s="2407"/>
      <c r="I826" s="2342"/>
      <c r="J826" s="2342"/>
      <c r="K826" s="2342"/>
      <c r="L826" s="2342"/>
      <c r="M826" s="2342"/>
      <c r="N826" s="2342"/>
      <c r="O826" s="2342"/>
      <c r="P826" s="2342"/>
      <c r="Q826" s="2342"/>
      <c r="R826" s="2342"/>
      <c r="S826" s="2342"/>
      <c r="T826" s="2342"/>
      <c r="U826" s="2342"/>
      <c r="V826" s="2342"/>
      <c r="W826" s="2342"/>
      <c r="X826" s="2342"/>
      <c r="Y826" s="2342"/>
    </row>
    <row r="827" spans="1:25" ht="15.75" customHeight="1">
      <c r="A827" s="2342"/>
      <c r="B827" s="2342"/>
      <c r="C827" s="2342"/>
      <c r="D827" s="2342"/>
      <c r="E827" s="2342"/>
      <c r="F827" s="2342"/>
      <c r="G827" s="2342"/>
      <c r="H827" s="2407"/>
      <c r="I827" s="2342"/>
      <c r="J827" s="2342"/>
      <c r="K827" s="2342"/>
      <c r="L827" s="2342"/>
      <c r="M827" s="2342"/>
      <c r="N827" s="2342"/>
      <c r="O827" s="2342"/>
      <c r="P827" s="2342"/>
      <c r="Q827" s="2342"/>
      <c r="R827" s="2342"/>
      <c r="S827" s="2342"/>
      <c r="T827" s="2342"/>
      <c r="U827" s="2342"/>
      <c r="V827" s="2342"/>
      <c r="W827" s="2342"/>
      <c r="X827" s="2342"/>
      <c r="Y827" s="2342"/>
    </row>
    <row r="828" spans="1:25" ht="15.75" customHeight="1">
      <c r="A828" s="2342"/>
      <c r="B828" s="2342"/>
      <c r="C828" s="2342"/>
      <c r="D828" s="2342"/>
      <c r="E828" s="2342"/>
      <c r="F828" s="2342"/>
      <c r="G828" s="2342"/>
      <c r="H828" s="2407"/>
      <c r="I828" s="2342"/>
      <c r="J828" s="2342"/>
      <c r="K828" s="2342"/>
      <c r="L828" s="2342"/>
      <c r="M828" s="2342"/>
      <c r="N828" s="2342"/>
      <c r="O828" s="2342"/>
      <c r="P828" s="2342"/>
      <c r="Q828" s="2342"/>
      <c r="R828" s="2342"/>
      <c r="S828" s="2342"/>
      <c r="T828" s="2342"/>
      <c r="U828" s="2342"/>
      <c r="V828" s="2342"/>
      <c r="W828" s="2342"/>
      <c r="X828" s="2342"/>
      <c r="Y828" s="2342"/>
    </row>
    <row r="829" spans="1:25" ht="15.75" customHeight="1">
      <c r="A829" s="2342"/>
      <c r="B829" s="2342"/>
      <c r="C829" s="2342"/>
      <c r="D829" s="2342"/>
      <c r="E829" s="2342"/>
      <c r="F829" s="2342"/>
      <c r="G829" s="2342"/>
      <c r="H829" s="2407"/>
      <c r="I829" s="2342"/>
      <c r="J829" s="2342"/>
      <c r="K829" s="2342"/>
      <c r="L829" s="2342"/>
      <c r="M829" s="2342"/>
      <c r="N829" s="2342"/>
      <c r="O829" s="2342"/>
      <c r="P829" s="2342"/>
      <c r="Q829" s="2342"/>
      <c r="R829" s="2342"/>
      <c r="S829" s="2342"/>
      <c r="T829" s="2342"/>
      <c r="U829" s="2342"/>
      <c r="V829" s="2342"/>
      <c r="W829" s="2342"/>
      <c r="X829" s="2342"/>
      <c r="Y829" s="2342"/>
    </row>
    <row r="830" spans="1:25" ht="15.75" customHeight="1">
      <c r="A830" s="2342"/>
      <c r="B830" s="2342"/>
      <c r="C830" s="2342"/>
      <c r="D830" s="2342"/>
      <c r="E830" s="2342"/>
      <c r="F830" s="2342"/>
      <c r="G830" s="2342"/>
      <c r="H830" s="2407"/>
      <c r="I830" s="2342"/>
      <c r="J830" s="2342"/>
      <c r="K830" s="2342"/>
      <c r="L830" s="2342"/>
      <c r="M830" s="2342"/>
      <c r="N830" s="2342"/>
      <c r="O830" s="2342"/>
      <c r="P830" s="2342"/>
      <c r="Q830" s="2342"/>
      <c r="R830" s="2342"/>
      <c r="S830" s="2342"/>
      <c r="T830" s="2342"/>
      <c r="U830" s="2342"/>
      <c r="V830" s="2342"/>
      <c r="W830" s="2342"/>
      <c r="X830" s="2342"/>
      <c r="Y830" s="2342"/>
    </row>
    <row r="831" spans="1:25" ht="15.75" customHeight="1">
      <c r="A831" s="2342"/>
      <c r="B831" s="2342"/>
      <c r="C831" s="2342"/>
      <c r="D831" s="2342"/>
      <c r="E831" s="2342"/>
      <c r="F831" s="2342"/>
      <c r="G831" s="2342"/>
      <c r="H831" s="2407"/>
      <c r="I831" s="2342"/>
      <c r="J831" s="2342"/>
      <c r="K831" s="2342"/>
      <c r="L831" s="2342"/>
      <c r="M831" s="2342"/>
      <c r="N831" s="2342"/>
      <c r="O831" s="2342"/>
      <c r="P831" s="2342"/>
      <c r="Q831" s="2342"/>
      <c r="R831" s="2342"/>
      <c r="S831" s="2342"/>
      <c r="T831" s="2342"/>
      <c r="U831" s="2342"/>
      <c r="V831" s="2342"/>
      <c r="W831" s="2342"/>
      <c r="X831" s="2342"/>
      <c r="Y831" s="2342"/>
    </row>
    <row r="832" spans="1:25" ht="15.75" customHeight="1">
      <c r="A832" s="2342"/>
      <c r="B832" s="2342"/>
      <c r="C832" s="2342"/>
      <c r="D832" s="2342"/>
      <c r="E832" s="2342"/>
      <c r="F832" s="2342"/>
      <c r="G832" s="2342"/>
      <c r="H832" s="2407"/>
      <c r="I832" s="2342"/>
      <c r="J832" s="2342"/>
      <c r="K832" s="2342"/>
      <c r="L832" s="2342"/>
      <c r="M832" s="2342"/>
      <c r="N832" s="2342"/>
      <c r="O832" s="2342"/>
      <c r="P832" s="2342"/>
      <c r="Q832" s="2342"/>
      <c r="R832" s="2342"/>
      <c r="S832" s="2342"/>
      <c r="T832" s="2342"/>
      <c r="U832" s="2342"/>
      <c r="V832" s="2342"/>
      <c r="W832" s="2342"/>
      <c r="X832" s="2342"/>
      <c r="Y832" s="2342"/>
    </row>
    <row r="833" spans="1:25" ht="15.75" customHeight="1">
      <c r="A833" s="2342"/>
      <c r="B833" s="2342"/>
      <c r="C833" s="2342"/>
      <c r="D833" s="2342"/>
      <c r="E833" s="2342"/>
      <c r="F833" s="2342"/>
      <c r="G833" s="2342"/>
      <c r="H833" s="2407"/>
      <c r="I833" s="2342"/>
      <c r="J833" s="2342"/>
      <c r="K833" s="2342"/>
      <c r="L833" s="2342"/>
      <c r="M833" s="2342"/>
      <c r="N833" s="2342"/>
      <c r="O833" s="2342"/>
      <c r="P833" s="2342"/>
      <c r="Q833" s="2342"/>
      <c r="R833" s="2342"/>
      <c r="S833" s="2342"/>
      <c r="T833" s="2342"/>
      <c r="U833" s="2342"/>
      <c r="V833" s="2342"/>
      <c r="W833" s="2342"/>
      <c r="X833" s="2342"/>
      <c r="Y833" s="2342"/>
    </row>
    <row r="834" spans="1:25" ht="15.75" customHeight="1">
      <c r="A834" s="2342"/>
      <c r="B834" s="2342"/>
      <c r="C834" s="2342"/>
      <c r="D834" s="2342"/>
      <c r="E834" s="2342"/>
      <c r="F834" s="2342"/>
      <c r="G834" s="2342"/>
      <c r="H834" s="2407"/>
      <c r="I834" s="2342"/>
      <c r="J834" s="2342"/>
      <c r="K834" s="2342"/>
      <c r="L834" s="2342"/>
      <c r="M834" s="2342"/>
      <c r="N834" s="2342"/>
      <c r="O834" s="2342"/>
      <c r="P834" s="2342"/>
      <c r="Q834" s="2342"/>
      <c r="R834" s="2342"/>
      <c r="S834" s="2342"/>
      <c r="T834" s="2342"/>
      <c r="U834" s="2342"/>
      <c r="V834" s="2342"/>
      <c r="W834" s="2342"/>
      <c r="X834" s="2342"/>
      <c r="Y834" s="2342"/>
    </row>
    <row r="835" spans="1:25" ht="15.75" customHeight="1">
      <c r="A835" s="2342"/>
      <c r="B835" s="2342"/>
      <c r="C835" s="2342"/>
      <c r="D835" s="2342"/>
      <c r="E835" s="2342"/>
      <c r="F835" s="2342"/>
      <c r="G835" s="2342"/>
      <c r="H835" s="2407"/>
      <c r="I835" s="2342"/>
      <c r="J835" s="2342"/>
      <c r="K835" s="2342"/>
      <c r="L835" s="2342"/>
      <c r="M835" s="2342"/>
      <c r="N835" s="2342"/>
      <c r="O835" s="2342"/>
      <c r="P835" s="2342"/>
      <c r="Q835" s="2342"/>
      <c r="R835" s="2342"/>
      <c r="S835" s="2342"/>
      <c r="T835" s="2342"/>
      <c r="U835" s="2342"/>
      <c r="V835" s="2342"/>
      <c r="W835" s="2342"/>
      <c r="X835" s="2342"/>
      <c r="Y835" s="2342"/>
    </row>
    <row r="836" spans="1:25" ht="15.75" customHeight="1">
      <c r="A836" s="2342"/>
      <c r="B836" s="2342"/>
      <c r="C836" s="2342"/>
      <c r="D836" s="2342"/>
      <c r="E836" s="2342"/>
      <c r="F836" s="2342"/>
      <c r="G836" s="2342"/>
      <c r="H836" s="2407"/>
      <c r="I836" s="2342"/>
      <c r="J836" s="2342"/>
      <c r="K836" s="2342"/>
      <c r="L836" s="2342"/>
      <c r="M836" s="2342"/>
      <c r="N836" s="2342"/>
      <c r="O836" s="2342"/>
      <c r="P836" s="2342"/>
      <c r="Q836" s="2342"/>
      <c r="R836" s="2342"/>
      <c r="S836" s="2342"/>
      <c r="T836" s="2342"/>
      <c r="U836" s="2342"/>
      <c r="V836" s="2342"/>
      <c r="W836" s="2342"/>
      <c r="X836" s="2342"/>
      <c r="Y836" s="2342"/>
    </row>
    <row r="837" spans="1:25" ht="15.75" customHeight="1">
      <c r="A837" s="2342"/>
      <c r="B837" s="2342"/>
      <c r="C837" s="2342"/>
      <c r="D837" s="2342"/>
      <c r="E837" s="2342"/>
      <c r="F837" s="2342"/>
      <c r="G837" s="2342"/>
      <c r="H837" s="2407"/>
      <c r="I837" s="2342"/>
      <c r="J837" s="2342"/>
      <c r="K837" s="2342"/>
      <c r="L837" s="2342"/>
      <c r="M837" s="2342"/>
      <c r="N837" s="2342"/>
      <c r="O837" s="2342"/>
      <c r="P837" s="2342"/>
      <c r="Q837" s="2342"/>
      <c r="R837" s="2342"/>
      <c r="S837" s="2342"/>
      <c r="T837" s="2342"/>
      <c r="U837" s="2342"/>
      <c r="V837" s="2342"/>
      <c r="W837" s="2342"/>
      <c r="X837" s="2342"/>
      <c r="Y837" s="2342"/>
    </row>
    <row r="838" spans="1:25" ht="15.75" customHeight="1">
      <c r="A838" s="2342"/>
      <c r="B838" s="2342"/>
      <c r="C838" s="2342"/>
      <c r="D838" s="2342"/>
      <c r="E838" s="2342"/>
      <c r="F838" s="2342"/>
      <c r="G838" s="2342"/>
      <c r="H838" s="2407"/>
      <c r="I838" s="2342"/>
      <c r="J838" s="2342"/>
      <c r="K838" s="2342"/>
      <c r="L838" s="2342"/>
      <c r="M838" s="2342"/>
      <c r="N838" s="2342"/>
      <c r="O838" s="2342"/>
      <c r="P838" s="2342"/>
      <c r="Q838" s="2342"/>
      <c r="R838" s="2342"/>
      <c r="S838" s="2342"/>
      <c r="T838" s="2342"/>
      <c r="U838" s="2342"/>
      <c r="V838" s="2342"/>
      <c r="W838" s="2342"/>
      <c r="X838" s="2342"/>
      <c r="Y838" s="2342"/>
    </row>
    <row r="839" spans="1:25" ht="15.75" customHeight="1">
      <c r="A839" s="2342"/>
      <c r="B839" s="2342"/>
      <c r="C839" s="2342"/>
      <c r="D839" s="2342"/>
      <c r="E839" s="2342"/>
      <c r="F839" s="2342"/>
      <c r="G839" s="2342"/>
      <c r="H839" s="2407"/>
      <c r="I839" s="2342"/>
      <c r="J839" s="2342"/>
      <c r="K839" s="2342"/>
      <c r="L839" s="2342"/>
      <c r="M839" s="2342"/>
      <c r="N839" s="2342"/>
      <c r="O839" s="2342"/>
      <c r="P839" s="2342"/>
      <c r="Q839" s="2342"/>
      <c r="R839" s="2342"/>
      <c r="S839" s="2342"/>
      <c r="T839" s="2342"/>
      <c r="U839" s="2342"/>
      <c r="V839" s="2342"/>
      <c r="W839" s="2342"/>
      <c r="X839" s="2342"/>
      <c r="Y839" s="2342"/>
    </row>
    <row r="840" spans="1:25" ht="15.75" customHeight="1">
      <c r="A840" s="2342"/>
      <c r="B840" s="2342"/>
      <c r="C840" s="2342"/>
      <c r="D840" s="2342"/>
      <c r="E840" s="2342"/>
      <c r="F840" s="2342"/>
      <c r="G840" s="2342"/>
      <c r="H840" s="2407"/>
      <c r="I840" s="2342"/>
      <c r="J840" s="2342"/>
      <c r="K840" s="2342"/>
      <c r="L840" s="2342"/>
      <c r="M840" s="2342"/>
      <c r="N840" s="2342"/>
      <c r="O840" s="2342"/>
      <c r="P840" s="2342"/>
      <c r="Q840" s="2342"/>
      <c r="R840" s="2342"/>
      <c r="S840" s="2342"/>
      <c r="T840" s="2342"/>
      <c r="U840" s="2342"/>
      <c r="V840" s="2342"/>
      <c r="W840" s="2342"/>
      <c r="X840" s="2342"/>
      <c r="Y840" s="2342"/>
    </row>
    <row r="841" spans="1:25" ht="15.75" customHeight="1">
      <c r="A841" s="2342"/>
      <c r="B841" s="2342"/>
      <c r="C841" s="2342"/>
      <c r="D841" s="2342"/>
      <c r="E841" s="2342"/>
      <c r="F841" s="2342"/>
      <c r="G841" s="2342"/>
      <c r="H841" s="2407"/>
      <c r="I841" s="2342"/>
      <c r="J841" s="2342"/>
      <c r="K841" s="2342"/>
      <c r="L841" s="2342"/>
      <c r="M841" s="2342"/>
      <c r="N841" s="2342"/>
      <c r="O841" s="2342"/>
      <c r="P841" s="2342"/>
      <c r="Q841" s="2342"/>
      <c r="R841" s="2342"/>
      <c r="S841" s="2342"/>
      <c r="T841" s="2342"/>
      <c r="U841" s="2342"/>
      <c r="V841" s="2342"/>
      <c r="W841" s="2342"/>
      <c r="X841" s="2342"/>
      <c r="Y841" s="2342"/>
    </row>
    <row r="842" spans="1:25" ht="15.75" customHeight="1">
      <c r="A842" s="2342"/>
      <c r="B842" s="2342"/>
      <c r="C842" s="2342"/>
      <c r="D842" s="2342"/>
      <c r="E842" s="2342"/>
      <c r="F842" s="2342"/>
      <c r="G842" s="2342"/>
      <c r="H842" s="2407"/>
      <c r="I842" s="2342"/>
      <c r="J842" s="2342"/>
      <c r="K842" s="2342"/>
      <c r="L842" s="2342"/>
      <c r="M842" s="2342"/>
      <c r="N842" s="2342"/>
      <c r="O842" s="2342"/>
      <c r="P842" s="2342"/>
      <c r="Q842" s="2342"/>
      <c r="R842" s="2342"/>
      <c r="S842" s="2342"/>
      <c r="T842" s="2342"/>
      <c r="U842" s="2342"/>
      <c r="V842" s="2342"/>
      <c r="W842" s="2342"/>
      <c r="X842" s="2342"/>
      <c r="Y842" s="2342"/>
    </row>
    <row r="843" spans="1:25" ht="15.75" customHeight="1">
      <c r="A843" s="2342"/>
      <c r="B843" s="2342"/>
      <c r="C843" s="2342"/>
      <c r="D843" s="2342"/>
      <c r="E843" s="2342"/>
      <c r="F843" s="2342"/>
      <c r="G843" s="2342"/>
      <c r="H843" s="2407"/>
      <c r="I843" s="2342"/>
      <c r="J843" s="2342"/>
      <c r="K843" s="2342"/>
      <c r="L843" s="2342"/>
      <c r="M843" s="2342"/>
      <c r="N843" s="2342"/>
      <c r="O843" s="2342"/>
      <c r="P843" s="2342"/>
      <c r="Q843" s="2342"/>
      <c r="R843" s="2342"/>
      <c r="S843" s="2342"/>
      <c r="T843" s="2342"/>
      <c r="U843" s="2342"/>
      <c r="V843" s="2342"/>
      <c r="W843" s="2342"/>
      <c r="X843" s="2342"/>
      <c r="Y843" s="2342"/>
    </row>
    <row r="844" spans="1:25" ht="15.75" customHeight="1">
      <c r="A844" s="2342"/>
      <c r="B844" s="2342"/>
      <c r="C844" s="2342"/>
      <c r="D844" s="2342"/>
      <c r="E844" s="2342"/>
      <c r="F844" s="2342"/>
      <c r="G844" s="2342"/>
      <c r="H844" s="2407"/>
      <c r="I844" s="2342"/>
      <c r="J844" s="2342"/>
      <c r="K844" s="2342"/>
      <c r="L844" s="2342"/>
      <c r="M844" s="2342"/>
      <c r="N844" s="2342"/>
      <c r="O844" s="2342"/>
      <c r="P844" s="2342"/>
      <c r="Q844" s="2342"/>
      <c r="R844" s="2342"/>
      <c r="S844" s="2342"/>
      <c r="T844" s="2342"/>
      <c r="U844" s="2342"/>
      <c r="V844" s="2342"/>
      <c r="W844" s="2342"/>
      <c r="X844" s="2342"/>
      <c r="Y844" s="2342"/>
    </row>
    <row r="845" spans="1:25" ht="15.75" customHeight="1">
      <c r="A845" s="2342"/>
      <c r="B845" s="2342"/>
      <c r="C845" s="2342"/>
      <c r="D845" s="2342"/>
      <c r="E845" s="2342"/>
      <c r="F845" s="2342"/>
      <c r="G845" s="2342"/>
      <c r="H845" s="2407"/>
      <c r="I845" s="2342"/>
      <c r="J845" s="2342"/>
      <c r="K845" s="2342"/>
      <c r="L845" s="2342"/>
      <c r="M845" s="2342"/>
      <c r="N845" s="2342"/>
      <c r="O845" s="2342"/>
      <c r="P845" s="2342"/>
      <c r="Q845" s="2342"/>
      <c r="R845" s="2342"/>
      <c r="S845" s="2342"/>
      <c r="T845" s="2342"/>
      <c r="U845" s="2342"/>
      <c r="V845" s="2342"/>
      <c r="W845" s="2342"/>
      <c r="X845" s="2342"/>
      <c r="Y845" s="2342"/>
    </row>
    <row r="846" spans="1:25" ht="15.75" customHeight="1">
      <c r="A846" s="2342"/>
      <c r="B846" s="2342"/>
      <c r="C846" s="2342"/>
      <c r="D846" s="2342"/>
      <c r="E846" s="2342"/>
      <c r="F846" s="2342"/>
      <c r="G846" s="2342"/>
      <c r="H846" s="2407"/>
      <c r="I846" s="2342"/>
      <c r="J846" s="2342"/>
      <c r="K846" s="2342"/>
      <c r="L846" s="2342"/>
      <c r="M846" s="2342"/>
      <c r="N846" s="2342"/>
      <c r="O846" s="2342"/>
      <c r="P846" s="2342"/>
      <c r="Q846" s="2342"/>
      <c r="R846" s="2342"/>
      <c r="S846" s="2342"/>
      <c r="T846" s="2342"/>
      <c r="U846" s="2342"/>
      <c r="V846" s="2342"/>
      <c r="W846" s="2342"/>
      <c r="X846" s="2342"/>
      <c r="Y846" s="2342"/>
    </row>
    <row r="847" spans="1:25" ht="15.75" customHeight="1">
      <c r="A847" s="2342"/>
      <c r="B847" s="2342"/>
      <c r="C847" s="2342"/>
      <c r="D847" s="2342"/>
      <c r="E847" s="2342"/>
      <c r="F847" s="2342"/>
      <c r="G847" s="2342"/>
      <c r="H847" s="2407"/>
      <c r="I847" s="2342"/>
      <c r="J847" s="2342"/>
      <c r="K847" s="2342"/>
      <c r="L847" s="2342"/>
      <c r="M847" s="2342"/>
      <c r="N847" s="2342"/>
      <c r="O847" s="2342"/>
      <c r="P847" s="2342"/>
      <c r="Q847" s="2342"/>
      <c r="R847" s="2342"/>
      <c r="S847" s="2342"/>
      <c r="T847" s="2342"/>
      <c r="U847" s="2342"/>
      <c r="V847" s="2342"/>
      <c r="W847" s="2342"/>
      <c r="X847" s="2342"/>
      <c r="Y847" s="2342"/>
    </row>
    <row r="848" spans="1:25" ht="15.75" customHeight="1">
      <c r="A848" s="2342"/>
      <c r="B848" s="2342"/>
      <c r="C848" s="2342"/>
      <c r="D848" s="2342"/>
      <c r="E848" s="2342"/>
      <c r="F848" s="2342"/>
      <c r="G848" s="2342"/>
      <c r="H848" s="2407"/>
      <c r="I848" s="2342"/>
      <c r="J848" s="2342"/>
      <c r="K848" s="2342"/>
      <c r="L848" s="2342"/>
      <c r="M848" s="2342"/>
      <c r="N848" s="2342"/>
      <c r="O848" s="2342"/>
      <c r="P848" s="2342"/>
      <c r="Q848" s="2342"/>
      <c r="R848" s="2342"/>
      <c r="S848" s="2342"/>
      <c r="T848" s="2342"/>
      <c r="U848" s="2342"/>
      <c r="V848" s="2342"/>
      <c r="W848" s="2342"/>
      <c r="X848" s="2342"/>
      <c r="Y848" s="2342"/>
    </row>
    <row r="849" spans="1:25" ht="15.75" customHeight="1">
      <c r="A849" s="2342"/>
      <c r="B849" s="2342"/>
      <c r="C849" s="2342"/>
      <c r="D849" s="2342"/>
      <c r="E849" s="2342"/>
      <c r="F849" s="2342"/>
      <c r="G849" s="2342"/>
      <c r="H849" s="2407"/>
      <c r="I849" s="2342"/>
      <c r="J849" s="2342"/>
      <c r="K849" s="2342"/>
      <c r="L849" s="2342"/>
      <c r="M849" s="2342"/>
      <c r="N849" s="2342"/>
      <c r="O849" s="2342"/>
      <c r="P849" s="2342"/>
      <c r="Q849" s="2342"/>
      <c r="R849" s="2342"/>
      <c r="S849" s="2342"/>
      <c r="T849" s="2342"/>
      <c r="U849" s="2342"/>
      <c r="V849" s="2342"/>
      <c r="W849" s="2342"/>
      <c r="X849" s="2342"/>
      <c r="Y849" s="2342"/>
    </row>
    <row r="850" spans="1:25" ht="15.75" customHeight="1">
      <c r="A850" s="2342"/>
      <c r="B850" s="2342"/>
      <c r="C850" s="2342"/>
      <c r="D850" s="2342"/>
      <c r="E850" s="2342"/>
      <c r="F850" s="2342"/>
      <c r="G850" s="2342"/>
      <c r="H850" s="2407"/>
      <c r="I850" s="2342"/>
      <c r="J850" s="2342"/>
      <c r="K850" s="2342"/>
      <c r="L850" s="2342"/>
      <c r="M850" s="2342"/>
      <c r="N850" s="2342"/>
      <c r="O850" s="2342"/>
      <c r="P850" s="2342"/>
      <c r="Q850" s="2342"/>
      <c r="R850" s="2342"/>
      <c r="S850" s="2342"/>
      <c r="T850" s="2342"/>
      <c r="U850" s="2342"/>
      <c r="V850" s="2342"/>
      <c r="W850" s="2342"/>
      <c r="X850" s="2342"/>
      <c r="Y850" s="2342"/>
    </row>
    <row r="851" spans="1:25" ht="15.75" customHeight="1">
      <c r="A851" s="2342"/>
      <c r="B851" s="2342"/>
      <c r="C851" s="2342"/>
      <c r="D851" s="2342"/>
      <c r="E851" s="2342"/>
      <c r="F851" s="2342"/>
      <c r="G851" s="2342"/>
      <c r="H851" s="2407"/>
      <c r="I851" s="2342"/>
      <c r="J851" s="2342"/>
      <c r="K851" s="2342"/>
      <c r="L851" s="2342"/>
      <c r="M851" s="2342"/>
      <c r="N851" s="2342"/>
      <c r="O851" s="2342"/>
      <c r="P851" s="2342"/>
      <c r="Q851" s="2342"/>
      <c r="R851" s="2342"/>
      <c r="S851" s="2342"/>
      <c r="T851" s="2342"/>
      <c r="U851" s="2342"/>
      <c r="V851" s="2342"/>
      <c r="W851" s="2342"/>
      <c r="X851" s="2342"/>
      <c r="Y851" s="2342"/>
    </row>
    <row r="852" spans="1:25" ht="15.75" customHeight="1">
      <c r="A852" s="2342"/>
      <c r="B852" s="2342"/>
      <c r="C852" s="2342"/>
      <c r="D852" s="2342"/>
      <c r="E852" s="2342"/>
      <c r="F852" s="2342"/>
      <c r="G852" s="2342"/>
      <c r="H852" s="2407"/>
      <c r="I852" s="2342"/>
      <c r="J852" s="2342"/>
      <c r="K852" s="2342"/>
      <c r="L852" s="2342"/>
      <c r="M852" s="2342"/>
      <c r="N852" s="2342"/>
      <c r="O852" s="2342"/>
      <c r="P852" s="2342"/>
      <c r="Q852" s="2342"/>
      <c r="R852" s="2342"/>
      <c r="S852" s="2342"/>
      <c r="T852" s="2342"/>
      <c r="U852" s="2342"/>
      <c r="V852" s="2342"/>
      <c r="W852" s="2342"/>
      <c r="X852" s="2342"/>
      <c r="Y852" s="2342"/>
    </row>
    <row r="853" spans="1:25" ht="15.75" customHeight="1">
      <c r="A853" s="2342"/>
      <c r="B853" s="2342"/>
      <c r="C853" s="2342"/>
      <c r="D853" s="2342"/>
      <c r="E853" s="2342"/>
      <c r="F853" s="2342"/>
      <c r="G853" s="2342"/>
      <c r="H853" s="2407"/>
      <c r="I853" s="2342"/>
      <c r="J853" s="2342"/>
      <c r="K853" s="2342"/>
      <c r="L853" s="2342"/>
      <c r="M853" s="2342"/>
      <c r="N853" s="2342"/>
      <c r="O853" s="2342"/>
      <c r="P853" s="2342"/>
      <c r="Q853" s="2342"/>
      <c r="R853" s="2342"/>
      <c r="S853" s="2342"/>
      <c r="T853" s="2342"/>
      <c r="U853" s="2342"/>
      <c r="V853" s="2342"/>
      <c r="W853" s="2342"/>
      <c r="X853" s="2342"/>
      <c r="Y853" s="2342"/>
    </row>
    <row r="854" spans="1:25" ht="15.75" customHeight="1">
      <c r="A854" s="2342"/>
      <c r="B854" s="2342"/>
      <c r="C854" s="2342"/>
      <c r="D854" s="2342"/>
      <c r="E854" s="2342"/>
      <c r="F854" s="2342"/>
      <c r="G854" s="2342"/>
      <c r="H854" s="2407"/>
      <c r="I854" s="2342"/>
      <c r="J854" s="2342"/>
      <c r="K854" s="2342"/>
      <c r="L854" s="2342"/>
      <c r="M854" s="2342"/>
      <c r="N854" s="2342"/>
      <c r="O854" s="2342"/>
      <c r="P854" s="2342"/>
      <c r="Q854" s="2342"/>
      <c r="R854" s="2342"/>
      <c r="S854" s="2342"/>
      <c r="T854" s="2342"/>
      <c r="U854" s="2342"/>
      <c r="V854" s="2342"/>
      <c r="W854" s="2342"/>
      <c r="X854" s="2342"/>
      <c r="Y854" s="2342"/>
    </row>
    <row r="855" spans="1:25" ht="15.75" customHeight="1">
      <c r="A855" s="2342"/>
      <c r="B855" s="2342"/>
      <c r="C855" s="2342"/>
      <c r="D855" s="2342"/>
      <c r="E855" s="2342"/>
      <c r="F855" s="2342"/>
      <c r="G855" s="2342"/>
      <c r="H855" s="2407"/>
      <c r="I855" s="2342"/>
      <c r="J855" s="2342"/>
      <c r="K855" s="2342"/>
      <c r="L855" s="2342"/>
      <c r="M855" s="2342"/>
      <c r="N855" s="2342"/>
      <c r="O855" s="2342"/>
      <c r="P855" s="2342"/>
      <c r="Q855" s="2342"/>
      <c r="R855" s="2342"/>
      <c r="S855" s="2342"/>
      <c r="T855" s="2342"/>
      <c r="U855" s="2342"/>
      <c r="V855" s="2342"/>
      <c r="W855" s="2342"/>
      <c r="X855" s="2342"/>
      <c r="Y855" s="2342"/>
    </row>
    <row r="856" spans="1:25" ht="15.75" customHeight="1">
      <c r="A856" s="2342"/>
      <c r="B856" s="2342"/>
      <c r="C856" s="2342"/>
      <c r="D856" s="2342"/>
      <c r="E856" s="2342"/>
      <c r="F856" s="2342"/>
      <c r="G856" s="2342"/>
      <c r="H856" s="2407"/>
      <c r="I856" s="2342"/>
      <c r="J856" s="2342"/>
      <c r="K856" s="2342"/>
      <c r="L856" s="2342"/>
      <c r="M856" s="2342"/>
      <c r="N856" s="2342"/>
      <c r="O856" s="2342"/>
      <c r="P856" s="2342"/>
      <c r="Q856" s="2342"/>
      <c r="R856" s="2342"/>
      <c r="S856" s="2342"/>
      <c r="T856" s="2342"/>
      <c r="U856" s="2342"/>
      <c r="V856" s="2342"/>
      <c r="W856" s="2342"/>
      <c r="X856" s="2342"/>
      <c r="Y856" s="2342"/>
    </row>
    <row r="857" spans="1:25" ht="15.75" customHeight="1">
      <c r="A857" s="2342"/>
      <c r="B857" s="2342"/>
      <c r="C857" s="2342"/>
      <c r="D857" s="2342"/>
      <c r="E857" s="2342"/>
      <c r="F857" s="2342"/>
      <c r="G857" s="2342"/>
      <c r="H857" s="2407"/>
      <c r="I857" s="2342"/>
      <c r="J857" s="2342"/>
      <c r="K857" s="2342"/>
      <c r="L857" s="2342"/>
      <c r="M857" s="2342"/>
      <c r="N857" s="2342"/>
      <c r="O857" s="2342"/>
      <c r="P857" s="2342"/>
      <c r="Q857" s="2342"/>
      <c r="R857" s="2342"/>
      <c r="S857" s="2342"/>
      <c r="T857" s="2342"/>
      <c r="U857" s="2342"/>
      <c r="V857" s="2342"/>
      <c r="W857" s="2342"/>
      <c r="X857" s="2342"/>
      <c r="Y857" s="2342"/>
    </row>
    <row r="858" spans="1:25" ht="15.75" customHeight="1">
      <c r="A858" s="2342"/>
      <c r="B858" s="2342"/>
      <c r="C858" s="2342"/>
      <c r="D858" s="2342"/>
      <c r="E858" s="2342"/>
      <c r="F858" s="2342"/>
      <c r="G858" s="2342"/>
      <c r="H858" s="2407"/>
      <c r="I858" s="2342"/>
      <c r="J858" s="2342"/>
      <c r="K858" s="2342"/>
      <c r="L858" s="2342"/>
      <c r="M858" s="2342"/>
      <c r="N858" s="2342"/>
      <c r="O858" s="2342"/>
      <c r="P858" s="2342"/>
      <c r="Q858" s="2342"/>
      <c r="R858" s="2342"/>
      <c r="S858" s="2342"/>
      <c r="T858" s="2342"/>
      <c r="U858" s="2342"/>
      <c r="V858" s="2342"/>
      <c r="W858" s="2342"/>
      <c r="X858" s="2342"/>
      <c r="Y858" s="2342"/>
    </row>
    <row r="859" spans="1:25" ht="15.75" customHeight="1">
      <c r="A859" s="2342"/>
      <c r="B859" s="2342"/>
      <c r="C859" s="2342"/>
      <c r="D859" s="2342"/>
      <c r="E859" s="2342"/>
      <c r="F859" s="2342"/>
      <c r="G859" s="2342"/>
      <c r="H859" s="2407"/>
      <c r="I859" s="2342"/>
      <c r="J859" s="2342"/>
      <c r="K859" s="2342"/>
      <c r="L859" s="2342"/>
      <c r="M859" s="2342"/>
      <c r="N859" s="2342"/>
      <c r="O859" s="2342"/>
      <c r="P859" s="2342"/>
      <c r="Q859" s="2342"/>
      <c r="R859" s="2342"/>
      <c r="S859" s="2342"/>
      <c r="T859" s="2342"/>
      <c r="U859" s="2342"/>
      <c r="V859" s="2342"/>
      <c r="W859" s="2342"/>
      <c r="X859" s="2342"/>
      <c r="Y859" s="2342"/>
    </row>
    <row r="860" spans="1:25" ht="15.75" customHeight="1">
      <c r="A860" s="2342"/>
      <c r="B860" s="2342"/>
      <c r="C860" s="2342"/>
      <c r="D860" s="2342"/>
      <c r="E860" s="2342"/>
      <c r="F860" s="2342"/>
      <c r="G860" s="2342"/>
      <c r="H860" s="2407"/>
      <c r="I860" s="2342"/>
      <c r="J860" s="2342"/>
      <c r="K860" s="2342"/>
      <c r="L860" s="2342"/>
      <c r="M860" s="2342"/>
      <c r="N860" s="2342"/>
      <c r="O860" s="2342"/>
      <c r="P860" s="2342"/>
      <c r="Q860" s="2342"/>
      <c r="R860" s="2342"/>
      <c r="S860" s="2342"/>
      <c r="T860" s="2342"/>
      <c r="U860" s="2342"/>
      <c r="V860" s="2342"/>
      <c r="W860" s="2342"/>
      <c r="X860" s="2342"/>
      <c r="Y860" s="2342"/>
    </row>
    <row r="861" spans="1:25" ht="15.75" customHeight="1">
      <c r="A861" s="2342"/>
      <c r="B861" s="2342"/>
      <c r="C861" s="2342"/>
      <c r="D861" s="2342"/>
      <c r="E861" s="2342"/>
      <c r="F861" s="2342"/>
      <c r="G861" s="2342"/>
      <c r="H861" s="2407"/>
      <c r="I861" s="2342"/>
      <c r="J861" s="2342"/>
      <c r="K861" s="2342"/>
      <c r="L861" s="2342"/>
      <c r="M861" s="2342"/>
      <c r="N861" s="2342"/>
      <c r="O861" s="2342"/>
      <c r="P861" s="2342"/>
      <c r="Q861" s="2342"/>
      <c r="R861" s="2342"/>
      <c r="S861" s="2342"/>
      <c r="T861" s="2342"/>
      <c r="U861" s="2342"/>
      <c r="V861" s="2342"/>
      <c r="W861" s="2342"/>
      <c r="X861" s="2342"/>
      <c r="Y861" s="2342"/>
    </row>
    <row r="862" spans="1:25" ht="15.75" customHeight="1">
      <c r="A862" s="2342"/>
      <c r="B862" s="2342"/>
      <c r="C862" s="2342"/>
      <c r="D862" s="2342"/>
      <c r="E862" s="2342"/>
      <c r="F862" s="2342"/>
      <c r="G862" s="2342"/>
      <c r="H862" s="2407"/>
      <c r="I862" s="2342"/>
      <c r="J862" s="2342"/>
      <c r="K862" s="2342"/>
      <c r="L862" s="2342"/>
      <c r="M862" s="2342"/>
      <c r="N862" s="2342"/>
      <c r="O862" s="2342"/>
      <c r="P862" s="2342"/>
      <c r="Q862" s="2342"/>
      <c r="R862" s="2342"/>
      <c r="S862" s="2342"/>
      <c r="T862" s="2342"/>
      <c r="U862" s="2342"/>
      <c r="V862" s="2342"/>
      <c r="W862" s="2342"/>
      <c r="X862" s="2342"/>
      <c r="Y862" s="2342"/>
    </row>
    <row r="863" spans="1:25" ht="15.75" customHeight="1">
      <c r="A863" s="2342"/>
      <c r="B863" s="2342"/>
      <c r="C863" s="2342"/>
      <c r="D863" s="2342"/>
      <c r="E863" s="2342"/>
      <c r="F863" s="2342"/>
      <c r="G863" s="2342"/>
      <c r="H863" s="2407"/>
      <c r="I863" s="2342"/>
      <c r="J863" s="2342"/>
      <c r="K863" s="2342"/>
      <c r="L863" s="2342"/>
      <c r="M863" s="2342"/>
      <c r="N863" s="2342"/>
      <c r="O863" s="2342"/>
      <c r="P863" s="2342"/>
      <c r="Q863" s="2342"/>
      <c r="R863" s="2342"/>
      <c r="S863" s="2342"/>
      <c r="T863" s="2342"/>
      <c r="U863" s="2342"/>
      <c r="V863" s="2342"/>
      <c r="W863" s="2342"/>
      <c r="X863" s="2342"/>
      <c r="Y863" s="2342"/>
    </row>
    <row r="864" spans="1:25" ht="15.75" customHeight="1">
      <c r="A864" s="2342"/>
      <c r="B864" s="2342"/>
      <c r="C864" s="2342"/>
      <c r="D864" s="2342"/>
      <c r="E864" s="2342"/>
      <c r="F864" s="2342"/>
      <c r="G864" s="2342"/>
      <c r="H864" s="2407"/>
      <c r="I864" s="2342"/>
      <c r="J864" s="2342"/>
      <c r="K864" s="2342"/>
      <c r="L864" s="2342"/>
      <c r="M864" s="2342"/>
      <c r="N864" s="2342"/>
      <c r="O864" s="2342"/>
      <c r="P864" s="2342"/>
      <c r="Q864" s="2342"/>
      <c r="R864" s="2342"/>
      <c r="S864" s="2342"/>
      <c r="T864" s="2342"/>
      <c r="U864" s="2342"/>
      <c r="V864" s="2342"/>
      <c r="W864" s="2342"/>
      <c r="X864" s="2342"/>
      <c r="Y864" s="2342"/>
    </row>
    <row r="865" spans="1:25" ht="15.75" customHeight="1">
      <c r="A865" s="2342"/>
      <c r="B865" s="2342"/>
      <c r="C865" s="2342"/>
      <c r="D865" s="2342"/>
      <c r="E865" s="2342"/>
      <c r="F865" s="2342"/>
      <c r="G865" s="2342"/>
      <c r="H865" s="2407"/>
      <c r="I865" s="2342"/>
      <c r="J865" s="2342"/>
      <c r="K865" s="2342"/>
      <c r="L865" s="2342"/>
      <c r="M865" s="2342"/>
      <c r="N865" s="2342"/>
      <c r="O865" s="2342"/>
      <c r="P865" s="2342"/>
      <c r="Q865" s="2342"/>
      <c r="R865" s="2342"/>
      <c r="S865" s="2342"/>
      <c r="T865" s="2342"/>
      <c r="U865" s="2342"/>
      <c r="V865" s="2342"/>
      <c r="W865" s="2342"/>
      <c r="X865" s="2342"/>
      <c r="Y865" s="2342"/>
    </row>
    <row r="866" spans="1:25" ht="15.75" customHeight="1">
      <c r="A866" s="2342"/>
      <c r="B866" s="2342"/>
      <c r="C866" s="2342"/>
      <c r="D866" s="2342"/>
      <c r="E866" s="2342"/>
      <c r="F866" s="2342"/>
      <c r="G866" s="2342"/>
      <c r="H866" s="2407"/>
      <c r="I866" s="2342"/>
      <c r="J866" s="2342"/>
      <c r="K866" s="2342"/>
      <c r="L866" s="2342"/>
      <c r="M866" s="2342"/>
      <c r="N866" s="2342"/>
      <c r="O866" s="2342"/>
      <c r="P866" s="2342"/>
      <c r="Q866" s="2342"/>
      <c r="R866" s="2342"/>
      <c r="S866" s="2342"/>
      <c r="T866" s="2342"/>
      <c r="U866" s="2342"/>
      <c r="V866" s="2342"/>
      <c r="W866" s="2342"/>
      <c r="X866" s="2342"/>
      <c r="Y866" s="2342"/>
    </row>
    <row r="867" spans="1:25" ht="15.75" customHeight="1">
      <c r="A867" s="2342"/>
      <c r="B867" s="2342"/>
      <c r="C867" s="2342"/>
      <c r="D867" s="2342"/>
      <c r="E867" s="2342"/>
      <c r="F867" s="2342"/>
      <c r="G867" s="2342"/>
      <c r="H867" s="2407"/>
      <c r="I867" s="2342"/>
      <c r="J867" s="2342"/>
      <c r="K867" s="2342"/>
      <c r="L867" s="2342"/>
      <c r="M867" s="2342"/>
      <c r="N867" s="2342"/>
      <c r="O867" s="2342"/>
      <c r="P867" s="2342"/>
      <c r="Q867" s="2342"/>
      <c r="R867" s="2342"/>
      <c r="S867" s="2342"/>
      <c r="T867" s="2342"/>
      <c r="U867" s="2342"/>
      <c r="V867" s="2342"/>
      <c r="W867" s="2342"/>
      <c r="X867" s="2342"/>
      <c r="Y867" s="2342"/>
    </row>
    <row r="868" spans="1:25" ht="15.75" customHeight="1">
      <c r="A868" s="2342"/>
      <c r="B868" s="2342"/>
      <c r="C868" s="2342"/>
      <c r="D868" s="2342"/>
      <c r="E868" s="2342"/>
      <c r="F868" s="2342"/>
      <c r="G868" s="2342"/>
      <c r="H868" s="2407"/>
      <c r="I868" s="2342"/>
      <c r="J868" s="2342"/>
      <c r="K868" s="2342"/>
      <c r="L868" s="2342"/>
      <c r="M868" s="2342"/>
      <c r="N868" s="2342"/>
      <c r="O868" s="2342"/>
      <c r="P868" s="2342"/>
      <c r="Q868" s="2342"/>
      <c r="R868" s="2342"/>
      <c r="S868" s="2342"/>
      <c r="T868" s="2342"/>
      <c r="U868" s="2342"/>
      <c r="V868" s="2342"/>
      <c r="W868" s="2342"/>
      <c r="X868" s="2342"/>
      <c r="Y868" s="2342"/>
    </row>
    <row r="869" spans="1:25" ht="15.75" customHeight="1">
      <c r="A869" s="2342"/>
      <c r="B869" s="2342"/>
      <c r="C869" s="2342"/>
      <c r="D869" s="2342"/>
      <c r="E869" s="2342"/>
      <c r="F869" s="2342"/>
      <c r="G869" s="2342"/>
      <c r="H869" s="2407"/>
      <c r="I869" s="2342"/>
      <c r="J869" s="2342"/>
      <c r="K869" s="2342"/>
      <c r="L869" s="2342"/>
      <c r="M869" s="2342"/>
      <c r="N869" s="2342"/>
      <c r="O869" s="2342"/>
      <c r="P869" s="2342"/>
      <c r="Q869" s="2342"/>
      <c r="R869" s="2342"/>
      <c r="S869" s="2342"/>
      <c r="T869" s="2342"/>
      <c r="U869" s="2342"/>
      <c r="V869" s="2342"/>
      <c r="W869" s="2342"/>
      <c r="X869" s="2342"/>
      <c r="Y869" s="2342"/>
    </row>
    <row r="870" spans="1:25" ht="15.75" customHeight="1">
      <c r="A870" s="2342"/>
      <c r="B870" s="2342"/>
      <c r="C870" s="2342"/>
      <c r="D870" s="2342"/>
      <c r="E870" s="2342"/>
      <c r="F870" s="2342"/>
      <c r="G870" s="2342"/>
      <c r="H870" s="2407"/>
      <c r="I870" s="2342"/>
      <c r="J870" s="2342"/>
      <c r="K870" s="2342"/>
      <c r="L870" s="2342"/>
      <c r="M870" s="2342"/>
      <c r="N870" s="2342"/>
      <c r="O870" s="2342"/>
      <c r="P870" s="2342"/>
      <c r="Q870" s="2342"/>
      <c r="R870" s="2342"/>
      <c r="S870" s="2342"/>
      <c r="T870" s="2342"/>
      <c r="U870" s="2342"/>
      <c r="V870" s="2342"/>
      <c r="W870" s="2342"/>
      <c r="X870" s="2342"/>
      <c r="Y870" s="2342"/>
    </row>
    <row r="871" spans="1:25" ht="15.75" customHeight="1">
      <c r="A871" s="2342"/>
      <c r="B871" s="2342"/>
      <c r="C871" s="2342"/>
      <c r="D871" s="2342"/>
      <c r="E871" s="2342"/>
      <c r="F871" s="2342"/>
      <c r="G871" s="2342"/>
      <c r="H871" s="2407"/>
      <c r="I871" s="2342"/>
      <c r="J871" s="2342"/>
      <c r="K871" s="2342"/>
      <c r="L871" s="2342"/>
      <c r="M871" s="2342"/>
      <c r="N871" s="2342"/>
      <c r="O871" s="2342"/>
      <c r="P871" s="2342"/>
      <c r="Q871" s="2342"/>
      <c r="R871" s="2342"/>
      <c r="S871" s="2342"/>
      <c r="T871" s="2342"/>
      <c r="U871" s="2342"/>
      <c r="V871" s="2342"/>
      <c r="W871" s="2342"/>
      <c r="X871" s="2342"/>
      <c r="Y871" s="2342"/>
    </row>
    <row r="872" spans="1:25" ht="15.75" customHeight="1">
      <c r="A872" s="2342"/>
      <c r="B872" s="2342"/>
      <c r="C872" s="2342"/>
      <c r="D872" s="2342"/>
      <c r="E872" s="2342"/>
      <c r="F872" s="2342"/>
      <c r="G872" s="2342"/>
      <c r="H872" s="2407"/>
      <c r="I872" s="2342"/>
      <c r="J872" s="2342"/>
      <c r="K872" s="2342"/>
      <c r="L872" s="2342"/>
      <c r="M872" s="2342"/>
      <c r="N872" s="2342"/>
      <c r="O872" s="2342"/>
      <c r="P872" s="2342"/>
      <c r="Q872" s="2342"/>
      <c r="R872" s="2342"/>
      <c r="S872" s="2342"/>
      <c r="T872" s="2342"/>
      <c r="U872" s="2342"/>
      <c r="V872" s="2342"/>
      <c r="W872" s="2342"/>
      <c r="X872" s="2342"/>
      <c r="Y872" s="2342"/>
    </row>
    <row r="873" spans="1:25" ht="15.75" customHeight="1">
      <c r="A873" s="2342"/>
      <c r="B873" s="2342"/>
      <c r="C873" s="2342"/>
      <c r="D873" s="2342"/>
      <c r="E873" s="2342"/>
      <c r="F873" s="2342"/>
      <c r="G873" s="2342"/>
      <c r="H873" s="2407"/>
      <c r="I873" s="2342"/>
      <c r="J873" s="2342"/>
      <c r="K873" s="2342"/>
      <c r="L873" s="2342"/>
      <c r="M873" s="2342"/>
      <c r="N873" s="2342"/>
      <c r="O873" s="2342"/>
      <c r="P873" s="2342"/>
      <c r="Q873" s="2342"/>
      <c r="R873" s="2342"/>
      <c r="S873" s="2342"/>
      <c r="T873" s="2342"/>
      <c r="U873" s="2342"/>
      <c r="V873" s="2342"/>
      <c r="W873" s="2342"/>
      <c r="X873" s="2342"/>
      <c r="Y873" s="2342"/>
    </row>
    <row r="874" spans="1:25" ht="15.75" customHeight="1">
      <c r="A874" s="2342"/>
      <c r="B874" s="2342"/>
      <c r="C874" s="2342"/>
      <c r="D874" s="2342"/>
      <c r="E874" s="2342"/>
      <c r="F874" s="2342"/>
      <c r="G874" s="2342"/>
      <c r="H874" s="2407"/>
      <c r="I874" s="2342"/>
      <c r="J874" s="2342"/>
      <c r="K874" s="2342"/>
      <c r="L874" s="2342"/>
      <c r="M874" s="2342"/>
      <c r="N874" s="2342"/>
      <c r="O874" s="2342"/>
      <c r="P874" s="2342"/>
      <c r="Q874" s="2342"/>
      <c r="R874" s="2342"/>
      <c r="S874" s="2342"/>
      <c r="T874" s="2342"/>
      <c r="U874" s="2342"/>
      <c r="V874" s="2342"/>
      <c r="W874" s="2342"/>
      <c r="X874" s="2342"/>
      <c r="Y874" s="2342"/>
    </row>
    <row r="875" spans="1:25" ht="15.75" customHeight="1">
      <c r="A875" s="2342"/>
      <c r="B875" s="2342"/>
      <c r="C875" s="2342"/>
      <c r="D875" s="2342"/>
      <c r="E875" s="2342"/>
      <c r="F875" s="2342"/>
      <c r="G875" s="2342"/>
      <c r="H875" s="2407"/>
      <c r="I875" s="2342"/>
      <c r="J875" s="2342"/>
      <c r="K875" s="2342"/>
      <c r="L875" s="2342"/>
      <c r="M875" s="2342"/>
      <c r="N875" s="2342"/>
      <c r="O875" s="2342"/>
      <c r="P875" s="2342"/>
      <c r="Q875" s="2342"/>
      <c r="R875" s="2342"/>
      <c r="S875" s="2342"/>
      <c r="T875" s="2342"/>
      <c r="U875" s="2342"/>
      <c r="V875" s="2342"/>
      <c r="W875" s="2342"/>
      <c r="X875" s="2342"/>
      <c r="Y875" s="2342"/>
    </row>
    <row r="876" spans="1:25" ht="15.75" customHeight="1">
      <c r="A876" s="2342"/>
      <c r="B876" s="2342"/>
      <c r="C876" s="2342"/>
      <c r="D876" s="2342"/>
      <c r="E876" s="2342"/>
      <c r="F876" s="2342"/>
      <c r="G876" s="2342"/>
      <c r="H876" s="2407"/>
      <c r="I876" s="2342"/>
      <c r="J876" s="2342"/>
      <c r="K876" s="2342"/>
      <c r="L876" s="2342"/>
      <c r="M876" s="2342"/>
      <c r="N876" s="2342"/>
      <c r="O876" s="2342"/>
      <c r="P876" s="2342"/>
      <c r="Q876" s="2342"/>
      <c r="R876" s="2342"/>
      <c r="S876" s="2342"/>
      <c r="T876" s="2342"/>
      <c r="U876" s="2342"/>
      <c r="V876" s="2342"/>
      <c r="W876" s="2342"/>
      <c r="X876" s="2342"/>
      <c r="Y876" s="2342"/>
    </row>
    <row r="877" spans="1:25" ht="15.75" customHeight="1">
      <c r="A877" s="2342"/>
      <c r="B877" s="2342"/>
      <c r="C877" s="2342"/>
      <c r="D877" s="2342"/>
      <c r="E877" s="2342"/>
      <c r="F877" s="2342"/>
      <c r="G877" s="2342"/>
      <c r="H877" s="2407"/>
      <c r="I877" s="2342"/>
      <c r="J877" s="2342"/>
      <c r="K877" s="2342"/>
      <c r="L877" s="2342"/>
      <c r="M877" s="2342"/>
      <c r="N877" s="2342"/>
      <c r="O877" s="2342"/>
      <c r="P877" s="2342"/>
      <c r="Q877" s="2342"/>
      <c r="R877" s="2342"/>
      <c r="S877" s="2342"/>
      <c r="T877" s="2342"/>
      <c r="U877" s="2342"/>
      <c r="V877" s="2342"/>
      <c r="W877" s="2342"/>
      <c r="X877" s="2342"/>
      <c r="Y877" s="2342"/>
    </row>
    <row r="878" spans="1:25" ht="15.75" customHeight="1">
      <c r="A878" s="2342"/>
      <c r="B878" s="2342"/>
      <c r="C878" s="2342"/>
      <c r="D878" s="2342"/>
      <c r="E878" s="2342"/>
      <c r="F878" s="2342"/>
      <c r="G878" s="2342"/>
      <c r="H878" s="2407"/>
      <c r="I878" s="2342"/>
      <c r="J878" s="2342"/>
      <c r="K878" s="2342"/>
      <c r="L878" s="2342"/>
      <c r="M878" s="2342"/>
      <c r="N878" s="2342"/>
      <c r="O878" s="2342"/>
      <c r="P878" s="2342"/>
      <c r="Q878" s="2342"/>
      <c r="R878" s="2342"/>
      <c r="S878" s="2342"/>
      <c r="T878" s="2342"/>
      <c r="U878" s="2342"/>
      <c r="V878" s="2342"/>
      <c r="W878" s="2342"/>
      <c r="X878" s="2342"/>
      <c r="Y878" s="2342"/>
    </row>
    <row r="879" spans="1:25" ht="15.75" customHeight="1">
      <c r="A879" s="2342"/>
      <c r="B879" s="2342"/>
      <c r="C879" s="2342"/>
      <c r="D879" s="2342"/>
      <c r="E879" s="2342"/>
      <c r="F879" s="2342"/>
      <c r="G879" s="2342"/>
      <c r="H879" s="2407"/>
      <c r="I879" s="2342"/>
      <c r="J879" s="2342"/>
      <c r="K879" s="2342"/>
      <c r="L879" s="2342"/>
      <c r="M879" s="2342"/>
      <c r="N879" s="2342"/>
      <c r="O879" s="2342"/>
      <c r="P879" s="2342"/>
      <c r="Q879" s="2342"/>
      <c r="R879" s="2342"/>
      <c r="S879" s="2342"/>
      <c r="T879" s="2342"/>
      <c r="U879" s="2342"/>
      <c r="V879" s="2342"/>
      <c r="W879" s="2342"/>
      <c r="X879" s="2342"/>
      <c r="Y879" s="2342"/>
    </row>
    <row r="880" spans="1:25" ht="15.75" customHeight="1">
      <c r="A880" s="2342"/>
      <c r="B880" s="2342"/>
      <c r="C880" s="2342"/>
      <c r="D880" s="2342"/>
      <c r="E880" s="2342"/>
      <c r="F880" s="2342"/>
      <c r="G880" s="2342"/>
      <c r="H880" s="2407"/>
      <c r="I880" s="2342"/>
      <c r="J880" s="2342"/>
      <c r="K880" s="2342"/>
      <c r="L880" s="2342"/>
      <c r="M880" s="2342"/>
      <c r="N880" s="2342"/>
      <c r="O880" s="2342"/>
      <c r="P880" s="2342"/>
      <c r="Q880" s="2342"/>
      <c r="R880" s="2342"/>
      <c r="S880" s="2342"/>
      <c r="T880" s="2342"/>
      <c r="U880" s="2342"/>
      <c r="V880" s="2342"/>
      <c r="W880" s="2342"/>
      <c r="X880" s="2342"/>
      <c r="Y880" s="2342"/>
    </row>
    <row r="881" spans="1:25" ht="15.75" customHeight="1">
      <c r="A881" s="2342"/>
      <c r="B881" s="2342"/>
      <c r="C881" s="2342"/>
      <c r="D881" s="2342"/>
      <c r="E881" s="2342"/>
      <c r="F881" s="2342"/>
      <c r="G881" s="2342"/>
      <c r="H881" s="2407"/>
      <c r="I881" s="2342"/>
      <c r="J881" s="2342"/>
      <c r="K881" s="2342"/>
      <c r="L881" s="2342"/>
      <c r="M881" s="2342"/>
      <c r="N881" s="2342"/>
      <c r="O881" s="2342"/>
      <c r="P881" s="2342"/>
      <c r="Q881" s="2342"/>
      <c r="R881" s="2342"/>
      <c r="S881" s="2342"/>
      <c r="T881" s="2342"/>
      <c r="U881" s="2342"/>
      <c r="V881" s="2342"/>
      <c r="W881" s="2342"/>
      <c r="X881" s="2342"/>
      <c r="Y881" s="2342"/>
    </row>
    <row r="882" spans="1:25" ht="15.75" customHeight="1">
      <c r="A882" s="2342"/>
      <c r="B882" s="2342"/>
      <c r="C882" s="2342"/>
      <c r="D882" s="2342"/>
      <c r="E882" s="2342"/>
      <c r="F882" s="2342"/>
      <c r="G882" s="2342"/>
      <c r="H882" s="2407"/>
      <c r="I882" s="2342"/>
      <c r="J882" s="2342"/>
      <c r="K882" s="2342"/>
      <c r="L882" s="2342"/>
      <c r="M882" s="2342"/>
      <c r="N882" s="2342"/>
      <c r="O882" s="2342"/>
      <c r="P882" s="2342"/>
      <c r="Q882" s="2342"/>
      <c r="R882" s="2342"/>
      <c r="S882" s="2342"/>
      <c r="T882" s="2342"/>
      <c r="U882" s="2342"/>
      <c r="V882" s="2342"/>
      <c r="W882" s="2342"/>
      <c r="X882" s="2342"/>
      <c r="Y882" s="2342"/>
    </row>
    <row r="883" spans="1:25" ht="15.75" customHeight="1">
      <c r="A883" s="2342"/>
      <c r="B883" s="2342"/>
      <c r="C883" s="2342"/>
      <c r="D883" s="2342"/>
      <c r="E883" s="2342"/>
      <c r="F883" s="2342"/>
      <c r="G883" s="2342"/>
      <c r="H883" s="2407"/>
      <c r="I883" s="2342"/>
      <c r="J883" s="2342"/>
      <c r="K883" s="2342"/>
      <c r="L883" s="2342"/>
      <c r="M883" s="2342"/>
      <c r="N883" s="2342"/>
      <c r="O883" s="2342"/>
      <c r="P883" s="2342"/>
      <c r="Q883" s="2342"/>
      <c r="R883" s="2342"/>
      <c r="S883" s="2342"/>
      <c r="T883" s="2342"/>
      <c r="U883" s="2342"/>
      <c r="V883" s="2342"/>
      <c r="W883" s="2342"/>
      <c r="X883" s="2342"/>
      <c r="Y883" s="2342"/>
    </row>
    <row r="884" spans="1:25" ht="15.75" customHeight="1">
      <c r="A884" s="2342"/>
      <c r="B884" s="2342"/>
      <c r="C884" s="2342"/>
      <c r="D884" s="2342"/>
      <c r="E884" s="2342"/>
      <c r="F884" s="2342"/>
      <c r="G884" s="2342"/>
      <c r="H884" s="2407"/>
      <c r="I884" s="2342"/>
      <c r="J884" s="2342"/>
      <c r="K884" s="2342"/>
      <c r="L884" s="2342"/>
      <c r="M884" s="2342"/>
      <c r="N884" s="2342"/>
      <c r="O884" s="2342"/>
      <c r="P884" s="2342"/>
      <c r="Q884" s="2342"/>
      <c r="R884" s="2342"/>
      <c r="S884" s="2342"/>
      <c r="T884" s="2342"/>
      <c r="U884" s="2342"/>
      <c r="V884" s="2342"/>
      <c r="W884" s="2342"/>
      <c r="X884" s="2342"/>
      <c r="Y884" s="2342"/>
    </row>
    <row r="885" spans="1:25" ht="15.75" customHeight="1">
      <c r="A885" s="2342"/>
      <c r="B885" s="2342"/>
      <c r="C885" s="2342"/>
      <c r="D885" s="2342"/>
      <c r="E885" s="2342"/>
      <c r="F885" s="2342"/>
      <c r="G885" s="2342"/>
      <c r="H885" s="2407"/>
      <c r="I885" s="2342"/>
      <c r="J885" s="2342"/>
      <c r="K885" s="2342"/>
      <c r="L885" s="2342"/>
      <c r="M885" s="2342"/>
      <c r="N885" s="2342"/>
      <c r="O885" s="2342"/>
      <c r="P885" s="2342"/>
      <c r="Q885" s="2342"/>
      <c r="R885" s="2342"/>
      <c r="S885" s="2342"/>
      <c r="T885" s="2342"/>
      <c r="U885" s="2342"/>
      <c r="V885" s="2342"/>
      <c r="W885" s="2342"/>
      <c r="X885" s="2342"/>
      <c r="Y885" s="2342"/>
    </row>
    <row r="886" spans="1:25" ht="15.75" customHeight="1">
      <c r="A886" s="2342"/>
      <c r="B886" s="2342"/>
      <c r="C886" s="2342"/>
      <c r="D886" s="2342"/>
      <c r="E886" s="2342"/>
      <c r="F886" s="2342"/>
      <c r="G886" s="2342"/>
      <c r="H886" s="2407"/>
      <c r="I886" s="2342"/>
      <c r="J886" s="2342"/>
      <c r="K886" s="2342"/>
      <c r="L886" s="2342"/>
      <c r="M886" s="2342"/>
      <c r="N886" s="2342"/>
      <c r="O886" s="2342"/>
      <c r="P886" s="2342"/>
      <c r="Q886" s="2342"/>
      <c r="R886" s="2342"/>
      <c r="S886" s="2342"/>
      <c r="T886" s="2342"/>
      <c r="U886" s="2342"/>
      <c r="V886" s="2342"/>
      <c r="W886" s="2342"/>
      <c r="X886" s="2342"/>
      <c r="Y886" s="2342"/>
    </row>
    <row r="887" spans="1:25" ht="15.75" customHeight="1">
      <c r="A887" s="2342"/>
      <c r="B887" s="2342"/>
      <c r="C887" s="2342"/>
      <c r="D887" s="2342"/>
      <c r="E887" s="2342"/>
      <c r="F887" s="2342"/>
      <c r="G887" s="2342"/>
      <c r="H887" s="2407"/>
      <c r="I887" s="2342"/>
      <c r="J887" s="2342"/>
      <c r="K887" s="2342"/>
      <c r="L887" s="2342"/>
      <c r="M887" s="2342"/>
      <c r="N887" s="2342"/>
      <c r="O887" s="2342"/>
      <c r="P887" s="2342"/>
      <c r="Q887" s="2342"/>
      <c r="R887" s="2342"/>
      <c r="S887" s="2342"/>
      <c r="T887" s="2342"/>
      <c r="U887" s="2342"/>
      <c r="V887" s="2342"/>
      <c r="W887" s="2342"/>
      <c r="X887" s="2342"/>
      <c r="Y887" s="2342"/>
    </row>
    <row r="888" spans="1:25" ht="15.75" customHeight="1">
      <c r="A888" s="2342"/>
      <c r="B888" s="2342"/>
      <c r="C888" s="2342"/>
      <c r="D888" s="2342"/>
      <c r="E888" s="2342"/>
      <c r="F888" s="2342"/>
      <c r="G888" s="2342"/>
      <c r="H888" s="2407"/>
      <c r="I888" s="2342"/>
      <c r="J888" s="2342"/>
      <c r="K888" s="2342"/>
      <c r="L888" s="2342"/>
      <c r="M888" s="2342"/>
      <c r="N888" s="2342"/>
      <c r="O888" s="2342"/>
      <c r="P888" s="2342"/>
      <c r="Q888" s="2342"/>
      <c r="R888" s="2342"/>
      <c r="S888" s="2342"/>
      <c r="T888" s="2342"/>
      <c r="U888" s="2342"/>
      <c r="V888" s="2342"/>
      <c r="W888" s="2342"/>
      <c r="X888" s="2342"/>
      <c r="Y888" s="2342"/>
    </row>
    <row r="889" spans="1:25" ht="15.75" customHeight="1">
      <c r="A889" s="2342"/>
      <c r="B889" s="2342"/>
      <c r="C889" s="2342"/>
      <c r="D889" s="2342"/>
      <c r="E889" s="2342"/>
      <c r="F889" s="2342"/>
      <c r="G889" s="2342"/>
      <c r="H889" s="2407"/>
      <c r="I889" s="2342"/>
      <c r="J889" s="2342"/>
      <c r="K889" s="2342"/>
      <c r="L889" s="2342"/>
      <c r="M889" s="2342"/>
      <c r="N889" s="2342"/>
      <c r="O889" s="2342"/>
      <c r="P889" s="2342"/>
      <c r="Q889" s="2342"/>
      <c r="R889" s="2342"/>
      <c r="S889" s="2342"/>
      <c r="T889" s="2342"/>
      <c r="U889" s="2342"/>
      <c r="V889" s="2342"/>
      <c r="W889" s="2342"/>
      <c r="X889" s="2342"/>
      <c r="Y889" s="2342"/>
    </row>
    <row r="890" spans="1:25" ht="15.75" customHeight="1">
      <c r="A890" s="2342"/>
      <c r="B890" s="2342"/>
      <c r="C890" s="2342"/>
      <c r="D890" s="2342"/>
      <c r="E890" s="2342"/>
      <c r="F890" s="2342"/>
      <c r="G890" s="2342"/>
      <c r="H890" s="2407"/>
      <c r="I890" s="2342"/>
      <c r="J890" s="2342"/>
      <c r="K890" s="2342"/>
      <c r="L890" s="2342"/>
      <c r="M890" s="2342"/>
      <c r="N890" s="2342"/>
      <c r="O890" s="2342"/>
      <c r="P890" s="2342"/>
      <c r="Q890" s="2342"/>
      <c r="R890" s="2342"/>
      <c r="S890" s="2342"/>
      <c r="T890" s="2342"/>
      <c r="U890" s="2342"/>
      <c r="V890" s="2342"/>
      <c r="W890" s="2342"/>
      <c r="X890" s="2342"/>
      <c r="Y890" s="2342"/>
    </row>
    <row r="891" spans="1:25" ht="15.75" customHeight="1">
      <c r="A891" s="2342"/>
      <c r="B891" s="2342"/>
      <c r="C891" s="2342"/>
      <c r="D891" s="2342"/>
      <c r="E891" s="2342"/>
      <c r="F891" s="2342"/>
      <c r="G891" s="2342"/>
      <c r="H891" s="2407"/>
      <c r="I891" s="2342"/>
      <c r="J891" s="2342"/>
      <c r="K891" s="2342"/>
      <c r="L891" s="2342"/>
      <c r="M891" s="2342"/>
      <c r="N891" s="2342"/>
      <c r="O891" s="2342"/>
      <c r="P891" s="2342"/>
      <c r="Q891" s="2342"/>
      <c r="R891" s="2342"/>
      <c r="S891" s="2342"/>
      <c r="T891" s="2342"/>
      <c r="U891" s="2342"/>
      <c r="V891" s="2342"/>
      <c r="W891" s="2342"/>
      <c r="X891" s="2342"/>
      <c r="Y891" s="2342"/>
    </row>
    <row r="892" spans="1:25" ht="15.75" customHeight="1">
      <c r="A892" s="2342"/>
      <c r="B892" s="2342"/>
      <c r="C892" s="2342"/>
      <c r="D892" s="2342"/>
      <c r="E892" s="2342"/>
      <c r="F892" s="2342"/>
      <c r="G892" s="2342"/>
      <c r="H892" s="2407"/>
      <c r="I892" s="2342"/>
      <c r="J892" s="2342"/>
      <c r="K892" s="2342"/>
      <c r="L892" s="2342"/>
      <c r="M892" s="2342"/>
      <c r="N892" s="2342"/>
      <c r="O892" s="2342"/>
      <c r="P892" s="2342"/>
      <c r="Q892" s="2342"/>
      <c r="R892" s="2342"/>
      <c r="S892" s="2342"/>
      <c r="T892" s="2342"/>
      <c r="U892" s="2342"/>
      <c r="V892" s="2342"/>
      <c r="W892" s="2342"/>
      <c r="X892" s="2342"/>
      <c r="Y892" s="2342"/>
    </row>
    <row r="893" spans="1:25" ht="15.75" customHeight="1">
      <c r="A893" s="2342"/>
      <c r="B893" s="2342"/>
      <c r="C893" s="2342"/>
      <c r="D893" s="2342"/>
      <c r="E893" s="2342"/>
      <c r="F893" s="2342"/>
      <c r="G893" s="2342"/>
      <c r="H893" s="2407"/>
      <c r="I893" s="2342"/>
      <c r="J893" s="2342"/>
      <c r="K893" s="2342"/>
      <c r="L893" s="2342"/>
      <c r="M893" s="2342"/>
      <c r="N893" s="2342"/>
      <c r="O893" s="2342"/>
      <c r="P893" s="2342"/>
      <c r="Q893" s="2342"/>
      <c r="R893" s="2342"/>
      <c r="S893" s="2342"/>
      <c r="T893" s="2342"/>
      <c r="U893" s="2342"/>
      <c r="V893" s="2342"/>
      <c r="W893" s="2342"/>
      <c r="X893" s="2342"/>
      <c r="Y893" s="2342"/>
    </row>
    <row r="894" spans="1:25" ht="15.75" customHeight="1">
      <c r="A894" s="2342"/>
      <c r="B894" s="2342"/>
      <c r="C894" s="2342"/>
      <c r="D894" s="2342"/>
      <c r="E894" s="2342"/>
      <c r="F894" s="2342"/>
      <c r="G894" s="2342"/>
      <c r="H894" s="2407"/>
      <c r="I894" s="2342"/>
      <c r="J894" s="2342"/>
      <c r="K894" s="2342"/>
      <c r="L894" s="2342"/>
      <c r="M894" s="2342"/>
      <c r="N894" s="2342"/>
      <c r="O894" s="2342"/>
      <c r="P894" s="2342"/>
      <c r="Q894" s="2342"/>
      <c r="R894" s="2342"/>
      <c r="S894" s="2342"/>
      <c r="T894" s="2342"/>
      <c r="U894" s="2342"/>
      <c r="V894" s="2342"/>
      <c r="W894" s="2342"/>
      <c r="X894" s="2342"/>
      <c r="Y894" s="2342"/>
    </row>
    <row r="895" spans="1:25" ht="15.75" customHeight="1">
      <c r="A895" s="2342"/>
      <c r="B895" s="2342"/>
      <c r="C895" s="2342"/>
      <c r="D895" s="2342"/>
      <c r="E895" s="2342"/>
      <c r="F895" s="2342"/>
      <c r="G895" s="2342"/>
      <c r="H895" s="2407"/>
      <c r="I895" s="2342"/>
      <c r="J895" s="2342"/>
      <c r="K895" s="2342"/>
      <c r="L895" s="2342"/>
      <c r="M895" s="2342"/>
      <c r="N895" s="2342"/>
      <c r="O895" s="2342"/>
      <c r="P895" s="2342"/>
      <c r="Q895" s="2342"/>
      <c r="R895" s="2342"/>
      <c r="S895" s="2342"/>
      <c r="T895" s="2342"/>
      <c r="U895" s="2342"/>
      <c r="V895" s="2342"/>
      <c r="W895" s="2342"/>
      <c r="X895" s="2342"/>
      <c r="Y895" s="2342"/>
    </row>
    <row r="896" spans="1:25" ht="15.75" customHeight="1">
      <c r="A896" s="2342"/>
      <c r="B896" s="2342"/>
      <c r="C896" s="2342"/>
      <c r="D896" s="2342"/>
      <c r="E896" s="2342"/>
      <c r="F896" s="2342"/>
      <c r="G896" s="2342"/>
      <c r="H896" s="2407"/>
      <c r="I896" s="2342"/>
      <c r="J896" s="2342"/>
      <c r="K896" s="2342"/>
      <c r="L896" s="2342"/>
      <c r="M896" s="2342"/>
      <c r="N896" s="2342"/>
      <c r="O896" s="2342"/>
      <c r="P896" s="2342"/>
      <c r="Q896" s="2342"/>
      <c r="R896" s="2342"/>
      <c r="S896" s="2342"/>
      <c r="T896" s="2342"/>
      <c r="U896" s="2342"/>
      <c r="V896" s="2342"/>
      <c r="W896" s="2342"/>
      <c r="X896" s="2342"/>
      <c r="Y896" s="2342"/>
    </row>
    <row r="897" spans="1:25" ht="15.75" customHeight="1">
      <c r="A897" s="2342"/>
      <c r="B897" s="2342"/>
      <c r="C897" s="2342"/>
      <c r="D897" s="2342"/>
      <c r="E897" s="2342"/>
      <c r="F897" s="2342"/>
      <c r="G897" s="2342"/>
      <c r="H897" s="2407"/>
      <c r="I897" s="2342"/>
      <c r="J897" s="2342"/>
      <c r="K897" s="2342"/>
      <c r="L897" s="2342"/>
      <c r="M897" s="2342"/>
      <c r="N897" s="2342"/>
      <c r="O897" s="2342"/>
      <c r="P897" s="2342"/>
      <c r="Q897" s="2342"/>
      <c r="R897" s="2342"/>
      <c r="S897" s="2342"/>
      <c r="T897" s="2342"/>
      <c r="U897" s="2342"/>
      <c r="V897" s="2342"/>
      <c r="W897" s="2342"/>
      <c r="X897" s="2342"/>
      <c r="Y897" s="2342"/>
    </row>
    <row r="898" spans="1:25" ht="15.75" customHeight="1">
      <c r="A898" s="2342"/>
      <c r="B898" s="2342"/>
      <c r="C898" s="2342"/>
      <c r="D898" s="2342"/>
      <c r="E898" s="2342"/>
      <c r="F898" s="2342"/>
      <c r="G898" s="2342"/>
      <c r="H898" s="2407"/>
      <c r="I898" s="2342"/>
      <c r="J898" s="2342"/>
      <c r="K898" s="2342"/>
      <c r="L898" s="2342"/>
      <c r="M898" s="2342"/>
      <c r="N898" s="2342"/>
      <c r="O898" s="2342"/>
      <c r="P898" s="2342"/>
      <c r="Q898" s="2342"/>
      <c r="R898" s="2342"/>
      <c r="S898" s="2342"/>
      <c r="T898" s="2342"/>
      <c r="U898" s="2342"/>
      <c r="V898" s="2342"/>
      <c r="W898" s="2342"/>
      <c r="X898" s="2342"/>
      <c r="Y898" s="2342"/>
    </row>
    <row r="899" spans="1:25" ht="15.75" customHeight="1">
      <c r="A899" s="2342"/>
      <c r="B899" s="2342"/>
      <c r="C899" s="2342"/>
      <c r="D899" s="2342"/>
      <c r="E899" s="2342"/>
      <c r="F899" s="2342"/>
      <c r="G899" s="2342"/>
      <c r="H899" s="2407"/>
      <c r="I899" s="2342"/>
      <c r="J899" s="2342"/>
      <c r="K899" s="2342"/>
      <c r="L899" s="2342"/>
      <c r="M899" s="2342"/>
      <c r="N899" s="2342"/>
      <c r="O899" s="2342"/>
      <c r="P899" s="2342"/>
      <c r="Q899" s="2342"/>
      <c r="R899" s="2342"/>
      <c r="S899" s="2342"/>
      <c r="T899" s="2342"/>
      <c r="U899" s="2342"/>
      <c r="V899" s="2342"/>
      <c r="W899" s="2342"/>
      <c r="X899" s="2342"/>
      <c r="Y899" s="2342"/>
    </row>
    <row r="900" spans="1:25" ht="15.75" customHeight="1">
      <c r="A900" s="2342"/>
      <c r="B900" s="2342"/>
      <c r="C900" s="2342"/>
      <c r="D900" s="2342"/>
      <c r="E900" s="2342"/>
      <c r="F900" s="2342"/>
      <c r="G900" s="2342"/>
      <c r="H900" s="2407"/>
      <c r="I900" s="2342"/>
      <c r="J900" s="2342"/>
      <c r="K900" s="2342"/>
      <c r="L900" s="2342"/>
      <c r="M900" s="2342"/>
      <c r="N900" s="2342"/>
      <c r="O900" s="2342"/>
      <c r="P900" s="2342"/>
      <c r="Q900" s="2342"/>
      <c r="R900" s="2342"/>
      <c r="S900" s="2342"/>
      <c r="T900" s="2342"/>
      <c r="U900" s="2342"/>
      <c r="V900" s="2342"/>
      <c r="W900" s="2342"/>
      <c r="X900" s="2342"/>
      <c r="Y900" s="2342"/>
    </row>
    <row r="901" spans="1:25" ht="15.75" customHeight="1">
      <c r="A901" s="2342"/>
      <c r="B901" s="2342"/>
      <c r="C901" s="2342"/>
      <c r="D901" s="2342"/>
      <c r="E901" s="2342"/>
      <c r="F901" s="2342"/>
      <c r="G901" s="2342"/>
      <c r="H901" s="2407"/>
      <c r="I901" s="2342"/>
      <c r="J901" s="2342"/>
      <c r="K901" s="2342"/>
      <c r="L901" s="2342"/>
      <c r="M901" s="2342"/>
      <c r="N901" s="2342"/>
      <c r="O901" s="2342"/>
      <c r="P901" s="2342"/>
      <c r="Q901" s="2342"/>
      <c r="R901" s="2342"/>
      <c r="S901" s="2342"/>
      <c r="T901" s="2342"/>
      <c r="U901" s="2342"/>
      <c r="V901" s="2342"/>
      <c r="W901" s="2342"/>
      <c r="X901" s="2342"/>
      <c r="Y901" s="2342"/>
    </row>
    <row r="902" spans="1:25" ht="15.75" customHeight="1">
      <c r="A902" s="2342"/>
      <c r="B902" s="2342"/>
      <c r="C902" s="2342"/>
      <c r="D902" s="2342"/>
      <c r="E902" s="2342"/>
      <c r="F902" s="2342"/>
      <c r="G902" s="2342"/>
      <c r="H902" s="2407"/>
      <c r="I902" s="2342"/>
      <c r="J902" s="2342"/>
      <c r="K902" s="2342"/>
      <c r="L902" s="2342"/>
      <c r="M902" s="2342"/>
      <c r="N902" s="2342"/>
      <c r="O902" s="2342"/>
      <c r="P902" s="2342"/>
      <c r="Q902" s="2342"/>
      <c r="R902" s="2342"/>
      <c r="S902" s="2342"/>
      <c r="T902" s="2342"/>
      <c r="U902" s="2342"/>
      <c r="V902" s="2342"/>
      <c r="W902" s="2342"/>
      <c r="X902" s="2342"/>
      <c r="Y902" s="2342"/>
    </row>
    <row r="903" spans="1:25" ht="15.75" customHeight="1">
      <c r="A903" s="2342"/>
      <c r="B903" s="2342"/>
      <c r="C903" s="2342"/>
      <c r="D903" s="2342"/>
      <c r="E903" s="2342"/>
      <c r="F903" s="2342"/>
      <c r="G903" s="2342"/>
      <c r="H903" s="2407"/>
      <c r="I903" s="2342"/>
      <c r="J903" s="2342"/>
      <c r="K903" s="2342"/>
      <c r="L903" s="2342"/>
      <c r="M903" s="2342"/>
      <c r="N903" s="2342"/>
      <c r="O903" s="2342"/>
      <c r="P903" s="2342"/>
      <c r="Q903" s="2342"/>
      <c r="R903" s="2342"/>
      <c r="S903" s="2342"/>
      <c r="T903" s="2342"/>
      <c r="U903" s="2342"/>
      <c r="V903" s="2342"/>
      <c r="W903" s="2342"/>
      <c r="X903" s="2342"/>
      <c r="Y903" s="2342"/>
    </row>
    <row r="904" spans="1:25" ht="15.75" customHeight="1">
      <c r="A904" s="2342"/>
      <c r="B904" s="2342"/>
      <c r="C904" s="2342"/>
      <c r="D904" s="2342"/>
      <c r="E904" s="2342"/>
      <c r="F904" s="2342"/>
      <c r="G904" s="2342"/>
      <c r="H904" s="2407"/>
      <c r="I904" s="2342"/>
      <c r="J904" s="2342"/>
      <c r="K904" s="2342"/>
      <c r="L904" s="2342"/>
      <c r="M904" s="2342"/>
      <c r="N904" s="2342"/>
      <c r="O904" s="2342"/>
      <c r="P904" s="2342"/>
      <c r="Q904" s="2342"/>
      <c r="R904" s="2342"/>
      <c r="S904" s="2342"/>
      <c r="T904" s="2342"/>
      <c r="U904" s="2342"/>
      <c r="V904" s="2342"/>
      <c r="W904" s="2342"/>
      <c r="X904" s="2342"/>
      <c r="Y904" s="2342"/>
    </row>
    <row r="905" spans="1:25" ht="15.75" customHeight="1">
      <c r="A905" s="2342"/>
      <c r="B905" s="2342"/>
      <c r="C905" s="2342"/>
      <c r="D905" s="2342"/>
      <c r="E905" s="2342"/>
      <c r="F905" s="2342"/>
      <c r="G905" s="2342"/>
      <c r="H905" s="2407"/>
      <c r="I905" s="2342"/>
      <c r="J905" s="2342"/>
      <c r="K905" s="2342"/>
      <c r="L905" s="2342"/>
      <c r="M905" s="2342"/>
      <c r="N905" s="2342"/>
      <c r="O905" s="2342"/>
      <c r="P905" s="2342"/>
      <c r="Q905" s="2342"/>
      <c r="R905" s="2342"/>
      <c r="S905" s="2342"/>
      <c r="T905" s="2342"/>
      <c r="U905" s="2342"/>
      <c r="V905" s="2342"/>
      <c r="W905" s="2342"/>
      <c r="X905" s="2342"/>
      <c r="Y905" s="2342"/>
    </row>
    <row r="906" spans="1:25" ht="15.75" customHeight="1">
      <c r="A906" s="2342"/>
      <c r="B906" s="2342"/>
      <c r="C906" s="2342"/>
      <c r="D906" s="2342"/>
      <c r="E906" s="2342"/>
      <c r="F906" s="2342"/>
      <c r="G906" s="2342"/>
      <c r="H906" s="2407"/>
      <c r="I906" s="2342"/>
      <c r="J906" s="2342"/>
      <c r="K906" s="2342"/>
      <c r="L906" s="2342"/>
      <c r="M906" s="2342"/>
      <c r="N906" s="2342"/>
      <c r="O906" s="2342"/>
      <c r="P906" s="2342"/>
      <c r="Q906" s="2342"/>
      <c r="R906" s="2342"/>
      <c r="S906" s="2342"/>
      <c r="T906" s="2342"/>
      <c r="U906" s="2342"/>
      <c r="V906" s="2342"/>
      <c r="W906" s="2342"/>
      <c r="X906" s="2342"/>
      <c r="Y906" s="2342"/>
    </row>
    <row r="907" spans="1:25" ht="15.75" customHeight="1">
      <c r="A907" s="2342"/>
      <c r="B907" s="2342"/>
      <c r="C907" s="2342"/>
      <c r="D907" s="2342"/>
      <c r="E907" s="2342"/>
      <c r="F907" s="2342"/>
      <c r="G907" s="2342"/>
      <c r="H907" s="2407"/>
      <c r="I907" s="2342"/>
      <c r="J907" s="2342"/>
      <c r="K907" s="2342"/>
      <c r="L907" s="2342"/>
      <c r="M907" s="2342"/>
      <c r="N907" s="2342"/>
      <c r="O907" s="2342"/>
      <c r="P907" s="2342"/>
      <c r="Q907" s="2342"/>
      <c r="R907" s="2342"/>
      <c r="S907" s="2342"/>
      <c r="T907" s="2342"/>
      <c r="U907" s="2342"/>
      <c r="V907" s="2342"/>
      <c r="W907" s="2342"/>
      <c r="X907" s="2342"/>
      <c r="Y907" s="2342"/>
    </row>
    <row r="908" spans="1:25" ht="15.75" customHeight="1">
      <c r="A908" s="2342"/>
      <c r="B908" s="2342"/>
      <c r="C908" s="2342"/>
      <c r="D908" s="2342"/>
      <c r="E908" s="2342"/>
      <c r="F908" s="2342"/>
      <c r="G908" s="2342"/>
      <c r="H908" s="2407"/>
      <c r="I908" s="2342"/>
      <c r="J908" s="2342"/>
      <c r="K908" s="2342"/>
      <c r="L908" s="2342"/>
      <c r="M908" s="2342"/>
      <c r="N908" s="2342"/>
      <c r="O908" s="2342"/>
      <c r="P908" s="2342"/>
      <c r="Q908" s="2342"/>
      <c r="R908" s="2342"/>
      <c r="S908" s="2342"/>
      <c r="T908" s="2342"/>
      <c r="U908" s="2342"/>
      <c r="V908" s="2342"/>
      <c r="W908" s="2342"/>
      <c r="X908" s="2342"/>
      <c r="Y908" s="2342"/>
    </row>
    <row r="909" spans="1:25" ht="15.75" customHeight="1">
      <c r="A909" s="2342"/>
      <c r="B909" s="2342"/>
      <c r="C909" s="2342"/>
      <c r="D909" s="2342"/>
      <c r="E909" s="2342"/>
      <c r="F909" s="2342"/>
      <c r="G909" s="2342"/>
      <c r="H909" s="2407"/>
      <c r="I909" s="2342"/>
      <c r="J909" s="2342"/>
      <c r="K909" s="2342"/>
      <c r="L909" s="2342"/>
      <c r="M909" s="2342"/>
      <c r="N909" s="2342"/>
      <c r="O909" s="2342"/>
      <c r="P909" s="2342"/>
      <c r="Q909" s="2342"/>
      <c r="R909" s="2342"/>
      <c r="S909" s="2342"/>
      <c r="T909" s="2342"/>
      <c r="U909" s="2342"/>
      <c r="V909" s="2342"/>
      <c r="W909" s="2342"/>
      <c r="X909" s="2342"/>
      <c r="Y909" s="2342"/>
    </row>
    <row r="910" spans="1:25" ht="15.75" customHeight="1">
      <c r="A910" s="2342"/>
      <c r="B910" s="2342"/>
      <c r="C910" s="2342"/>
      <c r="D910" s="2342"/>
      <c r="E910" s="2342"/>
      <c r="F910" s="2342"/>
      <c r="G910" s="2342"/>
      <c r="H910" s="2407"/>
      <c r="I910" s="2342"/>
      <c r="J910" s="2342"/>
      <c r="K910" s="2342"/>
      <c r="L910" s="2342"/>
      <c r="M910" s="2342"/>
      <c r="N910" s="2342"/>
      <c r="O910" s="2342"/>
      <c r="P910" s="2342"/>
      <c r="Q910" s="2342"/>
      <c r="R910" s="2342"/>
      <c r="S910" s="2342"/>
      <c r="T910" s="2342"/>
      <c r="U910" s="2342"/>
      <c r="V910" s="2342"/>
      <c r="W910" s="2342"/>
      <c r="X910" s="2342"/>
      <c r="Y910" s="2342"/>
    </row>
    <row r="911" spans="1:25" ht="15.75" customHeight="1">
      <c r="A911" s="2342"/>
      <c r="B911" s="2342"/>
      <c r="C911" s="2342"/>
      <c r="D911" s="2342"/>
      <c r="E911" s="2342"/>
      <c r="F911" s="2342"/>
      <c r="G911" s="2342"/>
      <c r="H911" s="2407"/>
      <c r="I911" s="2342"/>
      <c r="J911" s="2342"/>
      <c r="K911" s="2342"/>
      <c r="L911" s="2342"/>
      <c r="M911" s="2342"/>
      <c r="N911" s="2342"/>
      <c r="O911" s="2342"/>
      <c r="P911" s="2342"/>
      <c r="Q911" s="2342"/>
      <c r="R911" s="2342"/>
      <c r="S911" s="2342"/>
      <c r="T911" s="2342"/>
      <c r="U911" s="2342"/>
      <c r="V911" s="2342"/>
      <c r="W911" s="2342"/>
      <c r="X911" s="2342"/>
      <c r="Y911" s="2342"/>
    </row>
    <row r="912" spans="1:25" ht="15.75" customHeight="1">
      <c r="A912" s="2342"/>
      <c r="B912" s="2342"/>
      <c r="C912" s="2342"/>
      <c r="D912" s="2342"/>
      <c r="E912" s="2342"/>
      <c r="F912" s="2342"/>
      <c r="G912" s="2342"/>
      <c r="H912" s="2407"/>
      <c r="I912" s="2342"/>
      <c r="J912" s="2342"/>
      <c r="K912" s="2342"/>
      <c r="L912" s="2342"/>
      <c r="M912" s="2342"/>
      <c r="N912" s="2342"/>
      <c r="O912" s="2342"/>
      <c r="P912" s="2342"/>
      <c r="Q912" s="2342"/>
      <c r="R912" s="2342"/>
      <c r="S912" s="2342"/>
      <c r="T912" s="2342"/>
      <c r="U912" s="2342"/>
      <c r="V912" s="2342"/>
      <c r="W912" s="2342"/>
      <c r="X912" s="2342"/>
      <c r="Y912" s="2342"/>
    </row>
    <row r="913" spans="1:25" ht="15.75" customHeight="1">
      <c r="A913" s="2342"/>
      <c r="B913" s="2342"/>
      <c r="C913" s="2342"/>
      <c r="D913" s="2342"/>
      <c r="E913" s="2342"/>
      <c r="F913" s="2342"/>
      <c r="G913" s="2342"/>
      <c r="H913" s="2407"/>
      <c r="I913" s="2342"/>
      <c r="J913" s="2342"/>
      <c r="K913" s="2342"/>
      <c r="L913" s="2342"/>
      <c r="M913" s="2342"/>
      <c r="N913" s="2342"/>
      <c r="O913" s="2342"/>
      <c r="P913" s="2342"/>
      <c r="Q913" s="2342"/>
      <c r="R913" s="2342"/>
      <c r="S913" s="2342"/>
      <c r="T913" s="2342"/>
      <c r="U913" s="2342"/>
      <c r="V913" s="2342"/>
      <c r="W913" s="2342"/>
      <c r="X913" s="2342"/>
      <c r="Y913" s="2342"/>
    </row>
    <row r="914" spans="1:25" ht="15.75" customHeight="1">
      <c r="A914" s="2342"/>
      <c r="B914" s="2342"/>
      <c r="C914" s="2342"/>
      <c r="D914" s="2342"/>
      <c r="E914" s="2342"/>
      <c r="F914" s="2342"/>
      <c r="G914" s="2342"/>
      <c r="H914" s="2407"/>
      <c r="I914" s="2342"/>
      <c r="J914" s="2342"/>
      <c r="K914" s="2342"/>
      <c r="L914" s="2342"/>
      <c r="M914" s="2342"/>
      <c r="N914" s="2342"/>
      <c r="O914" s="2342"/>
      <c r="P914" s="2342"/>
      <c r="Q914" s="2342"/>
      <c r="R914" s="2342"/>
      <c r="S914" s="2342"/>
      <c r="T914" s="2342"/>
      <c r="U914" s="2342"/>
      <c r="V914" s="2342"/>
      <c r="W914" s="2342"/>
      <c r="X914" s="2342"/>
      <c r="Y914" s="2342"/>
    </row>
    <row r="915" spans="1:25" ht="15.75" customHeight="1">
      <c r="A915" s="2342"/>
      <c r="B915" s="2342"/>
      <c r="C915" s="2342"/>
      <c r="D915" s="2342"/>
      <c r="E915" s="2342"/>
      <c r="F915" s="2342"/>
      <c r="G915" s="2342"/>
      <c r="H915" s="2407"/>
      <c r="I915" s="2342"/>
      <c r="J915" s="2342"/>
      <c r="K915" s="2342"/>
      <c r="L915" s="2342"/>
      <c r="M915" s="2342"/>
      <c r="N915" s="2342"/>
      <c r="O915" s="2342"/>
      <c r="P915" s="2342"/>
      <c r="Q915" s="2342"/>
      <c r="R915" s="2342"/>
      <c r="S915" s="2342"/>
      <c r="T915" s="2342"/>
      <c r="U915" s="2342"/>
      <c r="V915" s="2342"/>
      <c r="W915" s="2342"/>
      <c r="X915" s="2342"/>
      <c r="Y915" s="2342"/>
    </row>
    <row r="916" spans="1:25" ht="15.75" customHeight="1">
      <c r="A916" s="2342"/>
      <c r="B916" s="2342"/>
      <c r="C916" s="2342"/>
      <c r="D916" s="2342"/>
      <c r="E916" s="2342"/>
      <c r="F916" s="2342"/>
      <c r="G916" s="2342"/>
      <c r="H916" s="2407"/>
      <c r="I916" s="2342"/>
      <c r="J916" s="2342"/>
      <c r="K916" s="2342"/>
      <c r="L916" s="2342"/>
      <c r="M916" s="2342"/>
      <c r="N916" s="2342"/>
      <c r="O916" s="2342"/>
      <c r="P916" s="2342"/>
      <c r="Q916" s="2342"/>
      <c r="R916" s="2342"/>
      <c r="S916" s="2342"/>
      <c r="T916" s="2342"/>
      <c r="U916" s="2342"/>
      <c r="V916" s="2342"/>
      <c r="W916" s="2342"/>
      <c r="X916" s="2342"/>
      <c r="Y916" s="2342"/>
    </row>
    <row r="917" spans="1:25" ht="15.75" customHeight="1">
      <c r="A917" s="2342"/>
      <c r="B917" s="2342"/>
      <c r="C917" s="2342"/>
      <c r="D917" s="2342"/>
      <c r="E917" s="2342"/>
      <c r="F917" s="2342"/>
      <c r="G917" s="2342"/>
      <c r="H917" s="2407"/>
      <c r="I917" s="2342"/>
      <c r="J917" s="2342"/>
      <c r="K917" s="2342"/>
      <c r="L917" s="2342"/>
      <c r="M917" s="2342"/>
      <c r="N917" s="2342"/>
      <c r="O917" s="2342"/>
      <c r="P917" s="2342"/>
      <c r="Q917" s="2342"/>
      <c r="R917" s="2342"/>
      <c r="S917" s="2342"/>
      <c r="T917" s="2342"/>
      <c r="U917" s="2342"/>
      <c r="V917" s="2342"/>
      <c r="W917" s="2342"/>
      <c r="X917" s="2342"/>
      <c r="Y917" s="2342"/>
    </row>
    <row r="918" spans="1:25" ht="15.75" customHeight="1">
      <c r="A918" s="2342"/>
      <c r="B918" s="2342"/>
      <c r="C918" s="2342"/>
      <c r="D918" s="2342"/>
      <c r="E918" s="2342"/>
      <c r="F918" s="2342"/>
      <c r="G918" s="2342"/>
      <c r="H918" s="2407"/>
      <c r="I918" s="2342"/>
      <c r="J918" s="2342"/>
      <c r="K918" s="2342"/>
      <c r="L918" s="2342"/>
      <c r="M918" s="2342"/>
      <c r="N918" s="2342"/>
      <c r="O918" s="2342"/>
      <c r="P918" s="2342"/>
      <c r="Q918" s="2342"/>
      <c r="R918" s="2342"/>
      <c r="S918" s="2342"/>
      <c r="T918" s="2342"/>
      <c r="U918" s="2342"/>
      <c r="V918" s="2342"/>
      <c r="W918" s="2342"/>
      <c r="X918" s="2342"/>
      <c r="Y918" s="2342"/>
    </row>
    <row r="919" spans="1:25" ht="15.75" customHeight="1">
      <c r="A919" s="2342"/>
      <c r="B919" s="2342"/>
      <c r="C919" s="2342"/>
      <c r="D919" s="2342"/>
      <c r="E919" s="2342"/>
      <c r="F919" s="2342"/>
      <c r="G919" s="2342"/>
      <c r="H919" s="2407"/>
      <c r="I919" s="2342"/>
      <c r="J919" s="2342"/>
      <c r="K919" s="2342"/>
      <c r="L919" s="2342"/>
      <c r="M919" s="2342"/>
      <c r="N919" s="2342"/>
      <c r="O919" s="2342"/>
      <c r="P919" s="2342"/>
      <c r="Q919" s="2342"/>
      <c r="R919" s="2342"/>
      <c r="S919" s="2342"/>
      <c r="T919" s="2342"/>
      <c r="U919" s="2342"/>
      <c r="V919" s="2342"/>
      <c r="W919" s="2342"/>
      <c r="X919" s="2342"/>
      <c r="Y919" s="2342"/>
    </row>
    <row r="920" spans="1:25" ht="15.75" customHeight="1">
      <c r="A920" s="2342"/>
      <c r="B920" s="2342"/>
      <c r="C920" s="2342"/>
      <c r="D920" s="2342"/>
      <c r="E920" s="2342"/>
      <c r="F920" s="2342"/>
      <c r="G920" s="2342"/>
      <c r="H920" s="2407"/>
      <c r="I920" s="2342"/>
      <c r="J920" s="2342"/>
      <c r="K920" s="2342"/>
      <c r="L920" s="2342"/>
      <c r="M920" s="2342"/>
      <c r="N920" s="2342"/>
      <c r="O920" s="2342"/>
      <c r="P920" s="2342"/>
      <c r="Q920" s="2342"/>
      <c r="R920" s="2342"/>
      <c r="S920" s="2342"/>
      <c r="T920" s="2342"/>
      <c r="U920" s="2342"/>
      <c r="V920" s="2342"/>
      <c r="W920" s="2342"/>
      <c r="X920" s="2342"/>
      <c r="Y920" s="2342"/>
    </row>
    <row r="921" spans="1:25" ht="15.75" customHeight="1">
      <c r="A921" s="2342"/>
      <c r="B921" s="2342"/>
      <c r="C921" s="2342"/>
      <c r="D921" s="2342"/>
      <c r="E921" s="2342"/>
      <c r="F921" s="2342"/>
      <c r="G921" s="2342"/>
      <c r="H921" s="2407"/>
      <c r="I921" s="2342"/>
      <c r="J921" s="2342"/>
      <c r="K921" s="2342"/>
      <c r="L921" s="2342"/>
      <c r="M921" s="2342"/>
      <c r="N921" s="2342"/>
      <c r="O921" s="2342"/>
      <c r="P921" s="2342"/>
      <c r="Q921" s="2342"/>
      <c r="R921" s="2342"/>
      <c r="S921" s="2342"/>
      <c r="T921" s="2342"/>
      <c r="U921" s="2342"/>
      <c r="V921" s="2342"/>
      <c r="W921" s="2342"/>
      <c r="X921" s="2342"/>
      <c r="Y921" s="2342"/>
    </row>
    <row r="922" spans="1:25" ht="15.75" customHeight="1">
      <c r="A922" s="2342"/>
      <c r="B922" s="2342"/>
      <c r="C922" s="2342"/>
      <c r="D922" s="2342"/>
      <c r="E922" s="2342"/>
      <c r="F922" s="2342"/>
      <c r="G922" s="2342"/>
      <c r="H922" s="2407"/>
      <c r="I922" s="2342"/>
      <c r="J922" s="2342"/>
      <c r="K922" s="2342"/>
      <c r="L922" s="2342"/>
      <c r="M922" s="2342"/>
      <c r="N922" s="2342"/>
      <c r="O922" s="2342"/>
      <c r="P922" s="2342"/>
      <c r="Q922" s="2342"/>
      <c r="R922" s="2342"/>
      <c r="S922" s="2342"/>
      <c r="T922" s="2342"/>
      <c r="U922" s="2342"/>
      <c r="V922" s="2342"/>
      <c r="W922" s="2342"/>
      <c r="X922" s="2342"/>
      <c r="Y922" s="2342"/>
    </row>
    <row r="923" spans="1:25" ht="15.75" customHeight="1">
      <c r="A923" s="2342"/>
      <c r="B923" s="2342"/>
      <c r="C923" s="2342"/>
      <c r="D923" s="2342"/>
      <c r="E923" s="2342"/>
      <c r="F923" s="2342"/>
      <c r="G923" s="2342"/>
      <c r="H923" s="2407"/>
      <c r="I923" s="2342"/>
      <c r="J923" s="2342"/>
      <c r="K923" s="2342"/>
      <c r="L923" s="2342"/>
      <c r="M923" s="2342"/>
      <c r="N923" s="2342"/>
      <c r="O923" s="2342"/>
      <c r="P923" s="2342"/>
      <c r="Q923" s="2342"/>
      <c r="R923" s="2342"/>
      <c r="S923" s="2342"/>
      <c r="T923" s="2342"/>
      <c r="U923" s="2342"/>
      <c r="V923" s="2342"/>
      <c r="W923" s="2342"/>
      <c r="X923" s="2342"/>
      <c r="Y923" s="2342"/>
    </row>
    <row r="924" spans="1:25" ht="15.75" customHeight="1">
      <c r="A924" s="2342"/>
      <c r="B924" s="2342"/>
      <c r="C924" s="2342"/>
      <c r="D924" s="2342"/>
      <c r="E924" s="2342"/>
      <c r="F924" s="2342"/>
      <c r="G924" s="2342"/>
      <c r="H924" s="2407"/>
      <c r="I924" s="2342"/>
      <c r="J924" s="2342"/>
      <c r="K924" s="2342"/>
      <c r="L924" s="2342"/>
      <c r="M924" s="2342"/>
      <c r="N924" s="2342"/>
      <c r="O924" s="2342"/>
      <c r="P924" s="2342"/>
      <c r="Q924" s="2342"/>
      <c r="R924" s="2342"/>
      <c r="S924" s="2342"/>
      <c r="T924" s="2342"/>
      <c r="U924" s="2342"/>
      <c r="V924" s="2342"/>
      <c r="W924" s="2342"/>
      <c r="X924" s="2342"/>
      <c r="Y924" s="2342"/>
    </row>
    <row r="925" spans="1:25" ht="15.75" customHeight="1">
      <c r="A925" s="2342"/>
      <c r="B925" s="2342"/>
      <c r="C925" s="2342"/>
      <c r="D925" s="2342"/>
      <c r="E925" s="2342"/>
      <c r="F925" s="2342"/>
      <c r="G925" s="2342"/>
      <c r="H925" s="2407"/>
      <c r="I925" s="2342"/>
      <c r="J925" s="2342"/>
      <c r="K925" s="2342"/>
      <c r="L925" s="2342"/>
      <c r="M925" s="2342"/>
      <c r="N925" s="2342"/>
      <c r="O925" s="2342"/>
      <c r="P925" s="2342"/>
      <c r="Q925" s="2342"/>
      <c r="R925" s="2342"/>
      <c r="S925" s="2342"/>
      <c r="T925" s="2342"/>
      <c r="U925" s="2342"/>
      <c r="V925" s="2342"/>
      <c r="W925" s="2342"/>
      <c r="X925" s="2342"/>
      <c r="Y925" s="2342"/>
    </row>
    <row r="926" spans="1:25" ht="15.75" customHeight="1">
      <c r="A926" s="2342"/>
      <c r="B926" s="2342"/>
      <c r="C926" s="2342"/>
      <c r="D926" s="2342"/>
      <c r="E926" s="2342"/>
      <c r="F926" s="2342"/>
      <c r="G926" s="2342"/>
      <c r="H926" s="2407"/>
      <c r="I926" s="2342"/>
      <c r="J926" s="2342"/>
      <c r="K926" s="2342"/>
      <c r="L926" s="2342"/>
      <c r="M926" s="2342"/>
      <c r="N926" s="2342"/>
      <c r="O926" s="2342"/>
      <c r="P926" s="2342"/>
      <c r="Q926" s="2342"/>
      <c r="R926" s="2342"/>
      <c r="S926" s="2342"/>
      <c r="T926" s="2342"/>
      <c r="U926" s="2342"/>
      <c r="V926" s="2342"/>
      <c r="W926" s="2342"/>
      <c r="X926" s="2342"/>
      <c r="Y926" s="2342"/>
    </row>
    <row r="927" spans="1:25" ht="15.75" customHeight="1">
      <c r="A927" s="2342"/>
      <c r="B927" s="2342"/>
      <c r="C927" s="2342"/>
      <c r="D927" s="2342"/>
      <c r="E927" s="2342"/>
      <c r="F927" s="2342"/>
      <c r="G927" s="2342"/>
      <c r="H927" s="2407"/>
      <c r="I927" s="2342"/>
      <c r="J927" s="2342"/>
      <c r="K927" s="2342"/>
      <c r="L927" s="2342"/>
      <c r="M927" s="2342"/>
      <c r="N927" s="2342"/>
      <c r="O927" s="2342"/>
      <c r="P927" s="2342"/>
      <c r="Q927" s="2342"/>
      <c r="R927" s="2342"/>
      <c r="S927" s="2342"/>
      <c r="T927" s="2342"/>
      <c r="U927" s="2342"/>
      <c r="V927" s="2342"/>
      <c r="W927" s="2342"/>
      <c r="X927" s="2342"/>
      <c r="Y927" s="2342"/>
    </row>
    <row r="928" spans="1:25" ht="15.75" customHeight="1">
      <c r="A928" s="2342"/>
      <c r="B928" s="2342"/>
      <c r="C928" s="2342"/>
      <c r="D928" s="2342"/>
      <c r="E928" s="2342"/>
      <c r="F928" s="2342"/>
      <c r="G928" s="2342"/>
      <c r="H928" s="2407"/>
      <c r="I928" s="2342"/>
      <c r="J928" s="2342"/>
      <c r="K928" s="2342"/>
      <c r="L928" s="2342"/>
      <c r="M928" s="2342"/>
      <c r="N928" s="2342"/>
      <c r="O928" s="2342"/>
      <c r="P928" s="2342"/>
      <c r="Q928" s="2342"/>
      <c r="R928" s="2342"/>
      <c r="S928" s="2342"/>
      <c r="T928" s="2342"/>
      <c r="U928" s="2342"/>
      <c r="V928" s="2342"/>
      <c r="W928" s="2342"/>
      <c r="X928" s="2342"/>
      <c r="Y928" s="2342"/>
    </row>
    <row r="929" spans="1:25" ht="15.75" customHeight="1">
      <c r="A929" s="2342"/>
      <c r="B929" s="2342"/>
      <c r="C929" s="2342"/>
      <c r="D929" s="2342"/>
      <c r="E929" s="2342"/>
      <c r="F929" s="2342"/>
      <c r="G929" s="2342"/>
      <c r="H929" s="2407"/>
      <c r="I929" s="2342"/>
      <c r="J929" s="2342"/>
      <c r="K929" s="2342"/>
      <c r="L929" s="2342"/>
      <c r="M929" s="2342"/>
      <c r="N929" s="2342"/>
      <c r="O929" s="2342"/>
      <c r="P929" s="2342"/>
      <c r="Q929" s="2342"/>
      <c r="R929" s="2342"/>
      <c r="S929" s="2342"/>
      <c r="T929" s="2342"/>
      <c r="U929" s="2342"/>
      <c r="V929" s="2342"/>
      <c r="W929" s="2342"/>
      <c r="X929" s="2342"/>
      <c r="Y929" s="2342"/>
    </row>
    <row r="930" spans="1:25" ht="15.75" customHeight="1">
      <c r="A930" s="2342"/>
      <c r="B930" s="2342"/>
      <c r="C930" s="2342"/>
      <c r="D930" s="2342"/>
      <c r="E930" s="2342"/>
      <c r="F930" s="2342"/>
      <c r="G930" s="2342"/>
      <c r="H930" s="2407"/>
      <c r="I930" s="2342"/>
      <c r="J930" s="2342"/>
      <c r="K930" s="2342"/>
      <c r="L930" s="2342"/>
      <c r="M930" s="2342"/>
      <c r="N930" s="2342"/>
      <c r="O930" s="2342"/>
      <c r="P930" s="2342"/>
      <c r="Q930" s="2342"/>
      <c r="R930" s="2342"/>
      <c r="S930" s="2342"/>
      <c r="T930" s="2342"/>
      <c r="U930" s="2342"/>
      <c r="V930" s="2342"/>
      <c r="W930" s="2342"/>
      <c r="X930" s="2342"/>
      <c r="Y930" s="2342"/>
    </row>
    <row r="931" spans="1:25" ht="15.75" customHeight="1">
      <c r="A931" s="2342"/>
      <c r="B931" s="2342"/>
      <c r="C931" s="2342"/>
      <c r="D931" s="2342"/>
      <c r="E931" s="2342"/>
      <c r="F931" s="2342"/>
      <c r="G931" s="2342"/>
      <c r="H931" s="2407"/>
      <c r="I931" s="2342"/>
      <c r="J931" s="2342"/>
      <c r="K931" s="2342"/>
      <c r="L931" s="2342"/>
      <c r="M931" s="2342"/>
      <c r="N931" s="2342"/>
      <c r="O931" s="2342"/>
      <c r="P931" s="2342"/>
      <c r="Q931" s="2342"/>
      <c r="R931" s="2342"/>
      <c r="S931" s="2342"/>
      <c r="T931" s="2342"/>
      <c r="U931" s="2342"/>
      <c r="V931" s="2342"/>
      <c r="W931" s="2342"/>
      <c r="X931" s="2342"/>
      <c r="Y931" s="2342"/>
    </row>
    <row r="932" spans="1:25" ht="15.75" customHeight="1">
      <c r="A932" s="2342"/>
      <c r="B932" s="2342"/>
      <c r="C932" s="2342"/>
      <c r="D932" s="2342"/>
      <c r="E932" s="2342"/>
      <c r="F932" s="2342"/>
      <c r="G932" s="2342"/>
      <c r="H932" s="2407"/>
      <c r="I932" s="2342"/>
      <c r="J932" s="2342"/>
      <c r="K932" s="2342"/>
      <c r="L932" s="2342"/>
      <c r="M932" s="2342"/>
      <c r="N932" s="2342"/>
      <c r="O932" s="2342"/>
      <c r="P932" s="2342"/>
      <c r="Q932" s="2342"/>
      <c r="R932" s="2342"/>
      <c r="S932" s="2342"/>
      <c r="T932" s="2342"/>
      <c r="U932" s="2342"/>
      <c r="V932" s="2342"/>
      <c r="W932" s="2342"/>
      <c r="X932" s="2342"/>
      <c r="Y932" s="2342"/>
    </row>
    <row r="933" spans="1:25" ht="15.75" customHeight="1">
      <c r="A933" s="2342"/>
      <c r="B933" s="2342"/>
      <c r="C933" s="2342"/>
      <c r="D933" s="2342"/>
      <c r="E933" s="2342"/>
      <c r="F933" s="2342"/>
      <c r="G933" s="2342"/>
      <c r="H933" s="2407"/>
      <c r="I933" s="2342"/>
      <c r="J933" s="2342"/>
      <c r="K933" s="2342"/>
      <c r="L933" s="2342"/>
      <c r="M933" s="2342"/>
      <c r="N933" s="2342"/>
      <c r="O933" s="2342"/>
      <c r="P933" s="2342"/>
      <c r="Q933" s="2342"/>
      <c r="R933" s="2342"/>
      <c r="S933" s="2342"/>
      <c r="T933" s="2342"/>
      <c r="U933" s="2342"/>
      <c r="V933" s="2342"/>
      <c r="W933" s="2342"/>
      <c r="X933" s="2342"/>
      <c r="Y933" s="2342"/>
    </row>
    <row r="934" spans="1:25" ht="15.75" customHeight="1">
      <c r="A934" s="2342"/>
      <c r="B934" s="2342"/>
      <c r="C934" s="2342"/>
      <c r="D934" s="2342"/>
      <c r="E934" s="2342"/>
      <c r="F934" s="2342"/>
      <c r="G934" s="2342"/>
      <c r="H934" s="2407"/>
      <c r="I934" s="2342"/>
      <c r="J934" s="2342"/>
      <c r="K934" s="2342"/>
      <c r="L934" s="2342"/>
      <c r="M934" s="2342"/>
      <c r="N934" s="2342"/>
      <c r="O934" s="2342"/>
      <c r="P934" s="2342"/>
      <c r="Q934" s="2342"/>
      <c r="R934" s="2342"/>
      <c r="S934" s="2342"/>
      <c r="T934" s="2342"/>
      <c r="U934" s="2342"/>
      <c r="V934" s="2342"/>
      <c r="W934" s="2342"/>
      <c r="X934" s="2342"/>
      <c r="Y934" s="2342"/>
    </row>
    <row r="935" spans="1:25" ht="15.75" customHeight="1">
      <c r="A935" s="2342"/>
      <c r="B935" s="2342"/>
      <c r="C935" s="2342"/>
      <c r="D935" s="2342"/>
      <c r="E935" s="2342"/>
      <c r="F935" s="2342"/>
      <c r="G935" s="2342"/>
      <c r="H935" s="2407"/>
      <c r="I935" s="2342"/>
      <c r="J935" s="2342"/>
      <c r="K935" s="2342"/>
      <c r="L935" s="2342"/>
      <c r="M935" s="2342"/>
      <c r="N935" s="2342"/>
      <c r="O935" s="2342"/>
      <c r="P935" s="2342"/>
      <c r="Q935" s="2342"/>
      <c r="R935" s="2342"/>
      <c r="S935" s="2342"/>
      <c r="T935" s="2342"/>
      <c r="U935" s="2342"/>
      <c r="V935" s="2342"/>
      <c r="W935" s="2342"/>
      <c r="X935" s="2342"/>
      <c r="Y935" s="2342"/>
    </row>
    <row r="936" spans="1:25" ht="15.75" customHeight="1">
      <c r="A936" s="2342"/>
      <c r="B936" s="2342"/>
      <c r="C936" s="2342"/>
      <c r="D936" s="2342"/>
      <c r="E936" s="2342"/>
      <c r="F936" s="2342"/>
      <c r="G936" s="2342"/>
      <c r="H936" s="2407"/>
      <c r="I936" s="2342"/>
      <c r="J936" s="2342"/>
      <c r="K936" s="2342"/>
      <c r="L936" s="2342"/>
      <c r="M936" s="2342"/>
      <c r="N936" s="2342"/>
      <c r="O936" s="2342"/>
      <c r="P936" s="2342"/>
      <c r="Q936" s="2342"/>
      <c r="R936" s="2342"/>
      <c r="S936" s="2342"/>
      <c r="T936" s="2342"/>
      <c r="U936" s="2342"/>
      <c r="V936" s="2342"/>
      <c r="W936" s="2342"/>
      <c r="X936" s="2342"/>
      <c r="Y936" s="2342"/>
    </row>
    <row r="937" spans="1:25" ht="15.75" customHeight="1">
      <c r="A937" s="2342"/>
      <c r="B937" s="2342"/>
      <c r="C937" s="2342"/>
      <c r="D937" s="2342"/>
      <c r="E937" s="2342"/>
      <c r="F937" s="2342"/>
      <c r="G937" s="2342"/>
      <c r="H937" s="2407"/>
      <c r="I937" s="2342"/>
      <c r="J937" s="2342"/>
      <c r="K937" s="2342"/>
      <c r="L937" s="2342"/>
      <c r="M937" s="2342"/>
      <c r="N937" s="2342"/>
      <c r="O937" s="2342"/>
      <c r="P937" s="2342"/>
      <c r="Q937" s="2342"/>
      <c r="R937" s="2342"/>
      <c r="S937" s="2342"/>
      <c r="T937" s="2342"/>
      <c r="U937" s="2342"/>
      <c r="V937" s="2342"/>
      <c r="W937" s="2342"/>
      <c r="X937" s="2342"/>
      <c r="Y937" s="2342"/>
    </row>
    <row r="938" spans="1:25" ht="15.75" customHeight="1">
      <c r="A938" s="2342"/>
      <c r="B938" s="2342"/>
      <c r="C938" s="2342"/>
      <c r="D938" s="2342"/>
      <c r="E938" s="2342"/>
      <c r="F938" s="2342"/>
      <c r="G938" s="2342"/>
      <c r="H938" s="2407"/>
      <c r="I938" s="2342"/>
      <c r="J938" s="2342"/>
      <c r="K938" s="2342"/>
      <c r="L938" s="2342"/>
      <c r="M938" s="2342"/>
      <c r="N938" s="2342"/>
      <c r="O938" s="2342"/>
      <c r="P938" s="2342"/>
      <c r="Q938" s="2342"/>
      <c r="R938" s="2342"/>
      <c r="S938" s="2342"/>
      <c r="T938" s="2342"/>
      <c r="U938" s="2342"/>
      <c r="V938" s="2342"/>
      <c r="W938" s="2342"/>
      <c r="X938" s="2342"/>
      <c r="Y938" s="2342"/>
    </row>
    <row r="939" spans="1:25" ht="15.75" customHeight="1">
      <c r="A939" s="2342"/>
      <c r="B939" s="2342"/>
      <c r="C939" s="2342"/>
      <c r="D939" s="2342"/>
      <c r="E939" s="2342"/>
      <c r="F939" s="2342"/>
      <c r="G939" s="2342"/>
      <c r="H939" s="2407"/>
      <c r="I939" s="2342"/>
      <c r="J939" s="2342"/>
      <c r="K939" s="2342"/>
      <c r="L939" s="2342"/>
      <c r="M939" s="2342"/>
      <c r="N939" s="2342"/>
      <c r="O939" s="2342"/>
      <c r="P939" s="2342"/>
      <c r="Q939" s="2342"/>
      <c r="R939" s="2342"/>
      <c r="S939" s="2342"/>
      <c r="T939" s="2342"/>
      <c r="U939" s="2342"/>
      <c r="V939" s="2342"/>
      <c r="W939" s="2342"/>
      <c r="X939" s="2342"/>
      <c r="Y939" s="2342"/>
    </row>
    <row r="940" spans="1:25" ht="15.75" customHeight="1">
      <c r="A940" s="2342"/>
      <c r="B940" s="2342"/>
      <c r="C940" s="2342"/>
      <c r="D940" s="2342"/>
      <c r="E940" s="2342"/>
      <c r="F940" s="2342"/>
      <c r="G940" s="2342"/>
      <c r="H940" s="2407"/>
      <c r="I940" s="2342"/>
      <c r="J940" s="2342"/>
      <c r="K940" s="2342"/>
      <c r="L940" s="2342"/>
      <c r="M940" s="2342"/>
      <c r="N940" s="2342"/>
      <c r="O940" s="2342"/>
      <c r="P940" s="2342"/>
      <c r="Q940" s="2342"/>
      <c r="R940" s="2342"/>
      <c r="S940" s="2342"/>
      <c r="T940" s="2342"/>
      <c r="U940" s="2342"/>
      <c r="V940" s="2342"/>
      <c r="W940" s="2342"/>
      <c r="X940" s="2342"/>
      <c r="Y940" s="2342"/>
    </row>
    <row r="941" spans="1:25" ht="15.75" customHeight="1">
      <c r="A941" s="2342"/>
      <c r="B941" s="2342"/>
      <c r="C941" s="2342"/>
      <c r="D941" s="2342"/>
      <c r="E941" s="2342"/>
      <c r="F941" s="2342"/>
      <c r="G941" s="2342"/>
      <c r="H941" s="2407"/>
      <c r="I941" s="2342"/>
      <c r="J941" s="2342"/>
      <c r="K941" s="2342"/>
      <c r="L941" s="2342"/>
      <c r="M941" s="2342"/>
      <c r="N941" s="2342"/>
      <c r="O941" s="2342"/>
      <c r="P941" s="2342"/>
      <c r="Q941" s="2342"/>
      <c r="R941" s="2342"/>
      <c r="S941" s="2342"/>
      <c r="T941" s="2342"/>
      <c r="U941" s="2342"/>
      <c r="V941" s="2342"/>
      <c r="W941" s="2342"/>
      <c r="X941" s="2342"/>
      <c r="Y941" s="2342"/>
    </row>
    <row r="942" spans="1:25" ht="15.75" customHeight="1">
      <c r="A942" s="2342"/>
      <c r="B942" s="2342"/>
      <c r="C942" s="2342"/>
      <c r="D942" s="2342"/>
      <c r="E942" s="2342"/>
      <c r="F942" s="2342"/>
      <c r="G942" s="2342"/>
      <c r="H942" s="2407"/>
      <c r="I942" s="2342"/>
      <c r="J942" s="2342"/>
      <c r="K942" s="2342"/>
      <c r="L942" s="2342"/>
      <c r="M942" s="2342"/>
      <c r="N942" s="2342"/>
      <c r="O942" s="2342"/>
      <c r="P942" s="2342"/>
      <c r="Q942" s="2342"/>
      <c r="R942" s="2342"/>
      <c r="S942" s="2342"/>
      <c r="T942" s="2342"/>
      <c r="U942" s="2342"/>
      <c r="V942" s="2342"/>
      <c r="W942" s="2342"/>
      <c r="X942" s="2342"/>
      <c r="Y942" s="2342"/>
    </row>
    <row r="943" spans="1:25" ht="15.75" customHeight="1">
      <c r="A943" s="2342"/>
      <c r="B943" s="2342"/>
      <c r="C943" s="2342"/>
      <c r="D943" s="2342"/>
      <c r="E943" s="2342"/>
      <c r="F943" s="2342"/>
      <c r="G943" s="2342"/>
      <c r="H943" s="2407"/>
      <c r="I943" s="2342"/>
      <c r="J943" s="2342"/>
      <c r="K943" s="2342"/>
      <c r="L943" s="2342"/>
      <c r="M943" s="2342"/>
      <c r="N943" s="2342"/>
      <c r="O943" s="2342"/>
      <c r="P943" s="2342"/>
      <c r="Q943" s="2342"/>
      <c r="R943" s="2342"/>
      <c r="S943" s="2342"/>
      <c r="T943" s="2342"/>
      <c r="U943" s="2342"/>
      <c r="V943" s="2342"/>
      <c r="W943" s="2342"/>
      <c r="X943" s="2342"/>
      <c r="Y943" s="2342"/>
    </row>
    <row r="944" spans="1:25" ht="15.75" customHeight="1">
      <c r="A944" s="2342"/>
      <c r="B944" s="2342"/>
      <c r="C944" s="2342"/>
      <c r="D944" s="2342"/>
      <c r="E944" s="2342"/>
      <c r="F944" s="2342"/>
      <c r="G944" s="2342"/>
      <c r="H944" s="2407"/>
      <c r="I944" s="2342"/>
      <c r="J944" s="2342"/>
      <c r="K944" s="2342"/>
      <c r="L944" s="2342"/>
      <c r="M944" s="2342"/>
      <c r="N944" s="2342"/>
      <c r="O944" s="2342"/>
      <c r="P944" s="2342"/>
      <c r="Q944" s="2342"/>
      <c r="R944" s="2342"/>
      <c r="S944" s="2342"/>
      <c r="T944" s="2342"/>
      <c r="U944" s="2342"/>
      <c r="V944" s="2342"/>
      <c r="W944" s="2342"/>
      <c r="X944" s="2342"/>
      <c r="Y944" s="2342"/>
    </row>
    <row r="945" spans="1:25" ht="15.75" customHeight="1">
      <c r="A945" s="2342"/>
      <c r="B945" s="2342"/>
      <c r="C945" s="2342"/>
      <c r="D945" s="2342"/>
      <c r="E945" s="2342"/>
      <c r="F945" s="2342"/>
      <c r="G945" s="2342"/>
      <c r="H945" s="2407"/>
      <c r="I945" s="2342"/>
      <c r="J945" s="2342"/>
      <c r="K945" s="2342"/>
      <c r="L945" s="2342"/>
      <c r="M945" s="2342"/>
      <c r="N945" s="2342"/>
      <c r="O945" s="2342"/>
      <c r="P945" s="2342"/>
      <c r="Q945" s="2342"/>
      <c r="R945" s="2342"/>
      <c r="S945" s="2342"/>
      <c r="T945" s="2342"/>
      <c r="U945" s="2342"/>
      <c r="V945" s="2342"/>
      <c r="W945" s="2342"/>
      <c r="X945" s="2342"/>
      <c r="Y945" s="2342"/>
    </row>
    <row r="946" spans="1:25" ht="15.75" customHeight="1">
      <c r="A946" s="2342"/>
      <c r="B946" s="2342"/>
      <c r="C946" s="2342"/>
      <c r="D946" s="2342"/>
      <c r="E946" s="2342"/>
      <c r="F946" s="2342"/>
      <c r="G946" s="2342"/>
      <c r="H946" s="2407"/>
      <c r="I946" s="2342"/>
      <c r="J946" s="2342"/>
      <c r="K946" s="2342"/>
      <c r="L946" s="2342"/>
      <c r="M946" s="2342"/>
      <c r="N946" s="2342"/>
      <c r="O946" s="2342"/>
      <c r="P946" s="2342"/>
      <c r="Q946" s="2342"/>
      <c r="R946" s="2342"/>
      <c r="S946" s="2342"/>
      <c r="T946" s="2342"/>
      <c r="U946" s="2342"/>
      <c r="V946" s="2342"/>
      <c r="W946" s="2342"/>
      <c r="X946" s="2342"/>
      <c r="Y946" s="2342"/>
    </row>
    <row r="947" spans="1:25" ht="15.75" customHeight="1">
      <c r="A947" s="2342"/>
      <c r="B947" s="2342"/>
      <c r="C947" s="2342"/>
      <c r="D947" s="2342"/>
      <c r="E947" s="2342"/>
      <c r="F947" s="2342"/>
      <c r="G947" s="2342"/>
      <c r="H947" s="2407"/>
      <c r="I947" s="2342"/>
      <c r="J947" s="2342"/>
      <c r="K947" s="2342"/>
      <c r="L947" s="2342"/>
      <c r="M947" s="2342"/>
      <c r="N947" s="2342"/>
      <c r="O947" s="2342"/>
      <c r="P947" s="2342"/>
      <c r="Q947" s="2342"/>
      <c r="R947" s="2342"/>
      <c r="S947" s="2342"/>
      <c r="T947" s="2342"/>
      <c r="U947" s="2342"/>
      <c r="V947" s="2342"/>
      <c r="W947" s="2342"/>
      <c r="X947" s="2342"/>
      <c r="Y947" s="2342"/>
    </row>
    <row r="948" spans="1:25" ht="15.75" customHeight="1">
      <c r="A948" s="2342"/>
      <c r="B948" s="2342"/>
      <c r="C948" s="2342"/>
      <c r="D948" s="2342"/>
      <c r="E948" s="2342"/>
      <c r="F948" s="2342"/>
      <c r="G948" s="2342"/>
      <c r="H948" s="2407"/>
      <c r="I948" s="2342"/>
      <c r="J948" s="2342"/>
      <c r="K948" s="2342"/>
      <c r="L948" s="2342"/>
      <c r="M948" s="2342"/>
      <c r="N948" s="2342"/>
      <c r="O948" s="2342"/>
      <c r="P948" s="2342"/>
      <c r="Q948" s="2342"/>
      <c r="R948" s="2342"/>
      <c r="S948" s="2342"/>
      <c r="T948" s="2342"/>
      <c r="U948" s="2342"/>
      <c r="V948" s="2342"/>
      <c r="W948" s="2342"/>
      <c r="X948" s="2342"/>
      <c r="Y948" s="2342"/>
    </row>
    <row r="949" spans="1:25" ht="15.75" customHeight="1">
      <c r="A949" s="2342"/>
      <c r="B949" s="2342"/>
      <c r="C949" s="2342"/>
      <c r="D949" s="2342"/>
      <c r="E949" s="2342"/>
      <c r="F949" s="2342"/>
      <c r="G949" s="2342"/>
      <c r="H949" s="2407"/>
      <c r="I949" s="2342"/>
      <c r="J949" s="2342"/>
      <c r="K949" s="2342"/>
      <c r="L949" s="2342"/>
      <c r="M949" s="2342"/>
      <c r="N949" s="2342"/>
      <c r="O949" s="2342"/>
      <c r="P949" s="2342"/>
      <c r="Q949" s="2342"/>
      <c r="R949" s="2342"/>
      <c r="S949" s="2342"/>
      <c r="T949" s="2342"/>
      <c r="U949" s="2342"/>
      <c r="V949" s="2342"/>
      <c r="W949" s="2342"/>
      <c r="X949" s="2342"/>
      <c r="Y949" s="2342"/>
    </row>
    <row r="950" spans="1:25" ht="15.75" customHeight="1">
      <c r="A950" s="2342"/>
      <c r="B950" s="2342"/>
      <c r="C950" s="2342"/>
      <c r="D950" s="2342"/>
      <c r="E950" s="2342"/>
      <c r="F950" s="2342"/>
      <c r="G950" s="2342"/>
      <c r="H950" s="2407"/>
      <c r="I950" s="2342"/>
      <c r="J950" s="2342"/>
      <c r="K950" s="2342"/>
      <c r="L950" s="2342"/>
      <c r="M950" s="2342"/>
      <c r="N950" s="2342"/>
      <c r="O950" s="2342"/>
      <c r="P950" s="2342"/>
      <c r="Q950" s="2342"/>
      <c r="R950" s="2342"/>
      <c r="S950" s="2342"/>
      <c r="T950" s="2342"/>
      <c r="U950" s="2342"/>
      <c r="V950" s="2342"/>
      <c r="W950" s="2342"/>
      <c r="X950" s="2342"/>
      <c r="Y950" s="2342"/>
    </row>
    <row r="951" spans="1:25" ht="15.75" customHeight="1">
      <c r="A951" s="2342"/>
      <c r="B951" s="2342"/>
      <c r="C951" s="2342"/>
      <c r="D951" s="2342"/>
      <c r="E951" s="2342"/>
      <c r="F951" s="2342"/>
      <c r="G951" s="2342"/>
      <c r="H951" s="2407"/>
      <c r="I951" s="2342"/>
      <c r="J951" s="2342"/>
      <c r="K951" s="2342"/>
      <c r="L951" s="2342"/>
      <c r="M951" s="2342"/>
      <c r="N951" s="2342"/>
      <c r="O951" s="2342"/>
      <c r="P951" s="2342"/>
      <c r="Q951" s="2342"/>
      <c r="R951" s="2342"/>
      <c r="S951" s="2342"/>
      <c r="T951" s="2342"/>
      <c r="U951" s="2342"/>
      <c r="V951" s="2342"/>
      <c r="W951" s="2342"/>
      <c r="X951" s="2342"/>
      <c r="Y951" s="2342"/>
    </row>
    <row r="952" spans="1:25" ht="15.75" customHeight="1">
      <c r="A952" s="2342"/>
      <c r="B952" s="2342"/>
      <c r="C952" s="2342"/>
      <c r="D952" s="2342"/>
      <c r="E952" s="2342"/>
      <c r="F952" s="2342"/>
      <c r="G952" s="2342"/>
      <c r="H952" s="2407"/>
      <c r="I952" s="2342"/>
      <c r="J952" s="2342"/>
      <c r="K952" s="2342"/>
      <c r="L952" s="2342"/>
      <c r="M952" s="2342"/>
      <c r="N952" s="2342"/>
      <c r="O952" s="2342"/>
      <c r="P952" s="2342"/>
      <c r="Q952" s="2342"/>
      <c r="R952" s="2342"/>
      <c r="S952" s="2342"/>
      <c r="T952" s="2342"/>
      <c r="U952" s="2342"/>
      <c r="V952" s="2342"/>
      <c r="W952" s="2342"/>
      <c r="X952" s="2342"/>
      <c r="Y952" s="2342"/>
    </row>
    <row r="953" spans="1:25" ht="15.75" customHeight="1">
      <c r="A953" s="2342"/>
      <c r="B953" s="2342"/>
      <c r="C953" s="2342"/>
      <c r="D953" s="2342"/>
      <c r="E953" s="2342"/>
      <c r="F953" s="2342"/>
      <c r="G953" s="2342"/>
      <c r="H953" s="2407"/>
      <c r="I953" s="2342"/>
      <c r="J953" s="2342"/>
      <c r="K953" s="2342"/>
      <c r="L953" s="2342"/>
      <c r="M953" s="2342"/>
      <c r="N953" s="2342"/>
      <c r="O953" s="2342"/>
      <c r="P953" s="2342"/>
      <c r="Q953" s="2342"/>
      <c r="R953" s="2342"/>
      <c r="S953" s="2342"/>
      <c r="T953" s="2342"/>
      <c r="U953" s="2342"/>
      <c r="V953" s="2342"/>
      <c r="W953" s="2342"/>
      <c r="X953" s="2342"/>
      <c r="Y953" s="2342"/>
    </row>
    <row r="954" spans="1:25" ht="15.75" customHeight="1">
      <c r="A954" s="2342"/>
      <c r="B954" s="2342"/>
      <c r="C954" s="2342"/>
      <c r="D954" s="2342"/>
      <c r="E954" s="2342"/>
      <c r="F954" s="2342"/>
      <c r="G954" s="2342"/>
      <c r="H954" s="2407"/>
      <c r="I954" s="2342"/>
      <c r="J954" s="2342"/>
      <c r="K954" s="2342"/>
      <c r="L954" s="2342"/>
      <c r="M954" s="2342"/>
      <c r="N954" s="2342"/>
      <c r="O954" s="2342"/>
      <c r="P954" s="2342"/>
      <c r="Q954" s="2342"/>
      <c r="R954" s="2342"/>
      <c r="S954" s="2342"/>
      <c r="T954" s="2342"/>
      <c r="U954" s="2342"/>
      <c r="V954" s="2342"/>
      <c r="W954" s="2342"/>
      <c r="X954" s="2342"/>
      <c r="Y954" s="2342"/>
    </row>
    <row r="955" spans="1:25" ht="15.75" customHeight="1">
      <c r="A955" s="2342"/>
      <c r="B955" s="2342"/>
      <c r="C955" s="2342"/>
      <c r="D955" s="2342"/>
      <c r="E955" s="2342"/>
      <c r="F955" s="2342"/>
      <c r="G955" s="2342"/>
      <c r="H955" s="2407"/>
      <c r="I955" s="2342"/>
      <c r="J955" s="2342"/>
      <c r="K955" s="2342"/>
      <c r="L955" s="2342"/>
      <c r="M955" s="2342"/>
      <c r="N955" s="2342"/>
      <c r="O955" s="2342"/>
      <c r="P955" s="2342"/>
      <c r="Q955" s="2342"/>
      <c r="R955" s="2342"/>
      <c r="S955" s="2342"/>
      <c r="T955" s="2342"/>
      <c r="U955" s="2342"/>
      <c r="V955" s="2342"/>
      <c r="W955" s="2342"/>
      <c r="X955" s="2342"/>
      <c r="Y955" s="2342"/>
    </row>
    <row r="956" spans="1:25" ht="15.75" customHeight="1">
      <c r="A956" s="2342"/>
      <c r="B956" s="2342"/>
      <c r="C956" s="2342"/>
      <c r="D956" s="2342"/>
      <c r="E956" s="2342"/>
      <c r="F956" s="2342"/>
      <c r="G956" s="2342"/>
      <c r="H956" s="2407"/>
      <c r="I956" s="2342"/>
      <c r="J956" s="2342"/>
      <c r="K956" s="2342"/>
      <c r="L956" s="2342"/>
      <c r="M956" s="2342"/>
      <c r="N956" s="2342"/>
      <c r="O956" s="2342"/>
      <c r="P956" s="2342"/>
      <c r="Q956" s="2342"/>
      <c r="R956" s="2342"/>
      <c r="S956" s="2342"/>
      <c r="T956" s="2342"/>
      <c r="U956" s="2342"/>
      <c r="V956" s="2342"/>
      <c r="W956" s="2342"/>
      <c r="X956" s="2342"/>
      <c r="Y956" s="2342"/>
    </row>
    <row r="957" spans="1:25" ht="15.75" customHeight="1">
      <c r="A957" s="2342"/>
      <c r="B957" s="2342"/>
      <c r="C957" s="2342"/>
      <c r="D957" s="2342"/>
      <c r="E957" s="2342"/>
      <c r="F957" s="2342"/>
      <c r="G957" s="2342"/>
      <c r="H957" s="2407"/>
      <c r="I957" s="2342"/>
      <c r="J957" s="2342"/>
      <c r="K957" s="2342"/>
      <c r="L957" s="2342"/>
      <c r="M957" s="2342"/>
      <c r="N957" s="2342"/>
      <c r="O957" s="2342"/>
      <c r="P957" s="2342"/>
      <c r="Q957" s="2342"/>
      <c r="R957" s="2342"/>
      <c r="S957" s="2342"/>
      <c r="T957" s="2342"/>
      <c r="U957" s="2342"/>
      <c r="V957" s="2342"/>
      <c r="W957" s="2342"/>
      <c r="X957" s="2342"/>
      <c r="Y957" s="2342"/>
    </row>
    <row r="958" spans="1:25" ht="15.75" customHeight="1">
      <c r="A958" s="2342"/>
      <c r="B958" s="2342"/>
      <c r="C958" s="2342"/>
      <c r="D958" s="2342"/>
      <c r="E958" s="2342"/>
      <c r="F958" s="2342"/>
      <c r="G958" s="2342"/>
      <c r="H958" s="2407"/>
      <c r="I958" s="2342"/>
      <c r="J958" s="2342"/>
      <c r="K958" s="2342"/>
      <c r="L958" s="2342"/>
      <c r="M958" s="2342"/>
      <c r="N958" s="2342"/>
      <c r="O958" s="2342"/>
      <c r="P958" s="2342"/>
      <c r="Q958" s="2342"/>
      <c r="R958" s="2342"/>
      <c r="S958" s="2342"/>
      <c r="T958" s="2342"/>
      <c r="U958" s="2342"/>
      <c r="V958" s="2342"/>
      <c r="W958" s="2342"/>
      <c r="X958" s="2342"/>
      <c r="Y958" s="2342"/>
    </row>
    <row r="959" spans="1:25" ht="15.75" customHeight="1">
      <c r="A959" s="2342"/>
      <c r="B959" s="2342"/>
      <c r="C959" s="2342"/>
      <c r="D959" s="2342"/>
      <c r="E959" s="2342"/>
      <c r="F959" s="2342"/>
      <c r="G959" s="2342"/>
      <c r="H959" s="2407"/>
      <c r="I959" s="2342"/>
      <c r="J959" s="2342"/>
      <c r="K959" s="2342"/>
      <c r="L959" s="2342"/>
      <c r="M959" s="2342"/>
      <c r="N959" s="2342"/>
      <c r="O959" s="2342"/>
      <c r="P959" s="2342"/>
      <c r="Q959" s="2342"/>
      <c r="R959" s="2342"/>
      <c r="S959" s="2342"/>
      <c r="T959" s="2342"/>
      <c r="U959" s="2342"/>
      <c r="V959" s="2342"/>
      <c r="W959" s="2342"/>
      <c r="X959" s="2342"/>
      <c r="Y959" s="2342"/>
    </row>
    <row r="960" spans="1:25" ht="15.75" customHeight="1">
      <c r="A960" s="2342"/>
      <c r="B960" s="2342"/>
      <c r="C960" s="2342"/>
      <c r="D960" s="2342"/>
      <c r="E960" s="2342"/>
      <c r="F960" s="2342"/>
      <c r="G960" s="2342"/>
      <c r="H960" s="2407"/>
      <c r="I960" s="2342"/>
      <c r="J960" s="2342"/>
      <c r="K960" s="2342"/>
      <c r="L960" s="2342"/>
      <c r="M960" s="2342"/>
      <c r="N960" s="2342"/>
      <c r="O960" s="2342"/>
      <c r="P960" s="2342"/>
      <c r="Q960" s="2342"/>
      <c r="R960" s="2342"/>
      <c r="S960" s="2342"/>
      <c r="T960" s="2342"/>
      <c r="U960" s="2342"/>
      <c r="V960" s="2342"/>
      <c r="W960" s="2342"/>
      <c r="X960" s="2342"/>
      <c r="Y960" s="2342"/>
    </row>
    <row r="961" spans="1:25" ht="15.75" customHeight="1">
      <c r="A961" s="2342"/>
      <c r="B961" s="2342"/>
      <c r="C961" s="2342"/>
      <c r="D961" s="2342"/>
      <c r="E961" s="2342"/>
      <c r="F961" s="2342"/>
      <c r="G961" s="2342"/>
      <c r="H961" s="2407"/>
      <c r="I961" s="2342"/>
      <c r="J961" s="2342"/>
      <c r="K961" s="2342"/>
      <c r="L961" s="2342"/>
      <c r="M961" s="2342"/>
      <c r="N961" s="2342"/>
      <c r="O961" s="2342"/>
      <c r="P961" s="2342"/>
      <c r="Q961" s="2342"/>
      <c r="R961" s="2342"/>
      <c r="S961" s="2342"/>
      <c r="T961" s="2342"/>
      <c r="U961" s="2342"/>
      <c r="V961" s="2342"/>
      <c r="W961" s="2342"/>
      <c r="X961" s="2342"/>
      <c r="Y961" s="2342"/>
    </row>
    <row r="962" spans="1:25" ht="15.75" customHeight="1">
      <c r="A962" s="2342"/>
      <c r="B962" s="2342"/>
      <c r="C962" s="2342"/>
      <c r="D962" s="2342"/>
      <c r="E962" s="2342"/>
      <c r="F962" s="2342"/>
      <c r="G962" s="2342"/>
      <c r="H962" s="2407"/>
      <c r="I962" s="2342"/>
      <c r="J962" s="2342"/>
      <c r="K962" s="2342"/>
      <c r="L962" s="2342"/>
      <c r="M962" s="2342"/>
      <c r="N962" s="2342"/>
      <c r="O962" s="2342"/>
      <c r="P962" s="2342"/>
      <c r="Q962" s="2342"/>
      <c r="R962" s="2342"/>
      <c r="S962" s="2342"/>
      <c r="T962" s="2342"/>
      <c r="U962" s="2342"/>
      <c r="V962" s="2342"/>
      <c r="W962" s="2342"/>
      <c r="X962" s="2342"/>
      <c r="Y962" s="2342"/>
    </row>
    <row r="963" spans="1:25" ht="15.75" customHeight="1">
      <c r="A963" s="2342"/>
      <c r="B963" s="2342"/>
      <c r="C963" s="2342"/>
      <c r="D963" s="2342"/>
      <c r="E963" s="2342"/>
      <c r="F963" s="2342"/>
      <c r="G963" s="2342"/>
      <c r="H963" s="2407"/>
      <c r="I963" s="2342"/>
      <c r="J963" s="2342"/>
      <c r="K963" s="2342"/>
      <c r="L963" s="2342"/>
      <c r="M963" s="2342"/>
      <c r="N963" s="2342"/>
      <c r="O963" s="2342"/>
      <c r="P963" s="2342"/>
      <c r="Q963" s="2342"/>
      <c r="R963" s="2342"/>
      <c r="S963" s="2342"/>
      <c r="T963" s="2342"/>
      <c r="U963" s="2342"/>
      <c r="V963" s="2342"/>
      <c r="W963" s="2342"/>
      <c r="X963" s="2342"/>
      <c r="Y963" s="2342"/>
    </row>
    <row r="964" spans="1:25" ht="15.75" customHeight="1">
      <c r="A964" s="2342"/>
      <c r="B964" s="2342"/>
      <c r="C964" s="2342"/>
      <c r="D964" s="2342"/>
      <c r="E964" s="2342"/>
      <c r="F964" s="2342"/>
      <c r="G964" s="2342"/>
      <c r="H964" s="2407"/>
      <c r="I964" s="2342"/>
      <c r="J964" s="2342"/>
      <c r="K964" s="2342"/>
      <c r="L964" s="2342"/>
      <c r="M964" s="2342"/>
      <c r="N964" s="2342"/>
      <c r="O964" s="2342"/>
      <c r="P964" s="2342"/>
      <c r="Q964" s="2342"/>
      <c r="R964" s="2342"/>
      <c r="S964" s="2342"/>
      <c r="T964" s="2342"/>
      <c r="U964" s="2342"/>
      <c r="V964" s="2342"/>
      <c r="W964" s="2342"/>
      <c r="X964" s="2342"/>
      <c r="Y964" s="2342"/>
    </row>
    <row r="965" spans="1:25" ht="15.75" customHeight="1">
      <c r="A965" s="2342"/>
      <c r="B965" s="2342"/>
      <c r="C965" s="2342"/>
      <c r="D965" s="2342"/>
      <c r="E965" s="2342"/>
      <c r="F965" s="2342"/>
      <c r="G965" s="2342"/>
      <c r="H965" s="2407"/>
      <c r="I965" s="2342"/>
      <c r="J965" s="2342"/>
      <c r="K965" s="2342"/>
      <c r="L965" s="2342"/>
      <c r="M965" s="2342"/>
      <c r="N965" s="2342"/>
      <c r="O965" s="2342"/>
      <c r="P965" s="2342"/>
      <c r="Q965" s="2342"/>
      <c r="R965" s="2342"/>
      <c r="S965" s="2342"/>
      <c r="T965" s="2342"/>
      <c r="U965" s="2342"/>
      <c r="V965" s="2342"/>
      <c r="W965" s="2342"/>
      <c r="X965" s="2342"/>
      <c r="Y965" s="2342"/>
    </row>
    <row r="966" spans="1:25" ht="15.75" customHeight="1">
      <c r="A966" s="2342"/>
      <c r="B966" s="2342"/>
      <c r="C966" s="2342"/>
      <c r="D966" s="2342"/>
      <c r="E966" s="2342"/>
      <c r="F966" s="2342"/>
      <c r="G966" s="2342"/>
      <c r="H966" s="2407"/>
      <c r="I966" s="2342"/>
      <c r="J966" s="2342"/>
      <c r="K966" s="2342"/>
      <c r="L966" s="2342"/>
      <c r="M966" s="2342"/>
      <c r="N966" s="2342"/>
      <c r="O966" s="2342"/>
      <c r="P966" s="2342"/>
      <c r="Q966" s="2342"/>
      <c r="R966" s="2342"/>
      <c r="S966" s="2342"/>
      <c r="T966" s="2342"/>
      <c r="U966" s="2342"/>
      <c r="V966" s="2342"/>
      <c r="W966" s="2342"/>
      <c r="X966" s="2342"/>
      <c r="Y966" s="2342"/>
    </row>
    <row r="967" spans="1:25" ht="15.75" customHeight="1">
      <c r="A967" s="2342"/>
      <c r="B967" s="2342"/>
      <c r="C967" s="2342"/>
      <c r="D967" s="2342"/>
      <c r="E967" s="2342"/>
      <c r="F967" s="2342"/>
      <c r="G967" s="2342"/>
      <c r="H967" s="2407"/>
      <c r="I967" s="2342"/>
      <c r="J967" s="2342"/>
      <c r="K967" s="2342"/>
      <c r="L967" s="2342"/>
      <c r="M967" s="2342"/>
      <c r="N967" s="2342"/>
      <c r="O967" s="2342"/>
      <c r="P967" s="2342"/>
      <c r="Q967" s="2342"/>
      <c r="R967" s="2342"/>
      <c r="S967" s="2342"/>
      <c r="T967" s="2342"/>
      <c r="U967" s="2342"/>
      <c r="V967" s="2342"/>
      <c r="W967" s="2342"/>
      <c r="X967" s="2342"/>
      <c r="Y967" s="2342"/>
    </row>
    <row r="968" spans="1:25" ht="15.75" customHeight="1">
      <c r="A968" s="2342"/>
      <c r="B968" s="2342"/>
      <c r="C968" s="2342"/>
      <c r="D968" s="2342"/>
      <c r="E968" s="2342"/>
      <c r="F968" s="2342"/>
      <c r="G968" s="2342"/>
      <c r="H968" s="2407"/>
      <c r="I968" s="2342"/>
      <c r="J968" s="2342"/>
      <c r="K968" s="2342"/>
      <c r="L968" s="2342"/>
      <c r="M968" s="2342"/>
      <c r="N968" s="2342"/>
      <c r="O968" s="2342"/>
      <c r="P968" s="2342"/>
      <c r="Q968" s="2342"/>
      <c r="R968" s="2342"/>
      <c r="S968" s="2342"/>
      <c r="T968" s="2342"/>
      <c r="U968" s="2342"/>
      <c r="V968" s="2342"/>
      <c r="W968" s="2342"/>
      <c r="X968" s="2342"/>
      <c r="Y968" s="2342"/>
    </row>
    <row r="969" spans="1:25" ht="15.75" customHeight="1">
      <c r="A969" s="2342"/>
      <c r="B969" s="2342"/>
      <c r="C969" s="2342"/>
      <c r="D969" s="2342"/>
      <c r="E969" s="2342"/>
      <c r="F969" s="2342"/>
      <c r="G969" s="2342"/>
      <c r="H969" s="2407"/>
      <c r="I969" s="2342"/>
      <c r="J969" s="2342"/>
      <c r="K969" s="2342"/>
      <c r="L969" s="2342"/>
      <c r="M969" s="2342"/>
      <c r="N969" s="2342"/>
      <c r="O969" s="2342"/>
      <c r="P969" s="2342"/>
      <c r="Q969" s="2342"/>
      <c r="R969" s="2342"/>
      <c r="S969" s="2342"/>
      <c r="T969" s="2342"/>
      <c r="U969" s="2342"/>
      <c r="V969" s="2342"/>
      <c r="W969" s="2342"/>
      <c r="X969" s="2342"/>
      <c r="Y969" s="2342"/>
    </row>
    <row r="970" spans="1:25" ht="15.75" customHeight="1">
      <c r="A970" s="2342"/>
      <c r="B970" s="2342"/>
      <c r="C970" s="2342"/>
      <c r="D970" s="2342"/>
      <c r="E970" s="2342"/>
      <c r="F970" s="2342"/>
      <c r="G970" s="2342"/>
      <c r="H970" s="2407"/>
      <c r="I970" s="2342"/>
      <c r="J970" s="2342"/>
      <c r="K970" s="2342"/>
      <c r="L970" s="2342"/>
      <c r="M970" s="2342"/>
      <c r="N970" s="2342"/>
      <c r="O970" s="2342"/>
      <c r="P970" s="2342"/>
      <c r="Q970" s="2342"/>
      <c r="R970" s="2342"/>
      <c r="S970" s="2342"/>
      <c r="T970" s="2342"/>
      <c r="U970" s="2342"/>
      <c r="V970" s="2342"/>
      <c r="W970" s="2342"/>
      <c r="X970" s="2342"/>
      <c r="Y970" s="2342"/>
    </row>
    <row r="971" spans="1:25" ht="15.75" customHeight="1">
      <c r="A971" s="2342"/>
      <c r="B971" s="2342"/>
      <c r="C971" s="2342"/>
      <c r="D971" s="2342"/>
      <c r="E971" s="2342"/>
      <c r="F971" s="2342"/>
      <c r="G971" s="2342"/>
      <c r="H971" s="2407"/>
      <c r="I971" s="2342"/>
      <c r="J971" s="2342"/>
      <c r="K971" s="2342"/>
      <c r="L971" s="2342"/>
      <c r="M971" s="2342"/>
      <c r="N971" s="2342"/>
      <c r="O971" s="2342"/>
      <c r="P971" s="2342"/>
      <c r="Q971" s="2342"/>
      <c r="R971" s="2342"/>
      <c r="S971" s="2342"/>
      <c r="T971" s="2342"/>
      <c r="U971" s="2342"/>
      <c r="V971" s="2342"/>
      <c r="W971" s="2342"/>
      <c r="X971" s="2342"/>
      <c r="Y971" s="2342"/>
    </row>
    <row r="972" spans="1:25" ht="15.75" customHeight="1">
      <c r="A972" s="2342"/>
      <c r="B972" s="2342"/>
      <c r="C972" s="2342"/>
      <c r="D972" s="2342"/>
      <c r="E972" s="2342"/>
      <c r="F972" s="2342"/>
      <c r="G972" s="2342"/>
      <c r="H972" s="2407"/>
      <c r="I972" s="2342"/>
      <c r="J972" s="2342"/>
      <c r="K972" s="2342"/>
      <c r="L972" s="2342"/>
      <c r="M972" s="2342"/>
      <c r="N972" s="2342"/>
      <c r="O972" s="2342"/>
      <c r="P972" s="2342"/>
      <c r="Q972" s="2342"/>
      <c r="R972" s="2342"/>
      <c r="S972" s="2342"/>
      <c r="T972" s="2342"/>
      <c r="U972" s="2342"/>
      <c r="V972" s="2342"/>
      <c r="W972" s="2342"/>
      <c r="X972" s="2342"/>
      <c r="Y972" s="2342"/>
    </row>
    <row r="973" spans="1:25" ht="15.75" customHeight="1">
      <c r="A973" s="2342"/>
      <c r="B973" s="2342"/>
      <c r="C973" s="2342"/>
      <c r="D973" s="2342"/>
      <c r="E973" s="2342"/>
      <c r="F973" s="2342"/>
      <c r="G973" s="2342"/>
      <c r="H973" s="2407"/>
      <c r="I973" s="2342"/>
      <c r="J973" s="2342"/>
      <c r="K973" s="2342"/>
      <c r="L973" s="2342"/>
      <c r="M973" s="2342"/>
      <c r="N973" s="2342"/>
      <c r="O973" s="2342"/>
      <c r="P973" s="2342"/>
      <c r="Q973" s="2342"/>
      <c r="R973" s="2342"/>
      <c r="S973" s="2342"/>
      <c r="T973" s="2342"/>
      <c r="U973" s="2342"/>
      <c r="V973" s="2342"/>
      <c r="W973" s="2342"/>
      <c r="X973" s="2342"/>
      <c r="Y973" s="2342"/>
    </row>
    <row r="974" spans="1:25" ht="15.75" customHeight="1">
      <c r="A974" s="2342"/>
      <c r="B974" s="2342"/>
      <c r="C974" s="2342"/>
      <c r="D974" s="2342"/>
      <c r="E974" s="2342"/>
      <c r="F974" s="2342"/>
      <c r="G974" s="2342"/>
      <c r="H974" s="2407"/>
      <c r="I974" s="2342"/>
      <c r="J974" s="2342"/>
      <c r="K974" s="2342"/>
      <c r="L974" s="2342"/>
      <c r="M974" s="2342"/>
      <c r="N974" s="2342"/>
      <c r="O974" s="2342"/>
      <c r="P974" s="2342"/>
      <c r="Q974" s="2342"/>
      <c r="R974" s="2342"/>
      <c r="S974" s="2342"/>
      <c r="T974" s="2342"/>
      <c r="U974" s="2342"/>
      <c r="V974" s="2342"/>
      <c r="W974" s="2342"/>
      <c r="X974" s="2342"/>
      <c r="Y974" s="2342"/>
    </row>
    <row r="975" spans="1:25" ht="15.75" customHeight="1">
      <c r="A975" s="2342"/>
      <c r="B975" s="2342"/>
      <c r="C975" s="2342"/>
      <c r="D975" s="2342"/>
      <c r="E975" s="2342"/>
      <c r="F975" s="2342"/>
      <c r="G975" s="2342"/>
      <c r="H975" s="2407"/>
      <c r="I975" s="2342"/>
      <c r="J975" s="2342"/>
      <c r="K975" s="2342"/>
      <c r="L975" s="2342"/>
      <c r="M975" s="2342"/>
      <c r="N975" s="2342"/>
      <c r="O975" s="2342"/>
      <c r="P975" s="2342"/>
      <c r="Q975" s="2342"/>
      <c r="R975" s="2342"/>
      <c r="S975" s="2342"/>
      <c r="T975" s="2342"/>
      <c r="U975" s="2342"/>
      <c r="V975" s="2342"/>
      <c r="W975" s="2342"/>
      <c r="X975" s="2342"/>
      <c r="Y975" s="2342"/>
    </row>
    <row r="976" spans="1:25" ht="15.75" customHeight="1">
      <c r="A976" s="2342"/>
      <c r="B976" s="2342"/>
      <c r="C976" s="2342"/>
      <c r="D976" s="2342"/>
      <c r="E976" s="2342"/>
      <c r="F976" s="2342"/>
      <c r="G976" s="2342"/>
      <c r="H976" s="2407"/>
      <c r="I976" s="2342"/>
      <c r="J976" s="2342"/>
      <c r="K976" s="2342"/>
      <c r="L976" s="2342"/>
      <c r="M976" s="2342"/>
      <c r="N976" s="2342"/>
      <c r="O976" s="2342"/>
      <c r="P976" s="2342"/>
      <c r="Q976" s="2342"/>
      <c r="R976" s="2342"/>
      <c r="S976" s="2342"/>
      <c r="T976" s="2342"/>
      <c r="U976" s="2342"/>
      <c r="V976" s="2342"/>
      <c r="W976" s="2342"/>
      <c r="X976" s="2342"/>
      <c r="Y976" s="2342"/>
    </row>
    <row r="977" spans="1:25" ht="15.75" customHeight="1">
      <c r="A977" s="2342"/>
      <c r="B977" s="2342"/>
      <c r="C977" s="2342"/>
      <c r="D977" s="2342"/>
      <c r="E977" s="2342"/>
      <c r="F977" s="2342"/>
      <c r="G977" s="2342"/>
      <c r="H977" s="2407"/>
      <c r="I977" s="2342"/>
      <c r="J977" s="2342"/>
      <c r="K977" s="2342"/>
      <c r="L977" s="2342"/>
      <c r="M977" s="2342"/>
      <c r="N977" s="2342"/>
      <c r="O977" s="2342"/>
      <c r="P977" s="2342"/>
      <c r="Q977" s="2342"/>
      <c r="R977" s="2342"/>
      <c r="S977" s="2342"/>
      <c r="T977" s="2342"/>
      <c r="U977" s="2342"/>
      <c r="V977" s="2342"/>
      <c r="W977" s="2342"/>
      <c r="X977" s="2342"/>
      <c r="Y977" s="2342"/>
    </row>
    <row r="978" spans="1:25" ht="15.75" customHeight="1">
      <c r="A978" s="2342"/>
      <c r="B978" s="2342"/>
      <c r="C978" s="2342"/>
      <c r="D978" s="2342"/>
      <c r="E978" s="2342"/>
      <c r="F978" s="2342"/>
      <c r="G978" s="2342"/>
      <c r="H978" s="2407"/>
      <c r="I978" s="2342"/>
      <c r="J978" s="2342"/>
      <c r="K978" s="2342"/>
      <c r="L978" s="2342"/>
      <c r="M978" s="2342"/>
      <c r="N978" s="2342"/>
      <c r="O978" s="2342"/>
      <c r="P978" s="2342"/>
      <c r="Q978" s="2342"/>
      <c r="R978" s="2342"/>
      <c r="S978" s="2342"/>
      <c r="T978" s="2342"/>
      <c r="U978" s="2342"/>
      <c r="V978" s="2342"/>
      <c r="W978" s="2342"/>
      <c r="X978" s="2342"/>
      <c r="Y978" s="2342"/>
    </row>
    <row r="979" spans="1:25" ht="15.75" customHeight="1">
      <c r="A979" s="2342"/>
      <c r="B979" s="2342"/>
      <c r="C979" s="2342"/>
      <c r="D979" s="2342"/>
      <c r="E979" s="2342"/>
      <c r="F979" s="2342"/>
      <c r="G979" s="2342"/>
      <c r="H979" s="2407"/>
      <c r="I979" s="2342"/>
      <c r="J979" s="2342"/>
      <c r="K979" s="2342"/>
      <c r="L979" s="2342"/>
      <c r="M979" s="2342"/>
      <c r="N979" s="2342"/>
      <c r="O979" s="2342"/>
      <c r="P979" s="2342"/>
      <c r="Q979" s="2342"/>
      <c r="R979" s="2342"/>
      <c r="S979" s="2342"/>
      <c r="T979" s="2342"/>
      <c r="U979" s="2342"/>
      <c r="V979" s="2342"/>
      <c r="W979" s="2342"/>
      <c r="X979" s="2342"/>
      <c r="Y979" s="2342"/>
    </row>
    <row r="980" spans="1:25" ht="15.75" customHeight="1">
      <c r="A980" s="2342"/>
      <c r="B980" s="2342"/>
      <c r="C980" s="2342"/>
      <c r="D980" s="2342"/>
      <c r="E980" s="2342"/>
      <c r="F980" s="2342"/>
      <c r="G980" s="2342"/>
      <c r="H980" s="2407"/>
      <c r="I980" s="2342"/>
      <c r="J980" s="2342"/>
      <c r="K980" s="2342"/>
      <c r="L980" s="2342"/>
      <c r="M980" s="2342"/>
      <c r="N980" s="2342"/>
      <c r="O980" s="2342"/>
      <c r="P980" s="2342"/>
      <c r="Q980" s="2342"/>
      <c r="R980" s="2342"/>
      <c r="S980" s="2342"/>
      <c r="T980" s="2342"/>
      <c r="U980" s="2342"/>
      <c r="V980" s="2342"/>
      <c r="W980" s="2342"/>
      <c r="X980" s="2342"/>
      <c r="Y980" s="2342"/>
    </row>
    <row r="981" spans="1:25" ht="15.75" customHeight="1">
      <c r="A981" s="2342"/>
      <c r="B981" s="2342"/>
      <c r="C981" s="2342"/>
      <c r="D981" s="2342"/>
      <c r="E981" s="2342"/>
      <c r="F981" s="2342"/>
      <c r="G981" s="2342"/>
      <c r="H981" s="2407"/>
      <c r="I981" s="2342"/>
      <c r="J981" s="2342"/>
      <c r="K981" s="2342"/>
      <c r="L981" s="2342"/>
      <c r="M981" s="2342"/>
      <c r="N981" s="2342"/>
      <c r="O981" s="2342"/>
      <c r="P981" s="2342"/>
      <c r="Q981" s="2342"/>
      <c r="R981" s="2342"/>
      <c r="S981" s="2342"/>
      <c r="T981" s="2342"/>
      <c r="U981" s="2342"/>
      <c r="V981" s="2342"/>
      <c r="W981" s="2342"/>
      <c r="X981" s="2342"/>
      <c r="Y981" s="2342"/>
    </row>
    <row r="982" spans="1:25" ht="15.75" customHeight="1">
      <c r="A982" s="2342"/>
      <c r="B982" s="2342"/>
      <c r="C982" s="2342"/>
      <c r="D982" s="2342"/>
      <c r="E982" s="2342"/>
      <c r="F982" s="2342"/>
      <c r="G982" s="2342"/>
      <c r="H982" s="2407"/>
      <c r="I982" s="2342"/>
      <c r="J982" s="2342"/>
      <c r="K982" s="2342"/>
      <c r="L982" s="2342"/>
      <c r="M982" s="2342"/>
      <c r="N982" s="2342"/>
      <c r="O982" s="2342"/>
      <c r="P982" s="2342"/>
      <c r="Q982" s="2342"/>
      <c r="R982" s="2342"/>
      <c r="S982" s="2342"/>
      <c r="T982" s="2342"/>
      <c r="U982" s="2342"/>
      <c r="V982" s="2342"/>
      <c r="W982" s="2342"/>
      <c r="X982" s="2342"/>
      <c r="Y982" s="2342"/>
    </row>
    <row r="983" spans="1:25" ht="15.75" customHeight="1">
      <c r="A983" s="2342"/>
      <c r="B983" s="2342"/>
      <c r="C983" s="2342"/>
      <c r="D983" s="2342"/>
      <c r="E983" s="2342"/>
      <c r="F983" s="2342"/>
      <c r="G983" s="2342"/>
      <c r="H983" s="2407"/>
      <c r="I983" s="2342"/>
      <c r="J983" s="2342"/>
      <c r="K983" s="2342"/>
      <c r="L983" s="2342"/>
      <c r="M983" s="2342"/>
      <c r="N983" s="2342"/>
      <c r="O983" s="2342"/>
      <c r="P983" s="2342"/>
      <c r="Q983" s="2342"/>
      <c r="R983" s="2342"/>
      <c r="S983" s="2342"/>
      <c r="T983" s="2342"/>
      <c r="U983" s="2342"/>
      <c r="V983" s="2342"/>
      <c r="W983" s="2342"/>
      <c r="X983" s="2342"/>
      <c r="Y983" s="2342"/>
    </row>
    <row r="984" spans="1:25" ht="15.75" customHeight="1">
      <c r="A984" s="2342"/>
      <c r="B984" s="2342"/>
      <c r="C984" s="2342"/>
      <c r="D984" s="2342"/>
      <c r="E984" s="2342"/>
      <c r="F984" s="2342"/>
      <c r="G984" s="2342"/>
      <c r="H984" s="2407"/>
      <c r="I984" s="2342"/>
      <c r="J984" s="2342"/>
      <c r="K984" s="2342"/>
      <c r="L984" s="2342"/>
      <c r="M984" s="2342"/>
      <c r="N984" s="2342"/>
      <c r="O984" s="2342"/>
      <c r="P984" s="2342"/>
      <c r="Q984" s="2342"/>
      <c r="R984" s="2342"/>
      <c r="S984" s="2342"/>
      <c r="T984" s="2342"/>
      <c r="U984" s="2342"/>
      <c r="V984" s="2342"/>
      <c r="W984" s="2342"/>
      <c r="X984" s="2342"/>
      <c r="Y984" s="2342"/>
    </row>
    <row r="985" spans="1:25" ht="15.75" customHeight="1">
      <c r="A985" s="2342"/>
      <c r="B985" s="2342"/>
      <c r="C985" s="2342"/>
      <c r="D985" s="2342"/>
      <c r="E985" s="2342"/>
      <c r="F985" s="2342"/>
      <c r="G985" s="2342"/>
      <c r="H985" s="2407"/>
      <c r="I985" s="2342"/>
      <c r="J985" s="2342"/>
      <c r="K985" s="2342"/>
      <c r="L985" s="2342"/>
      <c r="M985" s="2342"/>
      <c r="N985" s="2342"/>
      <c r="O985" s="2342"/>
      <c r="P985" s="2342"/>
      <c r="Q985" s="2342"/>
      <c r="R985" s="2342"/>
      <c r="S985" s="2342"/>
      <c r="T985" s="2342"/>
      <c r="U985" s="2342"/>
      <c r="V985" s="2342"/>
      <c r="W985" s="2342"/>
      <c r="X985" s="2342"/>
      <c r="Y985" s="2342"/>
    </row>
    <row r="986" spans="1:25" ht="15.75" customHeight="1">
      <c r="A986" s="2342"/>
      <c r="B986" s="2342"/>
      <c r="C986" s="2342"/>
      <c r="D986" s="2342"/>
      <c r="E986" s="2342"/>
      <c r="F986" s="2342"/>
      <c r="G986" s="2342"/>
      <c r="H986" s="2407"/>
      <c r="I986" s="2342"/>
      <c r="J986" s="2342"/>
      <c r="K986" s="2342"/>
      <c r="L986" s="2342"/>
      <c r="M986" s="2342"/>
      <c r="N986" s="2342"/>
      <c r="O986" s="2342"/>
      <c r="P986" s="2342"/>
      <c r="Q986" s="2342"/>
      <c r="R986" s="2342"/>
      <c r="S986" s="2342"/>
      <c r="T986" s="2342"/>
      <c r="U986" s="2342"/>
      <c r="V986" s="2342"/>
      <c r="W986" s="2342"/>
      <c r="X986" s="2342"/>
      <c r="Y986" s="2342"/>
    </row>
    <row r="987" spans="1:25" ht="15.75" customHeight="1">
      <c r="A987" s="2342"/>
      <c r="B987" s="2342"/>
      <c r="C987" s="2342"/>
      <c r="D987" s="2342"/>
      <c r="E987" s="2342"/>
      <c r="F987" s="2342"/>
      <c r="G987" s="2342"/>
      <c r="H987" s="2407"/>
      <c r="I987" s="2342"/>
      <c r="J987" s="2342"/>
      <c r="K987" s="2342"/>
      <c r="L987" s="2342"/>
      <c r="M987" s="2342"/>
      <c r="N987" s="2342"/>
      <c r="O987" s="2342"/>
      <c r="P987" s="2342"/>
      <c r="Q987" s="2342"/>
      <c r="R987" s="2342"/>
      <c r="S987" s="2342"/>
      <c r="T987" s="2342"/>
      <c r="U987" s="2342"/>
      <c r="V987" s="2342"/>
      <c r="W987" s="2342"/>
      <c r="X987" s="2342"/>
      <c r="Y987" s="2342"/>
    </row>
    <row r="988" spans="1:25" ht="15.75" customHeight="1">
      <c r="A988" s="2342"/>
      <c r="B988" s="2342"/>
      <c r="C988" s="2342"/>
      <c r="D988" s="2342"/>
      <c r="E988" s="2342"/>
      <c r="F988" s="2342"/>
      <c r="G988" s="2342"/>
      <c r="H988" s="2407"/>
      <c r="I988" s="2342"/>
      <c r="J988" s="2342"/>
      <c r="K988" s="2342"/>
      <c r="L988" s="2342"/>
      <c r="M988" s="2342"/>
      <c r="N988" s="2342"/>
      <c r="O988" s="2342"/>
      <c r="P988" s="2342"/>
      <c r="Q988" s="2342"/>
      <c r="R988" s="2342"/>
      <c r="S988" s="2342"/>
      <c r="T988" s="2342"/>
      <c r="U988" s="2342"/>
      <c r="V988" s="2342"/>
      <c r="W988" s="2342"/>
      <c r="X988" s="2342"/>
      <c r="Y988" s="2342"/>
    </row>
    <row r="989" spans="1:25" ht="15.75" customHeight="1">
      <c r="A989" s="2342"/>
      <c r="B989" s="2342"/>
      <c r="C989" s="2342"/>
      <c r="D989" s="2342"/>
      <c r="E989" s="2342"/>
      <c r="F989" s="2342"/>
      <c r="G989" s="2342"/>
      <c r="H989" s="2407"/>
      <c r="I989" s="2342"/>
      <c r="J989" s="2342"/>
      <c r="K989" s="2342"/>
      <c r="L989" s="2342"/>
      <c r="M989" s="2342"/>
      <c r="N989" s="2342"/>
      <c r="O989" s="2342"/>
      <c r="P989" s="2342"/>
      <c r="Q989" s="2342"/>
      <c r="R989" s="2342"/>
      <c r="S989" s="2342"/>
      <c r="T989" s="2342"/>
      <c r="U989" s="2342"/>
      <c r="V989" s="2342"/>
      <c r="W989" s="2342"/>
      <c r="X989" s="2342"/>
      <c r="Y989" s="2342"/>
    </row>
    <row r="990" spans="1:25" ht="15.75" customHeight="1">
      <c r="A990" s="2342"/>
      <c r="B990" s="2342"/>
      <c r="C990" s="2342"/>
      <c r="D990" s="2342"/>
      <c r="E990" s="2342"/>
      <c r="F990" s="2342"/>
      <c r="G990" s="2342"/>
      <c r="H990" s="2407"/>
      <c r="I990" s="2342"/>
      <c r="J990" s="2342"/>
      <c r="K990" s="2342"/>
      <c r="L990" s="2342"/>
      <c r="M990" s="2342"/>
      <c r="N990" s="2342"/>
      <c r="O990" s="2342"/>
      <c r="P990" s="2342"/>
      <c r="Q990" s="2342"/>
      <c r="R990" s="2342"/>
      <c r="S990" s="2342"/>
      <c r="T990" s="2342"/>
      <c r="U990" s="2342"/>
      <c r="V990" s="2342"/>
      <c r="W990" s="2342"/>
      <c r="X990" s="2342"/>
      <c r="Y990" s="2342"/>
    </row>
    <row r="991" spans="1:25" ht="15.75" customHeight="1">
      <c r="A991" s="2342"/>
      <c r="B991" s="2342"/>
      <c r="C991" s="2342"/>
      <c r="D991" s="2342"/>
      <c r="E991" s="2342"/>
      <c r="F991" s="2342"/>
      <c r="G991" s="2342"/>
      <c r="H991" s="2407"/>
      <c r="I991" s="2342"/>
      <c r="J991" s="2342"/>
      <c r="K991" s="2342"/>
      <c r="L991" s="2342"/>
      <c r="M991" s="2342"/>
      <c r="N991" s="2342"/>
      <c r="O991" s="2342"/>
      <c r="P991" s="2342"/>
      <c r="Q991" s="2342"/>
      <c r="R991" s="2342"/>
      <c r="S991" s="2342"/>
      <c r="T991" s="2342"/>
      <c r="U991" s="2342"/>
      <c r="V991" s="2342"/>
      <c r="W991" s="2342"/>
      <c r="X991" s="2342"/>
      <c r="Y991" s="2342"/>
    </row>
    <row r="992" spans="1:25" ht="15.75" customHeight="1">
      <c r="A992" s="2342"/>
      <c r="B992" s="2342"/>
      <c r="C992" s="2342"/>
      <c r="D992" s="2342"/>
      <c r="E992" s="2342"/>
      <c r="F992" s="2342"/>
      <c r="G992" s="2342"/>
      <c r="H992" s="2407"/>
      <c r="I992" s="2342"/>
      <c r="J992" s="2342"/>
      <c r="K992" s="2342"/>
      <c r="L992" s="2342"/>
      <c r="M992" s="2342"/>
      <c r="N992" s="2342"/>
      <c r="O992" s="2342"/>
      <c r="P992" s="2342"/>
      <c r="Q992" s="2342"/>
      <c r="R992" s="2342"/>
      <c r="S992" s="2342"/>
      <c r="T992" s="2342"/>
      <c r="U992" s="2342"/>
      <c r="V992" s="2342"/>
      <c r="W992" s="2342"/>
      <c r="X992" s="2342"/>
      <c r="Y992" s="2342"/>
    </row>
    <row r="993" spans="1:25" ht="15.75" customHeight="1">
      <c r="A993" s="2342"/>
      <c r="B993" s="2342"/>
      <c r="C993" s="2342"/>
      <c r="D993" s="2342"/>
      <c r="E993" s="2342"/>
      <c r="F993" s="2342"/>
      <c r="G993" s="2342"/>
      <c r="H993" s="2407"/>
      <c r="I993" s="2342"/>
      <c r="J993" s="2342"/>
      <c r="K993" s="2342"/>
      <c r="L993" s="2342"/>
      <c r="M993" s="2342"/>
      <c r="N993" s="2342"/>
      <c r="O993" s="2342"/>
      <c r="P993" s="2342"/>
      <c r="Q993" s="2342"/>
      <c r="R993" s="2342"/>
      <c r="S993" s="2342"/>
      <c r="T993" s="2342"/>
      <c r="U993" s="2342"/>
      <c r="V993" s="2342"/>
      <c r="W993" s="2342"/>
      <c r="X993" s="2342"/>
      <c r="Y993" s="2342"/>
    </row>
    <row r="994" spans="1:25" ht="15.75" customHeight="1">
      <c r="A994" s="2342"/>
      <c r="B994" s="2342"/>
      <c r="C994" s="2342"/>
      <c r="D994" s="2342"/>
      <c r="E994" s="2342"/>
      <c r="F994" s="2342"/>
      <c r="G994" s="2342"/>
      <c r="H994" s="2407"/>
      <c r="I994" s="2342"/>
      <c r="J994" s="2342"/>
      <c r="K994" s="2342"/>
      <c r="L994" s="2342"/>
      <c r="M994" s="2342"/>
      <c r="N994" s="2342"/>
      <c r="O994" s="2342"/>
      <c r="P994" s="2342"/>
      <c r="Q994" s="2342"/>
      <c r="R994" s="2342"/>
      <c r="S994" s="2342"/>
      <c r="T994" s="2342"/>
      <c r="U994" s="2342"/>
      <c r="V994" s="2342"/>
      <c r="W994" s="2342"/>
      <c r="X994" s="2342"/>
      <c r="Y994" s="2342"/>
    </row>
    <row r="995" spans="1:25" ht="15.75" customHeight="1">
      <c r="A995" s="2342"/>
      <c r="B995" s="2342"/>
      <c r="C995" s="2342"/>
      <c r="D995" s="2342"/>
      <c r="E995" s="2342"/>
      <c r="F995" s="2342"/>
      <c r="G995" s="2342"/>
      <c r="H995" s="2407"/>
      <c r="I995" s="2342"/>
      <c r="J995" s="2342"/>
      <c r="K995" s="2342"/>
      <c r="L995" s="2342"/>
      <c r="M995" s="2342"/>
      <c r="N995" s="2342"/>
      <c r="O995" s="2342"/>
      <c r="P995" s="2342"/>
      <c r="Q995" s="2342"/>
      <c r="R995" s="2342"/>
      <c r="S995" s="2342"/>
      <c r="T995" s="2342"/>
      <c r="U995" s="2342"/>
      <c r="V995" s="2342"/>
      <c r="W995" s="2342"/>
      <c r="X995" s="2342"/>
      <c r="Y995" s="2342"/>
    </row>
    <row r="996" spans="1:25" ht="15.75" customHeight="1">
      <c r="A996" s="2342"/>
      <c r="B996" s="2342"/>
      <c r="C996" s="2342"/>
      <c r="D996" s="2342"/>
      <c r="E996" s="2342"/>
      <c r="F996" s="2342"/>
      <c r="G996" s="2342"/>
      <c r="H996" s="2407"/>
      <c r="I996" s="2342"/>
      <c r="J996" s="2342"/>
      <c r="K996" s="2342"/>
      <c r="L996" s="2342"/>
      <c r="M996" s="2342"/>
      <c r="N996" s="2342"/>
      <c r="O996" s="2342"/>
      <c r="P996" s="2342"/>
      <c r="Q996" s="2342"/>
      <c r="R996" s="2342"/>
      <c r="S996" s="2342"/>
      <c r="T996" s="2342"/>
      <c r="U996" s="2342"/>
      <c r="V996" s="2342"/>
      <c r="W996" s="2342"/>
      <c r="X996" s="2342"/>
      <c r="Y996" s="2342"/>
    </row>
    <row r="997" spans="1:25" ht="15.75" customHeight="1">
      <c r="A997" s="2342"/>
      <c r="B997" s="2342"/>
      <c r="C997" s="2342"/>
      <c r="D997" s="2342"/>
      <c r="E997" s="2342"/>
      <c r="F997" s="2342"/>
      <c r="G997" s="2342"/>
      <c r="H997" s="2407"/>
      <c r="I997" s="2342"/>
      <c r="J997" s="2342"/>
      <c r="K997" s="2342"/>
      <c r="L997" s="2342"/>
      <c r="M997" s="2342"/>
      <c r="N997" s="2342"/>
      <c r="O997" s="2342"/>
      <c r="P997" s="2342"/>
      <c r="Q997" s="2342"/>
      <c r="R997" s="2342"/>
      <c r="S997" s="2342"/>
      <c r="T997" s="2342"/>
      <c r="U997" s="2342"/>
      <c r="V997" s="2342"/>
      <c r="W997" s="2342"/>
      <c r="X997" s="2342"/>
      <c r="Y997" s="2342"/>
    </row>
    <row r="998" spans="1:25" ht="15.75" customHeight="1">
      <c r="A998" s="2342"/>
      <c r="B998" s="2342"/>
      <c r="C998" s="2342"/>
      <c r="D998" s="2342"/>
      <c r="E998" s="2342"/>
      <c r="F998" s="2342"/>
      <c r="G998" s="2342"/>
      <c r="H998" s="2407"/>
      <c r="I998" s="2342"/>
      <c r="J998" s="2342"/>
      <c r="K998" s="2342"/>
      <c r="L998" s="2342"/>
      <c r="M998" s="2342"/>
      <c r="N998" s="2342"/>
      <c r="O998" s="2342"/>
      <c r="P998" s="2342"/>
      <c r="Q998" s="2342"/>
      <c r="R998" s="2342"/>
      <c r="S998" s="2342"/>
      <c r="T998" s="2342"/>
      <c r="U998" s="2342"/>
      <c r="V998" s="2342"/>
      <c r="W998" s="2342"/>
      <c r="X998" s="2342"/>
      <c r="Y998" s="2342"/>
    </row>
    <row r="999" spans="1:25" ht="15.75" customHeight="1">
      <c r="A999" s="2342"/>
      <c r="B999" s="2342"/>
      <c r="C999" s="2342"/>
      <c r="D999" s="2342"/>
      <c r="E999" s="2342"/>
      <c r="F999" s="2342"/>
      <c r="G999" s="2342"/>
      <c r="H999" s="2407"/>
      <c r="I999" s="2342"/>
      <c r="J999" s="2342"/>
      <c r="K999" s="2342"/>
      <c r="L999" s="2342"/>
      <c r="M999" s="2342"/>
      <c r="N999" s="2342"/>
      <c r="O999" s="2342"/>
      <c r="P999" s="2342"/>
      <c r="Q999" s="2342"/>
      <c r="R999" s="2342"/>
      <c r="S999" s="2342"/>
      <c r="T999" s="2342"/>
      <c r="U999" s="2342"/>
      <c r="V999" s="2342"/>
      <c r="W999" s="2342"/>
      <c r="X999" s="2342"/>
      <c r="Y999" s="2342"/>
    </row>
    <row r="1000" spans="1:25" ht="15.75" customHeight="1">
      <c r="A1000" s="2342"/>
      <c r="B1000" s="2342"/>
      <c r="C1000" s="2342"/>
      <c r="D1000" s="2342"/>
      <c r="E1000" s="2342"/>
      <c r="F1000" s="2342"/>
      <c r="G1000" s="2342"/>
      <c r="H1000" s="2407"/>
      <c r="I1000" s="2342"/>
      <c r="J1000" s="2342"/>
      <c r="K1000" s="2342"/>
      <c r="L1000" s="2342"/>
      <c r="M1000" s="2342"/>
      <c r="N1000" s="2342"/>
      <c r="O1000" s="2342"/>
      <c r="P1000" s="2342"/>
      <c r="Q1000" s="2342"/>
      <c r="R1000" s="2342"/>
      <c r="S1000" s="2342"/>
      <c r="T1000" s="2342"/>
      <c r="U1000" s="2342"/>
      <c r="V1000" s="2342"/>
      <c r="W1000" s="2342"/>
      <c r="X1000" s="2342"/>
      <c r="Y1000" s="2342"/>
    </row>
    <row r="1001" spans="1:25" ht="15.75" customHeight="1">
      <c r="A1001" s="2342"/>
      <c r="B1001" s="2342"/>
      <c r="C1001" s="2342"/>
      <c r="D1001" s="2342"/>
      <c r="E1001" s="2342"/>
      <c r="F1001" s="2342"/>
      <c r="G1001" s="2342"/>
      <c r="H1001" s="2407"/>
      <c r="I1001" s="2342"/>
      <c r="J1001" s="2342"/>
      <c r="K1001" s="2342"/>
      <c r="L1001" s="2342"/>
      <c r="M1001" s="2342"/>
      <c r="N1001" s="2342"/>
      <c r="O1001" s="2342"/>
      <c r="P1001" s="2342"/>
      <c r="Q1001" s="2342"/>
      <c r="R1001" s="2342"/>
      <c r="S1001" s="2342"/>
      <c r="T1001" s="2342"/>
      <c r="U1001" s="2342"/>
      <c r="V1001" s="2342"/>
      <c r="W1001" s="2342"/>
      <c r="X1001" s="2342"/>
      <c r="Y1001" s="2342"/>
    </row>
    <row r="1002" spans="1:25" ht="15.75" customHeight="1">
      <c r="A1002" s="2342"/>
      <c r="B1002" s="2342"/>
      <c r="C1002" s="2342"/>
      <c r="D1002" s="2342"/>
      <c r="E1002" s="2342"/>
      <c r="F1002" s="2342"/>
      <c r="G1002" s="2342"/>
      <c r="H1002" s="2407"/>
      <c r="I1002" s="2342"/>
      <c r="J1002" s="2342"/>
      <c r="K1002" s="2342"/>
      <c r="L1002" s="2342"/>
      <c r="M1002" s="2342"/>
      <c r="N1002" s="2342"/>
      <c r="O1002" s="2342"/>
      <c r="P1002" s="2342"/>
      <c r="Q1002" s="2342"/>
      <c r="R1002" s="2342"/>
      <c r="S1002" s="2342"/>
      <c r="T1002" s="2342"/>
      <c r="U1002" s="2342"/>
      <c r="V1002" s="2342"/>
      <c r="W1002" s="2342"/>
      <c r="X1002" s="2342"/>
      <c r="Y1002" s="2342"/>
    </row>
    <row r="1003" spans="1:25" ht="15.75" customHeight="1">
      <c r="A1003" s="2342"/>
      <c r="B1003" s="2342"/>
      <c r="C1003" s="2342"/>
      <c r="D1003" s="2342"/>
      <c r="E1003" s="2342"/>
      <c r="F1003" s="2342"/>
      <c r="G1003" s="2342"/>
      <c r="H1003" s="2407"/>
      <c r="I1003" s="2342"/>
      <c r="J1003" s="2342"/>
      <c r="K1003" s="2342"/>
      <c r="L1003" s="2342"/>
      <c r="M1003" s="2342"/>
      <c r="N1003" s="2342"/>
      <c r="O1003" s="2342"/>
      <c r="P1003" s="2342"/>
      <c r="Q1003" s="2342"/>
      <c r="R1003" s="2342"/>
      <c r="S1003" s="2342"/>
      <c r="T1003" s="2342"/>
      <c r="U1003" s="2342"/>
      <c r="V1003" s="2342"/>
      <c r="W1003" s="2342"/>
      <c r="X1003" s="2342"/>
      <c r="Y1003" s="2342"/>
    </row>
  </sheetData>
  <mergeCells count="14">
    <mergeCell ref="B66:B68"/>
    <mergeCell ref="B6:B17"/>
    <mergeCell ref="B18:B29"/>
    <mergeCell ref="B30:B41"/>
    <mergeCell ref="B42:B53"/>
    <mergeCell ref="B54:B65"/>
    <mergeCell ref="B1:G1"/>
    <mergeCell ref="B2:G2"/>
    <mergeCell ref="B3:G3"/>
    <mergeCell ref="B4:B5"/>
    <mergeCell ref="C4:C5"/>
    <mergeCell ref="D4:D5"/>
    <mergeCell ref="E4:E5"/>
    <mergeCell ref="F4:G4"/>
  </mergeCells>
  <pageMargins left="0.7" right="0.43" top="0.52" bottom="0.37" header="0" footer="0"/>
  <pageSetup paperSize="9" scale="7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selection activeCell="M38" sqref="M38"/>
    </sheetView>
  </sheetViews>
  <sheetFormatPr defaultRowHeight="15.75"/>
  <cols>
    <col min="1" max="1" width="11.7109375" style="203" bestFit="1" customWidth="1"/>
    <col min="2" max="2" width="15.28515625" style="203" bestFit="1" customWidth="1"/>
    <col min="3" max="3" width="12.28515625" style="134" customWidth="1"/>
    <col min="4" max="11" width="13.5703125" style="134" customWidth="1"/>
    <col min="12" max="12" width="9.140625" style="134"/>
    <col min="13" max="13" width="13.7109375" style="134" bestFit="1" customWidth="1"/>
    <col min="14" max="14" width="9.85546875" style="134" bestFit="1" customWidth="1"/>
    <col min="15" max="243" width="9.140625" style="134"/>
    <col min="244" max="244" width="11.7109375" style="134" bestFit="1" customWidth="1"/>
    <col min="245" max="245" width="15.28515625" style="134" bestFit="1" customWidth="1"/>
    <col min="246" max="254" width="13.5703125" style="134" customWidth="1"/>
    <col min="255" max="255" width="9.140625" style="134"/>
    <col min="256" max="257" width="10.140625" style="134" bestFit="1" customWidth="1"/>
    <col min="258" max="258" width="14.7109375" style="134" bestFit="1" customWidth="1"/>
    <col min="259" max="259" width="13.42578125" style="134" bestFit="1" customWidth="1"/>
    <col min="260" max="260" width="14.7109375" style="134" bestFit="1" customWidth="1"/>
    <col min="261" max="261" width="12.140625" style="134" bestFit="1" customWidth="1"/>
    <col min="262" max="499" width="9.140625" style="134"/>
    <col min="500" max="500" width="11.7109375" style="134" bestFit="1" customWidth="1"/>
    <col min="501" max="501" width="15.28515625" style="134" bestFit="1" customWidth="1"/>
    <col min="502" max="510" width="13.5703125" style="134" customWidth="1"/>
    <col min="511" max="511" width="9.140625" style="134"/>
    <col min="512" max="513" width="10.140625" style="134" bestFit="1" customWidth="1"/>
    <col min="514" max="514" width="14.7109375" style="134" bestFit="1" customWidth="1"/>
    <col min="515" max="515" width="13.42578125" style="134" bestFit="1" customWidth="1"/>
    <col min="516" max="516" width="14.7109375" style="134" bestFit="1" customWidth="1"/>
    <col min="517" max="517" width="12.140625" style="134" bestFit="1" customWidth="1"/>
    <col min="518" max="755" width="9.140625" style="134"/>
    <col min="756" max="756" width="11.7109375" style="134" bestFit="1" customWidth="1"/>
    <col min="757" max="757" width="15.28515625" style="134" bestFit="1" customWidth="1"/>
    <col min="758" max="766" width="13.5703125" style="134" customWidth="1"/>
    <col min="767" max="767" width="9.140625" style="134"/>
    <col min="768" max="769" width="10.140625" style="134" bestFit="1" customWidth="1"/>
    <col min="770" max="770" width="14.7109375" style="134" bestFit="1" customWidth="1"/>
    <col min="771" max="771" width="13.42578125" style="134" bestFit="1" customWidth="1"/>
    <col min="772" max="772" width="14.7109375" style="134" bestFit="1" customWidth="1"/>
    <col min="773" max="773" width="12.140625" style="134" bestFit="1" customWidth="1"/>
    <col min="774" max="1011" width="9.140625" style="134"/>
    <col min="1012" max="1012" width="11.7109375" style="134" bestFit="1" customWidth="1"/>
    <col min="1013" max="1013" width="15.28515625" style="134" bestFit="1" customWidth="1"/>
    <col min="1014" max="1022" width="13.5703125" style="134" customWidth="1"/>
    <col min="1023" max="1023" width="9.140625" style="134"/>
    <col min="1024" max="1025" width="10.140625" style="134" bestFit="1" customWidth="1"/>
    <col min="1026" max="1026" width="14.7109375" style="134" bestFit="1" customWidth="1"/>
    <col min="1027" max="1027" width="13.42578125" style="134" bestFit="1" customWidth="1"/>
    <col min="1028" max="1028" width="14.7109375" style="134" bestFit="1" customWidth="1"/>
    <col min="1029" max="1029" width="12.140625" style="134" bestFit="1" customWidth="1"/>
    <col min="1030" max="1267" width="9.140625" style="134"/>
    <col min="1268" max="1268" width="11.7109375" style="134" bestFit="1" customWidth="1"/>
    <col min="1269" max="1269" width="15.28515625" style="134" bestFit="1" customWidth="1"/>
    <col min="1270" max="1278" width="13.5703125" style="134" customWidth="1"/>
    <col min="1279" max="1279" width="9.140625" style="134"/>
    <col min="1280" max="1281" width="10.140625" style="134" bestFit="1" customWidth="1"/>
    <col min="1282" max="1282" width="14.7109375" style="134" bestFit="1" customWidth="1"/>
    <col min="1283" max="1283" width="13.42578125" style="134" bestFit="1" customWidth="1"/>
    <col min="1284" max="1284" width="14.7109375" style="134" bestFit="1" customWidth="1"/>
    <col min="1285" max="1285" width="12.140625" style="134" bestFit="1" customWidth="1"/>
    <col min="1286" max="1523" width="9.140625" style="134"/>
    <col min="1524" max="1524" width="11.7109375" style="134" bestFit="1" customWidth="1"/>
    <col min="1525" max="1525" width="15.28515625" style="134" bestFit="1" customWidth="1"/>
    <col min="1526" max="1534" width="13.5703125" style="134" customWidth="1"/>
    <col min="1535" max="1535" width="9.140625" style="134"/>
    <col min="1536" max="1537" width="10.140625" style="134" bestFit="1" customWidth="1"/>
    <col min="1538" max="1538" width="14.7109375" style="134" bestFit="1" customWidth="1"/>
    <col min="1539" max="1539" width="13.42578125" style="134" bestFit="1" customWidth="1"/>
    <col min="1540" max="1540" width="14.7109375" style="134" bestFit="1" customWidth="1"/>
    <col min="1541" max="1541" width="12.140625" style="134" bestFit="1" customWidth="1"/>
    <col min="1542" max="1779" width="9.140625" style="134"/>
    <col min="1780" max="1780" width="11.7109375" style="134" bestFit="1" customWidth="1"/>
    <col min="1781" max="1781" width="15.28515625" style="134" bestFit="1" customWidth="1"/>
    <col min="1782" max="1790" width="13.5703125" style="134" customWidth="1"/>
    <col min="1791" max="1791" width="9.140625" style="134"/>
    <col min="1792" max="1793" width="10.140625" style="134" bestFit="1" customWidth="1"/>
    <col min="1794" max="1794" width="14.7109375" style="134" bestFit="1" customWidth="1"/>
    <col min="1795" max="1795" width="13.42578125" style="134" bestFit="1" customWidth="1"/>
    <col min="1796" max="1796" width="14.7109375" style="134" bestFit="1" customWidth="1"/>
    <col min="1797" max="1797" width="12.140625" style="134" bestFit="1" customWidth="1"/>
    <col min="1798" max="2035" width="9.140625" style="134"/>
    <col min="2036" max="2036" width="11.7109375" style="134" bestFit="1" customWidth="1"/>
    <col min="2037" max="2037" width="15.28515625" style="134" bestFit="1" customWidth="1"/>
    <col min="2038" max="2046" width="13.5703125" style="134" customWidth="1"/>
    <col min="2047" max="2047" width="9.140625" style="134"/>
    <col min="2048" max="2049" width="10.140625" style="134" bestFit="1" customWidth="1"/>
    <col min="2050" max="2050" width="14.7109375" style="134" bestFit="1" customWidth="1"/>
    <col min="2051" max="2051" width="13.42578125" style="134" bestFit="1" customWidth="1"/>
    <col min="2052" max="2052" width="14.7109375" style="134" bestFit="1" customWidth="1"/>
    <col min="2053" max="2053" width="12.140625" style="134" bestFit="1" customWidth="1"/>
    <col min="2054" max="2291" width="9.140625" style="134"/>
    <col min="2292" max="2292" width="11.7109375" style="134" bestFit="1" customWidth="1"/>
    <col min="2293" max="2293" width="15.28515625" style="134" bestFit="1" customWidth="1"/>
    <col min="2294" max="2302" width="13.5703125" style="134" customWidth="1"/>
    <col min="2303" max="2303" width="9.140625" style="134"/>
    <col min="2304" max="2305" width="10.140625" style="134" bestFit="1" customWidth="1"/>
    <col min="2306" max="2306" width="14.7109375" style="134" bestFit="1" customWidth="1"/>
    <col min="2307" max="2307" width="13.42578125" style="134" bestFit="1" customWidth="1"/>
    <col min="2308" max="2308" width="14.7109375" style="134" bestFit="1" customWidth="1"/>
    <col min="2309" max="2309" width="12.140625" style="134" bestFit="1" customWidth="1"/>
    <col min="2310" max="2547" width="9.140625" style="134"/>
    <col min="2548" max="2548" width="11.7109375" style="134" bestFit="1" customWidth="1"/>
    <col min="2549" max="2549" width="15.28515625" style="134" bestFit="1" customWidth="1"/>
    <col min="2550" max="2558" width="13.5703125" style="134" customWidth="1"/>
    <col min="2559" max="2559" width="9.140625" style="134"/>
    <col min="2560" max="2561" width="10.140625" style="134" bestFit="1" customWidth="1"/>
    <col min="2562" max="2562" width="14.7109375" style="134" bestFit="1" customWidth="1"/>
    <col min="2563" max="2563" width="13.42578125" style="134" bestFit="1" customWidth="1"/>
    <col min="2564" max="2564" width="14.7109375" style="134" bestFit="1" customWidth="1"/>
    <col min="2565" max="2565" width="12.140625" style="134" bestFit="1" customWidth="1"/>
    <col min="2566" max="2803" width="9.140625" style="134"/>
    <col min="2804" max="2804" width="11.7109375" style="134" bestFit="1" customWidth="1"/>
    <col min="2805" max="2805" width="15.28515625" style="134" bestFit="1" customWidth="1"/>
    <col min="2806" max="2814" width="13.5703125" style="134" customWidth="1"/>
    <col min="2815" max="2815" width="9.140625" style="134"/>
    <col min="2816" max="2817" width="10.140625" style="134" bestFit="1" customWidth="1"/>
    <col min="2818" max="2818" width="14.7109375" style="134" bestFit="1" customWidth="1"/>
    <col min="2819" max="2819" width="13.42578125" style="134" bestFit="1" customWidth="1"/>
    <col min="2820" max="2820" width="14.7109375" style="134" bestFit="1" customWidth="1"/>
    <col min="2821" max="2821" width="12.140625" style="134" bestFit="1" customWidth="1"/>
    <col min="2822" max="3059" width="9.140625" style="134"/>
    <col min="3060" max="3060" width="11.7109375" style="134" bestFit="1" customWidth="1"/>
    <col min="3061" max="3061" width="15.28515625" style="134" bestFit="1" customWidth="1"/>
    <col min="3062" max="3070" width="13.5703125" style="134" customWidth="1"/>
    <col min="3071" max="3071" width="9.140625" style="134"/>
    <col min="3072" max="3073" width="10.140625" style="134" bestFit="1" customWidth="1"/>
    <col min="3074" max="3074" width="14.7109375" style="134" bestFit="1" customWidth="1"/>
    <col min="3075" max="3075" width="13.42578125" style="134" bestFit="1" customWidth="1"/>
    <col min="3076" max="3076" width="14.7109375" style="134" bestFit="1" customWidth="1"/>
    <col min="3077" max="3077" width="12.140625" style="134" bestFit="1" customWidth="1"/>
    <col min="3078" max="3315" width="9.140625" style="134"/>
    <col min="3316" max="3316" width="11.7109375" style="134" bestFit="1" customWidth="1"/>
    <col min="3317" max="3317" width="15.28515625" style="134" bestFit="1" customWidth="1"/>
    <col min="3318" max="3326" width="13.5703125" style="134" customWidth="1"/>
    <col min="3327" max="3327" width="9.140625" style="134"/>
    <col min="3328" max="3329" width="10.140625" style="134" bestFit="1" customWidth="1"/>
    <col min="3330" max="3330" width="14.7109375" style="134" bestFit="1" customWidth="1"/>
    <col min="3331" max="3331" width="13.42578125" style="134" bestFit="1" customWidth="1"/>
    <col min="3332" max="3332" width="14.7109375" style="134" bestFit="1" customWidth="1"/>
    <col min="3333" max="3333" width="12.140625" style="134" bestFit="1" customWidth="1"/>
    <col min="3334" max="3571" width="9.140625" style="134"/>
    <col min="3572" max="3572" width="11.7109375" style="134" bestFit="1" customWidth="1"/>
    <col min="3573" max="3573" width="15.28515625" style="134" bestFit="1" customWidth="1"/>
    <col min="3574" max="3582" width="13.5703125" style="134" customWidth="1"/>
    <col min="3583" max="3583" width="9.140625" style="134"/>
    <col min="3584" max="3585" width="10.140625" style="134" bestFit="1" customWidth="1"/>
    <col min="3586" max="3586" width="14.7109375" style="134" bestFit="1" customWidth="1"/>
    <col min="3587" max="3587" width="13.42578125" style="134" bestFit="1" customWidth="1"/>
    <col min="3588" max="3588" width="14.7109375" style="134" bestFit="1" customWidth="1"/>
    <col min="3589" max="3589" width="12.140625" style="134" bestFit="1" customWidth="1"/>
    <col min="3590" max="3827" width="9.140625" style="134"/>
    <col min="3828" max="3828" width="11.7109375" style="134" bestFit="1" customWidth="1"/>
    <col min="3829" max="3829" width="15.28515625" style="134" bestFit="1" customWidth="1"/>
    <col min="3830" max="3838" width="13.5703125" style="134" customWidth="1"/>
    <col min="3839" max="3839" width="9.140625" style="134"/>
    <col min="3840" max="3841" width="10.140625" style="134" bestFit="1" customWidth="1"/>
    <col min="3842" max="3842" width="14.7109375" style="134" bestFit="1" customWidth="1"/>
    <col min="3843" max="3843" width="13.42578125" style="134" bestFit="1" customWidth="1"/>
    <col min="3844" max="3844" width="14.7109375" style="134" bestFit="1" customWidth="1"/>
    <col min="3845" max="3845" width="12.140625" style="134" bestFit="1" customWidth="1"/>
    <col min="3846" max="4083" width="9.140625" style="134"/>
    <col min="4084" max="4084" width="11.7109375" style="134" bestFit="1" customWidth="1"/>
    <col min="4085" max="4085" width="15.28515625" style="134" bestFit="1" customWidth="1"/>
    <col min="4086" max="4094" width="13.5703125" style="134" customWidth="1"/>
    <col min="4095" max="4095" width="9.140625" style="134"/>
    <col min="4096" max="4097" width="10.140625" style="134" bestFit="1" customWidth="1"/>
    <col min="4098" max="4098" width="14.7109375" style="134" bestFit="1" customWidth="1"/>
    <col min="4099" max="4099" width="13.42578125" style="134" bestFit="1" customWidth="1"/>
    <col min="4100" max="4100" width="14.7109375" style="134" bestFit="1" customWidth="1"/>
    <col min="4101" max="4101" width="12.140625" style="134" bestFit="1" customWidth="1"/>
    <col min="4102" max="4339" width="9.140625" style="134"/>
    <col min="4340" max="4340" width="11.7109375" style="134" bestFit="1" customWidth="1"/>
    <col min="4341" max="4341" width="15.28515625" style="134" bestFit="1" customWidth="1"/>
    <col min="4342" max="4350" width="13.5703125" style="134" customWidth="1"/>
    <col min="4351" max="4351" width="9.140625" style="134"/>
    <col min="4352" max="4353" width="10.140625" style="134" bestFit="1" customWidth="1"/>
    <col min="4354" max="4354" width="14.7109375" style="134" bestFit="1" customWidth="1"/>
    <col min="4355" max="4355" width="13.42578125" style="134" bestFit="1" customWidth="1"/>
    <col min="4356" max="4356" width="14.7109375" style="134" bestFit="1" customWidth="1"/>
    <col min="4357" max="4357" width="12.140625" style="134" bestFit="1" customWidth="1"/>
    <col min="4358" max="4595" width="9.140625" style="134"/>
    <col min="4596" max="4596" width="11.7109375" style="134" bestFit="1" customWidth="1"/>
    <col min="4597" max="4597" width="15.28515625" style="134" bestFit="1" customWidth="1"/>
    <col min="4598" max="4606" width="13.5703125" style="134" customWidth="1"/>
    <col min="4607" max="4607" width="9.140625" style="134"/>
    <col min="4608" max="4609" width="10.140625" style="134" bestFit="1" customWidth="1"/>
    <col min="4610" max="4610" width="14.7109375" style="134" bestFit="1" customWidth="1"/>
    <col min="4611" max="4611" width="13.42578125" style="134" bestFit="1" customWidth="1"/>
    <col min="4612" max="4612" width="14.7109375" style="134" bestFit="1" customWidth="1"/>
    <col min="4613" max="4613" width="12.140625" style="134" bestFit="1" customWidth="1"/>
    <col min="4614" max="4851" width="9.140625" style="134"/>
    <col min="4852" max="4852" width="11.7109375" style="134" bestFit="1" customWidth="1"/>
    <col min="4853" max="4853" width="15.28515625" style="134" bestFit="1" customWidth="1"/>
    <col min="4854" max="4862" width="13.5703125" style="134" customWidth="1"/>
    <col min="4863" max="4863" width="9.140625" style="134"/>
    <col min="4864" max="4865" width="10.140625" style="134" bestFit="1" customWidth="1"/>
    <col min="4866" max="4866" width="14.7109375" style="134" bestFit="1" customWidth="1"/>
    <col min="4867" max="4867" width="13.42578125" style="134" bestFit="1" customWidth="1"/>
    <col min="4868" max="4868" width="14.7109375" style="134" bestFit="1" customWidth="1"/>
    <col min="4869" max="4869" width="12.140625" style="134" bestFit="1" customWidth="1"/>
    <col min="4870" max="5107" width="9.140625" style="134"/>
    <col min="5108" max="5108" width="11.7109375" style="134" bestFit="1" customWidth="1"/>
    <col min="5109" max="5109" width="15.28515625" style="134" bestFit="1" customWidth="1"/>
    <col min="5110" max="5118" width="13.5703125" style="134" customWidth="1"/>
    <col min="5119" max="5119" width="9.140625" style="134"/>
    <col min="5120" max="5121" width="10.140625" style="134" bestFit="1" customWidth="1"/>
    <col min="5122" max="5122" width="14.7109375" style="134" bestFit="1" customWidth="1"/>
    <col min="5123" max="5123" width="13.42578125" style="134" bestFit="1" customWidth="1"/>
    <col min="5124" max="5124" width="14.7109375" style="134" bestFit="1" customWidth="1"/>
    <col min="5125" max="5125" width="12.140625" style="134" bestFit="1" customWidth="1"/>
    <col min="5126" max="5363" width="9.140625" style="134"/>
    <col min="5364" max="5364" width="11.7109375" style="134" bestFit="1" customWidth="1"/>
    <col min="5365" max="5365" width="15.28515625" style="134" bestFit="1" customWidth="1"/>
    <col min="5366" max="5374" width="13.5703125" style="134" customWidth="1"/>
    <col min="5375" max="5375" width="9.140625" style="134"/>
    <col min="5376" max="5377" width="10.140625" style="134" bestFit="1" customWidth="1"/>
    <col min="5378" max="5378" width="14.7109375" style="134" bestFit="1" customWidth="1"/>
    <col min="5379" max="5379" width="13.42578125" style="134" bestFit="1" customWidth="1"/>
    <col min="5380" max="5380" width="14.7109375" style="134" bestFit="1" customWidth="1"/>
    <col min="5381" max="5381" width="12.140625" style="134" bestFit="1" customWidth="1"/>
    <col min="5382" max="5619" width="9.140625" style="134"/>
    <col min="5620" max="5620" width="11.7109375" style="134" bestFit="1" customWidth="1"/>
    <col min="5621" max="5621" width="15.28515625" style="134" bestFit="1" customWidth="1"/>
    <col min="5622" max="5630" width="13.5703125" style="134" customWidth="1"/>
    <col min="5631" max="5631" width="9.140625" style="134"/>
    <col min="5632" max="5633" width="10.140625" style="134" bestFit="1" customWidth="1"/>
    <col min="5634" max="5634" width="14.7109375" style="134" bestFit="1" customWidth="1"/>
    <col min="5635" max="5635" width="13.42578125" style="134" bestFit="1" customWidth="1"/>
    <col min="5636" max="5636" width="14.7109375" style="134" bestFit="1" customWidth="1"/>
    <col min="5637" max="5637" width="12.140625" style="134" bestFit="1" customWidth="1"/>
    <col min="5638" max="5875" width="9.140625" style="134"/>
    <col min="5876" max="5876" width="11.7109375" style="134" bestFit="1" customWidth="1"/>
    <col min="5877" max="5877" width="15.28515625" style="134" bestFit="1" customWidth="1"/>
    <col min="5878" max="5886" width="13.5703125" style="134" customWidth="1"/>
    <col min="5887" max="5887" width="9.140625" style="134"/>
    <col min="5888" max="5889" width="10.140625" style="134" bestFit="1" customWidth="1"/>
    <col min="5890" max="5890" width="14.7109375" style="134" bestFit="1" customWidth="1"/>
    <col min="5891" max="5891" width="13.42578125" style="134" bestFit="1" customWidth="1"/>
    <col min="5892" max="5892" width="14.7109375" style="134" bestFit="1" customWidth="1"/>
    <col min="5893" max="5893" width="12.140625" style="134" bestFit="1" customWidth="1"/>
    <col min="5894" max="6131" width="9.140625" style="134"/>
    <col min="6132" max="6132" width="11.7109375" style="134" bestFit="1" customWidth="1"/>
    <col min="6133" max="6133" width="15.28515625" style="134" bestFit="1" customWidth="1"/>
    <col min="6134" max="6142" width="13.5703125" style="134" customWidth="1"/>
    <col min="6143" max="6143" width="9.140625" style="134"/>
    <col min="6144" max="6145" width="10.140625" style="134" bestFit="1" customWidth="1"/>
    <col min="6146" max="6146" width="14.7109375" style="134" bestFit="1" customWidth="1"/>
    <col min="6147" max="6147" width="13.42578125" style="134" bestFit="1" customWidth="1"/>
    <col min="6148" max="6148" width="14.7109375" style="134" bestFit="1" customWidth="1"/>
    <col min="6149" max="6149" width="12.140625" style="134" bestFit="1" customWidth="1"/>
    <col min="6150" max="6387" width="9.140625" style="134"/>
    <col min="6388" max="6388" width="11.7109375" style="134" bestFit="1" customWidth="1"/>
    <col min="6389" max="6389" width="15.28515625" style="134" bestFit="1" customWidth="1"/>
    <col min="6390" max="6398" width="13.5703125" style="134" customWidth="1"/>
    <col min="6399" max="6399" width="9.140625" style="134"/>
    <col min="6400" max="6401" width="10.140625" style="134" bestFit="1" customWidth="1"/>
    <col min="6402" max="6402" width="14.7109375" style="134" bestFit="1" customWidth="1"/>
    <col min="6403" max="6403" width="13.42578125" style="134" bestFit="1" customWidth="1"/>
    <col min="6404" max="6404" width="14.7109375" style="134" bestFit="1" customWidth="1"/>
    <col min="6405" max="6405" width="12.140625" style="134" bestFit="1" customWidth="1"/>
    <col min="6406" max="6643" width="9.140625" style="134"/>
    <col min="6644" max="6644" width="11.7109375" style="134" bestFit="1" customWidth="1"/>
    <col min="6645" max="6645" width="15.28515625" style="134" bestFit="1" customWidth="1"/>
    <col min="6646" max="6654" width="13.5703125" style="134" customWidth="1"/>
    <col min="6655" max="6655" width="9.140625" style="134"/>
    <col min="6656" max="6657" width="10.140625" style="134" bestFit="1" customWidth="1"/>
    <col min="6658" max="6658" width="14.7109375" style="134" bestFit="1" customWidth="1"/>
    <col min="6659" max="6659" width="13.42578125" style="134" bestFit="1" customWidth="1"/>
    <col min="6660" max="6660" width="14.7109375" style="134" bestFit="1" customWidth="1"/>
    <col min="6661" max="6661" width="12.140625" style="134" bestFit="1" customWidth="1"/>
    <col min="6662" max="6899" width="9.140625" style="134"/>
    <col min="6900" max="6900" width="11.7109375" style="134" bestFit="1" customWidth="1"/>
    <col min="6901" max="6901" width="15.28515625" style="134" bestFit="1" customWidth="1"/>
    <col min="6902" max="6910" width="13.5703125" style="134" customWidth="1"/>
    <col min="6911" max="6911" width="9.140625" style="134"/>
    <col min="6912" max="6913" width="10.140625" style="134" bestFit="1" customWidth="1"/>
    <col min="6914" max="6914" width="14.7109375" style="134" bestFit="1" customWidth="1"/>
    <col min="6915" max="6915" width="13.42578125" style="134" bestFit="1" customWidth="1"/>
    <col min="6916" max="6916" width="14.7109375" style="134" bestFit="1" customWidth="1"/>
    <col min="6917" max="6917" width="12.140625" style="134" bestFit="1" customWidth="1"/>
    <col min="6918" max="7155" width="9.140625" style="134"/>
    <col min="7156" max="7156" width="11.7109375" style="134" bestFit="1" customWidth="1"/>
    <col min="7157" max="7157" width="15.28515625" style="134" bestFit="1" customWidth="1"/>
    <col min="7158" max="7166" width="13.5703125" style="134" customWidth="1"/>
    <col min="7167" max="7167" width="9.140625" style="134"/>
    <col min="7168" max="7169" width="10.140625" style="134" bestFit="1" customWidth="1"/>
    <col min="7170" max="7170" width="14.7109375" style="134" bestFit="1" customWidth="1"/>
    <col min="7171" max="7171" width="13.42578125" style="134" bestFit="1" customWidth="1"/>
    <col min="7172" max="7172" width="14.7109375" style="134" bestFit="1" customWidth="1"/>
    <col min="7173" max="7173" width="12.140625" style="134" bestFit="1" customWidth="1"/>
    <col min="7174" max="7411" width="9.140625" style="134"/>
    <col min="7412" max="7412" width="11.7109375" style="134" bestFit="1" customWidth="1"/>
    <col min="7413" max="7413" width="15.28515625" style="134" bestFit="1" customWidth="1"/>
    <col min="7414" max="7422" width="13.5703125" style="134" customWidth="1"/>
    <col min="7423" max="7423" width="9.140625" style="134"/>
    <col min="7424" max="7425" width="10.140625" style="134" bestFit="1" customWidth="1"/>
    <col min="7426" max="7426" width="14.7109375" style="134" bestFit="1" customWidth="1"/>
    <col min="7427" max="7427" width="13.42578125" style="134" bestFit="1" customWidth="1"/>
    <col min="7428" max="7428" width="14.7109375" style="134" bestFit="1" customWidth="1"/>
    <col min="7429" max="7429" width="12.140625" style="134" bestFit="1" customWidth="1"/>
    <col min="7430" max="7667" width="9.140625" style="134"/>
    <col min="7668" max="7668" width="11.7109375" style="134" bestFit="1" customWidth="1"/>
    <col min="7669" max="7669" width="15.28515625" style="134" bestFit="1" customWidth="1"/>
    <col min="7670" max="7678" width="13.5703125" style="134" customWidth="1"/>
    <col min="7679" max="7679" width="9.140625" style="134"/>
    <col min="7680" max="7681" width="10.140625" style="134" bestFit="1" customWidth="1"/>
    <col min="7682" max="7682" width="14.7109375" style="134" bestFit="1" customWidth="1"/>
    <col min="7683" max="7683" width="13.42578125" style="134" bestFit="1" customWidth="1"/>
    <col min="7684" max="7684" width="14.7109375" style="134" bestFit="1" customWidth="1"/>
    <col min="7685" max="7685" width="12.140625" style="134" bestFit="1" customWidth="1"/>
    <col min="7686" max="7923" width="9.140625" style="134"/>
    <col min="7924" max="7924" width="11.7109375" style="134" bestFit="1" customWidth="1"/>
    <col min="7925" max="7925" width="15.28515625" style="134" bestFit="1" customWidth="1"/>
    <col min="7926" max="7934" width="13.5703125" style="134" customWidth="1"/>
    <col min="7935" max="7935" width="9.140625" style="134"/>
    <col min="7936" max="7937" width="10.140625" style="134" bestFit="1" customWidth="1"/>
    <col min="7938" max="7938" width="14.7109375" style="134" bestFit="1" customWidth="1"/>
    <col min="7939" max="7939" width="13.42578125" style="134" bestFit="1" customWidth="1"/>
    <col min="7940" max="7940" width="14.7109375" style="134" bestFit="1" customWidth="1"/>
    <col min="7941" max="7941" width="12.140625" style="134" bestFit="1" customWidth="1"/>
    <col min="7942" max="8179" width="9.140625" style="134"/>
    <col min="8180" max="8180" width="11.7109375" style="134" bestFit="1" customWidth="1"/>
    <col min="8181" max="8181" width="15.28515625" style="134" bestFit="1" customWidth="1"/>
    <col min="8182" max="8190" width="13.5703125" style="134" customWidth="1"/>
    <col min="8191" max="8191" width="9.140625" style="134"/>
    <col min="8192" max="8193" width="10.140625" style="134" bestFit="1" customWidth="1"/>
    <col min="8194" max="8194" width="14.7109375" style="134" bestFit="1" customWidth="1"/>
    <col min="8195" max="8195" width="13.42578125" style="134" bestFit="1" customWidth="1"/>
    <col min="8196" max="8196" width="14.7109375" style="134" bestFit="1" customWidth="1"/>
    <col min="8197" max="8197" width="12.140625" style="134" bestFit="1" customWidth="1"/>
    <col min="8198" max="8435" width="9.140625" style="134"/>
    <col min="8436" max="8436" width="11.7109375" style="134" bestFit="1" customWidth="1"/>
    <col min="8437" max="8437" width="15.28515625" style="134" bestFit="1" customWidth="1"/>
    <col min="8438" max="8446" width="13.5703125" style="134" customWidth="1"/>
    <col min="8447" max="8447" width="9.140625" style="134"/>
    <col min="8448" max="8449" width="10.140625" style="134" bestFit="1" customWidth="1"/>
    <col min="8450" max="8450" width="14.7109375" style="134" bestFit="1" customWidth="1"/>
    <col min="8451" max="8451" width="13.42578125" style="134" bestFit="1" customWidth="1"/>
    <col min="8452" max="8452" width="14.7109375" style="134" bestFit="1" customWidth="1"/>
    <col min="8453" max="8453" width="12.140625" style="134" bestFit="1" customWidth="1"/>
    <col min="8454" max="8691" width="9.140625" style="134"/>
    <col min="8692" max="8692" width="11.7109375" style="134" bestFit="1" customWidth="1"/>
    <col min="8693" max="8693" width="15.28515625" style="134" bestFit="1" customWidth="1"/>
    <col min="8694" max="8702" width="13.5703125" style="134" customWidth="1"/>
    <col min="8703" max="8703" width="9.140625" style="134"/>
    <col min="8704" max="8705" width="10.140625" style="134" bestFit="1" customWidth="1"/>
    <col min="8706" max="8706" width="14.7109375" style="134" bestFit="1" customWidth="1"/>
    <col min="8707" max="8707" width="13.42578125" style="134" bestFit="1" customWidth="1"/>
    <col min="8708" max="8708" width="14.7109375" style="134" bestFit="1" customWidth="1"/>
    <col min="8709" max="8709" width="12.140625" style="134" bestFit="1" customWidth="1"/>
    <col min="8710" max="8947" width="9.140625" style="134"/>
    <col min="8948" max="8948" width="11.7109375" style="134" bestFit="1" customWidth="1"/>
    <col min="8949" max="8949" width="15.28515625" style="134" bestFit="1" customWidth="1"/>
    <col min="8950" max="8958" width="13.5703125" style="134" customWidth="1"/>
    <col min="8959" max="8959" width="9.140625" style="134"/>
    <col min="8960" max="8961" width="10.140625" style="134" bestFit="1" customWidth="1"/>
    <col min="8962" max="8962" width="14.7109375" style="134" bestFit="1" customWidth="1"/>
    <col min="8963" max="8963" width="13.42578125" style="134" bestFit="1" customWidth="1"/>
    <col min="8964" max="8964" width="14.7109375" style="134" bestFit="1" customWidth="1"/>
    <col min="8965" max="8965" width="12.140625" style="134" bestFit="1" customWidth="1"/>
    <col min="8966" max="9203" width="9.140625" style="134"/>
    <col min="9204" max="9204" width="11.7109375" style="134" bestFit="1" customWidth="1"/>
    <col min="9205" max="9205" width="15.28515625" style="134" bestFit="1" customWidth="1"/>
    <col min="9206" max="9214" width="13.5703125" style="134" customWidth="1"/>
    <col min="9215" max="9215" width="9.140625" style="134"/>
    <col min="9216" max="9217" width="10.140625" style="134" bestFit="1" customWidth="1"/>
    <col min="9218" max="9218" width="14.7109375" style="134" bestFit="1" customWidth="1"/>
    <col min="9219" max="9219" width="13.42578125" style="134" bestFit="1" customWidth="1"/>
    <col min="9220" max="9220" width="14.7109375" style="134" bestFit="1" customWidth="1"/>
    <col min="9221" max="9221" width="12.140625" style="134" bestFit="1" customWidth="1"/>
    <col min="9222" max="9459" width="9.140625" style="134"/>
    <col min="9460" max="9460" width="11.7109375" style="134" bestFit="1" customWidth="1"/>
    <col min="9461" max="9461" width="15.28515625" style="134" bestFit="1" customWidth="1"/>
    <col min="9462" max="9470" width="13.5703125" style="134" customWidth="1"/>
    <col min="9471" max="9471" width="9.140625" style="134"/>
    <col min="9472" max="9473" width="10.140625" style="134" bestFit="1" customWidth="1"/>
    <col min="9474" max="9474" width="14.7109375" style="134" bestFit="1" customWidth="1"/>
    <col min="9475" max="9475" width="13.42578125" style="134" bestFit="1" customWidth="1"/>
    <col min="9476" max="9476" width="14.7109375" style="134" bestFit="1" customWidth="1"/>
    <col min="9477" max="9477" width="12.140625" style="134" bestFit="1" customWidth="1"/>
    <col min="9478" max="9715" width="9.140625" style="134"/>
    <col min="9716" max="9716" width="11.7109375" style="134" bestFit="1" customWidth="1"/>
    <col min="9717" max="9717" width="15.28515625" style="134" bestFit="1" customWidth="1"/>
    <col min="9718" max="9726" width="13.5703125" style="134" customWidth="1"/>
    <col min="9727" max="9727" width="9.140625" style="134"/>
    <col min="9728" max="9729" width="10.140625" style="134" bestFit="1" customWidth="1"/>
    <col min="9730" max="9730" width="14.7109375" style="134" bestFit="1" customWidth="1"/>
    <col min="9731" max="9731" width="13.42578125" style="134" bestFit="1" customWidth="1"/>
    <col min="9732" max="9732" width="14.7109375" style="134" bestFit="1" customWidth="1"/>
    <col min="9733" max="9733" width="12.140625" style="134" bestFit="1" customWidth="1"/>
    <col min="9734" max="9971" width="9.140625" style="134"/>
    <col min="9972" max="9972" width="11.7109375" style="134" bestFit="1" customWidth="1"/>
    <col min="9973" max="9973" width="15.28515625" style="134" bestFit="1" customWidth="1"/>
    <col min="9974" max="9982" width="13.5703125" style="134" customWidth="1"/>
    <col min="9983" max="9983" width="9.140625" style="134"/>
    <col min="9984" max="9985" width="10.140625" style="134" bestFit="1" customWidth="1"/>
    <col min="9986" max="9986" width="14.7109375" style="134" bestFit="1" customWidth="1"/>
    <col min="9987" max="9987" width="13.42578125" style="134" bestFit="1" customWidth="1"/>
    <col min="9988" max="9988" width="14.7109375" style="134" bestFit="1" customWidth="1"/>
    <col min="9989" max="9989" width="12.140625" style="134" bestFit="1" customWidth="1"/>
    <col min="9990" max="10227" width="9.140625" style="134"/>
    <col min="10228" max="10228" width="11.7109375" style="134" bestFit="1" customWidth="1"/>
    <col min="10229" max="10229" width="15.28515625" style="134" bestFit="1" customWidth="1"/>
    <col min="10230" max="10238" width="13.5703125" style="134" customWidth="1"/>
    <col min="10239" max="10239" width="9.140625" style="134"/>
    <col min="10240" max="10241" width="10.140625" style="134" bestFit="1" customWidth="1"/>
    <col min="10242" max="10242" width="14.7109375" style="134" bestFit="1" customWidth="1"/>
    <col min="10243" max="10243" width="13.42578125" style="134" bestFit="1" customWidth="1"/>
    <col min="10244" max="10244" width="14.7109375" style="134" bestFit="1" customWidth="1"/>
    <col min="10245" max="10245" width="12.140625" style="134" bestFit="1" customWidth="1"/>
    <col min="10246" max="10483" width="9.140625" style="134"/>
    <col min="10484" max="10484" width="11.7109375" style="134" bestFit="1" customWidth="1"/>
    <col min="10485" max="10485" width="15.28515625" style="134" bestFit="1" customWidth="1"/>
    <col min="10486" max="10494" width="13.5703125" style="134" customWidth="1"/>
    <col min="10495" max="10495" width="9.140625" style="134"/>
    <col min="10496" max="10497" width="10.140625" style="134" bestFit="1" customWidth="1"/>
    <col min="10498" max="10498" width="14.7109375" style="134" bestFit="1" customWidth="1"/>
    <col min="10499" max="10499" width="13.42578125" style="134" bestFit="1" customWidth="1"/>
    <col min="10500" max="10500" width="14.7109375" style="134" bestFit="1" customWidth="1"/>
    <col min="10501" max="10501" width="12.140625" style="134" bestFit="1" customWidth="1"/>
    <col min="10502" max="10739" width="9.140625" style="134"/>
    <col min="10740" max="10740" width="11.7109375" style="134" bestFit="1" customWidth="1"/>
    <col min="10741" max="10741" width="15.28515625" style="134" bestFit="1" customWidth="1"/>
    <col min="10742" max="10750" width="13.5703125" style="134" customWidth="1"/>
    <col min="10751" max="10751" width="9.140625" style="134"/>
    <col min="10752" max="10753" width="10.140625" style="134" bestFit="1" customWidth="1"/>
    <col min="10754" max="10754" width="14.7109375" style="134" bestFit="1" customWidth="1"/>
    <col min="10755" max="10755" width="13.42578125" style="134" bestFit="1" customWidth="1"/>
    <col min="10756" max="10756" width="14.7109375" style="134" bestFit="1" customWidth="1"/>
    <col min="10757" max="10757" width="12.140625" style="134" bestFit="1" customWidth="1"/>
    <col min="10758" max="10995" width="9.140625" style="134"/>
    <col min="10996" max="10996" width="11.7109375" style="134" bestFit="1" customWidth="1"/>
    <col min="10997" max="10997" width="15.28515625" style="134" bestFit="1" customWidth="1"/>
    <col min="10998" max="11006" width="13.5703125" style="134" customWidth="1"/>
    <col min="11007" max="11007" width="9.140625" style="134"/>
    <col min="11008" max="11009" width="10.140625" style="134" bestFit="1" customWidth="1"/>
    <col min="11010" max="11010" width="14.7109375" style="134" bestFit="1" customWidth="1"/>
    <col min="11011" max="11011" width="13.42578125" style="134" bestFit="1" customWidth="1"/>
    <col min="11012" max="11012" width="14.7109375" style="134" bestFit="1" customWidth="1"/>
    <col min="11013" max="11013" width="12.140625" style="134" bestFit="1" customWidth="1"/>
    <col min="11014" max="11251" width="9.140625" style="134"/>
    <col min="11252" max="11252" width="11.7109375" style="134" bestFit="1" customWidth="1"/>
    <col min="11253" max="11253" width="15.28515625" style="134" bestFit="1" customWidth="1"/>
    <col min="11254" max="11262" width="13.5703125" style="134" customWidth="1"/>
    <col min="11263" max="11263" width="9.140625" style="134"/>
    <col min="11264" max="11265" width="10.140625" style="134" bestFit="1" customWidth="1"/>
    <col min="11266" max="11266" width="14.7109375" style="134" bestFit="1" customWidth="1"/>
    <col min="11267" max="11267" width="13.42578125" style="134" bestFit="1" customWidth="1"/>
    <col min="11268" max="11268" width="14.7109375" style="134" bestFit="1" customWidth="1"/>
    <col min="11269" max="11269" width="12.140625" style="134" bestFit="1" customWidth="1"/>
    <col min="11270" max="11507" width="9.140625" style="134"/>
    <col min="11508" max="11508" width="11.7109375" style="134" bestFit="1" customWidth="1"/>
    <col min="11509" max="11509" width="15.28515625" style="134" bestFit="1" customWidth="1"/>
    <col min="11510" max="11518" width="13.5703125" style="134" customWidth="1"/>
    <col min="11519" max="11519" width="9.140625" style="134"/>
    <col min="11520" max="11521" width="10.140625" style="134" bestFit="1" customWidth="1"/>
    <col min="11522" max="11522" width="14.7109375" style="134" bestFit="1" customWidth="1"/>
    <col min="11523" max="11523" width="13.42578125" style="134" bestFit="1" customWidth="1"/>
    <col min="11524" max="11524" width="14.7109375" style="134" bestFit="1" customWidth="1"/>
    <col min="11525" max="11525" width="12.140625" style="134" bestFit="1" customWidth="1"/>
    <col min="11526" max="11763" width="9.140625" style="134"/>
    <col min="11764" max="11764" width="11.7109375" style="134" bestFit="1" customWidth="1"/>
    <col min="11765" max="11765" width="15.28515625" style="134" bestFit="1" customWidth="1"/>
    <col min="11766" max="11774" width="13.5703125" style="134" customWidth="1"/>
    <col min="11775" max="11775" width="9.140625" style="134"/>
    <col min="11776" max="11777" width="10.140625" style="134" bestFit="1" customWidth="1"/>
    <col min="11778" max="11778" width="14.7109375" style="134" bestFit="1" customWidth="1"/>
    <col min="11779" max="11779" width="13.42578125" style="134" bestFit="1" customWidth="1"/>
    <col min="11780" max="11780" width="14.7109375" style="134" bestFit="1" customWidth="1"/>
    <col min="11781" max="11781" width="12.140625" style="134" bestFit="1" customWidth="1"/>
    <col min="11782" max="12019" width="9.140625" style="134"/>
    <col min="12020" max="12020" width="11.7109375" style="134" bestFit="1" customWidth="1"/>
    <col min="12021" max="12021" width="15.28515625" style="134" bestFit="1" customWidth="1"/>
    <col min="12022" max="12030" width="13.5703125" style="134" customWidth="1"/>
    <col min="12031" max="12031" width="9.140625" style="134"/>
    <col min="12032" max="12033" width="10.140625" style="134" bestFit="1" customWidth="1"/>
    <col min="12034" max="12034" width="14.7109375" style="134" bestFit="1" customWidth="1"/>
    <col min="12035" max="12035" width="13.42578125" style="134" bestFit="1" customWidth="1"/>
    <col min="12036" max="12036" width="14.7109375" style="134" bestFit="1" customWidth="1"/>
    <col min="12037" max="12037" width="12.140625" style="134" bestFit="1" customWidth="1"/>
    <col min="12038" max="12275" width="9.140625" style="134"/>
    <col min="12276" max="12276" width="11.7109375" style="134" bestFit="1" customWidth="1"/>
    <col min="12277" max="12277" width="15.28515625" style="134" bestFit="1" customWidth="1"/>
    <col min="12278" max="12286" width="13.5703125" style="134" customWidth="1"/>
    <col min="12287" max="12287" width="9.140625" style="134"/>
    <col min="12288" max="12289" width="10.140625" style="134" bestFit="1" customWidth="1"/>
    <col min="12290" max="12290" width="14.7109375" style="134" bestFit="1" customWidth="1"/>
    <col min="12291" max="12291" width="13.42578125" style="134" bestFit="1" customWidth="1"/>
    <col min="12292" max="12292" width="14.7109375" style="134" bestFit="1" customWidth="1"/>
    <col min="12293" max="12293" width="12.140625" style="134" bestFit="1" customWidth="1"/>
    <col min="12294" max="12531" width="9.140625" style="134"/>
    <col min="12532" max="12532" width="11.7109375" style="134" bestFit="1" customWidth="1"/>
    <col min="12533" max="12533" width="15.28515625" style="134" bestFit="1" customWidth="1"/>
    <col min="12534" max="12542" width="13.5703125" style="134" customWidth="1"/>
    <col min="12543" max="12543" width="9.140625" style="134"/>
    <col min="12544" max="12545" width="10.140625" style="134" bestFit="1" customWidth="1"/>
    <col min="12546" max="12546" width="14.7109375" style="134" bestFit="1" customWidth="1"/>
    <col min="12547" max="12547" width="13.42578125" style="134" bestFit="1" customWidth="1"/>
    <col min="12548" max="12548" width="14.7109375" style="134" bestFit="1" customWidth="1"/>
    <col min="12549" max="12549" width="12.140625" style="134" bestFit="1" customWidth="1"/>
    <col min="12550" max="12787" width="9.140625" style="134"/>
    <col min="12788" max="12788" width="11.7109375" style="134" bestFit="1" customWidth="1"/>
    <col min="12789" max="12789" width="15.28515625" style="134" bestFit="1" customWidth="1"/>
    <col min="12790" max="12798" width="13.5703125" style="134" customWidth="1"/>
    <col min="12799" max="12799" width="9.140625" style="134"/>
    <col min="12800" max="12801" width="10.140625" style="134" bestFit="1" customWidth="1"/>
    <col min="12802" max="12802" width="14.7109375" style="134" bestFit="1" customWidth="1"/>
    <col min="12803" max="12803" width="13.42578125" style="134" bestFit="1" customWidth="1"/>
    <col min="12804" max="12804" width="14.7109375" style="134" bestFit="1" customWidth="1"/>
    <col min="12805" max="12805" width="12.140625" style="134" bestFit="1" customWidth="1"/>
    <col min="12806" max="13043" width="9.140625" style="134"/>
    <col min="13044" max="13044" width="11.7109375" style="134" bestFit="1" customWidth="1"/>
    <col min="13045" max="13045" width="15.28515625" style="134" bestFit="1" customWidth="1"/>
    <col min="13046" max="13054" width="13.5703125" style="134" customWidth="1"/>
    <col min="13055" max="13055" width="9.140625" style="134"/>
    <col min="13056" max="13057" width="10.140625" style="134" bestFit="1" customWidth="1"/>
    <col min="13058" max="13058" width="14.7109375" style="134" bestFit="1" customWidth="1"/>
    <col min="13059" max="13059" width="13.42578125" style="134" bestFit="1" customWidth="1"/>
    <col min="13060" max="13060" width="14.7109375" style="134" bestFit="1" customWidth="1"/>
    <col min="13061" max="13061" width="12.140625" style="134" bestFit="1" customWidth="1"/>
    <col min="13062" max="13299" width="9.140625" style="134"/>
    <col min="13300" max="13300" width="11.7109375" style="134" bestFit="1" customWidth="1"/>
    <col min="13301" max="13301" width="15.28515625" style="134" bestFit="1" customWidth="1"/>
    <col min="13302" max="13310" width="13.5703125" style="134" customWidth="1"/>
    <col min="13311" max="13311" width="9.140625" style="134"/>
    <col min="13312" max="13313" width="10.140625" style="134" bestFit="1" customWidth="1"/>
    <col min="13314" max="13314" width="14.7109375" style="134" bestFit="1" customWidth="1"/>
    <col min="13315" max="13315" width="13.42578125" style="134" bestFit="1" customWidth="1"/>
    <col min="13316" max="13316" width="14.7109375" style="134" bestFit="1" customWidth="1"/>
    <col min="13317" max="13317" width="12.140625" style="134" bestFit="1" customWidth="1"/>
    <col min="13318" max="13555" width="9.140625" style="134"/>
    <col min="13556" max="13556" width="11.7109375" style="134" bestFit="1" customWidth="1"/>
    <col min="13557" max="13557" width="15.28515625" style="134" bestFit="1" customWidth="1"/>
    <col min="13558" max="13566" width="13.5703125" style="134" customWidth="1"/>
    <col min="13567" max="13567" width="9.140625" style="134"/>
    <col min="13568" max="13569" width="10.140625" style="134" bestFit="1" customWidth="1"/>
    <col min="13570" max="13570" width="14.7109375" style="134" bestFit="1" customWidth="1"/>
    <col min="13571" max="13571" width="13.42578125" style="134" bestFit="1" customWidth="1"/>
    <col min="13572" max="13572" width="14.7109375" style="134" bestFit="1" customWidth="1"/>
    <col min="13573" max="13573" width="12.140625" style="134" bestFit="1" customWidth="1"/>
    <col min="13574" max="13811" width="9.140625" style="134"/>
    <col min="13812" max="13812" width="11.7109375" style="134" bestFit="1" customWidth="1"/>
    <col min="13813" max="13813" width="15.28515625" style="134" bestFit="1" customWidth="1"/>
    <col min="13814" max="13822" width="13.5703125" style="134" customWidth="1"/>
    <col min="13823" max="13823" width="9.140625" style="134"/>
    <col min="13824" max="13825" width="10.140625" style="134" bestFit="1" customWidth="1"/>
    <col min="13826" max="13826" width="14.7109375" style="134" bestFit="1" customWidth="1"/>
    <col min="13827" max="13827" width="13.42578125" style="134" bestFit="1" customWidth="1"/>
    <col min="13828" max="13828" width="14.7109375" style="134" bestFit="1" customWidth="1"/>
    <col min="13829" max="13829" width="12.140625" style="134" bestFit="1" customWidth="1"/>
    <col min="13830" max="14067" width="9.140625" style="134"/>
    <col min="14068" max="14068" width="11.7109375" style="134" bestFit="1" customWidth="1"/>
    <col min="14069" max="14069" width="15.28515625" style="134" bestFit="1" customWidth="1"/>
    <col min="14070" max="14078" width="13.5703125" style="134" customWidth="1"/>
    <col min="14079" max="14079" width="9.140625" style="134"/>
    <col min="14080" max="14081" width="10.140625" style="134" bestFit="1" customWidth="1"/>
    <col min="14082" max="14082" width="14.7109375" style="134" bestFit="1" customWidth="1"/>
    <col min="14083" max="14083" width="13.42578125" style="134" bestFit="1" customWidth="1"/>
    <col min="14084" max="14084" width="14.7109375" style="134" bestFit="1" customWidth="1"/>
    <col min="14085" max="14085" width="12.140625" style="134" bestFit="1" customWidth="1"/>
    <col min="14086" max="14323" width="9.140625" style="134"/>
    <col min="14324" max="14324" width="11.7109375" style="134" bestFit="1" customWidth="1"/>
    <col min="14325" max="14325" width="15.28515625" style="134" bestFit="1" customWidth="1"/>
    <col min="14326" max="14334" width="13.5703125" style="134" customWidth="1"/>
    <col min="14335" max="14335" width="9.140625" style="134"/>
    <col min="14336" max="14337" width="10.140625" style="134" bestFit="1" customWidth="1"/>
    <col min="14338" max="14338" width="14.7109375" style="134" bestFit="1" customWidth="1"/>
    <col min="14339" max="14339" width="13.42578125" style="134" bestFit="1" customWidth="1"/>
    <col min="14340" max="14340" width="14.7109375" style="134" bestFit="1" customWidth="1"/>
    <col min="14341" max="14341" width="12.140625" style="134" bestFit="1" customWidth="1"/>
    <col min="14342" max="14579" width="9.140625" style="134"/>
    <col min="14580" max="14580" width="11.7109375" style="134" bestFit="1" customWidth="1"/>
    <col min="14581" max="14581" width="15.28515625" style="134" bestFit="1" customWidth="1"/>
    <col min="14582" max="14590" width="13.5703125" style="134" customWidth="1"/>
    <col min="14591" max="14591" width="9.140625" style="134"/>
    <col min="14592" max="14593" width="10.140625" style="134" bestFit="1" customWidth="1"/>
    <col min="14594" max="14594" width="14.7109375" style="134" bestFit="1" customWidth="1"/>
    <col min="14595" max="14595" width="13.42578125" style="134" bestFit="1" customWidth="1"/>
    <col min="14596" max="14596" width="14.7109375" style="134" bestFit="1" customWidth="1"/>
    <col min="14597" max="14597" width="12.140625" style="134" bestFit="1" customWidth="1"/>
    <col min="14598" max="14835" width="9.140625" style="134"/>
    <col min="14836" max="14836" width="11.7109375" style="134" bestFit="1" customWidth="1"/>
    <col min="14837" max="14837" width="15.28515625" style="134" bestFit="1" customWidth="1"/>
    <col min="14838" max="14846" width="13.5703125" style="134" customWidth="1"/>
    <col min="14847" max="14847" width="9.140625" style="134"/>
    <col min="14848" max="14849" width="10.140625" style="134" bestFit="1" customWidth="1"/>
    <col min="14850" max="14850" width="14.7109375" style="134" bestFit="1" customWidth="1"/>
    <col min="14851" max="14851" width="13.42578125" style="134" bestFit="1" customWidth="1"/>
    <col min="14852" max="14852" width="14.7109375" style="134" bestFit="1" customWidth="1"/>
    <col min="14853" max="14853" width="12.140625" style="134" bestFit="1" customWidth="1"/>
    <col min="14854" max="15091" width="9.140625" style="134"/>
    <col min="15092" max="15092" width="11.7109375" style="134" bestFit="1" customWidth="1"/>
    <col min="15093" max="15093" width="15.28515625" style="134" bestFit="1" customWidth="1"/>
    <col min="15094" max="15102" width="13.5703125" style="134" customWidth="1"/>
    <col min="15103" max="15103" width="9.140625" style="134"/>
    <col min="15104" max="15105" width="10.140625" style="134" bestFit="1" customWidth="1"/>
    <col min="15106" max="15106" width="14.7109375" style="134" bestFit="1" customWidth="1"/>
    <col min="15107" max="15107" width="13.42578125" style="134" bestFit="1" customWidth="1"/>
    <col min="15108" max="15108" width="14.7109375" style="134" bestFit="1" customWidth="1"/>
    <col min="15109" max="15109" width="12.140625" style="134" bestFit="1" customWidth="1"/>
    <col min="15110" max="15347" width="9.140625" style="134"/>
    <col min="15348" max="15348" width="11.7109375" style="134" bestFit="1" customWidth="1"/>
    <col min="15349" max="15349" width="15.28515625" style="134" bestFit="1" customWidth="1"/>
    <col min="15350" max="15358" width="13.5703125" style="134" customWidth="1"/>
    <col min="15359" max="15359" width="9.140625" style="134"/>
    <col min="15360" max="15361" width="10.140625" style="134" bestFit="1" customWidth="1"/>
    <col min="15362" max="15362" width="14.7109375" style="134" bestFit="1" customWidth="1"/>
    <col min="15363" max="15363" width="13.42578125" style="134" bestFit="1" customWidth="1"/>
    <col min="15364" max="15364" width="14.7109375" style="134" bestFit="1" customWidth="1"/>
    <col min="15365" max="15365" width="12.140625" style="134" bestFit="1" customWidth="1"/>
    <col min="15366" max="15603" width="9.140625" style="134"/>
    <col min="15604" max="15604" width="11.7109375" style="134" bestFit="1" customWidth="1"/>
    <col min="15605" max="15605" width="15.28515625" style="134" bestFit="1" customWidth="1"/>
    <col min="15606" max="15614" width="13.5703125" style="134" customWidth="1"/>
    <col min="15615" max="15615" width="9.140625" style="134"/>
    <col min="15616" max="15617" width="10.140625" style="134" bestFit="1" customWidth="1"/>
    <col min="15618" max="15618" width="14.7109375" style="134" bestFit="1" customWidth="1"/>
    <col min="15619" max="15619" width="13.42578125" style="134" bestFit="1" customWidth="1"/>
    <col min="15620" max="15620" width="14.7109375" style="134" bestFit="1" customWidth="1"/>
    <col min="15621" max="15621" width="12.140625" style="134" bestFit="1" customWidth="1"/>
    <col min="15622" max="15859" width="9.140625" style="134"/>
    <col min="15860" max="15860" width="11.7109375" style="134" bestFit="1" customWidth="1"/>
    <col min="15861" max="15861" width="15.28515625" style="134" bestFit="1" customWidth="1"/>
    <col min="15862" max="15870" width="13.5703125" style="134" customWidth="1"/>
    <col min="15871" max="15871" width="9.140625" style="134"/>
    <col min="15872" max="15873" width="10.140625" style="134" bestFit="1" customWidth="1"/>
    <col min="15874" max="15874" width="14.7109375" style="134" bestFit="1" customWidth="1"/>
    <col min="15875" max="15875" width="13.42578125" style="134" bestFit="1" customWidth="1"/>
    <col min="15876" max="15876" width="14.7109375" style="134" bestFit="1" customWidth="1"/>
    <col min="15877" max="15877" width="12.140625" style="134" bestFit="1" customWidth="1"/>
    <col min="15878" max="16115" width="9.140625" style="134"/>
    <col min="16116" max="16116" width="11.7109375" style="134" bestFit="1" customWidth="1"/>
    <col min="16117" max="16117" width="15.28515625" style="134" bestFit="1" customWidth="1"/>
    <col min="16118" max="16126" width="13.5703125" style="134" customWidth="1"/>
    <col min="16127" max="16127" width="9.140625" style="134"/>
    <col min="16128" max="16129" width="10.140625" style="134" bestFit="1" customWidth="1"/>
    <col min="16130" max="16130" width="14.7109375" style="134" bestFit="1" customWidth="1"/>
    <col min="16131" max="16131" width="13.42578125" style="134" bestFit="1" customWidth="1"/>
    <col min="16132" max="16132" width="14.7109375" style="134" bestFit="1" customWidth="1"/>
    <col min="16133" max="16133" width="12.140625" style="134" bestFit="1" customWidth="1"/>
    <col min="16134" max="16384" width="9.140625" style="134"/>
  </cols>
  <sheetData>
    <row r="1" spans="1:11">
      <c r="A1" s="3484" t="s">
        <v>375</v>
      </c>
      <c r="B1" s="3484"/>
      <c r="C1" s="3484"/>
      <c r="D1" s="3484"/>
      <c r="E1" s="3484"/>
      <c r="F1" s="3484"/>
      <c r="G1" s="3484"/>
      <c r="H1" s="3484"/>
      <c r="I1" s="3484"/>
      <c r="J1" s="3484"/>
      <c r="K1" s="3484"/>
    </row>
    <row r="2" spans="1:11">
      <c r="A2" s="3484" t="s">
        <v>194</v>
      </c>
      <c r="B2" s="3484"/>
      <c r="C2" s="3484"/>
      <c r="D2" s="3484"/>
      <c r="E2" s="3484"/>
      <c r="F2" s="3484"/>
      <c r="G2" s="3484"/>
      <c r="H2" s="3484"/>
      <c r="I2" s="3484"/>
      <c r="J2" s="3484"/>
      <c r="K2" s="3484"/>
    </row>
    <row r="3" spans="1:11" ht="16.5" thickBot="1">
      <c r="A3" s="3485" t="s">
        <v>140</v>
      </c>
      <c r="B3" s="3485"/>
      <c r="C3" s="3485"/>
      <c r="D3" s="3485"/>
      <c r="E3" s="3485"/>
      <c r="F3" s="3485"/>
      <c r="G3" s="3485"/>
      <c r="H3" s="3485"/>
      <c r="I3" s="3485"/>
      <c r="J3" s="3485"/>
      <c r="K3" s="3485"/>
    </row>
    <row r="4" spans="1:11" s="128" customFormat="1" ht="16.5" thickTop="1">
      <c r="A4" s="3486" t="s">
        <v>372</v>
      </c>
      <c r="B4" s="3448" t="s">
        <v>371</v>
      </c>
      <c r="C4" s="3488" t="s">
        <v>370</v>
      </c>
      <c r="D4" s="3488"/>
      <c r="E4" s="3488"/>
      <c r="F4" s="3488"/>
      <c r="G4" s="3489" t="s">
        <v>369</v>
      </c>
      <c r="H4" s="3488" t="s">
        <v>368</v>
      </c>
      <c r="I4" s="3488"/>
      <c r="J4" s="3488"/>
      <c r="K4" s="3491" t="s">
        <v>367</v>
      </c>
    </row>
    <row r="5" spans="1:11" s="128" customFormat="1" ht="31.5">
      <c r="A5" s="3487"/>
      <c r="B5" s="3449"/>
      <c r="C5" s="228" t="s">
        <v>366</v>
      </c>
      <c r="D5" s="228" t="s">
        <v>365</v>
      </c>
      <c r="E5" s="227" t="s">
        <v>364</v>
      </c>
      <c r="F5" s="227" t="s">
        <v>363</v>
      </c>
      <c r="G5" s="3490"/>
      <c r="H5" s="227" t="s">
        <v>362</v>
      </c>
      <c r="I5" s="227" t="s">
        <v>361</v>
      </c>
      <c r="J5" s="227" t="s">
        <v>360</v>
      </c>
      <c r="K5" s="3492"/>
    </row>
    <row r="6" spans="1:11" ht="23.1" customHeight="1">
      <c r="A6" s="226" t="s">
        <v>359</v>
      </c>
      <c r="B6" s="225" t="s">
        <v>358</v>
      </c>
      <c r="C6" s="224">
        <f>546.5-E6</f>
        <v>532</v>
      </c>
      <c r="D6" s="224">
        <v>967.3</v>
      </c>
      <c r="E6" s="224">
        <v>14.5</v>
      </c>
      <c r="F6" s="224">
        <f t="shared" ref="F6:F46" si="0">C6+D6+E6</f>
        <v>1513.8</v>
      </c>
      <c r="G6" s="223">
        <v>1007</v>
      </c>
      <c r="H6" s="223">
        <v>282.8</v>
      </c>
      <c r="I6" s="223">
        <v>104</v>
      </c>
      <c r="J6" s="223">
        <f t="shared" ref="J6:J50" si="1">I6+H6</f>
        <v>386.8</v>
      </c>
      <c r="K6" s="222">
        <v>100</v>
      </c>
    </row>
    <row r="7" spans="1:11" ht="23.1" customHeight="1">
      <c r="A7" s="220" t="s">
        <v>357</v>
      </c>
      <c r="B7" s="219" t="s">
        <v>356</v>
      </c>
      <c r="C7" s="218">
        <f>674.5-E7</f>
        <v>658.4</v>
      </c>
      <c r="D7" s="218">
        <v>1238.9000000000001</v>
      </c>
      <c r="E7" s="218">
        <v>16.100000000000001</v>
      </c>
      <c r="F7" s="218">
        <f t="shared" si="0"/>
        <v>1913.4</v>
      </c>
      <c r="G7" s="213">
        <v>1112</v>
      </c>
      <c r="H7" s="213">
        <v>359.7</v>
      </c>
      <c r="I7" s="213">
        <v>146</v>
      </c>
      <c r="J7" s="213">
        <f t="shared" si="1"/>
        <v>505.7</v>
      </c>
      <c r="K7" s="212">
        <v>200</v>
      </c>
    </row>
    <row r="8" spans="1:11" ht="23.1" customHeight="1">
      <c r="A8" s="220" t="s">
        <v>355</v>
      </c>
      <c r="B8" s="219" t="s">
        <v>354</v>
      </c>
      <c r="C8" s="218">
        <f>832.1-E8</f>
        <v>792.9</v>
      </c>
      <c r="D8" s="218">
        <v>1498.3</v>
      </c>
      <c r="E8" s="218">
        <v>39.200000000000003</v>
      </c>
      <c r="F8" s="218">
        <f t="shared" si="0"/>
        <v>2330.3999999999996</v>
      </c>
      <c r="G8" s="213">
        <v>1331.5</v>
      </c>
      <c r="H8" s="213">
        <v>392.6</v>
      </c>
      <c r="I8" s="213">
        <v>164.3</v>
      </c>
      <c r="J8" s="213">
        <f t="shared" si="1"/>
        <v>556.90000000000009</v>
      </c>
      <c r="K8" s="212">
        <v>300</v>
      </c>
    </row>
    <row r="9" spans="1:11" ht="23.1" customHeight="1">
      <c r="A9" s="220" t="s">
        <v>353</v>
      </c>
      <c r="B9" s="219" t="s">
        <v>352</v>
      </c>
      <c r="C9" s="218">
        <f>866.9-E9</f>
        <v>822.6</v>
      </c>
      <c r="D9" s="218">
        <v>1808</v>
      </c>
      <c r="E9" s="218">
        <v>44.3</v>
      </c>
      <c r="F9" s="218">
        <f t="shared" si="0"/>
        <v>2674.9</v>
      </c>
      <c r="G9" s="213">
        <v>1553.4</v>
      </c>
      <c r="H9" s="213">
        <v>466.6</v>
      </c>
      <c r="I9" s="213">
        <v>381.8</v>
      </c>
      <c r="J9" s="213">
        <f t="shared" si="1"/>
        <v>848.40000000000009</v>
      </c>
      <c r="K9" s="212">
        <v>240</v>
      </c>
    </row>
    <row r="10" spans="1:11" ht="23.1" customHeight="1">
      <c r="A10" s="220" t="s">
        <v>351</v>
      </c>
      <c r="B10" s="219" t="s">
        <v>350</v>
      </c>
      <c r="C10" s="218">
        <f>1041.7-E10</f>
        <v>985.1</v>
      </c>
      <c r="D10" s="218">
        <v>1978.8</v>
      </c>
      <c r="E10" s="218">
        <v>56.6</v>
      </c>
      <c r="F10" s="218">
        <f t="shared" si="0"/>
        <v>3020.5</v>
      </c>
      <c r="G10" s="213">
        <v>1797.8999999999999</v>
      </c>
      <c r="H10" s="213">
        <v>599.20000000000005</v>
      </c>
      <c r="I10" s="213">
        <v>390.18</v>
      </c>
      <c r="J10" s="213">
        <f t="shared" si="1"/>
        <v>989.38000000000011</v>
      </c>
      <c r="K10" s="212">
        <v>200</v>
      </c>
    </row>
    <row r="11" spans="1:11" ht="23.1" customHeight="1">
      <c r="A11" s="220" t="s">
        <v>349</v>
      </c>
      <c r="B11" s="219" t="s">
        <v>348</v>
      </c>
      <c r="C11" s="218">
        <f>1162.1-E11</f>
        <v>1067.1999999999998</v>
      </c>
      <c r="D11" s="218">
        <v>2308.6</v>
      </c>
      <c r="E11" s="218">
        <v>94.9</v>
      </c>
      <c r="F11" s="218">
        <f t="shared" si="0"/>
        <v>3470.7</v>
      </c>
      <c r="G11" s="213">
        <v>1857.1</v>
      </c>
      <c r="H11" s="213">
        <v>805.6</v>
      </c>
      <c r="I11" s="213">
        <v>534.9</v>
      </c>
      <c r="J11" s="213">
        <f t="shared" si="1"/>
        <v>1340.5</v>
      </c>
      <c r="K11" s="212">
        <v>180</v>
      </c>
    </row>
    <row r="12" spans="1:11" ht="23.1" customHeight="1">
      <c r="A12" s="220" t="s">
        <v>347</v>
      </c>
      <c r="B12" s="219" t="s">
        <v>346</v>
      </c>
      <c r="C12" s="218">
        <f>1361.2-E12</f>
        <v>1274.9000000000001</v>
      </c>
      <c r="D12" s="218">
        <v>2731.1</v>
      </c>
      <c r="E12" s="218">
        <v>86.3</v>
      </c>
      <c r="F12" s="218">
        <f t="shared" si="0"/>
        <v>4092.3</v>
      </c>
      <c r="G12" s="213">
        <v>2400.4</v>
      </c>
      <c r="H12" s="213">
        <v>868.9</v>
      </c>
      <c r="I12" s="213">
        <v>693.3</v>
      </c>
      <c r="J12" s="213">
        <f t="shared" si="1"/>
        <v>1562.1999999999998</v>
      </c>
      <c r="K12" s="212">
        <v>250</v>
      </c>
    </row>
    <row r="13" spans="1:11" ht="23.1" customHeight="1">
      <c r="A13" s="220" t="s">
        <v>345</v>
      </c>
      <c r="B13" s="219" t="s">
        <v>344</v>
      </c>
      <c r="C13" s="218">
        <f>1634.4-E13</f>
        <v>1530.6000000000001</v>
      </c>
      <c r="D13" s="218">
        <v>3726.9</v>
      </c>
      <c r="E13" s="218">
        <v>103.8</v>
      </c>
      <c r="F13" s="218">
        <f t="shared" si="0"/>
        <v>5361.3</v>
      </c>
      <c r="G13" s="213">
        <v>2676</v>
      </c>
      <c r="H13" s="213">
        <v>993.3</v>
      </c>
      <c r="I13" s="213">
        <v>729.9</v>
      </c>
      <c r="J13" s="213">
        <f t="shared" si="1"/>
        <v>1723.1999999999998</v>
      </c>
      <c r="K13" s="212">
        <v>500</v>
      </c>
    </row>
    <row r="14" spans="1:11" ht="23.1" customHeight="1">
      <c r="A14" s="220" t="s">
        <v>343</v>
      </c>
      <c r="B14" s="219" t="s">
        <v>342</v>
      </c>
      <c r="C14" s="218">
        <f>1997.1-E14</f>
        <v>1903.5</v>
      </c>
      <c r="D14" s="218">
        <v>4982.1000000000004</v>
      </c>
      <c r="E14" s="218">
        <v>93.6</v>
      </c>
      <c r="F14" s="218">
        <f t="shared" si="0"/>
        <v>6979.2000000000007</v>
      </c>
      <c r="G14" s="213">
        <v>2835.2999999999997</v>
      </c>
      <c r="H14" s="213">
        <v>1090.0999999999999</v>
      </c>
      <c r="I14" s="213">
        <v>985.8</v>
      </c>
      <c r="J14" s="213">
        <f t="shared" si="1"/>
        <v>2075.8999999999996</v>
      </c>
      <c r="K14" s="212">
        <v>1000</v>
      </c>
    </row>
    <row r="15" spans="1:11" ht="23.1" customHeight="1">
      <c r="A15" s="220" t="s">
        <v>341</v>
      </c>
      <c r="B15" s="219" t="s">
        <v>340</v>
      </c>
      <c r="C15" s="218">
        <f>2273.5-E15</f>
        <v>2107</v>
      </c>
      <c r="D15" s="218">
        <v>5163.8</v>
      </c>
      <c r="E15" s="218">
        <v>166.5</v>
      </c>
      <c r="F15" s="218">
        <f t="shared" si="0"/>
        <v>7437.3</v>
      </c>
      <c r="G15" s="213">
        <v>3406.3</v>
      </c>
      <c r="H15" s="213">
        <v>876.6</v>
      </c>
      <c r="I15" s="213">
        <v>1670.9</v>
      </c>
      <c r="J15" s="213">
        <f t="shared" si="1"/>
        <v>2547.5</v>
      </c>
      <c r="K15" s="212">
        <v>1576.8</v>
      </c>
    </row>
    <row r="16" spans="1:11" ht="23.1" customHeight="1">
      <c r="A16" s="220" t="s">
        <v>339</v>
      </c>
      <c r="B16" s="219" t="s">
        <v>338</v>
      </c>
      <c r="C16" s="218">
        <f>2906.1-E16</f>
        <v>2731.4</v>
      </c>
      <c r="D16" s="218">
        <v>5488.7</v>
      </c>
      <c r="E16" s="218">
        <v>174.7</v>
      </c>
      <c r="F16" s="218">
        <f t="shared" si="0"/>
        <v>8394.8000000000011</v>
      </c>
      <c r="G16" s="213">
        <v>3916.6000000000004</v>
      </c>
      <c r="H16" s="213">
        <v>923.4</v>
      </c>
      <c r="I16" s="213">
        <v>1754.9</v>
      </c>
      <c r="J16" s="213">
        <f t="shared" si="1"/>
        <v>2678.3</v>
      </c>
      <c r="K16" s="212">
        <v>1799.9</v>
      </c>
    </row>
    <row r="17" spans="1:11" ht="23.1" customHeight="1">
      <c r="A17" s="220" t="s">
        <v>337</v>
      </c>
      <c r="B17" s="219" t="s">
        <v>336</v>
      </c>
      <c r="C17" s="218">
        <f>3584-E17</f>
        <v>3241.2</v>
      </c>
      <c r="D17" s="218">
        <v>6213.1</v>
      </c>
      <c r="E17" s="218">
        <v>342.8</v>
      </c>
      <c r="F17" s="218">
        <f t="shared" si="0"/>
        <v>9797.0999999999985</v>
      </c>
      <c r="G17" s="213">
        <v>4644.5</v>
      </c>
      <c r="H17" s="213">
        <v>1172.9000000000001</v>
      </c>
      <c r="I17" s="213">
        <v>2501.1</v>
      </c>
      <c r="J17" s="213">
        <f t="shared" si="1"/>
        <v>3674</v>
      </c>
      <c r="K17" s="212">
        <v>1403.4</v>
      </c>
    </row>
    <row r="18" spans="1:11" ht="23.1" customHeight="1">
      <c r="A18" s="220" t="s">
        <v>335</v>
      </c>
      <c r="B18" s="219" t="s">
        <v>334</v>
      </c>
      <c r="C18" s="218">
        <f>4135.2-E18</f>
        <v>3784.6</v>
      </c>
      <c r="D18" s="218">
        <v>7378</v>
      </c>
      <c r="E18" s="218">
        <v>350.6</v>
      </c>
      <c r="F18" s="218">
        <f t="shared" si="0"/>
        <v>11513.2</v>
      </c>
      <c r="G18" s="213">
        <v>5975.0999999999995</v>
      </c>
      <c r="H18" s="213">
        <v>1285.0999999999999</v>
      </c>
      <c r="I18" s="213">
        <v>2705.8</v>
      </c>
      <c r="J18" s="213">
        <f t="shared" si="1"/>
        <v>3990.9</v>
      </c>
      <c r="K18" s="212">
        <v>1644.7</v>
      </c>
    </row>
    <row r="19" spans="1:11" ht="23.1" customHeight="1">
      <c r="A19" s="220" t="s">
        <v>333</v>
      </c>
      <c r="B19" s="219" t="s">
        <v>332</v>
      </c>
      <c r="C19" s="218">
        <f>4677-E19</f>
        <v>4279.5</v>
      </c>
      <c r="D19" s="218">
        <v>9428</v>
      </c>
      <c r="E19" s="218">
        <v>397.5</v>
      </c>
      <c r="F19" s="218">
        <f t="shared" si="0"/>
        <v>14105</v>
      </c>
      <c r="G19" s="213">
        <v>7290.4</v>
      </c>
      <c r="H19" s="213">
        <v>2076.8000000000002</v>
      </c>
      <c r="I19" s="213">
        <v>3815.8</v>
      </c>
      <c r="J19" s="213">
        <f t="shared" si="1"/>
        <v>5892.6</v>
      </c>
      <c r="K19" s="212">
        <v>1130</v>
      </c>
    </row>
    <row r="20" spans="1:11" ht="23.1" customHeight="1">
      <c r="A20" s="220" t="s">
        <v>331</v>
      </c>
      <c r="B20" s="219" t="s">
        <v>330</v>
      </c>
      <c r="C20" s="218">
        <f>5676.2-E20</f>
        <v>5142.0999999999995</v>
      </c>
      <c r="D20" s="218">
        <v>12328.8</v>
      </c>
      <c r="E20" s="218">
        <v>534.1</v>
      </c>
      <c r="F20" s="218">
        <f t="shared" si="0"/>
        <v>18004.999999999996</v>
      </c>
      <c r="G20" s="213">
        <v>7776.6</v>
      </c>
      <c r="H20" s="213">
        <v>1680.6</v>
      </c>
      <c r="I20" s="213">
        <v>5666.4</v>
      </c>
      <c r="J20" s="213">
        <f t="shared" si="1"/>
        <v>7347</v>
      </c>
      <c r="K20" s="212">
        <v>1330</v>
      </c>
    </row>
    <row r="21" spans="1:11" ht="23.1" customHeight="1">
      <c r="A21" s="220" t="s">
        <v>329</v>
      </c>
      <c r="B21" s="219" t="s">
        <v>328</v>
      </c>
      <c r="C21" s="218">
        <f>6671.8-E21</f>
        <v>5869.6</v>
      </c>
      <c r="D21" s="218">
        <v>12997.5</v>
      </c>
      <c r="E21" s="218">
        <v>802.2</v>
      </c>
      <c r="F21" s="218">
        <f t="shared" si="0"/>
        <v>19669.3</v>
      </c>
      <c r="G21" s="213">
        <v>9287.9</v>
      </c>
      <c r="H21" s="213">
        <v>1975.4</v>
      </c>
      <c r="I21" s="213">
        <v>5959.6</v>
      </c>
      <c r="J21" s="213">
        <f t="shared" si="1"/>
        <v>7935</v>
      </c>
      <c r="K21" s="212">
        <v>2150</v>
      </c>
    </row>
    <row r="22" spans="1:11" ht="23.1" customHeight="1">
      <c r="A22" s="220" t="s">
        <v>327</v>
      </c>
      <c r="B22" s="219" t="s">
        <v>326</v>
      </c>
      <c r="C22" s="218">
        <f>7570.3-E22</f>
        <v>6831.3</v>
      </c>
      <c r="D22" s="218">
        <v>15979.5</v>
      </c>
      <c r="E22" s="218">
        <v>739</v>
      </c>
      <c r="F22" s="218">
        <f t="shared" si="0"/>
        <v>23549.8</v>
      </c>
      <c r="G22" s="213">
        <v>10730.400000000001</v>
      </c>
      <c r="H22" s="213">
        <v>2164.8000000000002</v>
      </c>
      <c r="I22" s="213">
        <v>6256.7</v>
      </c>
      <c r="J22" s="213">
        <f t="shared" si="1"/>
        <v>8421.5</v>
      </c>
      <c r="K22" s="212">
        <v>4552.7</v>
      </c>
    </row>
    <row r="23" spans="1:11" ht="23.1" customHeight="1">
      <c r="A23" s="220" t="s">
        <v>325</v>
      </c>
      <c r="B23" s="219" t="s">
        <v>324</v>
      </c>
      <c r="C23" s="218">
        <f>9905.4-E23</f>
        <v>8698.4</v>
      </c>
      <c r="D23" s="218">
        <v>16512.8</v>
      </c>
      <c r="E23" s="218">
        <v>1207</v>
      </c>
      <c r="F23" s="218">
        <f t="shared" si="0"/>
        <v>26418.199999999997</v>
      </c>
      <c r="G23" s="213">
        <v>13512.699999999999</v>
      </c>
      <c r="H23" s="213">
        <v>1643.8</v>
      </c>
      <c r="I23" s="213">
        <v>6816.9</v>
      </c>
      <c r="J23" s="213">
        <f t="shared" si="1"/>
        <v>8460.6999999999989</v>
      </c>
      <c r="K23" s="212">
        <v>2078.8000000000002</v>
      </c>
    </row>
    <row r="24" spans="1:11" ht="23.1" customHeight="1">
      <c r="A24" s="220" t="s">
        <v>323</v>
      </c>
      <c r="B24" s="219" t="s">
        <v>322</v>
      </c>
      <c r="C24" s="218">
        <f>11484.1-E24</f>
        <v>9886.2000000000007</v>
      </c>
      <c r="D24" s="218">
        <v>19413.599999999999</v>
      </c>
      <c r="E24" s="218">
        <v>1597.9</v>
      </c>
      <c r="F24" s="218">
        <f t="shared" si="0"/>
        <v>30897.7</v>
      </c>
      <c r="G24" s="213">
        <v>15148.400000000001</v>
      </c>
      <c r="H24" s="213">
        <v>3793.3</v>
      </c>
      <c r="I24" s="213">
        <v>6920.9</v>
      </c>
      <c r="J24" s="213">
        <f t="shared" si="1"/>
        <v>10714.2</v>
      </c>
      <c r="K24" s="212">
        <v>1620</v>
      </c>
    </row>
    <row r="25" spans="1:11" ht="23.1" customHeight="1">
      <c r="A25" s="220" t="s">
        <v>321</v>
      </c>
      <c r="B25" s="219" t="s">
        <v>320</v>
      </c>
      <c r="C25" s="218">
        <f>12409.2-E25</f>
        <v>10511</v>
      </c>
      <c r="D25" s="218">
        <v>21188.2</v>
      </c>
      <c r="E25" s="218">
        <v>1898.2</v>
      </c>
      <c r="F25" s="218">
        <f t="shared" si="0"/>
        <v>33597.4</v>
      </c>
      <c r="G25" s="213">
        <v>19580.7</v>
      </c>
      <c r="H25" s="213">
        <v>2393.6</v>
      </c>
      <c r="I25" s="213">
        <v>9163.6</v>
      </c>
      <c r="J25" s="213">
        <f t="shared" si="1"/>
        <v>11557.2</v>
      </c>
      <c r="K25" s="212">
        <v>1820</v>
      </c>
    </row>
    <row r="26" spans="1:11" ht="23.1" customHeight="1">
      <c r="A26" s="220" t="s">
        <v>319</v>
      </c>
      <c r="B26" s="219" t="s">
        <v>318</v>
      </c>
      <c r="C26" s="218">
        <f>19265.1-E26</f>
        <v>16611.899999999998</v>
      </c>
      <c r="D26" s="218">
        <v>19794.900000000001</v>
      </c>
      <c r="E26" s="218">
        <v>2653.2</v>
      </c>
      <c r="F26" s="218">
        <f t="shared" si="0"/>
        <v>39060</v>
      </c>
      <c r="G26" s="213">
        <v>24575.200000000001</v>
      </c>
      <c r="H26" s="213">
        <v>3937.1</v>
      </c>
      <c r="I26" s="213">
        <v>7312.3</v>
      </c>
      <c r="J26" s="213">
        <f t="shared" si="1"/>
        <v>11249.4</v>
      </c>
      <c r="K26" s="212">
        <v>1900</v>
      </c>
    </row>
    <row r="27" spans="1:11" ht="23.1" customHeight="1">
      <c r="A27" s="220" t="s">
        <v>317</v>
      </c>
      <c r="B27" s="219" t="s">
        <v>316</v>
      </c>
      <c r="C27" s="218">
        <f>21561.9-E27</f>
        <v>18714.400000000001</v>
      </c>
      <c r="D27" s="218">
        <v>24980.5</v>
      </c>
      <c r="E27" s="218">
        <v>2847.5</v>
      </c>
      <c r="F27" s="218">
        <f t="shared" si="0"/>
        <v>46542.400000000001</v>
      </c>
      <c r="G27" s="213">
        <v>27893.100000000002</v>
      </c>
      <c r="H27" s="213">
        <v>4825.1000000000004</v>
      </c>
      <c r="I27" s="213">
        <v>9463.9</v>
      </c>
      <c r="J27" s="213">
        <f t="shared" si="1"/>
        <v>14289</v>
      </c>
      <c r="K27" s="212">
        <v>2200</v>
      </c>
    </row>
    <row r="28" spans="1:11" ht="23.1" customHeight="1">
      <c r="A28" s="220" t="s">
        <v>315</v>
      </c>
      <c r="B28" s="219" t="s">
        <v>314</v>
      </c>
      <c r="C28" s="218">
        <f>24181.2-E28</f>
        <v>20727.900000000001</v>
      </c>
      <c r="D28" s="218">
        <v>26542.559000000001</v>
      </c>
      <c r="E28" s="218">
        <v>3453.3</v>
      </c>
      <c r="F28" s="218">
        <f t="shared" si="0"/>
        <v>50723.759000000005</v>
      </c>
      <c r="G28" s="213">
        <v>30373.399999999998</v>
      </c>
      <c r="H28" s="213">
        <v>5988.2889999999998</v>
      </c>
      <c r="I28" s="213">
        <v>9043.6219999999994</v>
      </c>
      <c r="J28" s="213">
        <f t="shared" si="1"/>
        <v>15031.911</v>
      </c>
      <c r="K28" s="212">
        <v>3000</v>
      </c>
    </row>
    <row r="29" spans="1:11" ht="23.1" customHeight="1">
      <c r="A29" s="220" t="s">
        <v>313</v>
      </c>
      <c r="B29" s="219" t="s">
        <v>312</v>
      </c>
      <c r="C29" s="218">
        <f>27174.4-E29</f>
        <v>23243.200000000001</v>
      </c>
      <c r="D29" s="218">
        <v>28943.916000000001</v>
      </c>
      <c r="E29" s="218">
        <v>3931.2</v>
      </c>
      <c r="F29" s="218">
        <f t="shared" si="0"/>
        <v>56118.315999999999</v>
      </c>
      <c r="G29" s="213">
        <v>32937.9</v>
      </c>
      <c r="H29" s="213">
        <v>5402.61</v>
      </c>
      <c r="I29" s="213">
        <v>11054.512000000001</v>
      </c>
      <c r="J29" s="213">
        <f t="shared" si="1"/>
        <v>16457.121999999999</v>
      </c>
      <c r="K29" s="212">
        <v>3400</v>
      </c>
    </row>
    <row r="30" spans="1:11" ht="23.1" customHeight="1">
      <c r="A30" s="220" t="s">
        <v>311</v>
      </c>
      <c r="B30" s="219" t="s">
        <v>310</v>
      </c>
      <c r="C30" s="218">
        <v>31944.2</v>
      </c>
      <c r="D30" s="218">
        <v>22992.1</v>
      </c>
      <c r="E30" s="218">
        <v>4642.7</v>
      </c>
      <c r="F30" s="218">
        <f t="shared" si="0"/>
        <v>59579</v>
      </c>
      <c r="G30" s="213">
        <v>37251</v>
      </c>
      <c r="H30" s="213">
        <v>4336.5649999999996</v>
      </c>
      <c r="I30" s="213">
        <v>11852.433999999999</v>
      </c>
      <c r="J30" s="213">
        <f t="shared" si="1"/>
        <v>16188.999</v>
      </c>
      <c r="K30" s="212">
        <v>4710</v>
      </c>
    </row>
    <row r="31" spans="1:11" ht="23.1" customHeight="1">
      <c r="A31" s="220" t="s">
        <v>309</v>
      </c>
      <c r="B31" s="219" t="s">
        <v>308</v>
      </c>
      <c r="C31" s="218">
        <v>35579.1</v>
      </c>
      <c r="D31" s="218">
        <v>25480.7</v>
      </c>
      <c r="E31" s="218">
        <v>5212.7</v>
      </c>
      <c r="F31" s="218">
        <f t="shared" si="0"/>
        <v>66272.5</v>
      </c>
      <c r="G31" s="213">
        <v>42889.600000000006</v>
      </c>
      <c r="H31" s="213">
        <v>5711.6710000000003</v>
      </c>
      <c r="I31" s="213">
        <v>11812.246999999999</v>
      </c>
      <c r="J31" s="213">
        <f t="shared" si="1"/>
        <v>17523.917999999998</v>
      </c>
      <c r="K31" s="212">
        <v>5500</v>
      </c>
    </row>
    <row r="32" spans="1:11" ht="23.1" customHeight="1">
      <c r="A32" s="220" t="s">
        <v>307</v>
      </c>
      <c r="B32" s="219" t="s">
        <v>306</v>
      </c>
      <c r="C32" s="218">
        <v>45837.3</v>
      </c>
      <c r="D32" s="218">
        <v>28307.200000000001</v>
      </c>
      <c r="E32" s="218">
        <v>5690.6</v>
      </c>
      <c r="F32" s="218">
        <f t="shared" si="0"/>
        <v>79835.100000000006</v>
      </c>
      <c r="G32" s="213">
        <v>48893.599999999999</v>
      </c>
      <c r="H32" s="213">
        <v>6753.4250000000002</v>
      </c>
      <c r="I32" s="213">
        <v>12044.026</v>
      </c>
      <c r="J32" s="213">
        <f t="shared" si="1"/>
        <v>18797.451000000001</v>
      </c>
      <c r="K32" s="212">
        <v>7000</v>
      </c>
    </row>
    <row r="33" spans="1:14" ht="23.1" customHeight="1">
      <c r="A33" s="220" t="s">
        <v>305</v>
      </c>
      <c r="B33" s="219" t="s">
        <v>304</v>
      </c>
      <c r="C33" s="218">
        <v>48863.9</v>
      </c>
      <c r="D33" s="218">
        <v>24773.4</v>
      </c>
      <c r="E33" s="218">
        <v>6434.9</v>
      </c>
      <c r="F33" s="218">
        <f t="shared" si="0"/>
        <v>80072.2</v>
      </c>
      <c r="G33" s="213">
        <v>50445.599999999999</v>
      </c>
      <c r="H33" s="213">
        <v>6686.14</v>
      </c>
      <c r="I33" s="213">
        <v>7698.7079999999996</v>
      </c>
      <c r="J33" s="213">
        <f t="shared" si="1"/>
        <v>14384.848</v>
      </c>
      <c r="K33" s="212">
        <v>8000</v>
      </c>
    </row>
    <row r="34" spans="1:14" ht="23.1" customHeight="1">
      <c r="A34" s="220" t="s">
        <v>303</v>
      </c>
      <c r="B34" s="219" t="s">
        <v>302</v>
      </c>
      <c r="C34" s="218">
        <v>52090.5</v>
      </c>
      <c r="D34" s="218">
        <v>22356.1</v>
      </c>
      <c r="E34" s="218">
        <v>9559.5</v>
      </c>
      <c r="F34" s="218">
        <f t="shared" si="0"/>
        <v>84006.1</v>
      </c>
      <c r="G34" s="213">
        <v>56229.7</v>
      </c>
      <c r="H34" s="213">
        <v>11339.146000000001</v>
      </c>
      <c r="I34" s="213">
        <v>4546.4229999999998</v>
      </c>
      <c r="J34" s="213">
        <f t="shared" si="1"/>
        <v>15885.569</v>
      </c>
      <c r="K34" s="212">
        <v>8880</v>
      </c>
    </row>
    <row r="35" spans="1:14" ht="23.1" customHeight="1">
      <c r="A35" s="220" t="s">
        <v>301</v>
      </c>
      <c r="B35" s="219" t="s">
        <v>300</v>
      </c>
      <c r="C35" s="218">
        <v>55552.1</v>
      </c>
      <c r="D35" s="218">
        <v>23095.599999999999</v>
      </c>
      <c r="E35" s="218">
        <v>10794.9</v>
      </c>
      <c r="F35" s="218">
        <f t="shared" si="0"/>
        <v>89442.599999999991</v>
      </c>
      <c r="G35" s="213">
        <v>62331</v>
      </c>
      <c r="H35" s="213">
        <v>11283.39</v>
      </c>
      <c r="I35" s="213">
        <v>7628.99</v>
      </c>
      <c r="J35" s="213">
        <f t="shared" si="1"/>
        <v>18912.379999999997</v>
      </c>
      <c r="K35" s="212">
        <v>5607.8</v>
      </c>
    </row>
    <row r="36" spans="1:14" ht="23.1" customHeight="1">
      <c r="A36" s="220" t="s">
        <v>299</v>
      </c>
      <c r="B36" s="219" t="s">
        <v>298</v>
      </c>
      <c r="C36" s="218">
        <v>61686.43</v>
      </c>
      <c r="D36" s="218">
        <v>27340.78</v>
      </c>
      <c r="E36" s="218">
        <v>13533.32</v>
      </c>
      <c r="F36" s="218">
        <f t="shared" si="0"/>
        <v>102560.53</v>
      </c>
      <c r="G36" s="213">
        <v>70124.099999999991</v>
      </c>
      <c r="H36" s="213">
        <v>14391.17</v>
      </c>
      <c r="I36" s="213">
        <v>9266.1299999999992</v>
      </c>
      <c r="J36" s="213">
        <f t="shared" si="1"/>
        <v>23657.3</v>
      </c>
      <c r="K36" s="212">
        <v>8938.1</v>
      </c>
    </row>
    <row r="37" spans="1:14" ht="23.1" customHeight="1">
      <c r="A37" s="220" t="s">
        <v>297</v>
      </c>
      <c r="B37" s="219" t="s">
        <v>296</v>
      </c>
      <c r="C37" s="218">
        <v>67017.778000000006</v>
      </c>
      <c r="D37" s="218">
        <v>29606.603999999999</v>
      </c>
      <c r="E37" s="218">
        <v>14264.776</v>
      </c>
      <c r="F37" s="218">
        <f t="shared" si="0"/>
        <v>110889.15800000001</v>
      </c>
      <c r="G37" s="213">
        <v>72282.100000000006</v>
      </c>
      <c r="H37" s="213">
        <v>13827.498</v>
      </c>
      <c r="I37" s="213">
        <v>8214.3050000000003</v>
      </c>
      <c r="J37" s="213">
        <f t="shared" si="1"/>
        <v>22041.803</v>
      </c>
      <c r="K37" s="212">
        <v>11834.2</v>
      </c>
    </row>
    <row r="38" spans="1:14" ht="23.1" customHeight="1">
      <c r="A38" s="220" t="s">
        <v>295</v>
      </c>
      <c r="B38" s="219" t="s">
        <v>294</v>
      </c>
      <c r="C38" s="218">
        <v>77122.399999999994</v>
      </c>
      <c r="D38" s="218">
        <v>39729.9</v>
      </c>
      <c r="E38" s="218">
        <v>16752.3</v>
      </c>
      <c r="F38" s="218">
        <f t="shared" si="0"/>
        <v>133604.59999999998</v>
      </c>
      <c r="G38" s="213">
        <v>87712.1</v>
      </c>
      <c r="H38" s="213">
        <v>15800.8</v>
      </c>
      <c r="I38" s="213">
        <v>10053.5</v>
      </c>
      <c r="J38" s="213">
        <f t="shared" si="1"/>
        <v>25854.3</v>
      </c>
      <c r="K38" s="212">
        <v>17892.3</v>
      </c>
    </row>
    <row r="39" spans="1:14" ht="23.1" customHeight="1">
      <c r="A39" s="220" t="s">
        <v>293</v>
      </c>
      <c r="B39" s="219" t="s">
        <v>292</v>
      </c>
      <c r="C39" s="218">
        <v>91446.9</v>
      </c>
      <c r="D39" s="218">
        <v>53516.1</v>
      </c>
      <c r="E39" s="218">
        <v>16386.900000000001</v>
      </c>
      <c r="F39" s="218">
        <f t="shared" si="0"/>
        <v>161349.9</v>
      </c>
      <c r="G39" s="213">
        <v>107622.72684728999</v>
      </c>
      <c r="H39" s="213">
        <v>20320.7</v>
      </c>
      <c r="I39" s="213">
        <v>8979.9</v>
      </c>
      <c r="J39" s="213">
        <f t="shared" si="1"/>
        <v>29300.6</v>
      </c>
      <c r="K39" s="212">
        <v>20496.400000000001</v>
      </c>
      <c r="L39" s="206"/>
    </row>
    <row r="40" spans="1:14" ht="23.1" customHeight="1">
      <c r="A40" s="220" t="s">
        <v>291</v>
      </c>
      <c r="B40" s="219" t="s">
        <v>290</v>
      </c>
      <c r="C40" s="217">
        <v>127738.94100000001</v>
      </c>
      <c r="D40" s="217">
        <v>73088.864000000001</v>
      </c>
      <c r="E40" s="217">
        <v>18834.113000000001</v>
      </c>
      <c r="F40" s="218">
        <f t="shared" si="0"/>
        <v>219661.91800000001</v>
      </c>
      <c r="G40" s="213">
        <v>143474.40568633997</v>
      </c>
      <c r="H40" s="213">
        <v>26382.866999999998</v>
      </c>
      <c r="I40" s="213">
        <v>9968.8610000000008</v>
      </c>
      <c r="J40" s="213">
        <f t="shared" si="1"/>
        <v>36351.728000000003</v>
      </c>
      <c r="K40" s="212">
        <v>18417.099999999999</v>
      </c>
      <c r="L40" s="206"/>
    </row>
    <row r="41" spans="1:14" s="205" customFormat="1" ht="23.1" customHeight="1">
      <c r="A41" s="216" t="s">
        <v>289</v>
      </c>
      <c r="B41" s="215" t="s">
        <v>288</v>
      </c>
      <c r="C41" s="214">
        <v>186597.55300000001</v>
      </c>
      <c r="D41" s="214">
        <v>40509.769</v>
      </c>
      <c r="E41" s="214">
        <v>32581.784</v>
      </c>
      <c r="F41" s="218">
        <f t="shared" si="0"/>
        <v>259689.10600000003</v>
      </c>
      <c r="G41" s="213">
        <v>179945.82399999999</v>
      </c>
      <c r="H41" s="213">
        <v>38545.970999999998</v>
      </c>
      <c r="I41" s="213">
        <v>11223.382</v>
      </c>
      <c r="J41" s="213">
        <f t="shared" si="1"/>
        <v>49769.352999999996</v>
      </c>
      <c r="K41" s="212">
        <v>29914</v>
      </c>
      <c r="L41" s="221"/>
    </row>
    <row r="42" spans="1:14" ht="23.1" customHeight="1">
      <c r="A42" s="220" t="s">
        <v>287</v>
      </c>
      <c r="B42" s="219" t="s">
        <v>286</v>
      </c>
      <c r="C42" s="217">
        <v>210167.72700000001</v>
      </c>
      <c r="D42" s="217">
        <v>47327.680999999997</v>
      </c>
      <c r="E42" s="217">
        <v>37868.080000000002</v>
      </c>
      <c r="F42" s="218">
        <f t="shared" si="0"/>
        <v>295363.48800000001</v>
      </c>
      <c r="G42" s="213">
        <v>199819.01399999997</v>
      </c>
      <c r="H42" s="213">
        <v>45922.175999999999</v>
      </c>
      <c r="I42" s="213">
        <v>12075.605</v>
      </c>
      <c r="J42" s="213">
        <f t="shared" si="1"/>
        <v>57997.781000000003</v>
      </c>
      <c r="K42" s="212">
        <v>42515.775000000001</v>
      </c>
      <c r="L42" s="206"/>
    </row>
    <row r="43" spans="1:14" ht="23.1" customHeight="1">
      <c r="A43" s="220" t="s">
        <v>285</v>
      </c>
      <c r="B43" s="219" t="s">
        <v>284</v>
      </c>
      <c r="C43" s="217">
        <v>243460.00700000001</v>
      </c>
      <c r="D43" s="217">
        <v>51390.716999999997</v>
      </c>
      <c r="E43" s="217">
        <v>44316.800000000003</v>
      </c>
      <c r="F43" s="218">
        <f t="shared" si="0"/>
        <v>339167.52399999998</v>
      </c>
      <c r="G43" s="213">
        <v>244561.10400000002</v>
      </c>
      <c r="H43" s="213">
        <v>40810.281000000003</v>
      </c>
      <c r="I43" s="213">
        <v>11083.072</v>
      </c>
      <c r="J43" s="213">
        <f t="shared" si="1"/>
        <v>51893.353000000003</v>
      </c>
      <c r="K43" s="212">
        <v>36418.650999999998</v>
      </c>
      <c r="L43" s="206"/>
    </row>
    <row r="44" spans="1:14" ht="23.1" customHeight="1">
      <c r="A44" s="216" t="s">
        <v>283</v>
      </c>
      <c r="B44" s="215" t="s">
        <v>282</v>
      </c>
      <c r="C44" s="217">
        <v>247455.47200000001</v>
      </c>
      <c r="D44" s="217">
        <v>54598.425000000003</v>
      </c>
      <c r="E44" s="217">
        <v>56584.1</v>
      </c>
      <c r="F44" s="218">
        <f t="shared" si="0"/>
        <v>358637.99699999997</v>
      </c>
      <c r="G44" s="213">
        <v>296776.46099999995</v>
      </c>
      <c r="H44" s="213">
        <v>35229.805</v>
      </c>
      <c r="I44" s="213">
        <v>11969.11</v>
      </c>
      <c r="J44" s="213">
        <f t="shared" si="1"/>
        <v>47198.915000000001</v>
      </c>
      <c r="K44" s="212">
        <v>19042.855</v>
      </c>
    </row>
    <row r="45" spans="1:14" ht="23.1" customHeight="1">
      <c r="A45" s="216" t="s">
        <v>281</v>
      </c>
      <c r="B45" s="215" t="s">
        <v>280</v>
      </c>
      <c r="C45" s="217">
        <v>303531.745</v>
      </c>
      <c r="D45" s="217">
        <v>66694.726999999999</v>
      </c>
      <c r="E45" s="217">
        <v>64825.8</v>
      </c>
      <c r="F45" s="218">
        <f t="shared" si="0"/>
        <v>435052.272</v>
      </c>
      <c r="G45" s="213">
        <v>363493.44699999999</v>
      </c>
      <c r="H45" s="213">
        <v>42205.766000000003</v>
      </c>
      <c r="I45" s="213">
        <v>17998.825000000001</v>
      </c>
      <c r="J45" s="213">
        <f t="shared" si="1"/>
        <v>60204.591</v>
      </c>
      <c r="K45" s="212">
        <v>19982.895</v>
      </c>
    </row>
    <row r="46" spans="1:14" ht="23.1" customHeight="1">
      <c r="A46" s="216" t="s">
        <v>279</v>
      </c>
      <c r="B46" s="215" t="s">
        <v>278</v>
      </c>
      <c r="C46" s="217">
        <v>339278.02500000002</v>
      </c>
      <c r="D46" s="217">
        <v>88754.707999999999</v>
      </c>
      <c r="E46" s="217">
        <v>103307.25</v>
      </c>
      <c r="F46" s="213">
        <f t="shared" si="0"/>
        <v>531339.98300000001</v>
      </c>
      <c r="G46" s="213">
        <v>411848.24699999997</v>
      </c>
      <c r="H46" s="213">
        <v>38174.309000000001</v>
      </c>
      <c r="I46" s="213">
        <v>25531.279999999999</v>
      </c>
      <c r="J46" s="213">
        <f t="shared" si="1"/>
        <v>63705.589</v>
      </c>
      <c r="K46" s="212">
        <v>42367.578000000001</v>
      </c>
      <c r="M46" s="206"/>
      <c r="N46" s="206"/>
    </row>
    <row r="47" spans="1:14" ht="23.1" customHeight="1">
      <c r="A47" s="216" t="s">
        <v>68</v>
      </c>
      <c r="B47" s="215" t="s">
        <v>277</v>
      </c>
      <c r="C47" s="214">
        <v>370986.80699999997</v>
      </c>
      <c r="D47" s="214">
        <v>122350.43</v>
      </c>
      <c r="E47" s="214">
        <v>107694.618</v>
      </c>
      <c r="F47" s="213">
        <f t="shared" ref="F47:F52" si="2">SUM(C47:E47)</f>
        <v>601031.85499999998</v>
      </c>
      <c r="G47" s="213">
        <v>485239.02500000002</v>
      </c>
      <c r="H47" s="213">
        <v>39543.955000000002</v>
      </c>
      <c r="I47" s="213">
        <v>34455.872000000003</v>
      </c>
      <c r="J47" s="213">
        <f t="shared" si="1"/>
        <v>73999.827000000005</v>
      </c>
      <c r="K47" s="212">
        <v>87774.514999999999</v>
      </c>
    </row>
    <row r="48" spans="1:14" ht="23.1" customHeight="1">
      <c r="A48" s="216" t="s">
        <v>69</v>
      </c>
      <c r="B48" s="215" t="s">
        <v>276</v>
      </c>
      <c r="C48" s="214">
        <v>518614.3</v>
      </c>
      <c r="D48" s="214">
        <v>208749.4</v>
      </c>
      <c r="E48" s="214">
        <v>109883.4</v>
      </c>
      <c r="F48" s="213">
        <f t="shared" si="2"/>
        <v>837247.1</v>
      </c>
      <c r="G48" s="213">
        <v>612597.5</v>
      </c>
      <c r="H48" s="213">
        <v>31932.3</v>
      </c>
      <c r="I48" s="213">
        <v>58013</v>
      </c>
      <c r="J48" s="213">
        <f t="shared" si="1"/>
        <v>89945.3</v>
      </c>
      <c r="K48" s="212">
        <v>88337.700000000012</v>
      </c>
      <c r="M48" s="206"/>
      <c r="N48" s="206"/>
    </row>
    <row r="49" spans="1:14" ht="23.1" customHeight="1">
      <c r="A49" s="216" t="s">
        <v>70</v>
      </c>
      <c r="B49" s="215" t="s">
        <v>275</v>
      </c>
      <c r="C49" s="214">
        <v>696919.6</v>
      </c>
      <c r="D49" s="214">
        <v>270713.7</v>
      </c>
      <c r="E49" s="214">
        <v>119646.6</v>
      </c>
      <c r="F49" s="213">
        <f t="shared" si="2"/>
        <v>1087279.9000000001</v>
      </c>
      <c r="G49" s="213">
        <v>726717.6</v>
      </c>
      <c r="H49" s="213">
        <v>39318.699999999997</v>
      </c>
      <c r="I49" s="213">
        <v>92232.7</v>
      </c>
      <c r="J49" s="213">
        <f t="shared" si="1"/>
        <v>131551.4</v>
      </c>
      <c r="K49" s="212">
        <v>144750.9</v>
      </c>
      <c r="M49" s="206"/>
      <c r="N49" s="206"/>
    </row>
    <row r="50" spans="1:14" ht="23.1" customHeight="1">
      <c r="A50" s="216" t="s">
        <v>71</v>
      </c>
      <c r="B50" s="215" t="s">
        <v>274</v>
      </c>
      <c r="C50" s="214">
        <v>716417.6</v>
      </c>
      <c r="D50" s="214">
        <v>241562.5</v>
      </c>
      <c r="E50" s="214">
        <v>152477</v>
      </c>
      <c r="F50" s="213">
        <f t="shared" si="2"/>
        <v>1110457.1000000001</v>
      </c>
      <c r="G50" s="213">
        <v>839661.9</v>
      </c>
      <c r="H50" s="213">
        <v>22898.7</v>
      </c>
      <c r="I50" s="213">
        <v>124372.5</v>
      </c>
      <c r="J50" s="213">
        <f t="shared" si="1"/>
        <v>147271.20000000001</v>
      </c>
      <c r="K50" s="212">
        <v>96382</v>
      </c>
      <c r="M50" s="206"/>
      <c r="N50" s="206"/>
    </row>
    <row r="51" spans="1:14" ht="23.1" customHeight="1">
      <c r="A51" s="216" t="s">
        <v>273</v>
      </c>
      <c r="B51" s="215" t="s">
        <v>79</v>
      </c>
      <c r="C51" s="214">
        <v>784291.39999999991</v>
      </c>
      <c r="D51" s="214">
        <v>189140.1</v>
      </c>
      <c r="E51" s="214">
        <v>117901.6</v>
      </c>
      <c r="F51" s="213">
        <f t="shared" si="2"/>
        <v>1091333.0999999999</v>
      </c>
      <c r="G51" s="213">
        <v>841312.5</v>
      </c>
      <c r="H51" s="213">
        <v>23718.799999999999</v>
      </c>
      <c r="I51" s="213">
        <v>116643.9</v>
      </c>
      <c r="J51" s="213">
        <f>H51+I51</f>
        <v>140362.69999999998</v>
      </c>
      <c r="K51" s="212">
        <v>194642.32</v>
      </c>
      <c r="M51" s="206"/>
      <c r="N51" s="206"/>
    </row>
    <row r="52" spans="1:14" ht="23.1" customHeight="1" thickBot="1">
      <c r="A52" s="211" t="s">
        <v>272</v>
      </c>
      <c r="B52" s="210" t="s">
        <v>80</v>
      </c>
      <c r="C52" s="209">
        <v>851678.2</v>
      </c>
      <c r="D52" s="209">
        <v>228300.6</v>
      </c>
      <c r="E52" s="209">
        <v>100974.1</v>
      </c>
      <c r="F52" s="208">
        <f t="shared" si="2"/>
        <v>1180952.9000000001</v>
      </c>
      <c r="G52" s="208">
        <v>978742.5</v>
      </c>
      <c r="H52" s="208">
        <v>20562.7</v>
      </c>
      <c r="I52" s="208">
        <v>127176.2</v>
      </c>
      <c r="J52" s="208">
        <f>H52+I52</f>
        <v>147738.9</v>
      </c>
      <c r="K52" s="207">
        <v>224009.15000000002</v>
      </c>
      <c r="M52" s="206"/>
      <c r="N52" s="206"/>
    </row>
    <row r="53" spans="1:14" ht="33.75" customHeight="1" thickTop="1">
      <c r="A53" s="3493" t="s">
        <v>271</v>
      </c>
      <c r="B53" s="3493"/>
      <c r="C53" s="3493"/>
      <c r="D53" s="3493"/>
      <c r="E53" s="3493"/>
      <c r="F53" s="3493"/>
      <c r="G53" s="3493"/>
      <c r="H53" s="3493"/>
      <c r="I53" s="3493"/>
      <c r="J53" s="3493"/>
      <c r="K53" s="3493"/>
    </row>
    <row r="54" spans="1:14" ht="29.25" customHeight="1">
      <c r="A54" s="3493" t="s">
        <v>270</v>
      </c>
      <c r="B54" s="3493"/>
      <c r="C54" s="3493"/>
      <c r="D54" s="3493"/>
      <c r="E54" s="3493"/>
      <c r="F54" s="3493"/>
      <c r="G54" s="3493"/>
      <c r="H54" s="3493"/>
      <c r="I54" s="3493"/>
      <c r="J54" s="3493"/>
      <c r="K54" s="3493"/>
    </row>
    <row r="55" spans="1:14">
      <c r="A55" s="3493" t="s">
        <v>269</v>
      </c>
      <c r="B55" s="3493"/>
      <c r="C55" s="3493"/>
      <c r="D55" s="3493"/>
      <c r="E55" s="3493"/>
      <c r="F55" s="3493"/>
      <c r="G55" s="3493"/>
      <c r="H55" s="3493"/>
      <c r="I55" s="3493"/>
      <c r="J55" s="3493"/>
      <c r="K55" s="3493"/>
    </row>
    <row r="56" spans="1:14" s="205" customFormat="1" ht="18.75" customHeight="1">
      <c r="A56" s="3494" t="s">
        <v>376</v>
      </c>
      <c r="B56" s="3494"/>
      <c r="C56" s="3494"/>
      <c r="D56" s="3494"/>
      <c r="E56" s="3494"/>
      <c r="F56" s="3494"/>
      <c r="G56" s="3494"/>
      <c r="H56" s="3494"/>
      <c r="I56" s="3494"/>
      <c r="J56" s="3494"/>
      <c r="K56" s="3494"/>
    </row>
    <row r="57" spans="1:14" s="205" customFormat="1" ht="18.75" customHeight="1">
      <c r="A57" s="3494" t="s">
        <v>268</v>
      </c>
      <c r="B57" s="3494"/>
      <c r="C57" s="3494"/>
      <c r="D57" s="3494"/>
      <c r="E57" s="3494"/>
      <c r="F57" s="3494"/>
      <c r="G57" s="3494"/>
      <c r="H57" s="3494"/>
      <c r="I57" s="3494"/>
      <c r="J57" s="3494"/>
      <c r="K57" s="3494"/>
    </row>
    <row r="58" spans="1:14" s="204" customFormat="1">
      <c r="A58" s="3495" t="s">
        <v>267</v>
      </c>
      <c r="B58" s="3495"/>
      <c r="C58" s="3495"/>
      <c r="D58" s="3495"/>
      <c r="E58" s="3495"/>
      <c r="F58" s="3495"/>
      <c r="G58" s="3495"/>
      <c r="H58" s="3495"/>
      <c r="I58" s="3495"/>
      <c r="J58" s="3495"/>
      <c r="K58" s="3495"/>
    </row>
  </sheetData>
  <mergeCells count="15">
    <mergeCell ref="A53:K53"/>
    <mergeCell ref="A54:K54"/>
    <mergeCell ref="A56:K56"/>
    <mergeCell ref="A57:K57"/>
    <mergeCell ref="A58:K58"/>
    <mergeCell ref="A55:K55"/>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selection activeCell="M38" sqref="M38"/>
    </sheetView>
  </sheetViews>
  <sheetFormatPr defaultRowHeight="15.75"/>
  <cols>
    <col min="1" max="1" width="11.42578125" style="203" customWidth="1"/>
    <col min="2" max="2" width="11.140625" style="203" customWidth="1"/>
    <col min="3" max="11" width="13.7109375" style="134" customWidth="1"/>
    <col min="12" max="256" width="9.140625" style="134"/>
    <col min="257" max="257" width="11.42578125" style="134" customWidth="1"/>
    <col min="258" max="258" width="11.140625" style="134" customWidth="1"/>
    <col min="259" max="267" width="13.7109375" style="134" customWidth="1"/>
    <col min="268" max="512" width="9.140625" style="134"/>
    <col min="513" max="513" width="11.42578125" style="134" customWidth="1"/>
    <col min="514" max="514" width="11.140625" style="134" customWidth="1"/>
    <col min="515" max="523" width="13.7109375" style="134" customWidth="1"/>
    <col min="524" max="768" width="9.140625" style="134"/>
    <col min="769" max="769" width="11.42578125" style="134" customWidth="1"/>
    <col min="770" max="770" width="11.140625" style="134" customWidth="1"/>
    <col min="771" max="779" width="13.7109375" style="134" customWidth="1"/>
    <col min="780" max="1024" width="9.140625" style="134"/>
    <col min="1025" max="1025" width="11.42578125" style="134" customWidth="1"/>
    <col min="1026" max="1026" width="11.140625" style="134" customWidth="1"/>
    <col min="1027" max="1035" width="13.7109375" style="134" customWidth="1"/>
    <col min="1036" max="1280" width="9.140625" style="134"/>
    <col min="1281" max="1281" width="11.42578125" style="134" customWidth="1"/>
    <col min="1282" max="1282" width="11.140625" style="134" customWidth="1"/>
    <col min="1283" max="1291" width="13.7109375" style="134" customWidth="1"/>
    <col min="1292" max="1536" width="9.140625" style="134"/>
    <col min="1537" max="1537" width="11.42578125" style="134" customWidth="1"/>
    <col min="1538" max="1538" width="11.140625" style="134" customWidth="1"/>
    <col min="1539" max="1547" width="13.7109375" style="134" customWidth="1"/>
    <col min="1548" max="1792" width="9.140625" style="134"/>
    <col min="1793" max="1793" width="11.42578125" style="134" customWidth="1"/>
    <col min="1794" max="1794" width="11.140625" style="134" customWidth="1"/>
    <col min="1795" max="1803" width="13.7109375" style="134" customWidth="1"/>
    <col min="1804" max="2048" width="9.140625" style="134"/>
    <col min="2049" max="2049" width="11.42578125" style="134" customWidth="1"/>
    <col min="2050" max="2050" width="11.140625" style="134" customWidth="1"/>
    <col min="2051" max="2059" width="13.7109375" style="134" customWidth="1"/>
    <col min="2060" max="2304" width="9.140625" style="134"/>
    <col min="2305" max="2305" width="11.42578125" style="134" customWidth="1"/>
    <col min="2306" max="2306" width="11.140625" style="134" customWidth="1"/>
    <col min="2307" max="2315" width="13.7109375" style="134" customWidth="1"/>
    <col min="2316" max="2560" width="9.140625" style="134"/>
    <col min="2561" max="2561" width="11.42578125" style="134" customWidth="1"/>
    <col min="2562" max="2562" width="11.140625" style="134" customWidth="1"/>
    <col min="2563" max="2571" width="13.7109375" style="134" customWidth="1"/>
    <col min="2572" max="2816" width="9.140625" style="134"/>
    <col min="2817" max="2817" width="11.42578125" style="134" customWidth="1"/>
    <col min="2818" max="2818" width="11.140625" style="134" customWidth="1"/>
    <col min="2819" max="2827" width="13.7109375" style="134" customWidth="1"/>
    <col min="2828" max="3072" width="9.140625" style="134"/>
    <col min="3073" max="3073" width="11.42578125" style="134" customWidth="1"/>
    <col min="3074" max="3074" width="11.140625" style="134" customWidth="1"/>
    <col min="3075" max="3083" width="13.7109375" style="134" customWidth="1"/>
    <col min="3084" max="3328" width="9.140625" style="134"/>
    <col min="3329" max="3329" width="11.42578125" style="134" customWidth="1"/>
    <col min="3330" max="3330" width="11.140625" style="134" customWidth="1"/>
    <col min="3331" max="3339" width="13.7109375" style="134" customWidth="1"/>
    <col min="3340" max="3584" width="9.140625" style="134"/>
    <col min="3585" max="3585" width="11.42578125" style="134" customWidth="1"/>
    <col min="3586" max="3586" width="11.140625" style="134" customWidth="1"/>
    <col min="3587" max="3595" width="13.7109375" style="134" customWidth="1"/>
    <col min="3596" max="3840" width="9.140625" style="134"/>
    <col min="3841" max="3841" width="11.42578125" style="134" customWidth="1"/>
    <col min="3842" max="3842" width="11.140625" style="134" customWidth="1"/>
    <col min="3843" max="3851" width="13.7109375" style="134" customWidth="1"/>
    <col min="3852" max="4096" width="9.140625" style="134"/>
    <col min="4097" max="4097" width="11.42578125" style="134" customWidth="1"/>
    <col min="4098" max="4098" width="11.140625" style="134" customWidth="1"/>
    <col min="4099" max="4107" width="13.7109375" style="134" customWidth="1"/>
    <col min="4108" max="4352" width="9.140625" style="134"/>
    <col min="4353" max="4353" width="11.42578125" style="134" customWidth="1"/>
    <col min="4354" max="4354" width="11.140625" style="134" customWidth="1"/>
    <col min="4355" max="4363" width="13.7109375" style="134" customWidth="1"/>
    <col min="4364" max="4608" width="9.140625" style="134"/>
    <col min="4609" max="4609" width="11.42578125" style="134" customWidth="1"/>
    <col min="4610" max="4610" width="11.140625" style="134" customWidth="1"/>
    <col min="4611" max="4619" width="13.7109375" style="134" customWidth="1"/>
    <col min="4620" max="4864" width="9.140625" style="134"/>
    <col min="4865" max="4865" width="11.42578125" style="134" customWidth="1"/>
    <col min="4866" max="4866" width="11.140625" style="134" customWidth="1"/>
    <col min="4867" max="4875" width="13.7109375" style="134" customWidth="1"/>
    <col min="4876" max="5120" width="9.140625" style="134"/>
    <col min="5121" max="5121" width="11.42578125" style="134" customWidth="1"/>
    <col min="5122" max="5122" width="11.140625" style="134" customWidth="1"/>
    <col min="5123" max="5131" width="13.7109375" style="134" customWidth="1"/>
    <col min="5132" max="5376" width="9.140625" style="134"/>
    <col min="5377" max="5377" width="11.42578125" style="134" customWidth="1"/>
    <col min="5378" max="5378" width="11.140625" style="134" customWidth="1"/>
    <col min="5379" max="5387" width="13.7109375" style="134" customWidth="1"/>
    <col min="5388" max="5632" width="9.140625" style="134"/>
    <col min="5633" max="5633" width="11.42578125" style="134" customWidth="1"/>
    <col min="5634" max="5634" width="11.140625" style="134" customWidth="1"/>
    <col min="5635" max="5643" width="13.7109375" style="134" customWidth="1"/>
    <col min="5644" max="5888" width="9.140625" style="134"/>
    <col min="5889" max="5889" width="11.42578125" style="134" customWidth="1"/>
    <col min="5890" max="5890" width="11.140625" style="134" customWidth="1"/>
    <col min="5891" max="5899" width="13.7109375" style="134" customWidth="1"/>
    <col min="5900" max="6144" width="9.140625" style="134"/>
    <col min="6145" max="6145" width="11.42578125" style="134" customWidth="1"/>
    <col min="6146" max="6146" width="11.140625" style="134" customWidth="1"/>
    <col min="6147" max="6155" width="13.7109375" style="134" customWidth="1"/>
    <col min="6156" max="6400" width="9.140625" style="134"/>
    <col min="6401" max="6401" width="11.42578125" style="134" customWidth="1"/>
    <col min="6402" max="6402" width="11.140625" style="134" customWidth="1"/>
    <col min="6403" max="6411" width="13.7109375" style="134" customWidth="1"/>
    <col min="6412" max="6656" width="9.140625" style="134"/>
    <col min="6657" max="6657" width="11.42578125" style="134" customWidth="1"/>
    <col min="6658" max="6658" width="11.140625" style="134" customWidth="1"/>
    <col min="6659" max="6667" width="13.7109375" style="134" customWidth="1"/>
    <col min="6668" max="6912" width="9.140625" style="134"/>
    <col min="6913" max="6913" width="11.42578125" style="134" customWidth="1"/>
    <col min="6914" max="6914" width="11.140625" style="134" customWidth="1"/>
    <col min="6915" max="6923" width="13.7109375" style="134" customWidth="1"/>
    <col min="6924" max="7168" width="9.140625" style="134"/>
    <col min="7169" max="7169" width="11.42578125" style="134" customWidth="1"/>
    <col min="7170" max="7170" width="11.140625" style="134" customWidth="1"/>
    <col min="7171" max="7179" width="13.7109375" style="134" customWidth="1"/>
    <col min="7180" max="7424" width="9.140625" style="134"/>
    <col min="7425" max="7425" width="11.42578125" style="134" customWidth="1"/>
    <col min="7426" max="7426" width="11.140625" style="134" customWidth="1"/>
    <col min="7427" max="7435" width="13.7109375" style="134" customWidth="1"/>
    <col min="7436" max="7680" width="9.140625" style="134"/>
    <col min="7681" max="7681" width="11.42578125" style="134" customWidth="1"/>
    <col min="7682" max="7682" width="11.140625" style="134" customWidth="1"/>
    <col min="7683" max="7691" width="13.7109375" style="134" customWidth="1"/>
    <col min="7692" max="7936" width="9.140625" style="134"/>
    <col min="7937" max="7937" width="11.42578125" style="134" customWidth="1"/>
    <col min="7938" max="7938" width="11.140625" style="134" customWidth="1"/>
    <col min="7939" max="7947" width="13.7109375" style="134" customWidth="1"/>
    <col min="7948" max="8192" width="9.140625" style="134"/>
    <col min="8193" max="8193" width="11.42578125" style="134" customWidth="1"/>
    <col min="8194" max="8194" width="11.140625" style="134" customWidth="1"/>
    <col min="8195" max="8203" width="13.7109375" style="134" customWidth="1"/>
    <col min="8204" max="8448" width="9.140625" style="134"/>
    <col min="8449" max="8449" width="11.42578125" style="134" customWidth="1"/>
    <col min="8450" max="8450" width="11.140625" style="134" customWidth="1"/>
    <col min="8451" max="8459" width="13.7109375" style="134" customWidth="1"/>
    <col min="8460" max="8704" width="9.140625" style="134"/>
    <col min="8705" max="8705" width="11.42578125" style="134" customWidth="1"/>
    <col min="8706" max="8706" width="11.140625" style="134" customWidth="1"/>
    <col min="8707" max="8715" width="13.7109375" style="134" customWidth="1"/>
    <col min="8716" max="8960" width="9.140625" style="134"/>
    <col min="8961" max="8961" width="11.42578125" style="134" customWidth="1"/>
    <col min="8962" max="8962" width="11.140625" style="134" customWidth="1"/>
    <col min="8963" max="8971" width="13.7109375" style="134" customWidth="1"/>
    <col min="8972" max="9216" width="9.140625" style="134"/>
    <col min="9217" max="9217" width="11.42578125" style="134" customWidth="1"/>
    <col min="9218" max="9218" width="11.140625" style="134" customWidth="1"/>
    <col min="9219" max="9227" width="13.7109375" style="134" customWidth="1"/>
    <col min="9228" max="9472" width="9.140625" style="134"/>
    <col min="9473" max="9473" width="11.42578125" style="134" customWidth="1"/>
    <col min="9474" max="9474" width="11.140625" style="134" customWidth="1"/>
    <col min="9475" max="9483" width="13.7109375" style="134" customWidth="1"/>
    <col min="9484" max="9728" width="9.140625" style="134"/>
    <col min="9729" max="9729" width="11.42578125" style="134" customWidth="1"/>
    <col min="9730" max="9730" width="11.140625" style="134" customWidth="1"/>
    <col min="9731" max="9739" width="13.7109375" style="134" customWidth="1"/>
    <col min="9740" max="9984" width="9.140625" style="134"/>
    <col min="9985" max="9985" width="11.42578125" style="134" customWidth="1"/>
    <col min="9986" max="9986" width="11.140625" style="134" customWidth="1"/>
    <col min="9987" max="9995" width="13.7109375" style="134" customWidth="1"/>
    <col min="9996" max="10240" width="9.140625" style="134"/>
    <col min="10241" max="10241" width="11.42578125" style="134" customWidth="1"/>
    <col min="10242" max="10242" width="11.140625" style="134" customWidth="1"/>
    <col min="10243" max="10251" width="13.7109375" style="134" customWidth="1"/>
    <col min="10252" max="10496" width="9.140625" style="134"/>
    <col min="10497" max="10497" width="11.42578125" style="134" customWidth="1"/>
    <col min="10498" max="10498" width="11.140625" style="134" customWidth="1"/>
    <col min="10499" max="10507" width="13.7109375" style="134" customWidth="1"/>
    <col min="10508" max="10752" width="9.140625" style="134"/>
    <col min="10753" max="10753" width="11.42578125" style="134" customWidth="1"/>
    <col min="10754" max="10754" width="11.140625" style="134" customWidth="1"/>
    <col min="10755" max="10763" width="13.7109375" style="134" customWidth="1"/>
    <col min="10764" max="11008" width="9.140625" style="134"/>
    <col min="11009" max="11009" width="11.42578125" style="134" customWidth="1"/>
    <col min="11010" max="11010" width="11.140625" style="134" customWidth="1"/>
    <col min="11011" max="11019" width="13.7109375" style="134" customWidth="1"/>
    <col min="11020" max="11264" width="9.140625" style="134"/>
    <col min="11265" max="11265" width="11.42578125" style="134" customWidth="1"/>
    <col min="11266" max="11266" width="11.140625" style="134" customWidth="1"/>
    <col min="11267" max="11275" width="13.7109375" style="134" customWidth="1"/>
    <col min="11276" max="11520" width="9.140625" style="134"/>
    <col min="11521" max="11521" width="11.42578125" style="134" customWidth="1"/>
    <col min="11522" max="11522" width="11.140625" style="134" customWidth="1"/>
    <col min="11523" max="11531" width="13.7109375" style="134" customWidth="1"/>
    <col min="11532" max="11776" width="9.140625" style="134"/>
    <col min="11777" max="11777" width="11.42578125" style="134" customWidth="1"/>
    <col min="11778" max="11778" width="11.140625" style="134" customWidth="1"/>
    <col min="11779" max="11787" width="13.7109375" style="134" customWidth="1"/>
    <col min="11788" max="12032" width="9.140625" style="134"/>
    <col min="12033" max="12033" width="11.42578125" style="134" customWidth="1"/>
    <col min="12034" max="12034" width="11.140625" style="134" customWidth="1"/>
    <col min="12035" max="12043" width="13.7109375" style="134" customWidth="1"/>
    <col min="12044" max="12288" width="9.140625" style="134"/>
    <col min="12289" max="12289" width="11.42578125" style="134" customWidth="1"/>
    <col min="12290" max="12290" width="11.140625" style="134" customWidth="1"/>
    <col min="12291" max="12299" width="13.7109375" style="134" customWidth="1"/>
    <col min="12300" max="12544" width="9.140625" style="134"/>
    <col min="12545" max="12545" width="11.42578125" style="134" customWidth="1"/>
    <col min="12546" max="12546" width="11.140625" style="134" customWidth="1"/>
    <col min="12547" max="12555" width="13.7109375" style="134" customWidth="1"/>
    <col min="12556" max="12800" width="9.140625" style="134"/>
    <col min="12801" max="12801" width="11.42578125" style="134" customWidth="1"/>
    <col min="12802" max="12802" width="11.140625" style="134" customWidth="1"/>
    <col min="12803" max="12811" width="13.7109375" style="134" customWidth="1"/>
    <col min="12812" max="13056" width="9.140625" style="134"/>
    <col min="13057" max="13057" width="11.42578125" style="134" customWidth="1"/>
    <col min="13058" max="13058" width="11.140625" style="134" customWidth="1"/>
    <col min="13059" max="13067" width="13.7109375" style="134" customWidth="1"/>
    <col min="13068" max="13312" width="9.140625" style="134"/>
    <col min="13313" max="13313" width="11.42578125" style="134" customWidth="1"/>
    <col min="13314" max="13314" width="11.140625" style="134" customWidth="1"/>
    <col min="13315" max="13323" width="13.7109375" style="134" customWidth="1"/>
    <col min="13324" max="13568" width="9.140625" style="134"/>
    <col min="13569" max="13569" width="11.42578125" style="134" customWidth="1"/>
    <col min="13570" max="13570" width="11.140625" style="134" customWidth="1"/>
    <col min="13571" max="13579" width="13.7109375" style="134" customWidth="1"/>
    <col min="13580" max="13824" width="9.140625" style="134"/>
    <col min="13825" max="13825" width="11.42578125" style="134" customWidth="1"/>
    <col min="13826" max="13826" width="11.140625" style="134" customWidth="1"/>
    <col min="13827" max="13835" width="13.7109375" style="134" customWidth="1"/>
    <col min="13836" max="14080" width="9.140625" style="134"/>
    <col min="14081" max="14081" width="11.42578125" style="134" customWidth="1"/>
    <col min="14082" max="14082" width="11.140625" style="134" customWidth="1"/>
    <col min="14083" max="14091" width="13.7109375" style="134" customWidth="1"/>
    <col min="14092" max="14336" width="9.140625" style="134"/>
    <col min="14337" max="14337" width="11.42578125" style="134" customWidth="1"/>
    <col min="14338" max="14338" width="11.140625" style="134" customWidth="1"/>
    <col min="14339" max="14347" width="13.7109375" style="134" customWidth="1"/>
    <col min="14348" max="14592" width="9.140625" style="134"/>
    <col min="14593" max="14593" width="11.42578125" style="134" customWidth="1"/>
    <col min="14594" max="14594" width="11.140625" style="134" customWidth="1"/>
    <col min="14595" max="14603" width="13.7109375" style="134" customWidth="1"/>
    <col min="14604" max="14848" width="9.140625" style="134"/>
    <col min="14849" max="14849" width="11.42578125" style="134" customWidth="1"/>
    <col min="14850" max="14850" width="11.140625" style="134" customWidth="1"/>
    <col min="14851" max="14859" width="13.7109375" style="134" customWidth="1"/>
    <col min="14860" max="15104" width="9.140625" style="134"/>
    <col min="15105" max="15105" width="11.42578125" style="134" customWidth="1"/>
    <col min="15106" max="15106" width="11.140625" style="134" customWidth="1"/>
    <col min="15107" max="15115" width="13.7109375" style="134" customWidth="1"/>
    <col min="15116" max="15360" width="9.140625" style="134"/>
    <col min="15361" max="15361" width="11.42578125" style="134" customWidth="1"/>
    <col min="15362" max="15362" width="11.140625" style="134" customWidth="1"/>
    <col min="15363" max="15371" width="13.7109375" style="134" customWidth="1"/>
    <col min="15372" max="15616" width="9.140625" style="134"/>
    <col min="15617" max="15617" width="11.42578125" style="134" customWidth="1"/>
    <col min="15618" max="15618" width="11.140625" style="134" customWidth="1"/>
    <col min="15619" max="15627" width="13.7109375" style="134" customWidth="1"/>
    <col min="15628" max="15872" width="9.140625" style="134"/>
    <col min="15873" max="15873" width="11.42578125" style="134" customWidth="1"/>
    <col min="15874" max="15874" width="11.140625" style="134" customWidth="1"/>
    <col min="15875" max="15883" width="13.7109375" style="134" customWidth="1"/>
    <col min="15884" max="16128" width="9.140625" style="134"/>
    <col min="16129" max="16129" width="11.42578125" style="134" customWidth="1"/>
    <col min="16130" max="16130" width="11.140625" style="134" customWidth="1"/>
    <col min="16131" max="16139" width="13.7109375" style="134" customWidth="1"/>
    <col min="16140" max="16384" width="9.140625" style="134"/>
  </cols>
  <sheetData>
    <row r="1" spans="1:11">
      <c r="A1" s="3484" t="s">
        <v>380</v>
      </c>
      <c r="B1" s="3484"/>
      <c r="C1" s="3484"/>
      <c r="D1" s="3484"/>
      <c r="E1" s="3484"/>
      <c r="F1" s="3484"/>
      <c r="G1" s="3484"/>
      <c r="H1" s="3484"/>
      <c r="I1" s="3484"/>
      <c r="J1" s="3484"/>
      <c r="K1" s="3484"/>
    </row>
    <row r="2" spans="1:11">
      <c r="A2" s="3484" t="s">
        <v>33</v>
      </c>
      <c r="B2" s="3484"/>
      <c r="C2" s="3484"/>
      <c r="D2" s="3484"/>
      <c r="E2" s="3484"/>
      <c r="F2" s="3484"/>
      <c r="G2" s="3484"/>
      <c r="H2" s="3484"/>
      <c r="I2" s="3484"/>
      <c r="J2" s="3484"/>
      <c r="K2" s="3484"/>
    </row>
    <row r="3" spans="1:11" ht="16.5" thickBot="1">
      <c r="A3" s="3485" t="s">
        <v>378</v>
      </c>
      <c r="B3" s="3485"/>
      <c r="C3" s="3485"/>
      <c r="D3" s="3485"/>
      <c r="E3" s="3485"/>
      <c r="F3" s="3485"/>
      <c r="G3" s="3485"/>
      <c r="H3" s="3485"/>
      <c r="I3" s="3485"/>
      <c r="J3" s="3485"/>
      <c r="K3" s="3485"/>
    </row>
    <row r="4" spans="1:11" s="128" customFormat="1" ht="16.5" customHeight="1" thickTop="1">
      <c r="A4" s="3486" t="s">
        <v>372</v>
      </c>
      <c r="B4" s="3448" t="s">
        <v>371</v>
      </c>
      <c r="C4" s="3488" t="s">
        <v>377</v>
      </c>
      <c r="D4" s="3488"/>
      <c r="E4" s="3488"/>
      <c r="F4" s="3488"/>
      <c r="G4" s="3489" t="s">
        <v>176</v>
      </c>
      <c r="H4" s="3488" t="s">
        <v>368</v>
      </c>
      <c r="I4" s="3488"/>
      <c r="J4" s="3488"/>
      <c r="K4" s="3491" t="s">
        <v>367</v>
      </c>
    </row>
    <row r="5" spans="1:11" s="128" customFormat="1" ht="31.5">
      <c r="A5" s="3487"/>
      <c r="B5" s="3449"/>
      <c r="C5" s="228" t="s">
        <v>366</v>
      </c>
      <c r="D5" s="228" t="s">
        <v>365</v>
      </c>
      <c r="E5" s="227" t="s">
        <v>364</v>
      </c>
      <c r="F5" s="227" t="s">
        <v>363</v>
      </c>
      <c r="G5" s="3490"/>
      <c r="H5" s="227" t="s">
        <v>362</v>
      </c>
      <c r="I5" s="227" t="s">
        <v>361</v>
      </c>
      <c r="J5" s="227" t="s">
        <v>360</v>
      </c>
      <c r="K5" s="3492"/>
    </row>
    <row r="6" spans="1:11" ht="21.75" customHeight="1">
      <c r="A6" s="226" t="s">
        <v>357</v>
      </c>
      <c r="B6" s="225" t="s">
        <v>356</v>
      </c>
      <c r="C6" s="232">
        <f>'Gov Finance'!C7/'Gov Finance'!C6*100-100</f>
        <v>23.759398496240607</v>
      </c>
      <c r="D6" s="232">
        <f>'Gov Finance'!D7/'Gov Finance'!D6*100-100</f>
        <v>28.078155691098942</v>
      </c>
      <c r="E6" s="232">
        <f>'Gov Finance'!E7/'Gov Finance'!E6*100-100</f>
        <v>11.034482758620683</v>
      </c>
      <c r="F6" s="232">
        <f>'Gov Finance'!F7/'Gov Finance'!F6*100-100</f>
        <v>26.397146254458988</v>
      </c>
      <c r="G6" s="232">
        <f>'Gov Finance'!G7/'Gov Finance'!G6*100-100</f>
        <v>10.427010923535263</v>
      </c>
      <c r="H6" s="232">
        <f>'Gov Finance'!H7/'Gov Finance'!H6*100-100</f>
        <v>27.192362093352187</v>
      </c>
      <c r="I6" s="232">
        <f>'Gov Finance'!I7/'Gov Finance'!I6*100-100</f>
        <v>40.384615384615387</v>
      </c>
      <c r="J6" s="232">
        <f>'Gov Finance'!J7/'Gov Finance'!J6*100-100</f>
        <v>30.739400206825223</v>
      </c>
      <c r="K6" s="231">
        <f>'Gov Finance'!K7/'Gov Finance'!K6*100-100</f>
        <v>100</v>
      </c>
    </row>
    <row r="7" spans="1:11" ht="21.75" customHeight="1">
      <c r="A7" s="220" t="s">
        <v>355</v>
      </c>
      <c r="B7" s="219" t="s">
        <v>354</v>
      </c>
      <c r="C7" s="230">
        <f>'Gov Finance'!C8/'Gov Finance'!C7*100-100</f>
        <v>20.428311057108147</v>
      </c>
      <c r="D7" s="230">
        <f>'Gov Finance'!D8/'Gov Finance'!D7*100-100</f>
        <v>20.937928807813378</v>
      </c>
      <c r="E7" s="230">
        <f>'Gov Finance'!E8/'Gov Finance'!E7*100-100</f>
        <v>143.47826086956525</v>
      </c>
      <c r="F7" s="230">
        <f>'Gov Finance'!F8/'Gov Finance'!F7*100-100</f>
        <v>21.793665725932868</v>
      </c>
      <c r="G7" s="230">
        <f>'Gov Finance'!G8/'Gov Finance'!G7*100-100</f>
        <v>19.739208633093526</v>
      </c>
      <c r="H7" s="230">
        <f>'Gov Finance'!H8/'Gov Finance'!H7*100-100</f>
        <v>9.1465109813733818</v>
      </c>
      <c r="I7" s="230">
        <f>'Gov Finance'!I8/'Gov Finance'!I7*100-100</f>
        <v>12.534246575342479</v>
      </c>
      <c r="J7" s="230">
        <f>'Gov Finance'!J8/'Gov Finance'!J7*100-100</f>
        <v>10.124579790389589</v>
      </c>
      <c r="K7" s="229">
        <f>'Gov Finance'!K8/'Gov Finance'!K7*100-100</f>
        <v>50</v>
      </c>
    </row>
    <row r="8" spans="1:11" ht="21.75" customHeight="1">
      <c r="A8" s="220" t="s">
        <v>353</v>
      </c>
      <c r="B8" s="219" t="s">
        <v>352</v>
      </c>
      <c r="C8" s="230">
        <f>'Gov Finance'!C9/'Gov Finance'!C8*100-100</f>
        <v>3.7457434733257742</v>
      </c>
      <c r="D8" s="230">
        <f>'Gov Finance'!D9/'Gov Finance'!D8*100-100</f>
        <v>20.670092771808044</v>
      </c>
      <c r="E8" s="230">
        <f>'Gov Finance'!E9/'Gov Finance'!E8*100-100</f>
        <v>13.010204081632651</v>
      </c>
      <c r="F8" s="230">
        <f>'Gov Finance'!F9/'Gov Finance'!F8*100-100</f>
        <v>14.782869893580525</v>
      </c>
      <c r="G8" s="230">
        <f>'Gov Finance'!G9/'Gov Finance'!G8*100-100</f>
        <v>16.66541494555014</v>
      </c>
      <c r="H8" s="230">
        <f>'Gov Finance'!H9/'Gov Finance'!H8*100-100</f>
        <v>18.848700967906268</v>
      </c>
      <c r="I8" s="230">
        <f>'Gov Finance'!I9/'Gov Finance'!I8*100-100</f>
        <v>132.37979306147292</v>
      </c>
      <c r="J8" s="230">
        <f>'Gov Finance'!J9/'Gov Finance'!J8*100-100</f>
        <v>52.343329143472801</v>
      </c>
      <c r="K8" s="229">
        <f>'Gov Finance'!K9/'Gov Finance'!K8*100-100</f>
        <v>-20</v>
      </c>
    </row>
    <row r="9" spans="1:11" ht="21.75" customHeight="1">
      <c r="A9" s="220" t="s">
        <v>351</v>
      </c>
      <c r="B9" s="219" t="s">
        <v>350</v>
      </c>
      <c r="C9" s="230">
        <f>'Gov Finance'!C10/'Gov Finance'!C9*100-100</f>
        <v>19.754437150498433</v>
      </c>
      <c r="D9" s="230">
        <f>'Gov Finance'!D10/'Gov Finance'!D9*100-100</f>
        <v>9.4469026548672446</v>
      </c>
      <c r="E9" s="230">
        <f>'Gov Finance'!E10/'Gov Finance'!E9*100-100</f>
        <v>27.765237020316036</v>
      </c>
      <c r="F9" s="230">
        <f>'Gov Finance'!F10/'Gov Finance'!F9*100-100</f>
        <v>12.920109162959363</v>
      </c>
      <c r="G9" s="230">
        <f>'Gov Finance'!G10/'Gov Finance'!G9*100-100</f>
        <v>15.739667825415211</v>
      </c>
      <c r="H9" s="230">
        <f>'Gov Finance'!H10/'Gov Finance'!H9*100-100</f>
        <v>28.418345477925413</v>
      </c>
      <c r="I9" s="230">
        <f>'Gov Finance'!I10/'Gov Finance'!I9*100-100</f>
        <v>2.1948664222105805</v>
      </c>
      <c r="J9" s="230">
        <f>'Gov Finance'!J10/'Gov Finance'!J9*100-100</f>
        <v>16.617161716171623</v>
      </c>
      <c r="K9" s="229">
        <f>'Gov Finance'!K10/'Gov Finance'!K9*100-100</f>
        <v>-16.666666666666657</v>
      </c>
    </row>
    <row r="10" spans="1:11" ht="21.75" customHeight="1">
      <c r="A10" s="220" t="s">
        <v>349</v>
      </c>
      <c r="B10" s="219" t="s">
        <v>348</v>
      </c>
      <c r="C10" s="230">
        <f>'Gov Finance'!C11/'Gov Finance'!C10*100-100</f>
        <v>8.3341792711399734</v>
      </c>
      <c r="D10" s="230">
        <f>'Gov Finance'!D11/'Gov Finance'!D10*100-100</f>
        <v>16.666666666666671</v>
      </c>
      <c r="E10" s="230">
        <f>'Gov Finance'!E11/'Gov Finance'!E10*100-100</f>
        <v>67.66784452296821</v>
      </c>
      <c r="F10" s="230">
        <f>'Gov Finance'!F11/'Gov Finance'!F10*100-100</f>
        <v>14.904817083264348</v>
      </c>
      <c r="G10" s="230">
        <f>'Gov Finance'!G11/'Gov Finance'!G10*100-100</f>
        <v>3.2927304076978601</v>
      </c>
      <c r="H10" s="230">
        <f>'Gov Finance'!H11/'Gov Finance'!H10*100-100</f>
        <v>34.445927903871819</v>
      </c>
      <c r="I10" s="230">
        <f>'Gov Finance'!I11/'Gov Finance'!I10*100-100</f>
        <v>37.090573581423968</v>
      </c>
      <c r="J10" s="230">
        <f>'Gov Finance'!J11/'Gov Finance'!J10*100-100</f>
        <v>35.48889203339462</v>
      </c>
      <c r="K10" s="229">
        <f>'Gov Finance'!K11/'Gov Finance'!K10*100-100</f>
        <v>-10</v>
      </c>
    </row>
    <row r="11" spans="1:11" ht="21.75" customHeight="1">
      <c r="A11" s="220" t="s">
        <v>347</v>
      </c>
      <c r="B11" s="219" t="s">
        <v>346</v>
      </c>
      <c r="C11" s="230">
        <f>'Gov Finance'!C12/'Gov Finance'!C11*100-100</f>
        <v>19.462143928035999</v>
      </c>
      <c r="D11" s="230">
        <f>'Gov Finance'!D12/'Gov Finance'!D11*100-100</f>
        <v>18.301134886944467</v>
      </c>
      <c r="E11" s="230">
        <f>'Gov Finance'!E12/'Gov Finance'!E11*100-100</f>
        <v>-9.0621707060063272</v>
      </c>
      <c r="F11" s="230">
        <f>'Gov Finance'!F12/'Gov Finance'!F11*100-100</f>
        <v>17.909931714063447</v>
      </c>
      <c r="G11" s="230">
        <f>'Gov Finance'!G12/'Gov Finance'!G11*100-100</f>
        <v>29.255290506704</v>
      </c>
      <c r="H11" s="230">
        <f>'Gov Finance'!H12/'Gov Finance'!H11*100-100</f>
        <v>7.8574975173783486</v>
      </c>
      <c r="I11" s="230">
        <f>'Gov Finance'!I12/'Gov Finance'!I11*100-100</f>
        <v>29.613011777902415</v>
      </c>
      <c r="J11" s="230">
        <f>'Gov Finance'!J12/'Gov Finance'!J11*100-100</f>
        <v>16.538604998135014</v>
      </c>
      <c r="K11" s="229">
        <f>'Gov Finance'!K12/'Gov Finance'!K11*100-100</f>
        <v>38.888888888888886</v>
      </c>
    </row>
    <row r="12" spans="1:11" ht="21.75" customHeight="1">
      <c r="A12" s="220" t="s">
        <v>345</v>
      </c>
      <c r="B12" s="219" t="s">
        <v>344</v>
      </c>
      <c r="C12" s="230">
        <f>'Gov Finance'!C13/'Gov Finance'!C12*100-100</f>
        <v>20.056475017648438</v>
      </c>
      <c r="D12" s="230">
        <f>'Gov Finance'!D13/'Gov Finance'!D12*100-100</f>
        <v>36.461499029695005</v>
      </c>
      <c r="E12" s="230">
        <f>'Gov Finance'!E13/'Gov Finance'!E12*100-100</f>
        <v>20.278099652375431</v>
      </c>
      <c r="F12" s="230">
        <f>'Gov Finance'!F13/'Gov Finance'!F12*100-100</f>
        <v>31.009456784693214</v>
      </c>
      <c r="G12" s="230">
        <f>'Gov Finance'!G13/'Gov Finance'!G12*100-100</f>
        <v>11.481419763372756</v>
      </c>
      <c r="H12" s="230">
        <f>'Gov Finance'!H13/'Gov Finance'!H12*100-100</f>
        <v>14.316952468638505</v>
      </c>
      <c r="I12" s="230">
        <f>'Gov Finance'!I13/'Gov Finance'!I12*100-100</f>
        <v>5.279099956728686</v>
      </c>
      <c r="J12" s="230">
        <f>'Gov Finance'!J13/'Gov Finance'!J12*100-100</f>
        <v>10.30597874791961</v>
      </c>
      <c r="K12" s="229">
        <f>'Gov Finance'!K13/'Gov Finance'!K12*100-100</f>
        <v>100</v>
      </c>
    </row>
    <row r="13" spans="1:11" ht="21.75" customHeight="1">
      <c r="A13" s="220" t="s">
        <v>343</v>
      </c>
      <c r="B13" s="219" t="s">
        <v>342</v>
      </c>
      <c r="C13" s="230">
        <f>'Gov Finance'!C14/'Gov Finance'!C13*100-100</f>
        <v>24.362994903959219</v>
      </c>
      <c r="D13" s="230">
        <f>'Gov Finance'!D14/'Gov Finance'!D13*100-100</f>
        <v>33.679465507526373</v>
      </c>
      <c r="E13" s="230">
        <f>'Gov Finance'!E14/'Gov Finance'!E13*100-100</f>
        <v>-9.8265895953757223</v>
      </c>
      <c r="F13" s="230">
        <f>'Gov Finance'!F14/'Gov Finance'!F13*100-100</f>
        <v>30.177382351295421</v>
      </c>
      <c r="G13" s="230">
        <f>'Gov Finance'!G14/'Gov Finance'!G13*100-100</f>
        <v>5.9529147982062796</v>
      </c>
      <c r="H13" s="230">
        <f>'Gov Finance'!H14/'Gov Finance'!H13*100-100</f>
        <v>9.7452934662236999</v>
      </c>
      <c r="I13" s="230">
        <f>'Gov Finance'!I14/'Gov Finance'!I13*100-100</f>
        <v>35.059597205096594</v>
      </c>
      <c r="J13" s="230">
        <f>'Gov Finance'!J14/'Gov Finance'!J13*100-100</f>
        <v>20.467734447539442</v>
      </c>
      <c r="K13" s="229">
        <f>'Gov Finance'!K14/'Gov Finance'!K13*100-100</f>
        <v>100</v>
      </c>
    </row>
    <row r="14" spans="1:11" ht="21.75" customHeight="1">
      <c r="A14" s="220" t="s">
        <v>341</v>
      </c>
      <c r="B14" s="219" t="s">
        <v>340</v>
      </c>
      <c r="C14" s="230">
        <f>'Gov Finance'!C15/'Gov Finance'!C14*100-100</f>
        <v>10.69083267664827</v>
      </c>
      <c r="D14" s="230">
        <f>'Gov Finance'!D15/'Gov Finance'!D14*100-100</f>
        <v>3.6470564621344295</v>
      </c>
      <c r="E14" s="230">
        <f>'Gov Finance'!E15/'Gov Finance'!E14*100-100</f>
        <v>77.884615384615387</v>
      </c>
      <c r="F14" s="230">
        <f>'Gov Finance'!F15/'Gov Finance'!F14*100-100</f>
        <v>6.5637895460797608</v>
      </c>
      <c r="G14" s="230">
        <f>'Gov Finance'!G15/'Gov Finance'!G14*100-100</f>
        <v>20.138962367298021</v>
      </c>
      <c r="H14" s="230">
        <f>'Gov Finance'!H15/'Gov Finance'!H14*100-100</f>
        <v>-19.58535914136317</v>
      </c>
      <c r="I14" s="230">
        <f>'Gov Finance'!I15/'Gov Finance'!I14*100-100</f>
        <v>69.496855345911968</v>
      </c>
      <c r="J14" s="230">
        <f>'Gov Finance'!J15/'Gov Finance'!J14*100-100</f>
        <v>22.717857314899589</v>
      </c>
      <c r="K14" s="229">
        <f>'Gov Finance'!K15/'Gov Finance'!K14*100-100</f>
        <v>57.680000000000007</v>
      </c>
    </row>
    <row r="15" spans="1:11" ht="21.75" customHeight="1">
      <c r="A15" s="220" t="s">
        <v>339</v>
      </c>
      <c r="B15" s="219" t="s">
        <v>338</v>
      </c>
      <c r="C15" s="230">
        <f>'Gov Finance'!C16/'Gov Finance'!C15*100-100</f>
        <v>29.634551495016609</v>
      </c>
      <c r="D15" s="230">
        <f>'Gov Finance'!D16/'Gov Finance'!D15*100-100</f>
        <v>6.2918780742863731</v>
      </c>
      <c r="E15" s="230">
        <f>'Gov Finance'!E16/'Gov Finance'!E15*100-100</f>
        <v>4.924924924924909</v>
      </c>
      <c r="F15" s="230">
        <f>'Gov Finance'!F16/'Gov Finance'!F15*100-100</f>
        <v>12.874295779382308</v>
      </c>
      <c r="G15" s="230">
        <f>'Gov Finance'!G16/'Gov Finance'!G15*100-100</f>
        <v>14.981064498135808</v>
      </c>
      <c r="H15" s="230">
        <f>'Gov Finance'!H16/'Gov Finance'!H15*100-100</f>
        <v>5.3388090349075981</v>
      </c>
      <c r="I15" s="230">
        <f>'Gov Finance'!I16/'Gov Finance'!I15*100-100</f>
        <v>5.0272308336824381</v>
      </c>
      <c r="J15" s="230">
        <f>'Gov Finance'!J16/'Gov Finance'!J15*100-100</f>
        <v>5.1344455348380791</v>
      </c>
      <c r="K15" s="229">
        <f>'Gov Finance'!K16/'Gov Finance'!K15*100-100</f>
        <v>14.148909183155766</v>
      </c>
    </row>
    <row r="16" spans="1:11" ht="21.75" customHeight="1">
      <c r="A16" s="220" t="s">
        <v>337</v>
      </c>
      <c r="B16" s="219" t="s">
        <v>336</v>
      </c>
      <c r="C16" s="230">
        <f>'Gov Finance'!C17/'Gov Finance'!C16*100-100</f>
        <v>18.664421175953706</v>
      </c>
      <c r="D16" s="230">
        <f>'Gov Finance'!D17/'Gov Finance'!D16*100-100</f>
        <v>13.198025033250133</v>
      </c>
      <c r="E16" s="230">
        <f>'Gov Finance'!E17/'Gov Finance'!E16*100-100</f>
        <v>96.222095020034374</v>
      </c>
      <c r="F16" s="230">
        <f>'Gov Finance'!F17/'Gov Finance'!F16*100-100</f>
        <v>16.704388430933406</v>
      </c>
      <c r="G16" s="230">
        <f>'Gov Finance'!G17/'Gov Finance'!G16*100-100</f>
        <v>18.584997191441559</v>
      </c>
      <c r="H16" s="230">
        <f>'Gov Finance'!H17/'Gov Finance'!H16*100-100</f>
        <v>27.019709768247793</v>
      </c>
      <c r="I16" s="230">
        <f>'Gov Finance'!I17/'Gov Finance'!I16*100-100</f>
        <v>42.520941364180288</v>
      </c>
      <c r="J16" s="230">
        <f>'Gov Finance'!J17/'Gov Finance'!J16*100-100</f>
        <v>37.176567225478834</v>
      </c>
      <c r="K16" s="229">
        <f>'Gov Finance'!K17/'Gov Finance'!K16*100-100</f>
        <v>-22.029001611200613</v>
      </c>
    </row>
    <row r="17" spans="1:11" ht="21.75" customHeight="1">
      <c r="A17" s="220" t="s">
        <v>335</v>
      </c>
      <c r="B17" s="219" t="s">
        <v>334</v>
      </c>
      <c r="C17" s="230">
        <f>'Gov Finance'!C18/'Gov Finance'!C17*100-100</f>
        <v>16.765395532518838</v>
      </c>
      <c r="D17" s="230">
        <f>'Gov Finance'!D18/'Gov Finance'!D17*100-100</f>
        <v>18.749094654842182</v>
      </c>
      <c r="E17" s="230">
        <f>'Gov Finance'!E18/'Gov Finance'!E17*100-100</f>
        <v>2.2753792298716462</v>
      </c>
      <c r="F17" s="230">
        <f>'Gov Finance'!F18/'Gov Finance'!F17*100-100</f>
        <v>17.51640791662841</v>
      </c>
      <c r="G17" s="230">
        <f>'Gov Finance'!G18/'Gov Finance'!G17*100-100</f>
        <v>28.648939605985561</v>
      </c>
      <c r="H17" s="230">
        <f>'Gov Finance'!H18/'Gov Finance'!H17*100-100</f>
        <v>9.5660329098814714</v>
      </c>
      <c r="I17" s="230">
        <f>'Gov Finance'!I18/'Gov Finance'!I17*100-100</f>
        <v>8.1843988644996415</v>
      </c>
      <c r="J17" s="230">
        <f>'Gov Finance'!J18/'Gov Finance'!J17*100-100</f>
        <v>8.6254763200871025</v>
      </c>
      <c r="K17" s="229">
        <f>'Gov Finance'!K18/'Gov Finance'!K17*100-100</f>
        <v>17.193957531708691</v>
      </c>
    </row>
    <row r="18" spans="1:11" ht="21.75" customHeight="1">
      <c r="A18" s="220" t="s">
        <v>333</v>
      </c>
      <c r="B18" s="219" t="s">
        <v>332</v>
      </c>
      <c r="C18" s="230">
        <f>'Gov Finance'!C19/'Gov Finance'!C18*100-100</f>
        <v>13.076679173492579</v>
      </c>
      <c r="D18" s="230">
        <f>'Gov Finance'!D19/'Gov Finance'!D18*100-100</f>
        <v>27.785307671455683</v>
      </c>
      <c r="E18" s="230">
        <f>'Gov Finance'!E19/'Gov Finance'!E18*100-100</f>
        <v>13.377067883628072</v>
      </c>
      <c r="F18" s="230">
        <f>'Gov Finance'!F19/'Gov Finance'!F18*100-100</f>
        <v>22.511551957752829</v>
      </c>
      <c r="G18" s="230">
        <f>'Gov Finance'!G19/'Gov Finance'!G18*100-100</f>
        <v>22.013020702582395</v>
      </c>
      <c r="H18" s="230">
        <f>'Gov Finance'!H19/'Gov Finance'!H18*100-100</f>
        <v>61.606100692553156</v>
      </c>
      <c r="I18" s="230">
        <f>'Gov Finance'!I19/'Gov Finance'!I18*100-100</f>
        <v>41.022987656146057</v>
      </c>
      <c r="J18" s="230">
        <f>'Gov Finance'!J19/'Gov Finance'!J18*100-100</f>
        <v>47.650905810719394</v>
      </c>
      <c r="K18" s="229">
        <f>'Gov Finance'!K19/'Gov Finance'!K18*100-100</f>
        <v>-31.294460995926315</v>
      </c>
    </row>
    <row r="19" spans="1:11" ht="21.75" customHeight="1">
      <c r="A19" s="220" t="s">
        <v>331</v>
      </c>
      <c r="B19" s="219" t="s">
        <v>330</v>
      </c>
      <c r="C19" s="230">
        <f>'Gov Finance'!C20/'Gov Finance'!C19*100-100</f>
        <v>20.156560345834777</v>
      </c>
      <c r="D19" s="230">
        <f>'Gov Finance'!D20/'Gov Finance'!D19*100-100</f>
        <v>30.767925328807792</v>
      </c>
      <c r="E19" s="230">
        <f>'Gov Finance'!E20/'Gov Finance'!E19*100-100</f>
        <v>34.364779874213838</v>
      </c>
      <c r="F19" s="230">
        <f>'Gov Finance'!F20/'Gov Finance'!F19*100-100</f>
        <v>27.649769585253424</v>
      </c>
      <c r="G19" s="230">
        <f>'Gov Finance'!G20/'Gov Finance'!G19*100-100</f>
        <v>6.6690442225392417</v>
      </c>
      <c r="H19" s="230">
        <f>'Gov Finance'!H20/'Gov Finance'!H19*100-100</f>
        <v>-19.077426810477675</v>
      </c>
      <c r="I19" s="230">
        <f>'Gov Finance'!I20/'Gov Finance'!I19*100-100</f>
        <v>48.498348970071788</v>
      </c>
      <c r="J19" s="230">
        <f>'Gov Finance'!J20/'Gov Finance'!J19*100-100</f>
        <v>24.681804296914777</v>
      </c>
      <c r="K19" s="229">
        <f>'Gov Finance'!K20/'Gov Finance'!K19*100-100</f>
        <v>17.69911504424779</v>
      </c>
    </row>
    <row r="20" spans="1:11" ht="21.75" customHeight="1">
      <c r="A20" s="220" t="s">
        <v>329</v>
      </c>
      <c r="B20" s="219" t="s">
        <v>328</v>
      </c>
      <c r="C20" s="230">
        <f>'Gov Finance'!C21/'Gov Finance'!C20*100-100</f>
        <v>14.147916220999221</v>
      </c>
      <c r="D20" s="230">
        <f>'Gov Finance'!D21/'Gov Finance'!D20*100-100</f>
        <v>5.4238855363052352</v>
      </c>
      <c r="E20" s="230">
        <f>'Gov Finance'!E21/'Gov Finance'!E20*100-100</f>
        <v>50.196592398427271</v>
      </c>
      <c r="F20" s="230">
        <f>'Gov Finance'!F21/'Gov Finance'!F20*100-100</f>
        <v>9.2435434601499651</v>
      </c>
      <c r="G20" s="230">
        <f>'Gov Finance'!G21/'Gov Finance'!G20*100-100</f>
        <v>19.433942854203636</v>
      </c>
      <c r="H20" s="230">
        <f>'Gov Finance'!H21/'Gov Finance'!H20*100-100</f>
        <v>17.541354278233982</v>
      </c>
      <c r="I20" s="230">
        <f>'Gov Finance'!I21/'Gov Finance'!I20*100-100</f>
        <v>5.174361146406909</v>
      </c>
      <c r="J20" s="230">
        <f>'Gov Finance'!J21/'Gov Finance'!J20*100-100</f>
        <v>8.0032666394446608</v>
      </c>
      <c r="K20" s="229">
        <f>'Gov Finance'!K21/'Gov Finance'!K20*100-100</f>
        <v>61.654135338345867</v>
      </c>
    </row>
    <row r="21" spans="1:11" ht="21.75" customHeight="1">
      <c r="A21" s="220" t="s">
        <v>327</v>
      </c>
      <c r="B21" s="219" t="s">
        <v>326</v>
      </c>
      <c r="C21" s="230">
        <f>'Gov Finance'!C22/'Gov Finance'!C21*100-100</f>
        <v>16.3844214256508</v>
      </c>
      <c r="D21" s="230">
        <f>'Gov Finance'!D22/'Gov Finance'!D21*100-100</f>
        <v>22.942873629544152</v>
      </c>
      <c r="E21" s="230">
        <f>'Gov Finance'!E22/'Gov Finance'!E21*100-100</f>
        <v>-7.8783345799052711</v>
      </c>
      <c r="F21" s="230">
        <f>'Gov Finance'!F22/'Gov Finance'!F21*100-100</f>
        <v>19.728714290798337</v>
      </c>
      <c r="G21" s="230">
        <f>'Gov Finance'!G22/'Gov Finance'!G21*100-100</f>
        <v>15.530959635655009</v>
      </c>
      <c r="H21" s="230">
        <f>'Gov Finance'!H22/'Gov Finance'!H21*100-100</f>
        <v>9.5879315581654367</v>
      </c>
      <c r="I21" s="230">
        <f>'Gov Finance'!I22/'Gov Finance'!I21*100-100</f>
        <v>4.9852339083159762</v>
      </c>
      <c r="J21" s="230">
        <f>'Gov Finance'!J22/'Gov Finance'!J21*100-100</f>
        <v>6.1310649023314454</v>
      </c>
      <c r="K21" s="229">
        <f>'Gov Finance'!K22/'Gov Finance'!K21*100-100</f>
        <v>111.75348837209302</v>
      </c>
    </row>
    <row r="22" spans="1:11" ht="21.75" customHeight="1">
      <c r="A22" s="220" t="s">
        <v>325</v>
      </c>
      <c r="B22" s="219" t="s">
        <v>324</v>
      </c>
      <c r="C22" s="230">
        <f>'Gov Finance'!C23/'Gov Finance'!C22*100-100</f>
        <v>27.331547436066344</v>
      </c>
      <c r="D22" s="230">
        <f>'Gov Finance'!D23/'Gov Finance'!D22*100-100</f>
        <v>3.3374010450890239</v>
      </c>
      <c r="E22" s="230">
        <f>'Gov Finance'!E23/'Gov Finance'!E22*100-100</f>
        <v>63.32882273342355</v>
      </c>
      <c r="F22" s="230">
        <f>'Gov Finance'!F23/'Gov Finance'!F22*100-100</f>
        <v>12.180145903574541</v>
      </c>
      <c r="G22" s="230">
        <f>'Gov Finance'!G23/'Gov Finance'!G22*100-100</f>
        <v>25.929135912920273</v>
      </c>
      <c r="H22" s="230">
        <f>'Gov Finance'!H23/'Gov Finance'!H22*100-100</f>
        <v>-24.066888396156699</v>
      </c>
      <c r="I22" s="230">
        <f>'Gov Finance'!I23/'Gov Finance'!I22*100-100</f>
        <v>8.9536017389358733</v>
      </c>
      <c r="J22" s="230">
        <f>'Gov Finance'!J23/'Gov Finance'!J22*100-100</f>
        <v>0.46547527162618962</v>
      </c>
      <c r="K22" s="229">
        <f>'Gov Finance'!K23/'Gov Finance'!K22*100-100</f>
        <v>-54.339183341753241</v>
      </c>
    </row>
    <row r="23" spans="1:11" ht="21.75" customHeight="1">
      <c r="A23" s="220" t="s">
        <v>323</v>
      </c>
      <c r="B23" s="219" t="s">
        <v>322</v>
      </c>
      <c r="C23" s="230">
        <f>'Gov Finance'!C24/'Gov Finance'!C23*100-100</f>
        <v>13.65538489837212</v>
      </c>
      <c r="D23" s="230">
        <f>'Gov Finance'!D24/'Gov Finance'!D23*100-100</f>
        <v>17.566978344072481</v>
      </c>
      <c r="E23" s="230">
        <f>'Gov Finance'!E24/'Gov Finance'!E23*100-100</f>
        <v>32.38608119304061</v>
      </c>
      <c r="F23" s="230">
        <f>'Gov Finance'!F24/'Gov Finance'!F23*100-100</f>
        <v>16.956113588359557</v>
      </c>
      <c r="G23" s="230">
        <f>'Gov Finance'!G24/'Gov Finance'!G23*100-100</f>
        <v>12.104908715504692</v>
      </c>
      <c r="H23" s="230">
        <f>'Gov Finance'!H24/'Gov Finance'!H23*100-100</f>
        <v>130.76408322180316</v>
      </c>
      <c r="I23" s="230">
        <f>'Gov Finance'!I24/'Gov Finance'!I23*100-100</f>
        <v>1.5256201499215223</v>
      </c>
      <c r="J23" s="230">
        <f>'Gov Finance'!J24/'Gov Finance'!J23*100-100</f>
        <v>26.634912004916885</v>
      </c>
      <c r="K23" s="229">
        <f>'Gov Finance'!K24/'Gov Finance'!K23*100-100</f>
        <v>-22.070425245333851</v>
      </c>
    </row>
    <row r="24" spans="1:11" ht="21.75" customHeight="1">
      <c r="A24" s="220" t="s">
        <v>321</v>
      </c>
      <c r="B24" s="219" t="s">
        <v>320</v>
      </c>
      <c r="C24" s="230">
        <f>'Gov Finance'!C25/'Gov Finance'!C24*100-100</f>
        <v>6.3199206975379667</v>
      </c>
      <c r="D24" s="230">
        <f>'Gov Finance'!D25/'Gov Finance'!D24*100-100</f>
        <v>9.1410145465034844</v>
      </c>
      <c r="E24" s="230">
        <f>'Gov Finance'!E25/'Gov Finance'!E24*100-100</f>
        <v>18.793416358971143</v>
      </c>
      <c r="F24" s="230">
        <f>'Gov Finance'!F25/'Gov Finance'!F24*100-100</f>
        <v>8.737543571204327</v>
      </c>
      <c r="G24" s="230">
        <f>'Gov Finance'!G25/'Gov Finance'!G24*100-100</f>
        <v>29.259195690633987</v>
      </c>
      <c r="H24" s="230">
        <f>'Gov Finance'!H25/'Gov Finance'!H24*100-100</f>
        <v>-36.899269765112173</v>
      </c>
      <c r="I24" s="230">
        <f>'Gov Finance'!I25/'Gov Finance'!I24*100-100</f>
        <v>32.404745047609424</v>
      </c>
      <c r="J24" s="230">
        <f>'Gov Finance'!J25/'Gov Finance'!J24*100-100</f>
        <v>7.8680629445035493</v>
      </c>
      <c r="K24" s="229">
        <f>'Gov Finance'!K25/'Gov Finance'!K24*100-100</f>
        <v>12.345679012345684</v>
      </c>
    </row>
    <row r="25" spans="1:11" ht="21.75" customHeight="1">
      <c r="A25" s="220" t="s">
        <v>319</v>
      </c>
      <c r="B25" s="219" t="s">
        <v>318</v>
      </c>
      <c r="C25" s="230">
        <f>'Gov Finance'!C26/'Gov Finance'!C25*100-100</f>
        <v>58.043002568737478</v>
      </c>
      <c r="D25" s="230">
        <f>'Gov Finance'!D26/'Gov Finance'!D25*100-100</f>
        <v>-6.5758299430815299</v>
      </c>
      <c r="E25" s="230">
        <f>'Gov Finance'!E26/'Gov Finance'!E25*100-100</f>
        <v>39.774523232536069</v>
      </c>
      <c r="F25" s="230">
        <f>'Gov Finance'!F26/'Gov Finance'!F25*100-100</f>
        <v>16.25899623185127</v>
      </c>
      <c r="G25" s="230">
        <f>'Gov Finance'!G26/'Gov Finance'!G25*100-100</f>
        <v>25.507259699602145</v>
      </c>
      <c r="H25" s="230">
        <f>'Gov Finance'!H26/'Gov Finance'!H25*100-100</f>
        <v>64.484458556149718</v>
      </c>
      <c r="I25" s="230">
        <f>'Gov Finance'!I26/'Gov Finance'!I25*100-100</f>
        <v>-20.202758741106123</v>
      </c>
      <c r="J25" s="230">
        <f>'Gov Finance'!J26/'Gov Finance'!J25*100-100</f>
        <v>-2.6632748416571559</v>
      </c>
      <c r="K25" s="229">
        <f>'Gov Finance'!K26/'Gov Finance'!K25*100-100</f>
        <v>4.3956043956044084</v>
      </c>
    </row>
    <row r="26" spans="1:11" ht="21.75" customHeight="1">
      <c r="A26" s="220" t="s">
        <v>317</v>
      </c>
      <c r="B26" s="219" t="s">
        <v>316</v>
      </c>
      <c r="C26" s="230">
        <f>'Gov Finance'!C27/'Gov Finance'!C26*100-100</f>
        <v>12.65658955327207</v>
      </c>
      <c r="D26" s="230">
        <f>'Gov Finance'!D27/'Gov Finance'!D26*100-100</f>
        <v>26.196646610995742</v>
      </c>
      <c r="E26" s="230">
        <f>'Gov Finance'!E27/'Gov Finance'!E26*100-100</f>
        <v>7.3232323232323324</v>
      </c>
      <c r="F26" s="230">
        <f>'Gov Finance'!F27/'Gov Finance'!F26*100-100</f>
        <v>19.156169994879676</v>
      </c>
      <c r="G26" s="230">
        <f>'Gov Finance'!G27/'Gov Finance'!G26*100-100</f>
        <v>13.501009147433194</v>
      </c>
      <c r="H26" s="230">
        <f>'Gov Finance'!H27/'Gov Finance'!H26*100-100</f>
        <v>22.554672220670042</v>
      </c>
      <c r="I26" s="230">
        <f>'Gov Finance'!I27/'Gov Finance'!I26*100-100</f>
        <v>29.424394513354201</v>
      </c>
      <c r="J26" s="230">
        <f>'Gov Finance'!J27/'Gov Finance'!J26*100-100</f>
        <v>27.020107739079407</v>
      </c>
      <c r="K26" s="229">
        <f>'Gov Finance'!K27/'Gov Finance'!K26*100-100</f>
        <v>15.789473684210535</v>
      </c>
    </row>
    <row r="27" spans="1:11" ht="21.75" customHeight="1">
      <c r="A27" s="220" t="s">
        <v>315</v>
      </c>
      <c r="B27" s="219" t="s">
        <v>314</v>
      </c>
      <c r="C27" s="230">
        <f>'Gov Finance'!C28/'Gov Finance'!C27*100-100</f>
        <v>10.759094600948998</v>
      </c>
      <c r="D27" s="230">
        <f>'Gov Finance'!D28/'Gov Finance'!D27*100-100</f>
        <v>6.253113428474208</v>
      </c>
      <c r="E27" s="230">
        <f>'Gov Finance'!E28/'Gov Finance'!E27*100-100</f>
        <v>21.274802458296762</v>
      </c>
      <c r="F27" s="230">
        <f>'Gov Finance'!F28/'Gov Finance'!F27*100-100</f>
        <v>8.9839780501220616</v>
      </c>
      <c r="G27" s="230">
        <f>'Gov Finance'!G28/'Gov Finance'!G27*100-100</f>
        <v>8.8921632948650142</v>
      </c>
      <c r="H27" s="230">
        <f>'Gov Finance'!H28/'Gov Finance'!H27*100-100</f>
        <v>24.107044413587261</v>
      </c>
      <c r="I27" s="230">
        <f>'Gov Finance'!I28/'Gov Finance'!I27*100-100</f>
        <v>-4.4408541933029824</v>
      </c>
      <c r="J27" s="230">
        <f>'Gov Finance'!J28/'Gov Finance'!J27*100-100</f>
        <v>5.1991811883266905</v>
      </c>
      <c r="K27" s="229">
        <f>'Gov Finance'!K28/'Gov Finance'!K27*100-100</f>
        <v>36.363636363636346</v>
      </c>
    </row>
    <row r="28" spans="1:11" ht="21.75" customHeight="1">
      <c r="A28" s="220" t="s">
        <v>313</v>
      </c>
      <c r="B28" s="219" t="s">
        <v>312</v>
      </c>
      <c r="C28" s="230">
        <f>'Gov Finance'!C29/'Gov Finance'!C28*100-100</f>
        <v>12.134852059301721</v>
      </c>
      <c r="D28" s="230">
        <f>'Gov Finance'!D29/'Gov Finance'!D28*100-100</f>
        <v>9.0471947335597918</v>
      </c>
      <c r="E28" s="230">
        <f>'Gov Finance'!E29/'Gov Finance'!E28*100-100</f>
        <v>13.838936669272854</v>
      </c>
      <c r="F28" s="230">
        <f>'Gov Finance'!F29/'Gov Finance'!F28*100-100</f>
        <v>10.635168028457812</v>
      </c>
      <c r="G28" s="230">
        <f>'Gov Finance'!G29/'Gov Finance'!G28*100-100</f>
        <v>8.4432431008711717</v>
      </c>
      <c r="H28" s="230">
        <f>'Gov Finance'!H29/'Gov Finance'!H28*100-100</f>
        <v>-9.7804063898719704</v>
      </c>
      <c r="I28" s="230">
        <f>'Gov Finance'!I29/'Gov Finance'!I28*100-100</f>
        <v>22.23544946925027</v>
      </c>
      <c r="J28" s="230">
        <f>'Gov Finance'!J29/'Gov Finance'!J28*100-100</f>
        <v>9.4812362845948144</v>
      </c>
      <c r="K28" s="229">
        <f>'Gov Finance'!K29/'Gov Finance'!K28*100-100</f>
        <v>13.333333333333329</v>
      </c>
    </row>
    <row r="29" spans="1:11" ht="21.75" customHeight="1">
      <c r="A29" s="220" t="s">
        <v>311</v>
      </c>
      <c r="B29" s="219" t="s">
        <v>310</v>
      </c>
      <c r="C29" s="230">
        <f>'Gov Finance'!C30/'Gov Finance'!C29*100-100</f>
        <v>37.434604529496795</v>
      </c>
      <c r="D29" s="230">
        <f>'Gov Finance'!D30/'Gov Finance'!D29*100-100</f>
        <v>-20.563271397001031</v>
      </c>
      <c r="E29" s="230">
        <f>'Gov Finance'!E30/'Gov Finance'!E29*100-100</f>
        <v>18.098799348799346</v>
      </c>
      <c r="F29" s="230">
        <f>'Gov Finance'!F30/'Gov Finance'!F29*100-100</f>
        <v>6.1667638066687687</v>
      </c>
      <c r="G29" s="230">
        <f>'Gov Finance'!G30/'Gov Finance'!G29*100-100</f>
        <v>13.094641734901131</v>
      </c>
      <c r="H29" s="230">
        <f>'Gov Finance'!H30/'Gov Finance'!H29*100-100</f>
        <v>-19.732036922894679</v>
      </c>
      <c r="I29" s="230">
        <f>'Gov Finance'!I30/'Gov Finance'!I29*100-100</f>
        <v>7.218066252042604</v>
      </c>
      <c r="J29" s="230">
        <f>'Gov Finance'!J30/'Gov Finance'!J29*100-100</f>
        <v>-1.629221682867751</v>
      </c>
      <c r="K29" s="229">
        <f>'Gov Finance'!K30/'Gov Finance'!K29*100-100</f>
        <v>38.529411764705884</v>
      </c>
    </row>
    <row r="30" spans="1:11" ht="21.75" customHeight="1">
      <c r="A30" s="220" t="s">
        <v>309</v>
      </c>
      <c r="B30" s="219" t="s">
        <v>308</v>
      </c>
      <c r="C30" s="230">
        <f>'Gov Finance'!C31/'Gov Finance'!C30*100-100</f>
        <v>11.378904464660238</v>
      </c>
      <c r="D30" s="230">
        <f>'Gov Finance'!D31/'Gov Finance'!D30*100-100</f>
        <v>10.823717711735782</v>
      </c>
      <c r="E30" s="230">
        <f>'Gov Finance'!E31/'Gov Finance'!E30*100-100</f>
        <v>12.27733861761476</v>
      </c>
      <c r="F30" s="230">
        <f>'Gov Finance'!F31/'Gov Finance'!F30*100-100</f>
        <v>11.234663220262163</v>
      </c>
      <c r="G30" s="230">
        <f>'Gov Finance'!G31/'Gov Finance'!G30*100-100</f>
        <v>15.136774851681849</v>
      </c>
      <c r="H30" s="230">
        <f>'Gov Finance'!H31/'Gov Finance'!H30*100-100</f>
        <v>31.709567364953614</v>
      </c>
      <c r="I30" s="230">
        <f>'Gov Finance'!I31/'Gov Finance'!I30*100-100</f>
        <v>-0.33906115823972982</v>
      </c>
      <c r="J30" s="230">
        <f>'Gov Finance'!J31/'Gov Finance'!J30*100-100</f>
        <v>8.2458402770918582</v>
      </c>
      <c r="K30" s="229">
        <f>'Gov Finance'!K31/'Gov Finance'!K30*100-100</f>
        <v>16.772823779193203</v>
      </c>
    </row>
    <row r="31" spans="1:11" ht="21.75" customHeight="1">
      <c r="A31" s="220" t="s">
        <v>307</v>
      </c>
      <c r="B31" s="219" t="s">
        <v>306</v>
      </c>
      <c r="C31" s="230">
        <f>'Gov Finance'!C32/'Gov Finance'!C31*100-100</f>
        <v>28.832095246928702</v>
      </c>
      <c r="D31" s="230">
        <f>'Gov Finance'!D32/'Gov Finance'!D31*100-100</f>
        <v>11.092709383965115</v>
      </c>
      <c r="E31" s="230">
        <f>'Gov Finance'!E32/'Gov Finance'!E31*100-100</f>
        <v>9.1679935542041733</v>
      </c>
      <c r="F31" s="230">
        <f>'Gov Finance'!F32/'Gov Finance'!F31*100-100</f>
        <v>20.46489871364443</v>
      </c>
      <c r="G31" s="230">
        <f>'Gov Finance'!G32/'Gov Finance'!G31*100-100</f>
        <v>13.998731627247608</v>
      </c>
      <c r="H31" s="230">
        <f>'Gov Finance'!H32/'Gov Finance'!H31*100-100</f>
        <v>18.2390407290616</v>
      </c>
      <c r="I31" s="230">
        <f>'Gov Finance'!I32/'Gov Finance'!I31*100-100</f>
        <v>1.9621922907639942</v>
      </c>
      <c r="J31" s="230">
        <f>'Gov Finance'!J32/'Gov Finance'!J31*100-100</f>
        <v>7.2673987632218058</v>
      </c>
      <c r="K31" s="229">
        <f>'Gov Finance'!K32/'Gov Finance'!K31*100-100</f>
        <v>27.272727272727266</v>
      </c>
    </row>
    <row r="32" spans="1:11" ht="21.75" customHeight="1">
      <c r="A32" s="220" t="s">
        <v>305</v>
      </c>
      <c r="B32" s="219" t="s">
        <v>304</v>
      </c>
      <c r="C32" s="230">
        <f>'Gov Finance'!C33/'Gov Finance'!C32*100-100</f>
        <v>6.6029194564252123</v>
      </c>
      <c r="D32" s="230">
        <f>'Gov Finance'!D33/'Gov Finance'!D32*100-100</f>
        <v>-12.483749717386388</v>
      </c>
      <c r="E32" s="230">
        <f>'Gov Finance'!E33/'Gov Finance'!E32*100-100</f>
        <v>13.079464379854471</v>
      </c>
      <c r="F32" s="230">
        <f>'Gov Finance'!F33/'Gov Finance'!F32*100-100</f>
        <v>0.29698716479342124</v>
      </c>
      <c r="G32" s="230">
        <f>'Gov Finance'!G33/'Gov Finance'!G32*100-100</f>
        <v>3.1742395732774895</v>
      </c>
      <c r="H32" s="230">
        <f>'Gov Finance'!H33/'Gov Finance'!H32*100-100</f>
        <v>-0.99630928010601849</v>
      </c>
      <c r="I32" s="230">
        <f>'Gov Finance'!I33/'Gov Finance'!I32*100-100</f>
        <v>-36.078616901026287</v>
      </c>
      <c r="J32" s="230">
        <f>'Gov Finance'!J33/'Gov Finance'!J32*100-100</f>
        <v>-23.474475342428079</v>
      </c>
      <c r="K32" s="229">
        <f>'Gov Finance'!K33/'Gov Finance'!K32*100-100</f>
        <v>14.285714285714278</v>
      </c>
    </row>
    <row r="33" spans="1:13" ht="21.75" customHeight="1">
      <c r="A33" s="220" t="s">
        <v>303</v>
      </c>
      <c r="B33" s="219" t="s">
        <v>302</v>
      </c>
      <c r="C33" s="230">
        <f>'Gov Finance'!C34/'Gov Finance'!C33*100-100</f>
        <v>6.6032387918279198</v>
      </c>
      <c r="D33" s="230">
        <f>'Gov Finance'!D34/'Gov Finance'!D33*100-100</f>
        <v>-9.7576432786779463</v>
      </c>
      <c r="E33" s="230">
        <f>'Gov Finance'!E34/'Gov Finance'!E33*100-100</f>
        <v>48.557087134221206</v>
      </c>
      <c r="F33" s="230">
        <f>'Gov Finance'!F34/'Gov Finance'!F33*100-100</f>
        <v>4.9129410706837149</v>
      </c>
      <c r="G33" s="230">
        <f>'Gov Finance'!G34/'Gov Finance'!G33*100-100</f>
        <v>11.466014875430147</v>
      </c>
      <c r="H33" s="230">
        <f>'Gov Finance'!H34/'Gov Finance'!H33*100-100</f>
        <v>69.591812316224321</v>
      </c>
      <c r="I33" s="230">
        <f>'Gov Finance'!I34/'Gov Finance'!I33*100-100</f>
        <v>-40.945636592529553</v>
      </c>
      <c r="J33" s="230">
        <f>'Gov Finance'!J34/'Gov Finance'!J33*100-100</f>
        <v>10.432651078412519</v>
      </c>
      <c r="K33" s="229">
        <f>'Gov Finance'!K34/'Gov Finance'!K33*100-100</f>
        <v>11.000000000000014</v>
      </c>
    </row>
    <row r="34" spans="1:13" ht="21.75" customHeight="1">
      <c r="A34" s="220" t="s">
        <v>301</v>
      </c>
      <c r="B34" s="219" t="s">
        <v>300</v>
      </c>
      <c r="C34" s="230">
        <f>'Gov Finance'!C35/'Gov Finance'!C34*100-100</f>
        <v>6.6453575987944049</v>
      </c>
      <c r="D34" s="230">
        <f>'Gov Finance'!D35/'Gov Finance'!D34*100-100</f>
        <v>3.3078220262031408</v>
      </c>
      <c r="E34" s="230">
        <f>'Gov Finance'!E35/'Gov Finance'!E34*100-100</f>
        <v>12.923270045504466</v>
      </c>
      <c r="F34" s="230">
        <f>'Gov Finance'!F35/'Gov Finance'!F34*100-100</f>
        <v>6.4715538514464868</v>
      </c>
      <c r="G34" s="230">
        <f>'Gov Finance'!G35/'Gov Finance'!G34*100-100</f>
        <v>10.850671442316084</v>
      </c>
      <c r="H34" s="230">
        <f>'Gov Finance'!H35/'Gov Finance'!H34*100-100</f>
        <v>-0.49171251521059389</v>
      </c>
      <c r="I34" s="230">
        <f>'Gov Finance'!I35/'Gov Finance'!I34*100-100</f>
        <v>67.80202809989305</v>
      </c>
      <c r="J34" s="230">
        <f>'Gov Finance'!J35/'Gov Finance'!J34*100-100</f>
        <v>19.053840627301398</v>
      </c>
      <c r="K34" s="229">
        <f>'Gov Finance'!K35/'Gov Finance'!K34*100-100</f>
        <v>-36.849099099099092</v>
      </c>
    </row>
    <row r="35" spans="1:13" ht="21.75" customHeight="1">
      <c r="A35" s="220" t="s">
        <v>299</v>
      </c>
      <c r="B35" s="219" t="s">
        <v>298</v>
      </c>
      <c r="C35" s="230">
        <f>'Gov Finance'!C36/'Gov Finance'!C35*100-100</f>
        <v>11.042480842308393</v>
      </c>
      <c r="D35" s="230">
        <f>'Gov Finance'!D36/'Gov Finance'!D35*100-100</f>
        <v>18.380903721921072</v>
      </c>
      <c r="E35" s="230">
        <f>'Gov Finance'!E36/'Gov Finance'!E35*100-100</f>
        <v>25.36771994182439</v>
      </c>
      <c r="F35" s="230">
        <f>'Gov Finance'!F36/'Gov Finance'!F35*100-100</f>
        <v>14.66631113138483</v>
      </c>
      <c r="G35" s="230">
        <f>'Gov Finance'!G36/'Gov Finance'!G35*100-100</f>
        <v>12.502767483274766</v>
      </c>
      <c r="H35" s="230">
        <f>'Gov Finance'!H36/'Gov Finance'!H35*100-100</f>
        <v>27.542963595160685</v>
      </c>
      <c r="I35" s="230">
        <f>'Gov Finance'!I36/'Gov Finance'!I35*100-100</f>
        <v>21.459459246898987</v>
      </c>
      <c r="J35" s="230">
        <f>'Gov Finance'!J36/'Gov Finance'!J35*100-100</f>
        <v>25.088962890974059</v>
      </c>
      <c r="K35" s="229">
        <f>'Gov Finance'!K36/'Gov Finance'!K35*100-100</f>
        <v>59.386925353971264</v>
      </c>
    </row>
    <row r="36" spans="1:13" ht="21.75" customHeight="1">
      <c r="A36" s="220" t="s">
        <v>297</v>
      </c>
      <c r="B36" s="219" t="s">
        <v>296</v>
      </c>
      <c r="C36" s="230">
        <f>'Gov Finance'!C37/'Gov Finance'!C36*100-100</f>
        <v>8.6426593336654634</v>
      </c>
      <c r="D36" s="230">
        <f>'Gov Finance'!D37/'Gov Finance'!D36*100-100</f>
        <v>8.2873422045750118</v>
      </c>
      <c r="E36" s="230">
        <f>'Gov Finance'!E37/'Gov Finance'!E36*100-100</f>
        <v>5.4048526156183385</v>
      </c>
      <c r="F36" s="230">
        <f>'Gov Finance'!F37/'Gov Finance'!F36*100-100</f>
        <v>8.1206951641143093</v>
      </c>
      <c r="G36" s="230">
        <f>'Gov Finance'!G37/'Gov Finance'!G36*100-100</f>
        <v>3.0774013498925683</v>
      </c>
      <c r="H36" s="230">
        <f>'Gov Finance'!H37/'Gov Finance'!H36*100-100</f>
        <v>-3.9167906431513302</v>
      </c>
      <c r="I36" s="230">
        <f>'Gov Finance'!I37/'Gov Finance'!I36*100-100</f>
        <v>-11.351286891075347</v>
      </c>
      <c r="J36" s="230">
        <f>'Gov Finance'!J37/'Gov Finance'!J36*100-100</f>
        <v>-6.8287463066368446</v>
      </c>
      <c r="K36" s="229">
        <f>'Gov Finance'!K37/'Gov Finance'!K36*100-100</f>
        <v>32.401740862151911</v>
      </c>
    </row>
    <row r="37" spans="1:13" ht="21.75" customHeight="1">
      <c r="A37" s="220" t="s">
        <v>295</v>
      </c>
      <c r="B37" s="219" t="s">
        <v>294</v>
      </c>
      <c r="C37" s="230">
        <f>'Gov Finance'!C38/'Gov Finance'!C37*100-100</f>
        <v>15.077524653234534</v>
      </c>
      <c r="D37" s="230">
        <f>'Gov Finance'!D38/'Gov Finance'!D37*100-100</f>
        <v>34.19269565668526</v>
      </c>
      <c r="E37" s="230">
        <f>'Gov Finance'!E38/'Gov Finance'!E37*100-100</f>
        <v>17.438226860344656</v>
      </c>
      <c r="F37" s="230">
        <f>'Gov Finance'!F38/'Gov Finance'!F37*100-100</f>
        <v>20.484817821414026</v>
      </c>
      <c r="G37" s="230">
        <f>'Gov Finance'!G38/'Gov Finance'!G37*100-100</f>
        <v>21.346917148228954</v>
      </c>
      <c r="H37" s="230">
        <f>'Gov Finance'!H38/'Gov Finance'!H37*100-100</f>
        <v>14.270853628038864</v>
      </c>
      <c r="I37" s="230">
        <f>'Gov Finance'!I38/'Gov Finance'!I37*100-100</f>
        <v>22.390147431827771</v>
      </c>
      <c r="J37" s="230">
        <f>'Gov Finance'!J38/'Gov Finance'!J37*100-100</f>
        <v>17.296665794535954</v>
      </c>
      <c r="K37" s="229">
        <f>'Gov Finance'!K38/'Gov Finance'!K37*100-100</f>
        <v>51.191462033766527</v>
      </c>
    </row>
    <row r="38" spans="1:13" ht="21.75" customHeight="1">
      <c r="A38" s="220" t="s">
        <v>293</v>
      </c>
      <c r="B38" s="219" t="s">
        <v>292</v>
      </c>
      <c r="C38" s="230">
        <f>'Gov Finance'!C39/'Gov Finance'!C38*100-100</f>
        <v>18.573721772144026</v>
      </c>
      <c r="D38" s="230">
        <f>'Gov Finance'!D39/'Gov Finance'!D38*100-100</f>
        <v>34.699810470200021</v>
      </c>
      <c r="E38" s="230">
        <f>'Gov Finance'!E39/'Gov Finance'!E38*100-100</f>
        <v>-2.1811930302107641</v>
      </c>
      <c r="F38" s="230">
        <f>'Gov Finance'!F39/'Gov Finance'!F38*100-100</f>
        <v>20.766725097788566</v>
      </c>
      <c r="G38" s="230">
        <f>'Gov Finance'!G39/'Gov Finance'!G38*100-100</f>
        <v>22.699977366053247</v>
      </c>
      <c r="H38" s="230">
        <f>'Gov Finance'!H39/'Gov Finance'!H38*100-100</f>
        <v>28.605513644878755</v>
      </c>
      <c r="I38" s="230">
        <f>'Gov Finance'!I39/'Gov Finance'!I38*100-100</f>
        <v>-10.678868055900935</v>
      </c>
      <c r="J38" s="230">
        <f>'Gov Finance'!J39/'Gov Finance'!J38*100-100</f>
        <v>13.329697574484697</v>
      </c>
      <c r="K38" s="229">
        <f>'Gov Finance'!K39/'Gov Finance'!K38*100-100</f>
        <v>14.554305483364359</v>
      </c>
      <c r="L38" s="206"/>
      <c r="M38" s="206"/>
    </row>
    <row r="39" spans="1:13" ht="21.75" customHeight="1">
      <c r="A39" s="220" t="s">
        <v>291</v>
      </c>
      <c r="B39" s="219" t="s">
        <v>290</v>
      </c>
      <c r="C39" s="230">
        <f>'Gov Finance'!C40/'Gov Finance'!C39*100-100</f>
        <v>39.686463947930463</v>
      </c>
      <c r="D39" s="230">
        <f>'Gov Finance'!D40/'Gov Finance'!D39*100-100</f>
        <v>36.573599346738661</v>
      </c>
      <c r="E39" s="230">
        <f>'Gov Finance'!E40/'Gov Finance'!E39*100-100</f>
        <v>14.93395944321378</v>
      </c>
      <c r="F39" s="230">
        <f>'Gov Finance'!F40/'Gov Finance'!F39*100-100</f>
        <v>36.140101729223261</v>
      </c>
      <c r="G39" s="230">
        <f>'Gov Finance'!G40/'Gov Finance'!G39*100-100</f>
        <v>33.312368018626131</v>
      </c>
      <c r="H39" s="230">
        <f>'Gov Finance'!H40/'Gov Finance'!H39*100-100</f>
        <v>29.83247132234618</v>
      </c>
      <c r="I39" s="230">
        <f>'Gov Finance'!I40/'Gov Finance'!I39*100-100</f>
        <v>11.013051370282525</v>
      </c>
      <c r="J39" s="230">
        <f>'Gov Finance'!J40/'Gov Finance'!J39*100-100</f>
        <v>24.06479048210619</v>
      </c>
      <c r="K39" s="229">
        <f>'Gov Finance'!K40/'Gov Finance'!K39*100-100</f>
        <v>-10.144708339025399</v>
      </c>
      <c r="L39" s="206"/>
      <c r="M39" s="206"/>
    </row>
    <row r="40" spans="1:13" s="205" customFormat="1" ht="21.75" customHeight="1">
      <c r="A40" s="216" t="s">
        <v>289</v>
      </c>
      <c r="B40" s="215" t="s">
        <v>288</v>
      </c>
      <c r="C40" s="230">
        <f>'Gov Finance'!C41/'Gov Finance'!C40*100-100</f>
        <v>46.077266289533441</v>
      </c>
      <c r="D40" s="230">
        <f>'Gov Finance'!D41/'Gov Finance'!D40*100-100</f>
        <v>-44.574635884339372</v>
      </c>
      <c r="E40" s="230">
        <f>'Gov Finance'!E41/'Gov Finance'!E40*100-100</f>
        <v>72.99346138573128</v>
      </c>
      <c r="F40" s="230">
        <f>'Gov Finance'!F41/'Gov Finance'!F40*100-100</f>
        <v>18.222179048805359</v>
      </c>
      <c r="G40" s="230">
        <f>'Gov Finance'!G41/'Gov Finance'!G40*100-100</f>
        <v>25.420156395972725</v>
      </c>
      <c r="H40" s="230">
        <f>'Gov Finance'!H41/'Gov Finance'!H40*100-100</f>
        <v>46.102282970232153</v>
      </c>
      <c r="I40" s="230">
        <f>'Gov Finance'!I41/'Gov Finance'!I40*100-100</f>
        <v>12.584396552424579</v>
      </c>
      <c r="J40" s="230">
        <f>'Gov Finance'!J41/'Gov Finance'!J40*100-100</f>
        <v>36.910556218950575</v>
      </c>
      <c r="K40" s="229">
        <f>'Gov Finance'!K41/'Gov Finance'!K40*100-100</f>
        <v>62.425137508076745</v>
      </c>
      <c r="L40" s="221"/>
      <c r="M40" s="221"/>
    </row>
    <row r="41" spans="1:13" ht="21.75" customHeight="1">
      <c r="A41" s="220" t="s">
        <v>287</v>
      </c>
      <c r="B41" s="219" t="s">
        <v>286</v>
      </c>
      <c r="C41" s="230">
        <f>'Gov Finance'!C42/'Gov Finance'!C41*100-100</f>
        <v>12.631555784657039</v>
      </c>
      <c r="D41" s="230">
        <f>'Gov Finance'!D42/'Gov Finance'!D41*100-100</f>
        <v>16.830290984873301</v>
      </c>
      <c r="E41" s="230">
        <f>'Gov Finance'!E42/'Gov Finance'!E41*100-100</f>
        <v>16.224697825017813</v>
      </c>
      <c r="F41" s="230">
        <f>'Gov Finance'!F42/'Gov Finance'!F41*100-100</f>
        <v>13.737342528338473</v>
      </c>
      <c r="G41" s="230">
        <f>'Gov Finance'!G42/'Gov Finance'!G41*100-100</f>
        <v>11.043985105205877</v>
      </c>
      <c r="H41" s="230">
        <f>'Gov Finance'!H42/'Gov Finance'!H41*100-100</f>
        <v>19.136124499237567</v>
      </c>
      <c r="I41" s="230">
        <f>'Gov Finance'!I42/'Gov Finance'!I41*100-100</f>
        <v>7.593281597293938</v>
      </c>
      <c r="J41" s="230">
        <f>'Gov Finance'!J42/'Gov Finance'!J41*100-100</f>
        <v>16.533122301188058</v>
      </c>
      <c r="K41" s="229">
        <f>'Gov Finance'!K42/'Gov Finance'!K41*100-100</f>
        <v>42.126679815471022</v>
      </c>
      <c r="L41" s="206"/>
      <c r="M41" s="206"/>
    </row>
    <row r="42" spans="1:13" ht="21.75" customHeight="1">
      <c r="A42" s="220" t="s">
        <v>285</v>
      </c>
      <c r="B42" s="219" t="s">
        <v>284</v>
      </c>
      <c r="C42" s="230">
        <f>'Gov Finance'!C43/'Gov Finance'!C42*100-100</f>
        <v>15.840814608039238</v>
      </c>
      <c r="D42" s="230">
        <f>'Gov Finance'!D43/'Gov Finance'!D42*100-100</f>
        <v>8.5849040437878159</v>
      </c>
      <c r="E42" s="230">
        <f>'Gov Finance'!E43/'Gov Finance'!E42*100-100</f>
        <v>17.029434816869511</v>
      </c>
      <c r="F42" s="230">
        <f>'Gov Finance'!F43/'Gov Finance'!F42*100-100</f>
        <v>14.83055210940627</v>
      </c>
      <c r="G42" s="230">
        <f>'Gov Finance'!G43/'Gov Finance'!G42*100-100</f>
        <v>22.391307565955685</v>
      </c>
      <c r="H42" s="230">
        <f>'Gov Finance'!H43/'Gov Finance'!H42*100-100</f>
        <v>-11.131648029919134</v>
      </c>
      <c r="I42" s="230">
        <f>'Gov Finance'!I43/'Gov Finance'!I42*100-100</f>
        <v>-8.2193231726277958</v>
      </c>
      <c r="J42" s="230">
        <f>'Gov Finance'!J43/'Gov Finance'!J42*100-100</f>
        <v>-10.525278544708456</v>
      </c>
      <c r="K42" s="229">
        <f>'Gov Finance'!K43/'Gov Finance'!K42*100-100</f>
        <v>-14.340851131138976</v>
      </c>
      <c r="L42" s="206"/>
      <c r="M42" s="206"/>
    </row>
    <row r="43" spans="1:13" ht="21.75" customHeight="1">
      <c r="A43" s="216" t="s">
        <v>283</v>
      </c>
      <c r="B43" s="215" t="s">
        <v>282</v>
      </c>
      <c r="C43" s="230">
        <f>'Gov Finance'!C44/'Gov Finance'!C43*100-100</f>
        <v>1.6411175902085517</v>
      </c>
      <c r="D43" s="230">
        <f>'Gov Finance'!D44/'Gov Finance'!D43*100-100</f>
        <v>6.2418043320936931</v>
      </c>
      <c r="E43" s="230">
        <f>'Gov Finance'!E44/'Gov Finance'!E43*100-100</f>
        <v>27.680924615495698</v>
      </c>
      <c r="F43" s="230">
        <f>'Gov Finance'!F44/'Gov Finance'!F43*100-100</f>
        <v>5.7406654889517199</v>
      </c>
      <c r="G43" s="230">
        <f>'Gov Finance'!G44/'Gov Finance'!G43*100-100</f>
        <v>21.350638407324141</v>
      </c>
      <c r="H43" s="230">
        <f>'Gov Finance'!H44/'Gov Finance'!H43*100-100</f>
        <v>-13.674191559719972</v>
      </c>
      <c r="I43" s="230">
        <f>'Gov Finance'!I44/'Gov Finance'!I43*100-100</f>
        <v>7.9945163218284563</v>
      </c>
      <c r="J43" s="230">
        <f>'Gov Finance'!J44/'Gov Finance'!J43*100-100</f>
        <v>-9.0463185140493891</v>
      </c>
      <c r="K43" s="229">
        <f>'Gov Finance'!K44/'Gov Finance'!K43*100-100</f>
        <v>-47.711256520731638</v>
      </c>
    </row>
    <row r="44" spans="1:13" ht="21.75" customHeight="1">
      <c r="A44" s="216" t="s">
        <v>281</v>
      </c>
      <c r="B44" s="215" t="s">
        <v>280</v>
      </c>
      <c r="C44" s="230">
        <f>'Gov Finance'!C45/'Gov Finance'!C44*100-100</f>
        <v>22.66115699393383</v>
      </c>
      <c r="D44" s="230">
        <f>'Gov Finance'!D45/'Gov Finance'!D44*100-100</f>
        <v>22.155038355044113</v>
      </c>
      <c r="E44" s="230">
        <f>'Gov Finance'!E45/'Gov Finance'!E44*100-100</f>
        <v>14.565399113885348</v>
      </c>
      <c r="F44" s="230">
        <f>'Gov Finance'!F45/'Gov Finance'!F44*100-100</f>
        <v>21.306798398163053</v>
      </c>
      <c r="G44" s="230">
        <f>'Gov Finance'!G45/'Gov Finance'!G44*100-100</f>
        <v>22.480551784732029</v>
      </c>
      <c r="H44" s="230">
        <f>'Gov Finance'!H45/'Gov Finance'!H44*100-100</f>
        <v>19.801304605574742</v>
      </c>
      <c r="I44" s="230">
        <f>'Gov Finance'!I45/'Gov Finance'!I44*100-100</f>
        <v>50.377304578201716</v>
      </c>
      <c r="J44" s="230">
        <f>'Gov Finance'!J45/'Gov Finance'!J44*100-100</f>
        <v>27.55503172053848</v>
      </c>
      <c r="K44" s="229">
        <f>'Gov Finance'!K45/'Gov Finance'!K44*100-100</f>
        <v>4.9364446665166639</v>
      </c>
    </row>
    <row r="45" spans="1:13" ht="21.75" customHeight="1">
      <c r="A45" s="216" t="s">
        <v>279</v>
      </c>
      <c r="B45" s="215" t="s">
        <v>278</v>
      </c>
      <c r="C45" s="230">
        <f>'Gov Finance'!C46/'Gov Finance'!C45*100-100</f>
        <v>11.776784665472135</v>
      </c>
      <c r="D45" s="230">
        <f>'Gov Finance'!D46/'Gov Finance'!D45*100-100</f>
        <v>33.076049625332473</v>
      </c>
      <c r="E45" s="230">
        <f>'Gov Finance'!E46/'Gov Finance'!E45*100-100</f>
        <v>59.361319104430635</v>
      </c>
      <c r="F45" s="230">
        <f>'Gov Finance'!F46/'Gov Finance'!F45*100-100</f>
        <v>22.132446420139601</v>
      </c>
      <c r="G45" s="230">
        <f>'Gov Finance'!G46/'Gov Finance'!G45*100-100</f>
        <v>13.302798275755421</v>
      </c>
      <c r="H45" s="230">
        <f>'Gov Finance'!H46/'Gov Finance'!H45*100-100</f>
        <v>-9.5519105138383225</v>
      </c>
      <c r="I45" s="230">
        <f>'Gov Finance'!I46/'Gov Finance'!I45*100-100</f>
        <v>41.849704077905074</v>
      </c>
      <c r="J45" s="230">
        <f>'Gov Finance'!J46/'Gov Finance'!J45*100-100</f>
        <v>5.8151678166869374</v>
      </c>
      <c r="K45" s="229">
        <f>'Gov Finance'!K46/'Gov Finance'!K45*100-100</f>
        <v>112.01921943742389</v>
      </c>
    </row>
    <row r="46" spans="1:13" ht="21.75" customHeight="1">
      <c r="A46" s="216" t="s">
        <v>68</v>
      </c>
      <c r="B46" s="215" t="s">
        <v>277</v>
      </c>
      <c r="C46" s="230">
        <f>'Gov Finance'!C47/'Gov Finance'!C46*100-100</f>
        <v>9.3459580826078934</v>
      </c>
      <c r="D46" s="230">
        <f>'Gov Finance'!D47/'Gov Finance'!D46*100-100</f>
        <v>37.852326661927606</v>
      </c>
      <c r="E46" s="230">
        <f>'Gov Finance'!E47/'Gov Finance'!E46*100-100</f>
        <v>4.2469120027877949</v>
      </c>
      <c r="F46" s="230">
        <f>'Gov Finance'!F47/'Gov Finance'!F46*100-100</f>
        <v>13.116248396462197</v>
      </c>
      <c r="G46" s="230">
        <f>'Gov Finance'!G47/'Gov Finance'!G46*100-100</f>
        <v>17.819859264813147</v>
      </c>
      <c r="H46" s="230">
        <f>'Gov Finance'!H47/'Gov Finance'!H46*100-100</f>
        <v>3.5878737189453744</v>
      </c>
      <c r="I46" s="230">
        <f>'Gov Finance'!I47/'Gov Finance'!I46*100-100</f>
        <v>34.955521227294525</v>
      </c>
      <c r="J46" s="230">
        <f>'Gov Finance'!J47/'Gov Finance'!J46*100-100</f>
        <v>16.1590814269059</v>
      </c>
      <c r="K46" s="229">
        <f>'Gov Finance'!K47/'Gov Finance'!K46*100-100</f>
        <v>107.17378510520473</v>
      </c>
    </row>
    <row r="47" spans="1:13" ht="21.75" customHeight="1">
      <c r="A47" s="216" t="s">
        <v>69</v>
      </c>
      <c r="B47" s="215" t="s">
        <v>276</v>
      </c>
      <c r="C47" s="230">
        <f>'Gov Finance'!C48/'Gov Finance'!C47*100-100</f>
        <v>39.793192160604264</v>
      </c>
      <c r="D47" s="230">
        <f>'Gov Finance'!D48/'Gov Finance'!D47*100-100</f>
        <v>70.615992113799706</v>
      </c>
      <c r="E47" s="230">
        <f>'Gov Finance'!E48/'Gov Finance'!E47*100-100</f>
        <v>2.0323968278526081</v>
      </c>
      <c r="F47" s="230">
        <f>'Gov Finance'!F48/'Gov Finance'!F47*100-100</f>
        <v>39.301618214562012</v>
      </c>
      <c r="G47" s="230">
        <f>'Gov Finance'!G48/'Gov Finance'!G47*100-100</f>
        <v>26.246544164497081</v>
      </c>
      <c r="H47" s="230">
        <f>'Gov Finance'!H48/'Gov Finance'!H47*100-100</f>
        <v>-19.248593116191842</v>
      </c>
      <c r="I47" s="230">
        <f>'Gov Finance'!I48/'Gov Finance'!I47*100-100</f>
        <v>68.368979313598544</v>
      </c>
      <c r="J47" s="230">
        <f>'Gov Finance'!J48/'Gov Finance'!J47*100-100</f>
        <v>21.54798686218551</v>
      </c>
      <c r="K47" s="229">
        <f>'Gov Finance'!K48/'Gov Finance'!K47*100-100</f>
        <v>0.64162701440162095</v>
      </c>
    </row>
    <row r="48" spans="1:13" ht="21.75" customHeight="1">
      <c r="A48" s="216" t="s">
        <v>70</v>
      </c>
      <c r="B48" s="215" t="s">
        <v>275</v>
      </c>
      <c r="C48" s="230">
        <f>'Gov Finance'!C49/'Gov Finance'!C48*100-100</f>
        <v>34.381099788416947</v>
      </c>
      <c r="D48" s="230">
        <f>'Gov Finance'!D49/'Gov Finance'!D48*100-100</f>
        <v>29.683582324068965</v>
      </c>
      <c r="E48" s="230">
        <f>'Gov Finance'!E49/'Gov Finance'!E48*100-100</f>
        <v>8.8850545214290975</v>
      </c>
      <c r="F48" s="230">
        <f>'Gov Finance'!F49/'Gov Finance'!F48*100-100</f>
        <v>29.863680626663296</v>
      </c>
      <c r="G48" s="230">
        <f>'Gov Finance'!G49/'Gov Finance'!G48*100-100</f>
        <v>18.628887646456278</v>
      </c>
      <c r="H48" s="230">
        <f>'Gov Finance'!H49/'Gov Finance'!H48*100-100</f>
        <v>23.131437447349541</v>
      </c>
      <c r="I48" s="230">
        <f>'Gov Finance'!I49/'Gov Finance'!I48*100-100</f>
        <v>58.986261699963791</v>
      </c>
      <c r="J48" s="230">
        <f>'Gov Finance'!J49/'Gov Finance'!J48*100-100</f>
        <v>46.257114045981268</v>
      </c>
      <c r="K48" s="229">
        <f>'Gov Finance'!K49/'Gov Finance'!K48*100-100</f>
        <v>63.860843105491739</v>
      </c>
    </row>
    <row r="49" spans="1:11" ht="21.75" customHeight="1">
      <c r="A49" s="216" t="s">
        <v>71</v>
      </c>
      <c r="B49" s="215" t="s">
        <v>274</v>
      </c>
      <c r="C49" s="230">
        <f>'Gov Finance'!C50/'Gov Finance'!C49*100-100</f>
        <v>2.7977402271366856</v>
      </c>
      <c r="D49" s="230">
        <f>'Gov Finance'!D50/'Gov Finance'!D49*100-100</f>
        <v>-10.768276596271264</v>
      </c>
      <c r="E49" s="230">
        <f>'Gov Finance'!E50/'Gov Finance'!E49*100-100</f>
        <v>27.439475923260659</v>
      </c>
      <c r="F49" s="230">
        <f>'Gov Finance'!F50/'Gov Finance'!F49*100-100</f>
        <v>2.1316682116536896</v>
      </c>
      <c r="G49" s="230">
        <f>'Gov Finance'!G50/'Gov Finance'!G49*100-100</f>
        <v>15.541704232840942</v>
      </c>
      <c r="H49" s="230">
        <f>'Gov Finance'!H50/'Gov Finance'!H49*100-100</f>
        <v>-41.761299330852744</v>
      </c>
      <c r="I49" s="230">
        <f>'Gov Finance'!I50/'Gov Finance'!I49*100-100</f>
        <v>34.846426484316311</v>
      </c>
      <c r="J49" s="230">
        <f>'Gov Finance'!J50/'Gov Finance'!J49*100-100</f>
        <v>11.949549757737302</v>
      </c>
      <c r="K49" s="229">
        <f>'Gov Finance'!K50/'Gov Finance'!K49*100-100</f>
        <v>-33.415267193502757</v>
      </c>
    </row>
    <row r="50" spans="1:11" ht="21.75" customHeight="1">
      <c r="A50" s="216" t="s">
        <v>273</v>
      </c>
      <c r="B50" s="215" t="s">
        <v>79</v>
      </c>
      <c r="C50" s="230">
        <f>'Gov Finance'!C51/'Gov Finance'!C50*100-100</f>
        <v>9.4740553554239852</v>
      </c>
      <c r="D50" s="230">
        <f>'Gov Finance'!D51/'Gov Finance'!D50*100-100</f>
        <v>-21.701381630012946</v>
      </c>
      <c r="E50" s="230">
        <f>'Gov Finance'!E51/'Gov Finance'!E50*100-100</f>
        <v>-22.675813401365446</v>
      </c>
      <c r="F50" s="230">
        <f>'Gov Finance'!F51/'Gov Finance'!F50*100-100</f>
        <v>-1.7221736886549053</v>
      </c>
      <c r="G50" s="230">
        <f>'Gov Finance'!G51/'Gov Finance'!G50*100-100</f>
        <v>0.19657912309705239</v>
      </c>
      <c r="H50" s="230">
        <f>'Gov Finance'!H51/'Gov Finance'!H50*100-100</f>
        <v>3.5814260198176981</v>
      </c>
      <c r="I50" s="230">
        <f>'Gov Finance'!I51/'Gov Finance'!I50*100-100</f>
        <v>-6.2140746547669323</v>
      </c>
      <c r="J50" s="230">
        <f>'Gov Finance'!J51/'Gov Finance'!J50*100-100</f>
        <v>-4.6910054375872647</v>
      </c>
      <c r="K50" s="229">
        <f>'Gov Finance'!K51/'Gov Finance'!K50*100-100</f>
        <v>101.94882861945177</v>
      </c>
    </row>
    <row r="51" spans="1:11" ht="21.75" customHeight="1" thickBot="1">
      <c r="A51" s="216" t="s">
        <v>272</v>
      </c>
      <c r="B51" s="215" t="s">
        <v>80</v>
      </c>
      <c r="C51" s="230">
        <f>'Gov Finance'!C52/'Gov Finance'!C51*100-100</f>
        <v>8.5920615730326944</v>
      </c>
      <c r="D51" s="230">
        <f>'Gov Finance'!D52/'Gov Finance'!D51*100-100</f>
        <v>20.704493653117439</v>
      </c>
      <c r="E51" s="230">
        <f>'Gov Finance'!E52/'Gov Finance'!E51*100-100</f>
        <v>-14.357311520793616</v>
      </c>
      <c r="F51" s="230">
        <f>'Gov Finance'!F52/'Gov Finance'!F51*100-100</f>
        <v>8.2119565511208634</v>
      </c>
      <c r="G51" s="230">
        <f>'Gov Finance'!G52/'Gov Finance'!G51*100-100</f>
        <v>16.335190550479155</v>
      </c>
      <c r="H51" s="230">
        <f>'Gov Finance'!H52/'Gov Finance'!H51*100-100</f>
        <v>-13.306322410914532</v>
      </c>
      <c r="I51" s="230">
        <f>'Gov Finance'!I52/'Gov Finance'!I51*100-100</f>
        <v>9.0294477465173912</v>
      </c>
      <c r="J51" s="230">
        <f>'Gov Finance'!J52/'Gov Finance'!J51*100-100</f>
        <v>5.2550998235286244</v>
      </c>
      <c r="K51" s="229">
        <f>'Gov Finance'!K52/'Gov Finance'!K51*100-100</f>
        <v>15.087587324277678</v>
      </c>
    </row>
    <row r="52" spans="1:11" ht="35.25" customHeight="1" thickTop="1">
      <c r="A52" s="3498" t="s">
        <v>271</v>
      </c>
      <c r="B52" s="3498"/>
      <c r="C52" s="3498"/>
      <c r="D52" s="3498"/>
      <c r="E52" s="3498"/>
      <c r="F52" s="3498"/>
      <c r="G52" s="3498"/>
      <c r="H52" s="3498"/>
      <c r="I52" s="3498"/>
      <c r="J52" s="3498"/>
      <c r="K52" s="3498"/>
    </row>
    <row r="53" spans="1:11" ht="30.75" customHeight="1">
      <c r="A53" s="3496" t="s">
        <v>270</v>
      </c>
      <c r="B53" s="3496"/>
      <c r="C53" s="3496"/>
      <c r="D53" s="3496"/>
      <c r="E53" s="3496"/>
      <c r="F53" s="3496"/>
      <c r="G53" s="3496"/>
      <c r="H53" s="3496"/>
      <c r="I53" s="3496"/>
      <c r="J53" s="3496"/>
      <c r="K53" s="3496"/>
    </row>
    <row r="54" spans="1:11" s="205" customFormat="1" ht="18.75" customHeight="1">
      <c r="A54" s="3494" t="s">
        <v>376</v>
      </c>
      <c r="B54" s="3494"/>
      <c r="C54" s="3494"/>
      <c r="D54" s="3494"/>
      <c r="E54" s="3494"/>
      <c r="F54" s="3494"/>
      <c r="G54" s="3494"/>
      <c r="H54" s="3494"/>
      <c r="I54" s="3494"/>
      <c r="J54" s="3494"/>
      <c r="K54" s="3494"/>
    </row>
    <row r="55" spans="1:11" s="205" customFormat="1" ht="18.75" customHeight="1">
      <c r="A55" s="3494" t="s">
        <v>268</v>
      </c>
      <c r="B55" s="3494"/>
      <c r="C55" s="3494"/>
      <c r="D55" s="3494"/>
      <c r="E55" s="3494"/>
      <c r="F55" s="3494"/>
      <c r="G55" s="3494"/>
      <c r="H55" s="3494"/>
      <c r="I55" s="3494"/>
      <c r="J55" s="3494"/>
      <c r="K55" s="3494"/>
    </row>
    <row r="56" spans="1:11" s="204" customFormat="1">
      <c r="A56" s="3497" t="s">
        <v>267</v>
      </c>
      <c r="B56" s="3497"/>
      <c r="C56" s="3497"/>
      <c r="D56" s="3497"/>
      <c r="E56" s="3497"/>
      <c r="F56" s="3497"/>
      <c r="G56" s="3497"/>
      <c r="H56" s="3497"/>
      <c r="I56" s="3497"/>
      <c r="J56" s="3497"/>
      <c r="K56" s="3497"/>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selection activeCell="M38" sqref="M38"/>
    </sheetView>
  </sheetViews>
  <sheetFormatPr defaultRowHeight="15.75"/>
  <cols>
    <col min="1" max="1" width="11.42578125" style="203" customWidth="1"/>
    <col min="2" max="2" width="11.140625" style="203" customWidth="1"/>
    <col min="3" max="10" width="10.85546875" style="134" customWidth="1"/>
    <col min="11" max="11" width="11.85546875" style="134" customWidth="1"/>
    <col min="12" max="12" width="6.5703125" style="134" customWidth="1"/>
    <col min="13" max="13" width="5.85546875" style="134" customWidth="1"/>
    <col min="14" max="14" width="9.140625" style="134" customWidth="1"/>
    <col min="15" max="15" width="9.85546875" style="134" hidden="1" customWidth="1"/>
    <col min="16" max="16" width="6.140625" style="134" customWidth="1"/>
    <col min="17" max="17" width="10" style="134" customWidth="1"/>
    <col min="18" max="251" width="9.140625" style="134"/>
    <col min="252" max="252" width="11.42578125" style="134" customWidth="1"/>
    <col min="253" max="253" width="11.140625" style="134" customWidth="1"/>
    <col min="254" max="262" width="10.85546875" style="134" customWidth="1"/>
    <col min="263" max="263" width="9.140625" style="134"/>
    <col min="264" max="264" width="5.85546875" style="134" bestFit="1" customWidth="1"/>
    <col min="265" max="265" width="9.140625" style="134"/>
    <col min="266" max="266" width="11.42578125" style="134" customWidth="1"/>
    <col min="267" max="267" width="11.140625" style="134" customWidth="1"/>
    <col min="268" max="268" width="14.7109375" style="134" bestFit="1" customWidth="1"/>
    <col min="269" max="269" width="13.7109375" style="134" bestFit="1" customWidth="1"/>
    <col min="270" max="507" width="9.140625" style="134"/>
    <col min="508" max="508" width="11.42578125" style="134" customWidth="1"/>
    <col min="509" max="509" width="11.140625" style="134" customWidth="1"/>
    <col min="510" max="518" width="10.85546875" style="134" customWidth="1"/>
    <col min="519" max="519" width="9.140625" style="134"/>
    <col min="520" max="520" width="5.85546875" style="134" bestFit="1" customWidth="1"/>
    <col min="521" max="521" width="9.140625" style="134"/>
    <col min="522" max="522" width="11.42578125" style="134" customWidth="1"/>
    <col min="523" max="523" width="11.140625" style="134" customWidth="1"/>
    <col min="524" max="524" width="14.7109375" style="134" bestFit="1" customWidth="1"/>
    <col min="525" max="525" width="13.7109375" style="134" bestFit="1" customWidth="1"/>
    <col min="526" max="763" width="9.140625" style="134"/>
    <col min="764" max="764" width="11.42578125" style="134" customWidth="1"/>
    <col min="765" max="765" width="11.140625" style="134" customWidth="1"/>
    <col min="766" max="774" width="10.85546875" style="134" customWidth="1"/>
    <col min="775" max="775" width="9.140625" style="134"/>
    <col min="776" max="776" width="5.85546875" style="134" bestFit="1" customWidth="1"/>
    <col min="777" max="777" width="9.140625" style="134"/>
    <col min="778" max="778" width="11.42578125" style="134" customWidth="1"/>
    <col min="779" max="779" width="11.140625" style="134" customWidth="1"/>
    <col min="780" max="780" width="14.7109375" style="134" bestFit="1" customWidth="1"/>
    <col min="781" max="781" width="13.7109375" style="134" bestFit="1" customWidth="1"/>
    <col min="782" max="1019" width="9.140625" style="134"/>
    <col min="1020" max="1020" width="11.42578125" style="134" customWidth="1"/>
    <col min="1021" max="1021" width="11.140625" style="134" customWidth="1"/>
    <col min="1022" max="1030" width="10.85546875" style="134" customWidth="1"/>
    <col min="1031" max="1031" width="9.140625" style="134"/>
    <col min="1032" max="1032" width="5.85546875" style="134" bestFit="1" customWidth="1"/>
    <col min="1033" max="1033" width="9.140625" style="134"/>
    <col min="1034" max="1034" width="11.42578125" style="134" customWidth="1"/>
    <col min="1035" max="1035" width="11.140625" style="134" customWidth="1"/>
    <col min="1036" max="1036" width="14.7109375" style="134" bestFit="1" customWidth="1"/>
    <col min="1037" max="1037" width="13.7109375" style="134" bestFit="1" customWidth="1"/>
    <col min="1038" max="1275" width="9.140625" style="134"/>
    <col min="1276" max="1276" width="11.42578125" style="134" customWidth="1"/>
    <col min="1277" max="1277" width="11.140625" style="134" customWidth="1"/>
    <col min="1278" max="1286" width="10.85546875" style="134" customWidth="1"/>
    <col min="1287" max="1287" width="9.140625" style="134"/>
    <col min="1288" max="1288" width="5.85546875" style="134" bestFit="1" customWidth="1"/>
    <col min="1289" max="1289" width="9.140625" style="134"/>
    <col min="1290" max="1290" width="11.42578125" style="134" customWidth="1"/>
    <col min="1291" max="1291" width="11.140625" style="134" customWidth="1"/>
    <col min="1292" max="1292" width="14.7109375" style="134" bestFit="1" customWidth="1"/>
    <col min="1293" max="1293" width="13.7109375" style="134" bestFit="1" customWidth="1"/>
    <col min="1294" max="1531" width="9.140625" style="134"/>
    <col min="1532" max="1532" width="11.42578125" style="134" customWidth="1"/>
    <col min="1533" max="1533" width="11.140625" style="134" customWidth="1"/>
    <col min="1534" max="1542" width="10.85546875" style="134" customWidth="1"/>
    <col min="1543" max="1543" width="9.140625" style="134"/>
    <col min="1544" max="1544" width="5.85546875" style="134" bestFit="1" customWidth="1"/>
    <col min="1545" max="1545" width="9.140625" style="134"/>
    <col min="1546" max="1546" width="11.42578125" style="134" customWidth="1"/>
    <col min="1547" max="1547" width="11.140625" style="134" customWidth="1"/>
    <col min="1548" max="1548" width="14.7109375" style="134" bestFit="1" customWidth="1"/>
    <col min="1549" max="1549" width="13.7109375" style="134" bestFit="1" customWidth="1"/>
    <col min="1550" max="1787" width="9.140625" style="134"/>
    <col min="1788" max="1788" width="11.42578125" style="134" customWidth="1"/>
    <col min="1789" max="1789" width="11.140625" style="134" customWidth="1"/>
    <col min="1790" max="1798" width="10.85546875" style="134" customWidth="1"/>
    <col min="1799" max="1799" width="9.140625" style="134"/>
    <col min="1800" max="1800" width="5.85546875" style="134" bestFit="1" customWidth="1"/>
    <col min="1801" max="1801" width="9.140625" style="134"/>
    <col min="1802" max="1802" width="11.42578125" style="134" customWidth="1"/>
    <col min="1803" max="1803" width="11.140625" style="134" customWidth="1"/>
    <col min="1804" max="1804" width="14.7109375" style="134" bestFit="1" customWidth="1"/>
    <col min="1805" max="1805" width="13.7109375" style="134" bestFit="1" customWidth="1"/>
    <col min="1806" max="2043" width="9.140625" style="134"/>
    <col min="2044" max="2044" width="11.42578125" style="134" customWidth="1"/>
    <col min="2045" max="2045" width="11.140625" style="134" customWidth="1"/>
    <col min="2046" max="2054" width="10.85546875" style="134" customWidth="1"/>
    <col min="2055" max="2055" width="9.140625" style="134"/>
    <col min="2056" max="2056" width="5.85546875" style="134" bestFit="1" customWidth="1"/>
    <col min="2057" max="2057" width="9.140625" style="134"/>
    <col min="2058" max="2058" width="11.42578125" style="134" customWidth="1"/>
    <col min="2059" max="2059" width="11.140625" style="134" customWidth="1"/>
    <col min="2060" max="2060" width="14.7109375" style="134" bestFit="1" customWidth="1"/>
    <col min="2061" max="2061" width="13.7109375" style="134" bestFit="1" customWidth="1"/>
    <col min="2062" max="2299" width="9.140625" style="134"/>
    <col min="2300" max="2300" width="11.42578125" style="134" customWidth="1"/>
    <col min="2301" max="2301" width="11.140625" style="134" customWidth="1"/>
    <col min="2302" max="2310" width="10.85546875" style="134" customWidth="1"/>
    <col min="2311" max="2311" width="9.140625" style="134"/>
    <col min="2312" max="2312" width="5.85546875" style="134" bestFit="1" customWidth="1"/>
    <col min="2313" max="2313" width="9.140625" style="134"/>
    <col min="2314" max="2314" width="11.42578125" style="134" customWidth="1"/>
    <col min="2315" max="2315" width="11.140625" style="134" customWidth="1"/>
    <col min="2316" max="2316" width="14.7109375" style="134" bestFit="1" customWidth="1"/>
    <col min="2317" max="2317" width="13.7109375" style="134" bestFit="1" customWidth="1"/>
    <col min="2318" max="2555" width="9.140625" style="134"/>
    <col min="2556" max="2556" width="11.42578125" style="134" customWidth="1"/>
    <col min="2557" max="2557" width="11.140625" style="134" customWidth="1"/>
    <col min="2558" max="2566" width="10.85546875" style="134" customWidth="1"/>
    <col min="2567" max="2567" width="9.140625" style="134"/>
    <col min="2568" max="2568" width="5.85546875" style="134" bestFit="1" customWidth="1"/>
    <col min="2569" max="2569" width="9.140625" style="134"/>
    <col min="2570" max="2570" width="11.42578125" style="134" customWidth="1"/>
    <col min="2571" max="2571" width="11.140625" style="134" customWidth="1"/>
    <col min="2572" max="2572" width="14.7109375" style="134" bestFit="1" customWidth="1"/>
    <col min="2573" max="2573" width="13.7109375" style="134" bestFit="1" customWidth="1"/>
    <col min="2574" max="2811" width="9.140625" style="134"/>
    <col min="2812" max="2812" width="11.42578125" style="134" customWidth="1"/>
    <col min="2813" max="2813" width="11.140625" style="134" customWidth="1"/>
    <col min="2814" max="2822" width="10.85546875" style="134" customWidth="1"/>
    <col min="2823" max="2823" width="9.140625" style="134"/>
    <col min="2824" max="2824" width="5.85546875" style="134" bestFit="1" customWidth="1"/>
    <col min="2825" max="2825" width="9.140625" style="134"/>
    <col min="2826" max="2826" width="11.42578125" style="134" customWidth="1"/>
    <col min="2827" max="2827" width="11.140625" style="134" customWidth="1"/>
    <col min="2828" max="2828" width="14.7109375" style="134" bestFit="1" customWidth="1"/>
    <col min="2829" max="2829" width="13.7109375" style="134" bestFit="1" customWidth="1"/>
    <col min="2830" max="3067" width="9.140625" style="134"/>
    <col min="3068" max="3068" width="11.42578125" style="134" customWidth="1"/>
    <col min="3069" max="3069" width="11.140625" style="134" customWidth="1"/>
    <col min="3070" max="3078" width="10.85546875" style="134" customWidth="1"/>
    <col min="3079" max="3079" width="9.140625" style="134"/>
    <col min="3080" max="3080" width="5.85546875" style="134" bestFit="1" customWidth="1"/>
    <col min="3081" max="3081" width="9.140625" style="134"/>
    <col min="3082" max="3082" width="11.42578125" style="134" customWidth="1"/>
    <col min="3083" max="3083" width="11.140625" style="134" customWidth="1"/>
    <col min="3084" max="3084" width="14.7109375" style="134" bestFit="1" customWidth="1"/>
    <col min="3085" max="3085" width="13.7109375" style="134" bestFit="1" customWidth="1"/>
    <col min="3086" max="3323" width="9.140625" style="134"/>
    <col min="3324" max="3324" width="11.42578125" style="134" customWidth="1"/>
    <col min="3325" max="3325" width="11.140625" style="134" customWidth="1"/>
    <col min="3326" max="3334" width="10.85546875" style="134" customWidth="1"/>
    <col min="3335" max="3335" width="9.140625" style="134"/>
    <col min="3336" max="3336" width="5.85546875" style="134" bestFit="1" customWidth="1"/>
    <col min="3337" max="3337" width="9.140625" style="134"/>
    <col min="3338" max="3338" width="11.42578125" style="134" customWidth="1"/>
    <col min="3339" max="3339" width="11.140625" style="134" customWidth="1"/>
    <col min="3340" max="3340" width="14.7109375" style="134" bestFit="1" customWidth="1"/>
    <col min="3341" max="3341" width="13.7109375" style="134" bestFit="1" customWidth="1"/>
    <col min="3342" max="3579" width="9.140625" style="134"/>
    <col min="3580" max="3580" width="11.42578125" style="134" customWidth="1"/>
    <col min="3581" max="3581" width="11.140625" style="134" customWidth="1"/>
    <col min="3582" max="3590" width="10.85546875" style="134" customWidth="1"/>
    <col min="3591" max="3591" width="9.140625" style="134"/>
    <col min="3592" max="3592" width="5.85546875" style="134" bestFit="1" customWidth="1"/>
    <col min="3593" max="3593" width="9.140625" style="134"/>
    <col min="3594" max="3594" width="11.42578125" style="134" customWidth="1"/>
    <col min="3595" max="3595" width="11.140625" style="134" customWidth="1"/>
    <col min="3596" max="3596" width="14.7109375" style="134" bestFit="1" customWidth="1"/>
    <col min="3597" max="3597" width="13.7109375" style="134" bestFit="1" customWidth="1"/>
    <col min="3598" max="3835" width="9.140625" style="134"/>
    <col min="3836" max="3836" width="11.42578125" style="134" customWidth="1"/>
    <col min="3837" max="3837" width="11.140625" style="134" customWidth="1"/>
    <col min="3838" max="3846" width="10.85546875" style="134" customWidth="1"/>
    <col min="3847" max="3847" width="9.140625" style="134"/>
    <col min="3848" max="3848" width="5.85546875" style="134" bestFit="1" customWidth="1"/>
    <col min="3849" max="3849" width="9.140625" style="134"/>
    <col min="3850" max="3850" width="11.42578125" style="134" customWidth="1"/>
    <col min="3851" max="3851" width="11.140625" style="134" customWidth="1"/>
    <col min="3852" max="3852" width="14.7109375" style="134" bestFit="1" customWidth="1"/>
    <col min="3853" max="3853" width="13.7109375" style="134" bestFit="1" customWidth="1"/>
    <col min="3854" max="4091" width="9.140625" style="134"/>
    <col min="4092" max="4092" width="11.42578125" style="134" customWidth="1"/>
    <col min="4093" max="4093" width="11.140625" style="134" customWidth="1"/>
    <col min="4094" max="4102" width="10.85546875" style="134" customWidth="1"/>
    <col min="4103" max="4103" width="9.140625" style="134"/>
    <col min="4104" max="4104" width="5.85546875" style="134" bestFit="1" customWidth="1"/>
    <col min="4105" max="4105" width="9.140625" style="134"/>
    <col min="4106" max="4106" width="11.42578125" style="134" customWidth="1"/>
    <col min="4107" max="4107" width="11.140625" style="134" customWidth="1"/>
    <col min="4108" max="4108" width="14.7109375" style="134" bestFit="1" customWidth="1"/>
    <col min="4109" max="4109" width="13.7109375" style="134" bestFit="1" customWidth="1"/>
    <col min="4110" max="4347" width="9.140625" style="134"/>
    <col min="4348" max="4348" width="11.42578125" style="134" customWidth="1"/>
    <col min="4349" max="4349" width="11.140625" style="134" customWidth="1"/>
    <col min="4350" max="4358" width="10.85546875" style="134" customWidth="1"/>
    <col min="4359" max="4359" width="9.140625" style="134"/>
    <col min="4360" max="4360" width="5.85546875" style="134" bestFit="1" customWidth="1"/>
    <col min="4361" max="4361" width="9.140625" style="134"/>
    <col min="4362" max="4362" width="11.42578125" style="134" customWidth="1"/>
    <col min="4363" max="4363" width="11.140625" style="134" customWidth="1"/>
    <col min="4364" max="4364" width="14.7109375" style="134" bestFit="1" customWidth="1"/>
    <col min="4365" max="4365" width="13.7109375" style="134" bestFit="1" customWidth="1"/>
    <col min="4366" max="4603" width="9.140625" style="134"/>
    <col min="4604" max="4604" width="11.42578125" style="134" customWidth="1"/>
    <col min="4605" max="4605" width="11.140625" style="134" customWidth="1"/>
    <col min="4606" max="4614" width="10.85546875" style="134" customWidth="1"/>
    <col min="4615" max="4615" width="9.140625" style="134"/>
    <col min="4616" max="4616" width="5.85546875" style="134" bestFit="1" customWidth="1"/>
    <col min="4617" max="4617" width="9.140625" style="134"/>
    <col min="4618" max="4618" width="11.42578125" style="134" customWidth="1"/>
    <col min="4619" max="4619" width="11.140625" style="134" customWidth="1"/>
    <col min="4620" max="4620" width="14.7109375" style="134" bestFit="1" customWidth="1"/>
    <col min="4621" max="4621" width="13.7109375" style="134" bestFit="1" customWidth="1"/>
    <col min="4622" max="4859" width="9.140625" style="134"/>
    <col min="4860" max="4860" width="11.42578125" style="134" customWidth="1"/>
    <col min="4861" max="4861" width="11.140625" style="134" customWidth="1"/>
    <col min="4862" max="4870" width="10.85546875" style="134" customWidth="1"/>
    <col min="4871" max="4871" width="9.140625" style="134"/>
    <col min="4872" max="4872" width="5.85546875" style="134" bestFit="1" customWidth="1"/>
    <col min="4873" max="4873" width="9.140625" style="134"/>
    <col min="4874" max="4874" width="11.42578125" style="134" customWidth="1"/>
    <col min="4875" max="4875" width="11.140625" style="134" customWidth="1"/>
    <col min="4876" max="4876" width="14.7109375" style="134" bestFit="1" customWidth="1"/>
    <col min="4877" max="4877" width="13.7109375" style="134" bestFit="1" customWidth="1"/>
    <col min="4878" max="5115" width="9.140625" style="134"/>
    <col min="5116" max="5116" width="11.42578125" style="134" customWidth="1"/>
    <col min="5117" max="5117" width="11.140625" style="134" customWidth="1"/>
    <col min="5118" max="5126" width="10.85546875" style="134" customWidth="1"/>
    <col min="5127" max="5127" width="9.140625" style="134"/>
    <col min="5128" max="5128" width="5.85546875" style="134" bestFit="1" customWidth="1"/>
    <col min="5129" max="5129" width="9.140625" style="134"/>
    <col min="5130" max="5130" width="11.42578125" style="134" customWidth="1"/>
    <col min="5131" max="5131" width="11.140625" style="134" customWidth="1"/>
    <col min="5132" max="5132" width="14.7109375" style="134" bestFit="1" customWidth="1"/>
    <col min="5133" max="5133" width="13.7109375" style="134" bestFit="1" customWidth="1"/>
    <col min="5134" max="5371" width="9.140625" style="134"/>
    <col min="5372" max="5372" width="11.42578125" style="134" customWidth="1"/>
    <col min="5373" max="5373" width="11.140625" style="134" customWidth="1"/>
    <col min="5374" max="5382" width="10.85546875" style="134" customWidth="1"/>
    <col min="5383" max="5383" width="9.140625" style="134"/>
    <col min="5384" max="5384" width="5.85546875" style="134" bestFit="1" customWidth="1"/>
    <col min="5385" max="5385" width="9.140625" style="134"/>
    <col min="5386" max="5386" width="11.42578125" style="134" customWidth="1"/>
    <col min="5387" max="5387" width="11.140625" style="134" customWidth="1"/>
    <col min="5388" max="5388" width="14.7109375" style="134" bestFit="1" customWidth="1"/>
    <col min="5389" max="5389" width="13.7109375" style="134" bestFit="1" customWidth="1"/>
    <col min="5390" max="5627" width="9.140625" style="134"/>
    <col min="5628" max="5628" width="11.42578125" style="134" customWidth="1"/>
    <col min="5629" max="5629" width="11.140625" style="134" customWidth="1"/>
    <col min="5630" max="5638" width="10.85546875" style="134" customWidth="1"/>
    <col min="5639" max="5639" width="9.140625" style="134"/>
    <col min="5640" max="5640" width="5.85546875" style="134" bestFit="1" customWidth="1"/>
    <col min="5641" max="5641" width="9.140625" style="134"/>
    <col min="5642" max="5642" width="11.42578125" style="134" customWidth="1"/>
    <col min="5643" max="5643" width="11.140625" style="134" customWidth="1"/>
    <col min="5644" max="5644" width="14.7109375" style="134" bestFit="1" customWidth="1"/>
    <col min="5645" max="5645" width="13.7109375" style="134" bestFit="1" customWidth="1"/>
    <col min="5646" max="5883" width="9.140625" style="134"/>
    <col min="5884" max="5884" width="11.42578125" style="134" customWidth="1"/>
    <col min="5885" max="5885" width="11.140625" style="134" customWidth="1"/>
    <col min="5886" max="5894" width="10.85546875" style="134" customWidth="1"/>
    <col min="5895" max="5895" width="9.140625" style="134"/>
    <col min="5896" max="5896" width="5.85546875" style="134" bestFit="1" customWidth="1"/>
    <col min="5897" max="5897" width="9.140625" style="134"/>
    <col min="5898" max="5898" width="11.42578125" style="134" customWidth="1"/>
    <col min="5899" max="5899" width="11.140625" style="134" customWidth="1"/>
    <col min="5900" max="5900" width="14.7109375" style="134" bestFit="1" customWidth="1"/>
    <col min="5901" max="5901" width="13.7109375" style="134" bestFit="1" customWidth="1"/>
    <col min="5902" max="6139" width="9.140625" style="134"/>
    <col min="6140" max="6140" width="11.42578125" style="134" customWidth="1"/>
    <col min="6141" max="6141" width="11.140625" style="134" customWidth="1"/>
    <col min="6142" max="6150" width="10.85546875" style="134" customWidth="1"/>
    <col min="6151" max="6151" width="9.140625" style="134"/>
    <col min="6152" max="6152" width="5.85546875" style="134" bestFit="1" customWidth="1"/>
    <col min="6153" max="6153" width="9.140625" style="134"/>
    <col min="6154" max="6154" width="11.42578125" style="134" customWidth="1"/>
    <col min="6155" max="6155" width="11.140625" style="134" customWidth="1"/>
    <col min="6156" max="6156" width="14.7109375" style="134" bestFit="1" customWidth="1"/>
    <col min="6157" max="6157" width="13.7109375" style="134" bestFit="1" customWidth="1"/>
    <col min="6158" max="6395" width="9.140625" style="134"/>
    <col min="6396" max="6396" width="11.42578125" style="134" customWidth="1"/>
    <col min="6397" max="6397" width="11.140625" style="134" customWidth="1"/>
    <col min="6398" max="6406" width="10.85546875" style="134" customWidth="1"/>
    <col min="6407" max="6407" width="9.140625" style="134"/>
    <col min="6408" max="6408" width="5.85546875" style="134" bestFit="1" customWidth="1"/>
    <col min="6409" max="6409" width="9.140625" style="134"/>
    <col min="6410" max="6410" width="11.42578125" style="134" customWidth="1"/>
    <col min="6411" max="6411" width="11.140625" style="134" customWidth="1"/>
    <col min="6412" max="6412" width="14.7109375" style="134" bestFit="1" customWidth="1"/>
    <col min="6413" max="6413" width="13.7109375" style="134" bestFit="1" customWidth="1"/>
    <col min="6414" max="6651" width="9.140625" style="134"/>
    <col min="6652" max="6652" width="11.42578125" style="134" customWidth="1"/>
    <col min="6653" max="6653" width="11.140625" style="134" customWidth="1"/>
    <col min="6654" max="6662" width="10.85546875" style="134" customWidth="1"/>
    <col min="6663" max="6663" width="9.140625" style="134"/>
    <col min="6664" max="6664" width="5.85546875" style="134" bestFit="1" customWidth="1"/>
    <col min="6665" max="6665" width="9.140625" style="134"/>
    <col min="6666" max="6666" width="11.42578125" style="134" customWidth="1"/>
    <col min="6667" max="6667" width="11.140625" style="134" customWidth="1"/>
    <col min="6668" max="6668" width="14.7109375" style="134" bestFit="1" customWidth="1"/>
    <col min="6669" max="6669" width="13.7109375" style="134" bestFit="1" customWidth="1"/>
    <col min="6670" max="6907" width="9.140625" style="134"/>
    <col min="6908" max="6908" width="11.42578125" style="134" customWidth="1"/>
    <col min="6909" max="6909" width="11.140625" style="134" customWidth="1"/>
    <col min="6910" max="6918" width="10.85546875" style="134" customWidth="1"/>
    <col min="6919" max="6919" width="9.140625" style="134"/>
    <col min="6920" max="6920" width="5.85546875" style="134" bestFit="1" customWidth="1"/>
    <col min="6921" max="6921" width="9.140625" style="134"/>
    <col min="6922" max="6922" width="11.42578125" style="134" customWidth="1"/>
    <col min="6923" max="6923" width="11.140625" style="134" customWidth="1"/>
    <col min="6924" max="6924" width="14.7109375" style="134" bestFit="1" customWidth="1"/>
    <col min="6925" max="6925" width="13.7109375" style="134" bestFit="1" customWidth="1"/>
    <col min="6926" max="7163" width="9.140625" style="134"/>
    <col min="7164" max="7164" width="11.42578125" style="134" customWidth="1"/>
    <col min="7165" max="7165" width="11.140625" style="134" customWidth="1"/>
    <col min="7166" max="7174" width="10.85546875" style="134" customWidth="1"/>
    <col min="7175" max="7175" width="9.140625" style="134"/>
    <col min="7176" max="7176" width="5.85546875" style="134" bestFit="1" customWidth="1"/>
    <col min="7177" max="7177" width="9.140625" style="134"/>
    <col min="7178" max="7178" width="11.42578125" style="134" customWidth="1"/>
    <col min="7179" max="7179" width="11.140625" style="134" customWidth="1"/>
    <col min="7180" max="7180" width="14.7109375" style="134" bestFit="1" customWidth="1"/>
    <col min="7181" max="7181" width="13.7109375" style="134" bestFit="1" customWidth="1"/>
    <col min="7182" max="7419" width="9.140625" style="134"/>
    <col min="7420" max="7420" width="11.42578125" style="134" customWidth="1"/>
    <col min="7421" max="7421" width="11.140625" style="134" customWidth="1"/>
    <col min="7422" max="7430" width="10.85546875" style="134" customWidth="1"/>
    <col min="7431" max="7431" width="9.140625" style="134"/>
    <col min="7432" max="7432" width="5.85546875" style="134" bestFit="1" customWidth="1"/>
    <col min="7433" max="7433" width="9.140625" style="134"/>
    <col min="7434" max="7434" width="11.42578125" style="134" customWidth="1"/>
    <col min="7435" max="7435" width="11.140625" style="134" customWidth="1"/>
    <col min="7436" max="7436" width="14.7109375" style="134" bestFit="1" customWidth="1"/>
    <col min="7437" max="7437" width="13.7109375" style="134" bestFit="1" customWidth="1"/>
    <col min="7438" max="7675" width="9.140625" style="134"/>
    <col min="7676" max="7676" width="11.42578125" style="134" customWidth="1"/>
    <col min="7677" max="7677" width="11.140625" style="134" customWidth="1"/>
    <col min="7678" max="7686" width="10.85546875" style="134" customWidth="1"/>
    <col min="7687" max="7687" width="9.140625" style="134"/>
    <col min="7688" max="7688" width="5.85546875" style="134" bestFit="1" customWidth="1"/>
    <col min="7689" max="7689" width="9.140625" style="134"/>
    <col min="7690" max="7690" width="11.42578125" style="134" customWidth="1"/>
    <col min="7691" max="7691" width="11.140625" style="134" customWidth="1"/>
    <col min="7692" max="7692" width="14.7109375" style="134" bestFit="1" customWidth="1"/>
    <col min="7693" max="7693" width="13.7109375" style="134" bestFit="1" customWidth="1"/>
    <col min="7694" max="7931" width="9.140625" style="134"/>
    <col min="7932" max="7932" width="11.42578125" style="134" customWidth="1"/>
    <col min="7933" max="7933" width="11.140625" style="134" customWidth="1"/>
    <col min="7934" max="7942" width="10.85546875" style="134" customWidth="1"/>
    <col min="7943" max="7943" width="9.140625" style="134"/>
    <col min="7944" max="7944" width="5.85546875" style="134" bestFit="1" customWidth="1"/>
    <col min="7945" max="7945" width="9.140625" style="134"/>
    <col min="7946" max="7946" width="11.42578125" style="134" customWidth="1"/>
    <col min="7947" max="7947" width="11.140625" style="134" customWidth="1"/>
    <col min="7948" max="7948" width="14.7109375" style="134" bestFit="1" customWidth="1"/>
    <col min="7949" max="7949" width="13.7109375" style="134" bestFit="1" customWidth="1"/>
    <col min="7950" max="8187" width="9.140625" style="134"/>
    <col min="8188" max="8188" width="11.42578125" style="134" customWidth="1"/>
    <col min="8189" max="8189" width="11.140625" style="134" customWidth="1"/>
    <col min="8190" max="8198" width="10.85546875" style="134" customWidth="1"/>
    <col min="8199" max="8199" width="9.140625" style="134"/>
    <col min="8200" max="8200" width="5.85546875" style="134" bestFit="1" customWidth="1"/>
    <col min="8201" max="8201" width="9.140625" style="134"/>
    <col min="8202" max="8202" width="11.42578125" style="134" customWidth="1"/>
    <col min="8203" max="8203" width="11.140625" style="134" customWidth="1"/>
    <col min="8204" max="8204" width="14.7109375" style="134" bestFit="1" customWidth="1"/>
    <col min="8205" max="8205" width="13.7109375" style="134" bestFit="1" customWidth="1"/>
    <col min="8206" max="8443" width="9.140625" style="134"/>
    <col min="8444" max="8444" width="11.42578125" style="134" customWidth="1"/>
    <col min="8445" max="8445" width="11.140625" style="134" customWidth="1"/>
    <col min="8446" max="8454" width="10.85546875" style="134" customWidth="1"/>
    <col min="8455" max="8455" width="9.140625" style="134"/>
    <col min="8456" max="8456" width="5.85546875" style="134" bestFit="1" customWidth="1"/>
    <col min="8457" max="8457" width="9.140625" style="134"/>
    <col min="8458" max="8458" width="11.42578125" style="134" customWidth="1"/>
    <col min="8459" max="8459" width="11.140625" style="134" customWidth="1"/>
    <col min="8460" max="8460" width="14.7109375" style="134" bestFit="1" customWidth="1"/>
    <col min="8461" max="8461" width="13.7109375" style="134" bestFit="1" customWidth="1"/>
    <col min="8462" max="8699" width="9.140625" style="134"/>
    <col min="8700" max="8700" width="11.42578125" style="134" customWidth="1"/>
    <col min="8701" max="8701" width="11.140625" style="134" customWidth="1"/>
    <col min="8702" max="8710" width="10.85546875" style="134" customWidth="1"/>
    <col min="8711" max="8711" width="9.140625" style="134"/>
    <col min="8712" max="8712" width="5.85546875" style="134" bestFit="1" customWidth="1"/>
    <col min="8713" max="8713" width="9.140625" style="134"/>
    <col min="8714" max="8714" width="11.42578125" style="134" customWidth="1"/>
    <col min="8715" max="8715" width="11.140625" style="134" customWidth="1"/>
    <col min="8716" max="8716" width="14.7109375" style="134" bestFit="1" customWidth="1"/>
    <col min="8717" max="8717" width="13.7109375" style="134" bestFit="1" customWidth="1"/>
    <col min="8718" max="8955" width="9.140625" style="134"/>
    <col min="8956" max="8956" width="11.42578125" style="134" customWidth="1"/>
    <col min="8957" max="8957" width="11.140625" style="134" customWidth="1"/>
    <col min="8958" max="8966" width="10.85546875" style="134" customWidth="1"/>
    <col min="8967" max="8967" width="9.140625" style="134"/>
    <col min="8968" max="8968" width="5.85546875" style="134" bestFit="1" customWidth="1"/>
    <col min="8969" max="8969" width="9.140625" style="134"/>
    <col min="8970" max="8970" width="11.42578125" style="134" customWidth="1"/>
    <col min="8971" max="8971" width="11.140625" style="134" customWidth="1"/>
    <col min="8972" max="8972" width="14.7109375" style="134" bestFit="1" customWidth="1"/>
    <col min="8973" max="8973" width="13.7109375" style="134" bestFit="1" customWidth="1"/>
    <col min="8974" max="9211" width="9.140625" style="134"/>
    <col min="9212" max="9212" width="11.42578125" style="134" customWidth="1"/>
    <col min="9213" max="9213" width="11.140625" style="134" customWidth="1"/>
    <col min="9214" max="9222" width="10.85546875" style="134" customWidth="1"/>
    <col min="9223" max="9223" width="9.140625" style="134"/>
    <col min="9224" max="9224" width="5.85546875" style="134" bestFit="1" customWidth="1"/>
    <col min="9225" max="9225" width="9.140625" style="134"/>
    <col min="9226" max="9226" width="11.42578125" style="134" customWidth="1"/>
    <col min="9227" max="9227" width="11.140625" style="134" customWidth="1"/>
    <col min="9228" max="9228" width="14.7109375" style="134" bestFit="1" customWidth="1"/>
    <col min="9229" max="9229" width="13.7109375" style="134" bestFit="1" customWidth="1"/>
    <col min="9230" max="9467" width="9.140625" style="134"/>
    <col min="9468" max="9468" width="11.42578125" style="134" customWidth="1"/>
    <col min="9469" max="9469" width="11.140625" style="134" customWidth="1"/>
    <col min="9470" max="9478" width="10.85546875" style="134" customWidth="1"/>
    <col min="9479" max="9479" width="9.140625" style="134"/>
    <col min="9480" max="9480" width="5.85546875" style="134" bestFit="1" customWidth="1"/>
    <col min="9481" max="9481" width="9.140625" style="134"/>
    <col min="9482" max="9482" width="11.42578125" style="134" customWidth="1"/>
    <col min="9483" max="9483" width="11.140625" style="134" customWidth="1"/>
    <col min="9484" max="9484" width="14.7109375" style="134" bestFit="1" customWidth="1"/>
    <col min="9485" max="9485" width="13.7109375" style="134" bestFit="1" customWidth="1"/>
    <col min="9486" max="9723" width="9.140625" style="134"/>
    <col min="9724" max="9724" width="11.42578125" style="134" customWidth="1"/>
    <col min="9725" max="9725" width="11.140625" style="134" customWidth="1"/>
    <col min="9726" max="9734" width="10.85546875" style="134" customWidth="1"/>
    <col min="9735" max="9735" width="9.140625" style="134"/>
    <col min="9736" max="9736" width="5.85546875" style="134" bestFit="1" customWidth="1"/>
    <col min="9737" max="9737" width="9.140625" style="134"/>
    <col min="9738" max="9738" width="11.42578125" style="134" customWidth="1"/>
    <col min="9739" max="9739" width="11.140625" style="134" customWidth="1"/>
    <col min="9740" max="9740" width="14.7109375" style="134" bestFit="1" customWidth="1"/>
    <col min="9741" max="9741" width="13.7109375" style="134" bestFit="1" customWidth="1"/>
    <col min="9742" max="9979" width="9.140625" style="134"/>
    <col min="9980" max="9980" width="11.42578125" style="134" customWidth="1"/>
    <col min="9981" max="9981" width="11.140625" style="134" customWidth="1"/>
    <col min="9982" max="9990" width="10.85546875" style="134" customWidth="1"/>
    <col min="9991" max="9991" width="9.140625" style="134"/>
    <col min="9992" max="9992" width="5.85546875" style="134" bestFit="1" customWidth="1"/>
    <col min="9993" max="9993" width="9.140625" style="134"/>
    <col min="9994" max="9994" width="11.42578125" style="134" customWidth="1"/>
    <col min="9995" max="9995" width="11.140625" style="134" customWidth="1"/>
    <col min="9996" max="9996" width="14.7109375" style="134" bestFit="1" customWidth="1"/>
    <col min="9997" max="9997" width="13.7109375" style="134" bestFit="1" customWidth="1"/>
    <col min="9998" max="10235" width="9.140625" style="134"/>
    <col min="10236" max="10236" width="11.42578125" style="134" customWidth="1"/>
    <col min="10237" max="10237" width="11.140625" style="134" customWidth="1"/>
    <col min="10238" max="10246" width="10.85546875" style="134" customWidth="1"/>
    <col min="10247" max="10247" width="9.140625" style="134"/>
    <col min="10248" max="10248" width="5.85546875" style="134" bestFit="1" customWidth="1"/>
    <col min="10249" max="10249" width="9.140625" style="134"/>
    <col min="10250" max="10250" width="11.42578125" style="134" customWidth="1"/>
    <col min="10251" max="10251" width="11.140625" style="134" customWidth="1"/>
    <col min="10252" max="10252" width="14.7109375" style="134" bestFit="1" customWidth="1"/>
    <col min="10253" max="10253" width="13.7109375" style="134" bestFit="1" customWidth="1"/>
    <col min="10254" max="10491" width="9.140625" style="134"/>
    <col min="10492" max="10492" width="11.42578125" style="134" customWidth="1"/>
    <col min="10493" max="10493" width="11.140625" style="134" customWidth="1"/>
    <col min="10494" max="10502" width="10.85546875" style="134" customWidth="1"/>
    <col min="10503" max="10503" width="9.140625" style="134"/>
    <col min="10504" max="10504" width="5.85546875" style="134" bestFit="1" customWidth="1"/>
    <col min="10505" max="10505" width="9.140625" style="134"/>
    <col min="10506" max="10506" width="11.42578125" style="134" customWidth="1"/>
    <col min="10507" max="10507" width="11.140625" style="134" customWidth="1"/>
    <col min="10508" max="10508" width="14.7109375" style="134" bestFit="1" customWidth="1"/>
    <col min="10509" max="10509" width="13.7109375" style="134" bestFit="1" customWidth="1"/>
    <col min="10510" max="10747" width="9.140625" style="134"/>
    <col min="10748" max="10748" width="11.42578125" style="134" customWidth="1"/>
    <col min="10749" max="10749" width="11.140625" style="134" customWidth="1"/>
    <col min="10750" max="10758" width="10.85546875" style="134" customWidth="1"/>
    <col min="10759" max="10759" width="9.140625" style="134"/>
    <col min="10760" max="10760" width="5.85546875" style="134" bestFit="1" customWidth="1"/>
    <col min="10761" max="10761" width="9.140625" style="134"/>
    <col min="10762" max="10762" width="11.42578125" style="134" customWidth="1"/>
    <col min="10763" max="10763" width="11.140625" style="134" customWidth="1"/>
    <col min="10764" max="10764" width="14.7109375" style="134" bestFit="1" customWidth="1"/>
    <col min="10765" max="10765" width="13.7109375" style="134" bestFit="1" customWidth="1"/>
    <col min="10766" max="11003" width="9.140625" style="134"/>
    <col min="11004" max="11004" width="11.42578125" style="134" customWidth="1"/>
    <col min="11005" max="11005" width="11.140625" style="134" customWidth="1"/>
    <col min="11006" max="11014" width="10.85546875" style="134" customWidth="1"/>
    <col min="11015" max="11015" width="9.140625" style="134"/>
    <col min="11016" max="11016" width="5.85546875" style="134" bestFit="1" customWidth="1"/>
    <col min="11017" max="11017" width="9.140625" style="134"/>
    <col min="11018" max="11018" width="11.42578125" style="134" customWidth="1"/>
    <col min="11019" max="11019" width="11.140625" style="134" customWidth="1"/>
    <col min="11020" max="11020" width="14.7109375" style="134" bestFit="1" customWidth="1"/>
    <col min="11021" max="11021" width="13.7109375" style="134" bestFit="1" customWidth="1"/>
    <col min="11022" max="11259" width="9.140625" style="134"/>
    <col min="11260" max="11260" width="11.42578125" style="134" customWidth="1"/>
    <col min="11261" max="11261" width="11.140625" style="134" customWidth="1"/>
    <col min="11262" max="11270" width="10.85546875" style="134" customWidth="1"/>
    <col min="11271" max="11271" width="9.140625" style="134"/>
    <col min="11272" max="11272" width="5.85546875" style="134" bestFit="1" customWidth="1"/>
    <col min="11273" max="11273" width="9.140625" style="134"/>
    <col min="11274" max="11274" width="11.42578125" style="134" customWidth="1"/>
    <col min="11275" max="11275" width="11.140625" style="134" customWidth="1"/>
    <col min="11276" max="11276" width="14.7109375" style="134" bestFit="1" customWidth="1"/>
    <col min="11277" max="11277" width="13.7109375" style="134" bestFit="1" customWidth="1"/>
    <col min="11278" max="11515" width="9.140625" style="134"/>
    <col min="11516" max="11516" width="11.42578125" style="134" customWidth="1"/>
    <col min="11517" max="11517" width="11.140625" style="134" customWidth="1"/>
    <col min="11518" max="11526" width="10.85546875" style="134" customWidth="1"/>
    <col min="11527" max="11527" width="9.140625" style="134"/>
    <col min="11528" max="11528" width="5.85546875" style="134" bestFit="1" customWidth="1"/>
    <col min="11529" max="11529" width="9.140625" style="134"/>
    <col min="11530" max="11530" width="11.42578125" style="134" customWidth="1"/>
    <col min="11531" max="11531" width="11.140625" style="134" customWidth="1"/>
    <col min="11532" max="11532" width="14.7109375" style="134" bestFit="1" customWidth="1"/>
    <col min="11533" max="11533" width="13.7109375" style="134" bestFit="1" customWidth="1"/>
    <col min="11534" max="11771" width="9.140625" style="134"/>
    <col min="11772" max="11772" width="11.42578125" style="134" customWidth="1"/>
    <col min="11773" max="11773" width="11.140625" style="134" customWidth="1"/>
    <col min="11774" max="11782" width="10.85546875" style="134" customWidth="1"/>
    <col min="11783" max="11783" width="9.140625" style="134"/>
    <col min="11784" max="11784" width="5.85546875" style="134" bestFit="1" customWidth="1"/>
    <col min="11785" max="11785" width="9.140625" style="134"/>
    <col min="11786" max="11786" width="11.42578125" style="134" customWidth="1"/>
    <col min="11787" max="11787" width="11.140625" style="134" customWidth="1"/>
    <col min="11788" max="11788" width="14.7109375" style="134" bestFit="1" customWidth="1"/>
    <col min="11789" max="11789" width="13.7109375" style="134" bestFit="1" customWidth="1"/>
    <col min="11790" max="12027" width="9.140625" style="134"/>
    <col min="12028" max="12028" width="11.42578125" style="134" customWidth="1"/>
    <col min="12029" max="12029" width="11.140625" style="134" customWidth="1"/>
    <col min="12030" max="12038" width="10.85546875" style="134" customWidth="1"/>
    <col min="12039" max="12039" width="9.140625" style="134"/>
    <col min="12040" max="12040" width="5.85546875" style="134" bestFit="1" customWidth="1"/>
    <col min="12041" max="12041" width="9.140625" style="134"/>
    <col min="12042" max="12042" width="11.42578125" style="134" customWidth="1"/>
    <col min="12043" max="12043" width="11.140625" style="134" customWidth="1"/>
    <col min="12044" max="12044" width="14.7109375" style="134" bestFit="1" customWidth="1"/>
    <col min="12045" max="12045" width="13.7109375" style="134" bestFit="1" customWidth="1"/>
    <col min="12046" max="12283" width="9.140625" style="134"/>
    <col min="12284" max="12284" width="11.42578125" style="134" customWidth="1"/>
    <col min="12285" max="12285" width="11.140625" style="134" customWidth="1"/>
    <col min="12286" max="12294" width="10.85546875" style="134" customWidth="1"/>
    <col min="12295" max="12295" width="9.140625" style="134"/>
    <col min="12296" max="12296" width="5.85546875" style="134" bestFit="1" customWidth="1"/>
    <col min="12297" max="12297" width="9.140625" style="134"/>
    <col min="12298" max="12298" width="11.42578125" style="134" customWidth="1"/>
    <col min="12299" max="12299" width="11.140625" style="134" customWidth="1"/>
    <col min="12300" max="12300" width="14.7109375" style="134" bestFit="1" customWidth="1"/>
    <col min="12301" max="12301" width="13.7109375" style="134" bestFit="1" customWidth="1"/>
    <col min="12302" max="12539" width="9.140625" style="134"/>
    <col min="12540" max="12540" width="11.42578125" style="134" customWidth="1"/>
    <col min="12541" max="12541" width="11.140625" style="134" customWidth="1"/>
    <col min="12542" max="12550" width="10.85546875" style="134" customWidth="1"/>
    <col min="12551" max="12551" width="9.140625" style="134"/>
    <col min="12552" max="12552" width="5.85546875" style="134" bestFit="1" customWidth="1"/>
    <col min="12553" max="12553" width="9.140625" style="134"/>
    <col min="12554" max="12554" width="11.42578125" style="134" customWidth="1"/>
    <col min="12555" max="12555" width="11.140625" style="134" customWidth="1"/>
    <col min="12556" max="12556" width="14.7109375" style="134" bestFit="1" customWidth="1"/>
    <col min="12557" max="12557" width="13.7109375" style="134" bestFit="1" customWidth="1"/>
    <col min="12558" max="12795" width="9.140625" style="134"/>
    <col min="12796" max="12796" width="11.42578125" style="134" customWidth="1"/>
    <col min="12797" max="12797" width="11.140625" style="134" customWidth="1"/>
    <col min="12798" max="12806" width="10.85546875" style="134" customWidth="1"/>
    <col min="12807" max="12807" width="9.140625" style="134"/>
    <col min="12808" max="12808" width="5.85546875" style="134" bestFit="1" customWidth="1"/>
    <col min="12809" max="12809" width="9.140625" style="134"/>
    <col min="12810" max="12810" width="11.42578125" style="134" customWidth="1"/>
    <col min="12811" max="12811" width="11.140625" style="134" customWidth="1"/>
    <col min="12812" max="12812" width="14.7109375" style="134" bestFit="1" customWidth="1"/>
    <col min="12813" max="12813" width="13.7109375" style="134" bestFit="1" customWidth="1"/>
    <col min="12814" max="13051" width="9.140625" style="134"/>
    <col min="13052" max="13052" width="11.42578125" style="134" customWidth="1"/>
    <col min="13053" max="13053" width="11.140625" style="134" customWidth="1"/>
    <col min="13054" max="13062" width="10.85546875" style="134" customWidth="1"/>
    <col min="13063" max="13063" width="9.140625" style="134"/>
    <col min="13064" max="13064" width="5.85546875" style="134" bestFit="1" customWidth="1"/>
    <col min="13065" max="13065" width="9.140625" style="134"/>
    <col min="13066" max="13066" width="11.42578125" style="134" customWidth="1"/>
    <col min="13067" max="13067" width="11.140625" style="134" customWidth="1"/>
    <col min="13068" max="13068" width="14.7109375" style="134" bestFit="1" customWidth="1"/>
    <col min="13069" max="13069" width="13.7109375" style="134" bestFit="1" customWidth="1"/>
    <col min="13070" max="13307" width="9.140625" style="134"/>
    <col min="13308" max="13308" width="11.42578125" style="134" customWidth="1"/>
    <col min="13309" max="13309" width="11.140625" style="134" customWidth="1"/>
    <col min="13310" max="13318" width="10.85546875" style="134" customWidth="1"/>
    <col min="13319" max="13319" width="9.140625" style="134"/>
    <col min="13320" max="13320" width="5.85546875" style="134" bestFit="1" customWidth="1"/>
    <col min="13321" max="13321" width="9.140625" style="134"/>
    <col min="13322" max="13322" width="11.42578125" style="134" customWidth="1"/>
    <col min="13323" max="13323" width="11.140625" style="134" customWidth="1"/>
    <col min="13324" max="13324" width="14.7109375" style="134" bestFit="1" customWidth="1"/>
    <col min="13325" max="13325" width="13.7109375" style="134" bestFit="1" customWidth="1"/>
    <col min="13326" max="13563" width="9.140625" style="134"/>
    <col min="13564" max="13564" width="11.42578125" style="134" customWidth="1"/>
    <col min="13565" max="13565" width="11.140625" style="134" customWidth="1"/>
    <col min="13566" max="13574" width="10.85546875" style="134" customWidth="1"/>
    <col min="13575" max="13575" width="9.140625" style="134"/>
    <col min="13576" max="13576" width="5.85546875" style="134" bestFit="1" customWidth="1"/>
    <col min="13577" max="13577" width="9.140625" style="134"/>
    <col min="13578" max="13578" width="11.42578125" style="134" customWidth="1"/>
    <col min="13579" max="13579" width="11.140625" style="134" customWidth="1"/>
    <col min="13580" max="13580" width="14.7109375" style="134" bestFit="1" customWidth="1"/>
    <col min="13581" max="13581" width="13.7109375" style="134" bestFit="1" customWidth="1"/>
    <col min="13582" max="13819" width="9.140625" style="134"/>
    <col min="13820" max="13820" width="11.42578125" style="134" customWidth="1"/>
    <col min="13821" max="13821" width="11.140625" style="134" customWidth="1"/>
    <col min="13822" max="13830" width="10.85546875" style="134" customWidth="1"/>
    <col min="13831" max="13831" width="9.140625" style="134"/>
    <col min="13832" max="13832" width="5.85546875" style="134" bestFit="1" customWidth="1"/>
    <col min="13833" max="13833" width="9.140625" style="134"/>
    <col min="13834" max="13834" width="11.42578125" style="134" customWidth="1"/>
    <col min="13835" max="13835" width="11.140625" style="134" customWidth="1"/>
    <col min="13836" max="13836" width="14.7109375" style="134" bestFit="1" customWidth="1"/>
    <col min="13837" max="13837" width="13.7109375" style="134" bestFit="1" customWidth="1"/>
    <col min="13838" max="14075" width="9.140625" style="134"/>
    <col min="14076" max="14076" width="11.42578125" style="134" customWidth="1"/>
    <col min="14077" max="14077" width="11.140625" style="134" customWidth="1"/>
    <col min="14078" max="14086" width="10.85546875" style="134" customWidth="1"/>
    <col min="14087" max="14087" width="9.140625" style="134"/>
    <col min="14088" max="14088" width="5.85546875" style="134" bestFit="1" customWidth="1"/>
    <col min="14089" max="14089" width="9.140625" style="134"/>
    <col min="14090" max="14090" width="11.42578125" style="134" customWidth="1"/>
    <col min="14091" max="14091" width="11.140625" style="134" customWidth="1"/>
    <col min="14092" max="14092" width="14.7109375" style="134" bestFit="1" customWidth="1"/>
    <col min="14093" max="14093" width="13.7109375" style="134" bestFit="1" customWidth="1"/>
    <col min="14094" max="14331" width="9.140625" style="134"/>
    <col min="14332" max="14332" width="11.42578125" style="134" customWidth="1"/>
    <col min="14333" max="14333" width="11.140625" style="134" customWidth="1"/>
    <col min="14334" max="14342" width="10.85546875" style="134" customWidth="1"/>
    <col min="14343" max="14343" width="9.140625" style="134"/>
    <col min="14344" max="14344" width="5.85546875" style="134" bestFit="1" customWidth="1"/>
    <col min="14345" max="14345" width="9.140625" style="134"/>
    <col min="14346" max="14346" width="11.42578125" style="134" customWidth="1"/>
    <col min="14347" max="14347" width="11.140625" style="134" customWidth="1"/>
    <col min="14348" max="14348" width="14.7109375" style="134" bestFit="1" customWidth="1"/>
    <col min="14349" max="14349" width="13.7109375" style="134" bestFit="1" customWidth="1"/>
    <col min="14350" max="14587" width="9.140625" style="134"/>
    <col min="14588" max="14588" width="11.42578125" style="134" customWidth="1"/>
    <col min="14589" max="14589" width="11.140625" style="134" customWidth="1"/>
    <col min="14590" max="14598" width="10.85546875" style="134" customWidth="1"/>
    <col min="14599" max="14599" width="9.140625" style="134"/>
    <col min="14600" max="14600" width="5.85546875" style="134" bestFit="1" customWidth="1"/>
    <col min="14601" max="14601" width="9.140625" style="134"/>
    <col min="14602" max="14602" width="11.42578125" style="134" customWidth="1"/>
    <col min="14603" max="14603" width="11.140625" style="134" customWidth="1"/>
    <col min="14604" max="14604" width="14.7109375" style="134" bestFit="1" customWidth="1"/>
    <col min="14605" max="14605" width="13.7109375" style="134" bestFit="1" customWidth="1"/>
    <col min="14606" max="14843" width="9.140625" style="134"/>
    <col min="14844" max="14844" width="11.42578125" style="134" customWidth="1"/>
    <col min="14845" max="14845" width="11.140625" style="134" customWidth="1"/>
    <col min="14846" max="14854" width="10.85546875" style="134" customWidth="1"/>
    <col min="14855" max="14855" width="9.140625" style="134"/>
    <col min="14856" max="14856" width="5.85546875" style="134" bestFit="1" customWidth="1"/>
    <col min="14857" max="14857" width="9.140625" style="134"/>
    <col min="14858" max="14858" width="11.42578125" style="134" customWidth="1"/>
    <col min="14859" max="14859" width="11.140625" style="134" customWidth="1"/>
    <col min="14860" max="14860" width="14.7109375" style="134" bestFit="1" customWidth="1"/>
    <col min="14861" max="14861" width="13.7109375" style="134" bestFit="1" customWidth="1"/>
    <col min="14862" max="15099" width="9.140625" style="134"/>
    <col min="15100" max="15100" width="11.42578125" style="134" customWidth="1"/>
    <col min="15101" max="15101" width="11.140625" style="134" customWidth="1"/>
    <col min="15102" max="15110" width="10.85546875" style="134" customWidth="1"/>
    <col min="15111" max="15111" width="9.140625" style="134"/>
    <col min="15112" max="15112" width="5.85546875" style="134" bestFit="1" customWidth="1"/>
    <col min="15113" max="15113" width="9.140625" style="134"/>
    <col min="15114" max="15114" width="11.42578125" style="134" customWidth="1"/>
    <col min="15115" max="15115" width="11.140625" style="134" customWidth="1"/>
    <col min="15116" max="15116" width="14.7109375" style="134" bestFit="1" customWidth="1"/>
    <col min="15117" max="15117" width="13.7109375" style="134" bestFit="1" customWidth="1"/>
    <col min="15118" max="15355" width="9.140625" style="134"/>
    <col min="15356" max="15356" width="11.42578125" style="134" customWidth="1"/>
    <col min="15357" max="15357" width="11.140625" style="134" customWidth="1"/>
    <col min="15358" max="15366" width="10.85546875" style="134" customWidth="1"/>
    <col min="15367" max="15367" width="9.140625" style="134"/>
    <col min="15368" max="15368" width="5.85546875" style="134" bestFit="1" customWidth="1"/>
    <col min="15369" max="15369" width="9.140625" style="134"/>
    <col min="15370" max="15370" width="11.42578125" style="134" customWidth="1"/>
    <col min="15371" max="15371" width="11.140625" style="134" customWidth="1"/>
    <col min="15372" max="15372" width="14.7109375" style="134" bestFit="1" customWidth="1"/>
    <col min="15373" max="15373" width="13.7109375" style="134" bestFit="1" customWidth="1"/>
    <col min="15374" max="15611" width="9.140625" style="134"/>
    <col min="15612" max="15612" width="11.42578125" style="134" customWidth="1"/>
    <col min="15613" max="15613" width="11.140625" style="134" customWidth="1"/>
    <col min="15614" max="15622" width="10.85546875" style="134" customWidth="1"/>
    <col min="15623" max="15623" width="9.140625" style="134"/>
    <col min="15624" max="15624" width="5.85546875" style="134" bestFit="1" customWidth="1"/>
    <col min="15625" max="15625" width="9.140625" style="134"/>
    <col min="15626" max="15626" width="11.42578125" style="134" customWidth="1"/>
    <col min="15627" max="15627" width="11.140625" style="134" customWidth="1"/>
    <col min="15628" max="15628" width="14.7109375" style="134" bestFit="1" customWidth="1"/>
    <col min="15629" max="15629" width="13.7109375" style="134" bestFit="1" customWidth="1"/>
    <col min="15630" max="15867" width="9.140625" style="134"/>
    <col min="15868" max="15868" width="11.42578125" style="134" customWidth="1"/>
    <col min="15869" max="15869" width="11.140625" style="134" customWidth="1"/>
    <col min="15870" max="15878" width="10.85546875" style="134" customWidth="1"/>
    <col min="15879" max="15879" width="9.140625" style="134"/>
    <col min="15880" max="15880" width="5.85546875" style="134" bestFit="1" customWidth="1"/>
    <col min="15881" max="15881" width="9.140625" style="134"/>
    <col min="15882" max="15882" width="11.42578125" style="134" customWidth="1"/>
    <col min="15883" max="15883" width="11.140625" style="134" customWidth="1"/>
    <col min="15884" max="15884" width="14.7109375" style="134" bestFit="1" customWidth="1"/>
    <col min="15885" max="15885" width="13.7109375" style="134" bestFit="1" customWidth="1"/>
    <col min="15886" max="16123" width="9.140625" style="134"/>
    <col min="16124" max="16124" width="11.42578125" style="134" customWidth="1"/>
    <col min="16125" max="16125" width="11.140625" style="134" customWidth="1"/>
    <col min="16126" max="16134" width="10.85546875" style="134" customWidth="1"/>
    <col min="16135" max="16135" width="9.140625" style="134"/>
    <col min="16136" max="16136" width="5.85546875" style="134" bestFit="1" customWidth="1"/>
    <col min="16137" max="16137" width="9.140625" style="134"/>
    <col min="16138" max="16138" width="11.42578125" style="134" customWidth="1"/>
    <col min="16139" max="16139" width="11.140625" style="134" customWidth="1"/>
    <col min="16140" max="16140" width="14.7109375" style="134" bestFit="1" customWidth="1"/>
    <col min="16141" max="16141" width="13.7109375" style="134" bestFit="1" customWidth="1"/>
    <col min="16142" max="16384" width="9.140625" style="134"/>
  </cols>
  <sheetData>
    <row r="1" spans="1:15">
      <c r="A1" s="3484" t="s">
        <v>386</v>
      </c>
      <c r="B1" s="3484"/>
      <c r="C1" s="3484"/>
      <c r="D1" s="3484"/>
      <c r="E1" s="3484"/>
      <c r="F1" s="3484"/>
      <c r="G1" s="3484"/>
      <c r="H1" s="3484"/>
      <c r="I1" s="3484"/>
      <c r="J1" s="3484"/>
      <c r="K1" s="3484"/>
    </row>
    <row r="2" spans="1:15">
      <c r="A2" s="3484" t="s">
        <v>373</v>
      </c>
      <c r="B2" s="3484"/>
      <c r="C2" s="3484"/>
      <c r="D2" s="3484"/>
      <c r="E2" s="3484"/>
      <c r="F2" s="3484"/>
      <c r="G2" s="3484"/>
      <c r="H2" s="3484"/>
      <c r="I2" s="3484"/>
      <c r="J2" s="3484"/>
      <c r="K2" s="3484"/>
    </row>
    <row r="3" spans="1:15" ht="16.5" thickBot="1">
      <c r="A3" s="3485" t="s">
        <v>384</v>
      </c>
      <c r="B3" s="3485"/>
      <c r="C3" s="3485"/>
      <c r="D3" s="3485"/>
      <c r="E3" s="3485"/>
      <c r="F3" s="3485"/>
      <c r="G3" s="3485"/>
      <c r="H3" s="3485"/>
      <c r="I3" s="3485"/>
      <c r="J3" s="3485"/>
      <c r="K3" s="3485"/>
    </row>
    <row r="4" spans="1:15" s="128" customFormat="1" ht="21" customHeight="1" thickTop="1">
      <c r="A4" s="3486" t="s">
        <v>372</v>
      </c>
      <c r="B4" s="3448" t="s">
        <v>371</v>
      </c>
      <c r="C4" s="3499" t="s">
        <v>377</v>
      </c>
      <c r="D4" s="3500"/>
      <c r="E4" s="3500"/>
      <c r="F4" s="3501"/>
      <c r="G4" s="3489" t="s">
        <v>176</v>
      </c>
      <c r="H4" s="3499" t="s">
        <v>368</v>
      </c>
      <c r="I4" s="3500"/>
      <c r="J4" s="3501"/>
      <c r="K4" s="3502" t="s">
        <v>367</v>
      </c>
    </row>
    <row r="5" spans="1:15" s="128" customFormat="1" ht="27.75" customHeight="1">
      <c r="A5" s="3487"/>
      <c r="B5" s="3449"/>
      <c r="C5" s="228" t="s">
        <v>366</v>
      </c>
      <c r="D5" s="228" t="s">
        <v>365</v>
      </c>
      <c r="E5" s="227" t="s">
        <v>364</v>
      </c>
      <c r="F5" s="227" t="s">
        <v>363</v>
      </c>
      <c r="G5" s="3490"/>
      <c r="H5" s="227" t="s">
        <v>362</v>
      </c>
      <c r="I5" s="227" t="s">
        <v>361</v>
      </c>
      <c r="J5" s="227" t="s">
        <v>360</v>
      </c>
      <c r="K5" s="3503"/>
      <c r="O5" s="238" t="s">
        <v>383</v>
      </c>
    </row>
    <row r="6" spans="1:15" ht="17.25" customHeight="1">
      <c r="A6" s="226" t="s">
        <v>359</v>
      </c>
      <c r="B6" s="225" t="s">
        <v>358</v>
      </c>
      <c r="C6" s="230">
        <f>'Gov Finance'!C6/$O6*100</f>
        <v>3.2046262273357025</v>
      </c>
      <c r="D6" s="230">
        <f>'Gov Finance'!D6/$O6*100</f>
        <v>5.826757424251551</v>
      </c>
      <c r="E6" s="230">
        <f>'Gov Finance'!E6/$O6*100</f>
        <v>8.7344135895427985E-2</v>
      </c>
      <c r="F6" s="230">
        <f>'Gov Finance'!F6/$O6*100</f>
        <v>9.1187277874826815</v>
      </c>
      <c r="G6" s="230">
        <f>'Gov Finance'!G6/$O6*100</f>
        <v>6.0658996445997229</v>
      </c>
      <c r="H6" s="230">
        <f>'Gov Finance'!H6/$O6*100</f>
        <v>1.7035118366363473</v>
      </c>
      <c r="I6" s="230">
        <f>'Gov Finance'!I6/$O6*100</f>
        <v>0.62646828504306973</v>
      </c>
      <c r="J6" s="230">
        <f>'Gov Finance'!J6/$O6*100</f>
        <v>2.3299801216794171</v>
      </c>
      <c r="K6" s="229">
        <f>'Gov Finance'!K6/$O6*100</f>
        <v>0.60237335100295164</v>
      </c>
      <c r="M6" s="206"/>
      <c r="O6" s="134">
        <v>16601</v>
      </c>
    </row>
    <row r="7" spans="1:15" ht="17.25" customHeight="1">
      <c r="A7" s="220" t="s">
        <v>357</v>
      </c>
      <c r="B7" s="219" t="s">
        <v>356</v>
      </c>
      <c r="C7" s="230">
        <f>'Gov Finance'!C7/$O7*100</f>
        <v>3.7852132919397494</v>
      </c>
      <c r="D7" s="230">
        <f>'Gov Finance'!D7/$O7*100</f>
        <v>7.1225710014947694</v>
      </c>
      <c r="E7" s="230">
        <f>'Gov Finance'!E7/$O7*100</f>
        <v>9.2560653098769693E-2</v>
      </c>
      <c r="F7" s="230">
        <f>'Gov Finance'!F7/$O7*100</f>
        <v>11.000344946533287</v>
      </c>
      <c r="G7" s="230">
        <f>'Gov Finance'!G7/$O7*100</f>
        <v>6.3930090835920437</v>
      </c>
      <c r="H7" s="230">
        <f>'Gov Finance'!H7/$O7*100</f>
        <v>2.0679544670576062</v>
      </c>
      <c r="I7" s="230">
        <f>'Gov Finance'!I7/$O7*100</f>
        <v>0.83936989766586179</v>
      </c>
      <c r="J7" s="230">
        <f>'Gov Finance'!J7/$O7*100</f>
        <v>2.9073243647234679</v>
      </c>
      <c r="K7" s="229">
        <f>'Gov Finance'!K7/$O7*100</f>
        <v>1.1498217776244684</v>
      </c>
      <c r="M7" s="206"/>
      <c r="O7" s="134">
        <v>17394</v>
      </c>
    </row>
    <row r="8" spans="1:15" ht="17.25" customHeight="1">
      <c r="A8" s="220" t="s">
        <v>355</v>
      </c>
      <c r="B8" s="219" t="s">
        <v>354</v>
      </c>
      <c r="C8" s="230">
        <f>'Gov Finance'!C8/$O8*100</f>
        <v>4.5885416666666661</v>
      </c>
      <c r="D8" s="230">
        <f>'Gov Finance'!D8/$O8*100</f>
        <v>8.6707175925925917</v>
      </c>
      <c r="E8" s="230">
        <f>'Gov Finance'!E8/$O8*100</f>
        <v>0.22685185185185186</v>
      </c>
      <c r="F8" s="230">
        <f>'Gov Finance'!F8/$O8*100</f>
        <v>13.486111111111111</v>
      </c>
      <c r="G8" s="230">
        <f>'Gov Finance'!G8/$O8*100</f>
        <v>7.705439814814814</v>
      </c>
      <c r="H8" s="230">
        <f>'Gov Finance'!H8/$O8*100</f>
        <v>2.2719907407407409</v>
      </c>
      <c r="I8" s="230">
        <f>'Gov Finance'!I8/$O8*100</f>
        <v>0.95081018518518523</v>
      </c>
      <c r="J8" s="230">
        <f>'Gov Finance'!J8/$O8*100</f>
        <v>3.222800925925926</v>
      </c>
      <c r="K8" s="229">
        <f>'Gov Finance'!K8/$O8*100</f>
        <v>1.7361111111111112</v>
      </c>
      <c r="M8" s="206"/>
      <c r="O8" s="134">
        <v>17280</v>
      </c>
    </row>
    <row r="9" spans="1:15" ht="17.25" customHeight="1">
      <c r="A9" s="220" t="s">
        <v>353</v>
      </c>
      <c r="B9" s="219" t="s">
        <v>352</v>
      </c>
      <c r="C9" s="230">
        <f>'Gov Finance'!C9/$O9*100</f>
        <v>4.1699193998073714</v>
      </c>
      <c r="D9" s="230">
        <f>'Gov Finance'!D9/$O9*100</f>
        <v>9.1651036650276261</v>
      </c>
      <c r="E9" s="230">
        <f>'Gov Finance'!E9/$O9*100</f>
        <v>0.22456531657119683</v>
      </c>
      <c r="F9" s="230">
        <f>'Gov Finance'!F9/$O9*100</f>
        <v>13.559588381406195</v>
      </c>
      <c r="G9" s="230">
        <f>'Gov Finance'!G9/$O9*100</f>
        <v>7.8744867440563695</v>
      </c>
      <c r="H9" s="230">
        <f>'Gov Finance'!H9/$O9*100</f>
        <v>2.3652861560298071</v>
      </c>
      <c r="I9" s="230">
        <f>'Gov Finance'!I9/$O9*100</f>
        <v>1.9354184620063872</v>
      </c>
      <c r="J9" s="230">
        <f>'Gov Finance'!J9/$O9*100</f>
        <v>4.3007046180361952</v>
      </c>
      <c r="K9" s="229">
        <f>'Gov Finance'!K9/$O9*100</f>
        <v>1.2166066811983576</v>
      </c>
      <c r="M9" s="206"/>
      <c r="O9" s="134">
        <v>19727</v>
      </c>
    </row>
    <row r="10" spans="1:15" ht="17.25" customHeight="1">
      <c r="A10" s="220" t="s">
        <v>351</v>
      </c>
      <c r="B10" s="219" t="s">
        <v>350</v>
      </c>
      <c r="C10" s="230">
        <f>'Gov Finance'!C10/$O10*100</f>
        <v>3.7702847519902023</v>
      </c>
      <c r="D10" s="230">
        <f>'Gov Finance'!D10/$O10*100</f>
        <v>7.5734843845682782</v>
      </c>
      <c r="E10" s="230">
        <f>'Gov Finance'!E10/$O10*100</f>
        <v>0.21662584200857318</v>
      </c>
      <c r="F10" s="230">
        <f>'Gov Finance'!F10/$O10*100</f>
        <v>11.560394978567054</v>
      </c>
      <c r="G10" s="230">
        <f>'Gov Finance'!G10/$O10*100</f>
        <v>6.8811236987140232</v>
      </c>
      <c r="H10" s="230">
        <f>'Gov Finance'!H10/$O10*100</f>
        <v>2.2933251684017146</v>
      </c>
      <c r="I10" s="230">
        <f>'Gov Finance'!I10/$O10*100</f>
        <v>1.4933404776484998</v>
      </c>
      <c r="J10" s="230">
        <f>'Gov Finance'!J10/$O10*100</f>
        <v>3.7866656460502148</v>
      </c>
      <c r="K10" s="229">
        <f>'Gov Finance'!K10/$O10*100</f>
        <v>0.76546233925290874</v>
      </c>
      <c r="M10" s="206"/>
      <c r="O10" s="134">
        <v>26128</v>
      </c>
    </row>
    <row r="11" spans="1:15" ht="17.25" customHeight="1">
      <c r="A11" s="220" t="s">
        <v>349</v>
      </c>
      <c r="B11" s="219" t="s">
        <v>348</v>
      </c>
      <c r="C11" s="230">
        <f>'Gov Finance'!C11/$O11*100</f>
        <v>4.5702539505802742</v>
      </c>
      <c r="D11" s="230">
        <f>'Gov Finance'!D11/$O11*100</f>
        <v>9.8865144961671874</v>
      </c>
      <c r="E11" s="230">
        <f>'Gov Finance'!E11/$O11*100</f>
        <v>0.4064065778767505</v>
      </c>
      <c r="F11" s="230">
        <f>'Gov Finance'!F11/$O11*100</f>
        <v>14.863175024624212</v>
      </c>
      <c r="G11" s="230">
        <f>'Gov Finance'!G11/$O11*100</f>
        <v>7.9529784591666308</v>
      </c>
      <c r="H11" s="230">
        <f>'Gov Finance'!H11/$O11*100</f>
        <v>3.4499593165174938</v>
      </c>
      <c r="I11" s="230">
        <f>'Gov Finance'!I11/$O11*100</f>
        <v>2.2906941886857091</v>
      </c>
      <c r="J11" s="230">
        <f>'Gov Finance'!J11/$O11*100</f>
        <v>5.7406535052032037</v>
      </c>
      <c r="K11" s="229">
        <f>'Gov Finance'!K11/$O11*100</f>
        <v>0.77084493169457413</v>
      </c>
      <c r="M11" s="206"/>
      <c r="O11" s="134">
        <v>23351</v>
      </c>
    </row>
    <row r="12" spans="1:15" ht="17.25" customHeight="1">
      <c r="A12" s="220" t="s">
        <v>347</v>
      </c>
      <c r="B12" s="219" t="s">
        <v>346</v>
      </c>
      <c r="C12" s="230">
        <f>'Gov Finance'!C12/$O12*100</f>
        <v>4.6687662504119825</v>
      </c>
      <c r="D12" s="230">
        <f>'Gov Finance'!D12/$O12*100</f>
        <v>10.001464825868824</v>
      </c>
      <c r="E12" s="230">
        <f>'Gov Finance'!E12/$O12*100</f>
        <v>0.31603618119895999</v>
      </c>
      <c r="F12" s="230">
        <f>'Gov Finance'!F12/$O12*100</f>
        <v>14.986267257479769</v>
      </c>
      <c r="G12" s="230">
        <f>'Gov Finance'!G12/$O12*100</f>
        <v>8.790420038817885</v>
      </c>
      <c r="H12" s="230">
        <f>'Gov Finance'!H12/$O12*100</f>
        <v>3.1819679935547662</v>
      </c>
      <c r="I12" s="230">
        <f>'Gov Finance'!I12/$O12*100</f>
        <v>2.5389094371406595</v>
      </c>
      <c r="J12" s="230">
        <f>'Gov Finance'!J12/$O12*100</f>
        <v>5.7208774306954258</v>
      </c>
      <c r="K12" s="229">
        <f>'Gov Finance'!K12/$O12*100</f>
        <v>0.91551616801552704</v>
      </c>
      <c r="M12" s="206"/>
      <c r="O12" s="134">
        <v>27307</v>
      </c>
    </row>
    <row r="13" spans="1:15" ht="17.25" customHeight="1">
      <c r="A13" s="220" t="s">
        <v>345</v>
      </c>
      <c r="B13" s="219" t="s">
        <v>344</v>
      </c>
      <c r="C13" s="230">
        <f>'Gov Finance'!C13/$O13*100</f>
        <v>4.9393313540725448</v>
      </c>
      <c r="D13" s="230">
        <f>'Gov Finance'!D13/$O13*100</f>
        <v>12.026913643991223</v>
      </c>
      <c r="E13" s="230">
        <f>'Gov Finance'!E13/$O13*100</f>
        <v>0.33496837485478248</v>
      </c>
      <c r="F13" s="230">
        <f>'Gov Finance'!F13/$O13*100</f>
        <v>17.30121337291855</v>
      </c>
      <c r="G13" s="230">
        <f>'Gov Finance'!G13/$O13*100</f>
        <v>8.6356008777591331</v>
      </c>
      <c r="H13" s="230">
        <f>'Gov Finance'!H13/$O13*100</f>
        <v>3.2054343616883951</v>
      </c>
      <c r="I13" s="230">
        <f>'Gov Finance'!I13/$O13*100</f>
        <v>2.3554279075771265</v>
      </c>
      <c r="J13" s="230">
        <f>'Gov Finance'!J13/$O13*100</f>
        <v>5.5608622692655212</v>
      </c>
      <c r="K13" s="229">
        <f>'Gov Finance'!K13/$O13*100</f>
        <v>1.6135278172195688</v>
      </c>
      <c r="M13" s="206"/>
      <c r="O13" s="134">
        <v>30988</v>
      </c>
    </row>
    <row r="14" spans="1:15" ht="17.25" customHeight="1">
      <c r="A14" s="220" t="s">
        <v>343</v>
      </c>
      <c r="B14" s="219" t="s">
        <v>342</v>
      </c>
      <c r="C14" s="230">
        <f>'Gov Finance'!C14/$O14*100</f>
        <v>5.628160018923154</v>
      </c>
      <c r="D14" s="230">
        <f>'Gov Finance'!D14/$O14*100</f>
        <v>14.730788563318651</v>
      </c>
      <c r="E14" s="230">
        <f>'Gov Finance'!E14/$O14*100</f>
        <v>0.27675113095414089</v>
      </c>
      <c r="F14" s="230">
        <f>'Gov Finance'!F14/$O14*100</f>
        <v>20.635699713195947</v>
      </c>
      <c r="G14" s="230">
        <f>'Gov Finance'!G14/$O14*100</f>
        <v>8.3832530084858519</v>
      </c>
      <c r="H14" s="230">
        <f>'Gov Finance'!H14/$O14*100</f>
        <v>3.2231453830460359</v>
      </c>
      <c r="I14" s="230">
        <f>'Gov Finance'!I14/$O14*100</f>
        <v>2.914757103574702</v>
      </c>
      <c r="J14" s="230">
        <f>'Gov Finance'!J14/$O14*100</f>
        <v>6.137902486620737</v>
      </c>
      <c r="K14" s="229">
        <f>'Gov Finance'!K14/$O14*100</f>
        <v>2.956742852074155</v>
      </c>
      <c r="M14" s="206"/>
      <c r="O14" s="134">
        <v>33821</v>
      </c>
    </row>
    <row r="15" spans="1:15" ht="17.25" customHeight="1">
      <c r="A15" s="220" t="s">
        <v>341</v>
      </c>
      <c r="B15" s="219" t="s">
        <v>340</v>
      </c>
      <c r="C15" s="230">
        <f>'Gov Finance'!C15/$O15*100</f>
        <v>5.3626877067956222</v>
      </c>
      <c r="D15" s="230">
        <f>'Gov Finance'!D15/$O15*100</f>
        <v>13.142784423517433</v>
      </c>
      <c r="E15" s="230">
        <f>'Gov Finance'!E15/$O15*100</f>
        <v>0.42377195215067448</v>
      </c>
      <c r="F15" s="230">
        <f>'Gov Finance'!F15/$O15*100</f>
        <v>18.929244082463732</v>
      </c>
      <c r="G15" s="230">
        <f>'Gov Finance'!G15/$O15*100</f>
        <v>8.6696360397047609</v>
      </c>
      <c r="H15" s="230">
        <f>'Gov Finance'!H15/$O15*100</f>
        <v>2.2311020615932811</v>
      </c>
      <c r="I15" s="230">
        <f>'Gov Finance'!I15/$O15*100</f>
        <v>4.2527360651565287</v>
      </c>
      <c r="J15" s="230">
        <f>'Gov Finance'!J15/$O15*100</f>
        <v>6.4838381267498093</v>
      </c>
      <c r="K15" s="229">
        <f>'Gov Finance'!K15/$O15*100</f>
        <v>4.0132349198269281</v>
      </c>
      <c r="M15" s="206"/>
      <c r="O15" s="134">
        <v>39290</v>
      </c>
    </row>
    <row r="16" spans="1:15" ht="17.25" customHeight="1">
      <c r="A16" s="220" t="s">
        <v>339</v>
      </c>
      <c r="B16" s="219" t="s">
        <v>338</v>
      </c>
      <c r="C16" s="230">
        <f>'Gov Finance'!C16/$O16*100</f>
        <v>5.8630089939253445</v>
      </c>
      <c r="D16" s="230">
        <f>'Gov Finance'!D16/$O16*100</f>
        <v>11.781612896301542</v>
      </c>
      <c r="E16" s="230">
        <f>'Gov Finance'!E16/$O16*100</f>
        <v>0.37499731684804771</v>
      </c>
      <c r="F16" s="230">
        <f>'Gov Finance'!F16/$O16*100</f>
        <v>18.019619207074939</v>
      </c>
      <c r="G16" s="230">
        <f>'Gov Finance'!G16/$O16*100</f>
        <v>8.407066348981477</v>
      </c>
      <c r="H16" s="230">
        <f>'Gov Finance'!H16/$O16*100</f>
        <v>1.982098010174512</v>
      </c>
      <c r="I16" s="230">
        <f>'Gov Finance'!I16/$O16*100</f>
        <v>3.7669306888187695</v>
      </c>
      <c r="J16" s="230">
        <f>'Gov Finance'!J16/$O16*100</f>
        <v>5.7490286989932819</v>
      </c>
      <c r="K16" s="229">
        <f>'Gov Finance'!K16/$O16*100</f>
        <v>3.8635241591001783</v>
      </c>
      <c r="M16" s="206"/>
      <c r="O16" s="134">
        <v>46587</v>
      </c>
    </row>
    <row r="17" spans="1:15" ht="17.25" customHeight="1">
      <c r="A17" s="220" t="s">
        <v>337</v>
      </c>
      <c r="B17" s="219" t="s">
        <v>336</v>
      </c>
      <c r="C17" s="230">
        <f>'Gov Finance'!C17/$O17*100</f>
        <v>5.8154806760684679</v>
      </c>
      <c r="D17" s="230">
        <f>'Gov Finance'!D17/$O17*100</f>
        <v>11.147773351993399</v>
      </c>
      <c r="E17" s="230">
        <f>'Gov Finance'!E17/$O17*100</f>
        <v>0.6150644131051064</v>
      </c>
      <c r="F17" s="230">
        <f>'Gov Finance'!F17/$O17*100</f>
        <v>17.578318441166967</v>
      </c>
      <c r="G17" s="230">
        <f>'Gov Finance'!G17/$O17*100</f>
        <v>8.3333333333333321</v>
      </c>
      <c r="H17" s="230">
        <f>'Gov Finance'!H17/$O17*100</f>
        <v>2.10446047296085</v>
      </c>
      <c r="I17" s="230">
        <f>'Gov Finance'!I17/$O17*100</f>
        <v>4.4875659382064805</v>
      </c>
      <c r="J17" s="230">
        <f>'Gov Finance'!J17/$O17*100</f>
        <v>6.5920264111673301</v>
      </c>
      <c r="K17" s="229">
        <f>'Gov Finance'!K17/$O17*100</f>
        <v>2.5180320809559698</v>
      </c>
      <c r="M17" s="206"/>
      <c r="O17" s="134">
        <v>55734</v>
      </c>
    </row>
    <row r="18" spans="1:15" ht="17.25" customHeight="1">
      <c r="A18" s="220" t="s">
        <v>335</v>
      </c>
      <c r="B18" s="219" t="s">
        <v>334</v>
      </c>
      <c r="C18" s="230">
        <f>'Gov Finance'!C18/$O18*100</f>
        <v>5.9260303144181385</v>
      </c>
      <c r="D18" s="230">
        <f>'Gov Finance'!D18/$O18*100</f>
        <v>11.552674433170488</v>
      </c>
      <c r="E18" s="230">
        <f>'Gov Finance'!E18/$O18*100</f>
        <v>0.54897908054616062</v>
      </c>
      <c r="F18" s="230">
        <f>'Gov Finance'!F18/$O18*100</f>
        <v>18.027683828134787</v>
      </c>
      <c r="G18" s="230">
        <f>'Gov Finance'!G18/$O18*100</f>
        <v>9.3559751972942493</v>
      </c>
      <c r="H18" s="230">
        <f>'Gov Finance'!H18/$O18*100</f>
        <v>2.0122447701365402</v>
      </c>
      <c r="I18" s="230">
        <f>'Gov Finance'!I18/$O18*100</f>
        <v>4.2368157334335468</v>
      </c>
      <c r="J18" s="230">
        <f>'Gov Finance'!J18/$O18*100</f>
        <v>6.2490605035700861</v>
      </c>
      <c r="K18" s="229">
        <f>'Gov Finance'!K18/$O18*100</f>
        <v>2.5753162971314043</v>
      </c>
      <c r="M18" s="206"/>
      <c r="O18" s="134">
        <v>63864</v>
      </c>
    </row>
    <row r="19" spans="1:15" ht="17.25" customHeight="1">
      <c r="A19" s="220" t="s">
        <v>333</v>
      </c>
      <c r="B19" s="219" t="s">
        <v>332</v>
      </c>
      <c r="C19" s="230">
        <f>'Gov Finance'!C19/$O19*100</f>
        <v>5.5645853379450241</v>
      </c>
      <c r="D19" s="230">
        <f>'Gov Finance'!D19/$O19*100</f>
        <v>12.259121524978545</v>
      </c>
      <c r="E19" s="230">
        <f>'Gov Finance'!E19/$O19*100</f>
        <v>0.51686474397316207</v>
      </c>
      <c r="F19" s="230">
        <f>'Gov Finance'!F19/$O19*100</f>
        <v>18.340571606896731</v>
      </c>
      <c r="G19" s="230">
        <f>'Gov Finance'!G19/$O19*100</f>
        <v>9.4796244766338127</v>
      </c>
      <c r="H19" s="230">
        <f>'Gov Finance'!H19/$O19*100</f>
        <v>2.7004394975684605</v>
      </c>
      <c r="I19" s="230">
        <f>'Gov Finance'!I19/$O19*100</f>
        <v>4.9616414844095384</v>
      </c>
      <c r="J19" s="230">
        <f>'Gov Finance'!J19/$O19*100</f>
        <v>7.6620809819779989</v>
      </c>
      <c r="K19" s="229">
        <f>'Gov Finance'!K19/$O19*100</f>
        <v>1.469326190414272</v>
      </c>
      <c r="M19" s="206"/>
      <c r="O19" s="134">
        <v>76906</v>
      </c>
    </row>
    <row r="20" spans="1:15" ht="17.25" customHeight="1">
      <c r="A20" s="220" t="s">
        <v>331</v>
      </c>
      <c r="B20" s="219" t="s">
        <v>330</v>
      </c>
      <c r="C20" s="230">
        <f>'Gov Finance'!C20/$O20*100</f>
        <v>5.7601657891788953</v>
      </c>
      <c r="D20" s="230">
        <f>'Gov Finance'!D20/$O20*100</f>
        <v>13.810686680855829</v>
      </c>
      <c r="E20" s="230">
        <f>'Gov Finance'!E20/$O20*100</f>
        <v>0.59829730032485728</v>
      </c>
      <c r="F20" s="230">
        <f>'Gov Finance'!F20/$O20*100</f>
        <v>20.169149770359578</v>
      </c>
      <c r="G20" s="230">
        <f>'Gov Finance'!G20/$O20*100</f>
        <v>8.7113251932340106</v>
      </c>
      <c r="H20" s="230">
        <f>'Gov Finance'!H20/$O20*100</f>
        <v>1.8826033381875207</v>
      </c>
      <c r="I20" s="230">
        <f>'Gov Finance'!I20/$O20*100</f>
        <v>6.3474851573877</v>
      </c>
      <c r="J20" s="230">
        <f>'Gov Finance'!J20/$O20*100</f>
        <v>8.230088495575222</v>
      </c>
      <c r="K20" s="229">
        <f>'Gov Finance'!K20/$O20*100</f>
        <v>1.4898622157499719</v>
      </c>
      <c r="M20" s="206"/>
      <c r="O20" s="134">
        <v>89270</v>
      </c>
    </row>
    <row r="21" spans="1:15" ht="17.25" customHeight="1">
      <c r="A21" s="220" t="s">
        <v>329</v>
      </c>
      <c r="B21" s="219" t="s">
        <v>328</v>
      </c>
      <c r="C21" s="230">
        <f>'Gov Finance'!C21/$O21*100</f>
        <v>5.6757174905237102</v>
      </c>
      <c r="D21" s="230">
        <f>'Gov Finance'!D21/$O21*100</f>
        <v>12.568171269436066</v>
      </c>
      <c r="E21" s="230">
        <f>'Gov Finance'!E21/$O21*100</f>
        <v>0.77570201902993741</v>
      </c>
      <c r="F21" s="230">
        <f>'Gov Finance'!F21/$O21*100</f>
        <v>19.019590778989713</v>
      </c>
      <c r="G21" s="230">
        <f>'Gov Finance'!G21/$O21*100</f>
        <v>8.9811054382300615</v>
      </c>
      <c r="H21" s="230">
        <f>'Gov Finance'!H21/$O21*100</f>
        <v>1.910149299914907</v>
      </c>
      <c r="I21" s="230">
        <f>'Gov Finance'!I21/$O21*100</f>
        <v>5.7627446429952816</v>
      </c>
      <c r="J21" s="230">
        <f>'Gov Finance'!J21/$O21*100</f>
        <v>7.6728939429101874</v>
      </c>
      <c r="K21" s="229">
        <f>'Gov Finance'!K21/$O21*100</f>
        <v>2.078981975709755</v>
      </c>
      <c r="M21" s="206"/>
      <c r="O21" s="134">
        <v>103416</v>
      </c>
    </row>
    <row r="22" spans="1:15" ht="17.25" customHeight="1">
      <c r="A22" s="220" t="s">
        <v>327</v>
      </c>
      <c r="B22" s="219" t="s">
        <v>326</v>
      </c>
      <c r="C22" s="230">
        <f>'Gov Finance'!C22/$O22*100</f>
        <v>5.6752513084655645</v>
      </c>
      <c r="D22" s="230">
        <f>'Gov Finance'!D22/$O22*100</f>
        <v>13.275317770208526</v>
      </c>
      <c r="E22" s="230">
        <f>'Gov Finance'!E22/$O22*100</f>
        <v>0.61394035058569418</v>
      </c>
      <c r="F22" s="230">
        <f>'Gov Finance'!F22/$O22*100</f>
        <v>19.564509429259783</v>
      </c>
      <c r="G22" s="230">
        <f>'Gov Finance'!G22/$O22*100</f>
        <v>8.914513583118719</v>
      </c>
      <c r="H22" s="230">
        <f>'Gov Finance'!H22/$O22*100</f>
        <v>1.7984547644761988</v>
      </c>
      <c r="I22" s="230">
        <f>'Gov Finance'!I22/$O22*100</f>
        <v>5.1978898396610447</v>
      </c>
      <c r="J22" s="230">
        <f>'Gov Finance'!J22/$O22*100</f>
        <v>6.996344604137243</v>
      </c>
      <c r="K22" s="229">
        <f>'Gov Finance'!K22/$O22*100</f>
        <v>3.7822547146298908</v>
      </c>
      <c r="M22" s="206"/>
      <c r="O22" s="134">
        <v>120370</v>
      </c>
    </row>
    <row r="23" spans="1:15" ht="17.25" customHeight="1">
      <c r="A23" s="220" t="s">
        <v>325</v>
      </c>
      <c r="B23" s="219" t="s">
        <v>324</v>
      </c>
      <c r="C23" s="230">
        <f>'Gov Finance'!C23/$O23*100</f>
        <v>5.8188337447403446</v>
      </c>
      <c r="D23" s="230">
        <f>'Gov Finance'!D23/$O23*100</f>
        <v>11.046311719413728</v>
      </c>
      <c r="E23" s="230">
        <f>'Gov Finance'!E23/$O23*100</f>
        <v>0.80742807066835243</v>
      </c>
      <c r="F23" s="230">
        <f>'Gov Finance'!F23/$O23*100</f>
        <v>17.672573534822426</v>
      </c>
      <c r="G23" s="230">
        <f>'Gov Finance'!G23/$O23*100</f>
        <v>9.039381350886698</v>
      </c>
      <c r="H23" s="230">
        <f>'Gov Finance'!H23/$O23*100</f>
        <v>1.0996273923484985</v>
      </c>
      <c r="I23" s="230">
        <f>'Gov Finance'!I23/$O23*100</f>
        <v>4.5601958698749723</v>
      </c>
      <c r="J23" s="230">
        <f>'Gov Finance'!J23/$O23*100</f>
        <v>5.6598232622234699</v>
      </c>
      <c r="K23" s="229">
        <f>'Gov Finance'!K23/$O23*100</f>
        <v>1.390622595944798</v>
      </c>
      <c r="M23" s="206"/>
      <c r="O23" s="134">
        <v>149487</v>
      </c>
    </row>
    <row r="24" spans="1:15" ht="17.25" customHeight="1">
      <c r="A24" s="220" t="s">
        <v>323</v>
      </c>
      <c r="B24" s="219" t="s">
        <v>322</v>
      </c>
      <c r="C24" s="230">
        <f>'Gov Finance'!C24/$O24*100</f>
        <v>5.7654221631267717</v>
      </c>
      <c r="D24" s="230">
        <f>'Gov Finance'!D24/$O24*100</f>
        <v>11.321599776059344</v>
      </c>
      <c r="E24" s="230">
        <f>'Gov Finance'!E24/$O24*100</f>
        <v>0.93186139006496627</v>
      </c>
      <c r="F24" s="230">
        <f>'Gov Finance'!F24/$O24*100</f>
        <v>18.018883329251082</v>
      </c>
      <c r="G24" s="230">
        <f>'Gov Finance'!G24/$O24*100</f>
        <v>8.8342255968834937</v>
      </c>
      <c r="H24" s="230">
        <f>'Gov Finance'!H24/$O24*100</f>
        <v>2.2121721077247867</v>
      </c>
      <c r="I24" s="230">
        <f>'Gov Finance'!I24/$O24*100</f>
        <v>4.0361220943116738</v>
      </c>
      <c r="J24" s="230">
        <f>'Gov Finance'!J24/$O24*100</f>
        <v>6.2482942020364609</v>
      </c>
      <c r="K24" s="229">
        <f>'Gov Finance'!K24/$O24*100</f>
        <v>0.94474964134504347</v>
      </c>
      <c r="M24" s="206"/>
      <c r="O24" s="134">
        <v>171474</v>
      </c>
    </row>
    <row r="25" spans="1:15" ht="17.25" customHeight="1">
      <c r="A25" s="220" t="s">
        <v>321</v>
      </c>
      <c r="B25" s="219" t="s">
        <v>320</v>
      </c>
      <c r="C25" s="230">
        <f>'Gov Finance'!C25/$O25*100</f>
        <v>5.274699907663897</v>
      </c>
      <c r="D25" s="230">
        <f>'Gov Finance'!D25/$O25*100</f>
        <v>10.632803404391987</v>
      </c>
      <c r="E25" s="230">
        <f>'Gov Finance'!E25/$O25*100</f>
        <v>0.95256734513629615</v>
      </c>
      <c r="F25" s="230">
        <f>'Gov Finance'!F25/$O25*100</f>
        <v>16.860070657192182</v>
      </c>
      <c r="G25" s="230">
        <f>'Gov Finance'!G25/$O25*100</f>
        <v>9.8261170661206787</v>
      </c>
      <c r="H25" s="230">
        <f>'Gov Finance'!H25/$O25*100</f>
        <v>1.2011722670520695</v>
      </c>
      <c r="I25" s="230">
        <f>'Gov Finance'!I25/$O25*100</f>
        <v>4.5985386807981055</v>
      </c>
      <c r="J25" s="230">
        <f>'Gov Finance'!J25/$O25*100</f>
        <v>5.7997109478501754</v>
      </c>
      <c r="K25" s="229">
        <f>'Gov Finance'!K25/$O25*100</f>
        <v>0.91332450118431097</v>
      </c>
      <c r="M25" s="206"/>
      <c r="O25" s="134">
        <v>199272</v>
      </c>
    </row>
    <row r="26" spans="1:15" ht="17.25" customHeight="1">
      <c r="A26" s="220" t="s">
        <v>319</v>
      </c>
      <c r="B26" s="219" t="s">
        <v>318</v>
      </c>
      <c r="C26" s="230">
        <f>'Gov Finance'!C26/$O26*100</f>
        <v>7.5792859587087937</v>
      </c>
      <c r="D26" s="230">
        <f>'Gov Finance'!D26/$O26*100</f>
        <v>9.0315501311737201</v>
      </c>
      <c r="E26" s="230">
        <f>'Gov Finance'!E26/$O26*100</f>
        <v>1.2105395232120451</v>
      </c>
      <c r="F26" s="230">
        <f>'Gov Finance'!F26/$O26*100</f>
        <v>17.82137561309456</v>
      </c>
      <c r="G26" s="230">
        <f>'Gov Finance'!G26/$O26*100</f>
        <v>11.212592677084523</v>
      </c>
      <c r="H26" s="230">
        <f>'Gov Finance'!H26/$O26*100</f>
        <v>1.7963271358503481</v>
      </c>
      <c r="I26" s="230">
        <f>'Gov Finance'!I26/$O26*100</f>
        <v>3.3362837914908177</v>
      </c>
      <c r="J26" s="230">
        <f>'Gov Finance'!J26/$O26*100</f>
        <v>5.1326109273411653</v>
      </c>
      <c r="K26" s="229">
        <f>'Gov Finance'!K26/$O26*100</f>
        <v>0.86688719060111796</v>
      </c>
      <c r="M26" s="206"/>
      <c r="O26" s="134">
        <v>219175</v>
      </c>
    </row>
    <row r="27" spans="1:15" ht="17.25" customHeight="1">
      <c r="A27" s="220" t="s">
        <v>317</v>
      </c>
      <c r="B27" s="219" t="s">
        <v>316</v>
      </c>
      <c r="C27" s="230">
        <f>'Gov Finance'!C27/$O27*100</f>
        <v>7.5184502215633584</v>
      </c>
      <c r="D27" s="230">
        <f>'Gov Finance'!D27/$O27*100</f>
        <v>10.035835814119793</v>
      </c>
      <c r="E27" s="230">
        <f>'Gov Finance'!E27/$O27*100</f>
        <v>1.1439739989474234</v>
      </c>
      <c r="F27" s="230">
        <f>'Gov Finance'!F27/$O27*100</f>
        <v>18.698260034630572</v>
      </c>
      <c r="G27" s="230">
        <f>'Gov Finance'!G27/$O27*100</f>
        <v>11.205963529425945</v>
      </c>
      <c r="H27" s="230">
        <f>'Gov Finance'!H27/$O27*100</f>
        <v>1.9384684608678537</v>
      </c>
      <c r="I27" s="230">
        <f>'Gov Finance'!I27/$O27*100</f>
        <v>3.8020914938151082</v>
      </c>
      <c r="J27" s="230">
        <f>'Gov Finance'!J27/$O27*100</f>
        <v>5.7405599546829622</v>
      </c>
      <c r="K27" s="229">
        <f>'Gov Finance'!K27/$O27*100</f>
        <v>0.88384294914287331</v>
      </c>
      <c r="M27" s="206"/>
      <c r="O27" s="134">
        <v>248913</v>
      </c>
    </row>
    <row r="28" spans="1:15" ht="15.75" customHeight="1">
      <c r="A28" s="220" t="s">
        <v>315</v>
      </c>
      <c r="B28" s="219" t="s">
        <v>314</v>
      </c>
      <c r="C28" s="230">
        <f>'Gov Finance'!C28/$O28*100</f>
        <v>7.3892832061259197</v>
      </c>
      <c r="D28" s="230">
        <f>'Gov Finance'!D28/$O28*100</f>
        <v>9.4621493478020628</v>
      </c>
      <c r="E28" s="230">
        <f>'Gov Finance'!E28/$O28*100</f>
        <v>1.2310659399029635</v>
      </c>
      <c r="F28" s="230">
        <f>'Gov Finance'!F28/$O28*100</f>
        <v>18.082498493830947</v>
      </c>
      <c r="G28" s="230">
        <f>'Gov Finance'!G28/$O28*100</f>
        <v>10.827804771971351</v>
      </c>
      <c r="H28" s="230">
        <f>'Gov Finance'!H28/$O28*100</f>
        <v>2.134763451248249</v>
      </c>
      <c r="I28" s="230">
        <f>'Gov Finance'!I28/$O28*100</f>
        <v>3.2239582479243385</v>
      </c>
      <c r="J28" s="230">
        <f>'Gov Finance'!J28/$O28*100</f>
        <v>5.3587216991725874</v>
      </c>
      <c r="K28" s="229">
        <f>'Gov Finance'!K28/$O28*100</f>
        <v>1.0694691511623347</v>
      </c>
      <c r="M28" s="206"/>
      <c r="O28" s="134">
        <v>280513</v>
      </c>
    </row>
    <row r="29" spans="1:15" ht="17.25" customHeight="1">
      <c r="A29" s="220" t="s">
        <v>313</v>
      </c>
      <c r="B29" s="219" t="s">
        <v>312</v>
      </c>
      <c r="C29" s="230">
        <f>'Gov Finance'!C29/$O29*100</f>
        <v>7.7259718459671927</v>
      </c>
      <c r="D29" s="230">
        <f>'Gov Finance'!D29/$O29*100</f>
        <v>9.6208732071332417</v>
      </c>
      <c r="E29" s="230">
        <f>'Gov Finance'!E29/$O29*100</f>
        <v>1.3067194070036066</v>
      </c>
      <c r="F29" s="230">
        <f>'Gov Finance'!F29/$O29*100</f>
        <v>18.65356446010404</v>
      </c>
      <c r="G29" s="230">
        <f>'Gov Finance'!G29/$O29*100</f>
        <v>10.948461832505112</v>
      </c>
      <c r="H29" s="230">
        <f>'Gov Finance'!H29/$O29*100</f>
        <v>1.7958117967724243</v>
      </c>
      <c r="I29" s="230">
        <f>'Gov Finance'!I29/$O29*100</f>
        <v>3.6744875267995152</v>
      </c>
      <c r="J29" s="230">
        <f>'Gov Finance'!J29/$O29*100</f>
        <v>5.4702993235719388</v>
      </c>
      <c r="K29" s="229">
        <f>'Gov Finance'!K29/$O29*100</f>
        <v>1.1301500772823214</v>
      </c>
      <c r="M29" s="206"/>
      <c r="O29" s="134">
        <v>300845</v>
      </c>
    </row>
    <row r="30" spans="1:15" ht="17.25" customHeight="1">
      <c r="A30" s="220" t="s">
        <v>311</v>
      </c>
      <c r="B30" s="219" t="s">
        <v>310</v>
      </c>
      <c r="C30" s="230">
        <f>'Gov Finance'!C30/$O30*100</f>
        <v>9.3394262592241759</v>
      </c>
      <c r="D30" s="230">
        <f>'Gov Finance'!D30/$O30*100</f>
        <v>6.722128664818908</v>
      </c>
      <c r="E30" s="230">
        <f>'Gov Finance'!E30/$O30*100</f>
        <v>1.3573717386473938</v>
      </c>
      <c r="F30" s="230">
        <f>'Gov Finance'!F30/$O30*100</f>
        <v>17.418926662690478</v>
      </c>
      <c r="G30" s="230">
        <f>'Gov Finance'!G30/$O30*100</f>
        <v>10.890958846437217</v>
      </c>
      <c r="H30" s="230">
        <f>'Gov Finance'!H30/$O30*100</f>
        <v>1.2678680021985989</v>
      </c>
      <c r="I30" s="230">
        <f>'Gov Finance'!I30/$O30*100</f>
        <v>3.4652592124805572</v>
      </c>
      <c r="J30" s="230">
        <f>'Gov Finance'!J30/$O30*100</f>
        <v>4.7331272146791568</v>
      </c>
      <c r="K30" s="229">
        <f>'Gov Finance'!K30/$O30*100</f>
        <v>1.3770480300319263</v>
      </c>
      <c r="M30" s="206"/>
      <c r="O30" s="134">
        <v>342036</v>
      </c>
    </row>
    <row r="31" spans="1:15" ht="17.25" customHeight="1">
      <c r="A31" s="220" t="s">
        <v>309</v>
      </c>
      <c r="B31" s="219" t="s">
        <v>308</v>
      </c>
      <c r="C31" s="230">
        <f>'Gov Finance'!C31/$O31*100</f>
        <v>9.3755533771818875</v>
      </c>
      <c r="D31" s="230">
        <f>'Gov Finance'!D31/$O31*100</f>
        <v>6.7144942659583444</v>
      </c>
      <c r="E31" s="230">
        <f>'Gov Finance'!E31/$O31*100</f>
        <v>1.3736139219158445</v>
      </c>
      <c r="F31" s="230">
        <f>'Gov Finance'!F31/$O31*100</f>
        <v>17.463661565056078</v>
      </c>
      <c r="G31" s="230">
        <f>'Gov Finance'!G31/$O31*100</f>
        <v>11.301964752508646</v>
      </c>
      <c r="H31" s="230">
        <f>'Gov Finance'!H31/$O31*100</f>
        <v>1.5050992389746185</v>
      </c>
      <c r="I31" s="230">
        <f>'Gov Finance'!I31/$O31*100</f>
        <v>3.112679979340585</v>
      </c>
      <c r="J31" s="230">
        <f>'Gov Finance'!J31/$O31*100</f>
        <v>4.6177792183152029</v>
      </c>
      <c r="K31" s="229">
        <f>'Gov Finance'!K31/$O31*100</f>
        <v>1.449321190656885</v>
      </c>
      <c r="M31" s="206"/>
      <c r="O31" s="134">
        <v>379488</v>
      </c>
    </row>
    <row r="32" spans="1:15" ht="17.25" customHeight="1">
      <c r="A32" s="220" t="s">
        <v>307</v>
      </c>
      <c r="B32" s="219" t="s">
        <v>306</v>
      </c>
      <c r="C32" s="230">
        <f>'Gov Finance'!C32/$O32*100</f>
        <v>10.381738310661266</v>
      </c>
      <c r="D32" s="230">
        <f>'Gov Finance'!D32/$O32*100</f>
        <v>6.411327515092526</v>
      </c>
      <c r="E32" s="230">
        <f>'Gov Finance'!E32/$O32*100</f>
        <v>1.2888699821029816</v>
      </c>
      <c r="F32" s="230">
        <f>'Gov Finance'!F32/$O32*100</f>
        <v>18.081935807856773</v>
      </c>
      <c r="G32" s="230">
        <f>'Gov Finance'!G32/$O32*100</f>
        <v>11.073962913743777</v>
      </c>
      <c r="H32" s="230">
        <f>'Gov Finance'!H32/$O32*100</f>
        <v>1.5295903347421764</v>
      </c>
      <c r="I32" s="230">
        <f>'Gov Finance'!I32/$O32*100</f>
        <v>2.7278641224243216</v>
      </c>
      <c r="J32" s="230">
        <f>'Gov Finance'!J32/$O32*100</f>
        <v>4.2574544571664985</v>
      </c>
      <c r="K32" s="229">
        <f>'Gov Finance'!K32/$O32*100</f>
        <v>1.5854373659580485</v>
      </c>
      <c r="L32" s="206"/>
      <c r="M32" s="206"/>
      <c r="O32" s="134">
        <v>441518.54562668502</v>
      </c>
    </row>
    <row r="33" spans="1:18" ht="17.25" customHeight="1">
      <c r="A33" s="220" t="s">
        <v>305</v>
      </c>
      <c r="B33" s="219" t="s">
        <v>304</v>
      </c>
      <c r="C33" s="230">
        <f>'Gov Finance'!C33/$O33*100</f>
        <v>10.635475510149456</v>
      </c>
      <c r="D33" s="230">
        <f>'Gov Finance'!D33/$O33*100</f>
        <v>5.3920560782732556</v>
      </c>
      <c r="E33" s="230">
        <f>'Gov Finance'!E33/$O33*100</f>
        <v>1.40058860140637</v>
      </c>
      <c r="F33" s="230">
        <f>'Gov Finance'!F33/$O33*100</f>
        <v>17.42812018982908</v>
      </c>
      <c r="G33" s="230">
        <f>'Gov Finance'!G33/$O33*100</f>
        <v>10.979740532270149</v>
      </c>
      <c r="H33" s="230">
        <f>'Gov Finance'!H33/$O33*100</f>
        <v>1.4552722608598718</v>
      </c>
      <c r="I33" s="230">
        <f>'Gov Finance'!I33/$O33*100</f>
        <v>1.6756628184363445</v>
      </c>
      <c r="J33" s="230">
        <f>'Gov Finance'!J33/$O33*100</f>
        <v>3.1309350792962163</v>
      </c>
      <c r="K33" s="229">
        <f>'Gov Finance'!K33/$O33*100</f>
        <v>1.7412405493870864</v>
      </c>
      <c r="L33" s="206"/>
      <c r="M33" s="206"/>
      <c r="O33" s="134">
        <v>459442.55104879028</v>
      </c>
    </row>
    <row r="34" spans="1:18" ht="17.25" customHeight="1">
      <c r="A34" s="220" t="s">
        <v>303</v>
      </c>
      <c r="B34" s="219" t="s">
        <v>302</v>
      </c>
      <c r="C34" s="230">
        <f>'Gov Finance'!C34/$O34*100</f>
        <v>10.582536122442148</v>
      </c>
      <c r="D34" s="230">
        <f>'Gov Finance'!D34/$O34*100</f>
        <v>4.541792376861979</v>
      </c>
      <c r="E34" s="230">
        <f>'Gov Finance'!E34/$O34*100</f>
        <v>1.9420768482254103</v>
      </c>
      <c r="F34" s="230">
        <f>'Gov Finance'!F34/$O34*100</f>
        <v>17.066405347529539</v>
      </c>
      <c r="G34" s="230">
        <f>'Gov Finance'!G34/$O34*100</f>
        <v>11.423442497270813</v>
      </c>
      <c r="H34" s="230">
        <f>'Gov Finance'!H34/$O34*100</f>
        <v>2.3036239264865075</v>
      </c>
      <c r="I34" s="230">
        <f>'Gov Finance'!I34/$O34*100</f>
        <v>0.92363647162921836</v>
      </c>
      <c r="J34" s="230">
        <f>'Gov Finance'!J34/$O34*100</f>
        <v>3.2272603981157255</v>
      </c>
      <c r="K34" s="229">
        <f>'Gov Finance'!K34/$O34*100</f>
        <v>1.8040318439501692</v>
      </c>
      <c r="L34" s="221"/>
      <c r="M34" s="206"/>
      <c r="O34" s="134">
        <v>492230.77906186244</v>
      </c>
    </row>
    <row r="35" spans="1:18" ht="17.25" customHeight="1">
      <c r="A35" s="220" t="s">
        <v>301</v>
      </c>
      <c r="B35" s="219" t="s">
        <v>300</v>
      </c>
      <c r="C35" s="230">
        <f>'Gov Finance'!C35/$O35*100</f>
        <v>10.349734106330928</v>
      </c>
      <c r="D35" s="230">
        <f>'Gov Finance'!D35/$O35*100</f>
        <v>4.3028673808222662</v>
      </c>
      <c r="E35" s="230">
        <f>'Gov Finance'!E35/$O35*100</f>
        <v>2.0111632990369714</v>
      </c>
      <c r="F35" s="230">
        <f>'Gov Finance'!F35/$O35*100</f>
        <v>16.663764786190168</v>
      </c>
      <c r="G35" s="230">
        <f>'Gov Finance'!G35/$O35*100</f>
        <v>11.612689287744534</v>
      </c>
      <c r="H35" s="230">
        <f>'Gov Finance'!H35/$O35*100</f>
        <v>2.10217230884221</v>
      </c>
      <c r="I35" s="230">
        <f>'Gov Finance'!I35/$O35*100</f>
        <v>1.4213327308932981</v>
      </c>
      <c r="J35" s="230">
        <f>'Gov Finance'!J35/$O35*100</f>
        <v>3.5235050397355074</v>
      </c>
      <c r="K35" s="229">
        <f>'Gov Finance'!K35/$O35*100</f>
        <v>1.0447712853606359</v>
      </c>
      <c r="L35" s="206"/>
      <c r="M35" s="206"/>
      <c r="O35" s="134">
        <v>536749.054896191</v>
      </c>
    </row>
    <row r="36" spans="1:18" ht="17.25" customHeight="1">
      <c r="A36" s="220" t="s">
        <v>299</v>
      </c>
      <c r="B36" s="219" t="s">
        <v>298</v>
      </c>
      <c r="C36" s="230">
        <f>'Gov Finance'!C36/$O36*100</f>
        <v>10.465763201522925</v>
      </c>
      <c r="D36" s="230">
        <f>'Gov Finance'!D36/$O36*100</f>
        <v>4.6386560095135012</v>
      </c>
      <c r="E36" s="230">
        <f>'Gov Finance'!E36/$O36*100</f>
        <v>2.2960726119250898</v>
      </c>
      <c r="F36" s="230">
        <f>'Gov Finance'!F36/$O36*100</f>
        <v>17.400491822961516</v>
      </c>
      <c r="G36" s="230">
        <f>'Gov Finance'!G36/$O36*100</f>
        <v>11.897304242114735</v>
      </c>
      <c r="H36" s="230">
        <f>'Gov Finance'!H36/$O36*100</f>
        <v>2.4416160476925097</v>
      </c>
      <c r="I36" s="230">
        <f>'Gov Finance'!I36/$O36*100</f>
        <v>1.5720981482398577</v>
      </c>
      <c r="J36" s="230">
        <f>'Gov Finance'!J36/$O36*100</f>
        <v>4.0137141959323674</v>
      </c>
      <c r="K36" s="229">
        <f>'Gov Finance'!K36/$O36*100</f>
        <v>1.5164443471851436</v>
      </c>
      <c r="L36" s="206"/>
      <c r="M36" s="206"/>
      <c r="O36" s="134">
        <v>589411.67320720293</v>
      </c>
    </row>
    <row r="37" spans="1:18" ht="17.25" customHeight="1">
      <c r="A37" s="220" t="s">
        <v>297</v>
      </c>
      <c r="B37" s="219" t="s">
        <v>296</v>
      </c>
      <c r="C37" s="230">
        <f>'Gov Finance'!C37/$O37*100</f>
        <v>10.246048648584107</v>
      </c>
      <c r="D37" s="230">
        <f>'Gov Finance'!D37/$O37*100</f>
        <v>4.5264214057255785</v>
      </c>
      <c r="E37" s="230">
        <f>'Gov Finance'!E37/$O37*100</f>
        <v>2.1808778688119888</v>
      </c>
      <c r="F37" s="230">
        <f>'Gov Finance'!F37/$O37*100</f>
        <v>16.953347923121676</v>
      </c>
      <c r="G37" s="230">
        <f>'Gov Finance'!G37/$O37*100</f>
        <v>11.050887318612999</v>
      </c>
      <c r="H37" s="230">
        <f>'Gov Finance'!H37/$O37*100</f>
        <v>2.1140243891135788</v>
      </c>
      <c r="I37" s="230">
        <f>'Gov Finance'!I37/$O37*100</f>
        <v>1.2558483906211821</v>
      </c>
      <c r="J37" s="230">
        <f>'Gov Finance'!J37/$O37*100</f>
        <v>3.3698727797347607</v>
      </c>
      <c r="K37" s="229">
        <f>'Gov Finance'!K37/$O37*100</f>
        <v>1.8092779637825955</v>
      </c>
      <c r="M37" s="206"/>
      <c r="O37" s="134">
        <v>654084.12841433403</v>
      </c>
    </row>
    <row r="38" spans="1:18" ht="17.25" customHeight="1">
      <c r="A38" s="220" t="s">
        <v>295</v>
      </c>
      <c r="B38" s="219" t="s">
        <v>294</v>
      </c>
      <c r="C38" s="230">
        <f>'Gov Finance'!C38/$O38*100</f>
        <v>10.596254816378686</v>
      </c>
      <c r="D38" s="230">
        <f>'Gov Finance'!D38/$O38*100</f>
        <v>5.4587012882021773</v>
      </c>
      <c r="E38" s="230">
        <f>'Gov Finance'!E38/$O38*100</f>
        <v>2.3016871824582825</v>
      </c>
      <c r="F38" s="230">
        <f>'Gov Finance'!F38/$O38*100</f>
        <v>18.356643287039141</v>
      </c>
      <c r="G38" s="230">
        <f>'Gov Finance'!G38/$O38*100</f>
        <v>12.0512297604806</v>
      </c>
      <c r="H38" s="230">
        <f>'Gov Finance'!H38/$O38*100</f>
        <v>2.1709555602864579</v>
      </c>
      <c r="I38" s="230">
        <f>'Gov Finance'!I38/$O38*100</f>
        <v>1.3813035874980955</v>
      </c>
      <c r="J38" s="230">
        <f>'Gov Finance'!J38/$O38*100</f>
        <v>3.5522591477845533</v>
      </c>
      <c r="K38" s="229">
        <f>'Gov Finance'!K38/$O38*100</f>
        <v>2.4583178175354026</v>
      </c>
      <c r="M38" s="206"/>
      <c r="O38" s="134">
        <v>727826.96656927792</v>
      </c>
    </row>
    <row r="39" spans="1:18" ht="17.25" customHeight="1">
      <c r="A39" s="220" t="s">
        <v>293</v>
      </c>
      <c r="B39" s="219" t="s">
        <v>292</v>
      </c>
      <c r="C39" s="230">
        <f>'Gov Finance'!C39/$O39*100</f>
        <v>11.211424084773917</v>
      </c>
      <c r="D39" s="230">
        <f>'Gov Finance'!D39/$O39*100</f>
        <v>6.5610938420347704</v>
      </c>
      <c r="E39" s="230">
        <f>'Gov Finance'!E39/$O39*100</f>
        <v>2.0090400585999277</v>
      </c>
      <c r="F39" s="230">
        <f>'Gov Finance'!F39/$O39*100</f>
        <v>19.781557985408615</v>
      </c>
      <c r="G39" s="230">
        <f>'Gov Finance'!G39/$O39*100</f>
        <v>13.194586496040342</v>
      </c>
      <c r="H39" s="230">
        <f>'Gov Finance'!H39/$O39*100</f>
        <v>2.4913254074163844</v>
      </c>
      <c r="I39" s="230">
        <f>'Gov Finance'!I39/$O39*100</f>
        <v>1.1009390929475062</v>
      </c>
      <c r="J39" s="230">
        <f>'Gov Finance'!J39/$O39*100</f>
        <v>3.5922645003638904</v>
      </c>
      <c r="K39" s="229">
        <f>'Gov Finance'!K39/$O39*100</f>
        <v>2.5128662930198855</v>
      </c>
      <c r="M39" s="206"/>
      <c r="O39" s="134">
        <v>815658.20103257697</v>
      </c>
    </row>
    <row r="40" spans="1:18" ht="17.25" customHeight="1">
      <c r="A40" s="220" t="s">
        <v>291</v>
      </c>
      <c r="B40" s="219" t="s">
        <v>290</v>
      </c>
      <c r="C40" s="230">
        <f>'Gov Finance'!C40/$O40*100</f>
        <v>12.925490365518973</v>
      </c>
      <c r="D40" s="230">
        <f>'Gov Finance'!D40/$O40*100</f>
        <v>7.3956257979211415</v>
      </c>
      <c r="E40" s="230">
        <f>'Gov Finance'!E40/$O40*100</f>
        <v>1.9057629898825892</v>
      </c>
      <c r="F40" s="230">
        <f>'Gov Finance'!F40/$O40*100</f>
        <v>22.226879153322702</v>
      </c>
      <c r="G40" s="230">
        <f>'Gov Finance'!G40/$O40*100</f>
        <v>14.517711152759189</v>
      </c>
      <c r="H40" s="230">
        <f>'Gov Finance'!H40/$O40*100</f>
        <v>2.6695969964497235</v>
      </c>
      <c r="I40" s="230">
        <f>'Gov Finance'!I40/$O40*100</f>
        <v>1.0087168079050994</v>
      </c>
      <c r="J40" s="230">
        <f>'Gov Finance'!J40/$O40*100</f>
        <v>3.6783138043548234</v>
      </c>
      <c r="K40" s="229">
        <f>'Gov Finance'!K40/$O40*100</f>
        <v>1.8635667929233848</v>
      </c>
      <c r="M40" s="206"/>
      <c r="O40" s="134">
        <v>988271.52694157092</v>
      </c>
    </row>
    <row r="41" spans="1:18" s="205" customFormat="1" ht="17.25" customHeight="1">
      <c r="A41" s="216" t="s">
        <v>289</v>
      </c>
      <c r="B41" s="215" t="s">
        <v>288</v>
      </c>
      <c r="C41" s="230">
        <f>'Gov Finance'!C41/$O41*100</f>
        <v>15.644004619862564</v>
      </c>
      <c r="D41" s="230">
        <f>'Gov Finance'!D41/$O41*100</f>
        <v>3.396266474006576</v>
      </c>
      <c r="E41" s="230">
        <f>'Gov Finance'!E41/$O41*100</f>
        <v>2.731598411793557</v>
      </c>
      <c r="F41" s="230">
        <f>'Gov Finance'!F41/$O41*100</f>
        <v>21.771869505662696</v>
      </c>
      <c r="G41" s="230">
        <f>'Gov Finance'!G41/$O41*100</f>
        <v>15.086335574727366</v>
      </c>
      <c r="H41" s="230">
        <f>'Gov Finance'!H41/$O41*100</f>
        <v>3.2316251671375791</v>
      </c>
      <c r="I41" s="230">
        <f>'Gov Finance'!I41/$O41*100</f>
        <v>0.94094824415238887</v>
      </c>
      <c r="J41" s="230">
        <f>'Gov Finance'!J41/$O41*100</f>
        <v>4.1725734112899673</v>
      </c>
      <c r="K41" s="229">
        <f>'Gov Finance'!K41/$O41*100</f>
        <v>2.5079361796270105</v>
      </c>
      <c r="L41" s="134"/>
      <c r="M41" s="206"/>
      <c r="O41" s="205">
        <v>1192773.5738653811</v>
      </c>
      <c r="R41" s="134"/>
    </row>
    <row r="42" spans="1:18" ht="17.25" customHeight="1">
      <c r="A42" s="220" t="s">
        <v>382</v>
      </c>
      <c r="B42" s="219" t="s">
        <v>286</v>
      </c>
      <c r="C42" s="230">
        <f>'Gov Finance'!C42/$O42*100</f>
        <v>13.449176728507755</v>
      </c>
      <c r="D42" s="230">
        <f>'Gov Finance'!D42/$O42*100</f>
        <v>3.0286207830540914</v>
      </c>
      <c r="E42" s="230">
        <f>'Gov Finance'!E42/$O42*100</f>
        <v>2.4232764352505458</v>
      </c>
      <c r="F42" s="230">
        <f>'Gov Finance'!F42/$O42*100</f>
        <v>18.901073946812392</v>
      </c>
      <c r="G42" s="230">
        <f>'Gov Finance'!G42/$O42*100</f>
        <v>12.786935802955915</v>
      </c>
      <c r="H42" s="230">
        <f>'Gov Finance'!H42/$O42*100</f>
        <v>2.9386788808999076</v>
      </c>
      <c r="I42" s="230">
        <f>'Gov Finance'!I42/$O42*100</f>
        <v>0.7727492135300672</v>
      </c>
      <c r="J42" s="230">
        <f>'Gov Finance'!J42/$O42*100</f>
        <v>3.7114280944299747</v>
      </c>
      <c r="K42" s="229">
        <f>'Gov Finance'!K42/$O42*100</f>
        <v>2.7206944657324659</v>
      </c>
      <c r="M42" s="206"/>
      <c r="O42" s="134">
        <v>1562680.9822084852</v>
      </c>
    </row>
    <row r="43" spans="1:18" ht="17.25" customHeight="1">
      <c r="A43" s="220" t="s">
        <v>285</v>
      </c>
      <c r="B43" s="219" t="s">
        <v>284</v>
      </c>
      <c r="C43" s="230">
        <f>'Gov Finance'!C43/$O43*100</f>
        <v>13.845705753673199</v>
      </c>
      <c r="D43" s="230">
        <f>'Gov Finance'!D43/$O43*100</f>
        <v>2.922618605084863</v>
      </c>
      <c r="E43" s="230">
        <f>'Gov Finance'!E43/$O43*100</f>
        <v>2.5203210182458609</v>
      </c>
      <c r="F43" s="230">
        <f>'Gov Finance'!F43/$O43*100</f>
        <v>19.28864537700392</v>
      </c>
      <c r="G43" s="230">
        <f>'Gov Finance'!G43/$O43*100</f>
        <v>13.90832575133159</v>
      </c>
      <c r="H43" s="230">
        <f>'Gov Finance'!H43/$O43*100</f>
        <v>2.3209033360896929</v>
      </c>
      <c r="I43" s="230">
        <f>'Gov Finance'!I43/$O43*100</f>
        <v>0.63030045735098628</v>
      </c>
      <c r="J43" s="230">
        <f>'Gov Finance'!J43/$O43*100</f>
        <v>2.9512037934406794</v>
      </c>
      <c r="K43" s="229">
        <f>'Gov Finance'!K43/$O43*100</f>
        <v>2.0711488999986605</v>
      </c>
      <c r="L43" s="204"/>
      <c r="M43" s="206"/>
      <c r="O43" s="134">
        <v>1758379.1778574469</v>
      </c>
    </row>
    <row r="44" spans="1:18" ht="17.25" customHeight="1">
      <c r="A44" s="216" t="s">
        <v>283</v>
      </c>
      <c r="B44" s="215" t="s">
        <v>282</v>
      </c>
      <c r="C44" s="230">
        <f>'Gov Finance'!C44/$O44*100</f>
        <v>12.694614978243285</v>
      </c>
      <c r="D44" s="230">
        <f>'Gov Finance'!D44/$O44*100</f>
        <v>2.8009321361602084</v>
      </c>
      <c r="E44" s="230">
        <f>'Gov Finance'!E44/$O44*100</f>
        <v>2.9027984614153768</v>
      </c>
      <c r="F44" s="230">
        <f>'Gov Finance'!F44/$O44*100</f>
        <v>18.398345575818869</v>
      </c>
      <c r="G44" s="230">
        <f>'Gov Finance'!G44/$O44*100</f>
        <v>15.224811464264704</v>
      </c>
      <c r="H44" s="230">
        <f>'Gov Finance'!H44/$O44*100</f>
        <v>1.8073102470475586</v>
      </c>
      <c r="I44" s="230">
        <f>'Gov Finance'!I44/$O44*100</f>
        <v>0.61402256274309219</v>
      </c>
      <c r="J44" s="230">
        <f>'Gov Finance'!J44/$O44*100</f>
        <v>2.421332809790651</v>
      </c>
      <c r="K44" s="229">
        <f>'Gov Finance'!K44/$O44*100</f>
        <v>0.97690994811185683</v>
      </c>
      <c r="M44" s="206"/>
      <c r="O44" s="134">
        <v>1949294.8185045589</v>
      </c>
    </row>
    <row r="45" spans="1:18" ht="17.25" customHeight="1">
      <c r="A45" s="216" t="s">
        <v>281</v>
      </c>
      <c r="B45" s="215" t="s">
        <v>280</v>
      </c>
      <c r="C45" s="230">
        <f>'Gov Finance'!C45/$O45*100</f>
        <v>13.595892832190923</v>
      </c>
      <c r="D45" s="230">
        <f>'Gov Finance'!D45/$O45*100</f>
        <v>2.9874119452126182</v>
      </c>
      <c r="E45" s="230">
        <f>'Gov Finance'!E45/$O45*100</f>
        <v>2.9036983580120834</v>
      </c>
      <c r="F45" s="230">
        <f>'Gov Finance'!F45/$O45*100</f>
        <v>19.487003135415623</v>
      </c>
      <c r="G45" s="230">
        <f>'Gov Finance'!G45/$O45*100</f>
        <v>16.281716927551255</v>
      </c>
      <c r="H45" s="230">
        <f>'Gov Finance'!H45/$O45*100</f>
        <v>1.8904944240231856</v>
      </c>
      <c r="I45" s="230">
        <f>'Gov Finance'!I45/$O45*100</f>
        <v>0.80620923457399418</v>
      </c>
      <c r="J45" s="230">
        <f>'Gov Finance'!J45/$O45*100</f>
        <v>2.6967036585971793</v>
      </c>
      <c r="K45" s="229">
        <f>'Gov Finance'!K45/$O45*100</f>
        <v>0.89508034455151908</v>
      </c>
      <c r="M45" s="206"/>
      <c r="O45" s="134">
        <v>2232525.2835277542</v>
      </c>
    </row>
    <row r="46" spans="1:18" ht="17.25" customHeight="1">
      <c r="A46" s="216" t="s">
        <v>279</v>
      </c>
      <c r="B46" s="215" t="s">
        <v>278</v>
      </c>
      <c r="C46" s="230">
        <f>'Gov Finance'!C46/$O46*100</f>
        <v>13.998705970426645</v>
      </c>
      <c r="D46" s="230">
        <f>'Gov Finance'!D46/$O46*100</f>
        <v>3.6620440147370972</v>
      </c>
      <c r="E46" s="230">
        <f>'Gov Finance'!E46/$O46*100</f>
        <v>4.2624859578316565</v>
      </c>
      <c r="F46" s="230">
        <f>'Gov Finance'!F46/$O46*100</f>
        <v>21.923235942995397</v>
      </c>
      <c r="G46" s="230">
        <f>'Gov Finance'!G46/$O46*100</f>
        <v>16.992973577315084</v>
      </c>
      <c r="H46" s="230">
        <f>'Gov Finance'!H46/$O46*100</f>
        <v>1.5750826400124545</v>
      </c>
      <c r="I46" s="230">
        <f>'Gov Finance'!I46/$O46*100</f>
        <v>1.0534277360540352</v>
      </c>
      <c r="J46" s="230">
        <f>'Gov Finance'!J46/$O46*100</f>
        <v>2.6285103760664894</v>
      </c>
      <c r="K46" s="229">
        <f>'Gov Finance'!K46/$O46*100</f>
        <v>1.7480980888789261</v>
      </c>
      <c r="M46" s="206"/>
      <c r="O46" s="134">
        <v>2423638.4828479951</v>
      </c>
    </row>
    <row r="47" spans="1:18" ht="17.25" customHeight="1">
      <c r="A47" s="216" t="s">
        <v>68</v>
      </c>
      <c r="B47" s="215" t="s">
        <v>277</v>
      </c>
      <c r="C47" s="230">
        <f>'Gov Finance'!C47/$O47*100</f>
        <v>14.223948338705512</v>
      </c>
      <c r="D47" s="230">
        <f>'Gov Finance'!D47/$O47*100</f>
        <v>4.6910190947528898</v>
      </c>
      <c r="E47" s="230">
        <f>'Gov Finance'!E47/$O47*100</f>
        <v>4.1291028518667101</v>
      </c>
      <c r="F47" s="230">
        <f>'Gov Finance'!F47/$O47*100</f>
        <v>23.044070285325112</v>
      </c>
      <c r="G47" s="230">
        <f>'Gov Finance'!G47/$O47*100</f>
        <v>18.604475127666287</v>
      </c>
      <c r="H47" s="230">
        <f>'Gov Finance'!H47/$O47*100</f>
        <v>1.5161487212349727</v>
      </c>
      <c r="I47" s="230">
        <f>'Gov Finance'!I47/$O47*100</f>
        <v>1.3210673103344344</v>
      </c>
      <c r="J47" s="230">
        <f>'Gov Finance'!J47/$O47*100</f>
        <v>2.8372160315694068</v>
      </c>
      <c r="K47" s="229">
        <f>'Gov Finance'!K47/$O47*100</f>
        <v>3.3653492341438764</v>
      </c>
      <c r="M47" s="206"/>
      <c r="O47" s="134">
        <v>2608184.437723869</v>
      </c>
    </row>
    <row r="48" spans="1:18" ht="17.25" customHeight="1">
      <c r="A48" s="216" t="s">
        <v>69</v>
      </c>
      <c r="B48" s="215" t="s">
        <v>276</v>
      </c>
      <c r="C48" s="230">
        <f>'Gov Finance'!C48/$O48*100</f>
        <v>16.853749615291651</v>
      </c>
      <c r="D48" s="230">
        <f>'Gov Finance'!D48/$O48*100</f>
        <v>6.7838663915406174</v>
      </c>
      <c r="E48" s="230">
        <f>'Gov Finance'!E48/$O48*100</f>
        <v>3.5709530386588617</v>
      </c>
      <c r="F48" s="230">
        <f>'Gov Finance'!F48/$O48*100</f>
        <v>27.208569045491132</v>
      </c>
      <c r="G48" s="230">
        <f>'Gov Finance'!G48/$O48*100</f>
        <v>19.907983408775323</v>
      </c>
      <c r="H48" s="230">
        <f>'Gov Finance'!H48/$O48*100</f>
        <v>1.0377249313032395</v>
      </c>
      <c r="I48" s="230">
        <f>'Gov Finance'!I48/$O48*100</f>
        <v>1.8852865731467772</v>
      </c>
      <c r="J48" s="230">
        <f>'Gov Finance'!J48/$O48*100</f>
        <v>2.9230115044500167</v>
      </c>
      <c r="K48" s="229">
        <f>'Gov Finance'!K48/$O48*100</f>
        <v>2.8707682711231635</v>
      </c>
      <c r="M48" s="206"/>
      <c r="O48" s="134">
        <v>3077144.9193089572</v>
      </c>
    </row>
    <row r="49" spans="1:15" ht="17.25" customHeight="1">
      <c r="A49" s="216" t="s">
        <v>70</v>
      </c>
      <c r="B49" s="215" t="s">
        <v>275</v>
      </c>
      <c r="C49" s="230">
        <f>'Gov Finance'!C49/$O49*100</f>
        <v>20.165793579499862</v>
      </c>
      <c r="D49" s="230">
        <f>'Gov Finance'!D49/$O49*100</f>
        <v>7.8332659798097977</v>
      </c>
      <c r="E49" s="230">
        <f>'Gov Finance'!E49/$O49*100</f>
        <v>3.4620473266772644</v>
      </c>
      <c r="F49" s="230">
        <f>'Gov Finance'!F49/$O49*100</f>
        <v>31.461106885986929</v>
      </c>
      <c r="G49" s="230">
        <f>'Gov Finance'!G49/$O49*100</f>
        <v>21.028016879119985</v>
      </c>
      <c r="H49" s="230">
        <f>'Gov Finance'!H49/$O49*100</f>
        <v>1.1377105594594861</v>
      </c>
      <c r="I49" s="230">
        <f>'Gov Finance'!I49/$O49*100</f>
        <v>2.6688094142852874</v>
      </c>
      <c r="J49" s="230">
        <f>'Gov Finance'!J49/$O49*100</f>
        <v>3.8065199737447735</v>
      </c>
      <c r="K49" s="229">
        <f>'Gov Finance'!K49/$O49*100</f>
        <v>4.1884555547681916</v>
      </c>
      <c r="M49" s="206"/>
      <c r="O49" s="134">
        <v>3455949.2898334255</v>
      </c>
    </row>
    <row r="50" spans="1:15" ht="17.25" customHeight="1">
      <c r="A50" s="216" t="s">
        <v>71</v>
      </c>
      <c r="B50" s="215" t="s">
        <v>274</v>
      </c>
      <c r="C50" s="230">
        <f>'Gov Finance'!C50/$O50*100</f>
        <v>18.565185823438306</v>
      </c>
      <c r="D50" s="230">
        <f>'Gov Finance'!D50/$O50*100</f>
        <v>6.2598304403385905</v>
      </c>
      <c r="E50" s="230">
        <f>'Gov Finance'!E50/$O50*100</f>
        <v>3.9512762372119323</v>
      </c>
      <c r="F50" s="230">
        <f>'Gov Finance'!F50/$O50*100</f>
        <v>28.776292500988831</v>
      </c>
      <c r="G50" s="230">
        <f>'Gov Finance'!G50/$O50*100</f>
        <v>21.758928315498217</v>
      </c>
      <c r="H50" s="230">
        <f>'Gov Finance'!H50/$O50*100</f>
        <v>0.59339499841316967</v>
      </c>
      <c r="I50" s="230">
        <f>'Gov Finance'!I50/$O50*100</f>
        <v>3.2229785725889215</v>
      </c>
      <c r="J50" s="230">
        <f>'Gov Finance'!J50/$O50*100</f>
        <v>3.8163735710020914</v>
      </c>
      <c r="K50" s="229">
        <f>'Gov Finance'!K50/$O50*100</f>
        <v>2.4976350944402133</v>
      </c>
      <c r="M50" s="206"/>
      <c r="O50" s="134">
        <v>3858930.4023853722</v>
      </c>
    </row>
    <row r="51" spans="1:15" ht="17.25" customHeight="1">
      <c r="A51" s="216" t="s">
        <v>273</v>
      </c>
      <c r="B51" s="215" t="s">
        <v>79</v>
      </c>
      <c r="C51" s="230">
        <f>'Gov Finance'!C51/$O51*100</f>
        <v>20.034515695494743</v>
      </c>
      <c r="D51" s="230">
        <f>'Gov Finance'!D51/$O51*100</f>
        <v>4.8315336647800109</v>
      </c>
      <c r="E51" s="230">
        <f>'Gov Finance'!E51/$O51*100</f>
        <v>3.0117650859411991</v>
      </c>
      <c r="F51" s="230">
        <f>'Gov Finance'!F51/$O51*100</f>
        <v>27.877814446215947</v>
      </c>
      <c r="G51" s="230">
        <f>'Gov Finance'!G51/$O51*100</f>
        <v>21.491104564025466</v>
      </c>
      <c r="H51" s="230">
        <f>'Gov Finance'!H51/$O51*100</f>
        <v>0.60589045204155079</v>
      </c>
      <c r="I51" s="230">
        <f>'Gov Finance'!I51/$O51*100</f>
        <v>2.9796374731811661</v>
      </c>
      <c r="J51" s="230">
        <f>'Gov Finance'!J51/$O51*100</f>
        <v>3.5855279252227166</v>
      </c>
      <c r="K51" s="229">
        <f>'Gov Finance'!K51/$O51*100</f>
        <v>4.9720864146253687</v>
      </c>
      <c r="M51" s="206"/>
      <c r="O51" s="134">
        <v>3914701.0684983381</v>
      </c>
    </row>
    <row r="52" spans="1:15" ht="17.25" customHeight="1" thickBot="1">
      <c r="A52" s="211" t="s">
        <v>272</v>
      </c>
      <c r="B52" s="210" t="s">
        <v>80</v>
      </c>
      <c r="C52" s="237">
        <f>'Gov Finance'!C52/$O52*100</f>
        <v>19.962822895664608</v>
      </c>
      <c r="D52" s="237">
        <f>'Gov Finance'!D52/$O52*100</f>
        <v>5.3512282512032927</v>
      </c>
      <c r="E52" s="237">
        <f>'Gov Finance'!E52/$O52*100</f>
        <v>2.3667719513651142</v>
      </c>
      <c r="F52" s="237">
        <f>'Gov Finance'!F52/$O52*100</f>
        <v>27.68082309823302</v>
      </c>
      <c r="G52" s="237">
        <f>'Gov Finance'!G52/$O52*100</f>
        <v>22.94113338577883</v>
      </c>
      <c r="H52" s="237">
        <f>'Gov Finance'!H52/$O52*100</f>
        <v>0.48197727540364738</v>
      </c>
      <c r="I52" s="237">
        <f>'Gov Finance'!I52/$O52*100</f>
        <v>2.9809333585662068</v>
      </c>
      <c r="J52" s="237">
        <f>'Gov Finance'!J52/$O52*100</f>
        <v>3.4629106339698539</v>
      </c>
      <c r="K52" s="236">
        <f>'Gov Finance'!K52/$O52*100</f>
        <v>5.2506392537209106</v>
      </c>
      <c r="M52" s="206"/>
      <c r="O52" s="134">
        <v>4266321.4739282271</v>
      </c>
    </row>
    <row r="53" spans="1:15" ht="54.75" customHeight="1" thickTop="1">
      <c r="A53" s="3496" t="s">
        <v>271</v>
      </c>
      <c r="B53" s="3496"/>
      <c r="C53" s="3496"/>
      <c r="D53" s="3496"/>
      <c r="E53" s="3496"/>
      <c r="F53" s="3496"/>
      <c r="G53" s="3496"/>
      <c r="H53" s="3496"/>
      <c r="I53" s="3496"/>
      <c r="J53" s="3496"/>
      <c r="K53" s="3496"/>
    </row>
    <row r="54" spans="1:15" ht="33.75" customHeight="1">
      <c r="A54" s="3496" t="s">
        <v>270</v>
      </c>
      <c r="B54" s="3496"/>
      <c r="C54" s="3496"/>
      <c r="D54" s="3496"/>
      <c r="E54" s="3496"/>
      <c r="F54" s="3496"/>
      <c r="G54" s="3496"/>
      <c r="H54" s="3496"/>
      <c r="I54" s="3496"/>
      <c r="J54" s="3496"/>
      <c r="K54" s="3496"/>
    </row>
    <row r="55" spans="1:15" s="205" customFormat="1" ht="18.75" customHeight="1">
      <c r="A55" s="3494" t="s">
        <v>376</v>
      </c>
      <c r="B55" s="3494"/>
      <c r="C55" s="3494"/>
      <c r="D55" s="3494"/>
      <c r="E55" s="3494"/>
      <c r="F55" s="3494"/>
      <c r="G55" s="3494"/>
      <c r="H55" s="3494"/>
      <c r="I55" s="3494"/>
      <c r="J55" s="3494"/>
      <c r="K55" s="3494"/>
    </row>
    <row r="56" spans="1:15" s="205" customFormat="1" ht="18.75" customHeight="1">
      <c r="A56" s="3494" t="s">
        <v>268</v>
      </c>
      <c r="B56" s="3494"/>
      <c r="C56" s="3494"/>
      <c r="D56" s="3494"/>
      <c r="E56" s="3494"/>
      <c r="F56" s="3494"/>
      <c r="G56" s="3494"/>
      <c r="H56" s="3494"/>
      <c r="I56" s="3494"/>
      <c r="J56" s="3494"/>
      <c r="K56" s="3494"/>
    </row>
    <row r="57" spans="1:15" s="205" customFormat="1" ht="18.75" customHeight="1">
      <c r="A57" s="235" t="s">
        <v>381</v>
      </c>
      <c r="B57" s="234"/>
      <c r="C57" s="234"/>
      <c r="D57" s="234"/>
      <c r="E57" s="234"/>
      <c r="F57" s="234"/>
      <c r="G57" s="234"/>
      <c r="H57" s="234"/>
      <c r="I57" s="234"/>
      <c r="J57" s="234"/>
      <c r="K57" s="234"/>
    </row>
    <row r="58" spans="1:15" s="204" customFormat="1" ht="16.5" customHeight="1">
      <c r="A58" s="3497" t="s">
        <v>267</v>
      </c>
      <c r="B58" s="3497"/>
      <c r="C58" s="3497"/>
      <c r="D58" s="3497"/>
      <c r="E58" s="3497"/>
      <c r="F58" s="3497"/>
      <c r="G58" s="3497"/>
      <c r="H58" s="3497"/>
      <c r="I58" s="3497"/>
      <c r="J58" s="3497"/>
      <c r="K58" s="3497"/>
    </row>
    <row r="61" spans="1:15">
      <c r="A61" s="131"/>
      <c r="B61" s="131"/>
    </row>
    <row r="62" spans="1:15">
      <c r="A62" s="131"/>
      <c r="B62" s="131"/>
    </row>
    <row r="63" spans="1:15">
      <c r="A63" s="131"/>
      <c r="B63" s="131"/>
    </row>
    <row r="64" spans="1:15">
      <c r="B64" s="233"/>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workbookViewId="0">
      <selection activeCell="M38" sqref="M38"/>
    </sheetView>
  </sheetViews>
  <sheetFormatPr defaultColWidth="8.7109375" defaultRowHeight="12.75"/>
  <cols>
    <col min="1" max="2" width="9.85546875" style="240" customWidth="1"/>
    <col min="3" max="3" width="11.85546875" style="240" customWidth="1"/>
    <col min="4" max="4" width="12" style="240" customWidth="1"/>
    <col min="5" max="5" width="10.7109375" style="240" customWidth="1"/>
    <col min="6" max="7" width="10" style="240" customWidth="1"/>
    <col min="8" max="8" width="9" style="240" customWidth="1"/>
    <col min="9" max="9" width="9.85546875" style="240" customWidth="1"/>
    <col min="10" max="11" width="8.7109375" style="240" customWidth="1"/>
    <col min="12" max="12" width="19.5703125" style="239" bestFit="1" customWidth="1"/>
    <col min="13" max="13" width="18.28515625" style="239" customWidth="1"/>
    <col min="14" max="16384" width="8.7109375" style="239"/>
  </cols>
  <sheetData>
    <row r="1" spans="1:11" ht="15.75">
      <c r="A1" s="3504" t="s">
        <v>374</v>
      </c>
      <c r="B1" s="3504"/>
      <c r="C1" s="3504"/>
      <c r="D1" s="3504"/>
      <c r="E1" s="3504"/>
      <c r="F1" s="3504"/>
      <c r="G1" s="3504"/>
      <c r="H1" s="3504"/>
      <c r="I1" s="3504"/>
      <c r="J1" s="3504"/>
      <c r="K1" s="3504"/>
    </row>
    <row r="2" spans="1:11" s="267" customFormat="1" ht="20.25">
      <c r="A2" s="3504" t="s">
        <v>197</v>
      </c>
      <c r="B2" s="3504"/>
      <c r="C2" s="3504"/>
      <c r="D2" s="3504"/>
      <c r="E2" s="3504"/>
      <c r="F2" s="3504"/>
      <c r="G2" s="3504"/>
      <c r="H2" s="3504"/>
      <c r="I2" s="3504"/>
      <c r="J2" s="3504"/>
      <c r="K2" s="3504"/>
    </row>
    <row r="3" spans="1:11" s="267" customFormat="1" ht="21" thickBot="1">
      <c r="A3" s="3505" t="s">
        <v>397</v>
      </c>
      <c r="B3" s="3506"/>
      <c r="C3" s="3506"/>
      <c r="D3" s="3506"/>
      <c r="E3" s="3506"/>
      <c r="F3" s="3506"/>
      <c r="G3" s="3506"/>
      <c r="H3" s="3506"/>
      <c r="I3" s="3506"/>
      <c r="J3" s="3506"/>
      <c r="K3" s="3506"/>
    </row>
    <row r="4" spans="1:11" s="251" customFormat="1" ht="21" thickTop="1">
      <c r="A4" s="3507" t="s">
        <v>372</v>
      </c>
      <c r="B4" s="3509" t="s">
        <v>371</v>
      </c>
      <c r="C4" s="3511" t="s">
        <v>396</v>
      </c>
      <c r="D4" s="3512"/>
      <c r="E4" s="3513"/>
      <c r="F4" s="3511" t="s">
        <v>395</v>
      </c>
      <c r="G4" s="3512"/>
      <c r="H4" s="3513"/>
      <c r="I4" s="3511" t="s">
        <v>394</v>
      </c>
      <c r="J4" s="3512"/>
      <c r="K4" s="3514"/>
    </row>
    <row r="5" spans="1:11" s="251" customFormat="1" ht="31.5" customHeight="1">
      <c r="A5" s="3508"/>
      <c r="B5" s="3510"/>
      <c r="C5" s="266" t="s">
        <v>393</v>
      </c>
      <c r="D5" s="266" t="s">
        <v>392</v>
      </c>
      <c r="E5" s="266" t="s">
        <v>391</v>
      </c>
      <c r="F5" s="266" t="s">
        <v>393</v>
      </c>
      <c r="G5" s="266" t="s">
        <v>392</v>
      </c>
      <c r="H5" s="266" t="s">
        <v>391</v>
      </c>
      <c r="I5" s="266" t="s">
        <v>393</v>
      </c>
      <c r="J5" s="266" t="s">
        <v>392</v>
      </c>
      <c r="K5" s="265" t="s">
        <v>391</v>
      </c>
    </row>
    <row r="6" spans="1:11" s="252" customFormat="1" ht="24.95" customHeight="1">
      <c r="A6" s="264" t="s">
        <v>359</v>
      </c>
      <c r="B6" s="263" t="s">
        <v>358</v>
      </c>
      <c r="C6" s="262">
        <v>599.29999999999995</v>
      </c>
      <c r="D6" s="262">
        <v>346.1</v>
      </c>
      <c r="E6" s="254">
        <f t="shared" ref="E6:E52" si="0">C6+D6</f>
        <v>945.4</v>
      </c>
      <c r="F6" s="262">
        <f>C6/'Gov.Fin(as percent of GDP)'!$O6*100</f>
        <v>3.6100234925606891</v>
      </c>
      <c r="G6" s="262">
        <f>D6/'Gov.Fin(as percent of GDP)'!$O6*100</f>
        <v>2.0848141678212158</v>
      </c>
      <c r="H6" s="262">
        <f>E6/'Gov.Fin(as percent of GDP)'!$O6*100</f>
        <v>5.6948376603819044</v>
      </c>
      <c r="I6" s="262" t="s">
        <v>74</v>
      </c>
      <c r="J6" s="262" t="s">
        <v>74</v>
      </c>
      <c r="K6" s="261" t="s">
        <v>74</v>
      </c>
    </row>
    <row r="7" spans="1:11" s="252" customFormat="1" ht="24.95" customHeight="1">
      <c r="A7" s="260" t="s">
        <v>357</v>
      </c>
      <c r="B7" s="259" t="s">
        <v>356</v>
      </c>
      <c r="C7" s="254">
        <v>737.1</v>
      </c>
      <c r="D7" s="254">
        <v>477.2</v>
      </c>
      <c r="E7" s="254">
        <f t="shared" si="0"/>
        <v>1214.3</v>
      </c>
      <c r="F7" s="254">
        <f>C7/'Gov.Fin(as percent of GDP)'!$O7*100</f>
        <v>4.2376681614349776</v>
      </c>
      <c r="G7" s="254">
        <f>D7/'Gov.Fin(as percent of GDP)'!$O7*100</f>
        <v>2.743474761411981</v>
      </c>
      <c r="H7" s="254">
        <f>E7/'Gov.Fin(as percent of GDP)'!$O7*100</f>
        <v>6.9811429228469581</v>
      </c>
      <c r="I7" s="254">
        <f t="shared" ref="I7:I52" si="1">C7/C6*100-100</f>
        <v>22.993492407809129</v>
      </c>
      <c r="J7" s="254">
        <f t="shared" ref="J7:J52" si="2">D7/D6*100-100</f>
        <v>37.879225657324469</v>
      </c>
      <c r="K7" s="253">
        <f t="shared" ref="K7:K52" si="3">E7/E6*100-100</f>
        <v>28.442987095409364</v>
      </c>
    </row>
    <row r="8" spans="1:11" s="252" customFormat="1" ht="24.95" customHeight="1">
      <c r="A8" s="260" t="s">
        <v>355</v>
      </c>
      <c r="B8" s="259" t="s">
        <v>354</v>
      </c>
      <c r="C8" s="254">
        <v>1013.8</v>
      </c>
      <c r="D8" s="254">
        <v>629.4</v>
      </c>
      <c r="E8" s="254">
        <f t="shared" si="0"/>
        <v>1643.1999999999998</v>
      </c>
      <c r="F8" s="254">
        <f>C8/'Gov.Fin(as percent of GDP)'!$O8*100</f>
        <v>5.8668981481481479</v>
      </c>
      <c r="G8" s="254">
        <f>D8/'Gov.Fin(as percent of GDP)'!$O8*100</f>
        <v>3.6423611111111107</v>
      </c>
      <c r="H8" s="254">
        <f>E8/'Gov.Fin(as percent of GDP)'!$O8*100</f>
        <v>9.5092592592592577</v>
      </c>
      <c r="I8" s="254">
        <f t="shared" si="1"/>
        <v>37.539004205670864</v>
      </c>
      <c r="J8" s="254">
        <f t="shared" si="2"/>
        <v>31.894383906119032</v>
      </c>
      <c r="K8" s="253">
        <f t="shared" si="3"/>
        <v>35.320760932224317</v>
      </c>
    </row>
    <row r="9" spans="1:11" s="252" customFormat="1" ht="24.95" customHeight="1">
      <c r="A9" s="260" t="s">
        <v>353</v>
      </c>
      <c r="B9" s="259" t="s">
        <v>352</v>
      </c>
      <c r="C9" s="254">
        <v>1224.5999999999999</v>
      </c>
      <c r="D9" s="254">
        <v>972.3</v>
      </c>
      <c r="E9" s="254">
        <f t="shared" si="0"/>
        <v>2196.8999999999996</v>
      </c>
      <c r="F9" s="254">
        <f>C9/'Gov.Fin(as percent of GDP)'!$O9*100</f>
        <v>6.207735590814619</v>
      </c>
      <c r="G9" s="254">
        <f>D9/'Gov.Fin(as percent of GDP)'!$O9*100</f>
        <v>4.9287778172048453</v>
      </c>
      <c r="H9" s="254">
        <f>E9/'Gov.Fin(as percent of GDP)'!$O9*100</f>
        <v>11.136513408019463</v>
      </c>
      <c r="I9" s="254">
        <f t="shared" si="1"/>
        <v>20.793055829552173</v>
      </c>
      <c r="J9" s="254">
        <f t="shared" si="2"/>
        <v>54.480457578646337</v>
      </c>
      <c r="K9" s="253">
        <f t="shared" si="3"/>
        <v>33.696445959104182</v>
      </c>
    </row>
    <row r="10" spans="1:11" s="252" customFormat="1" ht="24.95" customHeight="1">
      <c r="A10" s="260" t="s">
        <v>351</v>
      </c>
      <c r="B10" s="259" t="s">
        <v>350</v>
      </c>
      <c r="C10" s="254">
        <v>1395.2</v>
      </c>
      <c r="D10" s="254">
        <v>1320.9</v>
      </c>
      <c r="E10" s="254">
        <f t="shared" si="0"/>
        <v>2716.1000000000004</v>
      </c>
      <c r="F10" s="254">
        <f>C10/'Gov.Fin(as percent of GDP)'!$O10*100</f>
        <v>5.3398652786282916</v>
      </c>
      <c r="G10" s="254">
        <f>D10/'Gov.Fin(as percent of GDP)'!$O10*100</f>
        <v>5.0554960195958367</v>
      </c>
      <c r="H10" s="254">
        <f>E10/'Gov.Fin(as percent of GDP)'!$O10*100</f>
        <v>10.395361298224129</v>
      </c>
      <c r="I10" s="254">
        <f t="shared" si="1"/>
        <v>13.931079536175091</v>
      </c>
      <c r="J10" s="254">
        <f t="shared" si="2"/>
        <v>35.853131749460061</v>
      </c>
      <c r="K10" s="253">
        <f t="shared" si="3"/>
        <v>23.633301470253571</v>
      </c>
    </row>
    <row r="11" spans="1:11" s="252" customFormat="1" ht="24.95" customHeight="1">
      <c r="A11" s="260" t="s">
        <v>349</v>
      </c>
      <c r="B11" s="259" t="s">
        <v>348</v>
      </c>
      <c r="C11" s="254">
        <v>1502.8</v>
      </c>
      <c r="D11" s="254">
        <v>1807.3</v>
      </c>
      <c r="E11" s="254">
        <f t="shared" si="0"/>
        <v>3310.1</v>
      </c>
      <c r="F11" s="254">
        <f>C11/'Gov.Fin(as percent of GDP)'!$O11*100</f>
        <v>6.4356986852811442</v>
      </c>
      <c r="G11" s="254">
        <f>D11/'Gov.Fin(as percent of GDP)'!$O11*100</f>
        <v>7.7397113613977986</v>
      </c>
      <c r="H11" s="254">
        <f>E11/'Gov.Fin(as percent of GDP)'!$O11*100</f>
        <v>14.175410046678943</v>
      </c>
      <c r="I11" s="254">
        <f t="shared" si="1"/>
        <v>7.7121559633027488</v>
      </c>
      <c r="J11" s="254">
        <f t="shared" si="2"/>
        <v>36.823377999848589</v>
      </c>
      <c r="K11" s="253">
        <f t="shared" si="3"/>
        <v>21.869592430322868</v>
      </c>
    </row>
    <row r="12" spans="1:11" s="252" customFormat="1" ht="24.95" customHeight="1">
      <c r="A12" s="260" t="s">
        <v>347</v>
      </c>
      <c r="B12" s="259" t="s">
        <v>346</v>
      </c>
      <c r="C12" s="254">
        <v>1443.8</v>
      </c>
      <c r="D12" s="254">
        <v>2451.3000000000002</v>
      </c>
      <c r="E12" s="254">
        <f t="shared" si="0"/>
        <v>3895.1000000000004</v>
      </c>
      <c r="F12" s="254">
        <f>C12/'Gov.Fin(as percent of GDP)'!$O12*100</f>
        <v>5.287288973523272</v>
      </c>
      <c r="G12" s="254">
        <f>D12/'Gov.Fin(as percent of GDP)'!$O12*100</f>
        <v>8.9768191306258469</v>
      </c>
      <c r="H12" s="254">
        <f>E12/'Gov.Fin(as percent of GDP)'!$O12*100</f>
        <v>14.26410810414912</v>
      </c>
      <c r="I12" s="254">
        <f t="shared" si="1"/>
        <v>-3.9260047910566982</v>
      </c>
      <c r="J12" s="254">
        <f t="shared" si="2"/>
        <v>35.633265091573065</v>
      </c>
      <c r="K12" s="253">
        <f t="shared" si="3"/>
        <v>17.673182079091276</v>
      </c>
    </row>
    <row r="13" spans="1:11" s="252" customFormat="1" ht="24.95" customHeight="1">
      <c r="A13" s="260" t="s">
        <v>345</v>
      </c>
      <c r="B13" s="259" t="s">
        <v>344</v>
      </c>
      <c r="C13" s="254">
        <v>1900</v>
      </c>
      <c r="D13" s="254">
        <v>3177.8</v>
      </c>
      <c r="E13" s="254">
        <f t="shared" si="0"/>
        <v>5077.8</v>
      </c>
      <c r="F13" s="254">
        <f>C13/'Gov.Fin(as percent of GDP)'!$O13*100</f>
        <v>6.1314057054343616</v>
      </c>
      <c r="G13" s="254">
        <f>D13/'Gov.Fin(as percent of GDP)'!$O13*100</f>
        <v>10.254937395120692</v>
      </c>
      <c r="H13" s="254">
        <f>E13/'Gov.Fin(as percent of GDP)'!$O13*100</f>
        <v>16.386343100555052</v>
      </c>
      <c r="I13" s="254">
        <f t="shared" si="1"/>
        <v>31.597174123839864</v>
      </c>
      <c r="J13" s="254">
        <f t="shared" si="2"/>
        <v>29.637335291477996</v>
      </c>
      <c r="K13" s="253">
        <f t="shared" si="3"/>
        <v>30.363790403327243</v>
      </c>
    </row>
    <row r="14" spans="1:11" s="252" customFormat="1" ht="24.95" customHeight="1">
      <c r="A14" s="260" t="s">
        <v>343</v>
      </c>
      <c r="B14" s="259" t="s">
        <v>342</v>
      </c>
      <c r="C14" s="254">
        <v>2878.1</v>
      </c>
      <c r="D14" s="254">
        <v>4717.6000000000004</v>
      </c>
      <c r="E14" s="254">
        <f t="shared" si="0"/>
        <v>7595.7000000000007</v>
      </c>
      <c r="F14" s="254">
        <f>C14/'Gov.Fin(as percent of GDP)'!$O14*100</f>
        <v>8.5098016025546261</v>
      </c>
      <c r="G14" s="254">
        <f>D14/'Gov.Fin(as percent of GDP)'!$O14*100</f>
        <v>13.948730078945035</v>
      </c>
      <c r="H14" s="254">
        <f>E14/'Gov.Fin(as percent of GDP)'!$O14*100</f>
        <v>22.458531681499665</v>
      </c>
      <c r="I14" s="254">
        <f t="shared" si="1"/>
        <v>51.478947368421046</v>
      </c>
      <c r="J14" s="254">
        <f t="shared" si="2"/>
        <v>48.454905909748874</v>
      </c>
      <c r="K14" s="253">
        <f t="shared" si="3"/>
        <v>49.586435070306038</v>
      </c>
    </row>
    <row r="15" spans="1:11" s="252" customFormat="1" ht="24.95" customHeight="1">
      <c r="A15" s="260" t="s">
        <v>341</v>
      </c>
      <c r="B15" s="259" t="s">
        <v>340</v>
      </c>
      <c r="C15" s="254">
        <v>4337.1000000000004</v>
      </c>
      <c r="D15" s="254">
        <v>6321.1</v>
      </c>
      <c r="E15" s="254">
        <f t="shared" si="0"/>
        <v>10658.2</v>
      </c>
      <c r="F15" s="254">
        <f>C15/'Gov.Fin(as percent of GDP)'!$O15*100</f>
        <v>11.038686688724868</v>
      </c>
      <c r="G15" s="254">
        <f>D15/'Gov.Fin(as percent of GDP)'!$O15*100</f>
        <v>16.088317638075846</v>
      </c>
      <c r="H15" s="254">
        <f>E15/'Gov.Fin(as percent of GDP)'!$O15*100</f>
        <v>27.127004326800712</v>
      </c>
      <c r="I15" s="254">
        <f t="shared" si="1"/>
        <v>50.693165630103209</v>
      </c>
      <c r="J15" s="254">
        <f t="shared" si="2"/>
        <v>33.989740546040366</v>
      </c>
      <c r="K15" s="253">
        <f t="shared" si="3"/>
        <v>40.318864620772274</v>
      </c>
    </row>
    <row r="16" spans="1:11" s="252" customFormat="1" ht="24.95" customHeight="1">
      <c r="A16" s="260" t="s">
        <v>339</v>
      </c>
      <c r="B16" s="259" t="s">
        <v>338</v>
      </c>
      <c r="C16" s="254">
        <v>6031.6</v>
      </c>
      <c r="D16" s="254">
        <v>9203.2000000000007</v>
      </c>
      <c r="E16" s="254">
        <f t="shared" si="0"/>
        <v>15234.800000000001</v>
      </c>
      <c r="F16" s="254">
        <f>C16/'Gov.Fin(as percent of GDP)'!$O16*100</f>
        <v>12.946959452207699</v>
      </c>
      <c r="G16" s="254">
        <f>D16/'Gov.Fin(as percent of GDP)'!$O16*100</f>
        <v>19.754867237641406</v>
      </c>
      <c r="H16" s="254">
        <f>E16/'Gov.Fin(as percent of GDP)'!$O16*100</f>
        <v>32.701826689849099</v>
      </c>
      <c r="I16" s="254">
        <f t="shared" si="1"/>
        <v>39.069885407299807</v>
      </c>
      <c r="J16" s="254">
        <f t="shared" si="2"/>
        <v>45.594912277926312</v>
      </c>
      <c r="K16" s="253">
        <f t="shared" si="3"/>
        <v>42.939708393537387</v>
      </c>
    </row>
    <row r="17" spans="1:11" s="252" customFormat="1" ht="24.95" customHeight="1">
      <c r="A17" s="260" t="s">
        <v>337</v>
      </c>
      <c r="B17" s="259" t="s">
        <v>336</v>
      </c>
      <c r="C17" s="254">
        <v>7190.2</v>
      </c>
      <c r="D17" s="254">
        <v>10330.200000000001</v>
      </c>
      <c r="E17" s="254">
        <f t="shared" si="0"/>
        <v>17520.400000000001</v>
      </c>
      <c r="F17" s="254">
        <f>C17/'Gov.Fin(as percent of GDP)'!$O17*100</f>
        <v>12.900922237772274</v>
      </c>
      <c r="G17" s="254">
        <f>D17/'Gov.Fin(as percent of GDP)'!$O17*100</f>
        <v>18.534826138443321</v>
      </c>
      <c r="H17" s="254">
        <f>E17/'Gov.Fin(as percent of GDP)'!$O17*100</f>
        <v>31.435748376215599</v>
      </c>
      <c r="I17" s="254">
        <f t="shared" si="1"/>
        <v>19.208833477021003</v>
      </c>
      <c r="J17" s="254">
        <f t="shared" si="2"/>
        <v>12.245740611961068</v>
      </c>
      <c r="K17" s="253">
        <f t="shared" si="3"/>
        <v>15.002494289390086</v>
      </c>
    </row>
    <row r="18" spans="1:11" s="252" customFormat="1" ht="24.95" customHeight="1">
      <c r="A18" s="260" t="s">
        <v>335</v>
      </c>
      <c r="B18" s="259" t="s">
        <v>334</v>
      </c>
      <c r="C18" s="254">
        <v>8997.4</v>
      </c>
      <c r="D18" s="254">
        <v>15171.9</v>
      </c>
      <c r="E18" s="254">
        <f t="shared" si="0"/>
        <v>24169.3</v>
      </c>
      <c r="F18" s="254">
        <f>C18/'Gov.Fin(as percent of GDP)'!$O18*100</f>
        <v>14.088375297507202</v>
      </c>
      <c r="G18" s="254">
        <f>D18/'Gov.Fin(as percent of GDP)'!$O18*100</f>
        <v>23.756576475009396</v>
      </c>
      <c r="H18" s="254">
        <f>E18/'Gov.Fin(as percent of GDP)'!$O18*100</f>
        <v>37.844951772516595</v>
      </c>
      <c r="I18" s="254">
        <f t="shared" si="1"/>
        <v>25.134210453116751</v>
      </c>
      <c r="J18" s="254">
        <f t="shared" si="2"/>
        <v>46.869373293837469</v>
      </c>
      <c r="K18" s="253">
        <f t="shared" si="3"/>
        <v>37.949476039359809</v>
      </c>
    </row>
    <row r="19" spans="1:11" s="252" customFormat="1" ht="24.95" customHeight="1">
      <c r="A19" s="260" t="s">
        <v>333</v>
      </c>
      <c r="B19" s="259" t="s">
        <v>332</v>
      </c>
      <c r="C19" s="254">
        <v>11636</v>
      </c>
      <c r="D19" s="254">
        <v>20826</v>
      </c>
      <c r="E19" s="254">
        <f t="shared" si="0"/>
        <v>32462</v>
      </c>
      <c r="F19" s="254">
        <f>C19/'Gov.Fin(as percent of GDP)'!$O19*100</f>
        <v>15.13015889527475</v>
      </c>
      <c r="G19" s="254">
        <f>D19/'Gov.Fin(as percent of GDP)'!$O19*100</f>
        <v>27.079811718201441</v>
      </c>
      <c r="H19" s="254">
        <f>E19/'Gov.Fin(as percent of GDP)'!$O19*100</f>
        <v>42.209970613476195</v>
      </c>
      <c r="I19" s="254">
        <f t="shared" si="1"/>
        <v>29.326249805499373</v>
      </c>
      <c r="J19" s="254">
        <f t="shared" si="2"/>
        <v>37.266921084373081</v>
      </c>
      <c r="K19" s="253">
        <f t="shared" si="3"/>
        <v>34.310881986652475</v>
      </c>
    </row>
    <row r="20" spans="1:11" s="252" customFormat="1" ht="24.95" customHeight="1">
      <c r="A20" s="260" t="s">
        <v>331</v>
      </c>
      <c r="B20" s="259" t="s">
        <v>330</v>
      </c>
      <c r="C20" s="254">
        <v>12887.9</v>
      </c>
      <c r="D20" s="254">
        <v>29216.9</v>
      </c>
      <c r="E20" s="254">
        <f t="shared" si="0"/>
        <v>42104.800000000003</v>
      </c>
      <c r="F20" s="254">
        <f>C20/'Gov.Fin(as percent of GDP)'!$O20*100</f>
        <v>14.436988910048168</v>
      </c>
      <c r="G20" s="254">
        <f>D20/'Gov.Fin(as percent of GDP)'!$O20*100</f>
        <v>32.728688249131849</v>
      </c>
      <c r="H20" s="254">
        <f>E20/'Gov.Fin(as percent of GDP)'!$O20*100</f>
        <v>47.165677159180021</v>
      </c>
      <c r="I20" s="254">
        <f t="shared" si="1"/>
        <v>10.75885183911997</v>
      </c>
      <c r="J20" s="254">
        <f t="shared" si="2"/>
        <v>40.290502256794412</v>
      </c>
      <c r="K20" s="253">
        <f t="shared" si="3"/>
        <v>29.704885712525424</v>
      </c>
    </row>
    <row r="21" spans="1:11" s="252" customFormat="1" ht="24.95" customHeight="1">
      <c r="A21" s="260" t="s">
        <v>329</v>
      </c>
      <c r="B21" s="259" t="s">
        <v>328</v>
      </c>
      <c r="C21" s="254">
        <v>14673.1</v>
      </c>
      <c r="D21" s="254">
        <v>36800.9</v>
      </c>
      <c r="E21" s="254">
        <f t="shared" si="0"/>
        <v>51474</v>
      </c>
      <c r="F21" s="254">
        <f>C21/'Gov.Fin(as percent of GDP)'!$O21*100</f>
        <v>14.18842345478456</v>
      </c>
      <c r="G21" s="254">
        <f>D21/'Gov.Fin(as percent of GDP)'!$O21*100</f>
        <v>35.585305948789362</v>
      </c>
      <c r="H21" s="254">
        <f>E21/'Gov.Fin(as percent of GDP)'!$O21*100</f>
        <v>49.77372940357391</v>
      </c>
      <c r="I21" s="254">
        <f t="shared" si="1"/>
        <v>13.85175241893559</v>
      </c>
      <c r="J21" s="254">
        <f t="shared" si="2"/>
        <v>25.957579346200305</v>
      </c>
      <c r="K21" s="253">
        <f t="shared" si="3"/>
        <v>22.252094773042487</v>
      </c>
    </row>
    <row r="22" spans="1:11" s="252" customFormat="1" ht="24.95" customHeight="1">
      <c r="A22" s="260" t="s">
        <v>327</v>
      </c>
      <c r="B22" s="259" t="s">
        <v>326</v>
      </c>
      <c r="C22" s="254">
        <v>20855.900000000001</v>
      </c>
      <c r="D22" s="254">
        <v>59505.3</v>
      </c>
      <c r="E22" s="254">
        <f t="shared" si="0"/>
        <v>80361.200000000012</v>
      </c>
      <c r="F22" s="254">
        <f>C22/'Gov.Fin(as percent of GDP)'!$O22*100</f>
        <v>17.326493312287116</v>
      </c>
      <c r="G22" s="254">
        <f>D22/'Gov.Fin(as percent of GDP)'!$O22*100</f>
        <v>49.435324416382819</v>
      </c>
      <c r="H22" s="254">
        <f>E22/'Gov.Fin(as percent of GDP)'!$O22*100</f>
        <v>66.761817728669953</v>
      </c>
      <c r="I22" s="254">
        <f t="shared" si="1"/>
        <v>42.136971737397005</v>
      </c>
      <c r="J22" s="254">
        <f t="shared" si="2"/>
        <v>61.695230279694272</v>
      </c>
      <c r="K22" s="253">
        <f t="shared" si="3"/>
        <v>56.119982903990376</v>
      </c>
    </row>
    <row r="23" spans="1:11" s="252" customFormat="1" ht="24.95" customHeight="1">
      <c r="A23" s="260" t="s">
        <v>325</v>
      </c>
      <c r="B23" s="259" t="s">
        <v>324</v>
      </c>
      <c r="C23" s="254">
        <v>23234.9</v>
      </c>
      <c r="D23" s="254">
        <v>70923.899999999994</v>
      </c>
      <c r="E23" s="254">
        <f t="shared" si="0"/>
        <v>94158.799999999988</v>
      </c>
      <c r="F23" s="254">
        <f>C23/'Gov.Fin(as percent of GDP)'!$O23*100</f>
        <v>15.543090703539439</v>
      </c>
      <c r="G23" s="254">
        <f>D23/'Gov.Fin(as percent of GDP)'!$O23*100</f>
        <v>47.444861426077182</v>
      </c>
      <c r="H23" s="254">
        <f>E23/'Gov.Fin(as percent of GDP)'!$O23*100</f>
        <v>62.987952129616609</v>
      </c>
      <c r="I23" s="254">
        <f t="shared" si="1"/>
        <v>11.406844106463893</v>
      </c>
      <c r="J23" s="254">
        <f t="shared" si="2"/>
        <v>19.189215078320743</v>
      </c>
      <c r="K23" s="253">
        <f t="shared" si="3"/>
        <v>17.169479798708792</v>
      </c>
    </row>
    <row r="24" spans="1:11" s="252" customFormat="1" ht="24.95" customHeight="1">
      <c r="A24" s="260" t="s">
        <v>323</v>
      </c>
      <c r="B24" s="259" t="s">
        <v>322</v>
      </c>
      <c r="C24" s="254">
        <v>25456</v>
      </c>
      <c r="D24" s="254">
        <v>87420.800000000003</v>
      </c>
      <c r="E24" s="254">
        <f t="shared" si="0"/>
        <v>112876.8</v>
      </c>
      <c r="F24" s="254">
        <f>C24/'Gov.Fin(as percent of GDP)'!$O24*100</f>
        <v>14.845399302518167</v>
      </c>
      <c r="G24" s="254">
        <f>D24/'Gov.Fin(as percent of GDP)'!$O24*100</f>
        <v>50.981956448207889</v>
      </c>
      <c r="H24" s="254">
        <f>E24/'Gov.Fin(as percent of GDP)'!$O24*100</f>
        <v>65.827355750726056</v>
      </c>
      <c r="I24" s="254">
        <f t="shared" si="1"/>
        <v>9.5593267025035402</v>
      </c>
      <c r="J24" s="254">
        <f t="shared" si="2"/>
        <v>23.260001212567289</v>
      </c>
      <c r="K24" s="253">
        <f t="shared" si="3"/>
        <v>19.879182827308782</v>
      </c>
    </row>
    <row r="25" spans="1:11" s="252" customFormat="1" ht="24.95" customHeight="1">
      <c r="A25" s="260" t="s">
        <v>321</v>
      </c>
      <c r="B25" s="259" t="s">
        <v>320</v>
      </c>
      <c r="C25" s="254">
        <v>30631.21</v>
      </c>
      <c r="D25" s="254">
        <v>101966.8</v>
      </c>
      <c r="E25" s="254">
        <f t="shared" si="0"/>
        <v>132598.01</v>
      </c>
      <c r="F25" s="254">
        <f>C25/'Gov.Fin(as percent of GDP)'!$O25*100</f>
        <v>15.371557469187843</v>
      </c>
      <c r="G25" s="254">
        <f>D25/'Gov.Fin(as percent of GDP)'!$O25*100</f>
        <v>51.169657553494716</v>
      </c>
      <c r="H25" s="254">
        <f>E25/'Gov.Fin(as percent of GDP)'!$O25*100</f>
        <v>66.541215022682564</v>
      </c>
      <c r="I25" s="254">
        <f t="shared" si="1"/>
        <v>20.33002042740415</v>
      </c>
      <c r="J25" s="254">
        <f t="shared" si="2"/>
        <v>16.639060726966576</v>
      </c>
      <c r="K25" s="253">
        <f t="shared" si="3"/>
        <v>17.471446745478275</v>
      </c>
    </row>
    <row r="26" spans="1:11" s="252" customFormat="1" ht="24.95" customHeight="1">
      <c r="A26" s="260" t="s">
        <v>319</v>
      </c>
      <c r="B26" s="259" t="s">
        <v>318</v>
      </c>
      <c r="C26" s="254">
        <v>32057.9</v>
      </c>
      <c r="D26" s="254">
        <v>113000.9</v>
      </c>
      <c r="E26" s="254">
        <f t="shared" si="0"/>
        <v>145058.79999999999</v>
      </c>
      <c r="F26" s="254">
        <f>C26/'Gov.Fin(as percent of GDP)'!$O26*100</f>
        <v>14.626622561879776</v>
      </c>
      <c r="G26" s="254">
        <f>D26/'Gov.Fin(as percent of GDP)'!$O26*100</f>
        <v>51.557385650735711</v>
      </c>
      <c r="H26" s="254">
        <f>E26/'Gov.Fin(as percent of GDP)'!$O26*100</f>
        <v>66.184008212615481</v>
      </c>
      <c r="I26" s="254">
        <f t="shared" si="1"/>
        <v>4.6576351374953902</v>
      </c>
      <c r="J26" s="254">
        <f t="shared" si="2"/>
        <v>10.821267314459206</v>
      </c>
      <c r="K26" s="253">
        <f t="shared" si="3"/>
        <v>9.3974185585439614</v>
      </c>
    </row>
    <row r="27" spans="1:11" s="252" customFormat="1" ht="24.95" customHeight="1">
      <c r="A27" s="260" t="s">
        <v>317</v>
      </c>
      <c r="B27" s="259" t="s">
        <v>316</v>
      </c>
      <c r="C27" s="254">
        <v>34241.800000000003</v>
      </c>
      <c r="D27" s="254">
        <v>128044.4</v>
      </c>
      <c r="E27" s="254">
        <f t="shared" si="0"/>
        <v>162286.20000000001</v>
      </c>
      <c r="F27" s="254">
        <f>C27/'Gov.Fin(as percent of GDP)'!$O27*100</f>
        <v>13.756533407254745</v>
      </c>
      <c r="G27" s="254">
        <f>D27/'Gov.Fin(as percent of GDP)'!$O27*100</f>
        <v>51.441427326013503</v>
      </c>
      <c r="H27" s="254">
        <f>E27/'Gov.Fin(as percent of GDP)'!$O27*100</f>
        <v>65.19796073326826</v>
      </c>
      <c r="I27" s="254">
        <f t="shared" si="1"/>
        <v>6.8123613836215071</v>
      </c>
      <c r="J27" s="254">
        <f t="shared" si="2"/>
        <v>13.312725827847387</v>
      </c>
      <c r="K27" s="253">
        <f t="shared" si="3"/>
        <v>11.876149533844213</v>
      </c>
    </row>
    <row r="28" spans="1:11" s="252" customFormat="1" ht="24.95" customHeight="1">
      <c r="A28" s="260" t="s">
        <v>315</v>
      </c>
      <c r="B28" s="259" t="s">
        <v>314</v>
      </c>
      <c r="C28" s="254">
        <v>35890.800000000003</v>
      </c>
      <c r="D28" s="254">
        <v>132086.79999999999</v>
      </c>
      <c r="E28" s="254">
        <f t="shared" si="0"/>
        <v>167977.59999999998</v>
      </c>
      <c r="F28" s="254">
        <f>C28/'Gov.Fin(as percent of GDP)'!$O28*100</f>
        <v>12.79470113684571</v>
      </c>
      <c r="G28" s="254">
        <f>D28/'Gov.Fin(as percent of GDP)'!$O28*100</f>
        <v>47.08758595858302</v>
      </c>
      <c r="H28" s="254">
        <f>E28/'Gov.Fin(as percent of GDP)'!$O28*100</f>
        <v>59.882287095428723</v>
      </c>
      <c r="I28" s="254">
        <f t="shared" si="1"/>
        <v>4.8157515083903348</v>
      </c>
      <c r="J28" s="254">
        <f t="shared" si="2"/>
        <v>3.1570299052516191</v>
      </c>
      <c r="K28" s="253">
        <f t="shared" si="3"/>
        <v>3.5070141515421369</v>
      </c>
    </row>
    <row r="29" spans="1:11" s="252" customFormat="1" ht="24.95" customHeight="1">
      <c r="A29" s="260" t="s">
        <v>313</v>
      </c>
      <c r="B29" s="259" t="s">
        <v>312</v>
      </c>
      <c r="C29" s="254">
        <v>38406.6</v>
      </c>
      <c r="D29" s="254">
        <v>161208</v>
      </c>
      <c r="E29" s="254">
        <f t="shared" si="0"/>
        <v>199614.6</v>
      </c>
      <c r="F29" s="254">
        <f>C29/'Gov.Fin(as percent of GDP)'!$O29*100</f>
        <v>12.766241752397415</v>
      </c>
      <c r="G29" s="254">
        <f>D29/'Gov.Fin(as percent of GDP)'!$O29*100</f>
        <v>53.585068723096605</v>
      </c>
      <c r="H29" s="254">
        <f>E29/'Gov.Fin(as percent of GDP)'!$O29*100</f>
        <v>66.351310475494031</v>
      </c>
      <c r="I29" s="254">
        <f t="shared" si="1"/>
        <v>7.0095957738473231</v>
      </c>
      <c r="J29" s="254">
        <f t="shared" si="2"/>
        <v>22.047017567236111</v>
      </c>
      <c r="K29" s="253">
        <f t="shared" si="3"/>
        <v>18.834058826891223</v>
      </c>
    </row>
    <row r="30" spans="1:11" s="252" customFormat="1" ht="24.95" customHeight="1">
      <c r="A30" s="260" t="s">
        <v>311</v>
      </c>
      <c r="B30" s="259" t="s">
        <v>310</v>
      </c>
      <c r="C30" s="254">
        <v>49669.7</v>
      </c>
      <c r="D30" s="254">
        <v>169465.9</v>
      </c>
      <c r="E30" s="254">
        <f t="shared" si="0"/>
        <v>219135.59999999998</v>
      </c>
      <c r="F30" s="254">
        <f>C30/'Gov.Fin(as percent of GDP)'!$O30*100</f>
        <v>14.521775485621397</v>
      </c>
      <c r="G30" s="254">
        <f>D30/'Gov.Fin(as percent of GDP)'!$O30*100</f>
        <v>49.546217357237246</v>
      </c>
      <c r="H30" s="254">
        <f>E30/'Gov.Fin(as percent of GDP)'!$O30*100</f>
        <v>64.067992842858629</v>
      </c>
      <c r="I30" s="254">
        <f t="shared" si="1"/>
        <v>29.325949185817024</v>
      </c>
      <c r="J30" s="254">
        <f t="shared" si="2"/>
        <v>5.122512530395511</v>
      </c>
      <c r="K30" s="253">
        <f t="shared" si="3"/>
        <v>9.7793447974246135</v>
      </c>
    </row>
    <row r="31" spans="1:11" s="252" customFormat="1" ht="24.95" customHeight="1">
      <c r="A31" s="260" t="s">
        <v>309</v>
      </c>
      <c r="B31" s="259" t="s">
        <v>308</v>
      </c>
      <c r="C31" s="254">
        <v>54357</v>
      </c>
      <c r="D31" s="254">
        <v>190691.20000000001</v>
      </c>
      <c r="E31" s="254">
        <f t="shared" si="0"/>
        <v>245048.2</v>
      </c>
      <c r="F31" s="254">
        <f>C31/'Gov.Fin(as percent of GDP)'!$O31*100</f>
        <v>14.323773083733874</v>
      </c>
      <c r="G31" s="254">
        <f>D31/'Gov.Fin(as percent of GDP)'!$O31*100</f>
        <v>50.249599460325491</v>
      </c>
      <c r="H31" s="254">
        <f>E31/'Gov.Fin(as percent of GDP)'!$O31*100</f>
        <v>64.573372544059367</v>
      </c>
      <c r="I31" s="254">
        <f t="shared" si="1"/>
        <v>9.4369404284704785</v>
      </c>
      <c r="J31" s="254">
        <f t="shared" si="2"/>
        <v>12.524820627630689</v>
      </c>
      <c r="K31" s="253">
        <f t="shared" si="3"/>
        <v>11.824915714288338</v>
      </c>
    </row>
    <row r="32" spans="1:11" s="252" customFormat="1" ht="24.95" customHeight="1">
      <c r="A32" s="260" t="s">
        <v>307</v>
      </c>
      <c r="B32" s="259" t="s">
        <v>306</v>
      </c>
      <c r="C32" s="254">
        <v>60043.8</v>
      </c>
      <c r="D32" s="254">
        <v>201550.6</v>
      </c>
      <c r="E32" s="254">
        <f t="shared" si="0"/>
        <v>261594.40000000002</v>
      </c>
      <c r="F32" s="254">
        <f>C32/'Gov.Fin(as percent of GDP)'!$O32*100</f>
        <v>13.599383444873126</v>
      </c>
      <c r="G32" s="254">
        <f>D32/'Gov.Fin(as percent of GDP)'!$O32*100</f>
        <v>45.649407481609181</v>
      </c>
      <c r="H32" s="254">
        <f>E32/'Gov.Fin(as percent of GDP)'!$O32*100</f>
        <v>59.248790926482307</v>
      </c>
      <c r="I32" s="254">
        <f t="shared" si="1"/>
        <v>10.461946023511231</v>
      </c>
      <c r="J32" s="254">
        <f t="shared" si="2"/>
        <v>5.694756758570918</v>
      </c>
      <c r="K32" s="253">
        <f t="shared" si="3"/>
        <v>6.7522226239572518</v>
      </c>
    </row>
    <row r="33" spans="1:11" s="252" customFormat="1" ht="24.95" customHeight="1">
      <c r="A33" s="260" t="s">
        <v>305</v>
      </c>
      <c r="B33" s="259" t="s">
        <v>304</v>
      </c>
      <c r="C33" s="254">
        <v>73620.899999999994</v>
      </c>
      <c r="D33" s="254">
        <v>220125.6</v>
      </c>
      <c r="E33" s="254">
        <f t="shared" si="0"/>
        <v>293746.5</v>
      </c>
      <c r="F33" s="254">
        <f>C33/'Gov.Fin(as percent of GDP)'!$O33*100</f>
        <v>16.023962045296468</v>
      </c>
      <c r="G33" s="254">
        <f>D33/'Gov.Fin(as percent of GDP)'!$O33*100</f>
        <v>47.911452584770245</v>
      </c>
      <c r="H33" s="254">
        <f>E33/'Gov.Fin(as percent of GDP)'!$O33*100</f>
        <v>63.93541463006671</v>
      </c>
      <c r="I33" s="254">
        <f t="shared" si="1"/>
        <v>22.611993244931199</v>
      </c>
      <c r="J33" s="254">
        <f t="shared" si="2"/>
        <v>9.2160479800109698</v>
      </c>
      <c r="K33" s="253">
        <f t="shared" si="3"/>
        <v>12.290821210239969</v>
      </c>
    </row>
    <row r="34" spans="1:11" s="252" customFormat="1" ht="24.95" customHeight="1">
      <c r="A34" s="260" t="s">
        <v>303</v>
      </c>
      <c r="B34" s="259" t="s">
        <v>302</v>
      </c>
      <c r="C34" s="254">
        <v>79518.2</v>
      </c>
      <c r="D34" s="254">
        <v>223433.2</v>
      </c>
      <c r="E34" s="254">
        <f t="shared" si="0"/>
        <v>302951.40000000002</v>
      </c>
      <c r="F34" s="254">
        <f>C34/'Gov.Fin(as percent of GDP)'!$O34*100</f>
        <v>16.15465821774756</v>
      </c>
      <c r="G34" s="254">
        <f>D34/'Gov.Fin(as percent of GDP)'!$O34*100</f>
        <v>45.391960337352131</v>
      </c>
      <c r="H34" s="254">
        <f>E34/'Gov.Fin(as percent of GDP)'!$O34*100</f>
        <v>61.546618555099698</v>
      </c>
      <c r="I34" s="254">
        <f t="shared" si="1"/>
        <v>8.0103611881952048</v>
      </c>
      <c r="J34" s="254">
        <f t="shared" si="2"/>
        <v>1.5025966993389233</v>
      </c>
      <c r="K34" s="253">
        <f t="shared" si="3"/>
        <v>3.133620315476108</v>
      </c>
    </row>
    <row r="35" spans="1:11" s="252" customFormat="1" ht="24.95" customHeight="1">
      <c r="A35" s="260" t="s">
        <v>301</v>
      </c>
      <c r="B35" s="259" t="s">
        <v>300</v>
      </c>
      <c r="C35" s="254">
        <v>86133.7</v>
      </c>
      <c r="D35" s="254">
        <v>232779.3</v>
      </c>
      <c r="E35" s="254">
        <f t="shared" si="0"/>
        <v>318913</v>
      </c>
      <c r="F35" s="254">
        <f>C35/'Gov.Fin(as percent of GDP)'!$O35*100</f>
        <v>16.047294208400338</v>
      </c>
      <c r="G35" s="254">
        <f>D35/'Gov.Fin(as percent of GDP)'!$O35*100</f>
        <v>43.368367000668542</v>
      </c>
      <c r="H35" s="254">
        <f>E35/'Gov.Fin(as percent of GDP)'!$O35*100</f>
        <v>59.41566120906888</v>
      </c>
      <c r="I35" s="254">
        <f t="shared" si="1"/>
        <v>8.3194790626548496</v>
      </c>
      <c r="J35" s="254">
        <f t="shared" si="2"/>
        <v>4.1829504299271321</v>
      </c>
      <c r="K35" s="253">
        <f t="shared" si="3"/>
        <v>5.268699864070598</v>
      </c>
    </row>
    <row r="36" spans="1:11" s="252" customFormat="1" ht="24.95" customHeight="1">
      <c r="A36" s="260" t="s">
        <v>299</v>
      </c>
      <c r="B36" s="259" t="s">
        <v>298</v>
      </c>
      <c r="C36" s="254">
        <v>87564.3</v>
      </c>
      <c r="D36" s="254">
        <v>219641.9</v>
      </c>
      <c r="E36" s="254">
        <f t="shared" si="0"/>
        <v>307206.2</v>
      </c>
      <c r="F36" s="254">
        <f>C36/'Gov.Fin(as percent of GDP)'!$O36*100</f>
        <v>14.856220869113578</v>
      </c>
      <c r="G36" s="254">
        <f>D36/'Gov.Fin(as percent of GDP)'!$O36*100</f>
        <v>37.264599597230344</v>
      </c>
      <c r="H36" s="254">
        <f>E36/'Gov.Fin(as percent of GDP)'!$O36*100</f>
        <v>52.120820466343929</v>
      </c>
      <c r="I36" s="254">
        <f t="shared" si="1"/>
        <v>1.6609062422722047</v>
      </c>
      <c r="J36" s="254">
        <f t="shared" si="2"/>
        <v>-5.6437148835828594</v>
      </c>
      <c r="K36" s="253">
        <f t="shared" si="3"/>
        <v>-3.6708443995697877</v>
      </c>
    </row>
    <row r="37" spans="1:11" s="252" customFormat="1" ht="24.95" customHeight="1">
      <c r="A37" s="260" t="s">
        <v>297</v>
      </c>
      <c r="B37" s="259" t="s">
        <v>296</v>
      </c>
      <c r="C37" s="254">
        <v>89954.934000000008</v>
      </c>
      <c r="D37" s="254">
        <v>233968.6</v>
      </c>
      <c r="E37" s="254">
        <f t="shared" si="0"/>
        <v>323923.53399999999</v>
      </c>
      <c r="F37" s="254">
        <f>C37/'Gov.Fin(as percent of GDP)'!$O37*100</f>
        <v>13.752807948126428</v>
      </c>
      <c r="G37" s="254">
        <f>D37/'Gov.Fin(as percent of GDP)'!$O37*100</f>
        <v>35.770413901832363</v>
      </c>
      <c r="H37" s="254">
        <f>E37/'Gov.Fin(as percent of GDP)'!$O37*100</f>
        <v>49.523221849958794</v>
      </c>
      <c r="I37" s="254">
        <f t="shared" si="1"/>
        <v>2.7301468749250546</v>
      </c>
      <c r="J37" s="254">
        <f t="shared" si="2"/>
        <v>6.5227536276093048</v>
      </c>
      <c r="K37" s="253">
        <f t="shared" si="3"/>
        <v>5.4417306681961293</v>
      </c>
    </row>
    <row r="38" spans="1:11" s="252" customFormat="1" ht="24.95" customHeight="1">
      <c r="A38" s="260" t="s">
        <v>295</v>
      </c>
      <c r="B38" s="259" t="s">
        <v>294</v>
      </c>
      <c r="C38" s="254">
        <v>99303.8</v>
      </c>
      <c r="D38" s="254">
        <v>216628.9</v>
      </c>
      <c r="E38" s="254">
        <f t="shared" si="0"/>
        <v>315932.7</v>
      </c>
      <c r="F38" s="254">
        <f>C38/'Gov.Fin(as percent of GDP)'!$O38*100</f>
        <v>13.643874789097666</v>
      </c>
      <c r="G38" s="254">
        <f>D38/'Gov.Fin(as percent of GDP)'!$O38*100</f>
        <v>29.763791388647356</v>
      </c>
      <c r="H38" s="254">
        <f>E38/'Gov.Fin(as percent of GDP)'!$O38*100</f>
        <v>43.407666177745021</v>
      </c>
      <c r="I38" s="254">
        <f t="shared" si="1"/>
        <v>10.392832926763077</v>
      </c>
      <c r="J38" s="254">
        <f t="shared" si="2"/>
        <v>-7.411122689112986</v>
      </c>
      <c r="K38" s="253">
        <f t="shared" si="3"/>
        <v>-2.4668889911530698</v>
      </c>
    </row>
    <row r="39" spans="1:11" s="252" customFormat="1" ht="24.95" customHeight="1">
      <c r="A39" s="260" t="s">
        <v>293</v>
      </c>
      <c r="B39" s="259" t="s">
        <v>292</v>
      </c>
      <c r="C39" s="254">
        <v>111239.13499999999</v>
      </c>
      <c r="D39" s="254">
        <v>249965.4</v>
      </c>
      <c r="E39" s="254">
        <f t="shared" si="0"/>
        <v>361204.53499999997</v>
      </c>
      <c r="F39" s="254">
        <f>C39/'Gov.Fin(as percent of GDP)'!$O39*100</f>
        <v>13.637959485870132</v>
      </c>
      <c r="G39" s="254">
        <f>D39/'Gov.Fin(as percent of GDP)'!$O39*100</f>
        <v>30.645851372984172</v>
      </c>
      <c r="H39" s="254">
        <f>E39/'Gov.Fin(as percent of GDP)'!$O39*100</f>
        <v>44.283810858854302</v>
      </c>
      <c r="I39" s="254">
        <f t="shared" si="1"/>
        <v>12.019011357067882</v>
      </c>
      <c r="J39" s="254">
        <f t="shared" si="2"/>
        <v>15.388759302198366</v>
      </c>
      <c r="K39" s="253">
        <f t="shared" si="3"/>
        <v>14.329581901461921</v>
      </c>
    </row>
    <row r="40" spans="1:11" s="252" customFormat="1" ht="24.95" customHeight="1">
      <c r="A40" s="260" t="s">
        <v>291</v>
      </c>
      <c r="B40" s="259" t="s">
        <v>290</v>
      </c>
      <c r="C40" s="254">
        <v>120873.7</v>
      </c>
      <c r="D40" s="254">
        <v>277040.40000000002</v>
      </c>
      <c r="E40" s="254">
        <f t="shared" si="0"/>
        <v>397914.10000000003</v>
      </c>
      <c r="F40" s="254">
        <f>C40/'Gov.Fin(as percent of GDP)'!$O40*100</f>
        <v>12.230818829119858</v>
      </c>
      <c r="G40" s="254">
        <f>D40/'Gov.Fin(as percent of GDP)'!$O40*100</f>
        <v>28.03282219992354</v>
      </c>
      <c r="H40" s="254">
        <f>E40/'Gov.Fin(as percent of GDP)'!$O40*100</f>
        <v>40.263641029043399</v>
      </c>
      <c r="I40" s="254">
        <f t="shared" si="1"/>
        <v>8.6611290172294133</v>
      </c>
      <c r="J40" s="254">
        <f t="shared" si="2"/>
        <v>10.831499079472607</v>
      </c>
      <c r="K40" s="253">
        <f t="shared" si="3"/>
        <v>10.16309637419144</v>
      </c>
    </row>
    <row r="41" spans="1:11" s="252" customFormat="1" ht="24.95" customHeight="1">
      <c r="A41" s="260" t="s">
        <v>289</v>
      </c>
      <c r="B41" s="259" t="s">
        <v>288</v>
      </c>
      <c r="C41" s="254">
        <v>142859.70000000001</v>
      </c>
      <c r="D41" s="254">
        <v>256243.3</v>
      </c>
      <c r="E41" s="254">
        <f t="shared" si="0"/>
        <v>399103</v>
      </c>
      <c r="F41" s="254">
        <f>C41/'Gov.Fin(as percent of GDP)'!$O41*100</f>
        <v>11.977101365269135</v>
      </c>
      <c r="G41" s="254">
        <f>D41/'Gov.Fin(as percent of GDP)'!$O41*100</f>
        <v>21.482979302567962</v>
      </c>
      <c r="H41" s="254">
        <f>E41/'Gov.Fin(as percent of GDP)'!$O41*100</f>
        <v>33.460080667837097</v>
      </c>
      <c r="I41" s="254">
        <f t="shared" si="1"/>
        <v>18.189233886279666</v>
      </c>
      <c r="J41" s="254">
        <f t="shared" si="2"/>
        <v>-7.5068834725910136</v>
      </c>
      <c r="K41" s="253">
        <f t="shared" si="3"/>
        <v>0.29878307906152202</v>
      </c>
    </row>
    <row r="42" spans="1:11" s="252" customFormat="1" ht="20.25">
      <c r="A42" s="260" t="s">
        <v>382</v>
      </c>
      <c r="B42" s="259" t="s">
        <v>286</v>
      </c>
      <c r="C42" s="254">
        <v>179328.39</v>
      </c>
      <c r="D42" s="254">
        <v>259551.8</v>
      </c>
      <c r="E42" s="254">
        <f t="shared" si="0"/>
        <v>438880.19</v>
      </c>
      <c r="F42" s="254">
        <f>C42/'Gov.Fin(as percent of GDP)'!$O42*100</f>
        <v>11.475687747000103</v>
      </c>
      <c r="G42" s="254">
        <f>D42/'Gov.Fin(as percent of GDP)'!$O42*100</f>
        <v>16.609391357229168</v>
      </c>
      <c r="H42" s="254">
        <f>E42/'Gov.Fin(as percent of GDP)'!$O42*100</f>
        <v>28.085079104229273</v>
      </c>
      <c r="I42" s="254">
        <f t="shared" si="1"/>
        <v>25.527626055493613</v>
      </c>
      <c r="J42" s="254">
        <f t="shared" si="2"/>
        <v>1.2911557102175806</v>
      </c>
      <c r="K42" s="253">
        <f t="shared" si="3"/>
        <v>9.9666477074840287</v>
      </c>
    </row>
    <row r="43" spans="1:11" s="252" customFormat="1" ht="24.95" customHeight="1">
      <c r="A43" s="260" t="s">
        <v>285</v>
      </c>
      <c r="B43" s="259" t="s">
        <v>284</v>
      </c>
      <c r="C43" s="254">
        <v>209120.204</v>
      </c>
      <c r="D43" s="254">
        <v>309287.09999999998</v>
      </c>
      <c r="E43" s="254">
        <f t="shared" si="0"/>
        <v>518407.304</v>
      </c>
      <c r="F43" s="254">
        <f>C43/'Gov.Fin(as percent of GDP)'!$O43*100</f>
        <v>11.89278209349642</v>
      </c>
      <c r="G43" s="254">
        <f>D43/'Gov.Fin(as percent of GDP)'!$O43*100</f>
        <v>17.589329076158684</v>
      </c>
      <c r="H43" s="254">
        <f>E43/'Gov.Fin(as percent of GDP)'!$O43*100</f>
        <v>29.482111169655106</v>
      </c>
      <c r="I43" s="254">
        <f t="shared" si="1"/>
        <v>16.612993625827997</v>
      </c>
      <c r="J43" s="254">
        <f t="shared" si="2"/>
        <v>19.161993867890729</v>
      </c>
      <c r="K43" s="253">
        <f t="shared" si="3"/>
        <v>18.120461076176625</v>
      </c>
    </row>
    <row r="44" spans="1:11" s="252" customFormat="1" ht="24.95" customHeight="1">
      <c r="A44" s="260" t="s">
        <v>283</v>
      </c>
      <c r="B44" s="259" t="s">
        <v>282</v>
      </c>
      <c r="C44" s="254">
        <v>207001.70900000003</v>
      </c>
      <c r="D44" s="254">
        <v>333441.5</v>
      </c>
      <c r="E44" s="254">
        <f t="shared" si="0"/>
        <v>540443.20900000003</v>
      </c>
      <c r="F44" s="254">
        <f>C44/'Gov.Fin(as percent of GDP)'!$O44*100</f>
        <v>10.619312534714764</v>
      </c>
      <c r="G44" s="254">
        <f>D44/'Gov.Fin(as percent of GDP)'!$O44*100</f>
        <v>17.10575008124253</v>
      </c>
      <c r="H44" s="254">
        <f>E44/'Gov.Fin(as percent of GDP)'!$O44*100</f>
        <v>27.725062615957292</v>
      </c>
      <c r="I44" s="254">
        <f t="shared" si="1"/>
        <v>-1.0130513262123486</v>
      </c>
      <c r="J44" s="254">
        <f t="shared" si="2"/>
        <v>7.809701730204722</v>
      </c>
      <c r="K44" s="253">
        <f t="shared" si="3"/>
        <v>4.250693389150257</v>
      </c>
    </row>
    <row r="45" spans="1:11" s="252" customFormat="1" ht="24.95" customHeight="1">
      <c r="A45" s="260" t="s">
        <v>281</v>
      </c>
      <c r="B45" s="259" t="s">
        <v>280</v>
      </c>
      <c r="C45" s="254">
        <v>201817.5</v>
      </c>
      <c r="D45" s="254">
        <v>346819.1</v>
      </c>
      <c r="E45" s="254">
        <f t="shared" si="0"/>
        <v>548636.6</v>
      </c>
      <c r="F45" s="254">
        <f>C45/'Gov.Fin(as percent of GDP)'!$O45*100</f>
        <v>9.0398752251125867</v>
      </c>
      <c r="G45" s="254">
        <f>D45/'Gov.Fin(as percent of GDP)'!$O45*100</f>
        <v>15.534834143153317</v>
      </c>
      <c r="H45" s="254">
        <f>E45/'Gov.Fin(as percent of GDP)'!$O45*100</f>
        <v>24.574709368265903</v>
      </c>
      <c r="I45" s="254">
        <f t="shared" si="1"/>
        <v>-2.5044281156152266</v>
      </c>
      <c r="J45" s="254">
        <f t="shared" si="2"/>
        <v>4.0119781131023018</v>
      </c>
      <c r="K45" s="253">
        <f t="shared" si="3"/>
        <v>1.51605032009941</v>
      </c>
    </row>
    <row r="46" spans="1:11" s="252" customFormat="1" ht="24.95" customHeight="1">
      <c r="A46" s="260" t="s">
        <v>279</v>
      </c>
      <c r="B46" s="259" t="s">
        <v>278</v>
      </c>
      <c r="C46" s="254">
        <v>196785.80000000002</v>
      </c>
      <c r="D46" s="254">
        <v>343261.8</v>
      </c>
      <c r="E46" s="254">
        <f t="shared" si="0"/>
        <v>540047.6</v>
      </c>
      <c r="F46" s="254">
        <f>C46/'Gov.Fin(as percent of GDP)'!$O46*100</f>
        <v>8.1194370114456529</v>
      </c>
      <c r="G46" s="254">
        <f>D46/'Gov.Fin(as percent of GDP)'!$O46*100</f>
        <v>14.163077638404067</v>
      </c>
      <c r="H46" s="254">
        <f>E46/'Gov.Fin(as percent of GDP)'!$O46*100</f>
        <v>22.28251464984972</v>
      </c>
      <c r="I46" s="254">
        <f t="shared" si="1"/>
        <v>-2.4931931076343687</v>
      </c>
      <c r="J46" s="254">
        <f t="shared" si="2"/>
        <v>-1.0256932216247634</v>
      </c>
      <c r="K46" s="253">
        <f t="shared" si="3"/>
        <v>-1.565517138302468</v>
      </c>
    </row>
    <row r="47" spans="1:11" s="252" customFormat="1" ht="24.95" customHeight="1">
      <c r="A47" s="260" t="s">
        <v>68</v>
      </c>
      <c r="B47" s="259" t="s">
        <v>277</v>
      </c>
      <c r="C47" s="254">
        <v>234157.976</v>
      </c>
      <c r="D47" s="254">
        <v>388762.78499999997</v>
      </c>
      <c r="E47" s="254">
        <f t="shared" si="0"/>
        <v>622920.76099999994</v>
      </c>
      <c r="F47" s="254">
        <f>C47/'Gov.Fin(as percent of GDP)'!$O47*100</f>
        <v>8.9778150890412807</v>
      </c>
      <c r="G47" s="254">
        <f>D47/'Gov.Fin(as percent of GDP)'!$O47*100</f>
        <v>14.905494388244589</v>
      </c>
      <c r="H47" s="254">
        <f>E47/'Gov.Fin(as percent of GDP)'!$O47*100</f>
        <v>23.88330947728587</v>
      </c>
      <c r="I47" s="254">
        <f t="shared" si="1"/>
        <v>18.991297136277097</v>
      </c>
      <c r="J47" s="254">
        <f t="shared" si="2"/>
        <v>13.255475849628468</v>
      </c>
      <c r="K47" s="253">
        <f t="shared" si="3"/>
        <v>15.345528986704139</v>
      </c>
    </row>
    <row r="48" spans="1:11" s="252" customFormat="1" ht="24.95" customHeight="1">
      <c r="A48" s="260" t="s">
        <v>69</v>
      </c>
      <c r="B48" s="259" t="s">
        <v>276</v>
      </c>
      <c r="C48" s="254">
        <v>283710.69999999995</v>
      </c>
      <c r="D48" s="254">
        <v>413978.80236999999</v>
      </c>
      <c r="E48" s="254">
        <f t="shared" si="0"/>
        <v>697689.50236999989</v>
      </c>
      <c r="F48" s="254">
        <f>C48/'Gov.Fin(as percent of GDP)'!$O48*100</f>
        <v>9.2199330041210299</v>
      </c>
      <c r="G48" s="254">
        <f>D48/'Gov.Fin(as percent of GDP)'!$O48*100</f>
        <v>13.453341107605954</v>
      </c>
      <c r="H48" s="254">
        <f>E48/'Gov.Fin(as percent of GDP)'!$O48*100</f>
        <v>22.673274111726982</v>
      </c>
      <c r="I48" s="254">
        <f t="shared" si="1"/>
        <v>21.162091014999191</v>
      </c>
      <c r="J48" s="254">
        <f t="shared" si="2"/>
        <v>6.4862220209683983</v>
      </c>
      <c r="K48" s="253">
        <f t="shared" si="3"/>
        <v>12.002929754656222</v>
      </c>
    </row>
    <row r="49" spans="1:15" s="251" customFormat="1" ht="24.95" customHeight="1">
      <c r="A49" s="260" t="s">
        <v>70</v>
      </c>
      <c r="B49" s="259" t="s">
        <v>275</v>
      </c>
      <c r="C49" s="254">
        <v>390898.7</v>
      </c>
      <c r="D49" s="254">
        <v>525351.272</v>
      </c>
      <c r="E49" s="254">
        <f t="shared" si="0"/>
        <v>916249.97200000007</v>
      </c>
      <c r="F49" s="254">
        <f>C49/'Gov.Fin(as percent of GDP)'!$O49*100</f>
        <v>11.310892238781694</v>
      </c>
      <c r="G49" s="254">
        <f>D49/'Gov.Fin(as percent of GDP)'!$O49*100</f>
        <v>15.201359393364292</v>
      </c>
      <c r="H49" s="254">
        <f>E49/'Gov.Fin(as percent of GDP)'!$O49*100</f>
        <v>26.51225163214599</v>
      </c>
      <c r="I49" s="254">
        <f t="shared" si="1"/>
        <v>37.780739323543344</v>
      </c>
      <c r="J49" s="254">
        <f t="shared" si="2"/>
        <v>26.902940197034326</v>
      </c>
      <c r="K49" s="253">
        <f t="shared" si="3"/>
        <v>31.326323369861001</v>
      </c>
      <c r="N49" s="252"/>
      <c r="O49" s="252"/>
    </row>
    <row r="50" spans="1:15" s="251" customFormat="1" ht="24.95" customHeight="1">
      <c r="A50" s="257" t="s">
        <v>71</v>
      </c>
      <c r="B50" s="256" t="s">
        <v>274</v>
      </c>
      <c r="C50" s="255">
        <v>452967.7</v>
      </c>
      <c r="D50" s="255">
        <v>594614.48</v>
      </c>
      <c r="E50" s="254">
        <f t="shared" si="0"/>
        <v>1047582.1799999999</v>
      </c>
      <c r="F50" s="254">
        <f>C50/'Gov.Fin(as percent of GDP)'!$O50*100</f>
        <v>11.73816712838358</v>
      </c>
      <c r="G50" s="254">
        <f>D50/'Gov.Fin(as percent of GDP)'!$O50*100</f>
        <v>15.408789949475196</v>
      </c>
      <c r="H50" s="254">
        <f>E50/'Gov.Fin(as percent of GDP)'!$O50*100</f>
        <v>27.146957077858776</v>
      </c>
      <c r="I50" s="254">
        <f t="shared" si="1"/>
        <v>15.87853835277528</v>
      </c>
      <c r="J50" s="254">
        <f t="shared" si="2"/>
        <v>13.18417060956503</v>
      </c>
      <c r="K50" s="253">
        <f t="shared" si="3"/>
        <v>14.333665704057424</v>
      </c>
      <c r="N50" s="252"/>
      <c r="O50" s="252"/>
    </row>
    <row r="51" spans="1:15" s="251" customFormat="1" ht="24.95" customHeight="1">
      <c r="A51" s="257" t="s">
        <v>273</v>
      </c>
      <c r="B51" s="256" t="s">
        <v>79</v>
      </c>
      <c r="C51" s="255">
        <v>613212</v>
      </c>
      <c r="D51" s="255">
        <v>813973.92514284002</v>
      </c>
      <c r="E51" s="254">
        <f t="shared" si="0"/>
        <v>1427185.92514284</v>
      </c>
      <c r="F51" s="254">
        <f>C51/'Gov.Fin(as percent of GDP)'!$O51*100</f>
        <v>15.664337819674834</v>
      </c>
      <c r="G51" s="254">
        <f>D51/'Gov.Fin(as percent of GDP)'!$O51*100</f>
        <v>20.792747923791708</v>
      </c>
      <c r="H51" s="254">
        <f>E51/'Gov.Fin(as percent of GDP)'!$O51*100</f>
        <v>36.457085743466543</v>
      </c>
      <c r="I51" s="254">
        <f t="shared" si="1"/>
        <v>35.376540093256096</v>
      </c>
      <c r="J51" s="254">
        <f t="shared" si="2"/>
        <v>36.891036549066229</v>
      </c>
      <c r="K51" s="253">
        <f t="shared" si="3"/>
        <v>36.236178162446407</v>
      </c>
      <c r="L51" s="330"/>
      <c r="M51" s="258"/>
      <c r="N51" s="252"/>
      <c r="O51" s="252"/>
    </row>
    <row r="52" spans="1:15" s="251" customFormat="1" ht="24.95" customHeight="1" thickBot="1">
      <c r="A52" s="257" t="s">
        <v>272</v>
      </c>
      <c r="B52" s="256" t="s">
        <v>80</v>
      </c>
      <c r="C52" s="255">
        <v>800320.06738585012</v>
      </c>
      <c r="D52" s="255">
        <v>928117.73742649995</v>
      </c>
      <c r="E52" s="254">
        <f t="shared" si="0"/>
        <v>1728437.8048123501</v>
      </c>
      <c r="F52" s="254">
        <f>C52/'Gov.Fin(as percent of GDP)'!$O52*100</f>
        <v>18.759019269332118</v>
      </c>
      <c r="G52" s="254">
        <f>D52/'Gov.Fin(as percent of GDP)'!$O52*100</f>
        <v>21.754519510503108</v>
      </c>
      <c r="H52" s="254">
        <f>E52/'Gov.Fin(as percent of GDP)'!$O52*100</f>
        <v>40.513538779835223</v>
      </c>
      <c r="I52" s="254">
        <f t="shared" si="1"/>
        <v>30.512786342382441</v>
      </c>
      <c r="J52" s="254">
        <f t="shared" si="2"/>
        <v>14.023030561283576</v>
      </c>
      <c r="K52" s="253">
        <f t="shared" si="3"/>
        <v>21.108103321531786</v>
      </c>
      <c r="N52" s="252"/>
      <c r="O52" s="252"/>
    </row>
    <row r="53" spans="1:15" s="247" customFormat="1" ht="21" thickTop="1">
      <c r="A53" s="249" t="s">
        <v>390</v>
      </c>
      <c r="B53" s="249"/>
      <c r="C53" s="249"/>
      <c r="D53" s="250"/>
      <c r="E53" s="249"/>
      <c r="F53" s="249"/>
      <c r="G53" s="249"/>
      <c r="H53" s="249"/>
      <c r="I53" s="248"/>
      <c r="J53" s="248"/>
      <c r="K53" s="248"/>
    </row>
    <row r="54" spans="1:15" s="241" customFormat="1" ht="15.75">
      <c r="A54" s="245" t="s">
        <v>389</v>
      </c>
      <c r="B54" s="245"/>
      <c r="C54" s="245"/>
      <c r="D54" s="245"/>
      <c r="E54" s="245"/>
      <c r="F54" s="245"/>
      <c r="G54" s="245"/>
      <c r="H54" s="245"/>
      <c r="I54" s="244"/>
    </row>
    <row r="55" spans="1:15" s="241" customFormat="1" ht="15.75">
      <c r="A55" s="245" t="s">
        <v>388</v>
      </c>
      <c r="B55" s="245"/>
      <c r="C55" s="245"/>
      <c r="D55" s="245"/>
      <c r="E55" s="245"/>
      <c r="F55" s="245"/>
      <c r="G55" s="245"/>
      <c r="H55" s="245"/>
      <c r="I55" s="244"/>
    </row>
    <row r="56" spans="1:15" s="241" customFormat="1" ht="15.75">
      <c r="A56" s="246" t="s">
        <v>381</v>
      </c>
      <c r="B56" s="245"/>
      <c r="C56" s="245"/>
      <c r="D56" s="245"/>
      <c r="E56" s="245"/>
      <c r="F56" s="245"/>
      <c r="G56" s="245"/>
      <c r="H56" s="245"/>
      <c r="I56" s="244"/>
    </row>
    <row r="57" spans="1:15" s="241" customFormat="1" ht="15.75">
      <c r="A57" s="243" t="s">
        <v>387</v>
      </c>
      <c r="B57" s="243"/>
      <c r="C57" s="243"/>
      <c r="D57" s="243"/>
      <c r="E57" s="243"/>
      <c r="F57" s="243"/>
      <c r="G57" s="243"/>
      <c r="H57" s="243"/>
      <c r="I57" s="242"/>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3"/>
  <sheetViews>
    <sheetView showGridLines="0" zoomScale="85" zoomScaleNormal="85" zoomScaleSheetLayoutView="85" workbookViewId="0">
      <selection activeCell="M38" sqref="M38"/>
    </sheetView>
  </sheetViews>
  <sheetFormatPr defaultColWidth="9.140625" defaultRowHeight="15"/>
  <cols>
    <col min="1" max="1" width="11.7109375" style="139" bestFit="1" customWidth="1"/>
    <col min="2" max="2" width="17.7109375" style="139" customWidth="1"/>
    <col min="3" max="3" width="13.7109375" style="268" customWidth="1"/>
    <col min="4" max="4" width="14.5703125" style="268" customWidth="1"/>
    <col min="5" max="5" width="19.7109375" style="268" customWidth="1"/>
    <col min="6" max="6" width="9.140625" style="139"/>
    <col min="7" max="7" width="14.42578125" style="139" hidden="1" customWidth="1"/>
    <col min="8" max="12" width="0" style="139" hidden="1" customWidth="1"/>
    <col min="13" max="16384" width="9.140625" style="139"/>
  </cols>
  <sheetData>
    <row r="1" spans="1:5" ht="15.75">
      <c r="A1" s="3073" t="s">
        <v>379</v>
      </c>
      <c r="B1" s="3073"/>
      <c r="C1" s="3073"/>
      <c r="D1" s="3073"/>
      <c r="E1" s="3073"/>
    </row>
    <row r="2" spans="1:5" ht="15.75">
      <c r="A2" s="3073" t="s">
        <v>198</v>
      </c>
      <c r="B2" s="3073"/>
      <c r="C2" s="3073"/>
      <c r="D2" s="3073"/>
      <c r="E2" s="3073"/>
    </row>
    <row r="3" spans="1:5" ht="15.75">
      <c r="A3" s="3073" t="s">
        <v>78</v>
      </c>
      <c r="B3" s="3073"/>
      <c r="C3" s="3073"/>
      <c r="D3" s="3073"/>
      <c r="E3" s="3073"/>
    </row>
    <row r="4" spans="1:5" ht="15.75" thickBot="1">
      <c r="A4" s="3519" t="s">
        <v>441</v>
      </c>
      <c r="B4" s="3519"/>
      <c r="C4" s="3519"/>
      <c r="D4" s="3519"/>
      <c r="E4" s="3519"/>
    </row>
    <row r="5" spans="1:5" ht="16.5" customHeight="1" thickTop="1">
      <c r="A5" s="3520" t="s">
        <v>372</v>
      </c>
      <c r="B5" s="3522" t="s">
        <v>157</v>
      </c>
      <c r="C5" s="3524" t="s">
        <v>370</v>
      </c>
      <c r="D5" s="3524" t="s">
        <v>176</v>
      </c>
      <c r="E5" s="3526" t="s">
        <v>440</v>
      </c>
    </row>
    <row r="6" spans="1:5">
      <c r="A6" s="3521"/>
      <c r="B6" s="3523"/>
      <c r="C6" s="3525"/>
      <c r="D6" s="3525"/>
      <c r="E6" s="3527"/>
    </row>
    <row r="7" spans="1:5" ht="15.75">
      <c r="A7" s="3515" t="s">
        <v>69</v>
      </c>
      <c r="B7" s="287" t="s">
        <v>430</v>
      </c>
      <c r="C7" s="275">
        <v>2305.4</v>
      </c>
      <c r="D7" s="275">
        <v>41065.9</v>
      </c>
      <c r="E7" s="274">
        <v>184972.80000000005</v>
      </c>
    </row>
    <row r="8" spans="1:5" ht="15.75">
      <c r="A8" s="3516"/>
      <c r="B8" s="286" t="s">
        <v>428</v>
      </c>
      <c r="C8" s="271">
        <v>31547.599999999995</v>
      </c>
      <c r="D8" s="271">
        <v>80474.600000000006</v>
      </c>
      <c r="E8" s="270">
        <v>200898.60000000003</v>
      </c>
    </row>
    <row r="9" spans="1:5" ht="15.75">
      <c r="A9" s="3516"/>
      <c r="B9" s="286" t="s">
        <v>426</v>
      </c>
      <c r="C9" s="271">
        <v>95161.7</v>
      </c>
      <c r="D9" s="271">
        <v>126115.3</v>
      </c>
      <c r="E9" s="270">
        <v>196623.90000000005</v>
      </c>
    </row>
    <row r="10" spans="1:5" ht="15.75">
      <c r="A10" s="3516"/>
      <c r="B10" s="286" t="s">
        <v>424</v>
      </c>
      <c r="C10" s="271">
        <v>140684.4</v>
      </c>
      <c r="D10" s="271">
        <v>168039.2</v>
      </c>
      <c r="E10" s="270">
        <v>195964.80000000005</v>
      </c>
    </row>
    <row r="11" spans="1:5" ht="15.75">
      <c r="A11" s="3516"/>
      <c r="B11" s="286" t="s">
        <v>422</v>
      </c>
      <c r="C11" s="271">
        <v>194609.4</v>
      </c>
      <c r="D11" s="271">
        <v>207599.5</v>
      </c>
      <c r="E11" s="270">
        <v>199137.00000000006</v>
      </c>
    </row>
    <row r="12" spans="1:5" ht="15.75">
      <c r="A12" s="3516"/>
      <c r="B12" s="286" t="s">
        <v>420</v>
      </c>
      <c r="C12" s="271">
        <v>248203.6</v>
      </c>
      <c r="D12" s="271">
        <v>277571.5</v>
      </c>
      <c r="E12" s="270">
        <v>217610.49999999997</v>
      </c>
    </row>
    <row r="13" spans="1:5" ht="15.75">
      <c r="A13" s="3516"/>
      <c r="B13" s="286" t="s">
        <v>417</v>
      </c>
      <c r="C13" s="271">
        <v>313304</v>
      </c>
      <c r="D13" s="271">
        <v>319152.3</v>
      </c>
      <c r="E13" s="270">
        <v>201611.4</v>
      </c>
    </row>
    <row r="14" spans="1:5" ht="15.75">
      <c r="A14" s="3516"/>
      <c r="B14" s="286" t="s">
        <v>414</v>
      </c>
      <c r="C14" s="271">
        <v>374956.10000000003</v>
      </c>
      <c r="D14" s="271">
        <v>354160.19999999995</v>
      </c>
      <c r="E14" s="270">
        <v>195712</v>
      </c>
    </row>
    <row r="15" spans="1:5" ht="15.75">
      <c r="A15" s="3516"/>
      <c r="B15" s="286" t="s">
        <v>411</v>
      </c>
      <c r="C15" s="271">
        <v>419933.9</v>
      </c>
      <c r="D15" s="271">
        <v>418946.9</v>
      </c>
      <c r="E15" s="270">
        <v>234661.10000000009</v>
      </c>
    </row>
    <row r="16" spans="1:5" ht="15.75">
      <c r="A16" s="3516"/>
      <c r="B16" s="286" t="s">
        <v>408</v>
      </c>
      <c r="C16" s="271">
        <v>478629.89999999997</v>
      </c>
      <c r="D16" s="271">
        <v>464416.8</v>
      </c>
      <c r="E16" s="270">
        <v>262349.49999999994</v>
      </c>
    </row>
    <row r="17" spans="1:5" ht="15.75">
      <c r="A17" s="3516"/>
      <c r="B17" s="286" t="s">
        <v>405</v>
      </c>
      <c r="C17" s="271">
        <v>555101.89999999991</v>
      </c>
      <c r="D17" s="271">
        <v>527140.6</v>
      </c>
      <c r="E17" s="270">
        <v>269072.99999999988</v>
      </c>
    </row>
    <row r="18" spans="1:5" ht="15.75">
      <c r="A18" s="3518"/>
      <c r="B18" s="285" t="s">
        <v>402</v>
      </c>
      <c r="C18" s="278">
        <v>815703</v>
      </c>
      <c r="D18" s="278">
        <v>609117.30000000005</v>
      </c>
      <c r="E18" s="277">
        <v>106272.10000000006</v>
      </c>
    </row>
    <row r="19" spans="1:5" ht="15.75">
      <c r="A19" s="3515" t="s">
        <v>70</v>
      </c>
      <c r="B19" s="276" t="s">
        <v>430</v>
      </c>
      <c r="C19" s="275">
        <v>18572</v>
      </c>
      <c r="D19" s="275">
        <v>45787.3</v>
      </c>
      <c r="E19" s="284">
        <v>228942.19999999998</v>
      </c>
    </row>
    <row r="20" spans="1:5" ht="15.75">
      <c r="A20" s="3516"/>
      <c r="B20" s="273" t="s">
        <v>428</v>
      </c>
      <c r="C20" s="271">
        <v>72376.100000000006</v>
      </c>
      <c r="D20" s="271">
        <v>88791.1</v>
      </c>
      <c r="E20" s="283">
        <v>258381.1</v>
      </c>
    </row>
    <row r="21" spans="1:5" ht="15.75">
      <c r="A21" s="3516"/>
      <c r="B21" s="273" t="s">
        <v>426</v>
      </c>
      <c r="C21" s="271">
        <v>138835.99999999997</v>
      </c>
      <c r="D21" s="271">
        <v>139648.79999999999</v>
      </c>
      <c r="E21" s="283">
        <v>246040.79999999996</v>
      </c>
    </row>
    <row r="22" spans="1:5" ht="15.75">
      <c r="A22" s="3516"/>
      <c r="B22" s="273" t="s">
        <v>424</v>
      </c>
      <c r="C22" s="271">
        <v>176703</v>
      </c>
      <c r="D22" s="271">
        <v>195425.6</v>
      </c>
      <c r="E22" s="283">
        <v>308740.19999999995</v>
      </c>
    </row>
    <row r="23" spans="1:5" ht="15.75">
      <c r="A23" s="3516"/>
      <c r="B23" s="273" t="s">
        <v>422</v>
      </c>
      <c r="C23" s="271">
        <v>256299</v>
      </c>
      <c r="D23" s="271">
        <v>242972.2</v>
      </c>
      <c r="E23" s="283">
        <v>348993.79999999993</v>
      </c>
    </row>
    <row r="24" spans="1:5" ht="15.75">
      <c r="A24" s="3516"/>
      <c r="B24" s="273" t="s">
        <v>420</v>
      </c>
      <c r="C24" s="271">
        <v>364946.2</v>
      </c>
      <c r="D24" s="271">
        <v>331206.8</v>
      </c>
      <c r="E24" s="270">
        <v>303173.90000000002</v>
      </c>
    </row>
    <row r="25" spans="1:5" ht="15.75">
      <c r="A25" s="3516"/>
      <c r="B25" s="273" t="s">
        <v>417</v>
      </c>
      <c r="C25" s="271">
        <v>428883.5</v>
      </c>
      <c r="D25" s="271">
        <v>381343.2</v>
      </c>
      <c r="E25" s="270">
        <v>301639.60000000009</v>
      </c>
    </row>
    <row r="26" spans="1:5" ht="15.75">
      <c r="A26" s="3516"/>
      <c r="B26" s="273" t="s">
        <v>414</v>
      </c>
      <c r="C26" s="271">
        <v>506550.99999999994</v>
      </c>
      <c r="D26" s="271">
        <v>430057.9</v>
      </c>
      <c r="E26" s="270">
        <v>274025.30000000016</v>
      </c>
    </row>
    <row r="27" spans="1:5" ht="15.75">
      <c r="A27" s="3516"/>
      <c r="B27" s="273" t="s">
        <v>411</v>
      </c>
      <c r="C27" s="271">
        <v>643636.39999999991</v>
      </c>
      <c r="D27" s="271">
        <v>505903.3</v>
      </c>
      <c r="E27" s="270">
        <v>288638.20000000019</v>
      </c>
    </row>
    <row r="28" spans="1:5" ht="15.75">
      <c r="A28" s="3516"/>
      <c r="B28" s="273" t="s">
        <v>408</v>
      </c>
      <c r="C28" s="271">
        <v>727560.3</v>
      </c>
      <c r="D28" s="271">
        <v>562536.6</v>
      </c>
      <c r="E28" s="270">
        <v>269507.60000000009</v>
      </c>
    </row>
    <row r="29" spans="1:5" ht="15.75">
      <c r="A29" s="3516"/>
      <c r="B29" s="273" t="s">
        <v>405</v>
      </c>
      <c r="C29" s="271">
        <v>832040.4</v>
      </c>
      <c r="D29" s="271">
        <v>625774.5</v>
      </c>
      <c r="E29" s="270">
        <v>248484.60000000012</v>
      </c>
    </row>
    <row r="30" spans="1:5" ht="15.75">
      <c r="A30" s="3518"/>
      <c r="B30" s="282" t="s">
        <v>402</v>
      </c>
      <c r="C30" s="278">
        <v>1066175.4000000001</v>
      </c>
      <c r="D30" s="278">
        <v>726724.6</v>
      </c>
      <c r="E30" s="277">
        <v>89497.199999999866</v>
      </c>
    </row>
    <row r="31" spans="1:5" ht="15.75">
      <c r="A31" s="3515" t="s">
        <v>71</v>
      </c>
      <c r="B31" s="276" t="s">
        <v>430</v>
      </c>
      <c r="C31" s="275">
        <v>10640</v>
      </c>
      <c r="D31" s="275">
        <v>65578.100000000006</v>
      </c>
      <c r="E31" s="274">
        <v>141466.99999999983</v>
      </c>
    </row>
    <row r="32" spans="1:5" ht="15.75">
      <c r="A32" s="3516"/>
      <c r="B32" s="273" t="s">
        <v>428</v>
      </c>
      <c r="C32" s="271">
        <v>66333.100000000006</v>
      </c>
      <c r="D32" s="271">
        <v>119202.8</v>
      </c>
      <c r="E32" s="270">
        <v>164798.99999999983</v>
      </c>
    </row>
    <row r="33" spans="1:12" ht="15.75">
      <c r="A33" s="3516"/>
      <c r="B33" s="273" t="s">
        <v>426</v>
      </c>
      <c r="C33" s="271">
        <v>170952.5</v>
      </c>
      <c r="D33" s="271">
        <v>200320.09999999998</v>
      </c>
      <c r="E33" s="270">
        <v>145228.59999999998</v>
      </c>
    </row>
    <row r="34" spans="1:12" ht="15.75">
      <c r="A34" s="3516"/>
      <c r="B34" s="273" t="s">
        <v>424</v>
      </c>
      <c r="C34" s="271">
        <v>207680.30000000002</v>
      </c>
      <c r="D34" s="271">
        <v>255016.80000000002</v>
      </c>
      <c r="E34" s="270">
        <v>169600.19999999981</v>
      </c>
    </row>
    <row r="35" spans="1:12" ht="15.75">
      <c r="A35" s="3516"/>
      <c r="B35" s="273" t="s">
        <v>422</v>
      </c>
      <c r="C35" s="271">
        <v>273736.5</v>
      </c>
      <c r="D35" s="271">
        <v>306868.8</v>
      </c>
      <c r="E35" s="270">
        <v>119379.99999999983</v>
      </c>
    </row>
    <row r="36" spans="1:12" ht="15.75">
      <c r="A36" s="3516"/>
      <c r="B36" s="273" t="s">
        <v>420</v>
      </c>
      <c r="C36" s="271">
        <v>339292.5</v>
      </c>
      <c r="D36" s="271">
        <v>411432.3</v>
      </c>
      <c r="E36" s="270">
        <v>178750</v>
      </c>
    </row>
    <row r="37" spans="1:12" ht="15.75">
      <c r="A37" s="3516"/>
      <c r="B37" s="273" t="s">
        <v>417</v>
      </c>
      <c r="C37" s="271">
        <v>415508</v>
      </c>
      <c r="D37" s="271">
        <v>465741.9</v>
      </c>
      <c r="E37" s="270">
        <v>179747.10000000003</v>
      </c>
      <c r="G37" s="139" t="s">
        <v>439</v>
      </c>
      <c r="H37" s="281" t="s">
        <v>438</v>
      </c>
      <c r="I37" s="281" t="s">
        <v>437</v>
      </c>
      <c r="J37" s="281" t="s">
        <v>436</v>
      </c>
      <c r="K37" s="281" t="s">
        <v>435</v>
      </c>
      <c r="L37" s="281" t="s">
        <v>125</v>
      </c>
    </row>
    <row r="38" spans="1:12" ht="15.75">
      <c r="A38" s="3516"/>
      <c r="B38" s="273" t="s">
        <v>414</v>
      </c>
      <c r="C38" s="271">
        <v>519577.1</v>
      </c>
      <c r="D38" s="271">
        <v>520792.4</v>
      </c>
      <c r="E38" s="270">
        <v>131944.39999999997</v>
      </c>
      <c r="G38" s="139" t="s">
        <v>370</v>
      </c>
      <c r="I38" s="139">
        <v>43</v>
      </c>
      <c r="J38" s="139">
        <f>C29/C17*100-100</f>
        <v>49.889668905835151</v>
      </c>
      <c r="K38" s="139">
        <f>C41/C29*100-100</f>
        <v>-4.7361762722098604</v>
      </c>
      <c r="L38" s="139">
        <f>C54/C41*100-100</f>
        <v>30.959163345985246</v>
      </c>
    </row>
    <row r="39" spans="1:12" ht="15.75">
      <c r="A39" s="3516"/>
      <c r="B39" s="273" t="s">
        <v>411</v>
      </c>
      <c r="C39" s="271">
        <v>596617.89999999991</v>
      </c>
      <c r="D39" s="271">
        <v>604601.9</v>
      </c>
      <c r="E39" s="270">
        <v>144921.59999999995</v>
      </c>
      <c r="G39" s="139" t="s">
        <v>176</v>
      </c>
      <c r="H39" s="280">
        <v>14.7</v>
      </c>
      <c r="I39" s="139">
        <v>33.1</v>
      </c>
      <c r="J39" s="139">
        <f>D29/D17*100-100</f>
        <v>18.711118058445891</v>
      </c>
      <c r="K39" s="139">
        <f>D41/D29*100-100</f>
        <v>19.147136867993183</v>
      </c>
      <c r="L39" s="139">
        <f>647795.3/D41*100-100</f>
        <v>-13.116697541444893</v>
      </c>
    </row>
    <row r="40" spans="1:12" ht="15.75">
      <c r="A40" s="3516"/>
      <c r="B40" s="273" t="s">
        <v>408</v>
      </c>
      <c r="C40" s="271">
        <v>677681.60000000009</v>
      </c>
      <c r="D40" s="271">
        <v>665912.30000000005</v>
      </c>
      <c r="E40" s="270">
        <v>137187</v>
      </c>
    </row>
    <row r="41" spans="1:12" ht="15.75">
      <c r="A41" s="3516"/>
      <c r="B41" s="272" t="s">
        <v>405</v>
      </c>
      <c r="C41" s="271">
        <v>792633.5</v>
      </c>
      <c r="D41" s="271">
        <v>745592.4</v>
      </c>
      <c r="E41" s="270">
        <v>164543.6</v>
      </c>
    </row>
    <row r="42" spans="1:12" ht="15.75">
      <c r="A42" s="3518"/>
      <c r="B42" s="279" t="s">
        <v>402</v>
      </c>
      <c r="C42" s="278">
        <v>1067289.5</v>
      </c>
      <c r="D42" s="278">
        <v>871781.8</v>
      </c>
      <c r="E42" s="277">
        <v>65653.700000000055</v>
      </c>
    </row>
    <row r="43" spans="1:12" ht="15.75">
      <c r="A43" s="3515" t="s">
        <v>72</v>
      </c>
      <c r="B43" s="276" t="s">
        <v>430</v>
      </c>
      <c r="C43" s="275">
        <v>2620.1</v>
      </c>
      <c r="D43" s="275">
        <v>77528.399999999994</v>
      </c>
      <c r="E43" s="274">
        <v>137536.09999999992</v>
      </c>
    </row>
    <row r="44" spans="1:12" ht="15.75">
      <c r="A44" s="3516"/>
      <c r="B44" s="273" t="s">
        <v>428</v>
      </c>
      <c r="C44" s="271">
        <v>43118.6</v>
      </c>
      <c r="D44" s="271">
        <v>141505.29999999999</v>
      </c>
      <c r="E44" s="270">
        <v>175870.2999999999</v>
      </c>
    </row>
    <row r="45" spans="1:12" ht="15.75">
      <c r="A45" s="3516"/>
      <c r="B45" s="273" t="s">
        <v>426</v>
      </c>
      <c r="C45" s="271">
        <v>172325</v>
      </c>
      <c r="D45" s="271">
        <v>211283.9</v>
      </c>
      <c r="E45" s="270">
        <v>121273.59999999992</v>
      </c>
    </row>
    <row r="46" spans="1:12" ht="15.75">
      <c r="A46" s="3516"/>
      <c r="B46" s="273" t="s">
        <v>424</v>
      </c>
      <c r="C46" s="271">
        <v>219170.4</v>
      </c>
      <c r="D46" s="271">
        <v>275023.40000000002</v>
      </c>
      <c r="E46" s="270">
        <v>150299.40000000014</v>
      </c>
    </row>
    <row r="47" spans="1:12" ht="15.75">
      <c r="A47" s="3516"/>
      <c r="B47" s="273" t="s">
        <v>422</v>
      </c>
      <c r="C47" s="271">
        <v>287840.09999999998</v>
      </c>
      <c r="D47" s="271">
        <v>337706.5</v>
      </c>
      <c r="E47" s="270">
        <v>163337.10000000015</v>
      </c>
    </row>
    <row r="48" spans="1:12" ht="15.75">
      <c r="A48" s="3516"/>
      <c r="B48" s="273" t="s">
        <v>420</v>
      </c>
      <c r="C48" s="271">
        <v>378165</v>
      </c>
      <c r="D48" s="271">
        <v>483718.6</v>
      </c>
      <c r="E48" s="270">
        <v>241779.90000000008</v>
      </c>
    </row>
    <row r="49" spans="1:5" ht="15.75">
      <c r="A49" s="3516"/>
      <c r="B49" s="273" t="s">
        <v>417</v>
      </c>
      <c r="C49" s="271">
        <v>449225.3</v>
      </c>
      <c r="D49" s="271">
        <v>551818.5</v>
      </c>
      <c r="E49" s="270">
        <v>241312.2</v>
      </c>
    </row>
    <row r="50" spans="1:5" ht="15.75">
      <c r="A50" s="3516"/>
      <c r="B50" s="273" t="s">
        <v>414</v>
      </c>
      <c r="C50" s="271">
        <v>562972.9</v>
      </c>
      <c r="D50" s="271">
        <v>630801.4</v>
      </c>
      <c r="E50" s="270">
        <v>213945.80000000005</v>
      </c>
    </row>
    <row r="51" spans="1:5" ht="15.75">
      <c r="A51" s="3516"/>
      <c r="B51" s="273" t="s">
        <v>411</v>
      </c>
      <c r="C51" s="271">
        <v>638013.69999999995</v>
      </c>
      <c r="D51" s="271" t="s">
        <v>434</v>
      </c>
      <c r="E51" s="270">
        <v>162307.30000000005</v>
      </c>
    </row>
    <row r="52" spans="1:5" ht="15.75">
      <c r="A52" s="3516"/>
      <c r="B52" s="273" t="s">
        <v>408</v>
      </c>
      <c r="C52" s="271">
        <v>725610</v>
      </c>
      <c r="D52" s="271" t="s">
        <v>433</v>
      </c>
      <c r="E52" s="270">
        <v>204333.00000000012</v>
      </c>
    </row>
    <row r="53" spans="1:5" ht="15.75">
      <c r="A53" s="3516"/>
      <c r="B53" s="272" t="s">
        <v>405</v>
      </c>
      <c r="C53" s="271">
        <v>843937.3</v>
      </c>
      <c r="D53" s="271" t="s">
        <v>432</v>
      </c>
      <c r="E53" s="270">
        <v>164504.79999999996</v>
      </c>
    </row>
    <row r="54" spans="1:5" ht="15.75">
      <c r="A54" s="3518"/>
      <c r="B54" s="279" t="s">
        <v>402</v>
      </c>
      <c r="C54" s="278">
        <v>1038026.2</v>
      </c>
      <c r="D54" s="278" t="s">
        <v>431</v>
      </c>
      <c r="E54" s="277">
        <v>141171.8000000001</v>
      </c>
    </row>
    <row r="55" spans="1:5" ht="15.75">
      <c r="A55" s="3515" t="s">
        <v>73</v>
      </c>
      <c r="B55" s="276" t="s">
        <v>430</v>
      </c>
      <c r="C55" s="275">
        <v>1951</v>
      </c>
      <c r="D55" s="275" t="s">
        <v>429</v>
      </c>
      <c r="E55" s="274">
        <v>196556.60000000012</v>
      </c>
    </row>
    <row r="56" spans="1:5" ht="15.75">
      <c r="A56" s="3516"/>
      <c r="B56" s="273" t="s">
        <v>428</v>
      </c>
      <c r="C56" s="271">
        <v>53546</v>
      </c>
      <c r="D56" s="271" t="s">
        <v>427</v>
      </c>
      <c r="E56" s="270">
        <v>207989.00000000015</v>
      </c>
    </row>
    <row r="57" spans="1:5" ht="15.75">
      <c r="A57" s="3516"/>
      <c r="B57" s="273" t="s">
        <v>426</v>
      </c>
      <c r="C57" s="271">
        <v>176991.5</v>
      </c>
      <c r="D57" s="271" t="s">
        <v>425</v>
      </c>
      <c r="E57" s="270">
        <v>213387.40000000008</v>
      </c>
    </row>
    <row r="58" spans="1:5" ht="15.75">
      <c r="A58" s="3516"/>
      <c r="B58" s="273" t="s">
        <v>424</v>
      </c>
      <c r="C58" s="271">
        <v>250412.2</v>
      </c>
      <c r="D58" s="271" t="s">
        <v>423</v>
      </c>
      <c r="E58" s="270">
        <v>220977.00000000012</v>
      </c>
    </row>
    <row r="59" spans="1:5" ht="15.75">
      <c r="A59" s="3516"/>
      <c r="B59" s="273" t="s">
        <v>422</v>
      </c>
      <c r="C59" s="271">
        <v>306657</v>
      </c>
      <c r="D59" s="271" t="s">
        <v>421</v>
      </c>
      <c r="E59" s="270">
        <v>245702.90000000014</v>
      </c>
    </row>
    <row r="60" spans="1:5" ht="15.75">
      <c r="A60" s="3516"/>
      <c r="B60" s="273" t="s">
        <v>420</v>
      </c>
      <c r="C60" s="271">
        <v>404201</v>
      </c>
      <c r="D60" s="271" t="s">
        <v>419</v>
      </c>
      <c r="E60" s="270" t="s">
        <v>418</v>
      </c>
    </row>
    <row r="61" spans="1:5" ht="15.75">
      <c r="A61" s="3516"/>
      <c r="B61" s="273" t="s">
        <v>417</v>
      </c>
      <c r="C61" s="271">
        <v>487643.7</v>
      </c>
      <c r="D61" s="271" t="s">
        <v>416</v>
      </c>
      <c r="E61" s="270" t="s">
        <v>415</v>
      </c>
    </row>
    <row r="62" spans="1:5" ht="15.75">
      <c r="A62" s="3516"/>
      <c r="B62" s="273" t="s">
        <v>414</v>
      </c>
      <c r="C62" s="271">
        <v>557809.80000000005</v>
      </c>
      <c r="D62" s="271" t="s">
        <v>413</v>
      </c>
      <c r="E62" s="270" t="s">
        <v>412</v>
      </c>
    </row>
    <row r="63" spans="1:5" ht="15.75">
      <c r="A63" s="3516"/>
      <c r="B63" s="273" t="s">
        <v>411</v>
      </c>
      <c r="C63" s="271">
        <v>674083.7</v>
      </c>
      <c r="D63" s="271" t="s">
        <v>410</v>
      </c>
      <c r="E63" s="270" t="s">
        <v>409</v>
      </c>
    </row>
    <row r="64" spans="1:5" ht="15.75">
      <c r="A64" s="3516"/>
      <c r="B64" s="273" t="s">
        <v>408</v>
      </c>
      <c r="C64" s="271">
        <v>803976</v>
      </c>
      <c r="D64" s="271" t="s">
        <v>407</v>
      </c>
      <c r="E64" s="270" t="s">
        <v>406</v>
      </c>
    </row>
    <row r="65" spans="1:5" ht="15.75">
      <c r="A65" s="3516"/>
      <c r="B65" s="272" t="s">
        <v>405</v>
      </c>
      <c r="C65" s="271">
        <v>898486.3</v>
      </c>
      <c r="D65" s="271" t="s">
        <v>404</v>
      </c>
      <c r="E65" s="270" t="s">
        <v>403</v>
      </c>
    </row>
    <row r="66" spans="1:5" ht="15.75">
      <c r="A66" s="3516"/>
      <c r="B66" s="279" t="s">
        <v>402</v>
      </c>
      <c r="C66" s="278">
        <v>1160259</v>
      </c>
      <c r="D66" s="278" t="s">
        <v>401</v>
      </c>
      <c r="E66" s="277" t="s">
        <v>400</v>
      </c>
    </row>
    <row r="67" spans="1:5" ht="15.75">
      <c r="A67" s="3515" t="s">
        <v>263</v>
      </c>
      <c r="B67" s="273" t="s">
        <v>430</v>
      </c>
      <c r="C67" s="271">
        <v>9791.2000000000007</v>
      </c>
      <c r="D67" s="271" t="s">
        <v>453</v>
      </c>
      <c r="E67" s="270" t="s">
        <v>454</v>
      </c>
    </row>
    <row r="68" spans="1:5" ht="15.75">
      <c r="A68" s="3516"/>
      <c r="B68" s="273" t="s">
        <v>428</v>
      </c>
      <c r="C68" s="271">
        <v>76508.399999999994</v>
      </c>
      <c r="D68" s="271" t="s">
        <v>515</v>
      </c>
      <c r="E68" s="270" t="s">
        <v>513</v>
      </c>
    </row>
    <row r="69" spans="1:5" ht="16.5" thickBot="1">
      <c r="A69" s="3517"/>
      <c r="B69" s="386" t="s">
        <v>426</v>
      </c>
      <c r="C69" s="384">
        <v>230862</v>
      </c>
      <c r="D69" s="384" t="s">
        <v>523</v>
      </c>
      <c r="E69" s="385" t="s">
        <v>524</v>
      </c>
    </row>
    <row r="70" spans="1:5" ht="15" customHeight="1" thickTop="1">
      <c r="A70" s="269" t="s">
        <v>399</v>
      </c>
    </row>
    <row r="71" spans="1:5" ht="15.75" customHeight="1">
      <c r="A71" s="269" t="s">
        <v>398</v>
      </c>
    </row>
    <row r="72" spans="1:5" ht="25.5" customHeight="1"/>
    <row r="73" spans="1:5" ht="25.5" customHeight="1"/>
  </sheetData>
  <mergeCells count="15">
    <mergeCell ref="A1:E1"/>
    <mergeCell ref="A2:E2"/>
    <mergeCell ref="A3:E3"/>
    <mergeCell ref="A4:E4"/>
    <mergeCell ref="A5:A6"/>
    <mergeCell ref="B5:B6"/>
    <mergeCell ref="C5:C6"/>
    <mergeCell ref="D5:D6"/>
    <mergeCell ref="E5:E6"/>
    <mergeCell ref="A67:A69"/>
    <mergeCell ref="A55:A66"/>
    <mergeCell ref="A7:A18"/>
    <mergeCell ref="A19:A30"/>
    <mergeCell ref="A31:A42"/>
    <mergeCell ref="A43:A54"/>
  </mergeCells>
  <pageMargins left="1.0900000000000001" right="0.7" top="0.38" bottom="0.36" header="0.3" footer="0.3"/>
  <pageSetup paperSize="9" scale="6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6"/>
  <sheetViews>
    <sheetView showGridLines="0" zoomScaleNormal="100" workbookViewId="0">
      <pane xSplit="2" ySplit="7" topLeftCell="C20" activePane="bottomRight" state="frozen"/>
      <selection activeCell="M38" sqref="M38"/>
      <selection pane="topRight" activeCell="M38" sqref="M38"/>
      <selection pane="bottomLeft" activeCell="M38" sqref="M38"/>
      <selection pane="bottomRight" activeCell="M38" sqref="M38"/>
    </sheetView>
  </sheetViews>
  <sheetFormatPr defaultRowHeight="15"/>
  <cols>
    <col min="1" max="1" width="11.42578125" bestFit="1" customWidth="1"/>
    <col min="2" max="2" width="11.85546875" bestFit="1" customWidth="1"/>
    <col min="3" max="3" width="10.5703125" bestFit="1" customWidth="1"/>
    <col min="4" max="5" width="9.5703125" bestFit="1" customWidth="1"/>
    <col min="6" max="6" width="10.5703125" bestFit="1" customWidth="1"/>
    <col min="7" max="7" width="11.42578125" bestFit="1" customWidth="1"/>
    <col min="8" max="9" width="10.7109375" bestFit="1" customWidth="1"/>
    <col min="10" max="10" width="13.42578125" customWidth="1"/>
    <col min="11" max="11" width="9.5703125" bestFit="1" customWidth="1"/>
    <col min="12" max="12" width="9.140625" customWidth="1"/>
    <col min="13" max="13" width="12" hidden="1" customWidth="1"/>
    <col min="14" max="14" width="7.42578125" hidden="1" customWidth="1"/>
    <col min="15" max="17" width="9.140625" customWidth="1"/>
  </cols>
  <sheetData>
    <row r="2" spans="1:10" ht="15.75">
      <c r="A2" s="3073" t="s">
        <v>385</v>
      </c>
      <c r="B2" s="3073"/>
      <c r="C2" s="3073"/>
      <c r="D2" s="3073"/>
      <c r="E2" s="3073"/>
      <c r="F2" s="3073"/>
      <c r="G2" s="3073"/>
      <c r="H2" s="3073"/>
      <c r="I2" s="3073"/>
      <c r="J2" s="3073"/>
    </row>
    <row r="3" spans="1:10" ht="15.75">
      <c r="A3" s="3073" t="s">
        <v>198</v>
      </c>
      <c r="B3" s="3073"/>
      <c r="C3" s="3073"/>
      <c r="D3" s="3073"/>
      <c r="E3" s="3073"/>
      <c r="F3" s="3073"/>
      <c r="G3" s="3073"/>
      <c r="H3" s="3073"/>
      <c r="I3" s="3073"/>
      <c r="J3" s="3073"/>
    </row>
    <row r="4" spans="1:10" ht="15.75">
      <c r="A4" s="3073" t="s">
        <v>452</v>
      </c>
      <c r="B4" s="3073"/>
      <c r="C4" s="3073"/>
      <c r="D4" s="3073"/>
      <c r="E4" s="3073"/>
      <c r="F4" s="3073"/>
      <c r="G4" s="3073"/>
      <c r="H4" s="3073"/>
      <c r="I4" s="3073"/>
      <c r="J4" s="3073"/>
    </row>
    <row r="5" spans="1:10" ht="15.75" thickBot="1">
      <c r="A5" s="3529" t="s">
        <v>451</v>
      </c>
      <c r="B5" s="3529"/>
      <c r="C5" s="3529"/>
      <c r="D5" s="3529"/>
      <c r="E5" s="3529"/>
      <c r="F5" s="3529"/>
      <c r="G5" s="3529"/>
      <c r="H5" s="3529"/>
      <c r="I5" s="3529"/>
      <c r="J5" s="3529"/>
    </row>
    <row r="6" spans="1:10" ht="15.75" thickTop="1">
      <c r="A6" s="3530" t="s">
        <v>372</v>
      </c>
      <c r="B6" s="3532" t="s">
        <v>157</v>
      </c>
      <c r="C6" s="3534" t="s">
        <v>450</v>
      </c>
      <c r="D6" s="3534"/>
      <c r="E6" s="3534"/>
      <c r="F6" s="3535"/>
      <c r="G6" s="3536" t="s">
        <v>449</v>
      </c>
      <c r="H6" s="3534"/>
      <c r="I6" s="3534"/>
      <c r="J6" s="3537"/>
    </row>
    <row r="7" spans="1:10" ht="43.5" thickBot="1">
      <c r="A7" s="3531"/>
      <c r="B7" s="3533"/>
      <c r="C7" s="306" t="s">
        <v>448</v>
      </c>
      <c r="D7" s="306" t="s">
        <v>206</v>
      </c>
      <c r="E7" s="383" t="s">
        <v>447</v>
      </c>
      <c r="F7" s="305" t="s">
        <v>446</v>
      </c>
      <c r="G7" s="304" t="s">
        <v>366</v>
      </c>
      <c r="H7" s="383" t="s">
        <v>445</v>
      </c>
      <c r="I7" s="383" t="s">
        <v>444</v>
      </c>
      <c r="J7" s="303" t="s">
        <v>81</v>
      </c>
    </row>
    <row r="8" spans="1:10">
      <c r="A8" s="3441" t="s">
        <v>72</v>
      </c>
      <c r="B8" s="298" t="s">
        <v>430</v>
      </c>
      <c r="C8" s="291">
        <v>66850</v>
      </c>
      <c r="D8" s="291">
        <v>7038.5</v>
      </c>
      <c r="E8" s="291">
        <v>0</v>
      </c>
      <c r="F8" s="293">
        <v>73888.5</v>
      </c>
      <c r="G8" s="292">
        <v>3590.4</v>
      </c>
      <c r="H8" s="291">
        <v>596.5</v>
      </c>
      <c r="I8" s="291">
        <v>109.1</v>
      </c>
      <c r="J8" s="295">
        <v>4296</v>
      </c>
    </row>
    <row r="9" spans="1:10">
      <c r="A9" s="3441"/>
      <c r="B9" s="298" t="s">
        <v>428</v>
      </c>
      <c r="C9" s="291">
        <v>126216.4</v>
      </c>
      <c r="D9" s="291">
        <v>9782.5</v>
      </c>
      <c r="E9" s="291">
        <v>0</v>
      </c>
      <c r="F9" s="293">
        <v>135998.9</v>
      </c>
      <c r="G9" s="292">
        <v>53678</v>
      </c>
      <c r="H9" s="291">
        <v>5134</v>
      </c>
      <c r="I9" s="291">
        <v>593</v>
      </c>
      <c r="J9" s="295">
        <v>59405</v>
      </c>
    </row>
    <row r="10" spans="1:10">
      <c r="A10" s="3441"/>
      <c r="B10" s="298" t="s">
        <v>426</v>
      </c>
      <c r="C10" s="291">
        <v>189667.9</v>
      </c>
      <c r="D10" s="291">
        <v>11474.4</v>
      </c>
      <c r="E10" s="291">
        <v>0</v>
      </c>
      <c r="F10" s="293">
        <v>201142.3</v>
      </c>
      <c r="G10" s="292">
        <v>156755.20000000001</v>
      </c>
      <c r="H10" s="291">
        <v>18367.599999999999</v>
      </c>
      <c r="I10" s="291">
        <v>2883.2</v>
      </c>
      <c r="J10" s="295">
        <v>178006.00000000003</v>
      </c>
    </row>
    <row r="11" spans="1:10">
      <c r="A11" s="3441"/>
      <c r="B11" s="298" t="s">
        <v>424</v>
      </c>
      <c r="C11" s="291">
        <v>247804.1</v>
      </c>
      <c r="D11" s="291">
        <v>12271.1</v>
      </c>
      <c r="E11" s="291">
        <v>0</v>
      </c>
      <c r="F11" s="293">
        <v>260075.2</v>
      </c>
      <c r="G11" s="292">
        <v>196906.7</v>
      </c>
      <c r="H11" s="291">
        <v>24835.5</v>
      </c>
      <c r="I11" s="291">
        <v>4273.5</v>
      </c>
      <c r="J11" s="295">
        <v>226015.7</v>
      </c>
    </row>
    <row r="12" spans="1:10">
      <c r="A12" s="3441"/>
      <c r="B12" s="298" t="s">
        <v>422</v>
      </c>
      <c r="C12" s="291">
        <v>308822.5</v>
      </c>
      <c r="D12" s="291">
        <v>13259.3</v>
      </c>
      <c r="E12" s="291">
        <v>0</v>
      </c>
      <c r="F12" s="293">
        <v>322081.8</v>
      </c>
      <c r="G12" s="292">
        <v>246928.1</v>
      </c>
      <c r="H12" s="291">
        <v>37610.300000000003</v>
      </c>
      <c r="I12" s="291">
        <v>14168.6</v>
      </c>
      <c r="J12" s="295">
        <v>298707</v>
      </c>
    </row>
    <row r="13" spans="1:10">
      <c r="A13" s="3441"/>
      <c r="B13" s="298" t="s">
        <v>420</v>
      </c>
      <c r="C13" s="291">
        <v>433154.1</v>
      </c>
      <c r="D13" s="291">
        <v>26489.200000000001</v>
      </c>
      <c r="E13" s="291">
        <v>0</v>
      </c>
      <c r="F13" s="293">
        <v>459643.3</v>
      </c>
      <c r="G13" s="292">
        <v>309648.2</v>
      </c>
      <c r="H13" s="291">
        <v>63143.7</v>
      </c>
      <c r="I13" s="291">
        <v>37675.4</v>
      </c>
      <c r="J13" s="295">
        <v>410467.30000000005</v>
      </c>
    </row>
    <row r="14" spans="1:10">
      <c r="A14" s="3441"/>
      <c r="B14" s="298" t="s">
        <v>443</v>
      </c>
      <c r="C14" s="291">
        <v>492284.3</v>
      </c>
      <c r="D14" s="291">
        <v>32387.4</v>
      </c>
      <c r="E14" s="291">
        <v>10492.4</v>
      </c>
      <c r="F14" s="293">
        <v>535164.1</v>
      </c>
      <c r="G14" s="292">
        <v>365750.3</v>
      </c>
      <c r="H14" s="291">
        <v>77275.3</v>
      </c>
      <c r="I14" s="291">
        <v>44061.599999999999</v>
      </c>
      <c r="J14" s="295">
        <v>487087.19999999995</v>
      </c>
    </row>
    <row r="15" spans="1:10">
      <c r="A15" s="3441"/>
      <c r="B15" s="298" t="s">
        <v>414</v>
      </c>
      <c r="C15" s="291">
        <v>546718.80000000005</v>
      </c>
      <c r="D15" s="291">
        <v>35376.1</v>
      </c>
      <c r="E15" s="291">
        <v>10492.4</v>
      </c>
      <c r="F15" s="293">
        <v>592587.30000000005</v>
      </c>
      <c r="G15" s="292">
        <v>450822.9</v>
      </c>
      <c r="H15" s="291">
        <v>96848.7</v>
      </c>
      <c r="I15" s="291">
        <v>63525.599999999999</v>
      </c>
      <c r="J15" s="295">
        <v>611197.19999999995</v>
      </c>
    </row>
    <row r="16" spans="1:10">
      <c r="A16" s="3441"/>
      <c r="B16" s="298" t="s">
        <v>411</v>
      </c>
      <c r="C16" s="291">
        <v>590635.19999999995</v>
      </c>
      <c r="D16" s="291">
        <v>43973.8</v>
      </c>
      <c r="E16" s="291">
        <v>10492.4</v>
      </c>
      <c r="F16" s="293">
        <v>645101.4</v>
      </c>
      <c r="G16" s="292">
        <v>495430.7</v>
      </c>
      <c r="H16" s="291">
        <v>105592</v>
      </c>
      <c r="I16" s="291">
        <v>74784.800000000003</v>
      </c>
      <c r="J16" s="295">
        <v>675807.5</v>
      </c>
    </row>
    <row r="17" spans="1:20">
      <c r="A17" s="3441"/>
      <c r="B17" s="298" t="s">
        <v>408</v>
      </c>
      <c r="C17" s="291">
        <v>606698.5</v>
      </c>
      <c r="D17" s="291">
        <v>44253.9</v>
      </c>
      <c r="E17" s="291">
        <v>10492.4</v>
      </c>
      <c r="F17" s="293">
        <v>661444.80000000005</v>
      </c>
      <c r="G17" s="292">
        <v>572163.5</v>
      </c>
      <c r="H17" s="291">
        <v>114646.9</v>
      </c>
      <c r="I17" s="291">
        <v>74784.800000000003</v>
      </c>
      <c r="J17" s="295">
        <v>761595.20000000007</v>
      </c>
      <c r="M17" s="302"/>
    </row>
    <row r="18" spans="1:20">
      <c r="A18" s="3441"/>
      <c r="B18" s="298" t="s">
        <v>405</v>
      </c>
      <c r="C18" s="291">
        <v>647795.1</v>
      </c>
      <c r="D18" s="291">
        <v>44684.9</v>
      </c>
      <c r="E18" s="291">
        <v>10492.4</v>
      </c>
      <c r="F18" s="308">
        <v>702972.4</v>
      </c>
      <c r="G18" s="292">
        <v>670549.9</v>
      </c>
      <c r="H18" s="291">
        <v>126585.7</v>
      </c>
      <c r="I18" s="291">
        <v>86756.1</v>
      </c>
      <c r="J18" s="295">
        <v>883891.7</v>
      </c>
      <c r="M18" s="289" t="e">
        <f t="shared" ref="M18:M26" si="0">C18/C6-1</f>
        <v>#VALUE!</v>
      </c>
      <c r="N18" s="289" t="e">
        <f t="shared" ref="N18:N26" si="1">J18/J6-1</f>
        <v>#DIV/0!</v>
      </c>
    </row>
    <row r="19" spans="1:20">
      <c r="A19" s="3442"/>
      <c r="B19" s="301" t="s">
        <v>402</v>
      </c>
      <c r="C19" s="300">
        <f>700055.5+93691.2</f>
        <v>793746.7</v>
      </c>
      <c r="D19" s="300">
        <v>47565.8</v>
      </c>
      <c r="E19" s="300">
        <v>23718.799999999999</v>
      </c>
      <c r="F19" s="391">
        <v>859780.8</v>
      </c>
      <c r="G19" s="300">
        <v>784291.39999999991</v>
      </c>
      <c r="H19" s="300">
        <v>189140.1</v>
      </c>
      <c r="I19" s="300">
        <v>117901.6</v>
      </c>
      <c r="J19" s="299">
        <v>1091333.0999999999</v>
      </c>
      <c r="M19" s="289" t="e">
        <f t="shared" si="0"/>
        <v>#VALUE!</v>
      </c>
      <c r="N19" s="289" t="e">
        <f t="shared" si="1"/>
        <v>#VALUE!</v>
      </c>
    </row>
    <row r="20" spans="1:20">
      <c r="A20" s="3440" t="s">
        <v>73</v>
      </c>
      <c r="B20" s="298" t="s">
        <v>430</v>
      </c>
      <c r="C20" s="291">
        <v>58814.8</v>
      </c>
      <c r="D20" s="291">
        <v>7809.8</v>
      </c>
      <c r="E20" s="291">
        <v>0</v>
      </c>
      <c r="F20" s="293">
        <v>66624.600000000006</v>
      </c>
      <c r="G20" s="292">
        <v>1728.3</v>
      </c>
      <c r="H20" s="291">
        <v>133.30000000000001</v>
      </c>
      <c r="I20" s="291">
        <v>117.5</v>
      </c>
      <c r="J20" s="295">
        <f t="shared" ref="J20:J25" si="2">SUM(G20:I20)</f>
        <v>1979.1</v>
      </c>
      <c r="M20" s="289">
        <f t="shared" si="0"/>
        <v>-0.12019745699326845</v>
      </c>
      <c r="N20" s="289">
        <f t="shared" si="1"/>
        <v>-0.5393156424581006</v>
      </c>
    </row>
    <row r="21" spans="1:20">
      <c r="A21" s="3441"/>
      <c r="B21" s="298" t="s">
        <v>428</v>
      </c>
      <c r="C21" s="291">
        <v>105380.8</v>
      </c>
      <c r="D21" s="291">
        <v>11155.7</v>
      </c>
      <c r="E21" s="291">
        <v>0</v>
      </c>
      <c r="F21" s="293">
        <v>116536.5</v>
      </c>
      <c r="G21" s="292">
        <v>63243.4</v>
      </c>
      <c r="H21" s="291">
        <v>3752.5</v>
      </c>
      <c r="I21" s="291">
        <v>1572.8</v>
      </c>
      <c r="J21" s="295">
        <f t="shared" si="2"/>
        <v>68568.7</v>
      </c>
      <c r="M21" s="289">
        <f>C21/C9-1</f>
        <v>-0.16507838917921913</v>
      </c>
      <c r="N21" s="289">
        <f>J21/J9-1</f>
        <v>0.15425805908593548</v>
      </c>
    </row>
    <row r="22" spans="1:20">
      <c r="A22" s="3441"/>
      <c r="B22" s="291" t="s">
        <v>426</v>
      </c>
      <c r="C22" s="291">
        <v>172364</v>
      </c>
      <c r="D22" s="291">
        <v>22564.799999999999</v>
      </c>
      <c r="E22" s="291">
        <v>5001.6000000000004</v>
      </c>
      <c r="F22" s="293">
        <v>199930.4</v>
      </c>
      <c r="G22" s="292">
        <v>182618.9</v>
      </c>
      <c r="H22" s="291">
        <v>15045.8</v>
      </c>
      <c r="I22" s="291">
        <v>3413.9</v>
      </c>
      <c r="J22" s="295">
        <f t="shared" si="2"/>
        <v>201078.59999999998</v>
      </c>
      <c r="M22" s="289">
        <f t="shared" si="0"/>
        <v>-9.12326229161603E-2</v>
      </c>
      <c r="N22" s="289">
        <f t="shared" si="1"/>
        <v>0.12961697920294779</v>
      </c>
      <c r="O22" s="297"/>
    </row>
    <row r="23" spans="1:20">
      <c r="A23" s="3441"/>
      <c r="B23" s="291" t="s">
        <v>424</v>
      </c>
      <c r="C23" s="291">
        <v>240152.8</v>
      </c>
      <c r="D23" s="291">
        <v>24522.7</v>
      </c>
      <c r="E23" s="291">
        <v>5001.6000000000004</v>
      </c>
      <c r="F23" s="293">
        <v>269677.09999999998</v>
      </c>
      <c r="G23" s="292">
        <v>230122</v>
      </c>
      <c r="H23" s="291">
        <v>29445.200000000001</v>
      </c>
      <c r="I23" s="291">
        <v>9503.1</v>
      </c>
      <c r="J23" s="295">
        <f t="shared" si="2"/>
        <v>269070.3</v>
      </c>
      <c r="L23" s="297"/>
      <c r="M23" s="289">
        <f t="shared" si="0"/>
        <v>-3.0876405999739398E-2</v>
      </c>
      <c r="N23" s="289">
        <f t="shared" si="1"/>
        <v>0.19049384622395693</v>
      </c>
    </row>
    <row r="24" spans="1:20">
      <c r="A24" s="3441"/>
      <c r="B24" s="291" t="s">
        <v>422</v>
      </c>
      <c r="C24" s="291">
        <v>301288.40000000002</v>
      </c>
      <c r="D24" s="291">
        <v>25535.3</v>
      </c>
      <c r="E24" s="291">
        <v>5001.6000000000004</v>
      </c>
      <c r="F24" s="293">
        <v>331825.3</v>
      </c>
      <c r="G24" s="292">
        <v>280742.8</v>
      </c>
      <c r="H24" s="291">
        <v>35941.699999999997</v>
      </c>
      <c r="I24" s="291">
        <v>11773.6</v>
      </c>
      <c r="J24" s="295">
        <f t="shared" si="2"/>
        <v>328458.09999999998</v>
      </c>
      <c r="M24" s="289">
        <f t="shared" si="0"/>
        <v>-2.4396214654048731E-2</v>
      </c>
      <c r="N24" s="289">
        <f t="shared" si="1"/>
        <v>9.9599607642271382E-2</v>
      </c>
    </row>
    <row r="25" spans="1:20">
      <c r="A25" s="3441"/>
      <c r="B25" s="291" t="s">
        <v>420</v>
      </c>
      <c r="C25" s="291">
        <v>422235.9</v>
      </c>
      <c r="D25" s="291">
        <v>27828.3</v>
      </c>
      <c r="E25" s="291">
        <v>5307.7</v>
      </c>
      <c r="F25" s="293">
        <v>455371.9</v>
      </c>
      <c r="G25" s="292">
        <v>342356.3</v>
      </c>
      <c r="H25" s="291">
        <v>50816.9</v>
      </c>
      <c r="I25" s="291">
        <v>22572.2</v>
      </c>
      <c r="J25" s="295">
        <f t="shared" si="2"/>
        <v>415745.4</v>
      </c>
      <c r="M25" s="289">
        <f t="shared" si="0"/>
        <v>-2.5206271855674367E-2</v>
      </c>
      <c r="N25" s="289">
        <f t="shared" si="1"/>
        <v>1.2858758785413649E-2</v>
      </c>
    </row>
    <row r="26" spans="1:20">
      <c r="A26" s="3441"/>
      <c r="B26" s="291" t="s">
        <v>443</v>
      </c>
      <c r="C26" s="291">
        <v>498524.6</v>
      </c>
      <c r="D26" s="291">
        <v>32196.6</v>
      </c>
      <c r="E26" s="291">
        <v>5307.8</v>
      </c>
      <c r="F26" s="293">
        <v>536029</v>
      </c>
      <c r="G26" s="292">
        <v>406725.6</v>
      </c>
      <c r="H26" s="291">
        <v>62843.3</v>
      </c>
      <c r="I26" s="291">
        <v>30113.200000000001</v>
      </c>
      <c r="J26" s="295">
        <v>499682.1</v>
      </c>
      <c r="M26" s="289">
        <f t="shared" si="0"/>
        <v>1.2676211693121164E-2</v>
      </c>
      <c r="N26" s="289">
        <f t="shared" si="1"/>
        <v>2.5857587717353248E-2</v>
      </c>
      <c r="Q26" s="296"/>
      <c r="T26" s="296"/>
    </row>
    <row r="27" spans="1:20">
      <c r="A27" s="3441"/>
      <c r="B27" s="291" t="s">
        <v>414</v>
      </c>
      <c r="C27" s="291">
        <v>571203.4</v>
      </c>
      <c r="D27" s="291">
        <v>32726.2</v>
      </c>
      <c r="E27" s="291">
        <v>5307.8</v>
      </c>
      <c r="F27" s="293">
        <v>609237.4</v>
      </c>
      <c r="G27" s="292">
        <v>455816</v>
      </c>
      <c r="H27" s="291">
        <v>79696.7</v>
      </c>
      <c r="I27" s="291">
        <v>35508.300000000003</v>
      </c>
      <c r="J27" s="295">
        <v>571021</v>
      </c>
      <c r="M27" s="289">
        <f>C27/C15-1</f>
        <v>4.4784631514409146E-2</v>
      </c>
      <c r="N27" s="289">
        <f>J27/J15-1</f>
        <v>-6.5733612653984586E-2</v>
      </c>
    </row>
    <row r="28" spans="1:20">
      <c r="A28" s="3441"/>
      <c r="B28" s="291" t="s">
        <v>411</v>
      </c>
      <c r="C28" s="291">
        <v>683870.2</v>
      </c>
      <c r="D28" s="291">
        <v>35590.300000000003</v>
      </c>
      <c r="E28" s="291">
        <v>10075.4</v>
      </c>
      <c r="F28" s="293">
        <v>729535.9</v>
      </c>
      <c r="G28" s="292">
        <v>527046.30000000005</v>
      </c>
      <c r="H28" s="291">
        <v>105839.5</v>
      </c>
      <c r="I28" s="291">
        <v>57588.5</v>
      </c>
      <c r="J28" s="295">
        <v>690474.3</v>
      </c>
      <c r="M28" s="289">
        <f>C28/C16-1</f>
        <v>0.1578554749192056</v>
      </c>
      <c r="N28" s="289">
        <f>J28/J16-1</f>
        <v>2.1702629816922725E-2</v>
      </c>
    </row>
    <row r="29" spans="1:20">
      <c r="A29" s="3441"/>
      <c r="B29" s="291" t="s">
        <v>408</v>
      </c>
      <c r="C29" s="291">
        <v>761003.5</v>
      </c>
      <c r="D29" s="291">
        <v>36324.800000000003</v>
      </c>
      <c r="E29" s="291">
        <v>10075.4</v>
      </c>
      <c r="F29" s="293">
        <v>807403.7</v>
      </c>
      <c r="G29" s="292">
        <v>630204.19999999995</v>
      </c>
      <c r="H29" s="291">
        <v>125883.3</v>
      </c>
      <c r="I29" s="291">
        <v>68721</v>
      </c>
      <c r="J29" s="295">
        <v>824808.5</v>
      </c>
      <c r="M29" s="289">
        <f>C29/C17-1</f>
        <v>0.2543355554694795</v>
      </c>
      <c r="N29" s="289">
        <f>J29/J17-1</f>
        <v>8.3001179629283328E-2</v>
      </c>
    </row>
    <row r="30" spans="1:20">
      <c r="A30" s="3441"/>
      <c r="B30" s="291" t="s">
        <v>405</v>
      </c>
      <c r="C30" s="294">
        <v>812353</v>
      </c>
      <c r="D30" s="291">
        <v>37065.599999999999</v>
      </c>
      <c r="E30" s="291">
        <v>10075.4</v>
      </c>
      <c r="F30" s="293">
        <v>859494</v>
      </c>
      <c r="G30" s="292">
        <v>700614.1</v>
      </c>
      <c r="H30" s="291">
        <v>143089.4</v>
      </c>
      <c r="I30" s="291">
        <v>73150.5</v>
      </c>
      <c r="J30" s="290">
        <v>916854</v>
      </c>
      <c r="M30" s="289">
        <f>C30/C18-1</f>
        <v>0.25402770104312311</v>
      </c>
      <c r="N30" s="289">
        <f>J30/J18-1</f>
        <v>3.7292238404320388E-2</v>
      </c>
    </row>
    <row r="31" spans="1:20">
      <c r="A31" s="3441"/>
      <c r="B31" s="307" t="s">
        <v>402</v>
      </c>
      <c r="C31" s="307">
        <v>938322.3</v>
      </c>
      <c r="D31" s="307">
        <v>40420.199999999997</v>
      </c>
      <c r="E31" s="307">
        <v>20562.7</v>
      </c>
      <c r="F31" s="308">
        <v>999305.2</v>
      </c>
      <c r="G31" s="309">
        <v>851678.2</v>
      </c>
      <c r="H31" s="307">
        <v>228300.6</v>
      </c>
      <c r="I31" s="307">
        <v>100974.1</v>
      </c>
      <c r="J31" s="310">
        <v>1180952.8999999999</v>
      </c>
      <c r="M31" s="289">
        <f t="shared" ref="M31:M32" si="3">C31/C19-1</f>
        <v>0.18214324544593397</v>
      </c>
      <c r="N31" s="289">
        <f t="shared" ref="N31:N32" si="4">J31/J19-1</f>
        <v>8.2119565511208359E-2</v>
      </c>
    </row>
    <row r="32" spans="1:20">
      <c r="A32" s="3440" t="s">
        <v>263</v>
      </c>
      <c r="B32" s="393" t="s">
        <v>430</v>
      </c>
      <c r="C32" s="390">
        <v>93261.2</v>
      </c>
      <c r="D32" s="403">
        <v>12670.4</v>
      </c>
      <c r="E32" s="311">
        <v>0</v>
      </c>
      <c r="F32" s="404">
        <v>105931.6</v>
      </c>
      <c r="G32" s="311">
        <v>9557.5</v>
      </c>
      <c r="H32" s="311">
        <v>935</v>
      </c>
      <c r="I32" s="388">
        <v>0</v>
      </c>
      <c r="J32" s="312">
        <v>10492.5</v>
      </c>
      <c r="M32" s="289">
        <f t="shared" si="3"/>
        <v>0.58567571427599852</v>
      </c>
      <c r="N32" s="289">
        <f t="shared" si="4"/>
        <v>4.3016522661815983</v>
      </c>
    </row>
    <row r="33" spans="1:14">
      <c r="A33" s="3441"/>
      <c r="B33" s="291" t="s">
        <v>428</v>
      </c>
      <c r="C33" s="291">
        <v>168577.6</v>
      </c>
      <c r="D33" s="291">
        <v>16166.9</v>
      </c>
      <c r="E33" s="294">
        <v>0</v>
      </c>
      <c r="F33" s="293">
        <v>184744.5</v>
      </c>
      <c r="G33" s="292">
        <v>58594.8</v>
      </c>
      <c r="H33" s="291">
        <v>2608.6999999999998</v>
      </c>
      <c r="I33" s="291">
        <v>28732.3</v>
      </c>
      <c r="J33" s="295">
        <v>89935.8</v>
      </c>
      <c r="K33" s="142"/>
      <c r="M33" s="289">
        <f>C33/C21-1</f>
        <v>0.59969937597740763</v>
      </c>
      <c r="N33" s="289">
        <f>J33/J21-1</f>
        <v>0.31161594138433446</v>
      </c>
    </row>
    <row r="34" spans="1:14" ht="15.75" thickBot="1">
      <c r="A34" s="3528"/>
      <c r="B34" s="389" t="s">
        <v>426</v>
      </c>
      <c r="C34" s="382">
        <v>255039.3</v>
      </c>
      <c r="D34" s="382">
        <v>22814.799999999999</v>
      </c>
      <c r="E34" s="382">
        <v>0</v>
      </c>
      <c r="F34" s="387">
        <v>277854.09999999998</v>
      </c>
      <c r="G34" s="382">
        <v>186523.4</v>
      </c>
      <c r="H34" s="382">
        <v>14889.3</v>
      </c>
      <c r="I34" s="382">
        <v>33111</v>
      </c>
      <c r="J34" s="381">
        <v>234523.7</v>
      </c>
      <c r="K34" s="142"/>
      <c r="M34" s="289">
        <f>C34/C22-1</f>
        <v>0.47965526444037021</v>
      </c>
      <c r="N34" s="289">
        <f>J34/J22-1</f>
        <v>0.16632849045099807</v>
      </c>
    </row>
    <row r="35" spans="1:14" ht="15.75" thickTop="1">
      <c r="A35" s="288" t="s">
        <v>442</v>
      </c>
      <c r="M35" s="289"/>
      <c r="N35" s="289"/>
    </row>
    <row r="36" spans="1:14">
      <c r="M36" s="289"/>
      <c r="N36" s="289"/>
    </row>
  </sheetData>
  <mergeCells count="11">
    <mergeCell ref="A32:A34"/>
    <mergeCell ref="A8:A19"/>
    <mergeCell ref="A20:A31"/>
    <mergeCell ref="A2:J2"/>
    <mergeCell ref="A3:J3"/>
    <mergeCell ref="A4:J4"/>
    <mergeCell ref="A5:J5"/>
    <mergeCell ref="A6:A7"/>
    <mergeCell ref="B6:B7"/>
    <mergeCell ref="C6:F6"/>
    <mergeCell ref="G6:J6"/>
  </mergeCells>
  <pageMargins left="0.7" right="0.7" top="0.75" bottom="0.75" header="0.3" footer="0.3"/>
  <pageSetup scale="8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4"/>
  <sheetViews>
    <sheetView view="pageBreakPreview" zoomScale="85" zoomScaleNormal="80" zoomScaleSheetLayoutView="85" workbookViewId="0">
      <pane ySplit="5" topLeftCell="A56" activePane="bottomLeft" state="frozen"/>
      <selection activeCell="M38" sqref="M38"/>
      <selection pane="bottomLeft" activeCell="M38" sqref="M38"/>
    </sheetView>
  </sheetViews>
  <sheetFormatPr defaultColWidth="19" defaultRowHeight="15"/>
  <cols>
    <col min="1" max="1" width="8.140625" style="288" bestFit="1" customWidth="1"/>
    <col min="2" max="2" width="13.5703125" style="288" customWidth="1"/>
    <col min="3" max="3" width="14" style="288" bestFit="1" customWidth="1"/>
    <col min="4" max="4" width="11.5703125" style="288" customWidth="1"/>
    <col min="5" max="5" width="17" style="288" customWidth="1"/>
    <col min="6" max="6" width="11.5703125" style="288" customWidth="1"/>
    <col min="7" max="7" width="12.7109375" style="288" customWidth="1"/>
    <col min="8" max="8" width="11.5703125" style="288" customWidth="1"/>
    <col min="9" max="9" width="16.28515625" style="288" customWidth="1"/>
    <col min="10" max="12" width="11.5703125" style="288" customWidth="1"/>
    <col min="13" max="13" width="12.85546875" style="288" bestFit="1" customWidth="1"/>
    <col min="14" max="14" width="11" style="288" bestFit="1" customWidth="1"/>
    <col min="15" max="16384" width="19" style="1126"/>
  </cols>
  <sheetData>
    <row r="1" spans="1:14" ht="19.5" customHeight="1">
      <c r="A1" s="3429" t="s">
        <v>1133</v>
      </c>
      <c r="B1" s="3429"/>
      <c r="C1" s="3429"/>
      <c r="D1" s="3429"/>
      <c r="E1" s="3429"/>
      <c r="F1" s="3429"/>
      <c r="G1" s="3429"/>
      <c r="H1" s="3429"/>
      <c r="I1" s="3429"/>
      <c r="J1" s="3429"/>
      <c r="K1" s="3429"/>
      <c r="L1" s="3429"/>
      <c r="M1" s="3429"/>
      <c r="N1" s="3429"/>
    </row>
    <row r="2" spans="1:14" ht="16.5" customHeight="1">
      <c r="A2" s="3429" t="s">
        <v>200</v>
      </c>
      <c r="B2" s="3429"/>
      <c r="C2" s="3429"/>
      <c r="D2" s="3429"/>
      <c r="E2" s="3429"/>
      <c r="F2" s="3429"/>
      <c r="G2" s="3429"/>
      <c r="H2" s="3429"/>
      <c r="I2" s="3429"/>
      <c r="J2" s="3429"/>
      <c r="K2" s="3429"/>
      <c r="L2" s="3429"/>
      <c r="M2" s="3429"/>
      <c r="N2" s="3429"/>
    </row>
    <row r="3" spans="1:14" ht="16.5" customHeight="1" thickBot="1">
      <c r="A3" s="1153"/>
      <c r="B3" s="1153"/>
      <c r="C3" s="1153"/>
      <c r="D3" s="1153"/>
      <c r="E3" s="1153"/>
      <c r="F3" s="1153"/>
      <c r="G3" s="1153"/>
      <c r="H3" s="1153"/>
      <c r="I3" s="1153"/>
      <c r="J3" s="1153"/>
      <c r="K3" s="1153"/>
      <c r="L3" s="1153"/>
      <c r="M3" s="3540" t="s">
        <v>1119</v>
      </c>
      <c r="N3" s="3540"/>
    </row>
    <row r="4" spans="1:14" ht="15" customHeight="1" thickTop="1">
      <c r="A4" s="3541" t="s">
        <v>1118</v>
      </c>
      <c r="B4" s="3538" t="s">
        <v>157</v>
      </c>
      <c r="C4" s="3538" t="s">
        <v>1117</v>
      </c>
      <c r="D4" s="3538" t="s">
        <v>1112</v>
      </c>
      <c r="E4" s="3538" t="s">
        <v>1116</v>
      </c>
      <c r="F4" s="3538" t="s">
        <v>1112</v>
      </c>
      <c r="G4" s="3538" t="s">
        <v>1115</v>
      </c>
      <c r="H4" s="3538" t="s">
        <v>1112</v>
      </c>
      <c r="I4" s="3545" t="s">
        <v>1114</v>
      </c>
      <c r="J4" s="3538" t="s">
        <v>1112</v>
      </c>
      <c r="K4" s="3545" t="s">
        <v>1113</v>
      </c>
      <c r="L4" s="3538" t="s">
        <v>1112</v>
      </c>
      <c r="M4" s="3538" t="s">
        <v>1111</v>
      </c>
      <c r="N4" s="3543" t="s">
        <v>1110</v>
      </c>
    </row>
    <row r="5" spans="1:14" ht="16.5" customHeight="1">
      <c r="A5" s="3542"/>
      <c r="B5" s="3539"/>
      <c r="C5" s="3539"/>
      <c r="D5" s="3539"/>
      <c r="E5" s="3539"/>
      <c r="F5" s="3539"/>
      <c r="G5" s="3539"/>
      <c r="H5" s="3539"/>
      <c r="I5" s="3546"/>
      <c r="J5" s="3539"/>
      <c r="K5" s="3546"/>
      <c r="L5" s="3539"/>
      <c r="M5" s="3539"/>
      <c r="N5" s="3544"/>
    </row>
    <row r="6" spans="1:14" hidden="1">
      <c r="A6" s="1152" t="s">
        <v>68</v>
      </c>
      <c r="B6" s="1151" t="s">
        <v>430</v>
      </c>
      <c r="C6" s="1146">
        <v>1866360.2317567593</v>
      </c>
      <c r="D6" s="1146"/>
      <c r="E6" s="1146">
        <v>1362659.2232283393</v>
      </c>
      <c r="F6" s="1146"/>
      <c r="G6" s="1146">
        <v>268303.76906417101</v>
      </c>
      <c r="H6" s="1146"/>
      <c r="I6" s="1146">
        <v>950790.74149766902</v>
      </c>
      <c r="J6" s="1146"/>
      <c r="K6" s="1146">
        <v>503701.00852841994</v>
      </c>
      <c r="L6" s="1146"/>
      <c r="M6" s="1150">
        <v>1675570.8252183264</v>
      </c>
      <c r="N6" s="1149"/>
    </row>
    <row r="7" spans="1:14" hidden="1">
      <c r="A7" s="1152" t="s">
        <v>68</v>
      </c>
      <c r="B7" s="1151" t="s">
        <v>428</v>
      </c>
      <c r="C7" s="1146">
        <v>1895795.5455795517</v>
      </c>
      <c r="D7" s="1146"/>
      <c r="E7" s="1146">
        <v>1384743.7900708707</v>
      </c>
      <c r="F7" s="1146"/>
      <c r="G7" s="1146">
        <v>269572.42775105097</v>
      </c>
      <c r="H7" s="1146"/>
      <c r="I7" s="1146">
        <v>973010.58653265366</v>
      </c>
      <c r="J7" s="1146"/>
      <c r="K7" s="1146">
        <v>511051.755508681</v>
      </c>
      <c r="L7" s="1146"/>
      <c r="M7" s="1150">
        <v>1703730.5259626617</v>
      </c>
      <c r="N7" s="1149"/>
    </row>
    <row r="8" spans="1:14" hidden="1">
      <c r="A8" s="1152" t="s">
        <v>68</v>
      </c>
      <c r="B8" s="1151" t="s">
        <v>426</v>
      </c>
      <c r="C8" s="1146">
        <v>1962194.3593943398</v>
      </c>
      <c r="D8" s="1146"/>
      <c r="E8" s="1146">
        <v>1451849.3239387209</v>
      </c>
      <c r="F8" s="1146"/>
      <c r="G8" s="1146">
        <v>312971.20817148103</v>
      </c>
      <c r="H8" s="1146"/>
      <c r="I8" s="1146">
        <v>996181.59889818763</v>
      </c>
      <c r="J8" s="1146"/>
      <c r="K8" s="1146">
        <v>510345.03545561922</v>
      </c>
      <c r="L8" s="1146"/>
      <c r="M8" s="1150">
        <v>1731015.0404985859</v>
      </c>
      <c r="N8" s="1149"/>
    </row>
    <row r="9" spans="1:14" hidden="1">
      <c r="A9" s="1152" t="s">
        <v>68</v>
      </c>
      <c r="B9" s="1151" t="s">
        <v>424</v>
      </c>
      <c r="C9" s="1146">
        <v>1999082.8772372429</v>
      </c>
      <c r="D9" s="1146"/>
      <c r="E9" s="1146">
        <v>1491555.8552634059</v>
      </c>
      <c r="F9" s="1146"/>
      <c r="G9" s="1146">
        <v>312740.78595778998</v>
      </c>
      <c r="H9" s="1146"/>
      <c r="I9" s="1146">
        <v>1003649.6253792936</v>
      </c>
      <c r="J9" s="1146"/>
      <c r="K9" s="1146">
        <v>507527.02197383682</v>
      </c>
      <c r="L9" s="1146"/>
      <c r="M9" s="1150">
        <v>1740337.7878616909</v>
      </c>
      <c r="N9" s="1149"/>
    </row>
    <row r="10" spans="1:14" hidden="1">
      <c r="A10" s="1152" t="s">
        <v>68</v>
      </c>
      <c r="B10" s="1151" t="s">
        <v>422</v>
      </c>
      <c r="C10" s="1146">
        <v>2031571.1431763493</v>
      </c>
      <c r="D10" s="1146"/>
      <c r="E10" s="1146">
        <v>1521306.3881864438</v>
      </c>
      <c r="F10" s="1146"/>
      <c r="G10" s="1146">
        <v>306882.27135911002</v>
      </c>
      <c r="H10" s="1146"/>
      <c r="I10" s="1146">
        <v>1011763.2556780233</v>
      </c>
      <c r="J10" s="1146"/>
      <c r="K10" s="1146">
        <v>510264.75498990569</v>
      </c>
      <c r="L10" s="1146"/>
      <c r="M10" s="1150">
        <v>1767293.4413029191</v>
      </c>
      <c r="N10" s="1149"/>
    </row>
    <row r="11" spans="1:14" hidden="1">
      <c r="A11" s="1152" t="s">
        <v>68</v>
      </c>
      <c r="B11" s="1151" t="s">
        <v>420</v>
      </c>
      <c r="C11" s="1146">
        <v>2047570.8333756023</v>
      </c>
      <c r="D11" s="1146"/>
      <c r="E11" s="1146">
        <v>1533567.7325115462</v>
      </c>
      <c r="F11" s="1146"/>
      <c r="G11" s="1146">
        <v>308108.88164971798</v>
      </c>
      <c r="H11" s="1146"/>
      <c r="I11" s="1146">
        <v>1036150.9460592483</v>
      </c>
      <c r="J11" s="1146"/>
      <c r="K11" s="1146">
        <v>514003.10086405574</v>
      </c>
      <c r="L11" s="1146"/>
      <c r="M11" s="1150">
        <v>1789748.5966942392</v>
      </c>
      <c r="N11" s="1149"/>
    </row>
    <row r="12" spans="1:14" hidden="1">
      <c r="A12" s="1152" t="s">
        <v>68</v>
      </c>
      <c r="B12" s="1151" t="s">
        <v>417</v>
      </c>
      <c r="C12" s="1146">
        <v>2052722.5647833562</v>
      </c>
      <c r="D12" s="1146"/>
      <c r="E12" s="1146">
        <v>1543029.0055267103</v>
      </c>
      <c r="F12" s="1146"/>
      <c r="G12" s="1146">
        <v>311430.62012907001</v>
      </c>
      <c r="H12" s="1146"/>
      <c r="I12" s="1146">
        <v>1070785.5701415441</v>
      </c>
      <c r="J12" s="1146"/>
      <c r="K12" s="1146">
        <v>509693.55925664573</v>
      </c>
      <c r="L12" s="1146"/>
      <c r="M12" s="1150">
        <v>1826700.3712037331</v>
      </c>
      <c r="N12" s="1149"/>
    </row>
    <row r="13" spans="1:14" hidden="1">
      <c r="A13" s="1152" t="s">
        <v>68</v>
      </c>
      <c r="B13" s="1151" t="s">
        <v>414</v>
      </c>
      <c r="C13" s="1146">
        <v>2093186.6819856544</v>
      </c>
      <c r="D13" s="1146"/>
      <c r="E13" s="1146">
        <v>1576626.1937340233</v>
      </c>
      <c r="F13" s="1146"/>
      <c r="G13" s="1146">
        <v>311621.06375740003</v>
      </c>
      <c r="H13" s="1146"/>
      <c r="I13" s="1146">
        <v>1066734.0079232878</v>
      </c>
      <c r="J13" s="1146"/>
      <c r="K13" s="1146">
        <v>516560.48825163103</v>
      </c>
      <c r="L13" s="1146"/>
      <c r="M13" s="1150">
        <v>1830624.3210781119</v>
      </c>
      <c r="N13" s="1149"/>
    </row>
    <row r="14" spans="1:14" hidden="1">
      <c r="A14" s="1152" t="s">
        <v>68</v>
      </c>
      <c r="B14" s="1151" t="s">
        <v>411</v>
      </c>
      <c r="C14" s="1146">
        <v>2121430.3878746387</v>
      </c>
      <c r="D14" s="1146"/>
      <c r="E14" s="1146">
        <v>1583649.7195882713</v>
      </c>
      <c r="F14" s="1146"/>
      <c r="G14" s="1146">
        <v>317781.09141528001</v>
      </c>
      <c r="H14" s="1146"/>
      <c r="I14" s="1146">
        <v>1093906.7722021295</v>
      </c>
      <c r="J14" s="1146"/>
      <c r="K14" s="1146">
        <v>537780.66828636732</v>
      </c>
      <c r="L14" s="1146"/>
      <c r="M14" s="1150">
        <v>1893232.2626758383</v>
      </c>
      <c r="N14" s="1149"/>
    </row>
    <row r="15" spans="1:14" hidden="1">
      <c r="A15" s="1152" t="s">
        <v>68</v>
      </c>
      <c r="B15" s="1151" t="s">
        <v>408</v>
      </c>
      <c r="C15" s="1146">
        <v>2109088.4075584509</v>
      </c>
      <c r="D15" s="1146"/>
      <c r="E15" s="1146">
        <v>1553898.7583036409</v>
      </c>
      <c r="F15" s="1146"/>
      <c r="G15" s="1146">
        <v>315406.7795911401</v>
      </c>
      <c r="H15" s="1146"/>
      <c r="I15" s="1146">
        <v>1085665.9718993928</v>
      </c>
      <c r="J15" s="1146"/>
      <c r="K15" s="1146">
        <v>555189.64925481018</v>
      </c>
      <c r="L15" s="1146"/>
      <c r="M15" s="1150">
        <v>1889843.4590958427</v>
      </c>
      <c r="N15" s="1149"/>
    </row>
    <row r="16" spans="1:14" hidden="1">
      <c r="A16" s="1152" t="s">
        <v>68</v>
      </c>
      <c r="B16" s="1151" t="s">
        <v>405</v>
      </c>
      <c r="C16" s="1146">
        <v>2143679.8769240505</v>
      </c>
      <c r="D16" s="1146"/>
      <c r="E16" s="1146">
        <v>1568417.0691888295</v>
      </c>
      <c r="F16" s="1146"/>
      <c r="G16" s="1146">
        <v>316515.18408543</v>
      </c>
      <c r="H16" s="1146"/>
      <c r="I16" s="1146">
        <v>1095226.4135845711</v>
      </c>
      <c r="J16" s="1146"/>
      <c r="K16" s="1146">
        <v>575262.80773522111</v>
      </c>
      <c r="L16" s="1146"/>
      <c r="M16" s="1150">
        <v>1922956.6910947021</v>
      </c>
      <c r="N16" s="1149"/>
    </row>
    <row r="17" spans="1:14" hidden="1">
      <c r="A17" s="1148" t="s">
        <v>68</v>
      </c>
      <c r="B17" s="1147" t="s">
        <v>402</v>
      </c>
      <c r="C17" s="1146">
        <v>2244578.5723777702</v>
      </c>
      <c r="D17" s="1146"/>
      <c r="E17" s="1146">
        <v>1634481.7499847095</v>
      </c>
      <c r="F17" s="1146"/>
      <c r="G17" s="1146">
        <v>327482.67803007999</v>
      </c>
      <c r="H17" s="1146"/>
      <c r="I17" s="1146">
        <v>1131194.6351445443</v>
      </c>
      <c r="J17" s="1146"/>
      <c r="K17" s="1146">
        <v>610096.82239306055</v>
      </c>
      <c r="L17" s="1146"/>
      <c r="M17" s="1145">
        <v>2016816.1615412112</v>
      </c>
      <c r="N17" s="1144"/>
    </row>
    <row r="18" spans="1:14">
      <c r="A18" s="3440" t="s">
        <v>69</v>
      </c>
      <c r="B18" s="1143" t="s">
        <v>430</v>
      </c>
      <c r="C18" s="311">
        <v>2248423.2526470441</v>
      </c>
      <c r="D18" s="311">
        <f t="shared" ref="D18:D58" si="0">(C18-C6)/C6*100</f>
        <v>20.47102238835523</v>
      </c>
      <c r="E18" s="311">
        <v>1638318.9226639052</v>
      </c>
      <c r="F18" s="311">
        <f t="shared" ref="F18:F58" si="1">(E18-E6)/E6*100</f>
        <v>20.229540499677363</v>
      </c>
      <c r="G18" s="311">
        <v>320886.96895001602</v>
      </c>
      <c r="H18" s="311">
        <f t="shared" ref="H18:H58" si="2">(G18-G6)/G6*100</f>
        <v>19.598382858821687</v>
      </c>
      <c r="I18" s="311">
        <v>1143319.3335506036</v>
      </c>
      <c r="J18" s="311">
        <f t="shared" ref="J18:J58" si="3">(I18-I6)/I6*100</f>
        <v>20.249312877160214</v>
      </c>
      <c r="K18" s="311">
        <v>610104.32998313999</v>
      </c>
      <c r="L18" s="311">
        <f t="shared" ref="L18:L58" si="4">(K18-K6)/K6*100</f>
        <v>21.124301848348697</v>
      </c>
      <c r="M18" s="311">
        <v>2019705.6913098048</v>
      </c>
      <c r="N18" s="312">
        <f t="shared" ref="N18:N58" si="5">(M18-M6)/M6*100</f>
        <v>20.538365845958062</v>
      </c>
    </row>
    <row r="19" spans="1:14">
      <c r="A19" s="3441"/>
      <c r="B19" s="1131" t="s">
        <v>428</v>
      </c>
      <c r="C19" s="294">
        <v>2278207.1369756605</v>
      </c>
      <c r="D19" s="294">
        <f t="shared" si="0"/>
        <v>20.171562924482139</v>
      </c>
      <c r="E19" s="294">
        <v>1668463.4076806023</v>
      </c>
      <c r="F19" s="294">
        <f t="shared" si="1"/>
        <v>20.48896118141905</v>
      </c>
      <c r="G19" s="294">
        <v>323052.97571360995</v>
      </c>
      <c r="H19" s="294">
        <f t="shared" si="2"/>
        <v>19.839027458679137</v>
      </c>
      <c r="I19" s="294">
        <v>1171344.0319215497</v>
      </c>
      <c r="J19" s="294">
        <f t="shared" si="3"/>
        <v>20.383482783641849</v>
      </c>
      <c r="K19" s="294">
        <v>609743.72929505818</v>
      </c>
      <c r="L19" s="294">
        <f t="shared" si="4"/>
        <v>19.311541878599563</v>
      </c>
      <c r="M19" s="294">
        <v>2040717.305375532</v>
      </c>
      <c r="N19" s="290">
        <f t="shared" si="5"/>
        <v>19.779347395472772</v>
      </c>
    </row>
    <row r="20" spans="1:14">
      <c r="A20" s="3441"/>
      <c r="B20" s="1131" t="s">
        <v>426</v>
      </c>
      <c r="C20" s="294">
        <v>2364968.9167993534</v>
      </c>
      <c r="D20" s="294">
        <f t="shared" si="0"/>
        <v>20.526741169989698</v>
      </c>
      <c r="E20" s="294">
        <v>1742358.2608635474</v>
      </c>
      <c r="F20" s="294">
        <f t="shared" si="1"/>
        <v>20.009578964895965</v>
      </c>
      <c r="G20" s="294">
        <v>365161.18529377994</v>
      </c>
      <c r="H20" s="294">
        <f t="shared" si="2"/>
        <v>16.675648033956953</v>
      </c>
      <c r="I20" s="294">
        <v>1203411.189528499</v>
      </c>
      <c r="J20" s="294">
        <f t="shared" si="3"/>
        <v>20.802390935499584</v>
      </c>
      <c r="K20" s="294">
        <v>622610.65593580599</v>
      </c>
      <c r="L20" s="294">
        <f t="shared" si="4"/>
        <v>21.997984242162701</v>
      </c>
      <c r="M20" s="294">
        <v>2093868.0093048585</v>
      </c>
      <c r="N20" s="290">
        <f t="shared" si="5"/>
        <v>20.961861122925871</v>
      </c>
    </row>
    <row r="21" spans="1:14">
      <c r="A21" s="3441"/>
      <c r="B21" s="1131" t="s">
        <v>424</v>
      </c>
      <c r="C21" s="294">
        <v>2371071.9382863049</v>
      </c>
      <c r="D21" s="294">
        <f t="shared" si="0"/>
        <v>18.607985956197851</v>
      </c>
      <c r="E21" s="294">
        <v>1722999.9280382004</v>
      </c>
      <c r="F21" s="294">
        <f t="shared" si="1"/>
        <v>15.516956469184443</v>
      </c>
      <c r="G21" s="294">
        <v>360616.26645162998</v>
      </c>
      <c r="H21" s="294">
        <f t="shared" si="2"/>
        <v>15.308358437233597</v>
      </c>
      <c r="I21" s="294">
        <v>1187100.1838393647</v>
      </c>
      <c r="J21" s="294">
        <f t="shared" si="3"/>
        <v>18.27834672789745</v>
      </c>
      <c r="K21" s="294">
        <v>648072.01024810446</v>
      </c>
      <c r="L21" s="294">
        <f t="shared" si="4"/>
        <v>27.692119274294086</v>
      </c>
      <c r="M21" s="294">
        <v>2096330.5892069302</v>
      </c>
      <c r="N21" s="290">
        <f t="shared" si="5"/>
        <v>20.455385375653929</v>
      </c>
    </row>
    <row r="22" spans="1:14">
      <c r="A22" s="3441"/>
      <c r="B22" s="1131" t="s">
        <v>422</v>
      </c>
      <c r="C22" s="294">
        <v>2389497.4916316015</v>
      </c>
      <c r="D22" s="294">
        <f t="shared" si="0"/>
        <v>17.618204002230335</v>
      </c>
      <c r="E22" s="294">
        <v>1712720.4443709231</v>
      </c>
      <c r="F22" s="294">
        <f t="shared" si="1"/>
        <v>12.582216026363028</v>
      </c>
      <c r="G22" s="294">
        <v>359304.28639188001</v>
      </c>
      <c r="H22" s="294">
        <f t="shared" si="2"/>
        <v>17.082125598394825</v>
      </c>
      <c r="I22" s="294">
        <v>1188142.2973198637</v>
      </c>
      <c r="J22" s="294">
        <f t="shared" si="3"/>
        <v>17.432837242507055</v>
      </c>
      <c r="K22" s="294">
        <v>676777.04726067884</v>
      </c>
      <c r="L22" s="294">
        <f t="shared" si="4"/>
        <v>32.632528631938762</v>
      </c>
      <c r="M22" s="294">
        <v>2131445.6481447392</v>
      </c>
      <c r="N22" s="290">
        <f t="shared" si="5"/>
        <v>20.605078835880963</v>
      </c>
    </row>
    <row r="23" spans="1:14">
      <c r="A23" s="3441"/>
      <c r="B23" s="1131" t="s">
        <v>420</v>
      </c>
      <c r="C23" s="294">
        <v>2425538.1450943802</v>
      </c>
      <c r="D23" s="294">
        <f t="shared" si="0"/>
        <v>18.459303363667537</v>
      </c>
      <c r="E23" s="294">
        <v>1717913.715552873</v>
      </c>
      <c r="F23" s="294">
        <f t="shared" si="1"/>
        <v>12.020726514597477</v>
      </c>
      <c r="G23" s="294">
        <v>356954.53706253995</v>
      </c>
      <c r="H23" s="294">
        <f t="shared" si="2"/>
        <v>15.853374674331361</v>
      </c>
      <c r="I23" s="294">
        <v>1188950.434974364</v>
      </c>
      <c r="J23" s="294">
        <f t="shared" si="3"/>
        <v>14.746836790165752</v>
      </c>
      <c r="K23" s="294">
        <v>707624.42954150715</v>
      </c>
      <c r="L23" s="294">
        <f t="shared" si="4"/>
        <v>37.66929194628743</v>
      </c>
      <c r="M23" s="294">
        <v>2161200.5134773413</v>
      </c>
      <c r="N23" s="290">
        <f t="shared" si="5"/>
        <v>20.754418663559427</v>
      </c>
    </row>
    <row r="24" spans="1:14">
      <c r="A24" s="3441"/>
      <c r="B24" s="1131" t="s">
        <v>417</v>
      </c>
      <c r="C24" s="294">
        <v>2458777.8322609407</v>
      </c>
      <c r="D24" s="294">
        <f t="shared" si="0"/>
        <v>19.781302863031542</v>
      </c>
      <c r="E24" s="294">
        <v>1691065.8790377728</v>
      </c>
      <c r="F24" s="294">
        <f t="shared" si="1"/>
        <v>9.5939138526129213</v>
      </c>
      <c r="G24" s="294">
        <v>356224.49940938002</v>
      </c>
      <c r="H24" s="294">
        <f t="shared" si="2"/>
        <v>14.383261113420872</v>
      </c>
      <c r="I24" s="294">
        <v>1162917.8725423566</v>
      </c>
      <c r="J24" s="294">
        <f t="shared" si="3"/>
        <v>8.6041785554351282</v>
      </c>
      <c r="K24" s="294">
        <v>767711.95322316838</v>
      </c>
      <c r="L24" s="294">
        <f t="shared" si="4"/>
        <v>50.622259057545364</v>
      </c>
      <c r="M24" s="294">
        <v>2196480.6470557395</v>
      </c>
      <c r="N24" s="290">
        <f t="shared" si="5"/>
        <v>20.243072245522882</v>
      </c>
    </row>
    <row r="25" spans="1:14">
      <c r="A25" s="3441"/>
      <c r="B25" s="1131" t="s">
        <v>414</v>
      </c>
      <c r="C25" s="294">
        <v>2475105.8302794332</v>
      </c>
      <c r="D25" s="294">
        <f t="shared" si="0"/>
        <v>18.245823536937458</v>
      </c>
      <c r="E25" s="294">
        <v>1641966.5638398682</v>
      </c>
      <c r="F25" s="294">
        <f t="shared" si="1"/>
        <v>4.1443159047798899</v>
      </c>
      <c r="G25" s="294">
        <v>361859.18262527004</v>
      </c>
      <c r="H25" s="294">
        <f t="shared" si="2"/>
        <v>16.121541420249073</v>
      </c>
      <c r="I25" s="294">
        <v>1110176.6456963825</v>
      </c>
      <c r="J25" s="294">
        <f t="shared" si="3"/>
        <v>4.0724901850339057</v>
      </c>
      <c r="K25" s="294">
        <v>833139.26643956488</v>
      </c>
      <c r="L25" s="294">
        <f t="shared" si="4"/>
        <v>61.285906566225691</v>
      </c>
      <c r="M25" s="294">
        <v>2200651.8924451345</v>
      </c>
      <c r="N25" s="290">
        <f t="shared" si="5"/>
        <v>20.213189954184692</v>
      </c>
    </row>
    <row r="26" spans="1:14">
      <c r="A26" s="3441"/>
      <c r="B26" s="1131" t="s">
        <v>411</v>
      </c>
      <c r="C26" s="294">
        <v>2464390.3410096364</v>
      </c>
      <c r="D26" s="294">
        <f t="shared" si="0"/>
        <v>16.166448595025226</v>
      </c>
      <c r="E26" s="294">
        <v>1579406.8398266707</v>
      </c>
      <c r="F26" s="294">
        <f t="shared" si="1"/>
        <v>-0.2679178172496206</v>
      </c>
      <c r="G26" s="294">
        <v>354443.18212958996</v>
      </c>
      <c r="H26" s="294">
        <f t="shared" si="2"/>
        <v>11.536901252063329</v>
      </c>
      <c r="I26" s="294">
        <v>1057396.9106542633</v>
      </c>
      <c r="J26" s="294">
        <f t="shared" si="3"/>
        <v>-3.3375660957257454</v>
      </c>
      <c r="K26" s="294">
        <v>884983.5011829657</v>
      </c>
      <c r="L26" s="294">
        <f t="shared" si="4"/>
        <v>64.562163233378527</v>
      </c>
      <c r="M26" s="294">
        <v>2195440.2497896338</v>
      </c>
      <c r="N26" s="290">
        <f t="shared" si="5"/>
        <v>15.962541578848001</v>
      </c>
    </row>
    <row r="27" spans="1:14">
      <c r="A27" s="3441"/>
      <c r="B27" s="1131" t="s">
        <v>408</v>
      </c>
      <c r="C27" s="294">
        <v>2477223.2236062852</v>
      </c>
      <c r="D27" s="294">
        <f t="shared" si="0"/>
        <v>17.454688704775492</v>
      </c>
      <c r="E27" s="294">
        <v>1564234.9146167098</v>
      </c>
      <c r="F27" s="294">
        <f t="shared" si="1"/>
        <v>0.66517565947170842</v>
      </c>
      <c r="G27" s="294">
        <v>354766.22070260003</v>
      </c>
      <c r="H27" s="294">
        <f t="shared" si="2"/>
        <v>12.478945811653549</v>
      </c>
      <c r="I27" s="294">
        <v>1032153.4124248056</v>
      </c>
      <c r="J27" s="294">
        <f t="shared" si="3"/>
        <v>-4.929007711365033</v>
      </c>
      <c r="K27" s="294">
        <v>912988.30898957537</v>
      </c>
      <c r="L27" s="294">
        <f t="shared" si="4"/>
        <v>64.446205042729403</v>
      </c>
      <c r="M27" s="294">
        <v>2203389.7950979439</v>
      </c>
      <c r="N27" s="290">
        <f t="shared" si="5"/>
        <v>16.591127402272306</v>
      </c>
    </row>
    <row r="28" spans="1:14">
      <c r="A28" s="3441"/>
      <c r="B28" s="1139" t="s">
        <v>405</v>
      </c>
      <c r="C28" s="1138">
        <v>2504628.8026739494</v>
      </c>
      <c r="D28" s="1138">
        <f t="shared" si="0"/>
        <v>16.83781844646607</v>
      </c>
      <c r="E28" s="1138">
        <v>1567395.8487023783</v>
      </c>
      <c r="F28" s="1138">
        <f t="shared" si="1"/>
        <v>-6.5111538666136726E-2</v>
      </c>
      <c r="G28" s="1138">
        <v>351955.85463524994</v>
      </c>
      <c r="H28" s="1138">
        <f t="shared" si="2"/>
        <v>11.197147034896823</v>
      </c>
      <c r="I28" s="1138">
        <v>1029426.4527694039</v>
      </c>
      <c r="J28" s="1138">
        <f t="shared" si="3"/>
        <v>-6.0078865884735375</v>
      </c>
      <c r="K28" s="1138">
        <v>937232.95397157106</v>
      </c>
      <c r="L28" s="1138">
        <f t="shared" si="4"/>
        <v>62.922570583244728</v>
      </c>
      <c r="M28" s="1138">
        <v>2220250.7821709784</v>
      </c>
      <c r="N28" s="1137">
        <f t="shared" si="5"/>
        <v>15.460259321130756</v>
      </c>
    </row>
    <row r="29" spans="1:14">
      <c r="A29" s="3442"/>
      <c r="B29" s="1134" t="s">
        <v>402</v>
      </c>
      <c r="C29" s="1133">
        <v>2591701.9945694054</v>
      </c>
      <c r="D29" s="1133">
        <f t="shared" si="0"/>
        <v>15.464970861942861</v>
      </c>
      <c r="E29" s="1133">
        <v>1623172.4922257666</v>
      </c>
      <c r="F29" s="1133">
        <f t="shared" si="1"/>
        <v>-0.69191704092436002</v>
      </c>
      <c r="G29" s="1133">
        <v>361745.91183872998</v>
      </c>
      <c r="H29" s="1133">
        <f t="shared" si="2"/>
        <v>10.462609508006663</v>
      </c>
      <c r="I29" s="1133">
        <v>1053770.1054989251</v>
      </c>
      <c r="J29" s="1133">
        <f t="shared" si="3"/>
        <v>-6.8444922951500651</v>
      </c>
      <c r="K29" s="1133">
        <v>968529.50234363868</v>
      </c>
      <c r="L29" s="1133">
        <f t="shared" si="4"/>
        <v>58.750130601344871</v>
      </c>
      <c r="M29" s="1133">
        <v>2299807.5981313302</v>
      </c>
      <c r="N29" s="1132">
        <f t="shared" si="5"/>
        <v>14.031593061702885</v>
      </c>
    </row>
    <row r="30" spans="1:14">
      <c r="A30" s="3440" t="s">
        <v>70</v>
      </c>
      <c r="B30" s="1143" t="s">
        <v>430</v>
      </c>
      <c r="C30" s="311">
        <v>2615589.850573271</v>
      </c>
      <c r="D30" s="311">
        <f t="shared" si="0"/>
        <v>16.329959116637209</v>
      </c>
      <c r="E30" s="311">
        <v>1622250.7148154411</v>
      </c>
      <c r="F30" s="311">
        <f t="shared" si="1"/>
        <v>-0.9807741109610848</v>
      </c>
      <c r="G30" s="311">
        <v>364748.28399586002</v>
      </c>
      <c r="H30" s="311">
        <f t="shared" si="2"/>
        <v>13.668774144791215</v>
      </c>
      <c r="I30" s="311">
        <v>1074454.5998256991</v>
      </c>
      <c r="J30" s="311">
        <f t="shared" si="3"/>
        <v>-6.0232283058700249</v>
      </c>
      <c r="K30" s="311">
        <v>993339.13575782988</v>
      </c>
      <c r="L30" s="311">
        <f t="shared" si="4"/>
        <v>62.814634635568055</v>
      </c>
      <c r="M30" s="311">
        <v>2329330.9878227925</v>
      </c>
      <c r="N30" s="312">
        <f t="shared" si="5"/>
        <v>15.330218548435726</v>
      </c>
    </row>
    <row r="31" spans="1:14">
      <c r="A31" s="3441"/>
      <c r="B31" s="1131" t="s">
        <v>428</v>
      </c>
      <c r="C31" s="294">
        <v>2639437.3617012161</v>
      </c>
      <c r="D31" s="294">
        <f t="shared" si="0"/>
        <v>15.85589909112004</v>
      </c>
      <c r="E31" s="294">
        <v>1633073.4115327019</v>
      </c>
      <c r="F31" s="294">
        <f t="shared" si="1"/>
        <v>-2.1211131143174069</v>
      </c>
      <c r="G31" s="294">
        <v>366829.43883411994</v>
      </c>
      <c r="H31" s="294">
        <f t="shared" si="2"/>
        <v>13.550862060257977</v>
      </c>
      <c r="I31" s="294">
        <v>1075517.0553009086</v>
      </c>
      <c r="J31" s="294">
        <f t="shared" si="3"/>
        <v>-8.1809420639161168</v>
      </c>
      <c r="K31" s="294">
        <v>1006363.9501685147</v>
      </c>
      <c r="L31" s="294">
        <f t="shared" si="4"/>
        <v>65.047035634462418</v>
      </c>
      <c r="M31" s="294">
        <v>2355404.7317384272</v>
      </c>
      <c r="N31" s="290">
        <f t="shared" si="5"/>
        <v>15.420432096790911</v>
      </c>
    </row>
    <row r="32" spans="1:14">
      <c r="A32" s="3441"/>
      <c r="B32" s="1131" t="s">
        <v>426</v>
      </c>
      <c r="C32" s="294">
        <v>2699674.6807937725</v>
      </c>
      <c r="D32" s="294">
        <f t="shared" si="0"/>
        <v>14.152649602151868</v>
      </c>
      <c r="E32" s="294">
        <v>1694196.5348597376</v>
      </c>
      <c r="F32" s="294">
        <f t="shared" si="1"/>
        <v>-2.7641689476617697</v>
      </c>
      <c r="G32" s="294">
        <v>400872.28780599998</v>
      </c>
      <c r="H32" s="294">
        <f t="shared" si="2"/>
        <v>9.7795450202325558</v>
      </c>
      <c r="I32" s="294">
        <v>1100897.0532704452</v>
      </c>
      <c r="J32" s="294">
        <f t="shared" si="3"/>
        <v>-8.5186291394065599</v>
      </c>
      <c r="K32" s="294">
        <v>1005478.1459340348</v>
      </c>
      <c r="L32" s="294">
        <f t="shared" si="4"/>
        <v>61.493886483964097</v>
      </c>
      <c r="M32" s="294">
        <v>2387125.3786899806</v>
      </c>
      <c r="N32" s="290">
        <f t="shared" si="5"/>
        <v>14.005532730904102</v>
      </c>
    </row>
    <row r="33" spans="1:14">
      <c r="A33" s="3441"/>
      <c r="B33" s="1131" t="s">
        <v>424</v>
      </c>
      <c r="C33" s="294">
        <v>2700463.1093405876</v>
      </c>
      <c r="D33" s="294">
        <f t="shared" si="0"/>
        <v>13.892078335352007</v>
      </c>
      <c r="E33" s="294">
        <v>1686701.5591099695</v>
      </c>
      <c r="F33" s="294">
        <f t="shared" si="1"/>
        <v>-2.1066959050636749</v>
      </c>
      <c r="G33" s="294">
        <v>384311.66610050999</v>
      </c>
      <c r="H33" s="294">
        <f t="shared" si="2"/>
        <v>6.5708072134506175</v>
      </c>
      <c r="I33" s="294">
        <v>1119805.3971870914</v>
      </c>
      <c r="J33" s="294">
        <f t="shared" si="3"/>
        <v>-5.6688380280277526</v>
      </c>
      <c r="K33" s="294">
        <v>1013761.550230619</v>
      </c>
      <c r="L33" s="294">
        <f t="shared" si="4"/>
        <v>56.427300392515932</v>
      </c>
      <c r="M33" s="294">
        <v>2409346.6953803338</v>
      </c>
      <c r="N33" s="290">
        <f t="shared" si="5"/>
        <v>14.931619458542638</v>
      </c>
    </row>
    <row r="34" spans="1:14">
      <c r="A34" s="3441"/>
      <c r="B34" s="1131" t="s">
        <v>422</v>
      </c>
      <c r="C34" s="294">
        <v>2724035.3475584937</v>
      </c>
      <c r="D34" s="294">
        <f t="shared" si="0"/>
        <v>14.000343465456517</v>
      </c>
      <c r="E34" s="294">
        <v>1709434.0571949368</v>
      </c>
      <c r="F34" s="294">
        <f t="shared" si="1"/>
        <v>-0.19188112028366602</v>
      </c>
      <c r="G34" s="294">
        <v>388393.05082282005</v>
      </c>
      <c r="H34" s="294">
        <f t="shared" si="2"/>
        <v>8.0958578933327789</v>
      </c>
      <c r="I34" s="294">
        <v>1133371.759416593</v>
      </c>
      <c r="J34" s="294">
        <f t="shared" si="3"/>
        <v>-4.6097624860943505</v>
      </c>
      <c r="K34" s="294">
        <v>1014601.2903635569</v>
      </c>
      <c r="L34" s="294">
        <f t="shared" si="4"/>
        <v>49.91662238993694</v>
      </c>
      <c r="M34" s="294">
        <v>2429583.0088010496</v>
      </c>
      <c r="N34" s="290">
        <f t="shared" si="5"/>
        <v>13.987565712304987</v>
      </c>
    </row>
    <row r="35" spans="1:14">
      <c r="A35" s="3441"/>
      <c r="B35" s="1131" t="s">
        <v>420</v>
      </c>
      <c r="C35" s="294">
        <v>2764806.0969660752</v>
      </c>
      <c r="D35" s="294">
        <f t="shared" si="0"/>
        <v>13.987327000313726</v>
      </c>
      <c r="E35" s="294">
        <v>1718607.1408525496</v>
      </c>
      <c r="F35" s="294">
        <f t="shared" si="1"/>
        <v>4.0364384625303319E-2</v>
      </c>
      <c r="G35" s="294">
        <v>386588.86944615789</v>
      </c>
      <c r="H35" s="294">
        <f t="shared" si="2"/>
        <v>8.3019906757554036</v>
      </c>
      <c r="I35" s="294">
        <v>1135299.0047727937</v>
      </c>
      <c r="J35" s="294">
        <f t="shared" si="3"/>
        <v>-4.5125035176699431</v>
      </c>
      <c r="K35" s="294">
        <v>1046198.9561135252</v>
      </c>
      <c r="L35" s="294">
        <f t="shared" si="4"/>
        <v>47.84664186783256</v>
      </c>
      <c r="M35" s="294">
        <v>2457452.9227162963</v>
      </c>
      <c r="N35" s="290">
        <f t="shared" si="5"/>
        <v>13.707770629865761</v>
      </c>
    </row>
    <row r="36" spans="1:14">
      <c r="A36" s="3441"/>
      <c r="B36" s="1131" t="s">
        <v>417</v>
      </c>
      <c r="C36" s="294">
        <v>2790543.9192355303</v>
      </c>
      <c r="D36" s="294">
        <f t="shared" si="0"/>
        <v>13.493129904685938</v>
      </c>
      <c r="E36" s="294">
        <v>1717509.8610948795</v>
      </c>
      <c r="F36" s="294">
        <f t="shared" si="1"/>
        <v>1.5637464149033318</v>
      </c>
      <c r="G36" s="294">
        <v>397305.25555106788</v>
      </c>
      <c r="H36" s="294">
        <f t="shared" si="2"/>
        <v>11.532265807040146</v>
      </c>
      <c r="I36" s="294">
        <v>1125556.1517644632</v>
      </c>
      <c r="J36" s="294">
        <f t="shared" si="3"/>
        <v>-3.2127566064672917</v>
      </c>
      <c r="K36" s="294">
        <v>1073034.0581406513</v>
      </c>
      <c r="L36" s="294">
        <f t="shared" si="4"/>
        <v>39.77039873296436</v>
      </c>
      <c r="M36" s="294">
        <v>2455759.1514042071</v>
      </c>
      <c r="N36" s="290">
        <f t="shared" si="5"/>
        <v>11.804269921340579</v>
      </c>
    </row>
    <row r="37" spans="1:14">
      <c r="A37" s="3441"/>
      <c r="B37" s="1131" t="s">
        <v>414</v>
      </c>
      <c r="C37" s="294">
        <v>2827079.2440897557</v>
      </c>
      <c r="D37" s="294">
        <f t="shared" si="0"/>
        <v>14.220539966591476</v>
      </c>
      <c r="E37" s="294">
        <v>1738625.8742463831</v>
      </c>
      <c r="F37" s="294">
        <f t="shared" si="1"/>
        <v>5.886801384095758</v>
      </c>
      <c r="G37" s="294">
        <v>403872.95392760786</v>
      </c>
      <c r="H37" s="294">
        <f t="shared" si="2"/>
        <v>11.610530648284239</v>
      </c>
      <c r="I37" s="294">
        <v>1132958.8115772319</v>
      </c>
      <c r="J37" s="294">
        <f t="shared" si="3"/>
        <v>2.0521208016007884</v>
      </c>
      <c r="K37" s="294">
        <v>1088453.3698433726</v>
      </c>
      <c r="L37" s="294">
        <f t="shared" si="4"/>
        <v>30.644828984582251</v>
      </c>
      <c r="M37" s="294">
        <v>2487143.3183821137</v>
      </c>
      <c r="N37" s="290">
        <f t="shared" si="5"/>
        <v>13.018479974979591</v>
      </c>
    </row>
    <row r="38" spans="1:14">
      <c r="A38" s="3441"/>
      <c r="B38" s="1131" t="s">
        <v>411</v>
      </c>
      <c r="C38" s="294">
        <v>2873803.1390021173</v>
      </c>
      <c r="D38" s="294">
        <f t="shared" si="0"/>
        <v>16.613147324086189</v>
      </c>
      <c r="E38" s="294">
        <v>1746794.4167908428</v>
      </c>
      <c r="F38" s="294">
        <f t="shared" si="1"/>
        <v>10.598129167437424</v>
      </c>
      <c r="G38" s="294">
        <v>409164.62591939</v>
      </c>
      <c r="H38" s="294">
        <f t="shared" si="2"/>
        <v>15.4387068361758</v>
      </c>
      <c r="I38" s="294">
        <v>1126570.734318882</v>
      </c>
      <c r="J38" s="294">
        <f t="shared" si="3"/>
        <v>6.5418976514521319</v>
      </c>
      <c r="K38" s="294">
        <v>1127008.722211275</v>
      </c>
      <c r="L38" s="294">
        <f t="shared" si="4"/>
        <v>27.34799244333843</v>
      </c>
      <c r="M38" s="294">
        <v>2531173.810541451</v>
      </c>
      <c r="N38" s="290">
        <f t="shared" si="5"/>
        <v>15.292311452520153</v>
      </c>
    </row>
    <row r="39" spans="1:14">
      <c r="A39" s="3441"/>
      <c r="B39" s="1131" t="s">
        <v>408</v>
      </c>
      <c r="C39" s="294">
        <v>2900306.475994458</v>
      </c>
      <c r="D39" s="294">
        <f t="shared" si="0"/>
        <v>17.078931295188564</v>
      </c>
      <c r="E39" s="294">
        <v>1752666.0142938986</v>
      </c>
      <c r="F39" s="294">
        <f t="shared" si="1"/>
        <v>12.046214920561388</v>
      </c>
      <c r="G39" s="294">
        <v>406967.67612013995</v>
      </c>
      <c r="H39" s="294">
        <f t="shared" si="2"/>
        <v>14.714325201017466</v>
      </c>
      <c r="I39" s="294">
        <v>1132762.5855439969</v>
      </c>
      <c r="J39" s="294">
        <f t="shared" si="3"/>
        <v>9.7475018643627163</v>
      </c>
      <c r="K39" s="294">
        <v>1147640.4617005594</v>
      </c>
      <c r="L39" s="294">
        <f t="shared" si="4"/>
        <v>25.701550655197199</v>
      </c>
      <c r="M39" s="294">
        <v>2556049.0731449826</v>
      </c>
      <c r="N39" s="290">
        <f t="shared" si="5"/>
        <v>16.005305953201191</v>
      </c>
    </row>
    <row r="40" spans="1:14">
      <c r="A40" s="3441"/>
      <c r="B40" s="1139" t="s">
        <v>405</v>
      </c>
      <c r="C40" s="1138">
        <v>2947218.3516100664</v>
      </c>
      <c r="D40" s="1138">
        <f t="shared" si="0"/>
        <v>17.670863980467168</v>
      </c>
      <c r="E40" s="1138">
        <v>1766803.6479564197</v>
      </c>
      <c r="F40" s="1138">
        <f t="shared" si="1"/>
        <v>12.722236020921446</v>
      </c>
      <c r="G40" s="1138">
        <v>404471.35555736005</v>
      </c>
      <c r="H40" s="1138">
        <f t="shared" si="2"/>
        <v>14.921047691203954</v>
      </c>
      <c r="I40" s="1138">
        <v>1145411.066991522</v>
      </c>
      <c r="J40" s="1138">
        <f t="shared" si="3"/>
        <v>11.266916049232234</v>
      </c>
      <c r="K40" s="1138">
        <v>1180414.7036536462</v>
      </c>
      <c r="L40" s="1138">
        <f t="shared" si="4"/>
        <v>25.94677754890931</v>
      </c>
      <c r="M40" s="1138">
        <v>2610174.4054326573</v>
      </c>
      <c r="N40" s="1137">
        <f t="shared" si="5"/>
        <v>17.562143267455969</v>
      </c>
    </row>
    <row r="41" spans="1:14">
      <c r="A41" s="3442"/>
      <c r="B41" s="1134" t="s">
        <v>402</v>
      </c>
      <c r="C41" s="1133">
        <v>3094466.6397536714</v>
      </c>
      <c r="D41" s="1133">
        <f t="shared" si="0"/>
        <v>19.399014479201227</v>
      </c>
      <c r="E41" s="1133">
        <v>1878960.2463264198</v>
      </c>
      <c r="F41" s="1133">
        <f t="shared" si="1"/>
        <v>15.758507202762258</v>
      </c>
      <c r="G41" s="1133">
        <v>415985.43141382997</v>
      </c>
      <c r="H41" s="1133">
        <f t="shared" si="2"/>
        <v>14.993816875332241</v>
      </c>
      <c r="I41" s="1133">
        <v>1209565.2949770796</v>
      </c>
      <c r="J41" s="1133">
        <f t="shared" si="3"/>
        <v>14.78455202564232</v>
      </c>
      <c r="K41" s="1133">
        <v>1215506.3934272516</v>
      </c>
      <c r="L41" s="1133">
        <f t="shared" si="4"/>
        <v>25.500192868258587</v>
      </c>
      <c r="M41" s="1133">
        <v>2742102.9318979895</v>
      </c>
      <c r="N41" s="1132">
        <f t="shared" si="5"/>
        <v>19.23184070380665</v>
      </c>
    </row>
    <row r="42" spans="1:14">
      <c r="A42" s="3440" t="s">
        <v>71</v>
      </c>
      <c r="B42" s="1143" t="s">
        <v>430</v>
      </c>
      <c r="C42" s="311">
        <v>3069546.6740825754</v>
      </c>
      <c r="D42" s="311">
        <f t="shared" si="0"/>
        <v>17.355810713587548</v>
      </c>
      <c r="E42" s="311">
        <v>1814770.1967476024</v>
      </c>
      <c r="F42" s="311">
        <f t="shared" si="1"/>
        <v>11.867430858494878</v>
      </c>
      <c r="G42" s="311">
        <v>411882.03236638004</v>
      </c>
      <c r="H42" s="311">
        <f t="shared" si="2"/>
        <v>12.92226733849555</v>
      </c>
      <c r="I42" s="311">
        <v>1199271.0155345239</v>
      </c>
      <c r="J42" s="311">
        <f t="shared" si="3"/>
        <v>11.616723101103837</v>
      </c>
      <c r="K42" s="311">
        <v>1254776.4773349729</v>
      </c>
      <c r="L42" s="311">
        <f t="shared" si="4"/>
        <v>26.319041721605934</v>
      </c>
      <c r="M42" s="311">
        <v>2731766.3618438463</v>
      </c>
      <c r="N42" s="312">
        <f t="shared" si="5"/>
        <v>17.276865165358359</v>
      </c>
    </row>
    <row r="43" spans="1:14">
      <c r="A43" s="3441"/>
      <c r="B43" s="1131" t="s">
        <v>428</v>
      </c>
      <c r="C43" s="294">
        <v>3098684.9709072169</v>
      </c>
      <c r="D43" s="294">
        <f t="shared" si="0"/>
        <v>17.39945095381989</v>
      </c>
      <c r="E43" s="294">
        <v>1830616.5217407779</v>
      </c>
      <c r="F43" s="294">
        <f t="shared" si="1"/>
        <v>12.09640110561069</v>
      </c>
      <c r="G43" s="294">
        <v>400814.17380667996</v>
      </c>
      <c r="H43" s="294">
        <f t="shared" si="2"/>
        <v>9.2644513702532745</v>
      </c>
      <c r="I43" s="294">
        <v>1221105.3627470115</v>
      </c>
      <c r="J43" s="294">
        <f t="shared" si="3"/>
        <v>13.536587516538273</v>
      </c>
      <c r="K43" s="294">
        <v>1268068.449166439</v>
      </c>
      <c r="L43" s="294">
        <f t="shared" si="4"/>
        <v>26.004955657851426</v>
      </c>
      <c r="M43" s="294">
        <v>2778194.7810532846</v>
      </c>
      <c r="N43" s="290">
        <f t="shared" si="5"/>
        <v>17.949783475335618</v>
      </c>
    </row>
    <row r="44" spans="1:14">
      <c r="A44" s="3441"/>
      <c r="B44" s="1131" t="s">
        <v>426</v>
      </c>
      <c r="C44" s="294">
        <v>3202641.2898177868</v>
      </c>
      <c r="D44" s="294">
        <f t="shared" si="0"/>
        <v>18.630637706174635</v>
      </c>
      <c r="E44" s="294">
        <v>1908281.3249095178</v>
      </c>
      <c r="F44" s="294">
        <f t="shared" si="1"/>
        <v>12.63636099146574</v>
      </c>
      <c r="G44" s="294">
        <v>462253.09167127992</v>
      </c>
      <c r="H44" s="294">
        <f t="shared" si="2"/>
        <v>15.311810203000329</v>
      </c>
      <c r="I44" s="294">
        <v>1232917.4985487591</v>
      </c>
      <c r="J44" s="294">
        <f t="shared" si="3"/>
        <v>11.992079085516631</v>
      </c>
      <c r="K44" s="294">
        <v>1294359.964908269</v>
      </c>
      <c r="L44" s="294">
        <f t="shared" si="4"/>
        <v>28.730790434622381</v>
      </c>
      <c r="M44" s="294">
        <v>2808873.1430202951</v>
      </c>
      <c r="N44" s="290">
        <f t="shared" si="5"/>
        <v>17.667600038744656</v>
      </c>
    </row>
    <row r="45" spans="1:14">
      <c r="A45" s="3441"/>
      <c r="B45" s="1131" t="s">
        <v>424</v>
      </c>
      <c r="C45" s="294">
        <v>3201534.7764732335</v>
      </c>
      <c r="D45" s="294">
        <f t="shared" si="0"/>
        <v>18.555027298817645</v>
      </c>
      <c r="E45" s="294">
        <v>1892029.2507643208</v>
      </c>
      <c r="F45" s="294">
        <f t="shared" si="1"/>
        <v>12.173326724301935</v>
      </c>
      <c r="G45" s="294">
        <v>435257.99105167005</v>
      </c>
      <c r="H45" s="294">
        <f t="shared" si="2"/>
        <v>13.256512733036821</v>
      </c>
      <c r="I45" s="294">
        <v>1254355.7640768087</v>
      </c>
      <c r="J45" s="294">
        <f t="shared" si="3"/>
        <v>12.015513340773557</v>
      </c>
      <c r="K45" s="294">
        <v>1309505.5257089131</v>
      </c>
      <c r="L45" s="294">
        <f t="shared" si="4"/>
        <v>29.172932768165822</v>
      </c>
      <c r="M45" s="294">
        <v>2841367.339693238</v>
      </c>
      <c r="N45" s="290">
        <f t="shared" si="5"/>
        <v>17.931028570577155</v>
      </c>
    </row>
    <row r="46" spans="1:14">
      <c r="A46" s="3441"/>
      <c r="B46" s="1131" t="s">
        <v>422</v>
      </c>
      <c r="C46" s="294">
        <v>3252780.9404502329</v>
      </c>
      <c r="D46" s="294">
        <f t="shared" si="0"/>
        <v>19.410379287685998</v>
      </c>
      <c r="E46" s="294">
        <v>1875182.7080473788</v>
      </c>
      <c r="F46" s="294">
        <f t="shared" si="1"/>
        <v>9.6961125908784176</v>
      </c>
      <c r="G46" s="294">
        <v>418829.81774028006</v>
      </c>
      <c r="H46" s="294">
        <f t="shared" si="2"/>
        <v>7.8365889536331794</v>
      </c>
      <c r="I46" s="294">
        <v>1217792.7925944128</v>
      </c>
      <c r="J46" s="294">
        <f t="shared" si="3"/>
        <v>7.4486621425326334</v>
      </c>
      <c r="K46" s="294">
        <v>1377598.2324028537</v>
      </c>
      <c r="L46" s="294">
        <f t="shared" si="4"/>
        <v>35.777299466002638</v>
      </c>
      <c r="M46" s="294">
        <v>2911147.9059036169</v>
      </c>
      <c r="N46" s="290">
        <f t="shared" si="5"/>
        <v>19.820886767734269</v>
      </c>
    </row>
    <row r="47" spans="1:14">
      <c r="A47" s="3441"/>
      <c r="B47" s="1131" t="s">
        <v>420</v>
      </c>
      <c r="C47" s="294">
        <v>3294006.2490107808</v>
      </c>
      <c r="D47" s="294">
        <f t="shared" si="0"/>
        <v>19.140588290275279</v>
      </c>
      <c r="E47" s="294">
        <v>1884686.182023681</v>
      </c>
      <c r="F47" s="294">
        <f t="shared" si="1"/>
        <v>9.663583795465005</v>
      </c>
      <c r="G47" s="294">
        <v>409844.69655408</v>
      </c>
      <c r="H47" s="294">
        <f t="shared" si="2"/>
        <v>6.0156483918534205</v>
      </c>
      <c r="I47" s="294">
        <v>1231709.7444871513</v>
      </c>
      <c r="J47" s="294">
        <f t="shared" si="3"/>
        <v>8.4921011389111651</v>
      </c>
      <c r="K47" s="294">
        <v>1409320.0669870994</v>
      </c>
      <c r="L47" s="294">
        <f t="shared" si="4"/>
        <v>34.708609557642411</v>
      </c>
      <c r="M47" s="294">
        <v>2952847.6549506201</v>
      </c>
      <c r="N47" s="290">
        <f t="shared" si="5"/>
        <v>20.158869683930678</v>
      </c>
    </row>
    <row r="48" spans="1:14">
      <c r="A48" s="3441"/>
      <c r="B48" s="1142" t="s">
        <v>417</v>
      </c>
      <c r="C48" s="1141">
        <v>3325914.8325709468</v>
      </c>
      <c r="D48" s="1141">
        <f t="shared" si="0"/>
        <v>19.185181413739631</v>
      </c>
      <c r="E48" s="1141">
        <v>1911703.7650607913</v>
      </c>
      <c r="F48" s="1141">
        <f t="shared" si="1"/>
        <v>11.306712605546087</v>
      </c>
      <c r="G48" s="1141">
        <v>416966.74842905102</v>
      </c>
      <c r="H48" s="1141">
        <f t="shared" si="2"/>
        <v>4.9487120050079314</v>
      </c>
      <c r="I48" s="1141">
        <v>1248004.9299014672</v>
      </c>
      <c r="J48" s="1141">
        <f t="shared" si="3"/>
        <v>10.878957744138203</v>
      </c>
      <c r="K48" s="1141">
        <v>1414211.0675101555</v>
      </c>
      <c r="L48" s="1141">
        <f t="shared" si="4"/>
        <v>31.795543373590039</v>
      </c>
      <c r="M48" s="1141">
        <v>2979404.3899325789</v>
      </c>
      <c r="N48" s="1140">
        <f t="shared" si="5"/>
        <v>21.323151263793545</v>
      </c>
    </row>
    <row r="49" spans="1:14">
      <c r="A49" s="3441"/>
      <c r="B49" s="1131" t="s">
        <v>414</v>
      </c>
      <c r="C49" s="294">
        <v>3354558.9047238198</v>
      </c>
      <c r="D49" s="294">
        <f t="shared" si="0"/>
        <v>18.658113731222929</v>
      </c>
      <c r="E49" s="294">
        <v>1931641.4261648064</v>
      </c>
      <c r="F49" s="294">
        <f t="shared" si="1"/>
        <v>11.101615061497167</v>
      </c>
      <c r="G49" s="294">
        <v>422263.776375057</v>
      </c>
      <c r="H49" s="294">
        <f t="shared" si="2"/>
        <v>4.5536157518350686</v>
      </c>
      <c r="I49" s="294">
        <v>1267223.110836304</v>
      </c>
      <c r="J49" s="294">
        <f t="shared" si="3"/>
        <v>11.850766143224405</v>
      </c>
      <c r="K49" s="294">
        <v>1422917.4785590135</v>
      </c>
      <c r="L49" s="294">
        <f t="shared" si="4"/>
        <v>30.728381939206994</v>
      </c>
      <c r="M49" s="294">
        <v>3008612.5130567853</v>
      </c>
      <c r="N49" s="290">
        <f t="shared" si="5"/>
        <v>20.966592106718128</v>
      </c>
    </row>
    <row r="50" spans="1:14">
      <c r="A50" s="3441"/>
      <c r="B50" s="1131" t="s">
        <v>411</v>
      </c>
      <c r="C50" s="294">
        <v>3382985.577445033</v>
      </c>
      <c r="D50" s="294">
        <f t="shared" si="0"/>
        <v>17.718069534147745</v>
      </c>
      <c r="E50" s="294">
        <v>1955171.9752524947</v>
      </c>
      <c r="F50" s="294">
        <f t="shared" si="1"/>
        <v>11.929140399044599</v>
      </c>
      <c r="G50" s="294">
        <v>427335.57886481297</v>
      </c>
      <c r="H50" s="294">
        <f t="shared" si="2"/>
        <v>4.4409882463795496</v>
      </c>
      <c r="I50" s="294">
        <v>1278671.1844793088</v>
      </c>
      <c r="J50" s="294">
        <f t="shared" si="3"/>
        <v>13.501189541585759</v>
      </c>
      <c r="K50" s="294">
        <v>1427813.6021925393</v>
      </c>
      <c r="L50" s="294">
        <f t="shared" si="4"/>
        <v>26.690554744870354</v>
      </c>
      <c r="M50" s="294">
        <v>3033520.1672635567</v>
      </c>
      <c r="N50" s="290">
        <f t="shared" si="5"/>
        <v>19.846379360832884</v>
      </c>
    </row>
    <row r="51" spans="1:14">
      <c r="A51" s="3441"/>
      <c r="B51" s="1131" t="s">
        <v>408</v>
      </c>
      <c r="C51" s="294">
        <v>3408507.863996963</v>
      </c>
      <c r="D51" s="294">
        <f t="shared" si="0"/>
        <v>17.52233400879653</v>
      </c>
      <c r="E51" s="294">
        <v>1952703.7061393068</v>
      </c>
      <c r="F51" s="294">
        <f t="shared" si="1"/>
        <v>11.413337750261444</v>
      </c>
      <c r="G51" s="294">
        <v>424071.76142749999</v>
      </c>
      <c r="H51" s="294">
        <f t="shared" si="2"/>
        <v>4.2028117491844217</v>
      </c>
      <c r="I51" s="294">
        <v>1273251.1517548484</v>
      </c>
      <c r="J51" s="294">
        <f t="shared" si="3"/>
        <v>12.402295768215494</v>
      </c>
      <c r="K51" s="294">
        <v>1455805.6257454057</v>
      </c>
      <c r="L51" s="294">
        <f t="shared" si="4"/>
        <v>26.852065113512207</v>
      </c>
      <c r="M51" s="294">
        <v>3062731.7619261239</v>
      </c>
      <c r="N51" s="290">
        <f t="shared" si="5"/>
        <v>19.82288580076888</v>
      </c>
    </row>
    <row r="52" spans="1:14">
      <c r="A52" s="3441"/>
      <c r="B52" s="1139" t="s">
        <v>405</v>
      </c>
      <c r="C52" s="1138">
        <v>3440493.9091508915</v>
      </c>
      <c r="D52" s="1138">
        <f t="shared" si="0"/>
        <v>16.736987175427586</v>
      </c>
      <c r="E52" s="1138">
        <v>1972207.1927667879</v>
      </c>
      <c r="F52" s="1138">
        <f t="shared" si="1"/>
        <v>11.625714325864621</v>
      </c>
      <c r="G52" s="1138">
        <v>418092.12706382107</v>
      </c>
      <c r="H52" s="1138">
        <f t="shared" si="2"/>
        <v>3.367549103122927</v>
      </c>
      <c r="I52" s="1138">
        <v>1283203.2551588542</v>
      </c>
      <c r="J52" s="1138">
        <f t="shared" si="3"/>
        <v>12.029933369619879</v>
      </c>
      <c r="K52" s="1138">
        <v>1468286.7163841035</v>
      </c>
      <c r="L52" s="1138">
        <f t="shared" si="4"/>
        <v>24.387362495522076</v>
      </c>
      <c r="M52" s="1138">
        <v>3105742.4131259751</v>
      </c>
      <c r="N52" s="1137">
        <f t="shared" si="5"/>
        <v>18.986011304910232</v>
      </c>
    </row>
    <row r="53" spans="1:14">
      <c r="A53" s="3442"/>
      <c r="B53" s="1134" t="s">
        <v>402</v>
      </c>
      <c r="C53" s="1133">
        <v>3582137.6497642044</v>
      </c>
      <c r="D53" s="1133">
        <f t="shared" si="0"/>
        <v>15.759452816377854</v>
      </c>
      <c r="E53" s="1133">
        <v>2093758.3599650555</v>
      </c>
      <c r="F53" s="1133">
        <f t="shared" si="1"/>
        <v>11.431754027717743</v>
      </c>
      <c r="G53" s="1133">
        <v>423204.34043245297</v>
      </c>
      <c r="H53" s="1133">
        <f t="shared" si="2"/>
        <v>1.7353754418965455</v>
      </c>
      <c r="I53" s="1133">
        <v>1367115.6025136779</v>
      </c>
      <c r="J53" s="1133">
        <f t="shared" si="3"/>
        <v>13.025366070839835</v>
      </c>
      <c r="K53" s="1133">
        <v>1488379.2897991484</v>
      </c>
      <c r="L53" s="1133">
        <f t="shared" si="4"/>
        <v>22.44931806590521</v>
      </c>
      <c r="M53" s="1133">
        <v>3235066.7569785174</v>
      </c>
      <c r="N53" s="1132">
        <f t="shared" si="5"/>
        <v>17.977582801361702</v>
      </c>
    </row>
    <row r="54" spans="1:14">
      <c r="A54" s="3440" t="s">
        <v>72</v>
      </c>
      <c r="B54" s="1135" t="s">
        <v>430</v>
      </c>
      <c r="C54" s="311">
        <v>3569086.4215881834</v>
      </c>
      <c r="D54" s="311">
        <f t="shared" si="0"/>
        <v>16.274056091846532</v>
      </c>
      <c r="E54" s="311">
        <v>2029579.6271554003</v>
      </c>
      <c r="F54" s="311">
        <f t="shared" si="1"/>
        <v>11.836729013556395</v>
      </c>
      <c r="G54" s="311">
        <v>427593.28049456148</v>
      </c>
      <c r="H54" s="311">
        <f t="shared" si="2"/>
        <v>3.814501943169462</v>
      </c>
      <c r="I54" s="311">
        <v>1357469.0176389497</v>
      </c>
      <c r="J54" s="311">
        <f t="shared" si="3"/>
        <v>13.191180313310232</v>
      </c>
      <c r="K54" s="311">
        <v>1539506.794432783</v>
      </c>
      <c r="L54" s="311">
        <f t="shared" si="4"/>
        <v>22.691716193353457</v>
      </c>
      <c r="M54" s="311">
        <v>3220859.9590161131</v>
      </c>
      <c r="N54" s="312">
        <f t="shared" si="5"/>
        <v>17.903932195802639</v>
      </c>
    </row>
    <row r="55" spans="1:14">
      <c r="A55" s="3441"/>
      <c r="B55" s="1136" t="s">
        <v>428</v>
      </c>
      <c r="C55" s="294">
        <v>3576095.5645430819</v>
      </c>
      <c r="D55" s="294">
        <f t="shared" si="0"/>
        <v>15.406877372761492</v>
      </c>
      <c r="E55" s="1130">
        <v>2008314.0255622896</v>
      </c>
      <c r="F55" s="294">
        <f t="shared" si="1"/>
        <v>9.7069758581952961</v>
      </c>
      <c r="G55" s="294">
        <v>413299.7913854575</v>
      </c>
      <c r="H55" s="294">
        <f t="shared" si="2"/>
        <v>3.1150638861388136</v>
      </c>
      <c r="I55" s="294">
        <v>1353629.0327015105</v>
      </c>
      <c r="J55" s="1130">
        <f t="shared" si="3"/>
        <v>10.852762914444366</v>
      </c>
      <c r="K55" s="294">
        <v>1567781.5389807923</v>
      </c>
      <c r="L55" s="294">
        <f t="shared" si="4"/>
        <v>23.635403121288032</v>
      </c>
      <c r="M55" s="294">
        <v>3249236.0471998099</v>
      </c>
      <c r="N55" s="290">
        <f t="shared" si="5"/>
        <v>16.954940285646263</v>
      </c>
    </row>
    <row r="56" spans="1:14">
      <c r="A56" s="3441"/>
      <c r="B56" s="1136" t="s">
        <v>426</v>
      </c>
      <c r="C56" s="1130">
        <v>3696691.173671437</v>
      </c>
      <c r="D56" s="294">
        <f t="shared" si="0"/>
        <v>15.426325933672047</v>
      </c>
      <c r="E56" s="1130">
        <v>2105924.5512072947</v>
      </c>
      <c r="F56" s="1130">
        <f t="shared" si="1"/>
        <v>10.357132552620262</v>
      </c>
      <c r="G56" s="294">
        <v>456003.40562454454</v>
      </c>
      <c r="H56" s="294">
        <f t="shared" si="2"/>
        <v>-1.3520052454683626</v>
      </c>
      <c r="I56" s="1130">
        <v>1390853.0082468153</v>
      </c>
      <c r="J56" s="1130">
        <f t="shared" si="3"/>
        <v>12.809900896366436</v>
      </c>
      <c r="K56" s="1130">
        <v>1590766.6224641425</v>
      </c>
      <c r="L56" s="1130">
        <f t="shared" si="4"/>
        <v>22.899862912314333</v>
      </c>
      <c r="M56" s="1130">
        <v>3331565.3882900197</v>
      </c>
      <c r="N56" s="290">
        <f t="shared" si="5"/>
        <v>18.608609882171102</v>
      </c>
    </row>
    <row r="57" spans="1:14">
      <c r="A57" s="3441"/>
      <c r="B57" s="1136" t="s">
        <v>424</v>
      </c>
      <c r="C57" s="1130">
        <v>3694279.9053084655</v>
      </c>
      <c r="D57" s="1130">
        <f t="shared" si="0"/>
        <v>15.390903527152474</v>
      </c>
      <c r="E57" s="1130">
        <v>2071077.1993880731</v>
      </c>
      <c r="F57" s="1130">
        <f t="shared" si="1"/>
        <v>9.4632759272311677</v>
      </c>
      <c r="G57" s="1130">
        <v>444412.01679606445</v>
      </c>
      <c r="H57" s="1130">
        <f t="shared" si="2"/>
        <v>2.1031264060830792</v>
      </c>
      <c r="I57" s="1130">
        <v>1382218.7725000032</v>
      </c>
      <c r="J57" s="1130">
        <f t="shared" si="3"/>
        <v>10.193520218508361</v>
      </c>
      <c r="K57" s="1130">
        <v>1623202.7059203924</v>
      </c>
      <c r="L57" s="1130">
        <f t="shared" si="4"/>
        <v>23.955391867602575</v>
      </c>
      <c r="M57" s="1130">
        <v>3336382.1452492238</v>
      </c>
      <c r="N57" s="290">
        <f t="shared" si="5"/>
        <v>17.421710971360323</v>
      </c>
    </row>
    <row r="58" spans="1:14">
      <c r="A58" s="3441"/>
      <c r="B58" s="1136" t="s">
        <v>422</v>
      </c>
      <c r="C58" s="1130">
        <v>3711404.2160411784</v>
      </c>
      <c r="D58" s="1130">
        <f t="shared" si="0"/>
        <v>14.0994208951392</v>
      </c>
      <c r="E58" s="1130">
        <v>2056537.6444481274</v>
      </c>
      <c r="F58" s="1130">
        <f t="shared" si="1"/>
        <v>9.6713208596933367</v>
      </c>
      <c r="G58" s="1130">
        <v>431254.17144337995</v>
      </c>
      <c r="H58" s="1130">
        <f t="shared" si="2"/>
        <v>2.9664444069749432</v>
      </c>
      <c r="I58" s="1130">
        <v>1368688.9906084335</v>
      </c>
      <c r="J58" s="1130">
        <f t="shared" si="3"/>
        <v>12.390958374170378</v>
      </c>
      <c r="K58" s="1130">
        <v>1654866.5715930511</v>
      </c>
      <c r="L58" s="1130">
        <f t="shared" si="4"/>
        <v>20.126937786975567</v>
      </c>
      <c r="M58" s="1130">
        <v>3365557.3964377404</v>
      </c>
      <c r="N58" s="290">
        <f t="shared" si="5"/>
        <v>15.609289023502065</v>
      </c>
    </row>
    <row r="59" spans="1:14">
      <c r="A59" s="3441"/>
      <c r="B59" s="1136" t="s">
        <v>420</v>
      </c>
      <c r="C59" s="1130">
        <v>3770560.2212886368</v>
      </c>
      <c r="D59" s="1130">
        <v>14.467306358965468</v>
      </c>
      <c r="E59" s="1130">
        <v>2083474.3373919942</v>
      </c>
      <c r="F59" s="1130">
        <v>10.547546881511307</v>
      </c>
      <c r="G59" s="1130">
        <v>424838.68137010094</v>
      </c>
      <c r="H59" s="1130">
        <v>3.658455249534367</v>
      </c>
      <c r="I59" s="1130">
        <v>1381540.4541739677</v>
      </c>
      <c r="J59" s="1130">
        <v>12.164449486368371</v>
      </c>
      <c r="K59" s="1130">
        <v>1687085.8838966426</v>
      </c>
      <c r="L59" s="1130">
        <v>19.709207540297221</v>
      </c>
      <c r="M59" s="1130">
        <v>3434978.5455636065</v>
      </c>
      <c r="N59" s="290">
        <v>16.327658821296318</v>
      </c>
    </row>
    <row r="60" spans="1:14">
      <c r="A60" s="3441"/>
      <c r="B60" s="1136" t="s">
        <v>417</v>
      </c>
      <c r="C60" s="1130">
        <v>3783413.5355752483</v>
      </c>
      <c r="D60" s="1130">
        <v>13.755574812799809</v>
      </c>
      <c r="E60" s="1130">
        <v>2065062.3611986963</v>
      </c>
      <c r="F60" s="1130">
        <v>8.0220899775770853</v>
      </c>
      <c r="G60" s="1130">
        <v>431112.667132603</v>
      </c>
      <c r="H60" s="1130">
        <v>3.3925771675673526</v>
      </c>
      <c r="I60" s="1130">
        <v>1367324.5756160431</v>
      </c>
      <c r="J60" s="1130">
        <v>9.560831280049225</v>
      </c>
      <c r="K60" s="1130">
        <v>1718351.174376552</v>
      </c>
      <c r="L60" s="1130">
        <v>21.505991139064005</v>
      </c>
      <c r="M60" s="1130">
        <v>3443194.2061225483</v>
      </c>
      <c r="N60" s="290">
        <v>15.566527919376011</v>
      </c>
    </row>
    <row r="61" spans="1:14">
      <c r="A61" s="3441"/>
      <c r="B61" s="1136" t="s">
        <v>414</v>
      </c>
      <c r="C61" s="1130">
        <v>3843290.2319305018</v>
      </c>
      <c r="D61" s="1130">
        <v>14.569168140659587</v>
      </c>
      <c r="E61" s="1130">
        <v>2101258.5077807195</v>
      </c>
      <c r="F61" s="1130">
        <v>8.7809817763476357</v>
      </c>
      <c r="G61" s="1130">
        <v>444491.46516348294</v>
      </c>
      <c r="H61" s="1130">
        <v>5.2639345432943738</v>
      </c>
      <c r="I61" s="1130">
        <v>1382750.1658924615</v>
      </c>
      <c r="J61" s="1130">
        <v>9.1165520947542884</v>
      </c>
      <c r="K61" s="1130">
        <v>1742031.7241497822</v>
      </c>
      <c r="L61" s="1130">
        <v>22.426757025568012</v>
      </c>
      <c r="M61" s="1130">
        <v>3494206.498708324</v>
      </c>
      <c r="N61" s="290">
        <v>16.140130493513421</v>
      </c>
    </row>
    <row r="62" spans="1:14">
      <c r="A62" s="3441"/>
      <c r="B62" s="1136" t="s">
        <v>411</v>
      </c>
      <c r="C62" s="1130">
        <v>3901018.747980875</v>
      </c>
      <c r="D62" s="1130">
        <v>15.312899173725725</v>
      </c>
      <c r="E62" s="1130">
        <v>2153950.0905375429</v>
      </c>
      <c r="F62" s="1130">
        <v>10.166784190908713</v>
      </c>
      <c r="G62" s="1130">
        <v>451079.43179496296</v>
      </c>
      <c r="H62" s="1130">
        <v>5.5562546402581026</v>
      </c>
      <c r="I62" s="1130">
        <v>1417849.3340406045</v>
      </c>
      <c r="J62" s="1130">
        <v>10.884592634186159</v>
      </c>
      <c r="K62" s="1130">
        <v>1747068.657443332</v>
      </c>
      <c r="L62" s="1130">
        <v>22.359715214965544</v>
      </c>
      <c r="M62" s="1130">
        <v>3547615.3449821468</v>
      </c>
      <c r="N62" s="290">
        <v>16.947148836077762</v>
      </c>
    </row>
    <row r="63" spans="1:14">
      <c r="A63" s="3441"/>
      <c r="B63" s="1136" t="s">
        <v>408</v>
      </c>
      <c r="C63" s="1130">
        <v>3958186.0975636463</v>
      </c>
      <c r="D63" s="1130">
        <v>16.126652937279935</v>
      </c>
      <c r="E63" s="1130">
        <v>2211768.208468054</v>
      </c>
      <c r="F63" s="1130">
        <v>13.267049381193106</v>
      </c>
      <c r="G63" s="1130">
        <v>465533.77838749299</v>
      </c>
      <c r="H63" s="1130">
        <v>9.7775028054061011</v>
      </c>
      <c r="I63" s="1130">
        <v>1455997.8988156079</v>
      </c>
      <c r="J63" s="1130">
        <v>14.35276510913736</v>
      </c>
      <c r="K63" s="1130">
        <v>1746417.8890955923</v>
      </c>
      <c r="L63" s="1130">
        <v>19.96229841476169</v>
      </c>
      <c r="M63" s="1130">
        <v>3592517.8415158624</v>
      </c>
      <c r="N63" s="290">
        <v>17.297828238688489</v>
      </c>
    </row>
    <row r="64" spans="1:14">
      <c r="A64" s="3441"/>
      <c r="B64" s="1136" t="s">
        <v>405</v>
      </c>
      <c r="C64" s="1130">
        <v>4044083.6906115832</v>
      </c>
      <c r="D64" s="1130">
        <v>17.543695684369247</v>
      </c>
      <c r="E64" s="1130">
        <v>2281568.2941955104</v>
      </c>
      <c r="F64" s="1130">
        <v>15.686034538527526</v>
      </c>
      <c r="G64" s="1130">
        <v>482686.63081452285</v>
      </c>
      <c r="H64" s="1130">
        <v>15.449825425878336</v>
      </c>
      <c r="I64" s="1130">
        <v>1498684.9047761532</v>
      </c>
      <c r="J64" s="1130">
        <v>16.792479971586687</v>
      </c>
      <c r="K64" s="1130">
        <v>1762515.3964160725</v>
      </c>
      <c r="L64" s="1130">
        <v>20.038911797591911</v>
      </c>
      <c r="M64" s="1130">
        <v>3666616.9250125135</v>
      </c>
      <c r="N64" s="290">
        <v>18.059273348494155</v>
      </c>
    </row>
    <row r="65" spans="1:14">
      <c r="A65" s="3442"/>
      <c r="B65" s="1134" t="s">
        <v>402</v>
      </c>
      <c r="C65" s="1133">
        <v>4230969.78441469</v>
      </c>
      <c r="D65" s="1133">
        <v>18.11298716903022</v>
      </c>
      <c r="E65" s="1133">
        <v>2368304.5445506191</v>
      </c>
      <c r="F65" s="1133">
        <v>13.112601154865667</v>
      </c>
      <c r="G65" s="1133">
        <v>490396.40995969303</v>
      </c>
      <c r="H65" s="1133">
        <v>15.876980245188316</v>
      </c>
      <c r="I65" s="1133">
        <v>1512043.699055169</v>
      </c>
      <c r="J65" s="1133">
        <v>10.601012546050663</v>
      </c>
      <c r="K65" s="1133">
        <v>1862665.2398640709</v>
      </c>
      <c r="L65" s="1133">
        <v>25.147215674804979</v>
      </c>
      <c r="M65" s="1133">
        <v>3839727.4096063534</v>
      </c>
      <c r="N65" s="1132">
        <v>18.690824581084563</v>
      </c>
    </row>
    <row r="66" spans="1:14">
      <c r="A66" s="3440" t="s">
        <v>73</v>
      </c>
      <c r="B66" s="1135" t="s">
        <v>430</v>
      </c>
      <c r="C66" s="1130">
        <v>4244536.666591268</v>
      </c>
      <c r="D66" s="1130">
        <v>18.925017923845111</v>
      </c>
      <c r="E66" s="1130">
        <v>2307823.8352119247</v>
      </c>
      <c r="F66" s="1130">
        <v>13.709450190259567</v>
      </c>
      <c r="G66" s="1130">
        <v>504610.27024638304</v>
      </c>
      <c r="H66" s="1130">
        <v>18.01173995595591</v>
      </c>
      <c r="I66" s="1130">
        <v>1523597.493023633</v>
      </c>
      <c r="J66" s="1130">
        <v>12.238104385883602</v>
      </c>
      <c r="K66" s="1130">
        <v>1936712.8313793433</v>
      </c>
      <c r="L66" s="1130">
        <v>25.800862872638842</v>
      </c>
      <c r="M66" s="1130">
        <v>3834316.3332879986</v>
      </c>
      <c r="N66" s="290">
        <v>19.046353522904489</v>
      </c>
    </row>
    <row r="67" spans="1:14">
      <c r="A67" s="3441"/>
      <c r="B67" s="1131" t="s">
        <v>428</v>
      </c>
      <c r="C67" s="1127">
        <v>4270506.0708539058</v>
      </c>
      <c r="D67" s="1130">
        <v>19.418119392442712</v>
      </c>
      <c r="E67" s="1130">
        <v>2306906.8989596311</v>
      </c>
      <c r="F67" s="1130">
        <v>14.867837877781149</v>
      </c>
      <c r="G67" s="1130">
        <v>500650.95316330303</v>
      </c>
      <c r="H67" s="1130">
        <v>21.135060698924683</v>
      </c>
      <c r="I67" s="1130">
        <v>1530203.2272486412</v>
      </c>
      <c r="J67" s="1130">
        <v>13.044504090957037</v>
      </c>
      <c r="K67" s="1130">
        <v>1963599.1718942747</v>
      </c>
      <c r="L67" s="1130">
        <v>25.24698901422207</v>
      </c>
      <c r="M67" s="1130">
        <v>3857725.2179286703</v>
      </c>
      <c r="N67" s="290">
        <v>18.72714576256336</v>
      </c>
    </row>
    <row r="68" spans="1:14">
      <c r="A68" s="3441"/>
      <c r="B68" s="1131" t="s">
        <v>426</v>
      </c>
      <c r="C68" s="1127">
        <v>4467986.6612575967</v>
      </c>
      <c r="D68" s="1130">
        <v>20.864482623798228</v>
      </c>
      <c r="E68" s="1130">
        <v>2473912.774465262</v>
      </c>
      <c r="F68" s="1130">
        <v>17.473950956457827</v>
      </c>
      <c r="G68" s="1130">
        <v>531481.65598235303</v>
      </c>
      <c r="H68" s="1130">
        <v>16.55212426636005</v>
      </c>
      <c r="I68" s="1130">
        <v>1608262.2393903043</v>
      </c>
      <c r="J68" s="1130">
        <v>15.631359306439983</v>
      </c>
      <c r="K68" s="1130">
        <v>1994073.8867923345</v>
      </c>
      <c r="L68" s="1130">
        <v>25.353012731902663</v>
      </c>
      <c r="M68" s="1130">
        <v>4027371.4719348815</v>
      </c>
      <c r="N68" s="290">
        <v>20.885259706758919</v>
      </c>
    </row>
    <row r="69" spans="1:14">
      <c r="A69" s="3441"/>
      <c r="B69" s="1131" t="s">
        <v>424</v>
      </c>
      <c r="C69" s="1127">
        <v>4502807.7514766036</v>
      </c>
      <c r="D69" s="1130">
        <v>21.885938989255539</v>
      </c>
      <c r="E69" s="1130">
        <v>2483437.0530953705</v>
      </c>
      <c r="F69" s="1130">
        <v>19.910404780137341</v>
      </c>
      <c r="G69" s="1130">
        <v>564206.61019686295</v>
      </c>
      <c r="H69" s="1130">
        <v>26.955750266260431</v>
      </c>
      <c r="I69" s="1130">
        <v>1625375.4494644001</v>
      </c>
      <c r="J69" s="1130">
        <v>17.591764907417815</v>
      </c>
      <c r="K69" s="1130">
        <v>2019370.6983812333</v>
      </c>
      <c r="L69" s="1130">
        <v>24.406563087646202</v>
      </c>
      <c r="M69" s="1130">
        <v>4030752.0315857534</v>
      </c>
      <c r="N69" s="290">
        <v>20.812060972249956</v>
      </c>
    </row>
    <row r="70" spans="1:14">
      <c r="A70" s="3441"/>
      <c r="B70" s="1131" t="s">
        <v>422</v>
      </c>
      <c r="C70" s="1127">
        <v>4545662.7174436245</v>
      </c>
      <c r="D70" s="1130">
        <v>22.478243993816648</v>
      </c>
      <c r="E70" s="1130">
        <v>2495421.5233453512</v>
      </c>
      <c r="F70" s="1130">
        <v>21.340911216237572</v>
      </c>
      <c r="G70" s="1130">
        <v>533920.43668430299</v>
      </c>
      <c r="H70" s="1130">
        <v>23.806439923190922</v>
      </c>
      <c r="I70" s="1130">
        <v>1644863.3816856237</v>
      </c>
      <c r="J70" s="1130">
        <v>20.178023858759929</v>
      </c>
      <c r="K70" s="1130">
        <v>2050241.1940982733</v>
      </c>
      <c r="L70" s="1130">
        <v>23.891631463956418</v>
      </c>
      <c r="M70" s="1130">
        <v>4091066.0207114657</v>
      </c>
      <c r="N70" s="290">
        <v>21.556863806323339</v>
      </c>
    </row>
    <row r="71" spans="1:14">
      <c r="A71" s="3441"/>
      <c r="B71" s="1131" t="s">
        <v>420</v>
      </c>
      <c r="C71" s="1127">
        <v>4637223.8778025238</v>
      </c>
      <c r="D71" s="1130">
        <v>22.985010228020723</v>
      </c>
      <c r="E71" s="1130">
        <v>2569060.2601793818</v>
      </c>
      <c r="F71" s="1130">
        <v>23.306546668953018</v>
      </c>
      <c r="G71" s="1130">
        <v>523526.20181629917</v>
      </c>
      <c r="H71" s="1130">
        <v>23.22941030885697</v>
      </c>
      <c r="I71" s="1130">
        <v>1701247.3730293619</v>
      </c>
      <c r="J71" s="1130">
        <v>23.141336027438236</v>
      </c>
      <c r="K71" s="1130">
        <v>2068163.6176231422</v>
      </c>
      <c r="L71" s="1130">
        <v>22.587927346432942</v>
      </c>
      <c r="M71" s="1130">
        <v>4191939.1324938848</v>
      </c>
      <c r="N71" s="290">
        <v>22.036835947866951</v>
      </c>
    </row>
    <row r="72" spans="1:14">
      <c r="A72" s="3441"/>
      <c r="B72" s="1131" t="s">
        <v>417</v>
      </c>
      <c r="C72" s="1127">
        <v>4666806.7977286996</v>
      </c>
      <c r="D72" s="1130">
        <v>23.349106669068785</v>
      </c>
      <c r="E72" s="1130">
        <v>2598663.3902889108</v>
      </c>
      <c r="F72" s="1130">
        <v>25.839463210228569</v>
      </c>
      <c r="G72" s="1130">
        <v>526677.8805079317</v>
      </c>
      <c r="H72" s="1130">
        <v>22.167108661164541</v>
      </c>
      <c r="I72" s="1130">
        <v>1732956.8094796578</v>
      </c>
      <c r="J72" s="1130">
        <v>26.740705197877428</v>
      </c>
      <c r="K72" s="1130">
        <v>2068143.4074397886</v>
      </c>
      <c r="L72" s="1130">
        <v>20.356271656179207</v>
      </c>
      <c r="M72" s="1130">
        <v>4215354.7380089052</v>
      </c>
      <c r="N72" s="290">
        <v>22.425703740826826</v>
      </c>
    </row>
    <row r="73" spans="1:14">
      <c r="A73" s="3441"/>
      <c r="B73" s="1131" t="s">
        <v>414</v>
      </c>
      <c r="C73" s="1127">
        <v>4712684.6862551309</v>
      </c>
      <c r="D73" s="1130">
        <v>22.62109811800314</v>
      </c>
      <c r="E73" s="1130">
        <v>2640293.1965870988</v>
      </c>
      <c r="F73" s="1130">
        <v>25.652944976089113</v>
      </c>
      <c r="G73" s="1130">
        <v>531364.75621461589</v>
      </c>
      <c r="H73" s="1130">
        <v>19.544422752680113</v>
      </c>
      <c r="I73" s="1130">
        <v>1761037.6329019053</v>
      </c>
      <c r="J73" s="1130">
        <v>27.357615015384042</v>
      </c>
      <c r="K73" s="1130">
        <v>2072391.4896680322</v>
      </c>
      <c r="L73" s="1130">
        <v>18.964049904400316</v>
      </c>
      <c r="M73" s="1130">
        <v>4260472.516553618</v>
      </c>
      <c r="N73" s="290">
        <v>21.929614581409357</v>
      </c>
    </row>
    <row r="74" spans="1:14">
      <c r="A74" s="3441"/>
      <c r="B74" s="1131" t="s">
        <v>411</v>
      </c>
      <c r="C74" s="1127">
        <v>4833170.8335730843</v>
      </c>
      <c r="D74" s="1130">
        <v>23.895093776531667</v>
      </c>
      <c r="E74" s="1130">
        <v>2728464.72134426</v>
      </c>
      <c r="F74" s="1130">
        <v>26.672606568929037</v>
      </c>
      <c r="G74" s="1130">
        <v>544804.11801096448</v>
      </c>
      <c r="H74" s="1130">
        <v>20.777867401988711</v>
      </c>
      <c r="I74" s="1130">
        <v>1818039.5532741232</v>
      </c>
      <c r="J74" s="1130">
        <v>28.225158317284084</v>
      </c>
      <c r="K74" s="1130">
        <v>2104706.1122288243</v>
      </c>
      <c r="L74" s="1130">
        <v>20.470715518923022</v>
      </c>
      <c r="M74" s="1130">
        <v>4364357.8110821443</v>
      </c>
      <c r="N74" s="290">
        <v>23.02229488479416</v>
      </c>
    </row>
    <row r="75" spans="1:14">
      <c r="A75" s="3441"/>
      <c r="B75" s="1131" t="s">
        <v>408</v>
      </c>
      <c r="C75" s="1127">
        <v>4882812.1854642387</v>
      </c>
      <c r="D75" s="1130">
        <v>23.359843754433903</v>
      </c>
      <c r="E75" s="1130">
        <v>2713565.4316595253</v>
      </c>
      <c r="F75" s="1130">
        <v>22.41321838407276</v>
      </c>
      <c r="G75" s="1130">
        <v>572553.95435293321</v>
      </c>
      <c r="H75" s="1130">
        <v>22.988702632091417</v>
      </c>
      <c r="I75" s="1130">
        <v>1788402.672022694</v>
      </c>
      <c r="J75" s="1130">
        <v>22.830031106328054</v>
      </c>
      <c r="K75" s="1130">
        <v>2169246.7538047135</v>
      </c>
      <c r="L75" s="1130">
        <v>24.211207829993612</v>
      </c>
      <c r="M75" s="1130">
        <v>4390294.1364244018</v>
      </c>
      <c r="N75" s="290">
        <v>22.206606344143243</v>
      </c>
    </row>
    <row r="76" spans="1:14">
      <c r="A76" s="3441"/>
      <c r="B76" s="1131" t="s">
        <v>405</v>
      </c>
      <c r="C76" s="1127">
        <v>4910437.2441975623</v>
      </c>
      <c r="D76" s="1130">
        <v>21.422740473873855</v>
      </c>
      <c r="E76" s="1130">
        <v>2765753.9002425619</v>
      </c>
      <c r="F76" s="1130">
        <v>21.221613540074948</v>
      </c>
      <c r="G76" s="1130">
        <v>562162.30750370468</v>
      </c>
      <c r="H76" s="1130">
        <v>16.465274075453138</v>
      </c>
      <c r="I76" s="1130">
        <v>1829929.7765018835</v>
      </c>
      <c r="J76" s="1130">
        <v>22.102369261883361</v>
      </c>
      <c r="K76" s="1130">
        <v>2144683.3439550004</v>
      </c>
      <c r="L76" s="1130">
        <v>21.683098389723824</v>
      </c>
      <c r="M76" s="1130">
        <v>4427941.6128557762</v>
      </c>
      <c r="N76" s="290">
        <v>20.763682255698541</v>
      </c>
    </row>
    <row r="77" spans="1:14">
      <c r="A77" s="3441"/>
      <c r="B77" s="1134" t="s">
        <v>402</v>
      </c>
      <c r="C77" s="1133">
        <v>5154853.1632666979</v>
      </c>
      <c r="D77" s="1133">
        <v>21.836208385492345</v>
      </c>
      <c r="E77" s="1133">
        <v>1049410.1784123359</v>
      </c>
      <c r="F77" s="1133">
        <v>22.557300609153209</v>
      </c>
      <c r="G77" s="1133">
        <v>571971.76198110427</v>
      </c>
      <c r="H77" s="1133">
        <v>16.634573656058397</v>
      </c>
      <c r="I77" s="1133">
        <v>1914855.2089852802</v>
      </c>
      <c r="J77" s="1133">
        <v>26.64020293737649</v>
      </c>
      <c r="K77" s="1133">
        <v>2190587.7758690817</v>
      </c>
      <c r="L77" s="1133">
        <v>17.605017207973514</v>
      </c>
      <c r="M77" s="1133">
        <v>4662729.3025787203</v>
      </c>
      <c r="N77" s="1132">
        <v>21.433862490169336</v>
      </c>
    </row>
    <row r="78" spans="1:14">
      <c r="A78" s="3441" t="s">
        <v>263</v>
      </c>
      <c r="B78" s="1131" t="s">
        <v>430</v>
      </c>
      <c r="C78" s="1127">
        <v>5073485.3782246131</v>
      </c>
      <c r="D78" s="1130">
        <v>19.52978091008136</v>
      </c>
      <c r="E78" s="1130">
        <v>2803498.6374063538</v>
      </c>
      <c r="F78" s="1130">
        <v>21.478017283278117</v>
      </c>
      <c r="G78" s="1130">
        <v>566797.7036534131</v>
      </c>
      <c r="H78" s="1130">
        <v>12.323854085781129</v>
      </c>
      <c r="I78" s="1130">
        <v>1889120.623423147</v>
      </c>
      <c r="J78" s="1130">
        <v>23.99079363632454</v>
      </c>
      <c r="K78" s="1130">
        <v>2269986.7408182593</v>
      </c>
      <c r="L78" s="1130">
        <v>17.208225403327116</v>
      </c>
      <c r="M78" s="1130">
        <v>4586716.1677089753</v>
      </c>
      <c r="N78" s="290">
        <v>19.622789801898783</v>
      </c>
    </row>
    <row r="79" spans="1:14">
      <c r="A79" s="3441"/>
      <c r="B79" s="1131" t="s">
        <v>428</v>
      </c>
      <c r="C79" s="1127">
        <v>5164408.0599403828</v>
      </c>
      <c r="D79" s="1130">
        <v>20.931991999433865</v>
      </c>
      <c r="E79" s="1130">
        <v>2854213.3651717207</v>
      </c>
      <c r="F79" s="1130">
        <v>23.724688085978414</v>
      </c>
      <c r="G79" s="1130">
        <v>549133.2057794031</v>
      </c>
      <c r="H79" s="1130">
        <v>9.6838430666656627</v>
      </c>
      <c r="I79" s="1130">
        <v>1944965.8994753622</v>
      </c>
      <c r="J79" s="1130">
        <v>27.105071067748217</v>
      </c>
      <c r="K79" s="1130">
        <v>2310194.6947686621</v>
      </c>
      <c r="L79" s="1130">
        <v>17.651032238928295</v>
      </c>
      <c r="M79" s="1130">
        <v>4693941.4922465663</v>
      </c>
      <c r="N79" s="290">
        <v>21.676408429288955</v>
      </c>
    </row>
    <row r="80" spans="1:14" ht="15.75" thickBot="1">
      <c r="A80" s="3528"/>
      <c r="B80" s="1160" t="s">
        <v>426</v>
      </c>
      <c r="C80" s="1161">
        <v>5266222.2898720158</v>
      </c>
      <c r="D80" s="1162">
        <v>17.865667226270393</v>
      </c>
      <c r="E80" s="1162">
        <v>2890548.1239137235</v>
      </c>
      <c r="F80" s="1162">
        <v>13.229030923297275</v>
      </c>
      <c r="G80" s="1162">
        <v>625423.8565481829</v>
      </c>
      <c r="H80" s="1162">
        <v>17.67553019157242</v>
      </c>
      <c r="I80" s="1162">
        <v>1910380.4118660227</v>
      </c>
      <c r="J80" s="1162">
        <v>18.785379963298279</v>
      </c>
      <c r="K80" s="1162">
        <v>2375674.1659582923</v>
      </c>
      <c r="L80" s="1162">
        <v>19.136717134378593</v>
      </c>
      <c r="M80" s="1162">
        <v>4718830.039238208</v>
      </c>
      <c r="N80" s="381">
        <v>17.168979125015429</v>
      </c>
    </row>
    <row r="81" spans="1:14" ht="15.75" thickTop="1">
      <c r="A81" s="1129"/>
      <c r="B81" s="1128"/>
      <c r="C81" s="1127"/>
      <c r="D81" s="1127"/>
      <c r="E81" s="1127"/>
      <c r="F81" s="1127"/>
      <c r="G81" s="1127"/>
      <c r="H81" s="1127"/>
      <c r="I81" s="1127"/>
      <c r="J81" s="1127"/>
      <c r="K81" s="1127"/>
      <c r="L81" s="1127"/>
      <c r="M81" s="1127"/>
      <c r="N81" s="1127"/>
    </row>
    <row r="82" spans="1:14">
      <c r="A82" s="1129"/>
      <c r="B82" s="1128"/>
      <c r="C82" s="1127"/>
      <c r="D82" s="1127"/>
      <c r="E82" s="1127"/>
      <c r="F82" s="1127"/>
      <c r="G82" s="1127"/>
      <c r="H82" s="1127"/>
      <c r="I82" s="1127"/>
      <c r="J82" s="1127"/>
      <c r="K82" s="1127"/>
      <c r="L82" s="1127"/>
      <c r="M82" s="1127"/>
      <c r="N82" s="1127"/>
    </row>
    <row r="84" spans="1:14">
      <c r="C84" s="288" t="s">
        <v>1109</v>
      </c>
    </row>
  </sheetData>
  <mergeCells count="23">
    <mergeCell ref="A1:N1"/>
    <mergeCell ref="A2:N2"/>
    <mergeCell ref="M3:N3"/>
    <mergeCell ref="A4:A5"/>
    <mergeCell ref="B4:B5"/>
    <mergeCell ref="C4:C5"/>
    <mergeCell ref="D4:D5"/>
    <mergeCell ref="E4:E5"/>
    <mergeCell ref="F4:F5"/>
    <mergeCell ref="G4:G5"/>
    <mergeCell ref="N4:N5"/>
    <mergeCell ref="I4:I5"/>
    <mergeCell ref="J4:J5"/>
    <mergeCell ref="K4:K5"/>
    <mergeCell ref="L4:L5"/>
    <mergeCell ref="A78:A80"/>
    <mergeCell ref="M4:M5"/>
    <mergeCell ref="A18:A29"/>
    <mergeCell ref="A30:A41"/>
    <mergeCell ref="A42:A53"/>
    <mergeCell ref="A54:A65"/>
    <mergeCell ref="H4:H5"/>
    <mergeCell ref="A66:A77"/>
  </mergeCells>
  <printOptions horizontalCentered="1"/>
  <pageMargins left="0" right="0" top="0.47" bottom="0.52" header="0.3" footer="0.3"/>
  <pageSetup paperSize="9" scale="5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M38" sqref="M38"/>
      <selection pane="bottomLeft" activeCell="M38" sqref="M38"/>
    </sheetView>
  </sheetViews>
  <sheetFormatPr defaultRowHeight="15"/>
  <cols>
    <col min="1" max="1" width="5.140625" style="2594" bestFit="1" customWidth="1"/>
    <col min="2" max="2" width="29.140625" style="2550" bestFit="1" customWidth="1"/>
    <col min="3" max="3" width="10.7109375" style="2550" bestFit="1" customWidth="1"/>
    <col min="4" max="4" width="8.85546875" style="2550" bestFit="1" customWidth="1"/>
    <col min="5" max="5" width="9.28515625" style="2550" bestFit="1" customWidth="1"/>
    <col min="6" max="6" width="8.85546875" style="2550" bestFit="1" customWidth="1"/>
    <col min="7" max="7" width="9.28515625" style="2550" bestFit="1" customWidth="1"/>
    <col min="8" max="8" width="8.85546875" style="2550" bestFit="1" customWidth="1"/>
    <col min="9" max="12" width="8.7109375" style="2550" bestFit="1" customWidth="1"/>
    <col min="13" max="16384" width="9.140625" style="2550"/>
  </cols>
  <sheetData>
    <row r="1" spans="1:12">
      <c r="A1" s="2764" t="s">
        <v>2028</v>
      </c>
      <c r="B1" s="2764"/>
      <c r="C1" s="2764"/>
      <c r="D1" s="2764"/>
      <c r="E1" s="2764"/>
      <c r="F1" s="2764"/>
      <c r="G1" s="2764"/>
      <c r="H1" s="2764"/>
      <c r="I1" s="2764"/>
      <c r="J1" s="2764"/>
      <c r="K1" s="2764"/>
      <c r="L1" s="2764"/>
    </row>
    <row r="2" spans="1:12">
      <c r="A2" s="2765" t="s">
        <v>2005</v>
      </c>
      <c r="B2" s="2765"/>
      <c r="C2" s="2765"/>
      <c r="D2" s="2765"/>
      <c r="E2" s="2765"/>
      <c r="F2" s="2765"/>
      <c r="G2" s="2765"/>
      <c r="H2" s="2765"/>
      <c r="I2" s="2765"/>
      <c r="J2" s="2765"/>
      <c r="K2" s="2765"/>
      <c r="L2" s="2765"/>
    </row>
    <row r="3" spans="1:12">
      <c r="A3" s="2765" t="s">
        <v>2004</v>
      </c>
      <c r="B3" s="2765"/>
      <c r="C3" s="2765"/>
      <c r="D3" s="2765"/>
      <c r="E3" s="2765"/>
      <c r="F3" s="2765"/>
      <c r="G3" s="2765"/>
      <c r="H3" s="2765"/>
      <c r="I3" s="2765"/>
      <c r="J3" s="2765"/>
      <c r="K3" s="2765"/>
      <c r="L3" s="2765"/>
    </row>
    <row r="4" spans="1:12">
      <c r="A4" s="2766" t="s">
        <v>157</v>
      </c>
      <c r="B4" s="2766"/>
      <c r="C4" s="2766"/>
      <c r="D4" s="2766"/>
      <c r="E4" s="2766"/>
      <c r="F4" s="2766"/>
      <c r="G4" s="2766"/>
      <c r="H4" s="2766"/>
      <c r="I4" s="2766"/>
      <c r="J4" s="2766"/>
      <c r="K4" s="2766"/>
      <c r="L4" s="2766"/>
    </row>
    <row r="5" spans="1:12" ht="15.75" thickBot="1">
      <c r="A5" s="2766"/>
      <c r="B5" s="2766"/>
      <c r="C5" s="2766"/>
      <c r="D5" s="2766"/>
      <c r="E5" s="2766"/>
      <c r="F5" s="2766"/>
      <c r="G5" s="2766"/>
      <c r="H5" s="2766"/>
      <c r="I5" s="2766"/>
      <c r="J5" s="2766"/>
      <c r="K5" s="2766"/>
      <c r="L5" s="2766"/>
    </row>
    <row r="6" spans="1:12" ht="17.25" thickTop="1">
      <c r="A6" s="2827" t="s">
        <v>141</v>
      </c>
      <c r="B6" s="2830" t="s">
        <v>1937</v>
      </c>
      <c r="C6" s="2833" t="s">
        <v>1936</v>
      </c>
      <c r="D6" s="2654" t="s">
        <v>72</v>
      </c>
      <c r="E6" s="2836" t="s">
        <v>73</v>
      </c>
      <c r="F6" s="2837"/>
      <c r="G6" s="2836" t="s">
        <v>1973</v>
      </c>
      <c r="H6" s="2837"/>
      <c r="I6" s="2842" t="s">
        <v>1304</v>
      </c>
      <c r="J6" s="2842"/>
      <c r="K6" s="2842"/>
      <c r="L6" s="2843"/>
    </row>
    <row r="7" spans="1:12">
      <c r="A7" s="2828"/>
      <c r="B7" s="2831"/>
      <c r="C7" s="2834"/>
      <c r="D7" s="2653" t="s">
        <v>1933</v>
      </c>
      <c r="E7" s="2653" t="s">
        <v>1934</v>
      </c>
      <c r="F7" s="2653" t="s">
        <v>1933</v>
      </c>
      <c r="G7" s="2653" t="s">
        <v>1934</v>
      </c>
      <c r="H7" s="2653" t="s">
        <v>1933</v>
      </c>
      <c r="I7" s="2838" t="s">
        <v>2003</v>
      </c>
      <c r="J7" s="2838" t="s">
        <v>2002</v>
      </c>
      <c r="K7" s="2838" t="s">
        <v>2001</v>
      </c>
      <c r="L7" s="2840" t="s">
        <v>2000</v>
      </c>
    </row>
    <row r="8" spans="1:12">
      <c r="A8" s="2829"/>
      <c r="B8" s="2832"/>
      <c r="C8" s="2835"/>
      <c r="D8" s="2652">
        <v>1</v>
      </c>
      <c r="E8" s="2652">
        <v>2</v>
      </c>
      <c r="F8" s="2652">
        <v>3</v>
      </c>
      <c r="G8" s="2652">
        <v>4</v>
      </c>
      <c r="H8" s="2652">
        <v>5</v>
      </c>
      <c r="I8" s="2839"/>
      <c r="J8" s="2839"/>
      <c r="K8" s="2839"/>
      <c r="L8" s="2841"/>
    </row>
    <row r="9" spans="1:12">
      <c r="A9" s="2825" t="s">
        <v>1904</v>
      </c>
      <c r="B9" s="2826"/>
      <c r="C9" s="2651">
        <v>100</v>
      </c>
      <c r="D9" s="2650">
        <v>537.51430576554151</v>
      </c>
      <c r="E9" s="2650">
        <v>542.48265449449218</v>
      </c>
      <c r="F9" s="2649">
        <v>542.48265449449218</v>
      </c>
      <c r="G9" s="2650">
        <v>568.71917939012496</v>
      </c>
      <c r="H9" s="2649">
        <v>569.17565848277206</v>
      </c>
      <c r="I9" s="2645">
        <v>0.92431934846359809</v>
      </c>
      <c r="J9" s="2645">
        <v>0</v>
      </c>
      <c r="K9" s="2626">
        <v>4.9205267241500223</v>
      </c>
      <c r="L9" s="2648">
        <v>8.0264409780710366E-2</v>
      </c>
    </row>
    <row r="10" spans="1:12">
      <c r="A10" s="2647">
        <v>1</v>
      </c>
      <c r="B10" s="2646" t="s">
        <v>1999</v>
      </c>
      <c r="C10" s="2645">
        <v>26.97</v>
      </c>
      <c r="D10" s="2630">
        <v>446.41839022926877</v>
      </c>
      <c r="E10" s="2629">
        <v>446.41839022926877</v>
      </c>
      <c r="F10" s="2628">
        <v>446.41839022926877</v>
      </c>
      <c r="G10" s="2629">
        <v>488.56571319353856</v>
      </c>
      <c r="H10" s="2628">
        <v>488.56571319353856</v>
      </c>
      <c r="I10" s="2645">
        <v>0</v>
      </c>
      <c r="J10" s="2645">
        <v>0</v>
      </c>
      <c r="K10" s="2626">
        <v>9.4412156592885879</v>
      </c>
      <c r="L10" s="2644">
        <v>0</v>
      </c>
    </row>
    <row r="11" spans="1:12">
      <c r="A11" s="2643"/>
      <c r="B11" s="2613" t="s">
        <v>1993</v>
      </c>
      <c r="C11" s="2609">
        <v>9.8000000000000007</v>
      </c>
      <c r="D11" s="2612">
        <v>425.3875771969374</v>
      </c>
      <c r="E11" s="2611">
        <v>425.3875771969374</v>
      </c>
      <c r="F11" s="2610">
        <v>425.3875771969374</v>
      </c>
      <c r="G11" s="2611">
        <v>453.77795980751426</v>
      </c>
      <c r="H11" s="2610">
        <v>453.77795980751426</v>
      </c>
      <c r="I11" s="2609">
        <v>0</v>
      </c>
      <c r="J11" s="2609">
        <v>0</v>
      </c>
      <c r="K11" s="2608">
        <v>6.6740036927390776</v>
      </c>
      <c r="L11" s="2607">
        <v>0</v>
      </c>
    </row>
    <row r="12" spans="1:12">
      <c r="A12" s="2643"/>
      <c r="B12" s="2613" t="s">
        <v>1992</v>
      </c>
      <c r="C12" s="2609">
        <v>17.170000000000002</v>
      </c>
      <c r="D12" s="2612">
        <v>458.39527086474277</v>
      </c>
      <c r="E12" s="2611">
        <v>458.39527086474277</v>
      </c>
      <c r="F12" s="2610">
        <v>458.39527086474277</v>
      </c>
      <c r="G12" s="2611">
        <v>508.40481133846424</v>
      </c>
      <c r="H12" s="2610">
        <v>508.40481133846424</v>
      </c>
      <c r="I12" s="2609">
        <v>0</v>
      </c>
      <c r="J12" s="2609">
        <v>0</v>
      </c>
      <c r="K12" s="2608">
        <v>10.909698169307163</v>
      </c>
      <c r="L12" s="2607">
        <v>0</v>
      </c>
    </row>
    <row r="13" spans="1:12">
      <c r="A13" s="2614">
        <v>1.1000000000000001</v>
      </c>
      <c r="B13" s="2621" t="s">
        <v>1998</v>
      </c>
      <c r="C13" s="2620">
        <v>2.82</v>
      </c>
      <c r="D13" s="2612">
        <v>541.80018862208669</v>
      </c>
      <c r="E13" s="2619">
        <v>541.80018862208669</v>
      </c>
      <c r="F13" s="2618">
        <v>541.80018862208669</v>
      </c>
      <c r="G13" s="2619">
        <v>580.07408547870193</v>
      </c>
      <c r="H13" s="2618">
        <v>580.07408547870193</v>
      </c>
      <c r="I13" s="2617">
        <v>0</v>
      </c>
      <c r="J13" s="2617">
        <v>0</v>
      </c>
      <c r="K13" s="2616">
        <v>7.0642088467990192</v>
      </c>
      <c r="L13" s="2615">
        <v>0</v>
      </c>
    </row>
    <row r="14" spans="1:12">
      <c r="A14" s="2614"/>
      <c r="B14" s="2613" t="s">
        <v>1993</v>
      </c>
      <c r="C14" s="2642">
        <v>0.31</v>
      </c>
      <c r="D14" s="2612">
        <v>421.45267989739443</v>
      </c>
      <c r="E14" s="2611">
        <v>421.45267989739443</v>
      </c>
      <c r="F14" s="2610">
        <v>421.45267989739443</v>
      </c>
      <c r="G14" s="2611">
        <v>437.6533009315512</v>
      </c>
      <c r="H14" s="2610">
        <v>437.6533009315512</v>
      </c>
      <c r="I14" s="2609">
        <v>0</v>
      </c>
      <c r="J14" s="2609">
        <v>0</v>
      </c>
      <c r="K14" s="2608">
        <v>3.8439952589934592</v>
      </c>
      <c r="L14" s="2607">
        <v>0</v>
      </c>
    </row>
    <row r="15" spans="1:12">
      <c r="A15" s="2614"/>
      <c r="B15" s="2613" t="s">
        <v>1992</v>
      </c>
      <c r="C15" s="2642">
        <v>2.5099999999999998</v>
      </c>
      <c r="D15" s="2612">
        <v>556.40735133518035</v>
      </c>
      <c r="E15" s="2611">
        <v>556.40735133518035</v>
      </c>
      <c r="F15" s="2610">
        <v>556.40735133518035</v>
      </c>
      <c r="G15" s="2611">
        <v>597.36038908109504</v>
      </c>
      <c r="H15" s="2610">
        <v>597.36038908109504</v>
      </c>
      <c r="I15" s="2609">
        <v>0</v>
      </c>
      <c r="J15" s="2609">
        <v>0</v>
      </c>
      <c r="K15" s="2608">
        <v>7.3602618023723068</v>
      </c>
      <c r="L15" s="2607">
        <v>0</v>
      </c>
    </row>
    <row r="16" spans="1:12">
      <c r="A16" s="2614">
        <v>1.2</v>
      </c>
      <c r="B16" s="2621" t="s">
        <v>1997</v>
      </c>
      <c r="C16" s="2620">
        <v>1.1399999999999999</v>
      </c>
      <c r="D16" s="2612">
        <v>442.08984607299396</v>
      </c>
      <c r="E16" s="2619">
        <v>442.08984607299396</v>
      </c>
      <c r="F16" s="2618">
        <v>442.08984607299396</v>
      </c>
      <c r="G16" s="2619">
        <v>486.70281762244554</v>
      </c>
      <c r="H16" s="2618">
        <v>486.70281762244554</v>
      </c>
      <c r="I16" s="2617">
        <v>0</v>
      </c>
      <c r="J16" s="2617">
        <v>0</v>
      </c>
      <c r="K16" s="2616">
        <v>10.091381185462794</v>
      </c>
      <c r="L16" s="2615">
        <v>0</v>
      </c>
    </row>
    <row r="17" spans="1:12">
      <c r="A17" s="2614"/>
      <c r="B17" s="2613" t="s">
        <v>1993</v>
      </c>
      <c r="C17" s="2642">
        <v>0.19</v>
      </c>
      <c r="D17" s="2612">
        <v>393.64550663246212</v>
      </c>
      <c r="E17" s="2611">
        <v>393.64550663246212</v>
      </c>
      <c r="F17" s="2610">
        <v>393.64550663246212</v>
      </c>
      <c r="G17" s="2611">
        <v>428.5332285943723</v>
      </c>
      <c r="H17" s="2610">
        <v>428.5332285943723</v>
      </c>
      <c r="I17" s="2609">
        <v>0</v>
      </c>
      <c r="J17" s="2609">
        <v>0</v>
      </c>
      <c r="K17" s="2608">
        <v>8.8627258216068157</v>
      </c>
      <c r="L17" s="2607">
        <v>0</v>
      </c>
    </row>
    <row r="18" spans="1:12">
      <c r="A18" s="2614"/>
      <c r="B18" s="2613" t="s">
        <v>1992</v>
      </c>
      <c r="C18" s="2642">
        <v>0.95</v>
      </c>
      <c r="D18" s="2612">
        <v>451.77871396110038</v>
      </c>
      <c r="E18" s="2611">
        <v>451.77871396110038</v>
      </c>
      <c r="F18" s="2610">
        <v>451.77871396110038</v>
      </c>
      <c r="G18" s="2611">
        <v>498.33673542806025</v>
      </c>
      <c r="H18" s="2610">
        <v>498.33673542806025</v>
      </c>
      <c r="I18" s="2609">
        <v>0</v>
      </c>
      <c r="J18" s="2609">
        <v>0</v>
      </c>
      <c r="K18" s="2608">
        <v>10.305492496259717</v>
      </c>
      <c r="L18" s="2607">
        <v>0</v>
      </c>
    </row>
    <row r="19" spans="1:12">
      <c r="A19" s="2614">
        <v>1.3</v>
      </c>
      <c r="B19" s="2621" t="s">
        <v>1996</v>
      </c>
      <c r="C19" s="2620">
        <v>0.55000000000000004</v>
      </c>
      <c r="D19" s="2612">
        <v>663.84597934936596</v>
      </c>
      <c r="E19" s="2619">
        <v>663.84597934936596</v>
      </c>
      <c r="F19" s="2618">
        <v>663.84597934936596</v>
      </c>
      <c r="G19" s="2619">
        <v>851.35287051284365</v>
      </c>
      <c r="H19" s="2618">
        <v>851.35287051284365</v>
      </c>
      <c r="I19" s="2617">
        <v>0</v>
      </c>
      <c r="J19" s="2617">
        <v>0</v>
      </c>
      <c r="K19" s="2616">
        <v>28.245541435266773</v>
      </c>
      <c r="L19" s="2615">
        <v>0</v>
      </c>
    </row>
    <row r="20" spans="1:12">
      <c r="A20" s="2614"/>
      <c r="B20" s="2613" t="s">
        <v>1993</v>
      </c>
      <c r="C20" s="2642">
        <v>0.1</v>
      </c>
      <c r="D20" s="2612">
        <v>481.54649230169167</v>
      </c>
      <c r="E20" s="2611">
        <v>481.54649230169167</v>
      </c>
      <c r="F20" s="2610">
        <v>481.54649230169167</v>
      </c>
      <c r="G20" s="2611">
        <v>604.63293501259682</v>
      </c>
      <c r="H20" s="2610">
        <v>604.63293501259682</v>
      </c>
      <c r="I20" s="2609">
        <v>0</v>
      </c>
      <c r="J20" s="2609">
        <v>0</v>
      </c>
      <c r="K20" s="2608">
        <v>25.560656069277471</v>
      </c>
      <c r="L20" s="2607">
        <v>0</v>
      </c>
    </row>
    <row r="21" spans="1:12">
      <c r="A21" s="2614"/>
      <c r="B21" s="2613" t="s">
        <v>1992</v>
      </c>
      <c r="C21" s="2642">
        <v>0.45</v>
      </c>
      <c r="D21" s="2612">
        <v>705.57718722774916</v>
      </c>
      <c r="E21" s="2611">
        <v>705.57718722774916</v>
      </c>
      <c r="F21" s="2610">
        <v>705.57718722774916</v>
      </c>
      <c r="G21" s="2611">
        <v>907.83092803699662</v>
      </c>
      <c r="H21" s="2610">
        <v>907.83092803699662</v>
      </c>
      <c r="I21" s="2609">
        <v>0</v>
      </c>
      <c r="J21" s="2609">
        <v>0</v>
      </c>
      <c r="K21" s="2608">
        <v>28.665005681931603</v>
      </c>
      <c r="L21" s="2607">
        <v>0</v>
      </c>
    </row>
    <row r="22" spans="1:12">
      <c r="A22" s="2614">
        <v>1.4</v>
      </c>
      <c r="B22" s="2621" t="s">
        <v>1995</v>
      </c>
      <c r="C22" s="2620">
        <v>4.01</v>
      </c>
      <c r="D22" s="2612">
        <v>483.75723466725458</v>
      </c>
      <c r="E22" s="2619">
        <v>483.75723466725458</v>
      </c>
      <c r="F22" s="2618">
        <v>483.75723466725458</v>
      </c>
      <c r="G22" s="2619">
        <v>561.71943343457281</v>
      </c>
      <c r="H22" s="2618">
        <v>561.71943343457281</v>
      </c>
      <c r="I22" s="2617">
        <v>0</v>
      </c>
      <c r="J22" s="2617">
        <v>0</v>
      </c>
      <c r="K22" s="2616">
        <v>16.115975778831171</v>
      </c>
      <c r="L22" s="2615">
        <v>0</v>
      </c>
    </row>
    <row r="23" spans="1:12">
      <c r="A23" s="2614"/>
      <c r="B23" s="2613" t="s">
        <v>1993</v>
      </c>
      <c r="C23" s="2642">
        <v>0.17</v>
      </c>
      <c r="D23" s="2612">
        <v>382.61385851987751</v>
      </c>
      <c r="E23" s="2611">
        <v>382.61385851987751</v>
      </c>
      <c r="F23" s="2610">
        <v>382.61385851987751</v>
      </c>
      <c r="G23" s="2611">
        <v>420.08473549238954</v>
      </c>
      <c r="H23" s="2610">
        <v>420.08473549238954</v>
      </c>
      <c r="I23" s="2609">
        <v>0</v>
      </c>
      <c r="J23" s="2609">
        <v>0</v>
      </c>
      <c r="K23" s="2608">
        <v>9.7933925126147301</v>
      </c>
      <c r="L23" s="2607">
        <v>0</v>
      </c>
    </row>
    <row r="24" spans="1:12">
      <c r="A24" s="2614"/>
      <c r="B24" s="2613" t="s">
        <v>1992</v>
      </c>
      <c r="C24" s="2642">
        <v>3.84</v>
      </c>
      <c r="D24" s="2612">
        <v>488.2998143679086</v>
      </c>
      <c r="E24" s="2611">
        <v>488.2998143679086</v>
      </c>
      <c r="F24" s="2610">
        <v>488.2998143679086</v>
      </c>
      <c r="G24" s="2611">
        <v>568.08057074566034</v>
      </c>
      <c r="H24" s="2610">
        <v>568.08057074566034</v>
      </c>
      <c r="I24" s="2609">
        <v>0</v>
      </c>
      <c r="J24" s="2609">
        <v>0</v>
      </c>
      <c r="K24" s="2608">
        <v>16.338477720092087</v>
      </c>
      <c r="L24" s="2607">
        <v>0</v>
      </c>
    </row>
    <row r="25" spans="1:12" s="2594" customFormat="1">
      <c r="A25" s="2614">
        <v>1.5</v>
      </c>
      <c r="B25" s="2621" t="s">
        <v>1910</v>
      </c>
      <c r="C25" s="2620">
        <v>10.55</v>
      </c>
      <c r="D25" s="2612">
        <v>467.33980786816142</v>
      </c>
      <c r="E25" s="2619">
        <v>467.33980786816142</v>
      </c>
      <c r="F25" s="2618">
        <v>467.33980786816142</v>
      </c>
      <c r="G25" s="2619">
        <v>509.9541206291309</v>
      </c>
      <c r="H25" s="2618">
        <v>509.9541206291309</v>
      </c>
      <c r="I25" s="2617">
        <v>0</v>
      </c>
      <c r="J25" s="2617">
        <v>0</v>
      </c>
      <c r="K25" s="2616">
        <v>9.1184855309803083</v>
      </c>
      <c r="L25" s="2615">
        <v>0</v>
      </c>
    </row>
    <row r="26" spans="1:12">
      <c r="A26" s="2614"/>
      <c r="B26" s="2613" t="s">
        <v>1993</v>
      </c>
      <c r="C26" s="2642">
        <v>6.8</v>
      </c>
      <c r="D26" s="2612">
        <v>452.53735126181283</v>
      </c>
      <c r="E26" s="2611">
        <v>452.53735126181283</v>
      </c>
      <c r="F26" s="2610">
        <v>452.53735126181283</v>
      </c>
      <c r="G26" s="2611">
        <v>486.81405445341881</v>
      </c>
      <c r="H26" s="2610">
        <v>486.81405445341881</v>
      </c>
      <c r="I26" s="2609">
        <v>0</v>
      </c>
      <c r="J26" s="2609">
        <v>0</v>
      </c>
      <c r="K26" s="2608">
        <v>7.5743368135319713</v>
      </c>
      <c r="L26" s="2607">
        <v>0</v>
      </c>
    </row>
    <row r="27" spans="1:12">
      <c r="A27" s="2614"/>
      <c r="B27" s="2613" t="s">
        <v>1992</v>
      </c>
      <c r="C27" s="2642">
        <v>3.75</v>
      </c>
      <c r="D27" s="2612">
        <v>494.16726516838042</v>
      </c>
      <c r="E27" s="2611">
        <v>494.16726516838042</v>
      </c>
      <c r="F27" s="2610">
        <v>494.16726516838042</v>
      </c>
      <c r="G27" s="2611">
        <v>551.89237140481021</v>
      </c>
      <c r="H27" s="2610">
        <v>551.89237140481021</v>
      </c>
      <c r="I27" s="2609">
        <v>0</v>
      </c>
      <c r="J27" s="2609">
        <v>0</v>
      </c>
      <c r="K27" s="2608">
        <v>11.681288969385847</v>
      </c>
      <c r="L27" s="2607">
        <v>0</v>
      </c>
    </row>
    <row r="28" spans="1:12" s="2594" customFormat="1">
      <c r="A28" s="2614">
        <v>1.6</v>
      </c>
      <c r="B28" s="2621" t="s">
        <v>1994</v>
      </c>
      <c r="C28" s="2620">
        <v>7.9</v>
      </c>
      <c r="D28" s="2612">
        <v>350.96560194670059</v>
      </c>
      <c r="E28" s="2619">
        <v>350.96560194670059</v>
      </c>
      <c r="F28" s="2618">
        <v>350.96560194670059</v>
      </c>
      <c r="G28" s="2619">
        <v>365.21673065799683</v>
      </c>
      <c r="H28" s="2618">
        <v>365.21673065799683</v>
      </c>
      <c r="I28" s="2617">
        <v>0</v>
      </c>
      <c r="J28" s="2617">
        <v>0</v>
      </c>
      <c r="K28" s="2616">
        <v>4.0605485643748267</v>
      </c>
      <c r="L28" s="2615">
        <v>0</v>
      </c>
    </row>
    <row r="29" spans="1:12">
      <c r="A29" s="2614"/>
      <c r="B29" s="2613" t="s">
        <v>1993</v>
      </c>
      <c r="C29" s="2642">
        <v>2.2400000000000002</v>
      </c>
      <c r="D29" s="2612">
        <v>346.35155257159397</v>
      </c>
      <c r="E29" s="2611">
        <v>346.35155257159397</v>
      </c>
      <c r="F29" s="2610">
        <v>346.35155257159397</v>
      </c>
      <c r="G29" s="2611">
        <v>352.90485423419631</v>
      </c>
      <c r="H29" s="2610">
        <v>352.90485423419631</v>
      </c>
      <c r="I29" s="2609">
        <v>0</v>
      </c>
      <c r="J29" s="2609">
        <v>0</v>
      </c>
      <c r="K29" s="2608">
        <v>1.8920953620520322</v>
      </c>
      <c r="L29" s="2607">
        <v>0</v>
      </c>
    </row>
    <row r="30" spans="1:12">
      <c r="A30" s="2641"/>
      <c r="B30" s="2640" t="s">
        <v>1992</v>
      </c>
      <c r="C30" s="2639">
        <v>5.66</v>
      </c>
      <c r="D30" s="2638">
        <v>352.78838204253037</v>
      </c>
      <c r="E30" s="2638">
        <v>352.78838204253037</v>
      </c>
      <c r="F30" s="2637">
        <v>352.78838204253037</v>
      </c>
      <c r="G30" s="2638">
        <v>370.08053714621883</v>
      </c>
      <c r="H30" s="2637">
        <v>370.08053714621883</v>
      </c>
      <c r="I30" s="2636">
        <v>0</v>
      </c>
      <c r="J30" s="2636">
        <v>0</v>
      </c>
      <c r="K30" s="2635">
        <v>4.9015659199354928</v>
      </c>
      <c r="L30" s="2634">
        <v>0</v>
      </c>
    </row>
    <row r="31" spans="1:12" s="2624" customFormat="1" ht="14.25">
      <c r="A31" s="2633">
        <v>2</v>
      </c>
      <c r="B31" s="2632" t="s">
        <v>1991</v>
      </c>
      <c r="C31" s="2631">
        <v>73.03</v>
      </c>
      <c r="D31" s="2630">
        <v>571.15605356799631</v>
      </c>
      <c r="E31" s="2629">
        <v>577.95921491121237</v>
      </c>
      <c r="F31" s="2628">
        <v>577.95921491121237</v>
      </c>
      <c r="G31" s="2629">
        <v>598.31987750489873</v>
      </c>
      <c r="H31" s="2628">
        <v>598.94493445772241</v>
      </c>
      <c r="I31" s="2627">
        <v>1.191121288256852</v>
      </c>
      <c r="J31" s="2627">
        <v>0</v>
      </c>
      <c r="K31" s="2626">
        <v>3.6310035388455333</v>
      </c>
      <c r="L31" s="2625">
        <v>0.10446869247103052</v>
      </c>
    </row>
    <row r="32" spans="1:12">
      <c r="A32" s="2614">
        <v>2.1</v>
      </c>
      <c r="B32" s="2621" t="s">
        <v>1990</v>
      </c>
      <c r="C32" s="2620">
        <v>39.49</v>
      </c>
      <c r="D32" s="2623">
        <v>654.36118031198259</v>
      </c>
      <c r="E32" s="2619">
        <v>662.70503523626303</v>
      </c>
      <c r="F32" s="2618">
        <v>662.70503523626303</v>
      </c>
      <c r="G32" s="2619">
        <v>684.0867355125323</v>
      </c>
      <c r="H32" s="2618">
        <v>684.1999627206992</v>
      </c>
      <c r="I32" s="2617">
        <v>1.275114596544725</v>
      </c>
      <c r="J32" s="2617">
        <v>0</v>
      </c>
      <c r="K32" s="2616">
        <v>3.2435135303858118</v>
      </c>
      <c r="L32" s="2622">
        <v>1.6551586558975373E-2</v>
      </c>
    </row>
    <row r="33" spans="1:12">
      <c r="A33" s="2614"/>
      <c r="B33" s="2613" t="s">
        <v>1980</v>
      </c>
      <c r="C33" s="2609">
        <v>20.49</v>
      </c>
      <c r="D33" s="2612">
        <v>633.10487014448097</v>
      </c>
      <c r="E33" s="2611">
        <v>644.01865261618104</v>
      </c>
      <c r="F33" s="2610">
        <v>644.01865261618104</v>
      </c>
      <c r="G33" s="2611">
        <v>652.63163443950816</v>
      </c>
      <c r="H33" s="2610">
        <v>651.25412583007937</v>
      </c>
      <c r="I33" s="2609">
        <v>1.7238506582976356</v>
      </c>
      <c r="J33" s="2609">
        <v>0</v>
      </c>
      <c r="K33" s="2608">
        <v>1.1234881450259024</v>
      </c>
      <c r="L33" s="2607">
        <v>-0.2110698496268526</v>
      </c>
    </row>
    <row r="34" spans="1:12">
      <c r="A34" s="2614"/>
      <c r="B34" s="2613" t="s">
        <v>1979</v>
      </c>
      <c r="C34" s="2609">
        <v>19</v>
      </c>
      <c r="D34" s="2612">
        <v>677.30099678263889</v>
      </c>
      <c r="E34" s="2611">
        <v>682.87138510730119</v>
      </c>
      <c r="F34" s="2610">
        <v>682.87138510730119</v>
      </c>
      <c r="G34" s="2611">
        <v>718.03309026531133</v>
      </c>
      <c r="H34" s="2610">
        <v>719.75512002633934</v>
      </c>
      <c r="I34" s="2609">
        <v>0.82243911512358636</v>
      </c>
      <c r="J34" s="2609">
        <v>0</v>
      </c>
      <c r="K34" s="2608">
        <v>5.4012711212437949</v>
      </c>
      <c r="L34" s="2607">
        <v>0.23982596127871147</v>
      </c>
    </row>
    <row r="35" spans="1:12">
      <c r="A35" s="2614">
        <v>2.2000000000000002</v>
      </c>
      <c r="B35" s="2621" t="s">
        <v>1989</v>
      </c>
      <c r="C35" s="2620">
        <v>25.25</v>
      </c>
      <c r="D35" s="2623">
        <v>465.89663559298594</v>
      </c>
      <c r="E35" s="2619">
        <v>471.37182703149728</v>
      </c>
      <c r="F35" s="2618">
        <v>471.37182703149728</v>
      </c>
      <c r="G35" s="2619">
        <v>488.63320150407975</v>
      </c>
      <c r="H35" s="2618">
        <v>490.26416383745249</v>
      </c>
      <c r="I35" s="2617">
        <v>1.1751944573591118</v>
      </c>
      <c r="J35" s="2617">
        <v>0</v>
      </c>
      <c r="K35" s="2616">
        <v>4.0079478073459001</v>
      </c>
      <c r="L35" s="2615">
        <v>0.33378049799981113</v>
      </c>
    </row>
    <row r="36" spans="1:12">
      <c r="A36" s="2614"/>
      <c r="B36" s="2613" t="s">
        <v>1988</v>
      </c>
      <c r="C36" s="2609">
        <v>6.31</v>
      </c>
      <c r="D36" s="2612">
        <v>445.17529897821879</v>
      </c>
      <c r="E36" s="2611">
        <v>449.27897778613561</v>
      </c>
      <c r="F36" s="2610">
        <v>449.27897778613561</v>
      </c>
      <c r="G36" s="2611">
        <v>464.80922793155963</v>
      </c>
      <c r="H36" s="2610">
        <v>466.15623971607141</v>
      </c>
      <c r="I36" s="2609">
        <v>0.92181188339419862</v>
      </c>
      <c r="J36" s="2609">
        <v>0</v>
      </c>
      <c r="K36" s="2608">
        <v>3.7565216189504582</v>
      </c>
      <c r="L36" s="2607">
        <v>0.28979884726172145</v>
      </c>
    </row>
    <row r="37" spans="1:12">
      <c r="A37" s="2614"/>
      <c r="B37" s="2613" t="s">
        <v>1983</v>
      </c>
      <c r="C37" s="2609">
        <v>6.31</v>
      </c>
      <c r="D37" s="2612">
        <v>444.13150223535587</v>
      </c>
      <c r="E37" s="2611">
        <v>450.17487432384195</v>
      </c>
      <c r="F37" s="2610">
        <v>450.17487432384195</v>
      </c>
      <c r="G37" s="2611">
        <v>464.56348110286172</v>
      </c>
      <c r="H37" s="2610">
        <v>466.8872680681215</v>
      </c>
      <c r="I37" s="2609">
        <v>1.3607168278019515</v>
      </c>
      <c r="J37" s="2609">
        <v>0</v>
      </c>
      <c r="K37" s="2608">
        <v>3.7124225934158233</v>
      </c>
      <c r="L37" s="2607">
        <v>0.50020870339251644</v>
      </c>
    </row>
    <row r="38" spans="1:12">
      <c r="A38" s="2614"/>
      <c r="B38" s="2613" t="s">
        <v>1987</v>
      </c>
      <c r="C38" s="2609">
        <v>6.31</v>
      </c>
      <c r="D38" s="2612">
        <v>447.48974508636496</v>
      </c>
      <c r="E38" s="2611">
        <v>454.26939235734596</v>
      </c>
      <c r="F38" s="2610">
        <v>454.26939235734596</v>
      </c>
      <c r="G38" s="2611">
        <v>470.80712366135327</v>
      </c>
      <c r="H38" s="2610">
        <v>473.66206193295818</v>
      </c>
      <c r="I38" s="2609">
        <v>1.5150396954175136</v>
      </c>
      <c r="J38" s="2609">
        <v>0</v>
      </c>
      <c r="K38" s="2608">
        <v>4.2689800153555666</v>
      </c>
      <c r="L38" s="2607">
        <v>0.60639232673513277</v>
      </c>
    </row>
    <row r="39" spans="1:12">
      <c r="A39" s="2614"/>
      <c r="B39" s="2613" t="s">
        <v>1982</v>
      </c>
      <c r="C39" s="2609">
        <v>6.32</v>
      </c>
      <c r="D39" s="2612">
        <v>526.71959912347336</v>
      </c>
      <c r="E39" s="2611">
        <v>531.69424604406743</v>
      </c>
      <c r="F39" s="2610">
        <v>531.69424604406743</v>
      </c>
      <c r="G39" s="2611">
        <v>554.27699670572736</v>
      </c>
      <c r="H39" s="2610">
        <v>554.27699670572736</v>
      </c>
      <c r="I39" s="2609">
        <v>0.94445829030711081</v>
      </c>
      <c r="J39" s="2609">
        <v>0</v>
      </c>
      <c r="K39" s="2608">
        <v>4.2473189863687679</v>
      </c>
      <c r="L39" s="2607">
        <v>0</v>
      </c>
    </row>
    <row r="40" spans="1:12">
      <c r="A40" s="2614">
        <v>2.2999999999999998</v>
      </c>
      <c r="B40" s="2621" t="s">
        <v>1986</v>
      </c>
      <c r="C40" s="2620">
        <v>8.2899999999999991</v>
      </c>
      <c r="D40" s="2623">
        <v>495.30449630644011</v>
      </c>
      <c r="E40" s="2619">
        <v>498.81137665773389</v>
      </c>
      <c r="F40" s="2618">
        <v>498.81137665773389</v>
      </c>
      <c r="G40" s="2619">
        <v>523.74690026221117</v>
      </c>
      <c r="H40" s="2618">
        <v>523.74690026221117</v>
      </c>
      <c r="I40" s="2617">
        <v>0.70802513957477231</v>
      </c>
      <c r="J40" s="2617">
        <v>0</v>
      </c>
      <c r="K40" s="2616">
        <v>4.9989885498516173</v>
      </c>
      <c r="L40" s="2622">
        <v>0</v>
      </c>
    </row>
    <row r="41" spans="1:12" s="2594" customFormat="1">
      <c r="A41" s="2614"/>
      <c r="B41" s="2621" t="s">
        <v>1985</v>
      </c>
      <c r="C41" s="2620">
        <v>2.76</v>
      </c>
      <c r="D41" s="2612">
        <v>460.13453649594817</v>
      </c>
      <c r="E41" s="2619">
        <v>462.55197856856267</v>
      </c>
      <c r="F41" s="2618">
        <v>462.55197856856267</v>
      </c>
      <c r="G41" s="2619">
        <v>482.74488165886152</v>
      </c>
      <c r="H41" s="2618">
        <v>482.74488165886152</v>
      </c>
      <c r="I41" s="2617">
        <v>0.52537722793510966</v>
      </c>
      <c r="J41" s="2617">
        <v>0</v>
      </c>
      <c r="K41" s="2616">
        <v>4.3655424743374454</v>
      </c>
      <c r="L41" s="2615">
        <v>0</v>
      </c>
    </row>
    <row r="42" spans="1:12">
      <c r="A42" s="2614"/>
      <c r="B42" s="2613" t="s">
        <v>1983</v>
      </c>
      <c r="C42" s="2609">
        <v>1.38</v>
      </c>
      <c r="D42" s="2612">
        <v>451.99814718324268</v>
      </c>
      <c r="E42" s="2611">
        <v>454.187528682969</v>
      </c>
      <c r="F42" s="2610">
        <v>454.187528682969</v>
      </c>
      <c r="G42" s="2611">
        <v>473.27056599101132</v>
      </c>
      <c r="H42" s="2610">
        <v>473.27056599101132</v>
      </c>
      <c r="I42" s="2609">
        <v>0.48437842353339988</v>
      </c>
      <c r="J42" s="2609">
        <v>0</v>
      </c>
      <c r="K42" s="2608">
        <v>4.2015766842780522</v>
      </c>
      <c r="L42" s="2607">
        <v>0</v>
      </c>
    </row>
    <row r="43" spans="1:12">
      <c r="A43" s="2614"/>
      <c r="B43" s="2613" t="s">
        <v>1982</v>
      </c>
      <c r="C43" s="2609">
        <v>1.38</v>
      </c>
      <c r="D43" s="2612">
        <v>468.27092580865354</v>
      </c>
      <c r="E43" s="2611">
        <v>470.91642845415623</v>
      </c>
      <c r="F43" s="2610">
        <v>470.91642845415623</v>
      </c>
      <c r="G43" s="2611">
        <v>492.21919732671154</v>
      </c>
      <c r="H43" s="2610">
        <v>492.21919732671154</v>
      </c>
      <c r="I43" s="2609">
        <v>0.56495129201843497</v>
      </c>
      <c r="J43" s="2609">
        <v>0</v>
      </c>
      <c r="K43" s="2608">
        <v>4.5236835211896107</v>
      </c>
      <c r="L43" s="2607">
        <v>0</v>
      </c>
    </row>
    <row r="44" spans="1:12">
      <c r="A44" s="2614"/>
      <c r="B44" s="2621" t="s">
        <v>1984</v>
      </c>
      <c r="C44" s="2620">
        <v>2.76</v>
      </c>
      <c r="D44" s="2612">
        <v>447.80789012594573</v>
      </c>
      <c r="E44" s="2619">
        <v>451.62239452855204</v>
      </c>
      <c r="F44" s="2618">
        <v>451.62239452855204</v>
      </c>
      <c r="G44" s="2619">
        <v>469.10138339949668</v>
      </c>
      <c r="H44" s="2618">
        <v>469.10138339949668</v>
      </c>
      <c r="I44" s="2617">
        <v>0.85181714898625671</v>
      </c>
      <c r="J44" s="2617">
        <v>0</v>
      </c>
      <c r="K44" s="2616">
        <v>3.8702661964296254</v>
      </c>
      <c r="L44" s="2615">
        <v>0</v>
      </c>
    </row>
    <row r="45" spans="1:12">
      <c r="A45" s="2614"/>
      <c r="B45" s="2613" t="s">
        <v>1983</v>
      </c>
      <c r="C45" s="2609">
        <v>1.38</v>
      </c>
      <c r="D45" s="2612">
        <v>433.12306683461532</v>
      </c>
      <c r="E45" s="2611">
        <v>438.98840720949283</v>
      </c>
      <c r="F45" s="2610">
        <v>438.98840720949283</v>
      </c>
      <c r="G45" s="2611">
        <v>450.52549048513225</v>
      </c>
      <c r="H45" s="2610">
        <v>450.52549048513225</v>
      </c>
      <c r="I45" s="2609">
        <v>1.3541971841266758</v>
      </c>
      <c r="J45" s="2609">
        <v>0</v>
      </c>
      <c r="K45" s="2608">
        <v>2.6281065937428565</v>
      </c>
      <c r="L45" s="2607">
        <v>0</v>
      </c>
    </row>
    <row r="46" spans="1:12">
      <c r="A46" s="2614"/>
      <c r="B46" s="2613" t="s">
        <v>1982</v>
      </c>
      <c r="C46" s="2609">
        <v>1.38</v>
      </c>
      <c r="D46" s="2612">
        <v>462.49271341727604</v>
      </c>
      <c r="E46" s="2611">
        <v>464.25638184761118</v>
      </c>
      <c r="F46" s="2610">
        <v>464.25638184761118</v>
      </c>
      <c r="G46" s="2611">
        <v>487.67727631386106</v>
      </c>
      <c r="H46" s="2610">
        <v>487.67727631386106</v>
      </c>
      <c r="I46" s="2609">
        <v>0.38133972258800952</v>
      </c>
      <c r="J46" s="2609">
        <v>0</v>
      </c>
      <c r="K46" s="2608">
        <v>5.044819065931037</v>
      </c>
      <c r="L46" s="2607">
        <v>0</v>
      </c>
    </row>
    <row r="47" spans="1:12">
      <c r="A47" s="2614"/>
      <c r="B47" s="2621" t="s">
        <v>1981</v>
      </c>
      <c r="C47" s="2620">
        <v>2.77</v>
      </c>
      <c r="D47" s="2612">
        <v>577.75294470905988</v>
      </c>
      <c r="E47" s="2619">
        <v>582.03957645334765</v>
      </c>
      <c r="F47" s="2618">
        <v>582.03957645334765</v>
      </c>
      <c r="G47" s="2619">
        <v>619.14206756081876</v>
      </c>
      <c r="H47" s="2618">
        <v>619.14206756081876</v>
      </c>
      <c r="I47" s="2617">
        <v>0.741948921860768</v>
      </c>
      <c r="J47" s="2617">
        <v>0</v>
      </c>
      <c r="K47" s="2616">
        <v>6.3745649966888465</v>
      </c>
      <c r="L47" s="2615">
        <v>0</v>
      </c>
    </row>
    <row r="48" spans="1:12">
      <c r="A48" s="2614"/>
      <c r="B48" s="2613" t="s">
        <v>1980</v>
      </c>
      <c r="C48" s="2609">
        <v>1.38</v>
      </c>
      <c r="D48" s="2612">
        <v>581.63596692472993</v>
      </c>
      <c r="E48" s="2611">
        <v>585.42190619454027</v>
      </c>
      <c r="F48" s="2610">
        <v>585.42190619454027</v>
      </c>
      <c r="G48" s="2611">
        <v>621.62782956892238</v>
      </c>
      <c r="H48" s="2610">
        <v>621.62782956892238</v>
      </c>
      <c r="I48" s="2609">
        <v>0.65091216587372003</v>
      </c>
      <c r="J48" s="2609">
        <v>0</v>
      </c>
      <c r="K48" s="2608">
        <v>6.184586362634434</v>
      </c>
      <c r="L48" s="2607">
        <v>0</v>
      </c>
    </row>
    <row r="49" spans="1:12" ht="15.75" thickBot="1">
      <c r="A49" s="2606"/>
      <c r="B49" s="2605" t="s">
        <v>1979</v>
      </c>
      <c r="C49" s="2601">
        <v>1.39</v>
      </c>
      <c r="D49" s="2604">
        <v>573.8903594524196</v>
      </c>
      <c r="E49" s="2603">
        <v>578.67504844763482</v>
      </c>
      <c r="F49" s="2602">
        <v>578.67504844763482</v>
      </c>
      <c r="G49" s="2603">
        <v>616.66938851065277</v>
      </c>
      <c r="H49" s="2602">
        <v>616.66938851065277</v>
      </c>
      <c r="I49" s="2601">
        <v>0.83372876306557941</v>
      </c>
      <c r="J49" s="2601">
        <v>0</v>
      </c>
      <c r="K49" s="2600">
        <v>6.5657470742763735</v>
      </c>
      <c r="L49" s="2599">
        <v>0</v>
      </c>
    </row>
    <row r="50" spans="1:12" ht="15.75" thickTop="1">
      <c r="A50" s="2597"/>
      <c r="B50" s="2598" t="s">
        <v>136</v>
      </c>
      <c r="C50" s="2597"/>
      <c r="D50" s="2595"/>
      <c r="E50" s="2595"/>
      <c r="F50" s="2595"/>
      <c r="G50" s="2595"/>
      <c r="H50" s="2595"/>
      <c r="I50" s="2595"/>
      <c r="J50" s="2595"/>
      <c r="K50" s="2595"/>
      <c r="L50" s="2595"/>
    </row>
    <row r="51" spans="1:12">
      <c r="B51" s="2596"/>
      <c r="C51" s="2596"/>
      <c r="D51" s="2596"/>
      <c r="E51" s="2596"/>
      <c r="F51" s="2596"/>
      <c r="G51" s="2596"/>
      <c r="H51" s="2596"/>
      <c r="I51" s="2596"/>
      <c r="J51" s="2596"/>
      <c r="K51" s="2596"/>
      <c r="L51" s="2596"/>
    </row>
    <row r="52" spans="1:12">
      <c r="D52" s="2595"/>
      <c r="E52" s="2595"/>
      <c r="G52" s="2595"/>
      <c r="H52" s="2595"/>
      <c r="I52" s="2595"/>
      <c r="J52" s="2595"/>
      <c r="K52" s="2595"/>
      <c r="L52" s="2595"/>
    </row>
    <row r="53" spans="1:12">
      <c r="D53" s="2595"/>
      <c r="E53" s="2595"/>
      <c r="F53" s="2595"/>
      <c r="G53" s="2595"/>
      <c r="H53" s="2595"/>
      <c r="I53" s="2595"/>
      <c r="J53" s="2595"/>
      <c r="K53" s="2595"/>
      <c r="L53" s="2595"/>
    </row>
    <row r="54" spans="1:12">
      <c r="D54" s="2595"/>
      <c r="E54" s="2595"/>
      <c r="F54" s="2595"/>
      <c r="G54" s="2595"/>
      <c r="H54" s="2595"/>
      <c r="I54" s="2595"/>
      <c r="J54" s="2595"/>
      <c r="K54" s="2595"/>
      <c r="L54" s="2595"/>
    </row>
    <row r="55" spans="1:12">
      <c r="D55" s="2595"/>
      <c r="E55" s="2595"/>
      <c r="F55" s="2595"/>
      <c r="G55" s="2595"/>
      <c r="H55" s="2595"/>
      <c r="I55" s="2595"/>
      <c r="J55" s="2595"/>
      <c r="K55" s="2595"/>
      <c r="L55" s="2595"/>
    </row>
    <row r="56" spans="1:12">
      <c r="D56" s="2595"/>
      <c r="E56" s="2595"/>
      <c r="F56" s="2595"/>
      <c r="G56" s="2595"/>
      <c r="H56" s="2595"/>
      <c r="I56" s="2595"/>
      <c r="J56" s="2595"/>
      <c r="K56" s="2595"/>
      <c r="L56" s="2595"/>
    </row>
    <row r="57" spans="1:12">
      <c r="D57" s="2595"/>
      <c r="E57" s="2595"/>
      <c r="F57" s="2595"/>
      <c r="G57" s="2595"/>
      <c r="H57" s="2595"/>
      <c r="I57" s="2595"/>
      <c r="J57" s="2595"/>
      <c r="K57" s="2595"/>
      <c r="L57" s="2595"/>
    </row>
    <row r="58" spans="1:12">
      <c r="D58" s="2595"/>
      <c r="E58" s="2595"/>
      <c r="F58" s="2595"/>
      <c r="G58" s="2595"/>
      <c r="H58" s="2595"/>
      <c r="I58" s="2595"/>
      <c r="J58" s="2595"/>
      <c r="K58" s="2595"/>
      <c r="L58" s="2595"/>
    </row>
    <row r="59" spans="1:12">
      <c r="D59" s="2595"/>
      <c r="E59" s="2595"/>
      <c r="F59" s="2595"/>
      <c r="G59" s="2595"/>
      <c r="H59" s="2595"/>
      <c r="I59" s="2595"/>
      <c r="J59" s="2595"/>
      <c r="K59" s="2595"/>
      <c r="L59" s="2595"/>
    </row>
    <row r="60" spans="1:12">
      <c r="D60" s="2595"/>
      <c r="E60" s="2595"/>
      <c r="F60" s="2595"/>
      <c r="G60" s="2595"/>
      <c r="H60" s="2595"/>
      <c r="I60" s="2595"/>
      <c r="J60" s="2595"/>
      <c r="K60" s="2595"/>
      <c r="L60" s="2595"/>
    </row>
    <row r="61" spans="1:12">
      <c r="D61" s="2595"/>
      <c r="E61" s="2595"/>
      <c r="F61" s="2595"/>
      <c r="G61" s="2595"/>
      <c r="H61" s="2595"/>
      <c r="I61" s="2595"/>
      <c r="J61" s="2595"/>
      <c r="K61" s="2595"/>
      <c r="L61" s="2595"/>
    </row>
    <row r="62" spans="1:12">
      <c r="D62" s="2595"/>
      <c r="E62" s="2595"/>
      <c r="F62" s="2595"/>
      <c r="G62" s="2595"/>
      <c r="H62" s="2595"/>
      <c r="I62" s="2595"/>
      <c r="J62" s="2595"/>
      <c r="K62" s="2595"/>
      <c r="L62" s="2595"/>
    </row>
    <row r="63" spans="1:12">
      <c r="D63" s="2595"/>
      <c r="E63" s="2595"/>
      <c r="F63" s="2595"/>
      <c r="G63" s="2595"/>
      <c r="H63" s="2595"/>
      <c r="I63" s="2595"/>
      <c r="J63" s="2595"/>
      <c r="K63" s="2595"/>
      <c r="L63" s="2595"/>
    </row>
    <row r="64" spans="1:12">
      <c r="D64" s="2595"/>
      <c r="E64" s="2595"/>
      <c r="F64" s="2595"/>
      <c r="G64" s="2595"/>
      <c r="H64" s="2595"/>
      <c r="I64" s="2595"/>
      <c r="J64" s="2595"/>
      <c r="K64" s="2595"/>
      <c r="L64" s="2595"/>
    </row>
    <row r="65" spans="1:12">
      <c r="A65" s="2550"/>
      <c r="D65" s="2595"/>
      <c r="E65" s="2595"/>
      <c r="F65" s="2595"/>
      <c r="G65" s="2595"/>
      <c r="H65" s="2595"/>
      <c r="I65" s="2595"/>
      <c r="J65" s="2595"/>
      <c r="K65" s="2595"/>
      <c r="L65" s="2595"/>
    </row>
    <row r="66" spans="1:12">
      <c r="A66" s="2550"/>
      <c r="D66" s="2595"/>
      <c r="E66" s="2595"/>
      <c r="F66" s="2595"/>
      <c r="G66" s="2595"/>
      <c r="H66" s="2595"/>
      <c r="I66" s="2595"/>
      <c r="J66" s="2595"/>
      <c r="K66" s="2595"/>
      <c r="L66" s="2595"/>
    </row>
    <row r="67" spans="1:12">
      <c r="A67" s="2550"/>
      <c r="D67" s="2595"/>
      <c r="E67" s="2595"/>
      <c r="F67" s="2595"/>
      <c r="G67" s="2595"/>
      <c r="H67" s="2595"/>
      <c r="I67" s="2595"/>
      <c r="J67" s="2595"/>
      <c r="K67" s="2595"/>
      <c r="L67" s="2595"/>
    </row>
    <row r="68" spans="1:12">
      <c r="A68" s="2550"/>
      <c r="D68" s="2595"/>
      <c r="E68" s="2595"/>
      <c r="F68" s="2595"/>
      <c r="G68" s="2595"/>
      <c r="H68" s="2595"/>
      <c r="I68" s="2595"/>
      <c r="J68" s="2595"/>
      <c r="K68" s="2595"/>
      <c r="L68" s="2595"/>
    </row>
    <row r="69" spans="1:12">
      <c r="A69" s="2550"/>
      <c r="D69" s="2595"/>
      <c r="E69" s="2595"/>
      <c r="F69" s="2595"/>
      <c r="G69" s="2595"/>
      <c r="H69" s="2595"/>
      <c r="I69" s="2595"/>
      <c r="J69" s="2595"/>
      <c r="K69" s="2595"/>
      <c r="L69" s="2595"/>
    </row>
    <row r="70" spans="1:12">
      <c r="A70" s="2550"/>
      <c r="D70" s="2595"/>
      <c r="E70" s="2595"/>
      <c r="F70" s="2595"/>
      <c r="G70" s="2595"/>
      <c r="H70" s="2595"/>
      <c r="I70" s="2595"/>
      <c r="J70" s="2595"/>
      <c r="K70" s="2595"/>
      <c r="L70" s="2595"/>
    </row>
    <row r="71" spans="1:12">
      <c r="A71" s="2550"/>
      <c r="D71" s="2595"/>
      <c r="E71" s="2595"/>
      <c r="F71" s="2595"/>
      <c r="G71" s="2595"/>
      <c r="H71" s="2595"/>
      <c r="I71" s="2595"/>
      <c r="J71" s="2595"/>
      <c r="K71" s="2595"/>
      <c r="L71" s="2595"/>
    </row>
    <row r="72" spans="1:12">
      <c r="A72" s="2550"/>
      <c r="D72" s="2595"/>
      <c r="E72" s="2595"/>
      <c r="F72" s="2595"/>
      <c r="G72" s="2595"/>
      <c r="H72" s="2595"/>
      <c r="I72" s="2595"/>
      <c r="J72" s="2595"/>
      <c r="K72" s="2595"/>
      <c r="L72" s="2595"/>
    </row>
    <row r="73" spans="1:12">
      <c r="A73" s="2550"/>
      <c r="D73" s="2595"/>
      <c r="E73" s="2595"/>
      <c r="F73" s="2595"/>
      <c r="G73" s="2595"/>
      <c r="H73" s="2595"/>
      <c r="I73" s="2595"/>
      <c r="J73" s="2595"/>
      <c r="K73" s="2595"/>
      <c r="L73" s="2595"/>
    </row>
    <row r="74" spans="1:12">
      <c r="A74" s="2550"/>
      <c r="D74" s="2595"/>
      <c r="E74" s="2595"/>
      <c r="F74" s="2595"/>
      <c r="G74" s="2595"/>
      <c r="H74" s="2595"/>
      <c r="I74" s="2595"/>
      <c r="J74" s="2595"/>
      <c r="K74" s="2595"/>
      <c r="L74" s="2595"/>
    </row>
    <row r="75" spans="1:12">
      <c r="A75" s="2550"/>
      <c r="D75" s="2595"/>
      <c r="E75" s="2595"/>
      <c r="F75" s="2595"/>
      <c r="G75" s="2595"/>
      <c r="H75" s="2595"/>
      <c r="I75" s="2595"/>
      <c r="J75" s="2595"/>
      <c r="K75" s="2595"/>
      <c r="L75" s="2595"/>
    </row>
    <row r="76" spans="1:12">
      <c r="A76" s="2550"/>
      <c r="D76" s="2595"/>
      <c r="E76" s="2595"/>
      <c r="F76" s="2595"/>
      <c r="G76" s="2595"/>
      <c r="H76" s="2595"/>
      <c r="I76" s="2595"/>
      <c r="J76" s="2595"/>
      <c r="K76" s="2595"/>
      <c r="L76" s="2595"/>
    </row>
    <row r="77" spans="1:12">
      <c r="A77" s="2550"/>
      <c r="D77" s="2595"/>
      <c r="E77" s="2595"/>
      <c r="F77" s="2595"/>
      <c r="G77" s="2595"/>
      <c r="H77" s="2595"/>
      <c r="I77" s="2595"/>
      <c r="J77" s="2595"/>
      <c r="K77" s="2595"/>
      <c r="L77" s="2595"/>
    </row>
    <row r="78" spans="1:12">
      <c r="A78" s="2550"/>
      <c r="D78" s="2595"/>
      <c r="E78" s="2595"/>
      <c r="F78" s="2595"/>
      <c r="G78" s="2595"/>
      <c r="H78" s="2595"/>
      <c r="I78" s="2595"/>
      <c r="J78" s="2595"/>
      <c r="K78" s="2595"/>
      <c r="L78" s="2595"/>
    </row>
    <row r="79" spans="1:12">
      <c r="A79" s="2550"/>
      <c r="D79" s="2595"/>
      <c r="E79" s="2595"/>
      <c r="F79" s="2595"/>
      <c r="G79" s="2595"/>
      <c r="H79" s="2595"/>
      <c r="I79" s="2595"/>
      <c r="J79" s="2595"/>
      <c r="K79" s="2595"/>
      <c r="L79" s="2595"/>
    </row>
    <row r="80" spans="1:12">
      <c r="A80" s="2550"/>
      <c r="D80" s="2595"/>
      <c r="E80" s="2595"/>
      <c r="F80" s="2595"/>
      <c r="G80" s="2595"/>
      <c r="H80" s="2595"/>
      <c r="I80" s="2595"/>
      <c r="J80" s="2595"/>
      <c r="K80" s="2595"/>
      <c r="L80" s="2595"/>
    </row>
    <row r="81" spans="1:12">
      <c r="A81" s="2550"/>
      <c r="D81" s="2595"/>
      <c r="E81" s="2595"/>
      <c r="F81" s="2595"/>
      <c r="G81" s="2595"/>
      <c r="H81" s="2595"/>
      <c r="I81" s="2595"/>
      <c r="J81" s="2595"/>
      <c r="K81" s="2595"/>
      <c r="L81" s="2595"/>
    </row>
    <row r="82" spans="1:12">
      <c r="A82" s="2550"/>
      <c r="D82" s="2595"/>
      <c r="E82" s="2595"/>
      <c r="F82" s="2595"/>
      <c r="G82" s="2595"/>
      <c r="H82" s="2595"/>
      <c r="I82" s="2595"/>
      <c r="J82" s="2595"/>
      <c r="K82" s="2595"/>
      <c r="L82" s="2595"/>
    </row>
    <row r="83" spans="1:12">
      <c r="A83" s="2550"/>
      <c r="D83" s="2595"/>
      <c r="E83" s="2595"/>
      <c r="F83" s="2595"/>
      <c r="G83" s="2595"/>
      <c r="H83" s="2595"/>
      <c r="I83" s="2595"/>
      <c r="J83" s="2595"/>
      <c r="K83" s="2595"/>
      <c r="L83" s="2595"/>
    </row>
    <row r="84" spans="1:12">
      <c r="A84" s="2550"/>
      <c r="D84" s="2595"/>
      <c r="E84" s="2595"/>
      <c r="F84" s="2595"/>
      <c r="G84" s="2595"/>
      <c r="H84" s="2595"/>
      <c r="I84" s="2595"/>
      <c r="J84" s="2595"/>
      <c r="K84" s="2595"/>
      <c r="L84" s="2595"/>
    </row>
    <row r="85" spans="1:12">
      <c r="A85" s="2550"/>
      <c r="D85" s="2595"/>
      <c r="E85" s="2595"/>
      <c r="F85" s="2595"/>
      <c r="G85" s="2595"/>
      <c r="H85" s="2595"/>
      <c r="I85" s="2595"/>
      <c r="J85" s="2595"/>
      <c r="K85" s="2595"/>
      <c r="L85" s="2595"/>
    </row>
    <row r="86" spans="1:12">
      <c r="A86" s="2550"/>
      <c r="D86" s="2595"/>
      <c r="E86" s="2595"/>
      <c r="F86" s="2595"/>
      <c r="G86" s="2595"/>
      <c r="H86" s="2595"/>
      <c r="I86" s="2595"/>
      <c r="J86" s="2595"/>
      <c r="K86" s="2595"/>
      <c r="L86" s="2595"/>
    </row>
    <row r="87" spans="1:12">
      <c r="A87" s="2550"/>
      <c r="D87" s="2595"/>
      <c r="E87" s="2595"/>
      <c r="F87" s="2595"/>
      <c r="G87" s="2595"/>
      <c r="H87" s="2595"/>
      <c r="I87" s="2595"/>
      <c r="J87" s="2595"/>
      <c r="K87" s="2595"/>
      <c r="L87" s="2595"/>
    </row>
    <row r="88" spans="1:12">
      <c r="A88" s="2550"/>
      <c r="D88" s="2595"/>
      <c r="E88" s="2595"/>
      <c r="F88" s="2595"/>
      <c r="G88" s="2595"/>
      <c r="H88" s="2595"/>
      <c r="I88" s="2595"/>
      <c r="J88" s="2595"/>
      <c r="K88" s="2595"/>
      <c r="L88" s="2595"/>
    </row>
    <row r="89" spans="1:12">
      <c r="A89" s="2550"/>
      <c r="D89" s="2595"/>
      <c r="E89" s="2595"/>
      <c r="F89" s="2595"/>
      <c r="G89" s="2595"/>
      <c r="H89" s="2595"/>
      <c r="I89" s="2595"/>
      <c r="J89" s="2595"/>
      <c r="K89" s="2595"/>
      <c r="L89" s="2595"/>
    </row>
    <row r="90" spans="1:12">
      <c r="A90" s="2550"/>
      <c r="D90" s="2595"/>
      <c r="E90" s="2595"/>
      <c r="F90" s="2595"/>
      <c r="G90" s="2595"/>
      <c r="H90" s="2595"/>
      <c r="I90" s="2595"/>
      <c r="J90" s="2595"/>
      <c r="K90" s="2595"/>
      <c r="L90" s="2595"/>
    </row>
    <row r="91" spans="1:12">
      <c r="A91" s="2550"/>
      <c r="D91" s="2595"/>
      <c r="E91" s="2595"/>
      <c r="F91" s="2595"/>
      <c r="G91" s="2595"/>
      <c r="H91" s="2595"/>
      <c r="I91" s="2595"/>
      <c r="J91" s="2595"/>
      <c r="K91" s="2595"/>
      <c r="L91" s="2595"/>
    </row>
    <row r="92" spans="1:12">
      <c r="A92" s="2550"/>
      <c r="D92" s="2595"/>
      <c r="E92" s="2595"/>
      <c r="F92" s="2595"/>
      <c r="G92" s="2595"/>
      <c r="H92" s="2595"/>
      <c r="I92" s="2595"/>
      <c r="J92" s="2595"/>
      <c r="K92" s="2595"/>
      <c r="L92" s="2595"/>
    </row>
    <row r="93" spans="1:12">
      <c r="A93" s="2550"/>
      <c r="D93" s="2595"/>
      <c r="E93" s="2595"/>
      <c r="F93" s="2595"/>
      <c r="G93" s="2595"/>
      <c r="H93" s="2595"/>
      <c r="I93" s="2595"/>
      <c r="J93" s="2595"/>
      <c r="K93" s="2595"/>
      <c r="L93" s="2595"/>
    </row>
    <row r="94" spans="1:12">
      <c r="A94" s="2550"/>
      <c r="D94" s="2595"/>
      <c r="E94" s="2595"/>
      <c r="F94" s="2595"/>
      <c r="G94" s="2595"/>
      <c r="H94" s="2595"/>
      <c r="I94" s="2595"/>
      <c r="J94" s="2595"/>
      <c r="K94" s="2595"/>
      <c r="L94" s="2595"/>
    </row>
    <row r="95" spans="1:12">
      <c r="A95" s="2550"/>
      <c r="D95" s="2595"/>
      <c r="E95" s="2595"/>
      <c r="F95" s="2595"/>
      <c r="G95" s="2595"/>
      <c r="H95" s="2595"/>
      <c r="I95" s="2595"/>
      <c r="J95" s="2595"/>
      <c r="K95" s="2595"/>
      <c r="L95" s="2595"/>
    </row>
    <row r="96" spans="1:12">
      <c r="A96" s="2550"/>
      <c r="D96" s="2595"/>
      <c r="E96" s="2595"/>
      <c r="F96" s="2595"/>
      <c r="G96" s="2595"/>
      <c r="H96" s="2595"/>
      <c r="I96" s="2595"/>
      <c r="J96" s="2595"/>
      <c r="K96" s="2595"/>
      <c r="L96" s="2595"/>
    </row>
    <row r="97" spans="1:12">
      <c r="A97" s="2550"/>
      <c r="D97" s="2595"/>
      <c r="E97" s="2595"/>
      <c r="F97" s="2595"/>
      <c r="G97" s="2595"/>
      <c r="H97" s="2595"/>
      <c r="I97" s="2595"/>
      <c r="J97" s="2595"/>
      <c r="K97" s="2595"/>
      <c r="L97" s="2595"/>
    </row>
    <row r="98" spans="1:12">
      <c r="A98" s="2550"/>
      <c r="D98" s="2595"/>
      <c r="E98" s="2595"/>
      <c r="F98" s="2595"/>
      <c r="G98" s="2595"/>
      <c r="H98" s="2595"/>
      <c r="I98" s="2595"/>
      <c r="J98" s="2595"/>
      <c r="K98" s="2595"/>
      <c r="L98" s="2595"/>
    </row>
    <row r="99" spans="1:12">
      <c r="A99" s="2550"/>
      <c r="D99" s="2595"/>
      <c r="E99" s="2595"/>
      <c r="F99" s="2595"/>
      <c r="G99" s="2595"/>
      <c r="H99" s="2595"/>
      <c r="I99" s="2595"/>
      <c r="J99" s="2595"/>
      <c r="K99" s="2595"/>
      <c r="L99" s="2595"/>
    </row>
    <row r="100" spans="1:12">
      <c r="A100" s="2550"/>
      <c r="D100" s="2595"/>
      <c r="E100" s="2595"/>
      <c r="F100" s="2595"/>
      <c r="G100" s="2595"/>
      <c r="H100" s="2595"/>
      <c r="I100" s="2595"/>
      <c r="J100" s="2595"/>
      <c r="K100" s="2595"/>
      <c r="L100" s="2595"/>
    </row>
    <row r="101" spans="1:12">
      <c r="A101" s="2550"/>
      <c r="D101" s="2595"/>
      <c r="E101" s="2595"/>
      <c r="F101" s="2595"/>
      <c r="G101" s="2595"/>
      <c r="H101" s="2595"/>
      <c r="I101" s="2595"/>
      <c r="J101" s="2595"/>
      <c r="K101" s="2595"/>
      <c r="L101" s="2595"/>
    </row>
    <row r="102" spans="1:12">
      <c r="A102" s="2550"/>
      <c r="D102" s="2595"/>
      <c r="E102" s="2595"/>
      <c r="F102" s="2595"/>
      <c r="G102" s="2595"/>
      <c r="H102" s="2595"/>
      <c r="I102" s="2595"/>
      <c r="J102" s="2595"/>
      <c r="K102" s="2595"/>
      <c r="L102" s="2595"/>
    </row>
    <row r="103" spans="1:12">
      <c r="A103" s="2550"/>
      <c r="D103" s="2595"/>
      <c r="E103" s="2595"/>
      <c r="F103" s="2595"/>
      <c r="G103" s="2595"/>
      <c r="H103" s="2595"/>
      <c r="I103" s="2595"/>
      <c r="J103" s="2595"/>
      <c r="K103" s="2595"/>
      <c r="L103" s="2595"/>
    </row>
    <row r="104" spans="1:12">
      <c r="A104" s="2550"/>
      <c r="D104" s="2595"/>
      <c r="E104" s="2595"/>
      <c r="F104" s="2595"/>
      <c r="G104" s="2595"/>
      <c r="H104" s="2595"/>
      <c r="I104" s="2595"/>
      <c r="J104" s="2595"/>
      <c r="K104" s="2595"/>
      <c r="L104" s="2595"/>
    </row>
    <row r="105" spans="1:12">
      <c r="A105" s="2550"/>
      <c r="D105" s="2595"/>
      <c r="E105" s="2595"/>
      <c r="F105" s="2595"/>
      <c r="G105" s="2595"/>
      <c r="H105" s="2595"/>
      <c r="I105" s="2595"/>
      <c r="J105" s="2595"/>
      <c r="K105" s="2595"/>
      <c r="L105" s="2595"/>
    </row>
    <row r="106" spans="1:12">
      <c r="A106" s="2550"/>
      <c r="D106" s="2595"/>
      <c r="E106" s="2595"/>
      <c r="F106" s="2595"/>
      <c r="G106" s="2595"/>
      <c r="H106" s="2595"/>
      <c r="I106" s="2595"/>
      <c r="J106" s="2595"/>
      <c r="K106" s="2595"/>
      <c r="L106" s="2595"/>
    </row>
    <row r="107" spans="1:12">
      <c r="A107" s="2550"/>
      <c r="D107" s="2595"/>
      <c r="E107" s="2595"/>
      <c r="F107" s="2595"/>
      <c r="G107" s="2595"/>
      <c r="H107" s="2595"/>
      <c r="I107" s="2595"/>
      <c r="J107" s="2595"/>
      <c r="K107" s="2595"/>
      <c r="L107" s="2595"/>
    </row>
    <row r="108" spans="1:12">
      <c r="A108" s="2550"/>
      <c r="D108" s="2595"/>
      <c r="E108" s="2595"/>
      <c r="F108" s="2595"/>
      <c r="G108" s="2595"/>
      <c r="H108" s="2595"/>
      <c r="I108" s="2595"/>
      <c r="J108" s="2595"/>
      <c r="K108" s="2595"/>
      <c r="L108" s="2595"/>
    </row>
    <row r="109" spans="1:12">
      <c r="A109" s="2550"/>
      <c r="D109" s="2595"/>
      <c r="E109" s="2595"/>
      <c r="F109" s="2595"/>
      <c r="G109" s="2595"/>
      <c r="H109" s="2595"/>
      <c r="I109" s="2595"/>
      <c r="J109" s="2595"/>
      <c r="K109" s="2595"/>
      <c r="L109" s="2595"/>
    </row>
    <row r="110" spans="1:12">
      <c r="A110" s="2550"/>
      <c r="D110" s="2595"/>
      <c r="E110" s="2595"/>
      <c r="F110" s="2595"/>
      <c r="G110" s="2595"/>
      <c r="H110" s="2595"/>
      <c r="I110" s="2595"/>
      <c r="J110" s="2595"/>
      <c r="K110" s="2595"/>
      <c r="L110" s="2595"/>
    </row>
    <row r="111" spans="1:12">
      <c r="A111" s="2550"/>
      <c r="D111" s="2595"/>
      <c r="E111" s="2595"/>
      <c r="F111" s="2595"/>
      <c r="G111" s="2595"/>
      <c r="H111" s="2595"/>
      <c r="I111" s="2595"/>
      <c r="J111" s="2595"/>
      <c r="K111" s="2595"/>
      <c r="L111" s="2595"/>
    </row>
    <row r="112" spans="1:12">
      <c r="A112" s="2550"/>
      <c r="D112" s="2595"/>
      <c r="E112" s="2595"/>
      <c r="F112" s="2595"/>
      <c r="G112" s="2595"/>
      <c r="H112" s="2595"/>
      <c r="I112" s="2595"/>
      <c r="J112" s="2595"/>
      <c r="K112" s="2595"/>
      <c r="L112" s="2595"/>
    </row>
    <row r="113" spans="1:12">
      <c r="A113" s="2550"/>
      <c r="D113" s="2595"/>
      <c r="E113" s="2595"/>
      <c r="F113" s="2595"/>
      <c r="G113" s="2595"/>
      <c r="H113" s="2595"/>
      <c r="I113" s="2595"/>
      <c r="J113" s="2595"/>
      <c r="K113" s="2595"/>
      <c r="L113" s="2595"/>
    </row>
    <row r="114" spans="1:12">
      <c r="A114" s="2550"/>
      <c r="D114" s="2595"/>
      <c r="E114" s="2595"/>
      <c r="F114" s="2595"/>
      <c r="G114" s="2595"/>
      <c r="H114" s="2595"/>
      <c r="I114" s="2595"/>
      <c r="J114" s="2595"/>
      <c r="K114" s="2595"/>
      <c r="L114" s="2595"/>
    </row>
    <row r="115" spans="1:12">
      <c r="A115" s="2550"/>
      <c r="D115" s="2595"/>
      <c r="E115" s="2595"/>
      <c r="F115" s="2595"/>
      <c r="G115" s="2595"/>
      <c r="H115" s="2595"/>
      <c r="I115" s="2595"/>
      <c r="J115" s="2595"/>
      <c r="K115" s="2595"/>
      <c r="L115" s="2595"/>
    </row>
    <row r="116" spans="1:12">
      <c r="A116" s="2550"/>
      <c r="D116" s="2595"/>
      <c r="E116" s="2595"/>
      <c r="F116" s="2595"/>
      <c r="G116" s="2595"/>
      <c r="H116" s="2595"/>
      <c r="I116" s="2595"/>
      <c r="J116" s="2595"/>
      <c r="K116" s="2595"/>
      <c r="L116" s="2595"/>
    </row>
    <row r="117" spans="1:12">
      <c r="A117" s="2550"/>
      <c r="D117" s="2595"/>
      <c r="E117" s="2595"/>
      <c r="F117" s="2595"/>
      <c r="G117" s="2595"/>
      <c r="H117" s="2595"/>
      <c r="I117" s="2595"/>
      <c r="J117" s="2595"/>
      <c r="K117" s="2595"/>
      <c r="L117" s="2595"/>
    </row>
    <row r="118" spans="1:12">
      <c r="A118" s="2550"/>
      <c r="D118" s="2595"/>
      <c r="E118" s="2595"/>
      <c r="F118" s="2595"/>
      <c r="G118" s="2595"/>
      <c r="H118" s="2595"/>
      <c r="I118" s="2595"/>
      <c r="J118" s="2595"/>
      <c r="K118" s="2595"/>
      <c r="L118" s="2595"/>
    </row>
    <row r="119" spans="1:12">
      <c r="A119" s="2550"/>
      <c r="D119" s="2595"/>
      <c r="E119" s="2595"/>
      <c r="F119" s="2595"/>
      <c r="G119" s="2595"/>
      <c r="H119" s="2595"/>
      <c r="I119" s="2595"/>
      <c r="J119" s="2595"/>
      <c r="K119" s="2595"/>
      <c r="L119" s="2595"/>
    </row>
    <row r="120" spans="1:12">
      <c r="A120" s="2550"/>
      <c r="D120" s="2595"/>
      <c r="E120" s="2595"/>
      <c r="F120" s="2595"/>
      <c r="G120" s="2595"/>
      <c r="H120" s="2595"/>
      <c r="I120" s="2595"/>
      <c r="J120" s="2595"/>
      <c r="K120" s="2595"/>
      <c r="L120" s="2595"/>
    </row>
    <row r="121" spans="1:12">
      <c r="A121" s="2550"/>
      <c r="D121" s="2595"/>
      <c r="E121" s="2595"/>
      <c r="F121" s="2595"/>
      <c r="G121" s="2595"/>
      <c r="H121" s="2595"/>
      <c r="I121" s="2595"/>
      <c r="J121" s="2595"/>
      <c r="K121" s="2595"/>
      <c r="L121" s="2595"/>
    </row>
    <row r="122" spans="1:12">
      <c r="A122" s="2550"/>
      <c r="D122" s="2595"/>
      <c r="E122" s="2595"/>
      <c r="F122" s="2595"/>
      <c r="G122" s="2595"/>
      <c r="H122" s="2595"/>
      <c r="I122" s="2595"/>
      <c r="J122" s="2595"/>
      <c r="K122" s="2595"/>
      <c r="L122" s="2595"/>
    </row>
    <row r="123" spans="1:12">
      <c r="A123" s="2550"/>
      <c r="D123" s="2595"/>
      <c r="E123" s="2595"/>
      <c r="F123" s="2595"/>
      <c r="G123" s="2595"/>
      <c r="H123" s="2595"/>
      <c r="I123" s="2595"/>
      <c r="J123" s="2595"/>
      <c r="K123" s="2595"/>
      <c r="L123" s="2595"/>
    </row>
    <row r="124" spans="1:12">
      <c r="A124" s="2550"/>
      <c r="D124" s="2595"/>
      <c r="E124" s="2595"/>
      <c r="F124" s="2595"/>
      <c r="G124" s="2595"/>
      <c r="H124" s="2595"/>
      <c r="I124" s="2595"/>
      <c r="J124" s="2595"/>
      <c r="K124" s="2595"/>
      <c r="L124" s="2595"/>
    </row>
    <row r="125" spans="1:12">
      <c r="A125" s="2550"/>
      <c r="D125" s="2595"/>
      <c r="E125" s="2595"/>
      <c r="F125" s="2595"/>
      <c r="G125" s="2595"/>
      <c r="H125" s="2595"/>
      <c r="I125" s="2595"/>
      <c r="J125" s="2595"/>
      <c r="K125" s="2595"/>
      <c r="L125" s="2595"/>
    </row>
    <row r="126" spans="1:12">
      <c r="A126" s="2550"/>
      <c r="D126" s="2595"/>
      <c r="E126" s="2595"/>
      <c r="F126" s="2595"/>
      <c r="G126" s="2595"/>
      <c r="H126" s="2595"/>
      <c r="I126" s="2595"/>
      <c r="J126" s="2595"/>
      <c r="K126" s="2595"/>
      <c r="L126" s="2595"/>
    </row>
    <row r="127" spans="1:12">
      <c r="A127" s="2550"/>
      <c r="D127" s="2595"/>
      <c r="E127" s="2595"/>
      <c r="F127" s="2595"/>
      <c r="G127" s="2595"/>
      <c r="H127" s="2595"/>
      <c r="I127" s="2595"/>
      <c r="J127" s="2595"/>
      <c r="K127" s="2595"/>
      <c r="L127" s="2595"/>
    </row>
    <row r="128" spans="1:12">
      <c r="A128" s="2550"/>
      <c r="D128" s="2595"/>
      <c r="E128" s="2595"/>
      <c r="F128" s="2595"/>
      <c r="G128" s="2595"/>
      <c r="H128" s="2595"/>
      <c r="I128" s="2595"/>
      <c r="J128" s="2595"/>
      <c r="K128" s="2595"/>
      <c r="L128" s="2595"/>
    </row>
    <row r="129" spans="1:12">
      <c r="A129" s="2550"/>
      <c r="D129" s="2595"/>
      <c r="E129" s="2595"/>
      <c r="F129" s="2595"/>
      <c r="G129" s="2595"/>
      <c r="H129" s="2595"/>
      <c r="I129" s="2595"/>
      <c r="J129" s="2595"/>
      <c r="K129" s="2595"/>
      <c r="L129" s="2595"/>
    </row>
    <row r="130" spans="1:12">
      <c r="A130" s="2550"/>
      <c r="D130" s="2595"/>
      <c r="E130" s="2595"/>
      <c r="F130" s="2595"/>
      <c r="G130" s="2595"/>
      <c r="H130" s="2595"/>
      <c r="I130" s="2595"/>
      <c r="J130" s="2595"/>
      <c r="K130" s="2595"/>
      <c r="L130" s="2595"/>
    </row>
  </sheetData>
  <mergeCells count="16">
    <mergeCell ref="I7:I8"/>
    <mergeCell ref="A1:L1"/>
    <mergeCell ref="A2:L2"/>
    <mergeCell ref="A3:L3"/>
    <mergeCell ref="A4:L4"/>
    <mergeCell ref="A5:L5"/>
    <mergeCell ref="J7:J8"/>
    <mergeCell ref="K7:K8"/>
    <mergeCell ref="L7:L8"/>
    <mergeCell ref="G6:H6"/>
    <mergeCell ref="I6:L6"/>
    <mergeCell ref="A9:B9"/>
    <mergeCell ref="A6:A8"/>
    <mergeCell ref="B6:B8"/>
    <mergeCell ref="C6:C8"/>
    <mergeCell ref="E6:F6"/>
  </mergeCells>
  <printOptions horizontalCentered="1"/>
  <pageMargins left="0.2" right="0.2" top="0.75" bottom="0.75" header="0.3" footer="0.3"/>
  <pageSetup paperSize="9" scale="80"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6"/>
  <sheetViews>
    <sheetView view="pageBreakPreview" zoomScale="80" zoomScaleNormal="80" zoomScaleSheetLayoutView="80" workbookViewId="0">
      <pane ySplit="5" topLeftCell="A6" activePane="bottomLeft" state="frozen"/>
      <selection activeCell="M38" sqref="M38"/>
      <selection pane="bottomLeft" activeCell="M38" sqref="M38"/>
    </sheetView>
  </sheetViews>
  <sheetFormatPr defaultColWidth="19" defaultRowHeight="15"/>
  <cols>
    <col min="1" max="1" width="8.140625" style="288" bestFit="1" customWidth="1"/>
    <col min="2" max="2" width="13.5703125" style="288" customWidth="1"/>
    <col min="3" max="3" width="12.42578125" style="288" bestFit="1" customWidth="1"/>
    <col min="4" max="4" width="11" style="288" customWidth="1"/>
    <col min="5" max="5" width="14" style="288" bestFit="1" customWidth="1"/>
    <col min="6" max="6" width="11" style="288" bestFit="1" customWidth="1"/>
    <col min="7" max="7" width="12.85546875" style="288" bestFit="1" customWidth="1"/>
    <col min="8" max="8" width="10.85546875" style="288" customWidth="1"/>
    <col min="9" max="9" width="15.140625" style="288" customWidth="1"/>
    <col min="10" max="10" width="10.85546875" style="288" customWidth="1"/>
    <col min="11" max="11" width="13.140625" style="288" customWidth="1"/>
    <col min="12" max="12" width="10.85546875" style="288" customWidth="1"/>
    <col min="13" max="13" width="15.140625" style="288" bestFit="1" customWidth="1"/>
    <col min="14" max="14" width="11.5703125" style="288" customWidth="1"/>
    <col min="15" max="16384" width="19" style="288"/>
  </cols>
  <sheetData>
    <row r="1" spans="1:14" ht="18.75">
      <c r="A1" s="3547" t="s">
        <v>1134</v>
      </c>
      <c r="B1" s="3547"/>
      <c r="C1" s="3547"/>
      <c r="D1" s="3547"/>
      <c r="E1" s="3547"/>
      <c r="F1" s="3547"/>
      <c r="G1" s="3547"/>
      <c r="H1" s="3547"/>
      <c r="I1" s="3547"/>
      <c r="J1" s="3547"/>
      <c r="K1" s="3547"/>
      <c r="L1" s="3547"/>
      <c r="M1" s="3547"/>
      <c r="N1" s="3547"/>
    </row>
    <row r="2" spans="1:14" ht="18.75">
      <c r="A2" s="3547" t="s">
        <v>201</v>
      </c>
      <c r="B2" s="3547"/>
      <c r="C2" s="3547"/>
      <c r="D2" s="3547"/>
      <c r="E2" s="3547"/>
      <c r="F2" s="3547"/>
      <c r="G2" s="3547"/>
      <c r="H2" s="3547"/>
      <c r="I2" s="3547"/>
      <c r="J2" s="3547"/>
      <c r="K2" s="3547"/>
      <c r="L2" s="3547"/>
      <c r="M2" s="3547"/>
      <c r="N2" s="3547"/>
    </row>
    <row r="3" spans="1:14" ht="16.5" thickBot="1">
      <c r="A3" s="3548" t="s">
        <v>1119</v>
      </c>
      <c r="B3" s="3548"/>
      <c r="C3" s="3548"/>
      <c r="D3" s="3548"/>
      <c r="E3" s="3548"/>
      <c r="F3" s="3548"/>
      <c r="G3" s="3548"/>
      <c r="H3" s="3548"/>
      <c r="I3" s="3548"/>
      <c r="J3" s="3548"/>
      <c r="K3" s="3548"/>
      <c r="L3" s="3548"/>
      <c r="M3" s="3548"/>
      <c r="N3" s="3548"/>
    </row>
    <row r="4" spans="1:14" ht="15" customHeight="1" thickTop="1">
      <c r="A4" s="3541" t="s">
        <v>1126</v>
      </c>
      <c r="B4" s="3538" t="s">
        <v>157</v>
      </c>
      <c r="C4" s="3538" t="s">
        <v>1125</v>
      </c>
      <c r="D4" s="3538" t="s">
        <v>1112</v>
      </c>
      <c r="E4" s="3538" t="s">
        <v>1124</v>
      </c>
      <c r="F4" s="3538" t="s">
        <v>1110</v>
      </c>
      <c r="G4" s="3538" t="s">
        <v>1123</v>
      </c>
      <c r="H4" s="3538" t="s">
        <v>1112</v>
      </c>
      <c r="I4" s="3538" t="s">
        <v>1122</v>
      </c>
      <c r="J4" s="3538" t="s">
        <v>1112</v>
      </c>
      <c r="K4" s="3538" t="s">
        <v>1121</v>
      </c>
      <c r="L4" s="3538" t="s">
        <v>1112</v>
      </c>
      <c r="M4" s="3538" t="s">
        <v>1120</v>
      </c>
      <c r="N4" s="3543" t="s">
        <v>1112</v>
      </c>
    </row>
    <row r="5" spans="1:14" ht="33.75" customHeight="1">
      <c r="A5" s="3542"/>
      <c r="B5" s="3539"/>
      <c r="C5" s="3539"/>
      <c r="D5" s="3539"/>
      <c r="E5" s="3539"/>
      <c r="F5" s="3539"/>
      <c r="G5" s="3539"/>
      <c r="H5" s="3539"/>
      <c r="I5" s="3539"/>
      <c r="J5" s="3539"/>
      <c r="K5" s="3539"/>
      <c r="L5" s="3539"/>
      <c r="M5" s="3539"/>
      <c r="N5" s="3544"/>
    </row>
    <row r="6" spans="1:14" hidden="1">
      <c r="A6" s="1152" t="s">
        <v>68</v>
      </c>
      <c r="B6" s="1151" t="s">
        <v>430</v>
      </c>
      <c r="C6" s="1150">
        <v>761386.19648636004</v>
      </c>
      <c r="D6" s="1150"/>
      <c r="E6" s="1150">
        <v>1104974.0352703992</v>
      </c>
      <c r="F6" s="1150"/>
      <c r="G6" s="1150">
        <v>1485920.2068525481</v>
      </c>
      <c r="H6" s="1150"/>
      <c r="I6" s="1150">
        <v>160997.43947424999</v>
      </c>
      <c r="J6" s="1150"/>
      <c r="K6" s="1150">
        <v>73830.970726729895</v>
      </c>
      <c r="L6" s="1150"/>
      <c r="M6" s="1150">
        <v>1374207.9472096113</v>
      </c>
      <c r="N6" s="1149"/>
    </row>
    <row r="7" spans="1:14" hidden="1">
      <c r="A7" s="1152" t="s">
        <v>68</v>
      </c>
      <c r="B7" s="1151" t="s">
        <v>428</v>
      </c>
      <c r="C7" s="1150">
        <v>797817.34828989743</v>
      </c>
      <c r="D7" s="1150"/>
      <c r="E7" s="1150">
        <v>1097978.1972896545</v>
      </c>
      <c r="F7" s="1150"/>
      <c r="G7" s="1150">
        <v>1490331.6466218212</v>
      </c>
      <c r="H7" s="1150"/>
      <c r="I7" s="1150">
        <v>154874.11747428999</v>
      </c>
      <c r="J7" s="1150"/>
      <c r="K7" s="1150">
        <v>85762.272289960005</v>
      </c>
      <c r="L7" s="1150"/>
      <c r="M7" s="1150">
        <v>1396801.376991038</v>
      </c>
      <c r="N7" s="1149"/>
    </row>
    <row r="8" spans="1:14" hidden="1">
      <c r="A8" s="1152" t="s">
        <v>68</v>
      </c>
      <c r="B8" s="1151" t="s">
        <v>426</v>
      </c>
      <c r="C8" s="1150">
        <v>819282.25861470995</v>
      </c>
      <c r="D8" s="1150"/>
      <c r="E8" s="1150">
        <v>1142912.10077963</v>
      </c>
      <c r="F8" s="1150"/>
      <c r="G8" s="1150">
        <v>1504913.0621274498</v>
      </c>
      <c r="H8" s="1150"/>
      <c r="I8" s="1150">
        <v>151539.63447428998</v>
      </c>
      <c r="J8" s="1150"/>
      <c r="K8" s="1150">
        <v>84617.621207030024</v>
      </c>
      <c r="L8" s="1150"/>
      <c r="M8" s="1150">
        <v>1414280.6089761041</v>
      </c>
      <c r="N8" s="1149"/>
    </row>
    <row r="9" spans="1:14" hidden="1">
      <c r="A9" s="1152" t="s">
        <v>68</v>
      </c>
      <c r="B9" s="1151" t="s">
        <v>424</v>
      </c>
      <c r="C9" s="1150">
        <v>846732.64821535815</v>
      </c>
      <c r="D9" s="1150"/>
      <c r="E9" s="1150">
        <v>1152350.2290218847</v>
      </c>
      <c r="F9" s="1150"/>
      <c r="G9" s="1150">
        <v>1516385.1947821002</v>
      </c>
      <c r="H9" s="1150"/>
      <c r="I9" s="1150">
        <v>151539.63447429001</v>
      </c>
      <c r="J9" s="1150"/>
      <c r="K9" s="1150">
        <v>80815.472701440187</v>
      </c>
      <c r="L9" s="1150"/>
      <c r="M9" s="1150">
        <v>1419164.074184929</v>
      </c>
      <c r="N9" s="1149"/>
    </row>
    <row r="10" spans="1:14" hidden="1">
      <c r="A10" s="1152" t="s">
        <v>68</v>
      </c>
      <c r="B10" s="1151" t="s">
        <v>422</v>
      </c>
      <c r="C10" s="1150">
        <v>899313.73598867329</v>
      </c>
      <c r="D10" s="1150"/>
      <c r="E10" s="1150">
        <v>1132257.4071876765</v>
      </c>
      <c r="F10" s="1150"/>
      <c r="G10" s="1150">
        <v>1522371.8578006772</v>
      </c>
      <c r="H10" s="1150"/>
      <c r="I10" s="1150">
        <v>146070.08447429002</v>
      </c>
      <c r="J10" s="1150"/>
      <c r="K10" s="1150">
        <v>82076.889457140074</v>
      </c>
      <c r="L10" s="1150"/>
      <c r="M10" s="1150">
        <v>1431372.2566010868</v>
      </c>
      <c r="N10" s="1149"/>
    </row>
    <row r="11" spans="1:14" hidden="1">
      <c r="A11" s="1152" t="s">
        <v>68</v>
      </c>
      <c r="B11" s="1151" t="s">
        <v>420</v>
      </c>
      <c r="C11" s="1150">
        <v>902750.81895720644</v>
      </c>
      <c r="D11" s="1150"/>
      <c r="E11" s="1150">
        <v>1144820.0144183955</v>
      </c>
      <c r="F11" s="1150"/>
      <c r="G11" s="1150">
        <v>1544110.3174265623</v>
      </c>
      <c r="H11" s="1150"/>
      <c r="I11" s="1150">
        <v>142261.07947428999</v>
      </c>
      <c r="J11" s="1150"/>
      <c r="K11" s="1150">
        <v>81894.767704680053</v>
      </c>
      <c r="L11" s="1150"/>
      <c r="M11" s="1150">
        <v>1455358.173766803</v>
      </c>
      <c r="N11" s="1149"/>
    </row>
    <row r="12" spans="1:14" hidden="1">
      <c r="A12" s="1152" t="s">
        <v>68</v>
      </c>
      <c r="B12" s="1151" t="s">
        <v>417</v>
      </c>
      <c r="C12" s="1150">
        <v>931701.86175068433</v>
      </c>
      <c r="D12" s="1150"/>
      <c r="E12" s="1150">
        <v>1121020.7030326719</v>
      </c>
      <c r="F12" s="1150"/>
      <c r="G12" s="1150">
        <v>1569875.9346912659</v>
      </c>
      <c r="H12" s="1150"/>
      <c r="I12" s="1150">
        <v>141295.11447428999</v>
      </c>
      <c r="J12" s="1150"/>
      <c r="K12" s="1150">
        <v>76197.417757990057</v>
      </c>
      <c r="L12" s="1150"/>
      <c r="M12" s="1150">
        <v>1478456.5531649431</v>
      </c>
      <c r="N12" s="1149"/>
    </row>
    <row r="13" spans="1:14" hidden="1">
      <c r="A13" s="1152" t="s">
        <v>68</v>
      </c>
      <c r="B13" s="1151" t="s">
        <v>414</v>
      </c>
      <c r="C13" s="1150">
        <v>930794.17288193398</v>
      </c>
      <c r="D13" s="1150"/>
      <c r="E13" s="1150">
        <v>1162392.5091037205</v>
      </c>
      <c r="F13" s="1150"/>
      <c r="G13" s="1150">
        <v>1612062.2424614911</v>
      </c>
      <c r="H13" s="1150"/>
      <c r="I13" s="1150">
        <v>146357.78847425</v>
      </c>
      <c r="J13" s="1150"/>
      <c r="K13" s="1150">
        <v>96088.176132629917</v>
      </c>
      <c r="L13" s="1150"/>
      <c r="M13" s="1150">
        <v>1532969.0318797815</v>
      </c>
      <c r="N13" s="1149"/>
    </row>
    <row r="14" spans="1:14" hidden="1">
      <c r="A14" s="1152" t="s">
        <v>68</v>
      </c>
      <c r="B14" s="1151" t="s">
        <v>411</v>
      </c>
      <c r="C14" s="1150">
        <v>928209.6686021022</v>
      </c>
      <c r="D14" s="1150"/>
      <c r="E14" s="1150">
        <v>1193220.7192725362</v>
      </c>
      <c r="F14" s="1150"/>
      <c r="G14" s="1150">
        <v>1616792.2144954938</v>
      </c>
      <c r="H14" s="1150"/>
      <c r="I14" s="1150">
        <v>168085.68847425</v>
      </c>
      <c r="J14" s="1150"/>
      <c r="K14" s="1150">
        <v>150768.7830912401</v>
      </c>
      <c r="L14" s="1150"/>
      <c r="M14" s="1150">
        <v>1570964.480300507</v>
      </c>
      <c r="N14" s="1149"/>
    </row>
    <row r="15" spans="1:14" hidden="1">
      <c r="A15" s="1152" t="s">
        <v>68</v>
      </c>
      <c r="B15" s="1151" t="s">
        <v>408</v>
      </c>
      <c r="C15" s="1150">
        <v>931995.50796766439</v>
      </c>
      <c r="D15" s="1150"/>
      <c r="E15" s="1150">
        <v>1177092.8995907865</v>
      </c>
      <c r="F15" s="1150"/>
      <c r="G15" s="1150">
        <v>1624779.3707057792</v>
      </c>
      <c r="H15" s="1150"/>
      <c r="I15" s="1150">
        <v>205021.92687424997</v>
      </c>
      <c r="J15" s="1150"/>
      <c r="K15" s="1150">
        <v>210216.03372714997</v>
      </c>
      <c r="L15" s="1150"/>
      <c r="M15" s="1150">
        <v>1601023.5634234138</v>
      </c>
      <c r="N15" s="1149"/>
    </row>
    <row r="16" spans="1:14" hidden="1">
      <c r="A16" s="1152" t="s">
        <v>68</v>
      </c>
      <c r="B16" s="1151" t="s">
        <v>405</v>
      </c>
      <c r="C16" s="1150">
        <v>939742.43607074092</v>
      </c>
      <c r="D16" s="1150"/>
      <c r="E16" s="1150">
        <v>1203937.4408533098</v>
      </c>
      <c r="F16" s="1150"/>
      <c r="G16" s="1150">
        <v>1662751.9908886857</v>
      </c>
      <c r="H16" s="1150"/>
      <c r="I16" s="1150">
        <v>211433.42687424997</v>
      </c>
      <c r="J16" s="1150"/>
      <c r="K16" s="1150">
        <v>217465.69470120998</v>
      </c>
      <c r="L16" s="1150"/>
      <c r="M16" s="1150">
        <v>1640613.1749226695</v>
      </c>
      <c r="N16" s="1149"/>
    </row>
    <row r="17" spans="1:16" s="1158" customFormat="1" hidden="1">
      <c r="A17" s="1148" t="s">
        <v>68</v>
      </c>
      <c r="B17" s="1147" t="s">
        <v>402</v>
      </c>
      <c r="C17" s="1145">
        <v>955980.88294919219</v>
      </c>
      <c r="D17" s="1145"/>
      <c r="E17" s="1145">
        <v>1288597.6894285779</v>
      </c>
      <c r="F17" s="1145"/>
      <c r="G17" s="1145">
        <v>1805735.9748320361</v>
      </c>
      <c r="H17" s="1145"/>
      <c r="I17" s="1145">
        <v>202777.81187425001</v>
      </c>
      <c r="J17" s="1145"/>
      <c r="K17" s="1145">
        <v>115018.4562489799</v>
      </c>
      <c r="L17" s="1145"/>
      <c r="M17" s="1145">
        <v>1692306.0682793078</v>
      </c>
      <c r="N17" s="1144"/>
    </row>
    <row r="18" spans="1:16">
      <c r="A18" s="3440" t="s">
        <v>69</v>
      </c>
      <c r="B18" s="393" t="s">
        <v>430</v>
      </c>
      <c r="C18" s="311">
        <v>954172.62292690307</v>
      </c>
      <c r="D18" s="311">
        <f t="shared" ref="D18:D58" si="0">(C18-C6)/C6*100</f>
        <v>25.320452003229445</v>
      </c>
      <c r="E18" s="311">
        <v>1294250.6297201414</v>
      </c>
      <c r="F18" s="311">
        <f t="shared" ref="F18:F58" si="1">(E18-E6)/E6*100</f>
        <v>17.129506070558861</v>
      </c>
      <c r="G18" s="311">
        <v>1767404.0268099653</v>
      </c>
      <c r="H18" s="311">
        <f t="shared" ref="H18:H58" si="2">(G18-G6)/G6*100</f>
        <v>18.943400773427239</v>
      </c>
      <c r="I18" s="311">
        <v>202797.89347425001</v>
      </c>
      <c r="J18" s="311">
        <f t="shared" ref="J18:J58" si="3">(I18-I6)/I6*100</f>
        <v>25.963427826245404</v>
      </c>
      <c r="K18" s="311">
        <v>172611.48391627008</v>
      </c>
      <c r="L18" s="311">
        <f t="shared" ref="L18:L58" si="4">(K18-K6)/K6*100</f>
        <v>133.79278670892177</v>
      </c>
      <c r="M18" s="311">
        <v>1710544.7616483746</v>
      </c>
      <c r="N18" s="312">
        <f t="shared" ref="N18:N58" si="5">(M18-M6)/M6*100</f>
        <v>24.474957747239763</v>
      </c>
    </row>
    <row r="19" spans="1:16">
      <c r="A19" s="3441"/>
      <c r="B19" s="291" t="s">
        <v>428</v>
      </c>
      <c r="C19" s="294">
        <v>952629.95083158556</v>
      </c>
      <c r="D19" s="294">
        <f t="shared" si="0"/>
        <v>19.40451694532906</v>
      </c>
      <c r="E19" s="294">
        <v>1325577.1861440751</v>
      </c>
      <c r="F19" s="294">
        <f t="shared" si="1"/>
        <v>20.728916969047827</v>
      </c>
      <c r="G19" s="294">
        <v>1807355.305064003</v>
      </c>
      <c r="H19" s="294">
        <f t="shared" si="2"/>
        <v>21.272020839172857</v>
      </c>
      <c r="I19" s="294">
        <v>203626.69347425</v>
      </c>
      <c r="J19" s="294">
        <f t="shared" si="3"/>
        <v>31.478840231682497</v>
      </c>
      <c r="K19" s="294">
        <v>188537.29436024994</v>
      </c>
      <c r="L19" s="294">
        <f t="shared" si="4"/>
        <v>119.83710240653404</v>
      </c>
      <c r="M19" s="294">
        <v>1764512.5026789661</v>
      </c>
      <c r="N19" s="290">
        <f t="shared" si="5"/>
        <v>26.325226459902566</v>
      </c>
    </row>
    <row r="20" spans="1:16">
      <c r="A20" s="3441"/>
      <c r="B20" s="291" t="s">
        <v>426</v>
      </c>
      <c r="C20" s="294">
        <v>971723.29379718937</v>
      </c>
      <c r="D20" s="294">
        <f t="shared" si="0"/>
        <v>18.606656445879295</v>
      </c>
      <c r="E20" s="294">
        <v>1393245.6230021643</v>
      </c>
      <c r="F20" s="294">
        <f t="shared" si="1"/>
        <v>21.903129912770275</v>
      </c>
      <c r="G20" s="294">
        <v>1812563.1866172729</v>
      </c>
      <c r="H20" s="294">
        <f t="shared" si="2"/>
        <v>20.443049650649421</v>
      </c>
      <c r="I20" s="294">
        <v>203626.65767424999</v>
      </c>
      <c r="J20" s="294">
        <f t="shared" si="3"/>
        <v>34.37188124457105</v>
      </c>
      <c r="K20" s="294">
        <v>184262.64910605011</v>
      </c>
      <c r="L20" s="294">
        <f t="shared" si="4"/>
        <v>117.7591930352464</v>
      </c>
      <c r="M20" s="294">
        <v>1765046.8897170981</v>
      </c>
      <c r="N20" s="290">
        <f t="shared" si="5"/>
        <v>24.801745743720414</v>
      </c>
    </row>
    <row r="21" spans="1:16">
      <c r="A21" s="3441"/>
      <c r="B21" s="291" t="s">
        <v>424</v>
      </c>
      <c r="C21" s="294">
        <v>976875.03875332512</v>
      </c>
      <c r="D21" s="294">
        <f t="shared" si="0"/>
        <v>15.369950693677106</v>
      </c>
      <c r="E21" s="294">
        <v>1394196.8995329801</v>
      </c>
      <c r="F21" s="294">
        <f t="shared" si="1"/>
        <v>20.987254084756408</v>
      </c>
      <c r="G21" s="294">
        <v>1873119.9117085577</v>
      </c>
      <c r="H21" s="294">
        <f t="shared" si="2"/>
        <v>23.525336316523408</v>
      </c>
      <c r="I21" s="294">
        <v>203627.46957425002</v>
      </c>
      <c r="J21" s="294">
        <f t="shared" si="3"/>
        <v>34.372417011997712</v>
      </c>
      <c r="K21" s="294">
        <v>183603.48755300004</v>
      </c>
      <c r="L21" s="294">
        <f t="shared" si="4"/>
        <v>127.18853384833089</v>
      </c>
      <c r="M21" s="294">
        <v>1824286.1686535927</v>
      </c>
      <c r="N21" s="290">
        <f t="shared" si="5"/>
        <v>28.546529738031744</v>
      </c>
    </row>
    <row r="22" spans="1:16">
      <c r="A22" s="3441"/>
      <c r="B22" s="291" t="s">
        <v>422</v>
      </c>
      <c r="C22" s="294">
        <v>985397.79289073485</v>
      </c>
      <c r="D22" s="294">
        <f t="shared" si="0"/>
        <v>9.5721941584072248</v>
      </c>
      <c r="E22" s="294">
        <v>1404099.6987408667</v>
      </c>
      <c r="F22" s="294">
        <f t="shared" si="1"/>
        <v>24.008877294819161</v>
      </c>
      <c r="G22" s="294">
        <v>1905700.1076798423</v>
      </c>
      <c r="H22" s="294">
        <f t="shared" si="2"/>
        <v>25.179672621704093</v>
      </c>
      <c r="I22" s="294">
        <v>196927.46957425002</v>
      </c>
      <c r="J22" s="294">
        <f t="shared" si="3"/>
        <v>34.817112130110026</v>
      </c>
      <c r="K22" s="294">
        <v>186775.7484373301</v>
      </c>
      <c r="L22" s="294">
        <f t="shared" si="4"/>
        <v>127.56192354836129</v>
      </c>
      <c r="M22" s="294">
        <v>1866117.4459997485</v>
      </c>
      <c r="N22" s="290">
        <f t="shared" si="5"/>
        <v>30.372615327266477</v>
      </c>
    </row>
    <row r="23" spans="1:16">
      <c r="A23" s="3441"/>
      <c r="B23" s="291" t="s">
        <v>420</v>
      </c>
      <c r="C23" s="294">
        <v>1006437.9793432481</v>
      </c>
      <c r="D23" s="294">
        <f t="shared" si="0"/>
        <v>11.485689983179817</v>
      </c>
      <c r="E23" s="294">
        <v>1419163.3462111321</v>
      </c>
      <c r="F23" s="294">
        <f t="shared" si="1"/>
        <v>23.963883260034695</v>
      </c>
      <c r="G23" s="294">
        <v>1914800.5099128229</v>
      </c>
      <c r="H23" s="294">
        <f t="shared" si="2"/>
        <v>24.006716897278327</v>
      </c>
      <c r="I23" s="294">
        <v>196932.20537424998</v>
      </c>
      <c r="J23" s="294">
        <f t="shared" si="3"/>
        <v>38.43013570682232</v>
      </c>
      <c r="K23" s="294">
        <v>217594.30937773001</v>
      </c>
      <c r="L23" s="294">
        <f t="shared" si="4"/>
        <v>165.69989203998333</v>
      </c>
      <c r="M23" s="294">
        <v>1904771.6748261056</v>
      </c>
      <c r="N23" s="290">
        <f t="shared" si="5"/>
        <v>30.879924211104452</v>
      </c>
    </row>
    <row r="24" spans="1:16">
      <c r="A24" s="3441"/>
      <c r="B24" s="291" t="s">
        <v>417</v>
      </c>
      <c r="C24" s="294">
        <v>996551.39839059534</v>
      </c>
      <c r="D24" s="294">
        <f t="shared" si="0"/>
        <v>6.9603313358264165</v>
      </c>
      <c r="E24" s="294">
        <v>1462299.8884003458</v>
      </c>
      <c r="F24" s="294">
        <f t="shared" si="1"/>
        <v>30.44361129499384</v>
      </c>
      <c r="G24" s="294">
        <v>1973489.1114274317</v>
      </c>
      <c r="H24" s="294">
        <f t="shared" si="2"/>
        <v>25.709877310498484</v>
      </c>
      <c r="I24" s="294">
        <v>191964.20014425</v>
      </c>
      <c r="J24" s="294">
        <f t="shared" si="3"/>
        <v>35.860465422659566</v>
      </c>
      <c r="K24" s="294">
        <v>201611.38262585981</v>
      </c>
      <c r="L24" s="294">
        <f t="shared" si="4"/>
        <v>164.59083333531845</v>
      </c>
      <c r="M24" s="294">
        <v>1952610.079988376</v>
      </c>
      <c r="N24" s="290">
        <f t="shared" si="5"/>
        <v>32.070846167809854</v>
      </c>
    </row>
    <row r="25" spans="1:16">
      <c r="A25" s="3441"/>
      <c r="B25" s="291" t="s">
        <v>414</v>
      </c>
      <c r="C25" s="294">
        <v>997476.25393599598</v>
      </c>
      <c r="D25" s="294">
        <f t="shared" si="0"/>
        <v>7.1639985505710992</v>
      </c>
      <c r="E25" s="294">
        <v>1477705.5117984372</v>
      </c>
      <c r="F25" s="294">
        <f t="shared" si="1"/>
        <v>27.126207389089537</v>
      </c>
      <c r="G25" s="294">
        <v>1999671.1868674534</v>
      </c>
      <c r="H25" s="294">
        <f t="shared" si="2"/>
        <v>24.044291479348473</v>
      </c>
      <c r="I25" s="294">
        <v>199176.27293025001</v>
      </c>
      <c r="J25" s="294">
        <f t="shared" si="3"/>
        <v>36.088605195952944</v>
      </c>
      <c r="K25" s="294">
        <v>195712.04799220996</v>
      </c>
      <c r="L25" s="294">
        <f t="shared" si="4"/>
        <v>103.67963663091058</v>
      </c>
      <c r="M25" s="294">
        <v>1966192.4415676568</v>
      </c>
      <c r="N25" s="290">
        <f t="shared" si="5"/>
        <v>28.260414964589419</v>
      </c>
    </row>
    <row r="26" spans="1:16">
      <c r="A26" s="3441"/>
      <c r="B26" s="291" t="s">
        <v>411</v>
      </c>
      <c r="C26" s="294">
        <v>980711.7960873358</v>
      </c>
      <c r="D26" s="294">
        <f t="shared" si="0"/>
        <v>5.6562788840911971</v>
      </c>
      <c r="E26" s="294">
        <v>1483754.4829773009</v>
      </c>
      <c r="F26" s="294">
        <f t="shared" si="1"/>
        <v>24.348702550345642</v>
      </c>
      <c r="G26" s="294">
        <v>1968430.5723282853</v>
      </c>
      <c r="H26" s="294">
        <f t="shared" si="2"/>
        <v>21.749137253392657</v>
      </c>
      <c r="I26" s="294">
        <v>217614.81201525001</v>
      </c>
      <c r="J26" s="294">
        <f t="shared" si="3"/>
        <v>29.46659170723369</v>
      </c>
      <c r="K26" s="294">
        <v>234661.13859361975</v>
      </c>
      <c r="L26" s="294">
        <f t="shared" si="4"/>
        <v>55.643054074138718</v>
      </c>
      <c r="M26" s="294">
        <v>1954922.0490185816</v>
      </c>
      <c r="N26" s="290">
        <f t="shared" si="5"/>
        <v>24.440881606987578</v>
      </c>
    </row>
    <row r="27" spans="1:16">
      <c r="A27" s="3441"/>
      <c r="B27" s="291" t="s">
        <v>408</v>
      </c>
      <c r="C27" s="294">
        <v>981153.09150331188</v>
      </c>
      <c r="D27" s="294">
        <f t="shared" si="0"/>
        <v>5.274444255943024</v>
      </c>
      <c r="E27" s="294">
        <v>1496146.0701579733</v>
      </c>
      <c r="F27" s="294">
        <f t="shared" si="1"/>
        <v>27.105181815140067</v>
      </c>
      <c r="G27" s="294">
        <v>1995072.4358219197</v>
      </c>
      <c r="H27" s="294">
        <f t="shared" si="2"/>
        <v>22.790359835458208</v>
      </c>
      <c r="I27" s="294">
        <v>245828.71201525</v>
      </c>
      <c r="J27" s="294">
        <f t="shared" si="3"/>
        <v>19.90361995086937</v>
      </c>
      <c r="K27" s="294">
        <v>262349.51710455999</v>
      </c>
      <c r="L27" s="294">
        <f t="shared" si="4"/>
        <v>24.799955766017685</v>
      </c>
      <c r="M27" s="294">
        <v>1980856.8750880051</v>
      </c>
      <c r="N27" s="290">
        <f t="shared" si="5"/>
        <v>23.724404833393383</v>
      </c>
      <c r="O27" s="1157"/>
      <c r="P27" s="1157"/>
    </row>
    <row r="28" spans="1:16">
      <c r="A28" s="3441"/>
      <c r="B28" s="1159" t="s">
        <v>405</v>
      </c>
      <c r="C28" s="1138">
        <v>1004652.0514026189</v>
      </c>
      <c r="D28" s="1138">
        <f t="shared" si="0"/>
        <v>6.9071708204727456</v>
      </c>
      <c r="E28" s="1138">
        <v>1500052.6893163305</v>
      </c>
      <c r="F28" s="1138">
        <f t="shared" si="1"/>
        <v>24.595567710988725</v>
      </c>
      <c r="G28" s="1138">
        <v>2009790.8638556148</v>
      </c>
      <c r="H28" s="1138">
        <f t="shared" si="2"/>
        <v>20.871355131046833</v>
      </c>
      <c r="I28" s="1138">
        <v>249952.45475525002</v>
      </c>
      <c r="J28" s="1138">
        <f t="shared" si="3"/>
        <v>18.218040756587293</v>
      </c>
      <c r="K28" s="1138">
        <v>269072.99572035001</v>
      </c>
      <c r="L28" s="1138">
        <f t="shared" si="4"/>
        <v>23.73123774305947</v>
      </c>
      <c r="M28" s="1138">
        <v>1998058.3564058489</v>
      </c>
      <c r="N28" s="1137">
        <f t="shared" si="5"/>
        <v>21.787291906882775</v>
      </c>
      <c r="O28" s="1157"/>
      <c r="P28" s="1157"/>
    </row>
    <row r="29" spans="1:16" s="1158" customFormat="1">
      <c r="A29" s="3442"/>
      <c r="B29" s="1156" t="s">
        <v>402</v>
      </c>
      <c r="C29" s="1133">
        <v>1014634.8957572373</v>
      </c>
      <c r="D29" s="1133">
        <f t="shared" si="0"/>
        <v>6.1354796789553001</v>
      </c>
      <c r="E29" s="1133">
        <v>1577067.098812168</v>
      </c>
      <c r="F29" s="1133">
        <f t="shared" si="1"/>
        <v>22.386305031441616</v>
      </c>
      <c r="G29" s="1133">
        <v>2177792.0340676117</v>
      </c>
      <c r="H29" s="1133">
        <f t="shared" si="2"/>
        <v>20.604122885140121</v>
      </c>
      <c r="I29" s="1133">
        <v>255761.09999525</v>
      </c>
      <c r="J29" s="1133">
        <f t="shared" si="3"/>
        <v>26.128740433325554</v>
      </c>
      <c r="K29" s="1133">
        <v>106272.09723108003</v>
      </c>
      <c r="L29" s="1133">
        <f t="shared" si="4"/>
        <v>-7.6043091718833971</v>
      </c>
      <c r="M29" s="1133">
        <v>1997159.9994325647</v>
      </c>
      <c r="N29" s="1132">
        <f t="shared" si="5"/>
        <v>18.014113219083612</v>
      </c>
      <c r="O29" s="1157"/>
      <c r="P29" s="1157"/>
    </row>
    <row r="30" spans="1:16">
      <c r="A30" s="3440" t="s">
        <v>70</v>
      </c>
      <c r="B30" s="393" t="s">
        <v>430</v>
      </c>
      <c r="C30" s="311">
        <v>1009512.7854103781</v>
      </c>
      <c r="D30" s="311">
        <f t="shared" si="0"/>
        <v>5.7998061518177231</v>
      </c>
      <c r="E30" s="311">
        <v>1606077.0651628929</v>
      </c>
      <c r="F30" s="311">
        <f t="shared" si="1"/>
        <v>24.093203300984943</v>
      </c>
      <c r="G30" s="311">
        <v>2100097.6323734559</v>
      </c>
      <c r="H30" s="311">
        <f t="shared" si="2"/>
        <v>18.823856940281971</v>
      </c>
      <c r="I30" s="311">
        <v>280761.69999524998</v>
      </c>
      <c r="J30" s="311">
        <f t="shared" si="3"/>
        <v>38.444090905164806</v>
      </c>
      <c r="K30" s="311">
        <v>228942.2035587696</v>
      </c>
      <c r="L30" s="311">
        <f t="shared" si="4"/>
        <v>32.634398572127608</v>
      </c>
      <c r="M30" s="311">
        <v>2016811.5132564057</v>
      </c>
      <c r="N30" s="312">
        <f t="shared" si="5"/>
        <v>17.904632399849955</v>
      </c>
      <c r="O30" s="1157"/>
      <c r="P30" s="1157"/>
    </row>
    <row r="31" spans="1:16">
      <c r="A31" s="3441"/>
      <c r="B31" s="291" t="s">
        <v>428</v>
      </c>
      <c r="C31" s="294">
        <v>1010636.4901320457</v>
      </c>
      <c r="D31" s="294">
        <f t="shared" si="0"/>
        <v>6.0890946426599442</v>
      </c>
      <c r="E31" s="294">
        <v>1628800.8715691706</v>
      </c>
      <c r="F31" s="294">
        <f t="shared" si="1"/>
        <v>22.87484188733907</v>
      </c>
      <c r="G31" s="294">
        <v>2141527.0795266856</v>
      </c>
      <c r="H31" s="294">
        <f t="shared" si="2"/>
        <v>18.489545111930759</v>
      </c>
      <c r="I31" s="294">
        <v>304418.79809524998</v>
      </c>
      <c r="J31" s="294">
        <f t="shared" si="3"/>
        <v>49.498473358919334</v>
      </c>
      <c r="K31" s="294">
        <v>258381.09799923995</v>
      </c>
      <c r="L31" s="294">
        <f t="shared" si="4"/>
        <v>37.045086424935697</v>
      </c>
      <c r="M31" s="294">
        <v>2061569.2312064581</v>
      </c>
      <c r="N31" s="290">
        <f t="shared" si="5"/>
        <v>16.835059432930418</v>
      </c>
      <c r="O31" s="1157"/>
      <c r="P31" s="1157"/>
    </row>
    <row r="32" spans="1:16">
      <c r="A32" s="3441"/>
      <c r="B32" s="291" t="s">
        <v>426</v>
      </c>
      <c r="C32" s="294">
        <v>1025424.8580087306</v>
      </c>
      <c r="D32" s="294">
        <f t="shared" si="0"/>
        <v>5.5264255322821745</v>
      </c>
      <c r="E32" s="294">
        <v>1674249.8227850418</v>
      </c>
      <c r="F32" s="294">
        <f t="shared" si="1"/>
        <v>20.16903517538924</v>
      </c>
      <c r="G32" s="294">
        <v>2192034.3167827185</v>
      </c>
      <c r="H32" s="294">
        <f t="shared" si="2"/>
        <v>20.93560836759794</v>
      </c>
      <c r="I32" s="294">
        <v>313305.39959525003</v>
      </c>
      <c r="J32" s="294">
        <f t="shared" si="3"/>
        <v>53.862663746343898</v>
      </c>
      <c r="K32" s="294">
        <v>246040.80308249054</v>
      </c>
      <c r="L32" s="294">
        <f t="shared" si="4"/>
        <v>33.527225553391872</v>
      </c>
      <c r="M32" s="294">
        <v>2092192.0544757424</v>
      </c>
      <c r="N32" s="290">
        <f t="shared" si="5"/>
        <v>18.534644414521996</v>
      </c>
      <c r="O32" s="1157"/>
      <c r="P32" s="1157"/>
    </row>
    <row r="33" spans="1:16">
      <c r="A33" s="3441"/>
      <c r="B33" s="291" t="s">
        <v>424</v>
      </c>
      <c r="C33" s="294">
        <v>1025842.112370234</v>
      </c>
      <c r="D33" s="294">
        <f t="shared" si="0"/>
        <v>5.0126240997415579</v>
      </c>
      <c r="E33" s="294">
        <v>1674620.9969703543</v>
      </c>
      <c r="F33" s="294">
        <f t="shared" si="1"/>
        <v>20.113665260000875</v>
      </c>
      <c r="G33" s="294">
        <v>2222117.3233385733</v>
      </c>
      <c r="H33" s="294">
        <f t="shared" si="2"/>
        <v>18.631877727020647</v>
      </c>
      <c r="I33" s="294">
        <v>352879.69359525002</v>
      </c>
      <c r="J33" s="294">
        <f t="shared" si="3"/>
        <v>73.296704188811418</v>
      </c>
      <c r="K33" s="294">
        <v>308740.20358884038</v>
      </c>
      <c r="L33" s="294">
        <f t="shared" si="4"/>
        <v>68.155958094051812</v>
      </c>
      <c r="M33" s="294">
        <v>2144328.6953300023</v>
      </c>
      <c r="N33" s="290">
        <f t="shared" si="5"/>
        <v>17.543438752957041</v>
      </c>
      <c r="O33" s="1157"/>
      <c r="P33" s="1157"/>
    </row>
    <row r="34" spans="1:16">
      <c r="A34" s="3441"/>
      <c r="B34" s="291" t="s">
        <v>422</v>
      </c>
      <c r="C34" s="294">
        <v>1010490.8521258051</v>
      </c>
      <c r="D34" s="294">
        <f t="shared" si="0"/>
        <v>2.5464903023029883</v>
      </c>
      <c r="E34" s="294">
        <v>1713544.4954326886</v>
      </c>
      <c r="F34" s="294">
        <f t="shared" si="1"/>
        <v>22.038662708162249</v>
      </c>
      <c r="G34" s="294">
        <v>2240258.686180504</v>
      </c>
      <c r="H34" s="294">
        <f t="shared" si="2"/>
        <v>17.555678207311495</v>
      </c>
      <c r="I34" s="294">
        <v>359833.99315325002</v>
      </c>
      <c r="J34" s="294">
        <f t="shared" si="3"/>
        <v>82.724123724941947</v>
      </c>
      <c r="K34" s="294">
        <v>348993.79929880059</v>
      </c>
      <c r="L34" s="294">
        <f t="shared" si="4"/>
        <v>86.851773968878206</v>
      </c>
      <c r="M34" s="294">
        <v>2195748.1605404131</v>
      </c>
      <c r="N34" s="290">
        <f t="shared" si="5"/>
        <v>17.663985471400441</v>
      </c>
      <c r="O34" s="1157"/>
      <c r="P34" s="1157"/>
    </row>
    <row r="35" spans="1:16">
      <c r="A35" s="3441"/>
      <c r="B35" s="291" t="s">
        <v>420</v>
      </c>
      <c r="C35" s="294">
        <v>1005319.3142656083</v>
      </c>
      <c r="D35" s="294">
        <f t="shared" si="0"/>
        <v>-0.11115092043423576</v>
      </c>
      <c r="E35" s="294">
        <v>1759486.7827004667</v>
      </c>
      <c r="F35" s="294">
        <f t="shared" si="1"/>
        <v>23.980568367829299</v>
      </c>
      <c r="G35" s="294">
        <v>2331180.9963526726</v>
      </c>
      <c r="H35" s="294">
        <f t="shared" si="2"/>
        <v>21.745371608387902</v>
      </c>
      <c r="I35" s="294">
        <v>365534.90352149005</v>
      </c>
      <c r="J35" s="294">
        <f t="shared" si="3"/>
        <v>85.614588952999071</v>
      </c>
      <c r="K35" s="294">
        <v>303173.90185436967</v>
      </c>
      <c r="L35" s="294">
        <f t="shared" si="4"/>
        <v>39.329885382286761</v>
      </c>
      <c r="M35" s="294">
        <v>2234183.3633572566</v>
      </c>
      <c r="N35" s="290">
        <f t="shared" si="5"/>
        <v>17.294024941925095</v>
      </c>
      <c r="O35" s="1157"/>
      <c r="P35" s="1157"/>
    </row>
    <row r="36" spans="1:16">
      <c r="A36" s="3441"/>
      <c r="B36" s="291" t="s">
        <v>417</v>
      </c>
      <c r="C36" s="294">
        <v>1004769.2513237557</v>
      </c>
      <c r="D36" s="294">
        <f t="shared" si="0"/>
        <v>0.82462911059399424</v>
      </c>
      <c r="E36" s="294">
        <v>1785774.6679117749</v>
      </c>
      <c r="F36" s="294">
        <f t="shared" si="1"/>
        <v>22.120960418405559</v>
      </c>
      <c r="G36" s="294">
        <v>2378528.8949547014</v>
      </c>
      <c r="H36" s="294">
        <f t="shared" si="2"/>
        <v>20.524044504826431</v>
      </c>
      <c r="I36" s="294">
        <v>365576.69735607994</v>
      </c>
      <c r="J36" s="294">
        <f t="shared" si="3"/>
        <v>90.440038862126471</v>
      </c>
      <c r="K36" s="294">
        <v>301639.59747978993</v>
      </c>
      <c r="L36" s="294">
        <f t="shared" si="4"/>
        <v>49.614368767837583</v>
      </c>
      <c r="M36" s="294">
        <v>2278189.9051264036</v>
      </c>
      <c r="N36" s="290">
        <f t="shared" si="5"/>
        <v>16.674082986397661</v>
      </c>
      <c r="O36" s="1157"/>
      <c r="P36" s="1157"/>
    </row>
    <row r="37" spans="1:16">
      <c r="A37" s="3441"/>
      <c r="B37" s="291" t="s">
        <v>414</v>
      </c>
      <c r="C37" s="294">
        <v>1003101.3548839149</v>
      </c>
      <c r="D37" s="294">
        <f t="shared" si="0"/>
        <v>0.56393331928680612</v>
      </c>
      <c r="E37" s="294">
        <v>1823977.8892058409</v>
      </c>
      <c r="F37" s="294">
        <f t="shared" si="1"/>
        <v>23.433111309571679</v>
      </c>
      <c r="G37" s="294">
        <v>2431564.0644178838</v>
      </c>
      <c r="H37" s="294">
        <f t="shared" si="2"/>
        <v>21.598194762560134</v>
      </c>
      <c r="I37" s="294">
        <v>359499.09692729003</v>
      </c>
      <c r="J37" s="294">
        <f t="shared" si="3"/>
        <v>80.492933037854272</v>
      </c>
      <c r="K37" s="294">
        <v>274025.29593716009</v>
      </c>
      <c r="L37" s="294">
        <f t="shared" si="4"/>
        <v>40.014525803780501</v>
      </c>
      <c r="M37" s="294">
        <v>2308223.7733100606</v>
      </c>
      <c r="N37" s="290">
        <f t="shared" si="5"/>
        <v>17.39561827781721</v>
      </c>
      <c r="O37" s="1157"/>
      <c r="P37" s="1157"/>
    </row>
    <row r="38" spans="1:16">
      <c r="A38" s="3441"/>
      <c r="B38" s="291" t="s">
        <v>411</v>
      </c>
      <c r="C38" s="294">
        <v>1017958.6172089119</v>
      </c>
      <c r="D38" s="294">
        <f t="shared" si="0"/>
        <v>3.797937505205573</v>
      </c>
      <c r="E38" s="294">
        <v>1855844.5217932058</v>
      </c>
      <c r="F38" s="294">
        <f t="shared" si="1"/>
        <v>25.077601657470261</v>
      </c>
      <c r="G38" s="294">
        <v>2452564.5565113211</v>
      </c>
      <c r="H38" s="294">
        <f t="shared" si="2"/>
        <v>24.594923031011241</v>
      </c>
      <c r="I38" s="294">
        <v>370320.43228229007</v>
      </c>
      <c r="J38" s="294">
        <f t="shared" si="3"/>
        <v>70.172438563758604</v>
      </c>
      <c r="K38" s="294">
        <v>288638.1979828896</v>
      </c>
      <c r="L38" s="294">
        <f t="shared" si="4"/>
        <v>23.002129672074066</v>
      </c>
      <c r="M38" s="294">
        <v>2332845.1384076765</v>
      </c>
      <c r="N38" s="290">
        <f t="shared" si="5"/>
        <v>19.331875129180798</v>
      </c>
      <c r="O38" s="1157"/>
      <c r="P38" s="1157"/>
    </row>
    <row r="39" spans="1:16">
      <c r="A39" s="3441"/>
      <c r="B39" s="291" t="s">
        <v>408</v>
      </c>
      <c r="C39" s="294">
        <v>1030213.1777250756</v>
      </c>
      <c r="D39" s="294">
        <f t="shared" si="0"/>
        <v>5.000247835594589</v>
      </c>
      <c r="E39" s="294">
        <v>1870093.2982693822</v>
      </c>
      <c r="F39" s="294">
        <f t="shared" si="1"/>
        <v>24.99403203805662</v>
      </c>
      <c r="G39" s="294">
        <v>2508999.0118683758</v>
      </c>
      <c r="H39" s="294">
        <f t="shared" si="2"/>
        <v>25.759795324661045</v>
      </c>
      <c r="I39" s="294">
        <v>371081.50061729003</v>
      </c>
      <c r="J39" s="294">
        <f t="shared" si="3"/>
        <v>50.951244700118657</v>
      </c>
      <c r="K39" s="294">
        <v>269507.60209390003</v>
      </c>
      <c r="L39" s="294">
        <f t="shared" si="4"/>
        <v>2.7284536553910157</v>
      </c>
      <c r="M39" s="294">
        <v>2369378.7450861768</v>
      </c>
      <c r="N39" s="290">
        <f t="shared" si="5"/>
        <v>19.613828484246774</v>
      </c>
      <c r="O39" s="1157"/>
      <c r="P39" s="1157"/>
    </row>
    <row r="40" spans="1:16">
      <c r="A40" s="3441"/>
      <c r="B40" s="1159" t="s">
        <v>405</v>
      </c>
      <c r="C40" s="1138">
        <v>1046424.4457863326</v>
      </c>
      <c r="D40" s="1138">
        <f t="shared" si="0"/>
        <v>4.1578966892462192</v>
      </c>
      <c r="E40" s="1138">
        <v>1900793.9058237332</v>
      </c>
      <c r="F40" s="1138">
        <f t="shared" si="1"/>
        <v>26.715142698757198</v>
      </c>
      <c r="G40" s="1138">
        <v>2578215.3923033234</v>
      </c>
      <c r="H40" s="1138">
        <f t="shared" si="2"/>
        <v>28.282770046891041</v>
      </c>
      <c r="I40" s="1138">
        <v>371070.99971229001</v>
      </c>
      <c r="J40" s="1138">
        <f t="shared" si="3"/>
        <v>48.456633512816502</v>
      </c>
      <c r="K40" s="1138">
        <v>248484.60310085019</v>
      </c>
      <c r="L40" s="1138">
        <f t="shared" si="4"/>
        <v>-7.6516012186141191</v>
      </c>
      <c r="M40" s="1138">
        <v>2417231.6860998981</v>
      </c>
      <c r="N40" s="1137">
        <f t="shared" si="5"/>
        <v>20.979033387596715</v>
      </c>
      <c r="O40" s="1157"/>
      <c r="P40" s="1157"/>
    </row>
    <row r="41" spans="1:16" s="1158" customFormat="1">
      <c r="A41" s="3442"/>
      <c r="B41" s="1156" t="s">
        <v>402</v>
      </c>
      <c r="C41" s="1133">
        <v>1054291.6968571884</v>
      </c>
      <c r="D41" s="1133">
        <f t="shared" si="0"/>
        <v>3.9084799138861239</v>
      </c>
      <c r="E41" s="1133">
        <v>2040174.942896483</v>
      </c>
      <c r="F41" s="1133">
        <f t="shared" si="1"/>
        <v>29.36513255733529</v>
      </c>
      <c r="G41" s="1133">
        <v>2755893.0441511483</v>
      </c>
      <c r="H41" s="1133">
        <f t="shared" si="2"/>
        <v>26.545280772460984</v>
      </c>
      <c r="I41" s="1133">
        <v>362128.10588888003</v>
      </c>
      <c r="J41" s="1133">
        <f t="shared" si="3"/>
        <v>41.588422123460319</v>
      </c>
      <c r="K41" s="1133">
        <v>89497.802038999842</v>
      </c>
      <c r="L41" s="1133">
        <f t="shared" si="4"/>
        <v>-15.784289224673758</v>
      </c>
      <c r="M41" s="1133">
        <v>2442783.9931672919</v>
      </c>
      <c r="N41" s="1132">
        <f t="shared" si="5"/>
        <v>22.312883988330345</v>
      </c>
      <c r="O41" s="1157"/>
      <c r="P41" s="1157"/>
    </row>
    <row r="42" spans="1:16">
      <c r="A42" s="3440" t="s">
        <v>71</v>
      </c>
      <c r="B42" s="393" t="s">
        <v>430</v>
      </c>
      <c r="C42" s="311">
        <v>1037899.4571764965</v>
      </c>
      <c r="D42" s="311">
        <f t="shared" si="0"/>
        <v>2.8119180040477527</v>
      </c>
      <c r="E42" s="311">
        <v>2031647.2169060786</v>
      </c>
      <c r="F42" s="311">
        <f t="shared" si="1"/>
        <v>26.497492615649993</v>
      </c>
      <c r="G42" s="311">
        <v>2734940.363603299</v>
      </c>
      <c r="H42" s="311">
        <f t="shared" si="2"/>
        <v>30.229200844932453</v>
      </c>
      <c r="I42" s="311">
        <v>362156.50669888</v>
      </c>
      <c r="J42" s="311">
        <f t="shared" si="3"/>
        <v>28.990708741615073</v>
      </c>
      <c r="K42" s="311">
        <v>141467.00368526916</v>
      </c>
      <c r="L42" s="311">
        <f t="shared" si="4"/>
        <v>-38.208420515637044</v>
      </c>
      <c r="M42" s="311">
        <v>2473553.5002126526</v>
      </c>
      <c r="N42" s="312">
        <f t="shared" si="5"/>
        <v>22.646736393267474</v>
      </c>
      <c r="O42" s="1157"/>
      <c r="P42" s="1157"/>
    </row>
    <row r="43" spans="1:16">
      <c r="A43" s="3441"/>
      <c r="B43" s="291" t="s">
        <v>428</v>
      </c>
      <c r="C43" s="294">
        <v>1057217.3397140403</v>
      </c>
      <c r="D43" s="294">
        <f t="shared" si="0"/>
        <v>4.609060729234951</v>
      </c>
      <c r="E43" s="294">
        <v>2041467.6311931766</v>
      </c>
      <c r="F43" s="294">
        <f t="shared" si="1"/>
        <v>25.335617559342715</v>
      </c>
      <c r="G43" s="294">
        <v>2785578.9441015068</v>
      </c>
      <c r="H43" s="294">
        <f t="shared" si="2"/>
        <v>30.074420759468879</v>
      </c>
      <c r="I43" s="294">
        <v>362168.50082888</v>
      </c>
      <c r="J43" s="294">
        <f t="shared" si="3"/>
        <v>18.970478529897044</v>
      </c>
      <c r="K43" s="294">
        <v>164799.00024111979</v>
      </c>
      <c r="L43" s="294">
        <f t="shared" si="4"/>
        <v>-36.21863150314325</v>
      </c>
      <c r="M43" s="294">
        <v>2520752.0312292022</v>
      </c>
      <c r="N43" s="290">
        <f t="shared" si="5"/>
        <v>22.273460093989865</v>
      </c>
      <c r="O43" s="1157"/>
      <c r="P43" s="1157"/>
    </row>
    <row r="44" spans="1:16">
      <c r="A44" s="3441"/>
      <c r="B44" s="291" t="s">
        <v>426</v>
      </c>
      <c r="C44" s="294">
        <v>1073704.025527</v>
      </c>
      <c r="D44" s="294">
        <f t="shared" si="0"/>
        <v>4.7082111518168723</v>
      </c>
      <c r="E44" s="294">
        <v>2128937.2642907873</v>
      </c>
      <c r="F44" s="294">
        <f t="shared" si="1"/>
        <v>27.157681925233401</v>
      </c>
      <c r="G44" s="294">
        <v>2876905.4014130658</v>
      </c>
      <c r="H44" s="294">
        <f t="shared" si="2"/>
        <v>31.243629690777052</v>
      </c>
      <c r="I44" s="294">
        <v>362168.50714887999</v>
      </c>
      <c r="J44" s="294">
        <f t="shared" si="3"/>
        <v>15.595999180593365</v>
      </c>
      <c r="K44" s="294">
        <v>145228.59943412992</v>
      </c>
      <c r="L44" s="294">
        <f t="shared" si="4"/>
        <v>-40.973774424952239</v>
      </c>
      <c r="M44" s="294">
        <v>2620345.5460789455</v>
      </c>
      <c r="N44" s="290">
        <f t="shared" si="5"/>
        <v>25.244025302234828</v>
      </c>
      <c r="O44" s="1157"/>
      <c r="P44" s="1157"/>
    </row>
    <row r="45" spans="1:16">
      <c r="A45" s="3441"/>
      <c r="B45" s="291" t="s">
        <v>424</v>
      </c>
      <c r="C45" s="294">
        <v>1028488.3199681719</v>
      </c>
      <c r="D45" s="294">
        <f t="shared" si="0"/>
        <v>0.25795466632031427</v>
      </c>
      <c r="E45" s="294">
        <v>2173046.4565050621</v>
      </c>
      <c r="F45" s="294">
        <f t="shared" si="1"/>
        <v>29.763478448940724</v>
      </c>
      <c r="G45" s="294">
        <v>2897586.0996095887</v>
      </c>
      <c r="H45" s="294">
        <f t="shared" si="2"/>
        <v>30.397529832320984</v>
      </c>
      <c r="I45" s="294">
        <v>362168.50665887998</v>
      </c>
      <c r="J45" s="294">
        <f t="shared" si="3"/>
        <v>2.6322889166538865</v>
      </c>
      <c r="K45" s="294">
        <v>169600.49798243993</v>
      </c>
      <c r="L45" s="294">
        <f t="shared" si="4"/>
        <v>-45.066921634766246</v>
      </c>
      <c r="M45" s="294">
        <v>2666141.771623563</v>
      </c>
      <c r="N45" s="290">
        <f t="shared" si="5"/>
        <v>24.334565751509288</v>
      </c>
    </row>
    <row r="46" spans="1:16">
      <c r="A46" s="3441"/>
      <c r="B46" s="291" t="s">
        <v>422</v>
      </c>
      <c r="C46" s="294">
        <v>1010819.030963213</v>
      </c>
      <c r="D46" s="294">
        <f t="shared" si="0"/>
        <v>3.2477170547110315E-2</v>
      </c>
      <c r="E46" s="294">
        <v>2241961.9094870198</v>
      </c>
      <c r="F46" s="294">
        <f t="shared" si="1"/>
        <v>30.837682678377139</v>
      </c>
      <c r="G46" s="294">
        <v>3014278.8134505991</v>
      </c>
      <c r="H46" s="294">
        <f t="shared" si="2"/>
        <v>34.550479908628283</v>
      </c>
      <c r="I46" s="294">
        <v>371419.59883588</v>
      </c>
      <c r="J46" s="294">
        <f t="shared" si="3"/>
        <v>3.2197085053317274</v>
      </c>
      <c r="K46" s="294">
        <v>119380.29907893972</v>
      </c>
      <c r="L46" s="294">
        <f t="shared" si="4"/>
        <v>-65.793002821597696</v>
      </c>
      <c r="M46" s="294">
        <v>2721507.1851408896</v>
      </c>
      <c r="N46" s="290">
        <f t="shared" si="5"/>
        <v>23.944413756041939</v>
      </c>
    </row>
    <row r="47" spans="1:16">
      <c r="A47" s="3441"/>
      <c r="B47" s="291" t="s">
        <v>420</v>
      </c>
      <c r="C47" s="294">
        <v>1012200.6977463202</v>
      </c>
      <c r="D47" s="294">
        <f t="shared" si="0"/>
        <v>0.6844972918618133</v>
      </c>
      <c r="E47" s="294">
        <v>2281805.5512644602</v>
      </c>
      <c r="F47" s="294">
        <f t="shared" si="1"/>
        <v>29.685859177773231</v>
      </c>
      <c r="G47" s="294">
        <v>2995078.9073007479</v>
      </c>
      <c r="H47" s="294">
        <f t="shared" si="2"/>
        <v>28.479037534485702</v>
      </c>
      <c r="I47" s="294">
        <v>371876.40831587999</v>
      </c>
      <c r="J47" s="294">
        <f t="shared" si="3"/>
        <v>1.7348561610114803</v>
      </c>
      <c r="K47" s="294">
        <v>178750.00005694019</v>
      </c>
      <c r="L47" s="294">
        <f t="shared" si="4"/>
        <v>-41.040439508937951</v>
      </c>
      <c r="M47" s="294">
        <v>2752212.3603497478</v>
      </c>
      <c r="N47" s="290">
        <f t="shared" si="5"/>
        <v>23.186503197931827</v>
      </c>
    </row>
    <row r="48" spans="1:16" s="1157" customFormat="1">
      <c r="A48" s="3441"/>
      <c r="B48" s="298" t="s">
        <v>417</v>
      </c>
      <c r="C48" s="1141">
        <v>1031472.867693829</v>
      </c>
      <c r="D48" s="1141">
        <f t="shared" si="0"/>
        <v>2.6576864623287397</v>
      </c>
      <c r="E48" s="1141">
        <v>2294441.9648771179</v>
      </c>
      <c r="F48" s="1141">
        <f t="shared" si="1"/>
        <v>28.484405457501616</v>
      </c>
      <c r="G48" s="1141">
        <v>3039234.8852378377</v>
      </c>
      <c r="H48" s="1141">
        <f t="shared" si="2"/>
        <v>27.777925745809334</v>
      </c>
      <c r="I48" s="1141">
        <v>372219.10731588001</v>
      </c>
      <c r="J48" s="1141">
        <f t="shared" si="3"/>
        <v>1.8169675495837798</v>
      </c>
      <c r="K48" s="1141">
        <v>179747.10039717003</v>
      </c>
      <c r="L48" s="1141">
        <f t="shared" si="4"/>
        <v>-40.409978696774644</v>
      </c>
      <c r="M48" s="1141">
        <v>2797554.4045978151</v>
      </c>
      <c r="N48" s="1140">
        <f t="shared" si="5"/>
        <v>22.797243473984892</v>
      </c>
    </row>
    <row r="49" spans="1:16">
      <c r="A49" s="3441"/>
      <c r="B49" s="291" t="s">
        <v>414</v>
      </c>
      <c r="C49" s="294">
        <v>1005578.125671429</v>
      </c>
      <c r="D49" s="294">
        <f t="shared" si="0"/>
        <v>0.24691131912593967</v>
      </c>
      <c r="E49" s="294">
        <v>2348980.7790523907</v>
      </c>
      <c r="F49" s="294">
        <f t="shared" si="1"/>
        <v>28.783402088011922</v>
      </c>
      <c r="G49" s="294">
        <v>3114627.3728445875</v>
      </c>
      <c r="H49" s="294">
        <f t="shared" si="2"/>
        <v>28.091520121647672</v>
      </c>
      <c r="I49" s="294">
        <v>372096.90731587994</v>
      </c>
      <c r="J49" s="294">
        <f t="shared" si="3"/>
        <v>3.5042676035255438</v>
      </c>
      <c r="K49" s="294">
        <v>131944.40473655998</v>
      </c>
      <c r="L49" s="294">
        <f t="shared" si="4"/>
        <v>-51.84955305483269</v>
      </c>
      <c r="M49" s="294">
        <v>2825323.0387634817</v>
      </c>
      <c r="N49" s="290">
        <f t="shared" si="5"/>
        <v>22.402475506605043</v>
      </c>
    </row>
    <row r="50" spans="1:16">
      <c r="A50" s="3441"/>
      <c r="B50" s="291" t="s">
        <v>411</v>
      </c>
      <c r="C50" s="294">
        <v>994479.82637478202</v>
      </c>
      <c r="D50" s="294">
        <f t="shared" si="0"/>
        <v>-2.3064582820179065</v>
      </c>
      <c r="E50" s="294">
        <v>2388505.7510702517</v>
      </c>
      <c r="F50" s="294">
        <f t="shared" si="1"/>
        <v>28.701824049482504</v>
      </c>
      <c r="G50" s="294">
        <v>3119138.8402484576</v>
      </c>
      <c r="H50" s="294">
        <f t="shared" si="2"/>
        <v>27.178664144331961</v>
      </c>
      <c r="I50" s="294">
        <v>372102.60214588</v>
      </c>
      <c r="J50" s="294">
        <f t="shared" si="3"/>
        <v>0.48125075157381531</v>
      </c>
      <c r="K50" s="294">
        <v>144921.60423761987</v>
      </c>
      <c r="L50" s="294">
        <f t="shared" si="4"/>
        <v>-49.791259351539189</v>
      </c>
      <c r="M50" s="294">
        <v>2842997.3065938028</v>
      </c>
      <c r="N50" s="290">
        <f t="shared" si="5"/>
        <v>21.868239763842166</v>
      </c>
      <c r="O50" s="1157"/>
      <c r="P50" s="1157"/>
    </row>
    <row r="51" spans="1:16">
      <c r="A51" s="3441"/>
      <c r="B51" s="291" t="s">
        <v>408</v>
      </c>
      <c r="C51" s="294">
        <v>1001774.4521331531</v>
      </c>
      <c r="D51" s="294">
        <f t="shared" si="0"/>
        <v>-2.7604699888154345</v>
      </c>
      <c r="E51" s="294">
        <v>2406734.8797515593</v>
      </c>
      <c r="F51" s="294">
        <f t="shared" si="1"/>
        <v>28.695979071140187</v>
      </c>
      <c r="G51" s="294">
        <v>3162151.7780568283</v>
      </c>
      <c r="H51" s="294">
        <f t="shared" si="2"/>
        <v>26.032404281501464</v>
      </c>
      <c r="I51" s="294">
        <v>374376.90518587996</v>
      </c>
      <c r="J51" s="294">
        <f t="shared" si="3"/>
        <v>0.88805412371893055</v>
      </c>
      <c r="K51" s="294">
        <v>137107.00472289955</v>
      </c>
      <c r="L51" s="294">
        <f t="shared" si="4"/>
        <v>-49.126850724184898</v>
      </c>
      <c r="M51" s="294">
        <v>2873425.8362927265</v>
      </c>
      <c r="N51" s="290">
        <f t="shared" si="5"/>
        <v>21.273386209439341</v>
      </c>
      <c r="O51" s="1157"/>
      <c r="P51" s="1157"/>
    </row>
    <row r="52" spans="1:16">
      <c r="A52" s="3441"/>
      <c r="B52" s="1159" t="s">
        <v>405</v>
      </c>
      <c r="C52" s="1138">
        <v>968852.08321545459</v>
      </c>
      <c r="D52" s="1138">
        <f t="shared" si="0"/>
        <v>-7.4130877659864369</v>
      </c>
      <c r="E52" s="1138">
        <v>2471641.8259354369</v>
      </c>
      <c r="F52" s="1138">
        <f t="shared" si="1"/>
        <v>30.032078615294143</v>
      </c>
      <c r="G52" s="1138">
        <v>3224406.9170643571</v>
      </c>
      <c r="H52" s="1138">
        <f t="shared" si="2"/>
        <v>25.063519777676131</v>
      </c>
      <c r="I52" s="1138">
        <v>424594.90466387995</v>
      </c>
      <c r="J52" s="1138">
        <f t="shared" si="3"/>
        <v>14.424168149246293</v>
      </c>
      <c r="K52" s="1138">
        <v>164543.59836656955</v>
      </c>
      <c r="L52" s="1138">
        <f t="shared" si="4"/>
        <v>-33.781169411213888</v>
      </c>
      <c r="M52" s="1138">
        <v>2915038.2898802687</v>
      </c>
      <c r="N52" s="1137">
        <f t="shared" si="5"/>
        <v>20.594079030279499</v>
      </c>
      <c r="O52" s="1157"/>
      <c r="P52" s="1157"/>
    </row>
    <row r="53" spans="1:16" s="1158" customFormat="1">
      <c r="A53" s="3442"/>
      <c r="B53" s="1156" t="s">
        <v>402</v>
      </c>
      <c r="C53" s="1133">
        <v>984783.10750740638</v>
      </c>
      <c r="D53" s="1133">
        <f t="shared" si="0"/>
        <v>-6.592918217698668</v>
      </c>
      <c r="E53" s="1133">
        <v>2597354.5422567977</v>
      </c>
      <c r="F53" s="1133">
        <f t="shared" si="1"/>
        <v>27.310383420809693</v>
      </c>
      <c r="G53" s="1133">
        <v>3345520.1223163726</v>
      </c>
      <c r="H53" s="1133">
        <f t="shared" si="2"/>
        <v>21.395136484581435</v>
      </c>
      <c r="I53" s="1133">
        <v>441199.50541387993</v>
      </c>
      <c r="J53" s="1133">
        <f t="shared" si="3"/>
        <v>21.835200924521214</v>
      </c>
      <c r="K53" s="1133">
        <v>65653.699967379231</v>
      </c>
      <c r="L53" s="1133">
        <f t="shared" si="4"/>
        <v>-26.642109111495532</v>
      </c>
      <c r="M53" s="1133">
        <v>2910275.9432925903</v>
      </c>
      <c r="N53" s="1132">
        <f t="shared" si="5"/>
        <v>19.137670438029708</v>
      </c>
      <c r="O53" s="1157"/>
      <c r="P53" s="1157"/>
    </row>
    <row r="54" spans="1:16">
      <c r="A54" s="3440" t="s">
        <v>72</v>
      </c>
      <c r="B54" s="393" t="s">
        <v>430</v>
      </c>
      <c r="C54" s="311">
        <v>1010953.041463849</v>
      </c>
      <c r="D54" s="311">
        <f t="shared" si="0"/>
        <v>-2.5962452842930053</v>
      </c>
      <c r="E54" s="311">
        <v>2558133.3801243342</v>
      </c>
      <c r="F54" s="311">
        <f t="shared" si="1"/>
        <v>25.914251196623699</v>
      </c>
      <c r="G54" s="311">
        <v>3300146.7953928476</v>
      </c>
      <c r="H54" s="311">
        <f t="shared" si="2"/>
        <v>20.6661336865454</v>
      </c>
      <c r="I54" s="311">
        <v>441082.60541387997</v>
      </c>
      <c r="J54" s="311">
        <f t="shared" si="3"/>
        <v>21.79336757868171</v>
      </c>
      <c r="K54" s="311">
        <v>137536.10097457003</v>
      </c>
      <c r="L54" s="311">
        <f t="shared" si="4"/>
        <v>-2.7786710740297167</v>
      </c>
      <c r="M54" s="311">
        <v>2942605.3743234952</v>
      </c>
      <c r="N54" s="312">
        <f t="shared" si="5"/>
        <v>18.96267350071539</v>
      </c>
      <c r="O54" s="1157"/>
      <c r="P54" s="1157"/>
    </row>
    <row r="55" spans="1:16">
      <c r="A55" s="3441"/>
      <c r="B55" s="291" t="s">
        <v>428</v>
      </c>
      <c r="C55" s="294">
        <v>1017359.5226966743</v>
      </c>
      <c r="D55" s="294">
        <f t="shared" si="0"/>
        <v>-3.7700684164097069</v>
      </c>
      <c r="E55" s="294">
        <v>2558736.0418464076</v>
      </c>
      <c r="F55" s="294">
        <f t="shared" si="1"/>
        <v>25.338065749830335</v>
      </c>
      <c r="G55" s="294">
        <v>3336714.7802557643</v>
      </c>
      <c r="H55" s="294">
        <f t="shared" si="2"/>
        <v>19.785324602675271</v>
      </c>
      <c r="I55" s="294">
        <v>441055.39953587996</v>
      </c>
      <c r="J55" s="294">
        <f t="shared" si="3"/>
        <v>21.781822142581365</v>
      </c>
      <c r="K55" s="294">
        <v>175870.29927345007</v>
      </c>
      <c r="L55" s="294">
        <f t="shared" si="4"/>
        <v>6.7180620125921298</v>
      </c>
      <c r="M55" s="294">
        <v>3016243.6188059105</v>
      </c>
      <c r="N55" s="290">
        <f t="shared" si="5"/>
        <v>19.656498593996577</v>
      </c>
      <c r="O55" s="1157"/>
      <c r="P55" s="1157"/>
    </row>
    <row r="56" spans="1:16">
      <c r="A56" s="3441"/>
      <c r="B56" s="291" t="s">
        <v>426</v>
      </c>
      <c r="C56" s="294">
        <v>1020773.6677751009</v>
      </c>
      <c r="D56" s="294">
        <f t="shared" si="0"/>
        <v>-4.9296972436998683</v>
      </c>
      <c r="E56" s="294">
        <v>2675917.5058963359</v>
      </c>
      <c r="F56" s="294">
        <f t="shared" si="1"/>
        <v>25.692642558340683</v>
      </c>
      <c r="G56" s="294">
        <v>3411331.3137445142</v>
      </c>
      <c r="H56" s="294">
        <f t="shared" si="2"/>
        <v>18.576415897059089</v>
      </c>
      <c r="I56" s="294">
        <v>441060.29953587992</v>
      </c>
      <c r="J56" s="294">
        <f t="shared" si="3"/>
        <v>21.783172978806007</v>
      </c>
      <c r="K56" s="294">
        <v>121273.60036778977</v>
      </c>
      <c r="L56" s="294">
        <f t="shared" si="4"/>
        <v>-16.494684352585264</v>
      </c>
      <c r="M56" s="294">
        <v>3038149.0197461816</v>
      </c>
      <c r="N56" s="1155">
        <f t="shared" si="5"/>
        <v>15.944594570453974</v>
      </c>
    </row>
    <row r="57" spans="1:16">
      <c r="A57" s="3441"/>
      <c r="B57" s="291" t="s">
        <v>424</v>
      </c>
      <c r="C57" s="294">
        <v>1040272.2221347867</v>
      </c>
      <c r="D57" s="294">
        <f t="shared" si="0"/>
        <v>1.145749731701323</v>
      </c>
      <c r="E57" s="294">
        <v>2654007.6831736788</v>
      </c>
      <c r="F57" s="294">
        <f t="shared" si="1"/>
        <v>22.133039320390452</v>
      </c>
      <c r="G57" s="294">
        <v>3421562.7993611638</v>
      </c>
      <c r="H57" s="294">
        <f t="shared" si="2"/>
        <v>18.083214156161706</v>
      </c>
      <c r="I57" s="294">
        <v>440210.29949588003</v>
      </c>
      <c r="J57" s="294">
        <f t="shared" si="3"/>
        <v>21.548475751511496</v>
      </c>
      <c r="K57" s="294">
        <v>150299.40217035994</v>
      </c>
      <c r="L57" s="294">
        <f t="shared" si="4"/>
        <v>-11.380329681625337</v>
      </c>
      <c r="M57" s="294">
        <v>3074722.5113475164</v>
      </c>
      <c r="N57" s="1155">
        <f t="shared" si="5"/>
        <v>15.324794205341366</v>
      </c>
      <c r="P57" s="297"/>
    </row>
    <row r="58" spans="1:16">
      <c r="A58" s="3441"/>
      <c r="B58" s="291" t="s">
        <v>422</v>
      </c>
      <c r="C58" s="294">
        <v>1026258.0599349339</v>
      </c>
      <c r="D58" s="294">
        <f t="shared" si="0"/>
        <v>1.5273781457210049</v>
      </c>
      <c r="E58" s="294">
        <v>2685146.1561062448</v>
      </c>
      <c r="F58" s="294">
        <f t="shared" si="1"/>
        <v>19.767697423576184</v>
      </c>
      <c r="G58" s="294">
        <v>3456890.9696952971</v>
      </c>
      <c r="H58" s="294">
        <f t="shared" si="2"/>
        <v>14.68384922687418</v>
      </c>
      <c r="I58" s="294">
        <v>440290.69949587999</v>
      </c>
      <c r="J58" s="294">
        <f t="shared" si="3"/>
        <v>18.542667343311685</v>
      </c>
      <c r="K58" s="294">
        <v>163337.1048375401</v>
      </c>
      <c r="L58" s="294">
        <f t="shared" si="4"/>
        <v>36.820820602513429</v>
      </c>
      <c r="M58" s="294">
        <v>3124115.7350093699</v>
      </c>
      <c r="N58" s="1155">
        <f t="shared" si="5"/>
        <v>14.793587614490816</v>
      </c>
      <c r="O58" s="297"/>
      <c r="P58" s="297"/>
    </row>
    <row r="59" spans="1:16">
      <c r="A59" s="3441"/>
      <c r="B59" s="291" t="s">
        <v>420</v>
      </c>
      <c r="C59" s="294">
        <v>1031945.2794796961</v>
      </c>
      <c r="D59" s="294">
        <v>1.9506587752149851</v>
      </c>
      <c r="E59" s="294">
        <v>2738614.9418089408</v>
      </c>
      <c r="F59" s="294">
        <v>20.019645858576347</v>
      </c>
      <c r="G59" s="294">
        <v>3418225.484763673</v>
      </c>
      <c r="H59" s="294">
        <v>14.128061081511776</v>
      </c>
      <c r="I59" s="294">
        <v>439642.53079588001</v>
      </c>
      <c r="J59" s="294">
        <v>18.222753840958362</v>
      </c>
      <c r="K59" s="294">
        <v>241779.89976621981</v>
      </c>
      <c r="L59" s="294">
        <v>35.261482343609323</v>
      </c>
      <c r="M59" s="294">
        <v>3162766.8087829994</v>
      </c>
      <c r="N59" s="1155">
        <v>14.917251820679958</v>
      </c>
      <c r="O59" s="297"/>
      <c r="P59" s="297"/>
    </row>
    <row r="60" spans="1:16">
      <c r="A60" s="3441"/>
      <c r="B60" s="291" t="s">
        <v>417</v>
      </c>
      <c r="C60" s="294">
        <v>1028386.098918079</v>
      </c>
      <c r="D60" s="294">
        <v>-0.29925835884092244</v>
      </c>
      <c r="E60" s="294">
        <v>2755027.4366571694</v>
      </c>
      <c r="F60" s="294">
        <v>20.073964773596664</v>
      </c>
      <c r="G60" s="294">
        <v>3441914.9610287137</v>
      </c>
      <c r="H60" s="294">
        <v>13.249389764074257</v>
      </c>
      <c r="I60" s="294">
        <v>439643.50000588002</v>
      </c>
      <c r="J60" s="294">
        <v>18.114167533259106</v>
      </c>
      <c r="K60" s="294">
        <v>241312.20312511019</v>
      </c>
      <c r="L60" s="294">
        <v>34.250957368383482</v>
      </c>
      <c r="M60" s="294">
        <v>3186715.6706810039</v>
      </c>
      <c r="N60" s="1155">
        <v>13.910766684057958</v>
      </c>
      <c r="O60" s="297"/>
      <c r="P60" s="297"/>
    </row>
    <row r="61" spans="1:16">
      <c r="A61" s="3441"/>
      <c r="B61" s="291" t="s">
        <v>414</v>
      </c>
      <c r="C61" s="294">
        <v>1068228.4094179187</v>
      </c>
      <c r="D61" s="294">
        <v>6.2302751170783273</v>
      </c>
      <c r="E61" s="294">
        <v>2775061.8225125829</v>
      </c>
      <c r="F61" s="294">
        <v>18.138975306221067</v>
      </c>
      <c r="G61" s="294">
        <v>3506131.0757962274</v>
      </c>
      <c r="H61" s="294">
        <v>12.569840821570871</v>
      </c>
      <c r="I61" s="294">
        <v>426479.20000588003</v>
      </c>
      <c r="J61" s="294">
        <v>14.615088602129648</v>
      </c>
      <c r="K61" s="294">
        <v>213945.80010196034</v>
      </c>
      <c r="L61" s="294">
        <v>62.148444664344979</v>
      </c>
      <c r="M61" s="294">
        <v>3238366.883464281</v>
      </c>
      <c r="N61" s="1155">
        <v>14.619349328690227</v>
      </c>
      <c r="O61" s="297"/>
      <c r="P61" s="297"/>
    </row>
    <row r="62" spans="1:16">
      <c r="A62" s="3441"/>
      <c r="B62" s="291" t="s">
        <v>411</v>
      </c>
      <c r="C62" s="294">
        <v>1084639.6014168221</v>
      </c>
      <c r="D62" s="294">
        <v>9.0660235281698132</v>
      </c>
      <c r="E62" s="294">
        <v>2816379.1465640529</v>
      </c>
      <c r="F62" s="294">
        <v>17.913852428535211</v>
      </c>
      <c r="G62" s="294">
        <v>3562285.4846961698</v>
      </c>
      <c r="H62" s="294">
        <v>14.207339497988267</v>
      </c>
      <c r="I62" s="294">
        <v>226837.5998229601</v>
      </c>
      <c r="J62" s="294">
        <v>26.344695601340735</v>
      </c>
      <c r="K62" s="294">
        <v>243294.30018291995</v>
      </c>
      <c r="L62" s="294">
        <v>67.879938579760577</v>
      </c>
      <c r="M62" s="294">
        <v>3280363.1273459354</v>
      </c>
      <c r="N62" s="1155">
        <v>15.383968874600907</v>
      </c>
      <c r="O62" s="297"/>
      <c r="P62" s="297"/>
    </row>
    <row r="63" spans="1:16">
      <c r="A63" s="3441"/>
      <c r="B63" s="291" t="s">
        <v>408</v>
      </c>
      <c r="C63" s="294">
        <v>1161903.9867559471</v>
      </c>
      <c r="D63" s="294">
        <v>15.98458957321365</v>
      </c>
      <c r="E63" s="294">
        <v>2796282.1108076992</v>
      </c>
      <c r="F63" s="294">
        <v>16.185785140291763</v>
      </c>
      <c r="G63" s="294">
        <v>3693607.6967058317</v>
      </c>
      <c r="H63" s="294">
        <v>16.806780823644967</v>
      </c>
      <c r="I63" s="294">
        <v>550081.90000588004</v>
      </c>
      <c r="J63" s="294">
        <v>45.719663399452195</v>
      </c>
      <c r="K63" s="294">
        <v>204332.9997030097</v>
      </c>
      <c r="L63" s="294">
        <v>49.031772750033745</v>
      </c>
      <c r="M63" s="294">
        <v>3292425.344886634</v>
      </c>
      <c r="N63" s="1155">
        <v>14.581880043735451</v>
      </c>
      <c r="O63" s="297"/>
      <c r="P63" s="297"/>
    </row>
    <row r="64" spans="1:16">
      <c r="A64" s="3441"/>
      <c r="B64" s="291" t="s">
        <v>405</v>
      </c>
      <c r="C64" s="294">
        <v>1227505.0588745445</v>
      </c>
      <c r="D64" s="294">
        <v>26.696848790443305</v>
      </c>
      <c r="E64" s="294">
        <v>2816578.6317370385</v>
      </c>
      <c r="F64" s="294">
        <v>13.955776366223866</v>
      </c>
      <c r="G64" s="294">
        <v>3768565.6133542904</v>
      </c>
      <c r="H64" s="294">
        <v>16.876241438700298</v>
      </c>
      <c r="I64" s="294">
        <v>585202.20000588009</v>
      </c>
      <c r="J64" s="294">
        <v>37.826006289251382</v>
      </c>
      <c r="K64" s="294">
        <v>164504.80004827</v>
      </c>
      <c r="L64" s="294">
        <v>-2.3579354459671811E-2</v>
      </c>
      <c r="M64" s="294">
        <v>3294761.3561151479</v>
      </c>
      <c r="N64" s="1155">
        <v>13.026349175347395</v>
      </c>
      <c r="O64" s="297"/>
      <c r="P64" s="297"/>
    </row>
    <row r="65" spans="1:16">
      <c r="A65" s="3442"/>
      <c r="B65" s="1156" t="s">
        <v>402</v>
      </c>
      <c r="C65" s="1133">
        <v>1328349.04034554</v>
      </c>
      <c r="D65" s="1133">
        <v>28.677333812406442</v>
      </c>
      <c r="E65" s="1133">
        <v>2902620.7440691497</v>
      </c>
      <c r="F65" s="1133">
        <v>14.107530870714543</v>
      </c>
      <c r="G65" s="1133">
        <v>3792618.5594211118</v>
      </c>
      <c r="H65" s="1133">
        <v>13.602138665736513</v>
      </c>
      <c r="I65" s="1133">
        <v>602216.10000588011</v>
      </c>
      <c r="J65" s="1133">
        <v>36.495189277457122</v>
      </c>
      <c r="K65" s="1133">
        <v>141171.80136667995</v>
      </c>
      <c r="L65" s="1133">
        <v>115.02489796739974</v>
      </c>
      <c r="M65" s="1133">
        <v>3276891.9931538226</v>
      </c>
      <c r="N65" s="1132">
        <v>12.597295136434896</v>
      </c>
      <c r="O65" s="297"/>
      <c r="P65" s="297"/>
    </row>
    <row r="66" spans="1:16">
      <c r="A66" s="3440" t="s">
        <v>73</v>
      </c>
      <c r="B66" s="291" t="s">
        <v>430</v>
      </c>
      <c r="C66" s="294">
        <v>1373768.0057925372</v>
      </c>
      <c r="D66" s="294">
        <v>35.888409198842318</v>
      </c>
      <c r="E66" s="294">
        <v>2870768.6607987303</v>
      </c>
      <c r="F66" s="294">
        <v>12.221226739131232</v>
      </c>
      <c r="G66" s="294">
        <v>3740098.4076138036</v>
      </c>
      <c r="H66" s="294">
        <v>13.331274015905842</v>
      </c>
      <c r="I66" s="294">
        <v>602281.70000587997</v>
      </c>
      <c r="J66" s="294">
        <v>36.546237057057027</v>
      </c>
      <c r="K66" s="294">
        <v>196556.6002976</v>
      </c>
      <c r="L66" s="294">
        <v>42.9127326605999</v>
      </c>
      <c r="M66" s="294">
        <v>3276076.4645082462</v>
      </c>
      <c r="N66" s="1155">
        <v>11.33251142319469</v>
      </c>
      <c r="O66" s="297"/>
      <c r="P66" s="297"/>
    </row>
    <row r="67" spans="1:16">
      <c r="A67" s="3441"/>
      <c r="B67" s="291" t="s">
        <v>428</v>
      </c>
      <c r="C67" s="294">
        <v>1380184.8964660531</v>
      </c>
      <c r="D67" s="294">
        <v>35.663437130627337</v>
      </c>
      <c r="E67" s="294">
        <v>2890321.1743878531</v>
      </c>
      <c r="F67" s="294">
        <v>12.958942505932383</v>
      </c>
      <c r="G67" s="294">
        <v>3782118.7080182545</v>
      </c>
      <c r="H67" s="294">
        <v>13.348576581914182</v>
      </c>
      <c r="I67" s="294">
        <v>602131.80000587995</v>
      </c>
      <c r="J67" s="294">
        <v>36.520673058191726</v>
      </c>
      <c r="K67" s="294">
        <v>207989.00001348008</v>
      </c>
      <c r="L67" s="294">
        <v>18.262720239129511</v>
      </c>
      <c r="M67" s="294">
        <v>3327990.8346443996</v>
      </c>
      <c r="N67" s="1155">
        <v>10.335611284671547</v>
      </c>
      <c r="O67" s="297"/>
      <c r="P67" s="297"/>
    </row>
    <row r="68" spans="1:16">
      <c r="A68" s="3441"/>
      <c r="B68" s="291" t="s">
        <v>426</v>
      </c>
      <c r="C68" s="294">
        <v>1410665.3336564964</v>
      </c>
      <c r="D68" s="294">
        <v>38.195701769150382</v>
      </c>
      <c r="E68" s="294">
        <v>3057321.3276010999</v>
      </c>
      <c r="F68" s="294">
        <v>14.253198047561167</v>
      </c>
      <c r="G68" s="294">
        <v>3899722.7029168638</v>
      </c>
      <c r="H68" s="294">
        <v>14.316738664596528</v>
      </c>
      <c r="I68" s="294">
        <v>634333.70000587997</v>
      </c>
      <c r="J68" s="294">
        <v>43.820176214766619</v>
      </c>
      <c r="K68" s="294">
        <v>213387.39995429997</v>
      </c>
      <c r="L68" s="294">
        <v>75.955359869876176</v>
      </c>
      <c r="M68" s="294">
        <v>3413866.1559826965</v>
      </c>
      <c r="N68" s="1155">
        <v>12.36664606622567</v>
      </c>
      <c r="O68" s="297"/>
      <c r="P68" s="297"/>
    </row>
    <row r="69" spans="1:16">
      <c r="A69" s="3441"/>
      <c r="B69" s="291" t="s">
        <v>424</v>
      </c>
      <c r="C69" s="294">
        <v>1440625.7669668926</v>
      </c>
      <c r="D69" s="294">
        <v>38.485459508908498</v>
      </c>
      <c r="E69" s="294">
        <v>3062181.9845097112</v>
      </c>
      <c r="F69" s="294">
        <v>15.379544826634991</v>
      </c>
      <c r="G69" s="294">
        <v>3957697.4223463926</v>
      </c>
      <c r="H69" s="294">
        <v>15.669290742970727</v>
      </c>
      <c r="I69" s="294">
        <v>658358.70000588009</v>
      </c>
      <c r="J69" s="294">
        <v>49.555496715960359</v>
      </c>
      <c r="K69" s="294">
        <v>220977.00006180033</v>
      </c>
      <c r="L69" s="294">
        <v>47.02453693816387</v>
      </c>
      <c r="M69" s="294">
        <v>3453053.3105158149</v>
      </c>
      <c r="N69" s="1155">
        <v>12.304550988651416</v>
      </c>
      <c r="O69" s="297"/>
      <c r="P69" s="297"/>
    </row>
    <row r="70" spans="1:16">
      <c r="A70" s="3441"/>
      <c r="B70" s="291" t="s">
        <v>422</v>
      </c>
      <c r="C70" s="294">
        <v>1427032.7386469967</v>
      </c>
      <c r="D70" s="294">
        <v>39.052037139418175</v>
      </c>
      <c r="E70" s="294">
        <v>3118629.9787966278</v>
      </c>
      <c r="F70" s="294">
        <v>16.143769898611151</v>
      </c>
      <c r="G70" s="294">
        <v>4019867.8515803628</v>
      </c>
      <c r="H70" s="294">
        <v>16.285641833091674</v>
      </c>
      <c r="I70" s="294">
        <v>658388.70000587997</v>
      </c>
      <c r="J70" s="294">
        <v>49.535000571148977</v>
      </c>
      <c r="K70" s="294">
        <v>245702.89982897975</v>
      </c>
      <c r="L70" s="294">
        <v>50.426873350891768</v>
      </c>
      <c r="M70" s="294">
        <v>3534924.2550380733</v>
      </c>
      <c r="N70" s="1155">
        <v>13.149593512977562</v>
      </c>
      <c r="O70" s="297"/>
      <c r="P70" s="297"/>
    </row>
    <row r="71" spans="1:16">
      <c r="A71" s="3441"/>
      <c r="B71" s="291" t="s">
        <v>420</v>
      </c>
      <c r="C71" s="294">
        <v>1444621.8098065816</v>
      </c>
      <c r="D71" s="294">
        <v>39.990156312838202</v>
      </c>
      <c r="E71" s="294">
        <v>3192602.0679959422</v>
      </c>
      <c r="F71" s="294">
        <v>16.577252810078075</v>
      </c>
      <c r="G71" s="294">
        <v>4105501.3682479574</v>
      </c>
      <c r="H71" s="294">
        <v>20.106218461822767</v>
      </c>
      <c r="I71" s="294">
        <v>652585.80000588007</v>
      </c>
      <c r="J71" s="294">
        <v>48.435548040475339</v>
      </c>
      <c r="K71" s="294">
        <v>264742.7725147701</v>
      </c>
      <c r="L71" s="294">
        <v>9.497428351468999</v>
      </c>
      <c r="M71" s="294">
        <v>3637843.11104505</v>
      </c>
      <c r="N71" s="1155">
        <v>15.020908305435743</v>
      </c>
      <c r="O71" s="297"/>
      <c r="P71" s="297"/>
    </row>
    <row r="72" spans="1:16">
      <c r="A72" s="3441"/>
      <c r="B72" s="291" t="s">
        <v>417</v>
      </c>
      <c r="C72" s="294">
        <v>1412384.6756613147</v>
      </c>
      <c r="D72" s="294">
        <v>37.339922928482224</v>
      </c>
      <c r="E72" s="294">
        <v>3254422.1220673849</v>
      </c>
      <c r="F72" s="294">
        <v>18.12666831427854</v>
      </c>
      <c r="G72" s="294">
        <v>4192237.527154075</v>
      </c>
      <c r="H72" s="294">
        <v>21.799567235708405</v>
      </c>
      <c r="I72" s="294">
        <v>378555.62714846066</v>
      </c>
      <c r="J72" s="294">
        <v>56.055895287136956</v>
      </c>
      <c r="K72" s="294">
        <v>307533.97285741946</v>
      </c>
      <c r="L72" s="294">
        <v>27.442362580385577</v>
      </c>
      <c r="M72" s="294">
        <v>3735772.6285939305</v>
      </c>
      <c r="N72" s="1155">
        <v>17.229555901847768</v>
      </c>
      <c r="O72" s="297"/>
      <c r="P72" s="297"/>
    </row>
    <row r="73" spans="1:16">
      <c r="A73" s="3441"/>
      <c r="B73" s="291" t="s">
        <v>414</v>
      </c>
      <c r="C73" s="294">
        <v>1383140.8616863994</v>
      </c>
      <c r="D73" s="294">
        <v>29.47987991070914</v>
      </c>
      <c r="E73" s="294">
        <v>3329543.8245687312</v>
      </c>
      <c r="F73" s="294">
        <v>19.980888265549048</v>
      </c>
      <c r="G73" s="294">
        <v>4274366.6992922733</v>
      </c>
      <c r="H73" s="294">
        <v>21.911206594624609</v>
      </c>
      <c r="I73" s="294">
        <v>703691.89999726997</v>
      </c>
      <c r="J73" s="294">
        <v>65.000286060273964</v>
      </c>
      <c r="K73" s="294">
        <v>354546.31524693011</v>
      </c>
      <c r="L73" s="294">
        <v>65.717819689829696</v>
      </c>
      <c r="M73" s="294">
        <v>3849981.1782114855</v>
      </c>
      <c r="N73" s="1155">
        <v>18.88650411632554</v>
      </c>
      <c r="O73" s="297"/>
      <c r="P73" s="297"/>
    </row>
    <row r="74" spans="1:16">
      <c r="A74" s="3441"/>
      <c r="B74" s="291" t="s">
        <v>411</v>
      </c>
      <c r="C74" s="294">
        <v>1380879.2337588191</v>
      </c>
      <c r="D74" s="294">
        <v>27.312264088000365</v>
      </c>
      <c r="E74" s="294">
        <v>3452291.599814265</v>
      </c>
      <c r="F74" s="294">
        <v>22.579078405604559</v>
      </c>
      <c r="G74" s="294">
        <v>4413270.9573464505</v>
      </c>
      <c r="H74" s="294">
        <v>21.134803348017776</v>
      </c>
      <c r="I74" s="294">
        <v>687173.94538726984</v>
      </c>
      <c r="J74" s="294">
        <v>46.166202586694325</v>
      </c>
      <c r="K74" s="294">
        <v>345145.53052237077</v>
      </c>
      <c r="L74" s="294">
        <v>112.64941618793746</v>
      </c>
      <c r="M74" s="294">
        <v>3992208.379229303</v>
      </c>
      <c r="N74" s="1155">
        <v>21.700196723626288</v>
      </c>
      <c r="O74" s="297"/>
      <c r="P74" s="297"/>
    </row>
    <row r="75" spans="1:16">
      <c r="A75" s="3441"/>
      <c r="B75" s="291" t="s">
        <v>408</v>
      </c>
      <c r="C75" s="294">
        <v>1330478.2815633407</v>
      </c>
      <c r="D75" s="294">
        <v>14.508453084669712</v>
      </c>
      <c r="E75" s="294">
        <v>3552333.9039008981</v>
      </c>
      <c r="F75" s="294">
        <v>27.037750954062901</v>
      </c>
      <c r="G75" s="294">
        <v>4509754.8221145784</v>
      </c>
      <c r="H75" s="294">
        <v>22.224035283352471</v>
      </c>
      <c r="I75" s="294">
        <v>681162.70000267006</v>
      </c>
      <c r="J75" s="294">
        <v>23.829324323412358</v>
      </c>
      <c r="K75" s="294">
        <v>300918.23968005</v>
      </c>
      <c r="L75" s="294">
        <v>47.268546988212037</v>
      </c>
      <c r="M75" s="294">
        <v>4047916.4553666734</v>
      </c>
      <c r="N75" s="1155">
        <v>23.09076334775785</v>
      </c>
      <c r="O75" s="297"/>
      <c r="P75" s="297"/>
    </row>
    <row r="76" spans="1:16">
      <c r="A76" s="3441"/>
      <c r="B76" s="291" t="s">
        <v>405</v>
      </c>
      <c r="C76" s="294">
        <v>1305165.9662314251</v>
      </c>
      <c r="D76" s="294">
        <v>6.3265661537488835</v>
      </c>
      <c r="E76" s="294">
        <v>3605271.277966137</v>
      </c>
      <c r="F76" s="294">
        <v>28.001882508337872</v>
      </c>
      <c r="G76" s="294">
        <v>4606701.1744258292</v>
      </c>
      <c r="H76" s="294">
        <v>22.240174301371361</v>
      </c>
      <c r="I76" s="294">
        <v>714462.52738267009</v>
      </c>
      <c r="J76" s="294">
        <v>22.088147887258657</v>
      </c>
      <c r="K76" s="294">
        <v>290600.16608156968</v>
      </c>
      <c r="L76" s="294">
        <v>76.651481291913683</v>
      </c>
      <c r="M76" s="294">
        <v>4104076.6117427088</v>
      </c>
      <c r="N76" s="1155">
        <v>24.56369879795556</v>
      </c>
      <c r="O76" s="297"/>
      <c r="P76" s="297"/>
    </row>
    <row r="77" spans="1:16">
      <c r="A77" s="3441"/>
      <c r="B77" s="1156" t="s">
        <v>402</v>
      </c>
      <c r="C77" s="1133">
        <v>1335620.0863360981</v>
      </c>
      <c r="D77" s="1133">
        <v>9.2348843117396537E-2</v>
      </c>
      <c r="E77" s="1133">
        <v>3819233.0769306002</v>
      </c>
      <c r="F77" s="1133">
        <v>31.787020945327743</v>
      </c>
      <c r="G77" s="1133">
        <v>4810629.391423773</v>
      </c>
      <c r="H77" s="1133">
        <v>26.841898705417023</v>
      </c>
      <c r="I77" s="1133">
        <v>787627.51738267008</v>
      </c>
      <c r="J77" s="1133">
        <v>30.788186728149508</v>
      </c>
      <c r="K77" s="1133">
        <v>194697.80255906042</v>
      </c>
      <c r="L77" s="1133">
        <v>37.915504848841529</v>
      </c>
      <c r="M77" s="1133">
        <v>4139555.3970571719</v>
      </c>
      <c r="N77" s="1132">
        <v>26.325658755480823</v>
      </c>
      <c r="O77" s="297"/>
      <c r="P77" s="297"/>
    </row>
    <row r="78" spans="1:16">
      <c r="A78" s="3441" t="s">
        <v>263</v>
      </c>
      <c r="B78" s="291" t="s">
        <v>430</v>
      </c>
      <c r="C78" s="294">
        <v>1293472.3014410166</v>
      </c>
      <c r="D78" s="294">
        <v>-5.8449246170351321</v>
      </c>
      <c r="E78" s="294">
        <v>3780013.0767835961</v>
      </c>
      <c r="F78" s="294">
        <v>31.672507381068034</v>
      </c>
      <c r="G78" s="294">
        <v>4785365.6418276886</v>
      </c>
      <c r="H78" s="294">
        <v>27.94758640804773</v>
      </c>
      <c r="I78" s="294">
        <v>787717.51738267008</v>
      </c>
      <c r="J78" s="294">
        <v>30.788884565972985</v>
      </c>
      <c r="K78" s="294">
        <v>278254.30321238027</v>
      </c>
      <c r="L78" s="294">
        <v>41.56446682079585</v>
      </c>
      <c r="M78" s="294">
        <v>4204350.674729269</v>
      </c>
      <c r="N78" s="1155">
        <v>28.334937242081772</v>
      </c>
      <c r="O78" s="297"/>
      <c r="P78" s="297"/>
    </row>
    <row r="79" spans="1:16">
      <c r="A79" s="3441"/>
      <c r="B79" s="291" t="s">
        <v>428</v>
      </c>
      <c r="C79" s="294">
        <v>1241840.9786834784</v>
      </c>
      <c r="D79" s="294">
        <v>-10.023578589854345</v>
      </c>
      <c r="E79" s="294">
        <v>3922567.0812569046</v>
      </c>
      <c r="F79" s="294">
        <v>35.713882457636309</v>
      </c>
      <c r="G79" s="294">
        <v>4954332.7221865272</v>
      </c>
      <c r="H79" s="294">
        <v>30.993580706050516</v>
      </c>
      <c r="I79" s="294">
        <v>766480.11738267005</v>
      </c>
      <c r="J79" s="294">
        <v>27.294409193333617</v>
      </c>
      <c r="K79" s="294">
        <v>293552.7030416503</v>
      </c>
      <c r="L79" s="294">
        <v>41.13857128147388</v>
      </c>
      <c r="M79" s="294">
        <v>4409192.1325566517</v>
      </c>
      <c r="N79" s="1155">
        <v>32.48810924167644</v>
      </c>
      <c r="O79" s="297"/>
      <c r="P79" s="297"/>
    </row>
    <row r="80" spans="1:16" ht="15.75" thickBot="1">
      <c r="A80" s="3528"/>
      <c r="B80" s="1163" t="s">
        <v>426</v>
      </c>
      <c r="C80" s="382">
        <v>1263191.9609489462</v>
      </c>
      <c r="D80" s="382">
        <v>-10.454171460022611</v>
      </c>
      <c r="E80" s="382">
        <v>4003030.3289230699</v>
      </c>
      <c r="F80" s="382">
        <v>30.932600796136313</v>
      </c>
      <c r="G80" s="382">
        <v>5056313.6412402168</v>
      </c>
      <c r="H80" s="382">
        <v>29.658286663773843</v>
      </c>
      <c r="I80" s="382">
        <v>758731.61726267007</v>
      </c>
      <c r="J80" s="382">
        <v>19.610800633111086</v>
      </c>
      <c r="K80" s="382">
        <v>238768.60015472001</v>
      </c>
      <c r="L80" s="382">
        <v>11.894423103639578</v>
      </c>
      <c r="M80" s="382">
        <v>4462617.1878385665</v>
      </c>
      <c r="N80" s="1164">
        <v>30.720332430665621</v>
      </c>
      <c r="O80" s="297"/>
      <c r="P80" s="297"/>
    </row>
    <row r="81" spans="1:16" ht="15.75" thickTop="1">
      <c r="A81" s="1129"/>
      <c r="B81" s="297"/>
      <c r="C81" s="1127"/>
      <c r="D81" s="1127"/>
      <c r="E81" s="1127"/>
      <c r="F81" s="1127"/>
      <c r="G81" s="1127"/>
      <c r="H81" s="1127"/>
      <c r="I81" s="1127"/>
      <c r="J81" s="1127"/>
      <c r="K81" s="1127"/>
      <c r="L81" s="1127"/>
      <c r="M81" s="1127"/>
      <c r="N81" s="1127"/>
      <c r="O81" s="297"/>
      <c r="P81" s="297"/>
    </row>
    <row r="82" spans="1:16">
      <c r="A82" s="297"/>
      <c r="B82" s="1154"/>
      <c r="C82" s="1127"/>
      <c r="D82" s="1127"/>
      <c r="E82" s="1127"/>
      <c r="F82" s="1127"/>
      <c r="G82" s="1127"/>
      <c r="H82" s="1127"/>
      <c r="I82" s="1127"/>
      <c r="J82" s="1127"/>
      <c r="K82" s="1127"/>
      <c r="L82" s="1127"/>
      <c r="M82" s="1127"/>
      <c r="N82" s="1127"/>
      <c r="O82" s="297"/>
      <c r="P82" s="297"/>
    </row>
    <row r="83" spans="1:16">
      <c r="A83" s="297"/>
      <c r="B83" s="1154"/>
      <c r="C83" s="1127"/>
      <c r="D83" s="1127"/>
      <c r="E83" s="1127"/>
      <c r="F83" s="1127"/>
      <c r="G83" s="1127"/>
      <c r="H83" s="1127"/>
      <c r="I83" s="1127"/>
      <c r="J83" s="1127"/>
      <c r="K83" s="1127"/>
      <c r="L83" s="1127"/>
      <c r="M83" s="1127"/>
      <c r="N83" s="1127"/>
      <c r="O83" s="297"/>
      <c r="P83" s="297"/>
    </row>
    <row r="84" spans="1:16">
      <c r="P84" s="297"/>
    </row>
    <row r="85" spans="1:16">
      <c r="P85" s="297"/>
    </row>
    <row r="86" spans="1:16">
      <c r="P86" s="297"/>
    </row>
  </sheetData>
  <mergeCells count="23">
    <mergeCell ref="A1:N1"/>
    <mergeCell ref="A2:N2"/>
    <mergeCell ref="A3:N3"/>
    <mergeCell ref="A4:A5"/>
    <mergeCell ref="B4:B5"/>
    <mergeCell ref="C4:C5"/>
    <mergeCell ref="D4:D5"/>
    <mergeCell ref="E4:E5"/>
    <mergeCell ref="F4:F5"/>
    <mergeCell ref="G4:G5"/>
    <mergeCell ref="N4:N5"/>
    <mergeCell ref="I4:I5"/>
    <mergeCell ref="J4:J5"/>
    <mergeCell ref="K4:K5"/>
    <mergeCell ref="L4:L5"/>
    <mergeCell ref="A78:A80"/>
    <mergeCell ref="M4:M5"/>
    <mergeCell ref="A18:A29"/>
    <mergeCell ref="A30:A41"/>
    <mergeCell ref="A42:A53"/>
    <mergeCell ref="A54:A65"/>
    <mergeCell ref="H4:H5"/>
    <mergeCell ref="A66:A77"/>
  </mergeCells>
  <printOptions horizontalCentered="1"/>
  <pageMargins left="0" right="0" top="0.53" bottom="0.57999999999999996" header="0.3" footer="0.3"/>
  <pageSetup paperSize="9" scale="5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9"/>
  <sheetViews>
    <sheetView view="pageBreakPreview" zoomScaleSheetLayoutView="100" workbookViewId="0">
      <pane ySplit="5" topLeftCell="A6" activePane="bottomLeft" state="frozen"/>
      <selection activeCell="M38" sqref="M38"/>
      <selection pane="bottomLeft" activeCell="M38" sqref="M38"/>
    </sheetView>
  </sheetViews>
  <sheetFormatPr defaultColWidth="19" defaultRowHeight="15"/>
  <cols>
    <col min="1" max="1" width="14.140625" style="288" customWidth="1"/>
    <col min="2" max="2" width="13.5703125" style="288" customWidth="1"/>
    <col min="3" max="3" width="16.28515625" style="288" customWidth="1"/>
    <col min="4" max="6" width="19" style="288" customWidth="1"/>
    <col min="7" max="7" width="15.42578125" style="288" customWidth="1"/>
    <col min="8" max="16384" width="19" style="288"/>
  </cols>
  <sheetData>
    <row r="1" spans="1:7" ht="18.75">
      <c r="A1" s="3547" t="s">
        <v>1135</v>
      </c>
      <c r="B1" s="3547"/>
      <c r="C1" s="3547"/>
      <c r="D1" s="3547"/>
      <c r="E1" s="3547"/>
      <c r="F1" s="3547"/>
      <c r="G1" s="3547"/>
    </row>
    <row r="2" spans="1:7" ht="18.75">
      <c r="A2" s="3547" t="s">
        <v>1130</v>
      </c>
      <c r="B2" s="3547"/>
      <c r="C2" s="3547"/>
      <c r="D2" s="3547"/>
      <c r="E2" s="3547"/>
      <c r="F2" s="3547"/>
      <c r="G2" s="3547"/>
    </row>
    <row r="3" spans="1:7" ht="17.25" thickBot="1">
      <c r="A3" s="3549"/>
      <c r="B3" s="3549"/>
      <c r="C3" s="3549"/>
      <c r="D3" s="3549"/>
      <c r="E3" s="3549"/>
      <c r="F3" s="3549"/>
      <c r="G3" s="3549"/>
    </row>
    <row r="4" spans="1:7" ht="15" customHeight="1" thickTop="1">
      <c r="A4" s="3541" t="s">
        <v>372</v>
      </c>
      <c r="B4" s="3538" t="s">
        <v>157</v>
      </c>
      <c r="C4" s="3538" t="s">
        <v>1129</v>
      </c>
      <c r="D4" s="3538" t="s">
        <v>1128</v>
      </c>
      <c r="E4" s="3538" t="s">
        <v>179</v>
      </c>
      <c r="F4" s="3538" t="s">
        <v>180</v>
      </c>
      <c r="G4" s="3543" t="s">
        <v>1127</v>
      </c>
    </row>
    <row r="5" spans="1:7" ht="33" customHeight="1">
      <c r="A5" s="3542"/>
      <c r="B5" s="3539"/>
      <c r="C5" s="3539"/>
      <c r="D5" s="3539"/>
      <c r="E5" s="3539"/>
      <c r="F5" s="3539"/>
      <c r="G5" s="3544"/>
    </row>
    <row r="6" spans="1:7">
      <c r="A6" s="3440" t="s">
        <v>69</v>
      </c>
      <c r="B6" s="1143" t="s">
        <v>430</v>
      </c>
      <c r="C6" s="1165">
        <v>0.82</v>
      </c>
      <c r="D6" s="1165">
        <v>0.43990000000000001</v>
      </c>
      <c r="E6" s="1165">
        <v>3.29</v>
      </c>
      <c r="F6" s="1165">
        <v>8.8800000000000008</v>
      </c>
      <c r="G6" s="1170">
        <v>6.1</v>
      </c>
    </row>
    <row r="7" spans="1:7">
      <c r="A7" s="3441"/>
      <c r="B7" s="1131" t="s">
        <v>428</v>
      </c>
      <c r="C7" s="1166">
        <v>2.56</v>
      </c>
      <c r="D7" s="1166">
        <v>2.0503999999999998</v>
      </c>
      <c r="E7" s="1166">
        <v>3.27</v>
      </c>
      <c r="F7" s="1166">
        <v>8.77</v>
      </c>
      <c r="G7" s="1171">
        <v>6.23</v>
      </c>
    </row>
    <row r="8" spans="1:7">
      <c r="A8" s="3441"/>
      <c r="B8" s="1131" t="s">
        <v>426</v>
      </c>
      <c r="C8" s="1166">
        <v>3.2654353261213163</v>
      </c>
      <c r="D8" s="1166">
        <v>2.1162000000000001</v>
      </c>
      <c r="E8" s="1166">
        <v>3.3</v>
      </c>
      <c r="F8" s="1166">
        <v>8.6199999999999992</v>
      </c>
      <c r="G8" s="1171">
        <v>6.43</v>
      </c>
    </row>
    <row r="9" spans="1:7">
      <c r="A9" s="3441"/>
      <c r="B9" s="1131" t="s">
        <v>424</v>
      </c>
      <c r="C9" s="1166">
        <v>3.5897992254016362</v>
      </c>
      <c r="D9" s="1166">
        <v>3.0040184818481848</v>
      </c>
      <c r="E9" s="1166">
        <v>3.46</v>
      </c>
      <c r="F9" s="1166">
        <v>8.8800000000000008</v>
      </c>
      <c r="G9" s="1171">
        <v>6.55</v>
      </c>
    </row>
    <row r="10" spans="1:7">
      <c r="A10" s="3441"/>
      <c r="B10" s="1131" t="s">
        <v>422</v>
      </c>
      <c r="C10" s="1166">
        <v>2.6726999999999999</v>
      </c>
      <c r="D10" s="1166">
        <v>2.3419982353698852</v>
      </c>
      <c r="E10" s="1166">
        <v>3.74</v>
      </c>
      <c r="F10" s="1166">
        <v>9.11</v>
      </c>
      <c r="G10" s="1171">
        <v>6.78</v>
      </c>
    </row>
    <row r="11" spans="1:7">
      <c r="A11" s="3441"/>
      <c r="B11" s="1131" t="s">
        <v>420</v>
      </c>
      <c r="C11" s="1166">
        <v>2.71</v>
      </c>
      <c r="D11" s="1166">
        <v>1.7373000000000001</v>
      </c>
      <c r="E11" s="1166">
        <v>3.98</v>
      </c>
      <c r="F11" s="1166">
        <v>9.31</v>
      </c>
      <c r="G11" s="1171">
        <v>7.1</v>
      </c>
    </row>
    <row r="12" spans="1:7">
      <c r="A12" s="3441"/>
      <c r="B12" s="1131" t="s">
        <v>417</v>
      </c>
      <c r="C12" s="1166">
        <v>4.1268000000000002</v>
      </c>
      <c r="D12" s="1166">
        <v>2.6432000000000002</v>
      </c>
      <c r="E12" s="1166">
        <v>4.7</v>
      </c>
      <c r="F12" s="1166">
        <v>10.119999999999999</v>
      </c>
      <c r="G12" s="1171">
        <v>7.8</v>
      </c>
    </row>
    <row r="13" spans="1:7">
      <c r="A13" s="3441"/>
      <c r="B13" s="1131" t="s">
        <v>414</v>
      </c>
      <c r="C13" s="1166">
        <v>0.89629999999999999</v>
      </c>
      <c r="D13" s="1166">
        <v>0.74419999999999997</v>
      </c>
      <c r="E13" s="1166">
        <v>5.04</v>
      </c>
      <c r="F13" s="1166">
        <v>10.6</v>
      </c>
      <c r="G13" s="1171">
        <v>8.3000000000000007</v>
      </c>
    </row>
    <row r="14" spans="1:7">
      <c r="A14" s="3441"/>
      <c r="B14" s="1131" t="s">
        <v>411</v>
      </c>
      <c r="C14" s="1166">
        <v>0.75</v>
      </c>
      <c r="D14" s="1166">
        <v>0.92610000000000003</v>
      </c>
      <c r="E14" s="1166">
        <v>5.0843628028065915</v>
      </c>
      <c r="F14" s="1166">
        <v>10.768996824709188</v>
      </c>
      <c r="G14" s="1171">
        <v>8.6</v>
      </c>
    </row>
    <row r="15" spans="1:7">
      <c r="A15" s="3441"/>
      <c r="B15" s="1131" t="s">
        <v>408</v>
      </c>
      <c r="C15" s="1166">
        <v>2.7259000000000002</v>
      </c>
      <c r="D15" s="1166">
        <v>0.77629999999999999</v>
      </c>
      <c r="E15" s="1166">
        <v>5.51</v>
      </c>
      <c r="F15" s="1166">
        <v>10.69</v>
      </c>
      <c r="G15" s="1171">
        <v>9</v>
      </c>
    </row>
    <row r="16" spans="1:7">
      <c r="A16" s="3441"/>
      <c r="B16" s="1131" t="s">
        <v>405</v>
      </c>
      <c r="C16" s="1166">
        <v>2.46</v>
      </c>
      <c r="D16" s="1166">
        <v>1.03</v>
      </c>
      <c r="E16" s="1166">
        <v>5.91</v>
      </c>
      <c r="F16" s="1166">
        <v>11.29</v>
      </c>
      <c r="G16" s="1171">
        <v>9.4</v>
      </c>
    </row>
    <row r="17" spans="1:7" s="1158" customFormat="1">
      <c r="A17" s="3442"/>
      <c r="B17" s="1167" t="s">
        <v>402</v>
      </c>
      <c r="C17" s="1168">
        <v>0.6364510804822362</v>
      </c>
      <c r="D17" s="1168">
        <v>0.71033567156063082</v>
      </c>
      <c r="E17" s="1168">
        <v>6.15</v>
      </c>
      <c r="F17" s="1168">
        <v>11.33</v>
      </c>
      <c r="G17" s="1172">
        <v>9.89</v>
      </c>
    </row>
    <row r="18" spans="1:7">
      <c r="A18" s="3440" t="s">
        <v>70</v>
      </c>
      <c r="B18" s="1143" t="s">
        <v>430</v>
      </c>
      <c r="C18" s="1165">
        <v>0.28739999999999999</v>
      </c>
      <c r="D18" s="1165">
        <v>0.55069999999999997</v>
      </c>
      <c r="E18" s="1165">
        <v>6.25</v>
      </c>
      <c r="F18" s="1165">
        <v>11.68</v>
      </c>
      <c r="G18" s="1170">
        <v>9.67</v>
      </c>
    </row>
    <row r="19" spans="1:7">
      <c r="A19" s="3441"/>
      <c r="B19" s="1131" t="s">
        <v>428</v>
      </c>
      <c r="C19" s="1166">
        <v>0.39</v>
      </c>
      <c r="D19" s="1166">
        <v>0.48</v>
      </c>
      <c r="E19" s="1166">
        <v>6.19</v>
      </c>
      <c r="F19" s="1166">
        <v>11.78</v>
      </c>
      <c r="G19" s="1171">
        <v>10.130000000000001</v>
      </c>
    </row>
    <row r="20" spans="1:7">
      <c r="A20" s="3441"/>
      <c r="B20" s="1131" t="s">
        <v>426</v>
      </c>
      <c r="C20" s="1166">
        <v>1.1299999999999999</v>
      </c>
      <c r="D20" s="1166">
        <v>1.1832</v>
      </c>
      <c r="E20" s="1166">
        <v>6.17</v>
      </c>
      <c r="F20" s="1166">
        <v>11.1</v>
      </c>
      <c r="G20" s="1171">
        <v>10.08</v>
      </c>
    </row>
    <row r="21" spans="1:7">
      <c r="A21" s="3441"/>
      <c r="B21" s="1131" t="s">
        <v>424</v>
      </c>
      <c r="C21" s="1166">
        <v>2.6753</v>
      </c>
      <c r="D21" s="1166">
        <v>2.5548000000000002</v>
      </c>
      <c r="E21" s="1166">
        <v>6.1</v>
      </c>
      <c r="F21" s="1166">
        <v>11.64</v>
      </c>
      <c r="G21" s="1171">
        <v>10.11</v>
      </c>
    </row>
    <row r="22" spans="1:7">
      <c r="A22" s="3441"/>
      <c r="B22" s="1131" t="s">
        <v>422</v>
      </c>
      <c r="C22" s="1166">
        <v>4.8301971251968672</v>
      </c>
      <c r="D22" s="1166">
        <v>5.5149176531715014</v>
      </c>
      <c r="E22" s="1166">
        <v>6.17</v>
      </c>
      <c r="F22" s="1166">
        <v>11.25</v>
      </c>
      <c r="G22" s="1171">
        <v>9.8699999999999992</v>
      </c>
    </row>
    <row r="23" spans="1:7">
      <c r="A23" s="3441"/>
      <c r="B23" s="1131" t="s">
        <v>420</v>
      </c>
      <c r="C23" s="1166">
        <v>4.4000000000000004</v>
      </c>
      <c r="D23" s="1166">
        <v>5.8220000000000001</v>
      </c>
      <c r="E23" s="1166">
        <v>6.21</v>
      </c>
      <c r="F23" s="1166">
        <v>11.79</v>
      </c>
      <c r="G23" s="1171">
        <v>9.94</v>
      </c>
    </row>
    <row r="24" spans="1:7">
      <c r="A24" s="3441"/>
      <c r="B24" s="1131" t="s">
        <v>417</v>
      </c>
      <c r="C24" s="1166">
        <v>4.3062330467845928</v>
      </c>
      <c r="D24" s="1166">
        <v>3.9250794520547947</v>
      </c>
      <c r="E24" s="1166">
        <v>6.38</v>
      </c>
      <c r="F24" s="1166">
        <v>11.9</v>
      </c>
      <c r="G24" s="1171">
        <v>10.19</v>
      </c>
    </row>
    <row r="25" spans="1:7">
      <c r="A25" s="3441"/>
      <c r="B25" s="1131" t="s">
        <v>414</v>
      </c>
      <c r="C25" s="1166">
        <v>4.87</v>
      </c>
      <c r="D25" s="1166">
        <v>4.7</v>
      </c>
      <c r="E25" s="1166">
        <v>6.45</v>
      </c>
      <c r="F25" s="1166">
        <v>11.96</v>
      </c>
      <c r="G25" s="1171">
        <v>10.36</v>
      </c>
    </row>
    <row r="26" spans="1:7">
      <c r="A26" s="3441"/>
      <c r="B26" s="1131" t="s">
        <v>411</v>
      </c>
      <c r="C26" s="1166">
        <v>4.1199000000000003</v>
      </c>
      <c r="D26" s="1166">
        <v>4.9848999999999997</v>
      </c>
      <c r="E26" s="1166">
        <v>6.6412435274607677</v>
      </c>
      <c r="F26" s="1166">
        <v>12.095760392136375</v>
      </c>
      <c r="G26" s="1171">
        <v>10.4</v>
      </c>
    </row>
    <row r="27" spans="1:7">
      <c r="A27" s="3441"/>
      <c r="B27" s="1131" t="s">
        <v>408</v>
      </c>
      <c r="C27" s="1166">
        <v>4.53</v>
      </c>
      <c r="D27" s="1166">
        <v>5.1452</v>
      </c>
      <c r="E27" s="1166">
        <v>6.6100840639480261</v>
      </c>
      <c r="F27" s="1166">
        <v>12.317973192508507</v>
      </c>
      <c r="G27" s="1171">
        <v>10.32</v>
      </c>
    </row>
    <row r="28" spans="1:7">
      <c r="A28" s="3441"/>
      <c r="B28" s="1131" t="s">
        <v>405</v>
      </c>
      <c r="C28" s="1166">
        <v>4.1825550203065518</v>
      </c>
      <c r="D28" s="1166">
        <v>4.3784369186716257</v>
      </c>
      <c r="E28" s="1166">
        <v>6.61</v>
      </c>
      <c r="F28" s="1166">
        <v>12.42</v>
      </c>
      <c r="G28" s="1171">
        <v>10.41</v>
      </c>
    </row>
    <row r="29" spans="1:7" s="1158" customFormat="1">
      <c r="A29" s="3442"/>
      <c r="B29" s="1167" t="s">
        <v>402</v>
      </c>
      <c r="C29" s="1168">
        <v>2.96</v>
      </c>
      <c r="D29" s="1168">
        <v>3.7410999999999999</v>
      </c>
      <c r="E29" s="1168">
        <v>6.49</v>
      </c>
      <c r="F29" s="1168">
        <v>12.47</v>
      </c>
      <c r="G29" s="1172">
        <v>10.47</v>
      </c>
    </row>
    <row r="30" spans="1:7">
      <c r="A30" s="3440" t="s">
        <v>71</v>
      </c>
      <c r="B30" s="1143" t="s">
        <v>430</v>
      </c>
      <c r="C30" s="1165">
        <v>1.88</v>
      </c>
      <c r="D30" s="1165">
        <v>3.34</v>
      </c>
      <c r="E30" s="1165">
        <v>6.3993076371430346</v>
      </c>
      <c r="F30" s="1165">
        <v>12.474039051717256</v>
      </c>
      <c r="G30" s="1170">
        <v>10.119999999999999</v>
      </c>
    </row>
    <row r="31" spans="1:7">
      <c r="A31" s="3441"/>
      <c r="B31" s="1131" t="s">
        <v>428</v>
      </c>
      <c r="C31" s="1166">
        <v>1.6778837822512049</v>
      </c>
      <c r="D31" s="1166">
        <v>2.74</v>
      </c>
      <c r="E31" s="1166">
        <v>6.3</v>
      </c>
      <c r="F31" s="1166">
        <v>12.31</v>
      </c>
      <c r="G31" s="1171">
        <v>10.029999999999999</v>
      </c>
    </row>
    <row r="32" spans="1:7">
      <c r="A32" s="3441"/>
      <c r="B32" s="1131" t="s">
        <v>426</v>
      </c>
      <c r="C32" s="1166">
        <v>1.8590457492096282</v>
      </c>
      <c r="D32" s="1166">
        <v>1.7707999999999999</v>
      </c>
      <c r="E32" s="1166">
        <v>6.57</v>
      </c>
      <c r="F32" s="1166">
        <v>12.26</v>
      </c>
      <c r="G32" s="1171">
        <v>10.23</v>
      </c>
    </row>
    <row r="33" spans="1:7">
      <c r="A33" s="3441"/>
      <c r="B33" s="1131" t="s">
        <v>424</v>
      </c>
      <c r="C33" s="1166">
        <v>1.6787000000000001</v>
      </c>
      <c r="D33" s="1166">
        <v>2.2000000000000002</v>
      </c>
      <c r="E33" s="1166">
        <v>6.61</v>
      </c>
      <c r="F33" s="1166">
        <v>12.26</v>
      </c>
      <c r="G33" s="1171">
        <v>10.210000000000001</v>
      </c>
    </row>
    <row r="34" spans="1:7">
      <c r="A34" s="3441"/>
      <c r="B34" s="1131" t="s">
        <v>422</v>
      </c>
      <c r="C34" s="1166">
        <v>1.1969024903247523</v>
      </c>
      <c r="D34" s="1166">
        <v>0.99690000000000001</v>
      </c>
      <c r="E34" s="1166">
        <v>6.6161021257179744</v>
      </c>
      <c r="F34" s="1166">
        <v>12.322112864374549</v>
      </c>
      <c r="G34" s="1171">
        <v>10.3</v>
      </c>
    </row>
    <row r="35" spans="1:7">
      <c r="A35" s="3441"/>
      <c r="B35" s="1131" t="s">
        <v>420</v>
      </c>
      <c r="C35" s="1166">
        <v>2.839016408473598</v>
      </c>
      <c r="D35" s="1166">
        <v>0.86</v>
      </c>
      <c r="E35" s="1166">
        <v>6.72</v>
      </c>
      <c r="F35" s="1166">
        <v>12.29</v>
      </c>
      <c r="G35" s="1171">
        <v>9.8000000000000007</v>
      </c>
    </row>
    <row r="36" spans="1:7" s="1157" customFormat="1">
      <c r="A36" s="3441"/>
      <c r="B36" s="1142" t="s">
        <v>417</v>
      </c>
      <c r="C36" s="1169">
        <v>5.7944945932845968</v>
      </c>
      <c r="D36" s="1169">
        <v>3.4394</v>
      </c>
      <c r="E36" s="1169">
        <v>6.67</v>
      </c>
      <c r="F36" s="1169">
        <v>12.34</v>
      </c>
      <c r="G36" s="1173">
        <v>9.69</v>
      </c>
    </row>
    <row r="37" spans="1:7">
      <c r="A37" s="3441"/>
      <c r="B37" s="1131" t="s">
        <v>414</v>
      </c>
      <c r="C37" s="1166">
        <v>5.15</v>
      </c>
      <c r="D37" s="1166">
        <v>3.5543999999999998</v>
      </c>
      <c r="E37" s="1166">
        <v>6.62</v>
      </c>
      <c r="F37" s="1166">
        <v>12.33</v>
      </c>
      <c r="G37" s="1171">
        <v>9.65</v>
      </c>
    </row>
    <row r="38" spans="1:7">
      <c r="A38" s="3441"/>
      <c r="B38" s="1131" t="s">
        <v>411</v>
      </c>
      <c r="C38" s="1166">
        <v>5.28</v>
      </c>
      <c r="D38" s="1166">
        <v>4.4381650070126222</v>
      </c>
      <c r="E38" s="1166">
        <v>6.67</v>
      </c>
      <c r="F38" s="1166">
        <v>12.28</v>
      </c>
      <c r="G38" s="1171">
        <v>9.64</v>
      </c>
    </row>
    <row r="39" spans="1:7">
      <c r="A39" s="3441"/>
      <c r="B39" s="1131" t="s">
        <v>408</v>
      </c>
      <c r="C39" s="1166">
        <v>6.1207865018683529</v>
      </c>
      <c r="D39" s="1166">
        <v>4.2913156626506019</v>
      </c>
      <c r="E39" s="1166">
        <v>6.67</v>
      </c>
      <c r="F39" s="1166">
        <v>12.23</v>
      </c>
      <c r="G39" s="1171">
        <v>9.5894974304395255</v>
      </c>
    </row>
    <row r="40" spans="1:7">
      <c r="A40" s="3441"/>
      <c r="B40" s="1131" t="s">
        <v>405</v>
      </c>
      <c r="C40" s="1166">
        <v>6.9056876664303326</v>
      </c>
      <c r="D40" s="1166">
        <v>5.503210042397539</v>
      </c>
      <c r="E40" s="1166">
        <v>6.6352719667952442</v>
      </c>
      <c r="F40" s="1166">
        <v>12.199304661279438</v>
      </c>
      <c r="G40" s="1171">
        <v>9.4796379999999996</v>
      </c>
    </row>
    <row r="41" spans="1:7" s="1158" customFormat="1">
      <c r="A41" s="3442"/>
      <c r="B41" s="1167" t="s">
        <v>402</v>
      </c>
      <c r="C41" s="1168">
        <v>4.5187192718019418</v>
      </c>
      <c r="D41" s="1168">
        <v>4.9685157869012704</v>
      </c>
      <c r="E41" s="1168">
        <v>6.60176688176995</v>
      </c>
      <c r="F41" s="1168">
        <v>12.134092700177552</v>
      </c>
      <c r="G41" s="1172">
        <v>9.5652932561843897</v>
      </c>
    </row>
    <row r="42" spans="1:7">
      <c r="A42" s="3440" t="s">
        <v>72</v>
      </c>
      <c r="B42" s="1143" t="s">
        <v>430</v>
      </c>
      <c r="C42" s="1165">
        <v>1.1887814391479412</v>
      </c>
      <c r="D42" s="1165">
        <v>0.20724000000000001</v>
      </c>
      <c r="E42" s="1165">
        <v>6.7657105159902322</v>
      </c>
      <c r="F42" s="1165">
        <v>12.084038186426156</v>
      </c>
      <c r="G42" s="1170">
        <v>9.4547594819898606</v>
      </c>
    </row>
    <row r="43" spans="1:7">
      <c r="A43" s="3441"/>
      <c r="B43" s="1131" t="s">
        <v>428</v>
      </c>
      <c r="C43" s="1166">
        <v>1.6882129461871012</v>
      </c>
      <c r="D43" s="1166">
        <v>2.7289786548069812</v>
      </c>
      <c r="E43" s="1166">
        <v>6.7969344556380094</v>
      </c>
      <c r="F43" s="1166">
        <v>11.965903360305679</v>
      </c>
      <c r="G43" s="1171">
        <v>9.5279797654207865</v>
      </c>
    </row>
    <row r="44" spans="1:7">
      <c r="A44" s="3441"/>
      <c r="B44" s="1131" t="s">
        <v>426</v>
      </c>
      <c r="C44" s="1166">
        <v>4.6173710940626007</v>
      </c>
      <c r="D44" s="1166">
        <v>4.3273659852820936</v>
      </c>
      <c r="E44" s="1166">
        <v>6.7528365303814386</v>
      </c>
      <c r="F44" s="1166">
        <v>11.98479244278075</v>
      </c>
      <c r="G44" s="1171">
        <v>9.5638687499999993</v>
      </c>
    </row>
    <row r="45" spans="1:7">
      <c r="A45" s="3441"/>
      <c r="B45" s="1131" t="s">
        <v>424</v>
      </c>
      <c r="C45" s="1166">
        <v>2.589154460713186</v>
      </c>
      <c r="D45" s="1166">
        <v>3.8337399999999997</v>
      </c>
      <c r="E45" s="1166">
        <v>6.81</v>
      </c>
      <c r="F45" s="1166">
        <v>12.073929961045465</v>
      </c>
      <c r="G45" s="1171">
        <v>9.5000099773974007</v>
      </c>
    </row>
    <row r="46" spans="1:7">
      <c r="A46" s="3441"/>
      <c r="B46" s="1131" t="s">
        <v>422</v>
      </c>
      <c r="C46" s="1166">
        <v>0.78108827465870911</v>
      </c>
      <c r="D46" s="1166">
        <v>1.63758383074237</v>
      </c>
      <c r="E46" s="1166">
        <v>6.7990752801041694</v>
      </c>
      <c r="F46" s="1166">
        <v>11.932860907827484</v>
      </c>
      <c r="G46" s="1171">
        <v>9.4647699060531565</v>
      </c>
    </row>
    <row r="47" spans="1:7">
      <c r="A47" s="3441"/>
      <c r="B47" s="1131" t="s">
        <v>420</v>
      </c>
      <c r="C47" s="1166">
        <v>1.7622490321978828</v>
      </c>
      <c r="D47" s="1166">
        <v>3.1710930596285434</v>
      </c>
      <c r="E47" s="1166">
        <v>6.786162197889281</v>
      </c>
      <c r="F47" s="1166">
        <v>11.938543027385922</v>
      </c>
      <c r="G47" s="1171">
        <v>9.4327912959906328</v>
      </c>
    </row>
    <row r="48" spans="1:7">
      <c r="A48" s="3441"/>
      <c r="B48" s="1131" t="s">
        <v>417</v>
      </c>
      <c r="C48" s="1166">
        <v>4.587902172601086</v>
      </c>
      <c r="D48" s="1166">
        <v>3.9069000000000003</v>
      </c>
      <c r="E48" s="1166">
        <v>6.7800412401803731</v>
      </c>
      <c r="F48" s="1166">
        <v>11.93890115549449</v>
      </c>
      <c r="G48" s="1171">
        <v>9.4531177329610987</v>
      </c>
    </row>
    <row r="49" spans="1:7">
      <c r="A49" s="3441"/>
      <c r="B49" s="1131" t="s">
        <v>414</v>
      </c>
      <c r="C49" s="1166">
        <v>4.3541351930413725</v>
      </c>
      <c r="D49" s="1166">
        <v>3.9651105287222541</v>
      </c>
      <c r="E49" s="1166">
        <v>6.7732241274743972</v>
      </c>
      <c r="F49" s="1166">
        <v>11.795105403448739</v>
      </c>
      <c r="G49" s="1171">
        <v>9.4520602603713133</v>
      </c>
    </row>
    <row r="50" spans="1:7">
      <c r="A50" s="3441"/>
      <c r="B50" s="1131" t="s">
        <v>411</v>
      </c>
      <c r="C50" s="1166">
        <v>2.1265040008082443</v>
      </c>
      <c r="D50" s="1166">
        <v>2.1309222357229651</v>
      </c>
      <c r="E50" s="1166">
        <v>6.7445847855517354</v>
      </c>
      <c r="F50" s="1166">
        <v>11.771392780728133</v>
      </c>
      <c r="G50" s="1171">
        <v>9.3605305329798512</v>
      </c>
    </row>
    <row r="51" spans="1:7">
      <c r="A51" s="3441"/>
      <c r="B51" s="1131" t="s">
        <v>408</v>
      </c>
      <c r="C51" s="1166">
        <v>4.0623203194575632</v>
      </c>
      <c r="D51" s="1166">
        <v>3.5118599999999995</v>
      </c>
      <c r="E51" s="1166">
        <v>6.4431100717597527</v>
      </c>
      <c r="F51" s="1166">
        <v>10.987853651584457</v>
      </c>
      <c r="G51" s="1171">
        <v>8.9575083042526025</v>
      </c>
    </row>
    <row r="52" spans="1:7">
      <c r="A52" s="3441"/>
      <c r="B52" s="1131" t="s">
        <v>405</v>
      </c>
      <c r="C52" s="1166">
        <v>2.8046806924460426</v>
      </c>
      <c r="D52" s="1166">
        <v>2.8078835500835742</v>
      </c>
      <c r="E52" s="1166">
        <v>6.1706504902350536</v>
      </c>
      <c r="F52" s="1166">
        <v>10.426250629386633</v>
      </c>
      <c r="G52" s="1171">
        <v>8.6625455891258856</v>
      </c>
    </row>
    <row r="53" spans="1:7">
      <c r="A53" s="3442"/>
      <c r="B53" s="1167" t="s">
        <v>402</v>
      </c>
      <c r="C53" s="1168">
        <v>0.34559453310159571</v>
      </c>
      <c r="D53" s="1168">
        <v>1.2727017155928326</v>
      </c>
      <c r="E53" s="1168">
        <v>6.0117202188965875</v>
      </c>
      <c r="F53" s="1168">
        <v>10.109165203675886</v>
      </c>
      <c r="G53" s="1172">
        <v>8.5048589199702214</v>
      </c>
    </row>
    <row r="54" spans="1:7">
      <c r="A54" s="3440" t="s">
        <v>73</v>
      </c>
      <c r="B54" s="1143" t="s">
        <v>430</v>
      </c>
      <c r="C54" s="1165">
        <v>0.02</v>
      </c>
      <c r="D54" s="1165">
        <v>0.21474000000000001</v>
      </c>
      <c r="E54" s="1165">
        <v>5.7671504362585431</v>
      </c>
      <c r="F54" s="1165">
        <v>10.466635724383908</v>
      </c>
      <c r="G54" s="1170">
        <v>8.0839937488962672</v>
      </c>
    </row>
    <row r="55" spans="1:7">
      <c r="A55" s="3441"/>
      <c r="B55" s="1131" t="s">
        <v>428</v>
      </c>
      <c r="C55" s="1166">
        <v>8.2701050321366973E-2</v>
      </c>
      <c r="D55" s="1166">
        <v>0.12893633038707711</v>
      </c>
      <c r="E55" s="1166">
        <v>5.605723681566924</v>
      </c>
      <c r="F55" s="1166">
        <v>10.178098954428284</v>
      </c>
      <c r="G55" s="1171">
        <v>7.8336111428311135</v>
      </c>
    </row>
    <row r="56" spans="1:7">
      <c r="A56" s="3441"/>
      <c r="B56" s="1131" t="s">
        <v>426</v>
      </c>
      <c r="C56" s="1166">
        <v>0.10538818783282233</v>
      </c>
      <c r="D56" s="1166">
        <v>0.62888439046333788</v>
      </c>
      <c r="E56" s="1166">
        <v>5.4485346781296711</v>
      </c>
      <c r="F56" s="1166">
        <v>9.8318649812907015</v>
      </c>
      <c r="G56" s="1171">
        <v>7.7349848742244127</v>
      </c>
    </row>
    <row r="57" spans="1:7">
      <c r="A57" s="3441"/>
      <c r="B57" s="1131" t="s">
        <v>424</v>
      </c>
      <c r="C57" s="1166">
        <v>0.13902292584665743</v>
      </c>
      <c r="D57" s="1166">
        <v>0.78642000000000012</v>
      </c>
      <c r="E57" s="1166">
        <v>5.3083686809997035</v>
      </c>
      <c r="F57" s="1166">
        <v>9.517731632300432</v>
      </c>
      <c r="G57" s="1171">
        <v>7.565152851903175</v>
      </c>
    </row>
    <row r="58" spans="1:7">
      <c r="A58" s="3441"/>
      <c r="B58" s="1131" t="s">
        <v>422</v>
      </c>
      <c r="C58" s="1166">
        <v>0.10294872021182701</v>
      </c>
      <c r="D58" s="1166">
        <v>0.5988099918723967</v>
      </c>
      <c r="E58" s="1166">
        <v>5.1433643034573233</v>
      </c>
      <c r="F58" s="1166">
        <v>9.3697289946410578</v>
      </c>
      <c r="G58" s="1171">
        <v>7.3632620325038927</v>
      </c>
    </row>
    <row r="59" spans="1:7">
      <c r="A59" s="3441"/>
      <c r="B59" s="1131" t="s">
        <v>420</v>
      </c>
      <c r="C59" s="1166">
        <v>0.14140719079261957</v>
      </c>
      <c r="D59" s="1166">
        <v>0.8661787674313991</v>
      </c>
      <c r="E59" s="1166">
        <v>5.000981577404195</v>
      </c>
      <c r="F59" s="1166">
        <v>9.0942202201108095</v>
      </c>
      <c r="G59" s="1171">
        <v>7.1770263092806994</v>
      </c>
    </row>
    <row r="60" spans="1:7">
      <c r="A60" s="3441"/>
      <c r="B60" s="1131" t="s">
        <v>417</v>
      </c>
      <c r="C60" s="1166">
        <v>0.57912853647881191</v>
      </c>
      <c r="D60" s="1166">
        <v>1.1301000000000001</v>
      </c>
      <c r="E60" s="1166">
        <v>4.8643516895826258</v>
      </c>
      <c r="F60" s="1166">
        <v>8.8912745435893399</v>
      </c>
      <c r="G60" s="1171">
        <v>6.9718357360598722</v>
      </c>
    </row>
    <row r="61" spans="1:7">
      <c r="A61" s="3441"/>
      <c r="B61" s="1131" t="s">
        <v>414</v>
      </c>
      <c r="C61" s="1166">
        <v>1.2601731088716375</v>
      </c>
      <c r="D61" s="1166">
        <v>2.0299999999999998</v>
      </c>
      <c r="E61" s="1166">
        <v>4.7646465856273448</v>
      </c>
      <c r="F61" s="1166">
        <v>8.7276050942080641</v>
      </c>
      <c r="G61" s="1171">
        <v>6.8351330238781616</v>
      </c>
    </row>
    <row r="62" spans="1:7">
      <c r="A62" s="3441"/>
      <c r="B62" s="1131" t="s">
        <v>411</v>
      </c>
      <c r="C62" s="1166">
        <v>2.0314999999999999</v>
      </c>
      <c r="D62" s="1166">
        <v>2.7635000000000001</v>
      </c>
      <c r="E62" s="1166">
        <v>4.785174100990238</v>
      </c>
      <c r="F62" s="1166">
        <v>8.6132691841477431</v>
      </c>
      <c r="G62" s="1171">
        <v>6.8967934660178933</v>
      </c>
    </row>
    <row r="63" spans="1:7">
      <c r="A63" s="3441"/>
      <c r="B63" s="1131" t="s">
        <v>408</v>
      </c>
      <c r="C63" s="1166">
        <v>4.12</v>
      </c>
      <c r="D63" s="1166">
        <v>2.2838474999999998</v>
      </c>
      <c r="E63" s="1166">
        <v>4.8141802093800887</v>
      </c>
      <c r="F63" s="1166">
        <v>8.5342448085804961</v>
      </c>
      <c r="G63" s="1171">
        <v>6.8289021574931139</v>
      </c>
    </row>
    <row r="64" spans="1:7">
      <c r="A64" s="3441"/>
      <c r="B64" s="1131" t="s">
        <v>405</v>
      </c>
      <c r="C64" s="1166">
        <v>3.2117112170745541</v>
      </c>
      <c r="D64" s="1166">
        <v>3.7905938603285909</v>
      </c>
      <c r="E64" s="1166">
        <v>4.7183868094842252</v>
      </c>
      <c r="F64" s="1166">
        <v>8.4591292533300528</v>
      </c>
      <c r="G64" s="1171">
        <v>6.6641308725619615</v>
      </c>
    </row>
    <row r="65" spans="1:7">
      <c r="A65" s="3442"/>
      <c r="B65" s="1167" t="s">
        <v>402</v>
      </c>
      <c r="C65" s="1168">
        <v>4.1223589310193738</v>
      </c>
      <c r="D65" s="1168">
        <v>4.5516872152678021</v>
      </c>
      <c r="E65" s="1168">
        <v>4.6500000000000004</v>
      </c>
      <c r="F65" s="1168">
        <v>8.4348018971758574</v>
      </c>
      <c r="G65" s="1172">
        <v>6.864127077806029</v>
      </c>
    </row>
    <row r="66" spans="1:7">
      <c r="A66" s="3440" t="s">
        <v>263</v>
      </c>
      <c r="B66" s="1143" t="s">
        <v>430</v>
      </c>
      <c r="C66" s="1165">
        <v>2.1317363444759359</v>
      </c>
      <c r="D66" s="1165">
        <v>0.65619249999999996</v>
      </c>
      <c r="E66" s="1165">
        <v>4.756080599332158</v>
      </c>
      <c r="F66" s="1165">
        <v>8.481912703311691</v>
      </c>
      <c r="G66" s="1170">
        <v>6.7135184666013972</v>
      </c>
    </row>
    <row r="67" spans="1:7">
      <c r="A67" s="3441"/>
      <c r="B67" s="1131" t="s">
        <v>428</v>
      </c>
      <c r="C67" s="1166">
        <v>4.7490881310553306</v>
      </c>
      <c r="D67" s="1166">
        <v>3.9754420183839456</v>
      </c>
      <c r="E67" s="1166">
        <v>4.9200856193909939</v>
      </c>
      <c r="F67" s="1166">
        <v>8.5654920397279479</v>
      </c>
      <c r="G67" s="1171">
        <v>6.8925962754309023</v>
      </c>
    </row>
    <row r="68" spans="1:7" ht="15.75" thickBot="1">
      <c r="A68" s="3528"/>
      <c r="B68" s="1160" t="s">
        <v>426</v>
      </c>
      <c r="C68" s="1174">
        <v>4.9520318446043641</v>
      </c>
      <c r="D68" s="1174">
        <v>4.8556569252077564</v>
      </c>
      <c r="E68" s="1174">
        <v>5.4272512703314533</v>
      </c>
      <c r="F68" s="1174">
        <v>8.69</v>
      </c>
      <c r="G68" s="1175">
        <v>7.5702518351583477</v>
      </c>
    </row>
    <row r="69" spans="1:7" ht="15.75" thickTop="1"/>
  </sheetData>
  <mergeCells count="16">
    <mergeCell ref="A66:A68"/>
    <mergeCell ref="A1:G1"/>
    <mergeCell ref="A2:G2"/>
    <mergeCell ref="A3:G3"/>
    <mergeCell ref="A4:A5"/>
    <mergeCell ref="B4:B5"/>
    <mergeCell ref="C4:C5"/>
    <mergeCell ref="D4:D5"/>
    <mergeCell ref="E4:E5"/>
    <mergeCell ref="F4:F5"/>
    <mergeCell ref="G4:G5"/>
    <mergeCell ref="A54:A65"/>
    <mergeCell ref="A6:A17"/>
    <mergeCell ref="A18:A29"/>
    <mergeCell ref="A30:A41"/>
    <mergeCell ref="A42:A53"/>
  </mergeCells>
  <printOptions horizontalCentered="1"/>
  <pageMargins left="0" right="0" top="0.75" bottom="0.75" header="0.3" footer="0.3"/>
  <pageSetup paperSize="9" scale="47"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6" activePane="bottomRight" state="frozen"/>
      <selection activeCell="M38" sqref="M38"/>
      <selection pane="topRight" activeCell="M38" sqref="M38"/>
      <selection pane="bottomLeft" activeCell="M38" sqref="M38"/>
      <selection pane="bottomRight" activeCell="M38" sqref="M38"/>
    </sheetView>
  </sheetViews>
  <sheetFormatPr defaultRowHeight="15"/>
  <cols>
    <col min="1" max="2" width="10.140625" style="1176" customWidth="1"/>
    <col min="3" max="3" width="10.85546875" style="1176" customWidth="1"/>
    <col min="4" max="4" width="11.5703125" style="1176" customWidth="1"/>
    <col min="5" max="5" width="12.7109375" style="1176" customWidth="1"/>
    <col min="6" max="6" width="12" style="1176" customWidth="1"/>
    <col min="7" max="7" width="11.140625" style="1176" customWidth="1"/>
    <col min="8" max="12" width="8.28515625" style="1176" customWidth="1"/>
    <col min="13" max="13" width="9.140625" style="141"/>
    <col min="14" max="14" width="12.140625" style="141" bestFit="1" customWidth="1"/>
    <col min="15" max="15" width="9.5703125" style="141" bestFit="1" customWidth="1"/>
    <col min="16" max="16" width="13.28515625" style="141" bestFit="1" customWidth="1"/>
    <col min="17" max="19" width="9.5703125" style="141" bestFit="1" customWidth="1"/>
    <col min="20" max="21" width="9.140625" style="141"/>
    <col min="22" max="22" width="11.5703125" style="141" bestFit="1" customWidth="1"/>
    <col min="23" max="23" width="13.42578125" style="141" bestFit="1" customWidth="1"/>
    <col min="24" max="16384" width="9.140625" style="141"/>
  </cols>
  <sheetData>
    <row r="1" spans="1:12">
      <c r="A1" s="3550" t="s">
        <v>1146</v>
      </c>
      <c r="B1" s="3550"/>
      <c r="C1" s="3550"/>
      <c r="D1" s="3550"/>
      <c r="E1" s="3550"/>
      <c r="F1" s="3550"/>
      <c r="G1" s="3550"/>
      <c r="H1" s="3550"/>
      <c r="I1" s="3550"/>
      <c r="J1" s="3550"/>
      <c r="K1" s="3550"/>
      <c r="L1" s="3550"/>
    </row>
    <row r="2" spans="1:12" ht="15.75">
      <c r="A2" s="3551" t="s">
        <v>1145</v>
      </c>
      <c r="B2" s="3551"/>
      <c r="C2" s="3551"/>
      <c r="D2" s="3551"/>
      <c r="E2" s="3551"/>
      <c r="F2" s="3551"/>
      <c r="G2" s="3551"/>
      <c r="H2" s="3551"/>
      <c r="I2" s="3551"/>
      <c r="J2" s="3551"/>
      <c r="K2" s="3551"/>
      <c r="L2" s="3551"/>
    </row>
    <row r="3" spans="1:12" ht="15.75" thickBot="1">
      <c r="A3" s="3552" t="s">
        <v>441</v>
      </c>
      <c r="B3" s="3552"/>
      <c r="C3" s="3552"/>
      <c r="D3" s="3552"/>
      <c r="E3" s="3552"/>
      <c r="F3" s="3552"/>
      <c r="G3" s="3552"/>
      <c r="H3" s="3552"/>
      <c r="I3" s="3552"/>
      <c r="J3" s="3552"/>
      <c r="K3" s="3552"/>
      <c r="L3" s="3552"/>
    </row>
    <row r="4" spans="1:12" ht="15" customHeight="1" thickTop="1">
      <c r="A4" s="3553" t="s">
        <v>372</v>
      </c>
      <c r="B4" s="3555" t="s">
        <v>1144</v>
      </c>
      <c r="C4" s="3557" t="s">
        <v>1142</v>
      </c>
      <c r="D4" s="3557" t="s">
        <v>1141</v>
      </c>
      <c r="E4" s="3555" t="s">
        <v>1140</v>
      </c>
      <c r="F4" s="3555" t="s">
        <v>178</v>
      </c>
      <c r="G4" s="3557" t="s">
        <v>1139</v>
      </c>
      <c r="H4" s="3558" t="s">
        <v>1143</v>
      </c>
      <c r="I4" s="3559"/>
      <c r="J4" s="3559"/>
      <c r="K4" s="3559"/>
      <c r="L4" s="3560"/>
    </row>
    <row r="5" spans="1:12" ht="38.25">
      <c r="A5" s="3554"/>
      <c r="B5" s="3556"/>
      <c r="C5" s="3556"/>
      <c r="D5" s="3556"/>
      <c r="E5" s="3556"/>
      <c r="F5" s="3556"/>
      <c r="G5" s="3556"/>
      <c r="H5" s="1197" t="s">
        <v>1142</v>
      </c>
      <c r="I5" s="1197" t="s">
        <v>1141</v>
      </c>
      <c r="J5" s="1196" t="s">
        <v>1140</v>
      </c>
      <c r="K5" s="1196" t="s">
        <v>178</v>
      </c>
      <c r="L5" s="1195" t="s">
        <v>1139</v>
      </c>
    </row>
    <row r="6" spans="1:12">
      <c r="A6" s="1191" t="s">
        <v>359</v>
      </c>
      <c r="B6" s="1190" t="s">
        <v>358</v>
      </c>
      <c r="C6" s="1189">
        <v>1337.7</v>
      </c>
      <c r="D6" s="1189">
        <v>2064.4</v>
      </c>
      <c r="E6" s="1189">
        <v>1637.8000000000002</v>
      </c>
      <c r="F6" s="1189">
        <v>783.4</v>
      </c>
      <c r="G6" s="1189">
        <v>1166.1999999999998</v>
      </c>
      <c r="H6" s="1188">
        <v>4.4180782140348436</v>
      </c>
      <c r="I6" s="1188">
        <v>8.0272108843537726</v>
      </c>
      <c r="J6" s="1188">
        <v>68.810554524840256</v>
      </c>
      <c r="K6" s="1188">
        <v>11.643152344306673</v>
      </c>
      <c r="L6" s="1187">
        <v>24.474330238018982</v>
      </c>
    </row>
    <row r="7" spans="1:12">
      <c r="A7" s="1191" t="s">
        <v>357</v>
      </c>
      <c r="B7" s="1190" t="s">
        <v>356</v>
      </c>
      <c r="C7" s="1189">
        <v>1452.5000000000002</v>
      </c>
      <c r="D7" s="1189">
        <v>2524</v>
      </c>
      <c r="E7" s="1189">
        <v>1763.3</v>
      </c>
      <c r="F7" s="1189">
        <v>716.2</v>
      </c>
      <c r="G7" s="1189">
        <v>1600.6</v>
      </c>
      <c r="H7" s="1188">
        <v>8.5818942961800229</v>
      </c>
      <c r="I7" s="1188">
        <v>22.263127300910671</v>
      </c>
      <c r="J7" s="1188">
        <v>7.6627182806203304</v>
      </c>
      <c r="K7" s="1188">
        <v>-8.5779933622670317</v>
      </c>
      <c r="L7" s="1187">
        <v>37.249185388441106</v>
      </c>
    </row>
    <row r="8" spans="1:12">
      <c r="A8" s="1191" t="s">
        <v>355</v>
      </c>
      <c r="B8" s="1190" t="s">
        <v>354</v>
      </c>
      <c r="C8" s="1189">
        <v>1852.8999999999999</v>
      </c>
      <c r="D8" s="1189">
        <v>3223</v>
      </c>
      <c r="E8" s="1189">
        <v>2125</v>
      </c>
      <c r="F8" s="1189">
        <v>864.2</v>
      </c>
      <c r="G8" s="1189">
        <v>2132.9</v>
      </c>
      <c r="H8" s="1188">
        <v>27.566265060240937</v>
      </c>
      <c r="I8" s="1188">
        <v>27.694136291600636</v>
      </c>
      <c r="J8" s="1188">
        <v>20.512675097827941</v>
      </c>
      <c r="K8" s="1188">
        <v>20.664618821558221</v>
      </c>
      <c r="L8" s="1187">
        <v>33.256278895414233</v>
      </c>
    </row>
    <row r="9" spans="1:12">
      <c r="A9" s="1191" t="s">
        <v>353</v>
      </c>
      <c r="B9" s="1190" t="s">
        <v>352</v>
      </c>
      <c r="C9" s="1189">
        <v>2060.6000000000004</v>
      </c>
      <c r="D9" s="1189">
        <v>3772.1000000000004</v>
      </c>
      <c r="E9" s="1189">
        <v>2905.2999999999997</v>
      </c>
      <c r="F9" s="1189">
        <v>1071.0999999999999</v>
      </c>
      <c r="G9" s="1189">
        <v>2517.8000000000002</v>
      </c>
      <c r="H9" s="1188">
        <v>11.209455448216337</v>
      </c>
      <c r="I9" s="1188">
        <v>17.036922122246363</v>
      </c>
      <c r="J9" s="1188">
        <v>36.719999999999985</v>
      </c>
      <c r="K9" s="1188">
        <v>23.941217310807666</v>
      </c>
      <c r="L9" s="1187">
        <v>18.045853063903607</v>
      </c>
    </row>
    <row r="10" spans="1:12">
      <c r="A10" s="1191" t="s">
        <v>351</v>
      </c>
      <c r="B10" s="1190" t="s">
        <v>350</v>
      </c>
      <c r="C10" s="1189">
        <v>2504.900000000001</v>
      </c>
      <c r="D10" s="1189">
        <v>4511.4000000000015</v>
      </c>
      <c r="E10" s="1189">
        <v>3540.7999999999997</v>
      </c>
      <c r="F10" s="1189">
        <v>1331.6</v>
      </c>
      <c r="G10" s="1189">
        <v>2902.2</v>
      </c>
      <c r="H10" s="1188">
        <v>21.561681063767864</v>
      </c>
      <c r="I10" s="1188">
        <v>19.599162270353414</v>
      </c>
      <c r="J10" s="1188">
        <v>21.873816817540359</v>
      </c>
      <c r="K10" s="1188">
        <v>24.32079170945757</v>
      </c>
      <c r="L10" s="1187">
        <v>15.267296846453238</v>
      </c>
    </row>
    <row r="11" spans="1:12">
      <c r="A11" s="1191" t="s">
        <v>349</v>
      </c>
      <c r="B11" s="1190" t="s">
        <v>348</v>
      </c>
      <c r="C11" s="1189">
        <v>2830.3999999999996</v>
      </c>
      <c r="D11" s="1189">
        <v>5285.2999999999993</v>
      </c>
      <c r="E11" s="1189">
        <v>4305.8</v>
      </c>
      <c r="F11" s="1189">
        <v>1916.5</v>
      </c>
      <c r="G11" s="1189">
        <v>3329.7</v>
      </c>
      <c r="H11" s="1188">
        <v>12.994530719789154</v>
      </c>
      <c r="I11" s="1188">
        <v>17.15432016668878</v>
      </c>
      <c r="J11" s="1188">
        <v>21.605286940804351</v>
      </c>
      <c r="K11" s="1188">
        <v>43.924601982577357</v>
      </c>
      <c r="L11" s="1187">
        <v>14.730204672317553</v>
      </c>
    </row>
    <row r="12" spans="1:12">
      <c r="A12" s="1191" t="s">
        <v>347</v>
      </c>
      <c r="B12" s="1190" t="s">
        <v>346</v>
      </c>
      <c r="C12" s="1189">
        <v>3207.8</v>
      </c>
      <c r="D12" s="1189">
        <v>6307.7000000000007</v>
      </c>
      <c r="E12" s="1189">
        <v>5161.3999999999996</v>
      </c>
      <c r="F12" s="1189">
        <v>2498.1</v>
      </c>
      <c r="G12" s="1189">
        <v>4143.2000000000007</v>
      </c>
      <c r="H12" s="1188">
        <v>13.333804409270794</v>
      </c>
      <c r="I12" s="1188">
        <v>19.344218871208856</v>
      </c>
      <c r="J12" s="1188">
        <v>19.870871847275755</v>
      </c>
      <c r="K12" s="1188">
        <v>30.346986694495172</v>
      </c>
      <c r="L12" s="1187">
        <v>24.4316304772202</v>
      </c>
    </row>
    <row r="13" spans="1:12">
      <c r="A13" s="1191" t="s">
        <v>345</v>
      </c>
      <c r="B13" s="1190" t="s">
        <v>344</v>
      </c>
      <c r="C13" s="1189">
        <v>3611.5</v>
      </c>
      <c r="D13" s="1189">
        <v>7458</v>
      </c>
      <c r="E13" s="1189">
        <v>6043.1</v>
      </c>
      <c r="F13" s="1189">
        <v>2638.2</v>
      </c>
      <c r="G13" s="1189">
        <v>4907</v>
      </c>
      <c r="H13" s="1188">
        <v>12.584949186358246</v>
      </c>
      <c r="I13" s="1188">
        <v>18.236441175071725</v>
      </c>
      <c r="J13" s="1188">
        <v>17.08257449529199</v>
      </c>
      <c r="K13" s="1188">
        <v>5.6082622793322896</v>
      </c>
      <c r="L13" s="1187">
        <v>18.435026066808245</v>
      </c>
    </row>
    <row r="14" spans="1:12">
      <c r="A14" s="1191" t="s">
        <v>343</v>
      </c>
      <c r="B14" s="1190" t="s">
        <v>342</v>
      </c>
      <c r="C14" s="1189">
        <v>4348.9000000000015</v>
      </c>
      <c r="D14" s="1189">
        <v>9222.4000000000015</v>
      </c>
      <c r="E14" s="1189">
        <v>8490.9</v>
      </c>
      <c r="F14" s="1189">
        <v>2699.1</v>
      </c>
      <c r="G14" s="1189">
        <v>6286.5</v>
      </c>
      <c r="H14" s="1188">
        <v>20.418108819050296</v>
      </c>
      <c r="I14" s="1188">
        <v>23.657817109144563</v>
      </c>
      <c r="J14" s="1188">
        <v>40.505700716519655</v>
      </c>
      <c r="K14" s="1188">
        <v>2.3083920855128532</v>
      </c>
      <c r="L14" s="1187">
        <v>28.112899938862849</v>
      </c>
    </row>
    <row r="15" spans="1:12">
      <c r="A15" s="1191" t="s">
        <v>341</v>
      </c>
      <c r="B15" s="1190" t="s">
        <v>340</v>
      </c>
      <c r="C15" s="1189">
        <v>4931.5</v>
      </c>
      <c r="D15" s="1189">
        <v>10455.200000000001</v>
      </c>
      <c r="E15" s="1189">
        <v>9824.5</v>
      </c>
      <c r="F15" s="1189">
        <v>3174</v>
      </c>
      <c r="G15" s="1189">
        <v>7067</v>
      </c>
      <c r="H15" s="1188">
        <v>13.396491066706487</v>
      </c>
      <c r="I15" s="1188">
        <v>13.367453157529482</v>
      </c>
      <c r="J15" s="1188">
        <v>15.70622666619558</v>
      </c>
      <c r="K15" s="1188">
        <v>17.5947538068245</v>
      </c>
      <c r="L15" s="1187">
        <v>12.415493517855722</v>
      </c>
    </row>
    <row r="16" spans="1:12">
      <c r="A16" s="1191" t="s">
        <v>339</v>
      </c>
      <c r="B16" s="1190" t="s">
        <v>338</v>
      </c>
      <c r="C16" s="1189">
        <v>5480.0000000000018</v>
      </c>
      <c r="D16" s="1189">
        <v>12296.600000000002</v>
      </c>
      <c r="E16" s="1189">
        <v>12550.900000000001</v>
      </c>
      <c r="F16" s="1189">
        <v>4036.6</v>
      </c>
      <c r="G16" s="1189">
        <v>8536.1</v>
      </c>
      <c r="H16" s="1188">
        <v>11.122376558856368</v>
      </c>
      <c r="I16" s="1188">
        <v>17.612288621929771</v>
      </c>
      <c r="J16" s="1188">
        <v>27.751030586798326</v>
      </c>
      <c r="K16" s="1188">
        <v>27.177063642091991</v>
      </c>
      <c r="L16" s="1187">
        <v>20.788170369322206</v>
      </c>
    </row>
    <row r="17" spans="1:12">
      <c r="A17" s="1191" t="s">
        <v>337</v>
      </c>
      <c r="B17" s="1190" t="s">
        <v>336</v>
      </c>
      <c r="C17" s="1189">
        <v>7029.3000000000011</v>
      </c>
      <c r="D17" s="1189">
        <v>15159</v>
      </c>
      <c r="E17" s="1189">
        <v>15322.9</v>
      </c>
      <c r="F17" s="1189">
        <v>5167.8999999999996</v>
      </c>
      <c r="G17" s="1189">
        <v>10275.700000000001</v>
      </c>
      <c r="H17" s="1188">
        <v>28.271897810218956</v>
      </c>
      <c r="I17" s="1188">
        <v>23.277979278825018</v>
      </c>
      <c r="J17" s="1188">
        <v>22.086065541116557</v>
      </c>
      <c r="K17" s="1188">
        <v>28.026061536937018</v>
      </c>
      <c r="L17" s="1187">
        <v>20.379330139056481</v>
      </c>
    </row>
    <row r="18" spans="1:12">
      <c r="A18" s="1191" t="s">
        <v>335</v>
      </c>
      <c r="B18" s="1190" t="s">
        <v>334</v>
      </c>
      <c r="C18" s="1189">
        <v>8120.2</v>
      </c>
      <c r="D18" s="1189">
        <v>17498.2</v>
      </c>
      <c r="E18" s="1189">
        <v>17803.099999999999</v>
      </c>
      <c r="F18" s="1189">
        <v>6132.5</v>
      </c>
      <c r="G18" s="1189">
        <v>11812.4</v>
      </c>
      <c r="H18" s="1188">
        <v>15.519326248701843</v>
      </c>
      <c r="I18" s="1188">
        <v>15.431097038063202</v>
      </c>
      <c r="J18" s="1188">
        <v>16.186231065920936</v>
      </c>
      <c r="K18" s="1188">
        <v>18.665221850268011</v>
      </c>
      <c r="L18" s="1187">
        <v>14.95469894994987</v>
      </c>
    </row>
    <row r="19" spans="1:12">
      <c r="A19" s="1191" t="s">
        <v>333</v>
      </c>
      <c r="B19" s="1190" t="s">
        <v>332</v>
      </c>
      <c r="C19" s="1189">
        <v>9596.6000000000022</v>
      </c>
      <c r="D19" s="1189">
        <v>21422.600000000002</v>
      </c>
      <c r="E19" s="1189">
        <v>20469.300000000003</v>
      </c>
      <c r="F19" s="1189">
        <v>7947.1</v>
      </c>
      <c r="G19" s="1189">
        <v>14951.9</v>
      </c>
      <c r="H19" s="1188">
        <v>18.181818181818208</v>
      </c>
      <c r="I19" s="1188">
        <v>22.427449680538576</v>
      </c>
      <c r="J19" s="1188">
        <v>14.976043498042502</v>
      </c>
      <c r="K19" s="1188">
        <v>29.589889930697112</v>
      </c>
      <c r="L19" s="1187">
        <v>26.578002776743087</v>
      </c>
    </row>
    <row r="20" spans="1:12">
      <c r="A20" s="1191" t="s">
        <v>331</v>
      </c>
      <c r="B20" s="1190" t="s">
        <v>330</v>
      </c>
      <c r="C20" s="1189">
        <v>11775.400000000001</v>
      </c>
      <c r="D20" s="1189">
        <v>26605.100000000002</v>
      </c>
      <c r="E20" s="1189">
        <v>26584.3</v>
      </c>
      <c r="F20" s="1189">
        <v>10357</v>
      </c>
      <c r="G20" s="1189">
        <v>18954.599999999999</v>
      </c>
      <c r="H20" s="1188">
        <v>22.703874288810606</v>
      </c>
      <c r="I20" s="1188">
        <v>24.191741431945697</v>
      </c>
      <c r="J20" s="1188">
        <v>29.874006438910932</v>
      </c>
      <c r="K20" s="1188">
        <v>30.324269230285257</v>
      </c>
      <c r="L20" s="1187">
        <v>26.770510771206329</v>
      </c>
    </row>
    <row r="21" spans="1:12">
      <c r="A21" s="1191" t="s">
        <v>329</v>
      </c>
      <c r="B21" s="1190" t="s">
        <v>328</v>
      </c>
      <c r="C21" s="1189">
        <v>14222.999999999998</v>
      </c>
      <c r="D21" s="1189">
        <v>31552.400000000001</v>
      </c>
      <c r="E21" s="1189">
        <v>29661.599999999999</v>
      </c>
      <c r="F21" s="1189">
        <v>11687.6</v>
      </c>
      <c r="G21" s="1189">
        <v>21885</v>
      </c>
      <c r="H21" s="1188">
        <v>20.785705793433738</v>
      </c>
      <c r="I21" s="1188">
        <v>18.595306914839632</v>
      </c>
      <c r="J21" s="1188">
        <v>11.575629224767999</v>
      </c>
      <c r="K21" s="1188">
        <v>12.847349618615434</v>
      </c>
      <c r="L21" s="1187">
        <v>15.460099395397432</v>
      </c>
    </row>
    <row r="22" spans="1:12">
      <c r="A22" s="1191" t="s">
        <v>327</v>
      </c>
      <c r="B22" s="1190" t="s">
        <v>326</v>
      </c>
      <c r="C22" s="1189">
        <v>16283.600000000004</v>
      </c>
      <c r="D22" s="1189">
        <v>37712.500000000007</v>
      </c>
      <c r="E22" s="1189">
        <v>34491.399999999994</v>
      </c>
      <c r="F22" s="1189">
        <v>14108.7</v>
      </c>
      <c r="G22" s="1189">
        <v>26687.5</v>
      </c>
      <c r="H22" s="1188">
        <v>14.487801448358336</v>
      </c>
      <c r="I22" s="1188">
        <v>19.523396001572006</v>
      </c>
      <c r="J22" s="1188">
        <v>16.283005636917753</v>
      </c>
      <c r="K22" s="1188">
        <v>20.715116876005339</v>
      </c>
      <c r="L22" s="1187">
        <v>21.944254055289012</v>
      </c>
    </row>
    <row r="23" spans="1:12">
      <c r="A23" s="1191" t="s">
        <v>325</v>
      </c>
      <c r="B23" s="1190" t="s">
        <v>324</v>
      </c>
      <c r="C23" s="1189">
        <v>19457.699999999997</v>
      </c>
      <c r="D23" s="1189">
        <v>45670.5</v>
      </c>
      <c r="E23" s="1189">
        <v>41609.1</v>
      </c>
      <c r="F23" s="1189">
        <v>17780.2</v>
      </c>
      <c r="G23" s="1189">
        <v>33328.5</v>
      </c>
      <c r="H23" s="1188">
        <v>19.492618339924785</v>
      </c>
      <c r="I23" s="1188">
        <v>21.101756711965507</v>
      </c>
      <c r="J23" s="1188">
        <v>20.636158578660204</v>
      </c>
      <c r="K23" s="1188">
        <v>26.022950378135473</v>
      </c>
      <c r="L23" s="1187">
        <v>24.884309133489459</v>
      </c>
    </row>
    <row r="24" spans="1:12">
      <c r="A24" s="1191" t="s">
        <v>323</v>
      </c>
      <c r="B24" s="1190" t="s">
        <v>322</v>
      </c>
      <c r="C24" s="1189">
        <v>23832.999999999993</v>
      </c>
      <c r="D24" s="1189">
        <v>58322.499999999993</v>
      </c>
      <c r="E24" s="1189">
        <v>49404.9</v>
      </c>
      <c r="F24" s="1189">
        <v>21208.9</v>
      </c>
      <c r="G24" s="1189">
        <v>43543.100000000006</v>
      </c>
      <c r="H24" s="1188">
        <v>22.486213684042802</v>
      </c>
      <c r="I24" s="1188">
        <v>27.702784072869779</v>
      </c>
      <c r="J24" s="1188">
        <v>18.735805388725073</v>
      </c>
      <c r="K24" s="1188">
        <v>19.283810080876485</v>
      </c>
      <c r="L24" s="1187">
        <v>30.64824399537935</v>
      </c>
    </row>
    <row r="25" spans="1:12">
      <c r="A25" s="1191" t="s">
        <v>321</v>
      </c>
      <c r="B25" s="1190" t="s">
        <v>320</v>
      </c>
      <c r="C25" s="1189">
        <v>28510.400000000016</v>
      </c>
      <c r="D25" s="1189">
        <v>69777.100000000006</v>
      </c>
      <c r="E25" s="1189">
        <v>57828.100000000006</v>
      </c>
      <c r="F25" s="1189">
        <v>29606.9</v>
      </c>
      <c r="G25" s="1189">
        <v>52168.5</v>
      </c>
      <c r="H25" s="1188">
        <v>19.625729031175364</v>
      </c>
      <c r="I25" s="1188">
        <v>19.640104590852612</v>
      </c>
      <c r="J25" s="1188">
        <v>17.049321018765355</v>
      </c>
      <c r="K25" s="1188">
        <v>39.596584452753326</v>
      </c>
      <c r="L25" s="1187">
        <v>19.808879018719367</v>
      </c>
    </row>
    <row r="26" spans="1:12">
      <c r="A26" s="1191" t="s">
        <v>319</v>
      </c>
      <c r="B26" s="1190" t="s">
        <v>318</v>
      </c>
      <c r="C26" s="1189">
        <v>32985.39999999998</v>
      </c>
      <c r="D26" s="1189">
        <v>80984.699999999983</v>
      </c>
      <c r="E26" s="1189">
        <v>72184.7</v>
      </c>
      <c r="F26" s="1189">
        <v>41943.1</v>
      </c>
      <c r="G26" s="1189">
        <v>61045.499999999993</v>
      </c>
      <c r="H26" s="1188">
        <v>15.696026713058957</v>
      </c>
      <c r="I26" s="1188">
        <v>16.062003150030563</v>
      </c>
      <c r="J26" s="1188">
        <v>24.826338752267478</v>
      </c>
      <c r="K26" s="1188">
        <v>41.666638520074699</v>
      </c>
      <c r="L26" s="1187">
        <v>17.016015411598939</v>
      </c>
    </row>
    <row r="27" spans="1:12">
      <c r="A27" s="1191" t="s">
        <v>317</v>
      </c>
      <c r="B27" s="1190" t="s">
        <v>316</v>
      </c>
      <c r="C27" s="1189">
        <v>36498.000000000007</v>
      </c>
      <c r="D27" s="1189">
        <v>92652.200000000012</v>
      </c>
      <c r="E27" s="1189">
        <v>89265.7</v>
      </c>
      <c r="F27" s="1189">
        <v>55524.7</v>
      </c>
      <c r="G27" s="1189">
        <v>71211.399999999994</v>
      </c>
      <c r="H27" s="1188">
        <v>10.648953779551043</v>
      </c>
      <c r="I27" s="1188">
        <v>14.407042317869958</v>
      </c>
      <c r="J27" s="1188">
        <v>23.662909176044231</v>
      </c>
      <c r="K27" s="1188">
        <v>32.381011417849422</v>
      </c>
      <c r="L27" s="1187">
        <v>16.652988344759244</v>
      </c>
    </row>
    <row r="28" spans="1:12">
      <c r="A28" s="1191" t="s">
        <v>315</v>
      </c>
      <c r="B28" s="1190" t="s">
        <v>314</v>
      </c>
      <c r="C28" s="1189">
        <v>38460.299999999988</v>
      </c>
      <c r="D28" s="1189">
        <v>103720.59999999999</v>
      </c>
      <c r="E28" s="1189">
        <v>100916.7</v>
      </c>
      <c r="F28" s="1189">
        <v>64658.7</v>
      </c>
      <c r="G28" s="1189">
        <v>81544.7</v>
      </c>
      <c r="H28" s="1188">
        <v>5.3764589840538681</v>
      </c>
      <c r="I28" s="1188">
        <v>11.946181526180682</v>
      </c>
      <c r="J28" s="1188">
        <v>13.052045746574553</v>
      </c>
      <c r="K28" s="1188">
        <v>16.450336516901487</v>
      </c>
      <c r="L28" s="1187">
        <v>14.510738449180897</v>
      </c>
    </row>
    <row r="29" spans="1:12">
      <c r="A29" s="1191" t="s">
        <v>313</v>
      </c>
      <c r="B29" s="1190" t="s">
        <v>312</v>
      </c>
      <c r="C29" s="1189">
        <v>45163.799999999988</v>
      </c>
      <c r="D29" s="1189">
        <v>126462.59999999999</v>
      </c>
      <c r="E29" s="1189">
        <v>115812.1</v>
      </c>
      <c r="F29" s="1189">
        <v>76830.100000000006</v>
      </c>
      <c r="G29" s="1189">
        <v>102405.2</v>
      </c>
      <c r="H29" s="1188">
        <v>17.429661235091775</v>
      </c>
      <c r="I29" s="1188">
        <v>21.926213307674658</v>
      </c>
      <c r="J29" s="1188">
        <v>14.760094216319015</v>
      </c>
      <c r="K29" s="1188">
        <v>18.824071625318801</v>
      </c>
      <c r="L29" s="1187">
        <v>25.581674836010187</v>
      </c>
    </row>
    <row r="30" spans="1:12">
      <c r="A30" s="1191" t="s">
        <v>311</v>
      </c>
      <c r="B30" s="1190" t="s">
        <v>310</v>
      </c>
      <c r="C30" s="1189">
        <v>51062.499999999993</v>
      </c>
      <c r="D30" s="1189">
        <v>152800.19999999998</v>
      </c>
      <c r="E30" s="1189">
        <v>134832.70000000001</v>
      </c>
      <c r="F30" s="1189">
        <v>90800.5</v>
      </c>
      <c r="G30" s="1189">
        <v>126889.60000000001</v>
      </c>
      <c r="H30" s="1188">
        <v>13.060681342136856</v>
      </c>
      <c r="I30" s="1188">
        <v>20.826394522965678</v>
      </c>
      <c r="J30" s="1188">
        <v>16.423672483272476</v>
      </c>
      <c r="K30" s="1188">
        <v>18.183498394509435</v>
      </c>
      <c r="L30" s="1187">
        <v>23.909332729197356</v>
      </c>
    </row>
    <row r="31" spans="1:12">
      <c r="A31" s="1194" t="s">
        <v>309</v>
      </c>
      <c r="B31" s="1190" t="s">
        <v>308</v>
      </c>
      <c r="C31" s="1189">
        <v>60979.7</v>
      </c>
      <c r="D31" s="1189">
        <v>186120.8</v>
      </c>
      <c r="E31" s="1189">
        <v>158001.1</v>
      </c>
      <c r="F31" s="1189">
        <v>109447.6</v>
      </c>
      <c r="G31" s="1189">
        <v>154610.30000000002</v>
      </c>
      <c r="H31" s="1188">
        <v>19.421689106487158</v>
      </c>
      <c r="I31" s="1188">
        <v>21.806646849938684</v>
      </c>
      <c r="J31" s="1188">
        <v>17.183072058929319</v>
      </c>
      <c r="K31" s="1188">
        <v>20.536340658917084</v>
      </c>
      <c r="L31" s="1187">
        <v>21.846313645877999</v>
      </c>
    </row>
    <row r="32" spans="1:12">
      <c r="A32" s="1191" t="s">
        <v>307</v>
      </c>
      <c r="B32" s="1190" t="s">
        <v>306</v>
      </c>
      <c r="C32" s="1189">
        <v>70576.999999999985</v>
      </c>
      <c r="D32" s="1189">
        <v>214454.2</v>
      </c>
      <c r="E32" s="1189">
        <v>187871.4</v>
      </c>
      <c r="F32" s="1189">
        <v>126757.9</v>
      </c>
      <c r="G32" s="1189">
        <v>181203.4</v>
      </c>
      <c r="H32" s="1188">
        <v>15.738516260329238</v>
      </c>
      <c r="I32" s="1188">
        <v>15.223123906624098</v>
      </c>
      <c r="J32" s="1188">
        <v>18.905121546622137</v>
      </c>
      <c r="K32" s="1188">
        <v>15.816061750097751</v>
      </c>
      <c r="L32" s="1187">
        <v>17.200083047507167</v>
      </c>
    </row>
    <row r="33" spans="1:19">
      <c r="A33" s="1191" t="s">
        <v>305</v>
      </c>
      <c r="B33" s="1190" t="s">
        <v>304</v>
      </c>
      <c r="C33" s="1189">
        <v>77156.199999999968</v>
      </c>
      <c r="D33" s="1189">
        <v>223988.3</v>
      </c>
      <c r="E33" s="1189">
        <v>207323</v>
      </c>
      <c r="F33" s="1189">
        <v>133315.29999999999</v>
      </c>
      <c r="G33" s="1189">
        <v>183728.09999999998</v>
      </c>
      <c r="H33" s="1188">
        <v>9.3220170877197717</v>
      </c>
      <c r="I33" s="1188">
        <v>4.4457511207521128</v>
      </c>
      <c r="J33" s="1188">
        <v>10.353678101084043</v>
      </c>
      <c r="K33" s="1188">
        <v>5.1731686940222223</v>
      </c>
      <c r="L33" s="1187">
        <v>1.3932961522796938</v>
      </c>
    </row>
    <row r="34" spans="1:19">
      <c r="A34" s="1191" t="s">
        <v>303</v>
      </c>
      <c r="B34" s="1190" t="s">
        <v>302</v>
      </c>
      <c r="C34" s="1189">
        <v>83754.099999999977</v>
      </c>
      <c r="D34" s="1189">
        <v>245911.19999999998</v>
      </c>
      <c r="E34" s="1189">
        <v>228443.8</v>
      </c>
      <c r="F34" s="1189">
        <v>150956.9</v>
      </c>
      <c r="G34" s="1189">
        <v>202733.74000000002</v>
      </c>
      <c r="H34" s="1188">
        <v>8.5513542657621961</v>
      </c>
      <c r="I34" s="1188">
        <v>9.7875201517222088</v>
      </c>
      <c r="J34" s="1188">
        <v>10.187388760533075</v>
      </c>
      <c r="K34" s="1188">
        <v>13.2329897618653</v>
      </c>
      <c r="L34" s="1187">
        <v>10.344438330337082</v>
      </c>
    </row>
    <row r="35" spans="1:19">
      <c r="A35" s="1191" t="s">
        <v>301</v>
      </c>
      <c r="B35" s="1190" t="s">
        <v>300</v>
      </c>
      <c r="C35" s="1189">
        <v>93969.699999999953</v>
      </c>
      <c r="D35" s="1189">
        <v>277306.09999999998</v>
      </c>
      <c r="E35" s="1189">
        <v>251089</v>
      </c>
      <c r="F35" s="1189">
        <v>172516.5</v>
      </c>
      <c r="G35" s="1189">
        <v>232576.26999999996</v>
      </c>
      <c r="H35" s="1188">
        <v>12.197134229846634</v>
      </c>
      <c r="I35" s="1188">
        <v>12.766762961589384</v>
      </c>
      <c r="J35" s="1188">
        <v>9.9128100653202296</v>
      </c>
      <c r="K35" s="1188">
        <v>14.281957300395018</v>
      </c>
      <c r="L35" s="1187">
        <v>14.720060903527918</v>
      </c>
    </row>
    <row r="36" spans="1:19">
      <c r="A36" s="1191" t="s">
        <v>299</v>
      </c>
      <c r="B36" s="1190" t="s">
        <v>298</v>
      </c>
      <c r="C36" s="1189">
        <v>100205.79999999996</v>
      </c>
      <c r="D36" s="1189">
        <v>300440</v>
      </c>
      <c r="E36" s="1189">
        <v>285157.5</v>
      </c>
      <c r="F36" s="1189">
        <v>197016.9</v>
      </c>
      <c r="G36" s="1189">
        <v>250464.905</v>
      </c>
      <c r="H36" s="1188">
        <v>6.6362880800939124</v>
      </c>
      <c r="I36" s="1188">
        <v>8.3423696774070333</v>
      </c>
      <c r="J36" s="1188">
        <v>13.568296500444067</v>
      </c>
      <c r="K36" s="1188">
        <v>14.201772004416965</v>
      </c>
      <c r="L36" s="1187">
        <v>7.6915134119229105</v>
      </c>
    </row>
    <row r="37" spans="1:19">
      <c r="A37" s="1191" t="s">
        <v>297</v>
      </c>
      <c r="B37" s="1190" t="s">
        <v>296</v>
      </c>
      <c r="C37" s="1189">
        <v>113060.80000000005</v>
      </c>
      <c r="D37" s="1189">
        <v>346824.10000000003</v>
      </c>
      <c r="E37" s="1189">
        <v>327634.39999999997</v>
      </c>
      <c r="F37" s="1189">
        <v>243570.4</v>
      </c>
      <c r="G37" s="1189">
        <v>289975.95799999998</v>
      </c>
      <c r="H37" s="1188">
        <v>12.828598743785383</v>
      </c>
      <c r="I37" s="1188">
        <v>15.438723205964596</v>
      </c>
      <c r="J37" s="1188">
        <v>14.895943469836832</v>
      </c>
      <c r="K37" s="1188">
        <v>23.629191201363945</v>
      </c>
      <c r="L37" s="1187">
        <v>15.775085535436586</v>
      </c>
    </row>
    <row r="38" spans="1:19">
      <c r="A38" s="1191" t="s">
        <v>295</v>
      </c>
      <c r="B38" s="1190" t="s">
        <v>294</v>
      </c>
      <c r="C38" s="1189">
        <v>126887.99000000002</v>
      </c>
      <c r="D38" s="1189">
        <v>395518.22</v>
      </c>
      <c r="E38" s="1189">
        <v>365225.12</v>
      </c>
      <c r="F38" s="1189">
        <v>273477.40000000002</v>
      </c>
      <c r="G38" s="1189">
        <v>334453.30300000001</v>
      </c>
      <c r="H38" s="1188">
        <v>12.229871007457906</v>
      </c>
      <c r="I38" s="1188">
        <v>14.040004717088555</v>
      </c>
      <c r="J38" s="1188">
        <v>11.473373980265819</v>
      </c>
      <c r="K38" s="1188">
        <v>12.278585575258747</v>
      </c>
      <c r="L38" s="1187">
        <v>15.338287114133797</v>
      </c>
    </row>
    <row r="39" spans="1:19">
      <c r="A39" s="1191" t="s">
        <v>293</v>
      </c>
      <c r="B39" s="1190" t="s">
        <v>292</v>
      </c>
      <c r="C39" s="1189">
        <v>154343.89999999994</v>
      </c>
      <c r="D39" s="1189">
        <v>495377.1</v>
      </c>
      <c r="E39" s="1189">
        <v>442282.3</v>
      </c>
      <c r="F39" s="1189">
        <v>339834.2</v>
      </c>
      <c r="G39" s="1189">
        <v>421523.64899999998</v>
      </c>
      <c r="H39" s="1188">
        <v>21.637910727406044</v>
      </c>
      <c r="I39" s="1188">
        <v>25.247605533823453</v>
      </c>
      <c r="J39" s="1188">
        <v>21.098543276541328</v>
      </c>
      <c r="K39" s="1188">
        <v>24.264089098404469</v>
      </c>
      <c r="L39" s="1187">
        <v>26.033633161637503</v>
      </c>
    </row>
    <row r="40" spans="1:19">
      <c r="A40" s="1191" t="s">
        <v>291</v>
      </c>
      <c r="B40" s="1190" t="s">
        <v>290</v>
      </c>
      <c r="C40" s="1189">
        <v>196459.3765561</v>
      </c>
      <c r="D40" s="1189">
        <v>630521.16755610006</v>
      </c>
      <c r="E40" s="1189">
        <v>560670.69604045991</v>
      </c>
      <c r="F40" s="1189">
        <v>438354.35884814995</v>
      </c>
      <c r="G40" s="1189">
        <v>550676.97901970008</v>
      </c>
      <c r="H40" s="1188">
        <v>27.286777485925967</v>
      </c>
      <c r="I40" s="1188">
        <v>27.281048630649273</v>
      </c>
      <c r="J40" s="1188">
        <v>26.767608841787233</v>
      </c>
      <c r="K40" s="1188">
        <v>28.990654515687336</v>
      </c>
      <c r="L40" s="1187">
        <v>30.639640344283535</v>
      </c>
    </row>
    <row r="41" spans="1:19">
      <c r="A41" s="1191" t="s">
        <v>289</v>
      </c>
      <c r="B41" s="1190" t="s">
        <v>288</v>
      </c>
      <c r="C41" s="1189">
        <v>218159.01777419643</v>
      </c>
      <c r="D41" s="1189">
        <v>719599.11883428646</v>
      </c>
      <c r="E41" s="1189">
        <v>654666.40063278715</v>
      </c>
      <c r="F41" s="1189">
        <v>500650.55666935712</v>
      </c>
      <c r="G41" s="1193">
        <v>620608.65806646517</v>
      </c>
      <c r="H41" s="1188">
        <v>11.04535787422698</v>
      </c>
      <c r="I41" s="1188">
        <v>14.127670229288658</v>
      </c>
      <c r="J41" s="1188">
        <v>16.76486844348009</v>
      </c>
      <c r="K41" s="1188">
        <v>14.211378662892947</v>
      </c>
      <c r="L41" s="1187">
        <v>12.699219635303354</v>
      </c>
      <c r="Q41" s="1192"/>
      <c r="R41" s="1192"/>
      <c r="S41" s="1192"/>
    </row>
    <row r="42" spans="1:19">
      <c r="A42" s="1191" t="s">
        <v>1138</v>
      </c>
      <c r="B42" s="1190" t="s">
        <v>1137</v>
      </c>
      <c r="C42" s="1189">
        <v>222351.33831141551</v>
      </c>
      <c r="D42" s="1189">
        <v>921320.13831141556</v>
      </c>
      <c r="E42" s="1189">
        <v>910224.85896628164</v>
      </c>
      <c r="F42" s="1189">
        <v>727322.4</v>
      </c>
      <c r="G42" s="1189">
        <v>823234.47743076005</v>
      </c>
      <c r="H42" s="1188">
        <v>1.9216810654869698</v>
      </c>
      <c r="I42" s="1188">
        <v>28.032416132458131</v>
      </c>
      <c r="J42" s="1188">
        <v>39.036440252085171</v>
      </c>
      <c r="K42" s="1188">
        <v>45.275460160996687</v>
      </c>
      <c r="L42" s="1187">
        <v>32.649531509209837</v>
      </c>
      <c r="N42" s="1180"/>
      <c r="O42" s="1179"/>
      <c r="P42" s="1179"/>
      <c r="Q42" s="1179"/>
      <c r="R42" s="1179"/>
      <c r="S42" s="1179"/>
    </row>
    <row r="43" spans="1:19">
      <c r="A43" s="1191" t="s">
        <v>285</v>
      </c>
      <c r="B43" s="1190" t="s">
        <v>284</v>
      </c>
      <c r="C43" s="1189">
        <v>263705.70088052825</v>
      </c>
      <c r="D43" s="1189">
        <v>1130302.292475211</v>
      </c>
      <c r="E43" s="1189">
        <v>994691.47032589104</v>
      </c>
      <c r="F43" s="1189">
        <v>809825.84939824732</v>
      </c>
      <c r="G43" s="1189">
        <v>1011822.9419802342</v>
      </c>
      <c r="H43" s="1188">
        <v>18.598656919794941</v>
      </c>
      <c r="I43" s="1188">
        <v>22.682903094554664</v>
      </c>
      <c r="J43" s="1188">
        <v>9.2797521983233811</v>
      </c>
      <c r="K43" s="1188">
        <v>11.343449534655784</v>
      </c>
      <c r="L43" s="1187">
        <v>22.908232067495721</v>
      </c>
      <c r="N43" s="1180"/>
      <c r="O43" s="1179"/>
      <c r="P43" s="1179"/>
      <c r="Q43" s="1179"/>
      <c r="R43" s="1179"/>
      <c r="S43" s="1179"/>
    </row>
    <row r="44" spans="1:19">
      <c r="A44" s="1191" t="s">
        <v>283</v>
      </c>
      <c r="B44" s="1190" t="s">
        <v>282</v>
      </c>
      <c r="C44" s="1189">
        <v>301590.19350571884</v>
      </c>
      <c r="D44" s="1189">
        <v>1315376.2767305411</v>
      </c>
      <c r="E44" s="1189">
        <v>1165866.2782705703</v>
      </c>
      <c r="F44" s="1189">
        <v>973026.07832097355</v>
      </c>
      <c r="G44" s="1189">
        <v>1188090.2428831779</v>
      </c>
      <c r="H44" s="1188">
        <v>14.366201602275613</v>
      </c>
      <c r="I44" s="1188">
        <v>16.373848437486831</v>
      </c>
      <c r="J44" s="1188">
        <v>17.208834402550696</v>
      </c>
      <c r="K44" s="1188">
        <v>20.15250921466566</v>
      </c>
      <c r="L44" s="1187">
        <v>17.420765391815664</v>
      </c>
      <c r="N44" s="1180"/>
      <c r="O44" s="1179"/>
      <c r="P44" s="1179"/>
      <c r="Q44" s="1179"/>
      <c r="R44" s="1179"/>
      <c r="S44" s="1179"/>
    </row>
    <row r="45" spans="1:19">
      <c r="A45" s="1191" t="s">
        <v>281</v>
      </c>
      <c r="B45" s="1190" t="s">
        <v>280</v>
      </c>
      <c r="C45" s="1189">
        <v>354830.02748561837</v>
      </c>
      <c r="D45" s="1189">
        <v>1565967.1585125797</v>
      </c>
      <c r="E45" s="1189">
        <v>1314304.9647224669</v>
      </c>
      <c r="F45" s="1189">
        <v>1150824.6093921112</v>
      </c>
      <c r="G45" s="1189">
        <v>1406769.5015122239</v>
      </c>
      <c r="H45" s="1188">
        <v>17.653038834265008</v>
      </c>
      <c r="I45" s="1188">
        <v>19.050889560278492</v>
      </c>
      <c r="J45" s="1188">
        <v>12.73205076932909</v>
      </c>
      <c r="K45" s="1188">
        <v>18.27274058039038</v>
      </c>
      <c r="L45" s="1187">
        <v>18.40594684948929</v>
      </c>
      <c r="N45" s="1180"/>
      <c r="O45" s="1179"/>
      <c r="P45" s="1179"/>
      <c r="Q45" s="1179"/>
      <c r="R45" s="1179"/>
      <c r="S45" s="1179"/>
    </row>
    <row r="46" spans="1:19">
      <c r="A46" s="1191" t="s">
        <v>279</v>
      </c>
      <c r="B46" s="1190" t="s">
        <v>278</v>
      </c>
      <c r="C46" s="1189">
        <v>424744.63430879061</v>
      </c>
      <c r="D46" s="1189">
        <v>1877801.5328829002</v>
      </c>
      <c r="E46" s="1189">
        <v>1527345.878273834</v>
      </c>
      <c r="F46" s="1189">
        <v>1373945.132353008</v>
      </c>
      <c r="G46" s="1189">
        <v>1688829.8648763529</v>
      </c>
      <c r="H46" s="1188">
        <v>19.703689487216796</v>
      </c>
      <c r="I46" s="1188">
        <v>19.913212909682834</v>
      </c>
      <c r="J46" s="1188">
        <v>16.209397306534072</v>
      </c>
      <c r="K46" s="1188">
        <v>19.387882492255148</v>
      </c>
      <c r="L46" s="1187">
        <v>20.050218821272775</v>
      </c>
      <c r="N46" s="1180"/>
      <c r="O46" s="1179"/>
      <c r="P46" s="1179"/>
      <c r="Q46" s="1179"/>
      <c r="R46" s="1179"/>
      <c r="S46" s="1179"/>
    </row>
    <row r="47" spans="1:19">
      <c r="A47" s="1191" t="s">
        <v>68</v>
      </c>
      <c r="B47" s="1190" t="s">
        <v>277</v>
      </c>
      <c r="C47" s="1189">
        <v>503287.11484016501</v>
      </c>
      <c r="D47" s="1189">
        <v>2244578.5723777702</v>
      </c>
      <c r="E47" s="1189">
        <v>1805735.9748320361</v>
      </c>
      <c r="F47" s="1189">
        <v>1692306.0682793078</v>
      </c>
      <c r="G47" s="1189">
        <v>2016816.1615412112</v>
      </c>
      <c r="H47" s="1188">
        <v>18.491694582367291</v>
      </c>
      <c r="I47" s="1188">
        <v>19.532257966142698</v>
      </c>
      <c r="J47" s="1188">
        <v>18.22704997723444</v>
      </c>
      <c r="K47" s="1188">
        <v>23.171299088274161</v>
      </c>
      <c r="L47" s="1187">
        <v>19.420919980525785</v>
      </c>
      <c r="N47" s="1180"/>
      <c r="O47" s="1179"/>
      <c r="P47" s="1179"/>
      <c r="Q47" s="1179"/>
      <c r="R47" s="1179"/>
      <c r="S47" s="1179"/>
    </row>
    <row r="48" spans="1:19">
      <c r="A48" s="1191" t="s">
        <v>69</v>
      </c>
      <c r="B48" s="1190" t="s">
        <v>276</v>
      </c>
      <c r="C48" s="1189">
        <v>569402.38672684168</v>
      </c>
      <c r="D48" s="1189">
        <v>2591701.9945694054</v>
      </c>
      <c r="E48" s="1189">
        <v>2177792.0340676117</v>
      </c>
      <c r="F48" s="1189">
        <v>1997159.9994325647</v>
      </c>
      <c r="G48" s="1189">
        <v>2299807.5981313302</v>
      </c>
      <c r="H48" s="1188">
        <f t="shared" ref="H48:L49" si="0">(C48-C47)/C47*100</f>
        <v>13.136690755072022</v>
      </c>
      <c r="I48" s="1188">
        <f t="shared" si="0"/>
        <v>15.464970861942861</v>
      </c>
      <c r="J48" s="1188">
        <f t="shared" si="0"/>
        <v>20.604122885140121</v>
      </c>
      <c r="K48" s="1188">
        <f t="shared" si="0"/>
        <v>18.014113219083612</v>
      </c>
      <c r="L48" s="1187">
        <f t="shared" si="0"/>
        <v>14.031593061702885</v>
      </c>
      <c r="N48" s="1180"/>
      <c r="O48" s="1179"/>
      <c r="P48" s="1179"/>
      <c r="Q48" s="1179"/>
      <c r="R48" s="1179"/>
      <c r="S48" s="1179"/>
    </row>
    <row r="49" spans="1:19">
      <c r="A49" s="1191" t="s">
        <v>70</v>
      </c>
      <c r="B49" s="1190" t="s">
        <v>275</v>
      </c>
      <c r="C49" s="1189">
        <v>669394.92523709009</v>
      </c>
      <c r="D49" s="1189">
        <v>3094466.6136414213</v>
      </c>
      <c r="E49" s="1189">
        <v>2755893.0441511483</v>
      </c>
      <c r="F49" s="1189">
        <v>2442783.9931672919</v>
      </c>
      <c r="G49" s="1189">
        <v>2742102.9318979895</v>
      </c>
      <c r="H49" s="1188">
        <f t="shared" si="0"/>
        <v>17.560962307349378</v>
      </c>
      <c r="I49" s="1188">
        <f t="shared" si="0"/>
        <v>19.399013471668333</v>
      </c>
      <c r="J49" s="1188">
        <f t="shared" si="0"/>
        <v>26.545280772460984</v>
      </c>
      <c r="K49" s="1188">
        <f t="shared" si="0"/>
        <v>22.312883988330345</v>
      </c>
      <c r="L49" s="1187">
        <f t="shared" si="0"/>
        <v>19.23184070380665</v>
      </c>
      <c r="M49" s="1181"/>
      <c r="N49" s="1180"/>
      <c r="O49" s="1179"/>
      <c r="P49" s="1179"/>
      <c r="Q49" s="1179"/>
      <c r="R49" s="1179"/>
      <c r="S49" s="1179"/>
    </row>
    <row r="50" spans="1:19">
      <c r="A50" s="1191" t="s">
        <v>71</v>
      </c>
      <c r="B50" s="1190" t="s">
        <v>274</v>
      </c>
      <c r="C50" s="1189">
        <v>726642.75745137758</v>
      </c>
      <c r="D50" s="1189">
        <v>3582137.6497642039</v>
      </c>
      <c r="E50" s="1189">
        <v>3338509.823816373</v>
      </c>
      <c r="F50" s="1189">
        <v>2910275.9432925903</v>
      </c>
      <c r="G50" s="1189">
        <v>3235066.7569785174</v>
      </c>
      <c r="H50" s="1188">
        <v>8.5521760108968738</v>
      </c>
      <c r="I50" s="1188">
        <v>15.759453793198775</v>
      </c>
      <c r="J50" s="1188">
        <v>21.140761645366339</v>
      </c>
      <c r="K50" s="1188">
        <v>19.137670438029708</v>
      </c>
      <c r="L50" s="1187">
        <v>17.977582801361702</v>
      </c>
      <c r="M50" s="1181"/>
      <c r="N50" s="1180"/>
      <c r="O50" s="1179"/>
      <c r="P50" s="1179"/>
      <c r="Q50" s="1179"/>
      <c r="R50" s="1179"/>
      <c r="S50" s="1179"/>
    </row>
    <row r="51" spans="1:19">
      <c r="A51" s="1191" t="s">
        <v>72</v>
      </c>
      <c r="B51" s="1190" t="s">
        <v>79</v>
      </c>
      <c r="C51" s="1189">
        <v>856260.84549545031</v>
      </c>
      <c r="D51" s="1189">
        <v>4230969.78441469</v>
      </c>
      <c r="E51" s="1189">
        <v>3792618.5594211118</v>
      </c>
      <c r="F51" s="1189">
        <v>3276891.9931538226</v>
      </c>
      <c r="G51" s="1189">
        <v>3839727.4096063534</v>
      </c>
      <c r="H51" s="1188">
        <v>17.837938236820122</v>
      </c>
      <c r="I51" s="1188">
        <v>18.11298716903022</v>
      </c>
      <c r="J51" s="1188">
        <v>13.602138665736513</v>
      </c>
      <c r="K51" s="1188">
        <v>12.597295136434896</v>
      </c>
      <c r="L51" s="1187">
        <v>18.690824581084563</v>
      </c>
      <c r="M51" s="1181"/>
      <c r="N51" s="1180"/>
      <c r="O51" s="1179"/>
      <c r="P51" s="1179"/>
      <c r="Q51" s="1179"/>
      <c r="R51" s="1179"/>
      <c r="S51" s="1179"/>
    </row>
    <row r="52" spans="1:19" ht="15.75" thickBot="1">
      <c r="A52" s="1186" t="s">
        <v>73</v>
      </c>
      <c r="B52" s="1185" t="s">
        <v>80</v>
      </c>
      <c r="C52" s="1184">
        <v>1049410.1784123359</v>
      </c>
      <c r="D52" s="1184">
        <v>5154853.1632666979</v>
      </c>
      <c r="E52" s="1184">
        <v>4810629.391423773</v>
      </c>
      <c r="F52" s="1184">
        <v>4139555.3970571719</v>
      </c>
      <c r="G52" s="1184">
        <v>4662729.3025787203</v>
      </c>
      <c r="H52" s="1183">
        <v>22.557300609153209</v>
      </c>
      <c r="I52" s="1183">
        <v>21.836208385492345</v>
      </c>
      <c r="J52" s="1183">
        <v>26.841898705417023</v>
      </c>
      <c r="K52" s="1183">
        <v>26.325658755480823</v>
      </c>
      <c r="L52" s="1182">
        <v>21.433862490169336</v>
      </c>
      <c r="M52" s="1181"/>
      <c r="N52" s="1180"/>
      <c r="O52" s="1179"/>
      <c r="P52" s="1179"/>
      <c r="Q52" s="1179"/>
      <c r="R52" s="1179"/>
      <c r="S52" s="1179"/>
    </row>
    <row r="53" spans="1:19" ht="15.75" thickTop="1">
      <c r="A53" s="1178" t="s">
        <v>1136</v>
      </c>
      <c r="B53" s="1178"/>
      <c r="C53" s="1178"/>
      <c r="D53" s="1178"/>
      <c r="E53" s="1178"/>
      <c r="F53" s="1178"/>
      <c r="G53" s="1178"/>
      <c r="H53" s="1178"/>
      <c r="I53" s="1178"/>
      <c r="J53" s="1178"/>
      <c r="K53" s="1178"/>
      <c r="L53" s="1178"/>
    </row>
    <row r="55" spans="1:19">
      <c r="C55" s="1177"/>
      <c r="D55" s="1177"/>
      <c r="E55" s="1177"/>
      <c r="F55" s="1177"/>
      <c r="G55" s="1177"/>
      <c r="I55" s="1177"/>
    </row>
    <row r="56" spans="1:19">
      <c r="C56" s="1177"/>
      <c r="D56" s="1177"/>
      <c r="E56" s="1177"/>
      <c r="F56" s="1177"/>
      <c r="G56" s="1177"/>
    </row>
    <row r="57" spans="1:19">
      <c r="C57" s="1177"/>
      <c r="D57" s="1177"/>
      <c r="E57" s="1177"/>
      <c r="F57" s="1177"/>
      <c r="G57" s="1177"/>
      <c r="J57" s="1177"/>
    </row>
    <row r="59" spans="1:19">
      <c r="C59" s="1177"/>
      <c r="D59" s="1177"/>
      <c r="E59" s="1177"/>
      <c r="F59" s="1177"/>
      <c r="G59" s="1177"/>
    </row>
  </sheetData>
  <mergeCells count="11">
    <mergeCell ref="A1:L1"/>
    <mergeCell ref="A2:L2"/>
    <mergeCell ref="A3:L3"/>
    <mergeCell ref="A4:A5"/>
    <mergeCell ref="B4:B5"/>
    <mergeCell ref="C4:C5"/>
    <mergeCell ref="D4:D5"/>
    <mergeCell ref="E4:E5"/>
    <mergeCell ref="F4:F5"/>
    <mergeCell ref="G4:G5"/>
    <mergeCell ref="H4:L4"/>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M38" sqref="M38"/>
    </sheetView>
  </sheetViews>
  <sheetFormatPr defaultRowHeight="15"/>
  <cols>
    <col min="1" max="1" width="11.7109375" style="1198" customWidth="1"/>
    <col min="2" max="2" width="10.7109375" style="1198" customWidth="1"/>
    <col min="3" max="7" width="10.28515625" style="1198" customWidth="1"/>
    <col min="8" max="8" width="9.140625" style="1198"/>
    <col min="9" max="9" width="18.85546875" bestFit="1" customWidth="1"/>
    <col min="19" max="16384" width="9.140625" style="1198"/>
  </cols>
  <sheetData>
    <row r="1" spans="1:7">
      <c r="A1" s="3561" t="s">
        <v>1150</v>
      </c>
      <c r="B1" s="3561"/>
      <c r="C1" s="3561"/>
      <c r="D1" s="3561"/>
      <c r="E1" s="3561"/>
      <c r="F1" s="3561"/>
      <c r="G1" s="3561"/>
    </row>
    <row r="2" spans="1:7" ht="15.75">
      <c r="A2" s="3562" t="s">
        <v>1145</v>
      </c>
      <c r="B2" s="3562"/>
      <c r="C2" s="3562"/>
      <c r="D2" s="3562"/>
      <c r="E2" s="3562"/>
      <c r="F2" s="3562"/>
      <c r="G2" s="3562"/>
    </row>
    <row r="3" spans="1:7" ht="15.75" thickBot="1">
      <c r="A3" s="3563" t="s">
        <v>1149</v>
      </c>
      <c r="B3" s="3563"/>
      <c r="C3" s="3563"/>
      <c r="D3" s="3563"/>
      <c r="E3" s="3563"/>
      <c r="F3" s="3563"/>
      <c r="G3" s="3563"/>
    </row>
    <row r="4" spans="1:7" ht="39" thickTop="1">
      <c r="A4" s="1215" t="s">
        <v>372</v>
      </c>
      <c r="B4" s="1213" t="s">
        <v>1144</v>
      </c>
      <c r="C4" s="1214" t="s">
        <v>1142</v>
      </c>
      <c r="D4" s="1214" t="s">
        <v>1141</v>
      </c>
      <c r="E4" s="1213" t="s">
        <v>1140</v>
      </c>
      <c r="F4" s="1213" t="s">
        <v>178</v>
      </c>
      <c r="G4" s="1212" t="s">
        <v>1139</v>
      </c>
    </row>
    <row r="5" spans="1:7">
      <c r="A5" s="1211" t="s">
        <v>359</v>
      </c>
      <c r="B5" s="1210" t="s">
        <v>358</v>
      </c>
      <c r="C5" s="1209">
        <v>8.0725363586989332</v>
      </c>
      <c r="D5" s="1209">
        <v>12.457908394182608</v>
      </c>
      <c r="E5" s="1209">
        <v>9.8835314706414845</v>
      </c>
      <c r="F5" s="1209">
        <v>4.72753605696699</v>
      </c>
      <c r="G5" s="1208">
        <v>7.0375957998913758</v>
      </c>
    </row>
    <row r="6" spans="1:7">
      <c r="A6" s="1194" t="s">
        <v>357</v>
      </c>
      <c r="B6" s="1190" t="s">
        <v>356</v>
      </c>
      <c r="C6" s="1189">
        <v>8.3505806599977017</v>
      </c>
      <c r="D6" s="1189">
        <v>14.51075083362079</v>
      </c>
      <c r="E6" s="1189">
        <v>10.137403702426123</v>
      </c>
      <c r="F6" s="1189">
        <v>4.1175117856732211</v>
      </c>
      <c r="G6" s="1204">
        <v>9.2020236863286176</v>
      </c>
    </row>
    <row r="7" spans="1:7">
      <c r="A7" s="1194" t="s">
        <v>355</v>
      </c>
      <c r="B7" s="1190" t="s">
        <v>354</v>
      </c>
      <c r="C7" s="1189">
        <v>10.722800925925926</v>
      </c>
      <c r="D7" s="1189">
        <v>18.65162037037037</v>
      </c>
      <c r="E7" s="1189">
        <v>12.297453703703704</v>
      </c>
      <c r="F7" s="1189">
        <v>5.0011574074074074</v>
      </c>
      <c r="G7" s="1204">
        <v>12.343171296296298</v>
      </c>
    </row>
    <row r="8" spans="1:7">
      <c r="A8" s="1194" t="s">
        <v>353</v>
      </c>
      <c r="B8" s="1190" t="s">
        <v>352</v>
      </c>
      <c r="C8" s="1189">
        <v>10.44293533346848</v>
      </c>
      <c r="D8" s="1189">
        <v>19.116663288060007</v>
      </c>
      <c r="E8" s="1189">
        <v>14.723798905331439</v>
      </c>
      <c r="F8" s="1189">
        <v>5.4282383944861134</v>
      </c>
      <c r="G8" s="1204">
        <v>12.759983782688019</v>
      </c>
    </row>
    <row r="9" spans="1:7">
      <c r="A9" s="1194" t="s">
        <v>351</v>
      </c>
      <c r="B9" s="1190" t="s">
        <v>350</v>
      </c>
      <c r="C9" s="1189">
        <v>11.275714607247361</v>
      </c>
      <c r="D9" s="1189">
        <v>20.307900067521949</v>
      </c>
      <c r="E9" s="1189">
        <v>15.938780103533649</v>
      </c>
      <c r="F9" s="1189">
        <v>5.9941480981318929</v>
      </c>
      <c r="G9" s="1204">
        <v>13.064145847400404</v>
      </c>
    </row>
    <row r="10" spans="1:7">
      <c r="A10" s="1194" t="s">
        <v>349</v>
      </c>
      <c r="B10" s="1190" t="s">
        <v>348</v>
      </c>
      <c r="C10" s="1189">
        <v>12.121108303712901</v>
      </c>
      <c r="D10" s="1189">
        <v>22.634148430474067</v>
      </c>
      <c r="E10" s="1189">
        <v>18.439467260502763</v>
      </c>
      <c r="F10" s="1189">
        <v>8.2073572866258413</v>
      </c>
      <c r="G10" s="1204">
        <v>14.259346494796796</v>
      </c>
    </row>
    <row r="11" spans="1:7">
      <c r="A11" s="1194" t="s">
        <v>347</v>
      </c>
      <c r="B11" s="1190" t="s">
        <v>346</v>
      </c>
      <c r="C11" s="1189">
        <v>11.747171055040832</v>
      </c>
      <c r="D11" s="1189">
        <v>23.099205331966168</v>
      </c>
      <c r="E11" s="1189">
        <v>18.901380598381365</v>
      </c>
      <c r="F11" s="1189">
        <v>9.1482037572783526</v>
      </c>
      <c r="G11" s="1204">
        <v>15.172666349287731</v>
      </c>
    </row>
    <row r="12" spans="1:7">
      <c r="A12" s="1194" t="s">
        <v>345</v>
      </c>
      <c r="B12" s="1190" t="s">
        <v>344</v>
      </c>
      <c r="C12" s="1189">
        <v>11.654511423776945</v>
      </c>
      <c r="D12" s="1189">
        <v>24.067380921647089</v>
      </c>
      <c r="E12" s="1189">
        <v>19.501419904479153</v>
      </c>
      <c r="F12" s="1189">
        <v>8.5136181747773314</v>
      </c>
      <c r="G12" s="1204">
        <v>15.835161998192849</v>
      </c>
    </row>
    <row r="13" spans="1:7">
      <c r="A13" s="1194" t="s">
        <v>343</v>
      </c>
      <c r="B13" s="1190" t="s">
        <v>342</v>
      </c>
      <c r="C13" s="1189">
        <v>12.881431237226391</v>
      </c>
      <c r="D13" s="1189">
        <v>27.316726400284359</v>
      </c>
      <c r="E13" s="1189">
        <v>25.150025176979351</v>
      </c>
      <c r="F13" s="1189">
        <v>7.9947276443233308</v>
      </c>
      <c r="G13" s="1204">
        <v>18.620597731109861</v>
      </c>
    </row>
    <row r="14" spans="1:7">
      <c r="A14" s="1194" t="s">
        <v>341</v>
      </c>
      <c r="B14" s="1190" t="s">
        <v>340</v>
      </c>
      <c r="C14" s="1189">
        <v>12.519675044427519</v>
      </c>
      <c r="D14" s="1189">
        <v>26.542777354658543</v>
      </c>
      <c r="E14" s="1189">
        <v>24.941609545569943</v>
      </c>
      <c r="F14" s="1189">
        <v>8.0578827113480571</v>
      </c>
      <c r="G14" s="1204">
        <v>17.941101802487943</v>
      </c>
    </row>
    <row r="15" spans="1:7">
      <c r="A15" s="1194" t="s">
        <v>339</v>
      </c>
      <c r="B15" s="1190" t="s">
        <v>338</v>
      </c>
      <c r="C15" s="1189">
        <v>11.762938158713808</v>
      </c>
      <c r="D15" s="1189">
        <v>26.394917036941639</v>
      </c>
      <c r="E15" s="1189">
        <v>26.94077747010969</v>
      </c>
      <c r="F15" s="1189">
        <v>8.6646489363985655</v>
      </c>
      <c r="G15" s="1204">
        <v>18.322922703758561</v>
      </c>
    </row>
    <row r="16" spans="1:7">
      <c r="A16" s="1194" t="s">
        <v>337</v>
      </c>
      <c r="B16" s="1190" t="s">
        <v>336</v>
      </c>
      <c r="C16" s="1189">
        <v>12.612229518785661</v>
      </c>
      <c r="D16" s="1189">
        <v>27.198837334481645</v>
      </c>
      <c r="E16" s="1189">
        <v>27.492912764201382</v>
      </c>
      <c r="F16" s="1189">
        <v>9.2724369325725764</v>
      </c>
      <c r="G16" s="1204">
        <v>18.437040226791545</v>
      </c>
    </row>
    <row r="17" spans="1:7">
      <c r="A17" s="1194" t="s">
        <v>335</v>
      </c>
      <c r="B17" s="1190" t="s">
        <v>334</v>
      </c>
      <c r="C17" s="1189">
        <v>12.714831516973568</v>
      </c>
      <c r="D17" s="1189">
        <v>27.399160716522612</v>
      </c>
      <c r="E17" s="1189">
        <v>27.87658148565702</v>
      </c>
      <c r="F17" s="1189">
        <v>9.602436427408243</v>
      </c>
      <c r="G17" s="1204">
        <v>18.496179381185019</v>
      </c>
    </row>
    <row r="18" spans="1:7">
      <c r="A18" s="1194" t="s">
        <v>333</v>
      </c>
      <c r="B18" s="1190" t="s">
        <v>332</v>
      </c>
      <c r="C18" s="1189">
        <v>12.478350193743013</v>
      </c>
      <c r="D18" s="1189">
        <v>27.855563935193615</v>
      </c>
      <c r="E18" s="1189">
        <v>26.615998751722884</v>
      </c>
      <c r="F18" s="1189">
        <v>10.3335240423374</v>
      </c>
      <c r="G18" s="1204">
        <v>19.441786076508986</v>
      </c>
    </row>
    <row r="19" spans="1:7">
      <c r="A19" s="1194" t="s">
        <v>331</v>
      </c>
      <c r="B19" s="1190" t="s">
        <v>330</v>
      </c>
      <c r="C19" s="1189">
        <v>13.19076957544528</v>
      </c>
      <c r="D19" s="1189">
        <v>29.80295732048841</v>
      </c>
      <c r="E19" s="1189">
        <v>29.779657219670664</v>
      </c>
      <c r="F19" s="1189">
        <v>11.601881931219895</v>
      </c>
      <c r="G19" s="1204">
        <v>21.232888988461969</v>
      </c>
    </row>
    <row r="20" spans="1:7">
      <c r="A20" s="1194" t="s">
        <v>329</v>
      </c>
      <c r="B20" s="1190" t="s">
        <v>328</v>
      </c>
      <c r="C20" s="1189">
        <v>13.753190995590622</v>
      </c>
      <c r="D20" s="1189">
        <v>30.51017250715557</v>
      </c>
      <c r="E20" s="1189">
        <v>28.681828730563936</v>
      </c>
      <c r="F20" s="1189">
        <v>11.301539413630387</v>
      </c>
      <c r="G20" s="1204">
        <v>21.162102576003715</v>
      </c>
    </row>
    <row r="21" spans="1:7">
      <c r="A21" s="1194" t="s">
        <v>327</v>
      </c>
      <c r="B21" s="1190" t="s">
        <v>326</v>
      </c>
      <c r="C21" s="1189">
        <v>13.527955470632222</v>
      </c>
      <c r="D21" s="1189">
        <v>31.330481016864674</v>
      </c>
      <c r="E21" s="1189">
        <v>28.654482013790805</v>
      </c>
      <c r="F21" s="1189">
        <v>11.721109911107419</v>
      </c>
      <c r="G21" s="1204">
        <v>22.171222065298661</v>
      </c>
    </row>
    <row r="22" spans="1:7">
      <c r="A22" s="1194" t="s">
        <v>325</v>
      </c>
      <c r="B22" s="1190" t="s">
        <v>324</v>
      </c>
      <c r="C22" s="1189">
        <v>13.016315800036121</v>
      </c>
      <c r="D22" s="1189">
        <v>30.551486082401812</v>
      </c>
      <c r="E22" s="1189">
        <v>27.834594312548916</v>
      </c>
      <c r="F22" s="1189">
        <v>11.89414464134005</v>
      </c>
      <c r="G22" s="1204">
        <v>22.295249754159226</v>
      </c>
    </row>
    <row r="23" spans="1:7">
      <c r="A23" s="1194" t="s">
        <v>323</v>
      </c>
      <c r="B23" s="1190" t="s">
        <v>322</v>
      </c>
      <c r="C23" s="1189">
        <v>13.898900124800257</v>
      </c>
      <c r="D23" s="1189">
        <v>34.012445035398947</v>
      </c>
      <c r="E23" s="1189">
        <v>28.811889849189964</v>
      </c>
      <c r="F23" s="1189">
        <v>12.368580659458578</v>
      </c>
      <c r="G23" s="1204">
        <v>25.393412412377391</v>
      </c>
    </row>
    <row r="24" spans="1:7">
      <c r="A24" s="1194" t="s">
        <v>321</v>
      </c>
      <c r="B24" s="1190" t="s">
        <v>320</v>
      </c>
      <c r="C24" s="1189">
        <v>14.307278493717138</v>
      </c>
      <c r="D24" s="1189">
        <v>35.016008270103178</v>
      </c>
      <c r="E24" s="1189">
        <v>29.019681641173879</v>
      </c>
      <c r="F24" s="1189">
        <v>14.85753141434823</v>
      </c>
      <c r="G24" s="1204">
        <v>26.179543538480065</v>
      </c>
    </row>
    <row r="25" spans="1:7">
      <c r="A25" s="1194" t="s">
        <v>319</v>
      </c>
      <c r="B25" s="1190" t="s">
        <v>318</v>
      </c>
      <c r="C25" s="1189">
        <v>15.049800387817944</v>
      </c>
      <c r="D25" s="1189">
        <v>36.949788981407544</v>
      </c>
      <c r="E25" s="1189">
        <v>32.934732519676061</v>
      </c>
      <c r="F25" s="1189">
        <v>19.13680848636934</v>
      </c>
      <c r="G25" s="1204">
        <v>27.852401049389751</v>
      </c>
    </row>
    <row r="26" spans="1:7">
      <c r="A26" s="1194" t="s">
        <v>317</v>
      </c>
      <c r="B26" s="1190" t="s">
        <v>316</v>
      </c>
      <c r="C26" s="1189">
        <v>14.66295452628027</v>
      </c>
      <c r="D26" s="1189">
        <v>37.222724405716058</v>
      </c>
      <c r="E26" s="1189">
        <v>35.862208884228622</v>
      </c>
      <c r="F26" s="1189">
        <v>22.306870271942405</v>
      </c>
      <c r="G26" s="1204">
        <v>28.608951722087632</v>
      </c>
    </row>
    <row r="27" spans="1:7">
      <c r="A27" s="1194" t="s">
        <v>315</v>
      </c>
      <c r="B27" s="1190" t="s">
        <v>314</v>
      </c>
      <c r="C27" s="1189">
        <v>16.100430283088478</v>
      </c>
      <c r="D27" s="1189">
        <v>45.082616491927283</v>
      </c>
      <c r="E27" s="1189">
        <v>35.975765829034664</v>
      </c>
      <c r="F27" s="1189">
        <v>23.050161668086684</v>
      </c>
      <c r="G27" s="1204">
        <v>29.069847030262412</v>
      </c>
    </row>
    <row r="28" spans="1:7">
      <c r="A28" s="1194" t="s">
        <v>313</v>
      </c>
      <c r="B28" s="1190" t="s">
        <v>312</v>
      </c>
      <c r="C28" s="1189">
        <v>16.97302597683192</v>
      </c>
      <c r="D28" s="1189">
        <v>50.790340540810043</v>
      </c>
      <c r="E28" s="1189">
        <v>38.495604048596455</v>
      </c>
      <c r="F28" s="1189">
        <v>25.538101015473085</v>
      </c>
      <c r="G28" s="1204">
        <v>34.03918961591517</v>
      </c>
    </row>
    <row r="29" spans="1:7">
      <c r="A29" s="1194" t="s">
        <v>311</v>
      </c>
      <c r="B29" s="1190" t="s">
        <v>310</v>
      </c>
      <c r="C29" s="1189">
        <v>17.828444959010163</v>
      </c>
      <c r="D29" s="1189">
        <v>54.415558596171167</v>
      </c>
      <c r="E29" s="1189">
        <v>39.420616543287842</v>
      </c>
      <c r="F29" s="1189">
        <v>26.547059373867079</v>
      </c>
      <c r="G29" s="1204">
        <v>37.098317136207889</v>
      </c>
    </row>
    <row r="30" spans="1:7">
      <c r="A30" s="1194" t="s">
        <v>309</v>
      </c>
      <c r="B30" s="1190" t="s">
        <v>308</v>
      </c>
      <c r="C30" s="1189">
        <v>18.597953031452903</v>
      </c>
      <c r="D30" s="1189">
        <v>56.51145754279451</v>
      </c>
      <c r="E30" s="1189">
        <v>41.635334977654104</v>
      </c>
      <c r="F30" s="1189">
        <v>28.840859263007001</v>
      </c>
      <c r="G30" s="1204">
        <v>40.741815287966951</v>
      </c>
    </row>
    <row r="31" spans="1:7">
      <c r="A31" s="1194" t="s">
        <v>307</v>
      </c>
      <c r="B31" s="1190" t="s">
        <v>306</v>
      </c>
      <c r="C31" s="1189">
        <v>17.475170943945781</v>
      </c>
      <c r="D31" s="1189">
        <v>50.731293557015668</v>
      </c>
      <c r="E31" s="1189">
        <v>42.551147289244625</v>
      </c>
      <c r="F31" s="1189">
        <v>28.709500610392759</v>
      </c>
      <c r="G31" s="1204">
        <v>41.040906506854739</v>
      </c>
    </row>
    <row r="32" spans="1:7">
      <c r="A32" s="1194" t="s">
        <v>305</v>
      </c>
      <c r="B32" s="1190" t="s">
        <v>304</v>
      </c>
      <c r="C32" s="1189">
        <v>18.229486573960202</v>
      </c>
      <c r="D32" s="1189">
        <v>53.523766821999672</v>
      </c>
      <c r="E32" s="1189">
        <v>45.124857708137903</v>
      </c>
      <c r="F32" s="1189">
        <v>29.016722422585605</v>
      </c>
      <c r="G32" s="1204">
        <v>39.989313146570957</v>
      </c>
    </row>
    <row r="33" spans="1:12">
      <c r="A33" s="1194" t="s">
        <v>303</v>
      </c>
      <c r="B33" s="1190" t="s">
        <v>302</v>
      </c>
      <c r="C33" s="1189">
        <v>19.090569265243342</v>
      </c>
      <c r="D33" s="1189">
        <v>56.33657774500184</v>
      </c>
      <c r="E33" s="1189">
        <v>46.409876663599</v>
      </c>
      <c r="F33" s="1189">
        <v>30.667897795953525</v>
      </c>
      <c r="G33" s="1204">
        <v>41.186707054208291</v>
      </c>
    </row>
    <row r="34" spans="1:12">
      <c r="A34" s="1194" t="s">
        <v>301</v>
      </c>
      <c r="B34" s="1190" t="s">
        <v>300</v>
      </c>
      <c r="C34" s="1189">
        <v>18.669024068978228</v>
      </c>
      <c r="D34" s="1189">
        <v>55.974021376844675</v>
      </c>
      <c r="E34" s="1189">
        <v>46.779593441254661</v>
      </c>
      <c r="F34" s="1189">
        <v>32.141000728459673</v>
      </c>
      <c r="G34" s="1204">
        <v>43.330545562264668</v>
      </c>
    </row>
    <row r="35" spans="1:12">
      <c r="A35" s="1194" t="s">
        <v>299</v>
      </c>
      <c r="B35" s="1190" t="s">
        <v>298</v>
      </c>
      <c r="C35" s="1189">
        <v>19.181964398417414</v>
      </c>
      <c r="D35" s="1189">
        <v>58.842388685673185</v>
      </c>
      <c r="E35" s="1189">
        <v>48.379995656688365</v>
      </c>
      <c r="F35" s="1189">
        <v>33.426007614368217</v>
      </c>
      <c r="G35" s="1204">
        <v>42.494028794798879</v>
      </c>
    </row>
    <row r="36" spans="1:12">
      <c r="A36" s="1194" t="s">
        <v>297</v>
      </c>
      <c r="B36" s="1190" t="s">
        <v>296</v>
      </c>
      <c r="C36" s="1189">
        <v>19.399341674769605</v>
      </c>
      <c r="D36" s="1189">
        <v>60.469025385118726</v>
      </c>
      <c r="E36" s="1189">
        <v>50.09056940698747</v>
      </c>
      <c r="F36" s="1189">
        <v>37.238397514692302</v>
      </c>
      <c r="G36" s="1204">
        <v>44.333137334042725</v>
      </c>
    </row>
    <row r="37" spans="1:12">
      <c r="A37" s="1194" t="s">
        <v>295</v>
      </c>
      <c r="B37" s="1190" t="s">
        <v>294</v>
      </c>
      <c r="C37" s="1189">
        <v>21.206125506385558</v>
      </c>
      <c r="D37" s="1189">
        <v>68.062482259352748</v>
      </c>
      <c r="E37" s="1189">
        <v>50.180212712032869</v>
      </c>
      <c r="F37" s="1189">
        <v>37.574507755473384</v>
      </c>
      <c r="G37" s="1204">
        <v>45.952309870640832</v>
      </c>
    </row>
    <row r="38" spans="1:12">
      <c r="A38" s="1194" t="s">
        <v>293</v>
      </c>
      <c r="B38" s="1190" t="s">
        <v>292</v>
      </c>
      <c r="C38" s="1189">
        <v>24.085992920489684</v>
      </c>
      <c r="D38" s="1189">
        <v>77.302130568649474</v>
      </c>
      <c r="E38" s="1189">
        <v>54.223975120963132</v>
      </c>
      <c r="F38" s="1189">
        <v>41.663799808521411</v>
      </c>
      <c r="G38" s="1204">
        <v>51.678956757423023</v>
      </c>
    </row>
    <row r="39" spans="1:12">
      <c r="A39" s="1194" t="s">
        <v>291</v>
      </c>
      <c r="B39" s="1190" t="s">
        <v>290</v>
      </c>
      <c r="C39" s="1189">
        <v>22.074805539459252</v>
      </c>
      <c r="D39" s="1189">
        <v>72.81390783980676</v>
      </c>
      <c r="E39" s="1189">
        <v>56.732454670183785</v>
      </c>
      <c r="F39" s="1189">
        <v>44.35566004868484</v>
      </c>
      <c r="G39" s="1204">
        <v>55.721222761915868</v>
      </c>
    </row>
    <row r="40" spans="1:12">
      <c r="A40" s="1194" t="s">
        <v>289</v>
      </c>
      <c r="B40" s="1190" t="s">
        <v>288</v>
      </c>
      <c r="C40" s="1189">
        <v>18.64153794008439</v>
      </c>
      <c r="D40" s="1189">
        <v>77.241830176177061</v>
      </c>
      <c r="E40" s="1189">
        <v>54.88605842525768</v>
      </c>
      <c r="F40" s="1189">
        <v>41.973645932388976</v>
      </c>
      <c r="G40" s="1207">
        <v>52.030718290922529</v>
      </c>
    </row>
    <row r="41" spans="1:12">
      <c r="A41" s="1206" t="s">
        <v>1138</v>
      </c>
      <c r="B41" s="1205" t="s">
        <v>1137</v>
      </c>
      <c r="C41" s="1203">
        <v>14.22883754540698</v>
      </c>
      <c r="D41" s="1203">
        <v>58.957659867936982</v>
      </c>
      <c r="E41" s="1203">
        <v>58.247644229975272</v>
      </c>
      <c r="F41" s="1203">
        <v>46.543242560749626</v>
      </c>
      <c r="G41" s="1202">
        <v>52.680904599434619</v>
      </c>
    </row>
    <row r="42" spans="1:12">
      <c r="A42" s="1206" t="s">
        <v>285</v>
      </c>
      <c r="B42" s="1205" t="s">
        <v>284</v>
      </c>
      <c r="C42" s="1203">
        <v>14.997089603952707</v>
      </c>
      <c r="D42" s="1203">
        <v>64.280918854627473</v>
      </c>
      <c r="E42" s="1203">
        <v>56.568656115338243</v>
      </c>
      <c r="F42" s="1203">
        <v>46.055245625975019</v>
      </c>
      <c r="G42" s="1202">
        <v>57.54293241877</v>
      </c>
    </row>
    <row r="43" spans="1:12">
      <c r="A43" s="1194" t="s">
        <v>283</v>
      </c>
      <c r="B43" s="1190" t="s">
        <v>282</v>
      </c>
      <c r="C43" s="1203">
        <v>15.471758845441855</v>
      </c>
      <c r="D43" s="1203">
        <v>67.479596428602775</v>
      </c>
      <c r="E43" s="1203">
        <v>59.80964332347574</v>
      </c>
      <c r="F43" s="1203">
        <v>49.916824745240454</v>
      </c>
      <c r="G43" s="1202">
        <v>60.949746113553282</v>
      </c>
    </row>
    <row r="44" spans="1:12">
      <c r="A44" s="1194" t="s">
        <v>281</v>
      </c>
      <c r="B44" s="1190" t="s">
        <v>280</v>
      </c>
      <c r="C44" s="1203">
        <v>15.893662217564183</v>
      </c>
      <c r="D44" s="1203">
        <v>70.143311256842566</v>
      </c>
      <c r="E44" s="1203">
        <v>58.870776264878423</v>
      </c>
      <c r="F44" s="1203">
        <v>51.548110916514254</v>
      </c>
      <c r="G44" s="1202">
        <v>63.012477927654132</v>
      </c>
      <c r="J44" s="142"/>
      <c r="K44" s="142"/>
      <c r="L44" s="142"/>
    </row>
    <row r="45" spans="1:12">
      <c r="A45" s="1194" t="s">
        <v>279</v>
      </c>
      <c r="B45" s="1190" t="s">
        <v>278</v>
      </c>
      <c r="C45" s="1203">
        <v>17.525082115781441</v>
      </c>
      <c r="D45" s="1203">
        <v>77.478615155355726</v>
      </c>
      <c r="E45" s="1203">
        <v>63.018717068688559</v>
      </c>
      <c r="F45" s="1203">
        <v>56.689359493025457</v>
      </c>
      <c r="G45" s="1202">
        <v>69.681591410110983</v>
      </c>
    </row>
    <row r="46" spans="1:12">
      <c r="A46" s="1194" t="s">
        <v>68</v>
      </c>
      <c r="B46" s="1190" t="s">
        <v>277</v>
      </c>
      <c r="C46" s="1189">
        <v>19.296454175586508</v>
      </c>
      <c r="D46" s="1189">
        <v>86.059043214619706</v>
      </c>
      <c r="E46" s="1189">
        <v>69.233446404882315</v>
      </c>
      <c r="F46" s="1189">
        <v>64.884447733158126</v>
      </c>
      <c r="G46" s="1204">
        <v>77.32643950982478</v>
      </c>
    </row>
    <row r="47" spans="1:12">
      <c r="A47" s="1194" t="s">
        <v>69</v>
      </c>
      <c r="B47" s="1190" t="s">
        <v>276</v>
      </c>
      <c r="C47" s="1189">
        <v>18.504243435330757</v>
      </c>
      <c r="D47" s="1189">
        <v>84.22424235877169</v>
      </c>
      <c r="E47" s="1189">
        <v>70.77313845058309</v>
      </c>
      <c r="F47" s="1189">
        <v>64.903020553255985</v>
      </c>
      <c r="G47" s="1204">
        <v>74.738358395151707</v>
      </c>
    </row>
    <row r="48" spans="1:12">
      <c r="A48" s="1194" t="s">
        <v>70</v>
      </c>
      <c r="B48" s="1190" t="s">
        <v>275</v>
      </c>
      <c r="C48" s="1203">
        <v>19.369350331797101</v>
      </c>
      <c r="D48" s="1203">
        <v>89.540278346809089</v>
      </c>
      <c r="E48" s="1203">
        <v>79.743445665083257</v>
      </c>
      <c r="F48" s="1203">
        <v>70.683444353578238</v>
      </c>
      <c r="G48" s="1202">
        <v>79.344420358383132</v>
      </c>
    </row>
    <row r="49" spans="1:9">
      <c r="A49" s="1194" t="s">
        <v>71</v>
      </c>
      <c r="B49" s="1190" t="s">
        <v>274</v>
      </c>
      <c r="C49" s="1203">
        <v>18.830159699231896</v>
      </c>
      <c r="D49" s="1203">
        <v>92.827215737032446</v>
      </c>
      <c r="E49" s="1203">
        <v>86.513864612657827</v>
      </c>
      <c r="F49" s="1203">
        <v>75.416647615453826</v>
      </c>
      <c r="G49" s="1202">
        <v>83.833249622195368</v>
      </c>
    </row>
    <row r="50" spans="1:9">
      <c r="A50" s="1194" t="s">
        <v>72</v>
      </c>
      <c r="B50" s="1190" t="s">
        <v>79</v>
      </c>
      <c r="C50" s="1203">
        <v>21.872956083053058</v>
      </c>
      <c r="D50" s="1203">
        <v>108.07900042384773</v>
      </c>
      <c r="E50" s="1203">
        <v>96.881434701116106</v>
      </c>
      <c r="F50" s="1203">
        <v>83.707336417664806</v>
      </c>
      <c r="G50" s="1202">
        <v>98.084817778417388</v>
      </c>
    </row>
    <row r="51" spans="1:9" ht="15.75" thickBot="1">
      <c r="A51" s="1201" t="s">
        <v>73</v>
      </c>
      <c r="B51" s="1185" t="s">
        <v>80</v>
      </c>
      <c r="C51" s="1200">
        <v>24.597541109486261</v>
      </c>
      <c r="D51" s="1200">
        <v>120.82664643928842</v>
      </c>
      <c r="E51" s="1200">
        <v>112.75824901667274</v>
      </c>
      <c r="F51" s="1200">
        <v>97.028679680006974</v>
      </c>
      <c r="G51" s="1199">
        <v>109.29156021347588</v>
      </c>
    </row>
    <row r="52" spans="1:9" ht="15.75" thickTop="1">
      <c r="A52" s="1178" t="s">
        <v>1148</v>
      </c>
      <c r="B52" s="1178"/>
      <c r="C52" s="1178"/>
      <c r="D52" s="1178"/>
      <c r="E52" s="1178"/>
      <c r="F52" s="1178"/>
      <c r="G52" s="1178"/>
    </row>
    <row r="53" spans="1:9" ht="31.5" customHeight="1">
      <c r="A53" s="3564" t="s">
        <v>1147</v>
      </c>
      <c r="B53" s="3564"/>
      <c r="C53" s="3564"/>
      <c r="D53" s="3564"/>
      <c r="E53" s="3564"/>
      <c r="F53" s="3564"/>
      <c r="G53" s="3564"/>
      <c r="H53" s="1176"/>
      <c r="I53" s="141"/>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M38" sqref="M38"/>
    </sheetView>
  </sheetViews>
  <sheetFormatPr defaultColWidth="8.85546875" defaultRowHeight="15"/>
  <sheetData>
    <row r="4" spans="1:7">
      <c r="A4" s="139"/>
      <c r="B4" s="139"/>
      <c r="C4" s="139"/>
      <c r="D4" s="139"/>
      <c r="E4" s="139"/>
      <c r="F4" s="139"/>
      <c r="G4" s="139"/>
    </row>
    <row r="5" spans="1:7">
      <c r="A5" s="139"/>
      <c r="B5" s="139"/>
      <c r="C5" s="139"/>
      <c r="D5" s="139"/>
      <c r="E5" s="139"/>
      <c r="F5" s="139"/>
      <c r="G5" s="139"/>
    </row>
    <row r="6" spans="1:7">
      <c r="A6" s="139"/>
      <c r="B6" s="139"/>
      <c r="C6" s="139"/>
      <c r="D6" s="139"/>
      <c r="E6" s="139"/>
      <c r="F6" s="139"/>
      <c r="G6" s="139"/>
    </row>
    <row r="7" spans="1:7">
      <c r="A7" s="139"/>
      <c r="B7" s="139"/>
      <c r="C7" s="139"/>
      <c r="D7" s="139"/>
      <c r="E7" s="139"/>
      <c r="F7" s="139"/>
      <c r="G7" s="139"/>
    </row>
    <row r="8" spans="1:7">
      <c r="A8" s="139"/>
      <c r="B8" s="139"/>
      <c r="C8" s="139"/>
      <c r="D8" s="139"/>
      <c r="E8" s="139"/>
      <c r="F8" s="139"/>
      <c r="G8" s="139"/>
    </row>
    <row r="9" spans="1:7">
      <c r="A9" s="139"/>
      <c r="B9" s="139"/>
      <c r="C9" s="139"/>
      <c r="D9" s="139"/>
      <c r="E9" s="139"/>
      <c r="F9" s="139"/>
      <c r="G9" s="139"/>
    </row>
    <row r="10" spans="1:7">
      <c r="A10" s="139"/>
      <c r="B10" s="139"/>
      <c r="C10" s="139"/>
      <c r="D10" s="139"/>
      <c r="E10" s="139"/>
      <c r="F10" s="139"/>
      <c r="G10" s="139"/>
    </row>
    <row r="11" spans="1:7">
      <c r="A11" s="139"/>
      <c r="B11" s="139"/>
      <c r="C11" s="139"/>
      <c r="D11" s="139"/>
      <c r="E11" s="139"/>
      <c r="F11" s="139"/>
      <c r="G11" s="139"/>
    </row>
    <row r="12" spans="1:7">
      <c r="A12" s="139"/>
      <c r="B12" s="139"/>
      <c r="C12" s="139"/>
      <c r="D12" s="139"/>
      <c r="E12" s="139"/>
      <c r="F12" s="139"/>
      <c r="G12" s="139"/>
    </row>
    <row r="13" spans="1:7">
      <c r="A13" s="139"/>
      <c r="B13" s="139"/>
      <c r="C13" s="139"/>
      <c r="D13" s="139"/>
      <c r="E13" s="139"/>
      <c r="F13" s="139"/>
      <c r="G13" s="139"/>
    </row>
    <row r="14" spans="1:7">
      <c r="A14" s="139"/>
      <c r="B14" s="139"/>
      <c r="C14" s="139"/>
      <c r="D14" s="139"/>
      <c r="E14" s="139"/>
      <c r="F14" s="139"/>
      <c r="G14" s="139"/>
    </row>
    <row r="15" spans="1:7">
      <c r="A15" s="139"/>
      <c r="B15" s="139"/>
      <c r="C15" s="139"/>
      <c r="D15" s="139"/>
      <c r="E15" s="139"/>
      <c r="F15" s="139"/>
      <c r="G15" s="139"/>
    </row>
    <row r="16" spans="1:7">
      <c r="A16" s="139"/>
      <c r="B16" s="139"/>
      <c r="C16" s="139"/>
      <c r="D16" s="139"/>
      <c r="E16" s="139"/>
      <c r="F16" s="139"/>
      <c r="G16" s="139"/>
    </row>
    <row r="17" spans="1:7">
      <c r="A17" s="139"/>
      <c r="B17" s="139"/>
      <c r="C17" s="139"/>
      <c r="D17" s="139"/>
      <c r="E17" s="139"/>
      <c r="F17" s="139"/>
      <c r="G17" s="139"/>
    </row>
    <row r="18" spans="1:7">
      <c r="A18" s="139"/>
      <c r="B18" s="139"/>
      <c r="C18" s="139"/>
      <c r="D18" s="139"/>
      <c r="E18" s="139"/>
      <c r="F18" s="139"/>
      <c r="G18" s="139"/>
    </row>
    <row r="19" spans="1:7">
      <c r="A19" s="139"/>
      <c r="B19" s="139"/>
      <c r="C19" s="139"/>
      <c r="D19" s="139"/>
      <c r="E19" s="139"/>
      <c r="F19" s="139"/>
      <c r="G19" s="139"/>
    </row>
    <row r="20" spans="1:7">
      <c r="A20" s="139"/>
      <c r="B20" s="139"/>
      <c r="C20" s="139"/>
      <c r="D20" s="139"/>
      <c r="E20" s="139"/>
      <c r="F20" s="139"/>
      <c r="G20" s="139"/>
    </row>
    <row r="21" spans="1:7">
      <c r="A21" s="139"/>
      <c r="B21" s="139"/>
      <c r="C21" s="139"/>
      <c r="D21" s="139"/>
      <c r="E21" s="139"/>
      <c r="F21" s="139"/>
      <c r="G21" s="139"/>
    </row>
    <row r="22" spans="1:7">
      <c r="A22" s="139"/>
      <c r="B22" s="139"/>
      <c r="C22" s="139"/>
      <c r="D22" s="139"/>
      <c r="E22" s="139"/>
      <c r="F22" s="139"/>
      <c r="G22" s="139"/>
    </row>
    <row r="23" spans="1:7">
      <c r="A23" s="139"/>
      <c r="B23" s="139"/>
      <c r="C23" s="139"/>
      <c r="D23" s="139"/>
      <c r="E23" s="139"/>
      <c r="F23" s="139"/>
      <c r="G23" s="139"/>
    </row>
    <row r="24" spans="1:7">
      <c r="A24" s="139"/>
      <c r="B24" s="139"/>
      <c r="C24" s="139"/>
      <c r="D24" s="139"/>
      <c r="E24" s="139"/>
      <c r="F24" s="139"/>
      <c r="G24" s="139"/>
    </row>
    <row r="25" spans="1:7">
      <c r="A25" s="139"/>
      <c r="B25" s="139"/>
      <c r="C25" s="139"/>
      <c r="D25" s="139"/>
      <c r="E25" s="139"/>
      <c r="F25" s="139"/>
      <c r="G25" s="139"/>
    </row>
    <row r="26" spans="1:7">
      <c r="A26" s="139"/>
      <c r="B26" s="139"/>
      <c r="C26" s="139"/>
      <c r="D26" s="139"/>
      <c r="E26" s="139"/>
      <c r="F26" s="139"/>
      <c r="G26" s="139"/>
    </row>
    <row r="27" spans="1:7">
      <c r="A27" s="139"/>
      <c r="B27" s="139"/>
      <c r="C27" s="139"/>
      <c r="D27" s="139"/>
      <c r="E27" s="139"/>
      <c r="F27" s="139"/>
      <c r="G27" s="139"/>
    </row>
    <row r="28" spans="1:7">
      <c r="A28" s="139"/>
      <c r="B28" s="139"/>
      <c r="C28" s="139"/>
      <c r="D28" s="139"/>
      <c r="E28" s="139"/>
      <c r="F28" s="139"/>
      <c r="G28" s="139"/>
    </row>
    <row r="29" spans="1:7">
      <c r="A29" s="139"/>
      <c r="B29" s="139"/>
      <c r="C29" s="139"/>
      <c r="D29" s="139"/>
      <c r="E29" s="139"/>
      <c r="F29" s="139"/>
      <c r="G29" s="139"/>
    </row>
    <row r="30" spans="1:7">
      <c r="A30" s="139"/>
      <c r="B30" s="139"/>
      <c r="C30" s="139"/>
      <c r="D30" s="139"/>
      <c r="E30" s="139"/>
      <c r="F30" s="139"/>
      <c r="G30" s="139"/>
    </row>
    <row r="31" spans="1:7">
      <c r="A31" s="139"/>
      <c r="B31" s="139"/>
      <c r="C31" s="139"/>
      <c r="D31" s="139"/>
      <c r="E31" s="139"/>
      <c r="F31" s="139"/>
      <c r="G31" s="139"/>
    </row>
    <row r="32" spans="1:7">
      <c r="A32" s="139"/>
      <c r="B32" s="139"/>
      <c r="C32" s="139"/>
      <c r="D32" s="139"/>
      <c r="E32" s="139"/>
      <c r="F32" s="139"/>
      <c r="G32" s="139"/>
    </row>
    <row r="33" spans="1:7">
      <c r="A33" s="139"/>
      <c r="B33" s="139"/>
      <c r="C33" s="139"/>
      <c r="D33" s="139"/>
      <c r="E33" s="139"/>
      <c r="F33" s="139"/>
      <c r="G33" s="139"/>
    </row>
    <row r="34" spans="1:7">
      <c r="A34" s="139"/>
      <c r="B34" s="139"/>
      <c r="C34" s="139"/>
      <c r="D34" s="139"/>
      <c r="E34" s="139"/>
      <c r="F34" s="139"/>
      <c r="G34" s="139"/>
    </row>
    <row r="35" spans="1:7">
      <c r="A35" s="139"/>
      <c r="B35" s="139"/>
      <c r="C35" s="139"/>
      <c r="D35" s="139"/>
      <c r="E35" s="139"/>
      <c r="F35" s="139"/>
      <c r="G35" s="139"/>
    </row>
    <row r="36" spans="1:7">
      <c r="A36" s="139"/>
      <c r="B36" s="139"/>
      <c r="C36" s="139"/>
      <c r="D36" s="139"/>
      <c r="E36" s="139"/>
      <c r="F36" s="139"/>
      <c r="G36" s="139"/>
    </row>
    <row r="37" spans="1:7">
      <c r="A37" s="139"/>
      <c r="B37" s="139"/>
      <c r="C37" s="139"/>
      <c r="D37" s="139"/>
      <c r="E37" s="139"/>
      <c r="F37" s="139"/>
      <c r="G37" s="139"/>
    </row>
    <row r="38" spans="1:7">
      <c r="A38" s="139"/>
      <c r="B38" s="139"/>
      <c r="C38" s="139"/>
      <c r="D38" s="139"/>
      <c r="E38" s="139"/>
      <c r="F38" s="139"/>
      <c r="G38" s="139"/>
    </row>
    <row r="39" spans="1:7">
      <c r="A39" s="139"/>
      <c r="B39" s="139"/>
      <c r="C39" s="139"/>
      <c r="D39" s="139"/>
      <c r="E39" s="139"/>
      <c r="F39" s="139"/>
      <c r="G39" s="139"/>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view="pageBreakPreview" zoomScaleSheetLayoutView="100" workbookViewId="0">
      <selection activeCell="M38" sqref="M38"/>
    </sheetView>
  </sheetViews>
  <sheetFormatPr defaultRowHeight="15"/>
  <cols>
    <col min="1" max="1" width="12.140625" style="2571" bestFit="1" customWidth="1"/>
    <col min="2" max="2" width="10.7109375" style="2571" customWidth="1"/>
    <col min="3" max="3" width="10.85546875" style="2571" bestFit="1" customWidth="1"/>
    <col min="4" max="4" width="9.42578125" style="2571" customWidth="1"/>
    <col min="5" max="5" width="10.85546875" style="2571" bestFit="1" customWidth="1"/>
    <col min="6" max="6" width="9.5703125" style="2571" customWidth="1"/>
    <col min="7" max="7" width="10.85546875" style="2571" bestFit="1" customWidth="1"/>
    <col min="8" max="16384" width="9.140625" style="2571"/>
  </cols>
  <sheetData>
    <row r="1" spans="1:7">
      <c r="A1" s="2803" t="s">
        <v>2027</v>
      </c>
      <c r="B1" s="2803"/>
      <c r="C1" s="2803"/>
      <c r="D1" s="2803"/>
      <c r="E1" s="2803"/>
      <c r="F1" s="2803"/>
      <c r="G1" s="2803"/>
    </row>
    <row r="2" spans="1:7">
      <c r="A2" s="2804" t="s">
        <v>2007</v>
      </c>
      <c r="B2" s="2804"/>
      <c r="C2" s="2804"/>
      <c r="D2" s="2804"/>
      <c r="E2" s="2804"/>
      <c r="F2" s="2804"/>
      <c r="G2" s="2804"/>
    </row>
    <row r="3" spans="1:7">
      <c r="A3" s="2804" t="s">
        <v>2006</v>
      </c>
      <c r="B3" s="2804"/>
      <c r="C3" s="2804"/>
      <c r="D3" s="2804"/>
      <c r="E3" s="2804"/>
      <c r="F3" s="2804"/>
      <c r="G3" s="2804"/>
    </row>
    <row r="4" spans="1:7">
      <c r="A4" s="2803" t="s">
        <v>1940</v>
      </c>
      <c r="B4" s="2803"/>
      <c r="C4" s="2803"/>
      <c r="D4" s="2803"/>
      <c r="E4" s="2803"/>
      <c r="F4" s="2803"/>
      <c r="G4" s="2803"/>
    </row>
    <row r="5" spans="1:7" ht="15.75" thickBot="1">
      <c r="A5" s="2803"/>
      <c r="B5" s="2803"/>
      <c r="C5" s="2803"/>
      <c r="D5" s="2803"/>
      <c r="E5" s="2803"/>
      <c r="F5" s="2803"/>
      <c r="G5" s="2803"/>
    </row>
    <row r="6" spans="1:7" ht="15.75" thickTop="1">
      <c r="A6" s="2819" t="s">
        <v>157</v>
      </c>
      <c r="B6" s="2821" t="s">
        <v>72</v>
      </c>
      <c r="C6" s="2822"/>
      <c r="D6" s="2821" t="s">
        <v>73</v>
      </c>
      <c r="E6" s="2822"/>
      <c r="F6" s="2823" t="s">
        <v>263</v>
      </c>
      <c r="G6" s="2824"/>
    </row>
    <row r="7" spans="1:7">
      <c r="A7" s="2820"/>
      <c r="B7" s="2593" t="s">
        <v>1561</v>
      </c>
      <c r="C7" s="2593" t="s">
        <v>1173</v>
      </c>
      <c r="D7" s="2593" t="s">
        <v>1561</v>
      </c>
      <c r="E7" s="2593" t="s">
        <v>1173</v>
      </c>
      <c r="F7" s="2593" t="s">
        <v>1561</v>
      </c>
      <c r="G7" s="2592" t="s">
        <v>1173</v>
      </c>
    </row>
    <row r="8" spans="1:7">
      <c r="A8" s="2591" t="s">
        <v>953</v>
      </c>
      <c r="B8" s="2590">
        <v>534.17806664452041</v>
      </c>
      <c r="C8" s="2590">
        <v>13.437686694525468</v>
      </c>
      <c r="D8" s="2588">
        <v>541.34728401056225</v>
      </c>
      <c r="E8" s="2589">
        <v>1.3421025335382524</v>
      </c>
      <c r="F8" s="2588">
        <v>568.70000000000005</v>
      </c>
      <c r="G8" s="2587">
        <v>5.05</v>
      </c>
    </row>
    <row r="9" spans="1:7">
      <c r="A9" s="2580" t="s">
        <v>952</v>
      </c>
      <c r="B9" s="2579">
        <v>535.96</v>
      </c>
      <c r="C9" s="2579">
        <v>12.881213142375742</v>
      </c>
      <c r="D9" s="2585">
        <v>542.48265449449218</v>
      </c>
      <c r="E9" s="2586">
        <v>1.2007517511612775</v>
      </c>
      <c r="F9" s="2585">
        <v>568.70000000000005</v>
      </c>
      <c r="G9" s="2584">
        <v>4.84</v>
      </c>
    </row>
    <row r="10" spans="1:7">
      <c r="A10" s="2580" t="s">
        <v>951</v>
      </c>
      <c r="B10" s="2579">
        <v>537.51</v>
      </c>
      <c r="C10" s="2579">
        <v>12.074645537948285</v>
      </c>
      <c r="D10" s="2585">
        <v>542.48265449449218</v>
      </c>
      <c r="E10" s="2586">
        <v>0.92431934846359809</v>
      </c>
      <c r="F10" s="2585">
        <v>569.17565848277206</v>
      </c>
      <c r="G10" s="2584">
        <v>4.92</v>
      </c>
    </row>
    <row r="11" spans="1:7">
      <c r="A11" s="2580" t="s">
        <v>950</v>
      </c>
      <c r="B11" s="2579">
        <v>537.9</v>
      </c>
      <c r="C11" s="2579">
        <v>10.451745379876783</v>
      </c>
      <c r="D11" s="2585">
        <v>542.48</v>
      </c>
      <c r="E11" s="2586">
        <v>0.85</v>
      </c>
      <c r="F11" s="2585"/>
      <c r="G11" s="2584"/>
    </row>
    <row r="12" spans="1:7">
      <c r="A12" s="2580" t="s">
        <v>949</v>
      </c>
      <c r="B12" s="2579">
        <v>537.97298541466432</v>
      </c>
      <c r="C12" s="2579">
        <v>10.037427984181704</v>
      </c>
      <c r="D12" s="2582">
        <v>543.29999999999995</v>
      </c>
      <c r="E12" s="2583">
        <v>0.99</v>
      </c>
      <c r="F12" s="2582"/>
      <c r="G12" s="2581"/>
    </row>
    <row r="13" spans="1:7">
      <c r="A13" s="2580" t="s">
        <v>948</v>
      </c>
      <c r="B13" s="2579">
        <v>537.97</v>
      </c>
      <c r="C13" s="2579">
        <v>10.039999999999999</v>
      </c>
      <c r="D13" s="2582">
        <v>547.23</v>
      </c>
      <c r="E13" s="2583">
        <v>1.72</v>
      </c>
      <c r="F13" s="2582"/>
      <c r="G13" s="2581"/>
    </row>
    <row r="14" spans="1:7">
      <c r="A14" s="2580" t="s">
        <v>947</v>
      </c>
      <c r="B14" s="2579">
        <v>537.97298541466432</v>
      </c>
      <c r="C14" s="2579">
        <v>7.51</v>
      </c>
      <c r="D14" s="2582">
        <v>547.46884747454749</v>
      </c>
      <c r="E14" s="2583">
        <v>1.77</v>
      </c>
      <c r="F14" s="2582"/>
      <c r="G14" s="2581"/>
    </row>
    <row r="15" spans="1:7">
      <c r="A15" s="2580" t="s">
        <v>946</v>
      </c>
      <c r="B15" s="2579">
        <v>537.97</v>
      </c>
      <c r="C15" s="2579">
        <v>7.51</v>
      </c>
      <c r="D15" s="2582">
        <v>548.12420031680244</v>
      </c>
      <c r="E15" s="2583">
        <v>1.8869376673837479</v>
      </c>
      <c r="F15" s="2582"/>
      <c r="G15" s="2581"/>
    </row>
    <row r="16" spans="1:7">
      <c r="A16" s="2580" t="s">
        <v>945</v>
      </c>
      <c r="B16" s="2579">
        <v>537.97</v>
      </c>
      <c r="C16" s="2579">
        <v>7.49</v>
      </c>
      <c r="D16" s="2582">
        <v>548.12420031680244</v>
      </c>
      <c r="E16" s="2583">
        <v>1.89</v>
      </c>
      <c r="F16" s="2582"/>
      <c r="G16" s="2581"/>
    </row>
    <row r="17" spans="1:7">
      <c r="A17" s="2580" t="s">
        <v>944</v>
      </c>
      <c r="B17" s="2579">
        <v>537.97</v>
      </c>
      <c r="C17" s="2579">
        <v>7.49</v>
      </c>
      <c r="D17" s="2582">
        <v>548.12</v>
      </c>
      <c r="E17" s="2583">
        <v>1.89</v>
      </c>
      <c r="F17" s="2582"/>
      <c r="G17" s="2581"/>
    </row>
    <row r="18" spans="1:7">
      <c r="A18" s="2580" t="s">
        <v>943</v>
      </c>
      <c r="B18" s="2579">
        <v>537.97298541466432</v>
      </c>
      <c r="C18" s="2579">
        <v>7.4816847347169499</v>
      </c>
      <c r="D18" s="2582">
        <v>548.23374531680236</v>
      </c>
      <c r="E18" s="2583">
        <v>1.98</v>
      </c>
      <c r="F18" s="2582"/>
      <c r="G18" s="2581"/>
    </row>
    <row r="19" spans="1:7">
      <c r="A19" s="2580" t="s">
        <v>942</v>
      </c>
      <c r="B19" s="2579">
        <v>537.97298541466432</v>
      </c>
      <c r="C19" s="2579">
        <v>7.4816847347169499</v>
      </c>
      <c r="D19" s="2577">
        <v>552.41999999999996</v>
      </c>
      <c r="E19" s="2578">
        <v>2.76</v>
      </c>
      <c r="F19" s="2577"/>
      <c r="G19" s="2576"/>
    </row>
    <row r="20" spans="1:7" ht="15.75" thickBot="1">
      <c r="A20" s="2575" t="s">
        <v>1559</v>
      </c>
      <c r="B20" s="2573">
        <f t="shared" ref="B20:G20" si="0">AVERAGE(B8:B19)</f>
        <v>537.4433340252649</v>
      </c>
      <c r="C20" s="2573">
        <f t="shared" si="0"/>
        <v>9.4905073506951556</v>
      </c>
      <c r="D20" s="2573">
        <f t="shared" si="0"/>
        <v>545.98446553537508</v>
      </c>
      <c r="E20" s="2574">
        <f t="shared" si="0"/>
        <v>1.6003426083789065</v>
      </c>
      <c r="F20" s="2573">
        <f t="shared" si="0"/>
        <v>568.85855282759076</v>
      </c>
      <c r="G20" s="2572">
        <f t="shared" si="0"/>
        <v>4.9366666666666665</v>
      </c>
    </row>
    <row r="21" spans="1:7" ht="15.75" thickTop="1">
      <c r="A21" s="2818"/>
      <c r="B21" s="2818"/>
    </row>
  </sheetData>
  <mergeCells count="10">
    <mergeCell ref="A21:B21"/>
    <mergeCell ref="A1:G1"/>
    <mergeCell ref="A2:G2"/>
    <mergeCell ref="A3:G3"/>
    <mergeCell ref="A4:G4"/>
    <mergeCell ref="A5:G5"/>
    <mergeCell ref="A6:A7"/>
    <mergeCell ref="B6:C6"/>
    <mergeCell ref="D6:E6"/>
    <mergeCell ref="F6:G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48</vt:i4>
      </vt:variant>
    </vt:vector>
  </HeadingPairs>
  <TitlesOfParts>
    <vt:vector size="132"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COVID_TABLE</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COVID_TABLE!Print_Area</vt:lpstr>
      <vt:lpstr>CPI!Print_Area</vt:lpstr>
      <vt:lpstr>'CPI Y-O-Y'!Print_Area</vt:lpstr>
      <vt:lpstr>'CPI_Annual '!Print_Area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ODD!Print_Area</vt:lpstr>
      <vt:lpstr>Payment_system!Print_Area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2022-01-20T05:46:15Z</dcterms:modified>
</cp:coreProperties>
</file>